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650"/>
  </bookViews>
  <sheets>
    <sheet name="Anexo 2" sheetId="4" r:id="rId1"/>
    <sheet name="REFORMA Anexo 2 (2)" sheetId="6" state="hidden" r:id="rId2"/>
    <sheet name="REFORMA" sheetId="3" state="hidden" r:id="rId3"/>
    <sheet name="EJECUCIÓN" sheetId="2" state="hidden" r:id="rId4"/>
    <sheet name="EJECUCIÓN (2)" sheetId="9" state="hidden" r:id="rId5"/>
    <sheet name="Hoja1" sheetId="5" state="hidden" r:id="rId6"/>
    <sheet name="HOJA DE TRABAJO" sheetId="1" state="hidden" r:id="rId7"/>
    <sheet name="Hoja3" sheetId="8" state="hidden" r:id="rId8"/>
    <sheet name="HOJA DE TRABAJO (2)" sheetId="7" state="hidden" r:id="rId9"/>
  </sheets>
  <definedNames>
    <definedName name="_xlnm._FilterDatabase" localSheetId="6" hidden="1">'HOJA DE TRABAJO'!$A$1:$X$3065</definedName>
    <definedName name="_xlnm._FilterDatabase" localSheetId="8" hidden="1">'HOJA DE TRABAJO (2)'!$A$1:$X$3064</definedName>
  </definedNames>
  <calcPr calcId="162913"/>
  <pivotCaches>
    <pivotCache cacheId="0" r:id="rId10"/>
    <pivotCache cacheId="1" r:id="rId11"/>
    <pivotCache cacheId="2" r:id="rId12"/>
  </pivotCaches>
</workbook>
</file>

<file path=xl/calcChain.xml><?xml version="1.0" encoding="utf-8"?>
<calcChain xmlns="http://schemas.openxmlformats.org/spreadsheetml/2006/main">
  <c r="F59" i="9" l="1"/>
  <c r="D59" i="9"/>
  <c r="C59" i="9"/>
  <c r="B59" i="9"/>
  <c r="E59" i="9" l="1"/>
  <c r="G59" i="9"/>
  <c r="P3075" i="7" l="1"/>
  <c r="P3078" i="7" s="1"/>
  <c r="Q3075" i="7"/>
  <c r="R3075" i="7"/>
  <c r="R3078" i="7" s="1"/>
  <c r="S3075" i="7"/>
  <c r="T3075" i="7"/>
  <c r="T3078" i="7" s="1"/>
  <c r="U3075" i="7"/>
  <c r="V3075" i="7"/>
  <c r="W3075" i="7"/>
  <c r="O3075" i="7"/>
  <c r="P3073" i="7"/>
  <c r="Q3073" i="7"/>
  <c r="R3073" i="7"/>
  <c r="S3073" i="7"/>
  <c r="T3073" i="7"/>
  <c r="U3073" i="7"/>
  <c r="V3073" i="7"/>
  <c r="W3073" i="7"/>
  <c r="O3073" i="7"/>
  <c r="O3077" i="7"/>
  <c r="S3078" i="7"/>
  <c r="N3073" i="7"/>
  <c r="N3075" i="7" s="1"/>
  <c r="N3078" i="7" s="1"/>
  <c r="M3073" i="7"/>
  <c r="M3075" i="7" s="1"/>
  <c r="M3078" i="7" s="1"/>
  <c r="V3072" i="7"/>
  <c r="U3072" i="7"/>
  <c r="V3071" i="7"/>
  <c r="U3071" i="7"/>
  <c r="V3070" i="7"/>
  <c r="U3070" i="7"/>
  <c r="V3069" i="7"/>
  <c r="U3069" i="7"/>
  <c r="V3068" i="7"/>
  <c r="U3068" i="7"/>
  <c r="V3067" i="7"/>
  <c r="U3067" i="7"/>
  <c r="V3066" i="7"/>
  <c r="U3066" i="7"/>
  <c r="V3065" i="7"/>
  <c r="U3065" i="7"/>
  <c r="O3064" i="7"/>
  <c r="U3063" i="7"/>
  <c r="Q3063" i="7"/>
  <c r="O3063" i="7"/>
  <c r="V3063" i="7" s="1"/>
  <c r="V3062" i="7"/>
  <c r="U3062" i="7"/>
  <c r="Q3062" i="7"/>
  <c r="O3062" i="7"/>
  <c r="O3061" i="7"/>
  <c r="Q3060" i="7"/>
  <c r="O3060" i="7"/>
  <c r="V3060" i="7" s="1"/>
  <c r="Q3059" i="7"/>
  <c r="O3059" i="7"/>
  <c r="V3059" i="7" s="1"/>
  <c r="V3058" i="7"/>
  <c r="O3058" i="7"/>
  <c r="U3058" i="7" s="1"/>
  <c r="O3057" i="7"/>
  <c r="V3056" i="7"/>
  <c r="U3056" i="7"/>
  <c r="Q3056" i="7"/>
  <c r="O3056" i="7"/>
  <c r="U3055" i="7"/>
  <c r="Q3055" i="7"/>
  <c r="O3055" i="7"/>
  <c r="V3055" i="7" s="1"/>
  <c r="V3054" i="7"/>
  <c r="U3054" i="7"/>
  <c r="Q3054" i="7"/>
  <c r="O3054" i="7"/>
  <c r="Q3053" i="7"/>
  <c r="O3053" i="7"/>
  <c r="V3053" i="7" s="1"/>
  <c r="U3052" i="7"/>
  <c r="O3052" i="7"/>
  <c r="O3051" i="7"/>
  <c r="V3051" i="7" s="1"/>
  <c r="Q3050" i="7"/>
  <c r="O3050" i="7"/>
  <c r="V3050" i="7" s="1"/>
  <c r="U3049" i="7"/>
  <c r="Q3049" i="7"/>
  <c r="O3049" i="7"/>
  <c r="V3049" i="7" s="1"/>
  <c r="O3048" i="7"/>
  <c r="U3047" i="7"/>
  <c r="Q3047" i="7"/>
  <c r="O3047" i="7"/>
  <c r="V3047" i="7" s="1"/>
  <c r="V3046" i="7"/>
  <c r="U3046" i="7"/>
  <c r="Q3046" i="7"/>
  <c r="O3046" i="7"/>
  <c r="U3045" i="7"/>
  <c r="O3045" i="7"/>
  <c r="Q3044" i="7"/>
  <c r="O3044" i="7"/>
  <c r="V3044" i="7" s="1"/>
  <c r="Q3043" i="7"/>
  <c r="O3043" i="7"/>
  <c r="V3043" i="7" s="1"/>
  <c r="V3042" i="7"/>
  <c r="O3042" i="7"/>
  <c r="U3042" i="7" s="1"/>
  <c r="O3041" i="7"/>
  <c r="V3040" i="7"/>
  <c r="U3040" i="7"/>
  <c r="Q3040" i="7"/>
  <c r="O3040" i="7"/>
  <c r="U3039" i="7"/>
  <c r="Q3039" i="7"/>
  <c r="O3039" i="7"/>
  <c r="V3039" i="7" s="1"/>
  <c r="V3038" i="7"/>
  <c r="U3038" i="7"/>
  <c r="Q3038" i="7"/>
  <c r="O3038" i="7"/>
  <c r="Q3037" i="7"/>
  <c r="O3037" i="7"/>
  <c r="V3037" i="7" s="1"/>
  <c r="U3036" i="7"/>
  <c r="O3036" i="7"/>
  <c r="O3035" i="7"/>
  <c r="V3035" i="7" s="1"/>
  <c r="Q3034" i="7"/>
  <c r="O3034" i="7"/>
  <c r="V3034" i="7" s="1"/>
  <c r="U3033" i="7"/>
  <c r="Q3033" i="7"/>
  <c r="O3033" i="7"/>
  <c r="V3033" i="7" s="1"/>
  <c r="O3032" i="7"/>
  <c r="U3031" i="7"/>
  <c r="Q3031" i="7"/>
  <c r="O3031" i="7"/>
  <c r="V3031" i="7" s="1"/>
  <c r="V3030" i="7"/>
  <c r="U3030" i="7"/>
  <c r="Q3030" i="7"/>
  <c r="O3030" i="7"/>
  <c r="U3029" i="7"/>
  <c r="O3029" i="7"/>
  <c r="Q3028" i="7"/>
  <c r="O3028" i="7"/>
  <c r="V3028" i="7" s="1"/>
  <c r="Q3027" i="7"/>
  <c r="O3027" i="7"/>
  <c r="V3027" i="7" s="1"/>
  <c r="V3026" i="7"/>
  <c r="O3026" i="7"/>
  <c r="U3026" i="7" s="1"/>
  <c r="O3025" i="7"/>
  <c r="V3024" i="7"/>
  <c r="U3024" i="7"/>
  <c r="Q3024" i="7"/>
  <c r="O3024" i="7"/>
  <c r="U3023" i="7"/>
  <c r="Q3023" i="7"/>
  <c r="O3023" i="7"/>
  <c r="V3023" i="7" s="1"/>
  <c r="V3022" i="7"/>
  <c r="U3022" i="7"/>
  <c r="Q3022" i="7"/>
  <c r="O3022" i="7"/>
  <c r="Q3021" i="7"/>
  <c r="O3021" i="7"/>
  <c r="V3021" i="7" s="1"/>
  <c r="O3020" i="7"/>
  <c r="O3019" i="7"/>
  <c r="V3019" i="7" s="1"/>
  <c r="Q3018" i="7"/>
  <c r="O3018" i="7"/>
  <c r="V3018" i="7" s="1"/>
  <c r="U3017" i="7"/>
  <c r="Q3017" i="7"/>
  <c r="O3017" i="7"/>
  <c r="V3017" i="7" s="1"/>
  <c r="O3016" i="7"/>
  <c r="U3015" i="7"/>
  <c r="Q3015" i="7"/>
  <c r="O3015" i="7"/>
  <c r="V3015" i="7" s="1"/>
  <c r="V3014" i="7"/>
  <c r="U3014" i="7"/>
  <c r="Q3014" i="7"/>
  <c r="O3014" i="7"/>
  <c r="O3013" i="7"/>
  <c r="Q3012" i="7"/>
  <c r="O3012" i="7"/>
  <c r="V3012" i="7" s="1"/>
  <c r="Q3011" i="7"/>
  <c r="O3011" i="7"/>
  <c r="V3011" i="7" s="1"/>
  <c r="V3010" i="7"/>
  <c r="O3010" i="7"/>
  <c r="U3010" i="7" s="1"/>
  <c r="O3009" i="7"/>
  <c r="V3008" i="7"/>
  <c r="U3008" i="7"/>
  <c r="Q3008" i="7"/>
  <c r="O3008" i="7"/>
  <c r="U3007" i="7"/>
  <c r="Q3007" i="7"/>
  <c r="O3007" i="7"/>
  <c r="V3007" i="7" s="1"/>
  <c r="V3006" i="7"/>
  <c r="U3006" i="7"/>
  <c r="Q3006" i="7"/>
  <c r="O3006" i="7"/>
  <c r="Q3005" i="7"/>
  <c r="O3005" i="7"/>
  <c r="V3005" i="7" s="1"/>
  <c r="O3004" i="7"/>
  <c r="O3003" i="7"/>
  <c r="V3003" i="7" s="1"/>
  <c r="Q3002" i="7"/>
  <c r="O3002" i="7"/>
  <c r="V3002" i="7" s="1"/>
  <c r="U3001" i="7"/>
  <c r="Q3001" i="7"/>
  <c r="O3001" i="7"/>
  <c r="V3001" i="7" s="1"/>
  <c r="O3000" i="7"/>
  <c r="U2999" i="7"/>
  <c r="Q2999" i="7"/>
  <c r="O2999" i="7"/>
  <c r="V2999" i="7" s="1"/>
  <c r="V2998" i="7"/>
  <c r="U2998" i="7"/>
  <c r="Q2998" i="7"/>
  <c r="O2998" i="7"/>
  <c r="O2997" i="7"/>
  <c r="Q2996" i="7"/>
  <c r="O2996" i="7"/>
  <c r="V2996" i="7" s="1"/>
  <c r="Q2995" i="7"/>
  <c r="O2995" i="7"/>
  <c r="V2995" i="7" s="1"/>
  <c r="V2994" i="7"/>
  <c r="O2994" i="7"/>
  <c r="U2994" i="7" s="1"/>
  <c r="O2993" i="7"/>
  <c r="V2992" i="7"/>
  <c r="U2992" i="7"/>
  <c r="O2992" i="7"/>
  <c r="Q2992" i="7" s="1"/>
  <c r="U2991" i="7"/>
  <c r="Q2991" i="7"/>
  <c r="O2991" i="7"/>
  <c r="V2991" i="7" s="1"/>
  <c r="V2990" i="7"/>
  <c r="U2990" i="7"/>
  <c r="Q2990" i="7"/>
  <c r="O2990" i="7"/>
  <c r="Q2989" i="7"/>
  <c r="O2989" i="7"/>
  <c r="V2989" i="7" s="1"/>
  <c r="O2988" i="7"/>
  <c r="O2987" i="7"/>
  <c r="V2987" i="7" s="1"/>
  <c r="Q2986" i="7"/>
  <c r="O2986" i="7"/>
  <c r="V2986" i="7" s="1"/>
  <c r="U2985" i="7"/>
  <c r="O2985" i="7"/>
  <c r="V2985" i="7" s="1"/>
  <c r="O2984" i="7"/>
  <c r="U2983" i="7"/>
  <c r="Q2983" i="7"/>
  <c r="O2983" i="7"/>
  <c r="V2983" i="7" s="1"/>
  <c r="V2982" i="7"/>
  <c r="U2982" i="7"/>
  <c r="Q2982" i="7"/>
  <c r="O2982" i="7"/>
  <c r="U2981" i="7"/>
  <c r="O2981" i="7"/>
  <c r="Q2980" i="7"/>
  <c r="O2980" i="7"/>
  <c r="V2980" i="7" s="1"/>
  <c r="Q2979" i="7"/>
  <c r="O2979" i="7"/>
  <c r="V2979" i="7" s="1"/>
  <c r="V2978" i="7"/>
  <c r="O2978" i="7"/>
  <c r="U2978" i="7" s="1"/>
  <c r="O2977" i="7"/>
  <c r="V2976" i="7"/>
  <c r="U2976" i="7"/>
  <c r="O2976" i="7"/>
  <c r="Q2976" i="7" s="1"/>
  <c r="U2975" i="7"/>
  <c r="Q2975" i="7"/>
  <c r="O2975" i="7"/>
  <c r="V2975" i="7" s="1"/>
  <c r="V2974" i="7"/>
  <c r="U2974" i="7"/>
  <c r="Q2974" i="7"/>
  <c r="O2974" i="7"/>
  <c r="Q2973" i="7"/>
  <c r="O2973" i="7"/>
  <c r="V2973" i="7" s="1"/>
  <c r="U2972" i="7"/>
  <c r="O2972" i="7"/>
  <c r="O2971" i="7"/>
  <c r="V2971" i="7" s="1"/>
  <c r="Q2970" i="7"/>
  <c r="O2970" i="7"/>
  <c r="V2970" i="7" s="1"/>
  <c r="U2969" i="7"/>
  <c r="O2969" i="7"/>
  <c r="V2969" i="7" s="1"/>
  <c r="O2968" i="7"/>
  <c r="U2967" i="7"/>
  <c r="Q2967" i="7"/>
  <c r="O2967" i="7"/>
  <c r="V2967" i="7" s="1"/>
  <c r="V2966" i="7"/>
  <c r="U2966" i="7"/>
  <c r="Q2966" i="7"/>
  <c r="O2966" i="7"/>
  <c r="O2965" i="7"/>
  <c r="Q2964" i="7"/>
  <c r="O2964" i="7"/>
  <c r="V2964" i="7" s="1"/>
  <c r="Q2963" i="7"/>
  <c r="O2963" i="7"/>
  <c r="V2963" i="7" s="1"/>
  <c r="V2962" i="7"/>
  <c r="O2962" i="7"/>
  <c r="U2962" i="7" s="1"/>
  <c r="O2961" i="7"/>
  <c r="V2960" i="7"/>
  <c r="U2960" i="7"/>
  <c r="O2960" i="7"/>
  <c r="Q2960" i="7" s="1"/>
  <c r="U2959" i="7"/>
  <c r="O2959" i="7"/>
  <c r="U2958" i="7"/>
  <c r="O2958" i="7"/>
  <c r="O2957" i="7"/>
  <c r="V2957" i="7" s="1"/>
  <c r="O2956" i="7"/>
  <c r="O2955" i="7"/>
  <c r="U2955" i="7" s="1"/>
  <c r="Q2954" i="7"/>
  <c r="O2954" i="7"/>
  <c r="V2954" i="7" s="1"/>
  <c r="O2953" i="7"/>
  <c r="V2952" i="7"/>
  <c r="U2952" i="7"/>
  <c r="O2952" i="7"/>
  <c r="Q2952" i="7" s="1"/>
  <c r="O2951" i="7"/>
  <c r="Q2950" i="7"/>
  <c r="O2950" i="7"/>
  <c r="V2950" i="7" s="1"/>
  <c r="U2949" i="7"/>
  <c r="O2949" i="7"/>
  <c r="V2949" i="7" s="1"/>
  <c r="V2948" i="7"/>
  <c r="U2948" i="7"/>
  <c r="Q2948" i="7"/>
  <c r="O2948" i="7"/>
  <c r="O2947" i="7"/>
  <c r="Q2946" i="7"/>
  <c r="O2946" i="7"/>
  <c r="V2946" i="7" s="1"/>
  <c r="Q2945" i="7"/>
  <c r="O2945" i="7"/>
  <c r="V2945" i="7" s="1"/>
  <c r="V2944" i="7"/>
  <c r="O2944" i="7"/>
  <c r="U2944" i="7" s="1"/>
  <c r="O2943" i="7"/>
  <c r="U2942" i="7"/>
  <c r="O2942" i="7"/>
  <c r="O2941" i="7"/>
  <c r="V2941" i="7" s="1"/>
  <c r="O2940" i="7"/>
  <c r="O2939" i="7"/>
  <c r="V2938" i="7"/>
  <c r="O2938" i="7"/>
  <c r="U2938" i="7" s="1"/>
  <c r="Q2937" i="7"/>
  <c r="O2937" i="7"/>
  <c r="V2937" i="7" s="1"/>
  <c r="V2936" i="7"/>
  <c r="U2936" i="7"/>
  <c r="Q2936" i="7"/>
  <c r="O2936" i="7"/>
  <c r="O2935" i="7"/>
  <c r="O2934" i="7"/>
  <c r="O2933" i="7"/>
  <c r="Q2932" i="7"/>
  <c r="O2932" i="7"/>
  <c r="V2932" i="7" s="1"/>
  <c r="Q2931" i="7"/>
  <c r="O2931" i="7"/>
  <c r="V2931" i="7" s="1"/>
  <c r="V2930" i="7"/>
  <c r="O2930" i="7"/>
  <c r="U2930" i="7" s="1"/>
  <c r="O2929" i="7"/>
  <c r="V2928" i="7"/>
  <c r="U2928" i="7"/>
  <c r="O2928" i="7"/>
  <c r="Q2928" i="7" s="1"/>
  <c r="O2927" i="7"/>
  <c r="Q2926" i="7"/>
  <c r="O2926" i="7"/>
  <c r="V2926" i="7" s="1"/>
  <c r="Q2925" i="7"/>
  <c r="O2925" i="7"/>
  <c r="V2925" i="7" s="1"/>
  <c r="V2924" i="7"/>
  <c r="U2924" i="7"/>
  <c r="Q2924" i="7"/>
  <c r="O2924" i="7"/>
  <c r="U2923" i="7"/>
  <c r="O2923" i="7"/>
  <c r="V2922" i="7"/>
  <c r="O2922" i="7"/>
  <c r="U2922" i="7" s="1"/>
  <c r="Q2921" i="7"/>
  <c r="O2921" i="7"/>
  <c r="V2921" i="7" s="1"/>
  <c r="V2920" i="7"/>
  <c r="U2920" i="7"/>
  <c r="Q2920" i="7"/>
  <c r="O2920" i="7"/>
  <c r="O2919" i="7"/>
  <c r="O2918" i="7"/>
  <c r="O2917" i="7"/>
  <c r="Q2916" i="7"/>
  <c r="O2916" i="7"/>
  <c r="V2916" i="7" s="1"/>
  <c r="Q2915" i="7"/>
  <c r="O2915" i="7"/>
  <c r="V2915" i="7" s="1"/>
  <c r="V2914" i="7"/>
  <c r="O2914" i="7"/>
  <c r="U2914" i="7" s="1"/>
  <c r="O2913" i="7"/>
  <c r="V2912" i="7"/>
  <c r="U2912" i="7"/>
  <c r="O2912" i="7"/>
  <c r="Q2912" i="7" s="1"/>
  <c r="O2911" i="7"/>
  <c r="Q2910" i="7"/>
  <c r="O2910" i="7"/>
  <c r="V2910" i="7" s="1"/>
  <c r="Q2909" i="7"/>
  <c r="O2909" i="7"/>
  <c r="V2909" i="7" s="1"/>
  <c r="U2908" i="7"/>
  <c r="Q2908" i="7"/>
  <c r="O2908" i="7"/>
  <c r="V2908" i="7" s="1"/>
  <c r="O2907" i="7"/>
  <c r="V2906" i="7"/>
  <c r="U2906" i="7"/>
  <c r="O2906" i="7"/>
  <c r="Q2906" i="7" s="1"/>
  <c r="Q2905" i="7"/>
  <c r="O2905" i="7"/>
  <c r="V2905" i="7" s="1"/>
  <c r="U2904" i="7"/>
  <c r="O2904" i="7"/>
  <c r="O2903" i="7"/>
  <c r="U2902" i="7"/>
  <c r="Q2902" i="7"/>
  <c r="O2902" i="7"/>
  <c r="V2902" i="7" s="1"/>
  <c r="O2901" i="7"/>
  <c r="V2900" i="7"/>
  <c r="U2900" i="7"/>
  <c r="O2900" i="7"/>
  <c r="Q2900" i="7" s="1"/>
  <c r="O2899" i="7"/>
  <c r="Q2898" i="7"/>
  <c r="O2898" i="7"/>
  <c r="V2898" i="7" s="1"/>
  <c r="O2897" i="7"/>
  <c r="Q2896" i="7"/>
  <c r="O2896" i="7"/>
  <c r="V2896" i="7" s="1"/>
  <c r="O2895" i="7"/>
  <c r="V2894" i="7"/>
  <c r="U2894" i="7"/>
  <c r="Q2894" i="7"/>
  <c r="O2894" i="7"/>
  <c r="O2893" i="7"/>
  <c r="O2892" i="7"/>
  <c r="O2891" i="7"/>
  <c r="V2890" i="7"/>
  <c r="O2890" i="7"/>
  <c r="U2890" i="7" s="1"/>
  <c r="O2889" i="7"/>
  <c r="U2888" i="7"/>
  <c r="O2888" i="7"/>
  <c r="O2887" i="7"/>
  <c r="V2886" i="7"/>
  <c r="U2886" i="7"/>
  <c r="Q2886" i="7"/>
  <c r="O2886" i="7"/>
  <c r="O2885" i="7"/>
  <c r="V2884" i="7"/>
  <c r="U2884" i="7"/>
  <c r="O2884" i="7"/>
  <c r="Q2884" i="7" s="1"/>
  <c r="O2883" i="7"/>
  <c r="Q2882" i="7"/>
  <c r="O2882" i="7"/>
  <c r="V2882" i="7" s="1"/>
  <c r="O2881" i="7"/>
  <c r="Q2880" i="7"/>
  <c r="O2880" i="7"/>
  <c r="V2880" i="7" s="1"/>
  <c r="O2879" i="7"/>
  <c r="V2878" i="7"/>
  <c r="U2878" i="7"/>
  <c r="Q2878" i="7"/>
  <c r="O2878" i="7"/>
  <c r="O2877" i="7"/>
  <c r="O2876" i="7"/>
  <c r="O2875" i="7"/>
  <c r="V2874" i="7"/>
  <c r="O2874" i="7"/>
  <c r="U2874" i="7" s="1"/>
  <c r="O2873" i="7"/>
  <c r="O2872" i="7"/>
  <c r="O2871" i="7"/>
  <c r="U2870" i="7"/>
  <c r="Q2870" i="7"/>
  <c r="O2870" i="7"/>
  <c r="V2870" i="7" s="1"/>
  <c r="O2869" i="7"/>
  <c r="V2868" i="7"/>
  <c r="U2868" i="7"/>
  <c r="O2868" i="7"/>
  <c r="Q2868" i="7" s="1"/>
  <c r="O2867" i="7"/>
  <c r="Q2866" i="7"/>
  <c r="O2866" i="7"/>
  <c r="V2866" i="7" s="1"/>
  <c r="O2865" i="7"/>
  <c r="Q2864" i="7"/>
  <c r="O2864" i="7"/>
  <c r="V2864" i="7" s="1"/>
  <c r="O2863" i="7"/>
  <c r="V2862" i="7"/>
  <c r="U2862" i="7"/>
  <c r="Q2862" i="7"/>
  <c r="O2862" i="7"/>
  <c r="O2861" i="7"/>
  <c r="O2860" i="7"/>
  <c r="O2859" i="7"/>
  <c r="V2858" i="7"/>
  <c r="O2858" i="7"/>
  <c r="U2858" i="7" s="1"/>
  <c r="O2857" i="7"/>
  <c r="O2856" i="7"/>
  <c r="O2855" i="7"/>
  <c r="V2854" i="7"/>
  <c r="U2854" i="7"/>
  <c r="Q2854" i="7"/>
  <c r="O2854" i="7"/>
  <c r="O2853" i="7"/>
  <c r="V2852" i="7"/>
  <c r="U2852" i="7"/>
  <c r="O2852" i="7"/>
  <c r="Q2852" i="7" s="1"/>
  <c r="O2851" i="7"/>
  <c r="Q2850" i="7"/>
  <c r="O2850" i="7"/>
  <c r="V2850" i="7" s="1"/>
  <c r="O2849" i="7"/>
  <c r="Q2848" i="7"/>
  <c r="O2848" i="7"/>
  <c r="V2848" i="7" s="1"/>
  <c r="O2847" i="7"/>
  <c r="V2846" i="7"/>
  <c r="U2846" i="7"/>
  <c r="Q2846" i="7"/>
  <c r="O2846" i="7"/>
  <c r="O2845" i="7"/>
  <c r="O2844" i="7"/>
  <c r="O2843" i="7"/>
  <c r="V2842" i="7"/>
  <c r="O2842" i="7"/>
  <c r="U2842" i="7" s="1"/>
  <c r="O2841" i="7"/>
  <c r="U2840" i="7"/>
  <c r="O2840" i="7"/>
  <c r="O2839" i="7"/>
  <c r="V2838" i="7"/>
  <c r="U2838" i="7"/>
  <c r="Q2838" i="7"/>
  <c r="O2838" i="7"/>
  <c r="O2837" i="7"/>
  <c r="V2836" i="7"/>
  <c r="U2836" i="7"/>
  <c r="O2836" i="7"/>
  <c r="Q2836" i="7" s="1"/>
  <c r="O2835" i="7"/>
  <c r="Q2834" i="7"/>
  <c r="O2834" i="7"/>
  <c r="V2834" i="7" s="1"/>
  <c r="O2833" i="7"/>
  <c r="Q2832" i="7"/>
  <c r="O2832" i="7"/>
  <c r="V2832" i="7" s="1"/>
  <c r="O2831" i="7"/>
  <c r="V2830" i="7"/>
  <c r="U2830" i="7"/>
  <c r="Q2830" i="7"/>
  <c r="O2830" i="7"/>
  <c r="O2829" i="7"/>
  <c r="O2828" i="7"/>
  <c r="O2827" i="7"/>
  <c r="V2826" i="7"/>
  <c r="O2826" i="7"/>
  <c r="U2826" i="7" s="1"/>
  <c r="O2825" i="7"/>
  <c r="O2824" i="7"/>
  <c r="O2823" i="7"/>
  <c r="V2822" i="7"/>
  <c r="U2822" i="7"/>
  <c r="Q2822" i="7"/>
  <c r="O2822" i="7"/>
  <c r="O2821" i="7"/>
  <c r="V2820" i="7"/>
  <c r="U2820" i="7"/>
  <c r="O2820" i="7"/>
  <c r="Q2820" i="7" s="1"/>
  <c r="O2819" i="7"/>
  <c r="Q2818" i="7"/>
  <c r="O2818" i="7"/>
  <c r="V2818" i="7" s="1"/>
  <c r="O2817" i="7"/>
  <c r="Q2816" i="7"/>
  <c r="O2816" i="7"/>
  <c r="V2816" i="7" s="1"/>
  <c r="O2815" i="7"/>
  <c r="V2814" i="7"/>
  <c r="U2814" i="7"/>
  <c r="Q2814" i="7"/>
  <c r="O2814" i="7"/>
  <c r="O2813" i="7"/>
  <c r="O2812" i="7"/>
  <c r="O2811" i="7"/>
  <c r="V2810" i="7"/>
  <c r="O2810" i="7"/>
  <c r="U2810" i="7" s="1"/>
  <c r="O2809" i="7"/>
  <c r="U2808" i="7"/>
  <c r="O2808" i="7"/>
  <c r="O2807" i="7"/>
  <c r="V2806" i="7"/>
  <c r="U2806" i="7"/>
  <c r="Q2806" i="7"/>
  <c r="O2806" i="7"/>
  <c r="O2805" i="7"/>
  <c r="V2804" i="7"/>
  <c r="U2804" i="7"/>
  <c r="O2804" i="7"/>
  <c r="Q2804" i="7" s="1"/>
  <c r="O2803" i="7"/>
  <c r="Q2802" i="7"/>
  <c r="O2802" i="7"/>
  <c r="V2802" i="7" s="1"/>
  <c r="O2801" i="7"/>
  <c r="Q2800" i="7"/>
  <c r="O2800" i="7"/>
  <c r="V2800" i="7" s="1"/>
  <c r="O2799" i="7"/>
  <c r="V2798" i="7"/>
  <c r="U2798" i="7"/>
  <c r="Q2798" i="7"/>
  <c r="O2798" i="7"/>
  <c r="O2797" i="7"/>
  <c r="O2796" i="7"/>
  <c r="O2795" i="7"/>
  <c r="V2794" i="7"/>
  <c r="O2794" i="7"/>
  <c r="U2794" i="7" s="1"/>
  <c r="O2793" i="7"/>
  <c r="O2792" i="7"/>
  <c r="O2791" i="7"/>
  <c r="V2790" i="7"/>
  <c r="U2790" i="7"/>
  <c r="Q2790" i="7"/>
  <c r="O2790" i="7"/>
  <c r="O2789" i="7"/>
  <c r="V2788" i="7"/>
  <c r="U2788" i="7"/>
  <c r="O2788" i="7"/>
  <c r="Q2788" i="7" s="1"/>
  <c r="O2787" i="7"/>
  <c r="Q2786" i="7"/>
  <c r="O2786" i="7"/>
  <c r="V2786" i="7" s="1"/>
  <c r="O2785" i="7"/>
  <c r="U2784" i="7"/>
  <c r="Q2784" i="7"/>
  <c r="O2784" i="7"/>
  <c r="V2784" i="7" s="1"/>
  <c r="O2783" i="7"/>
  <c r="V2782" i="7"/>
  <c r="U2782" i="7"/>
  <c r="Q2782" i="7"/>
  <c r="O2782" i="7"/>
  <c r="O2781" i="7"/>
  <c r="O2780" i="7"/>
  <c r="O2779" i="7"/>
  <c r="V2778" i="7"/>
  <c r="O2778" i="7"/>
  <c r="U2778" i="7" s="1"/>
  <c r="O2777" i="7"/>
  <c r="O2776" i="7"/>
  <c r="O2775" i="7"/>
  <c r="V2774" i="7"/>
  <c r="U2774" i="7"/>
  <c r="Q2774" i="7"/>
  <c r="O2774" i="7"/>
  <c r="O2773" i="7"/>
  <c r="V2772" i="7"/>
  <c r="U2772" i="7"/>
  <c r="O2772" i="7"/>
  <c r="Q2772" i="7" s="1"/>
  <c r="O2771" i="7"/>
  <c r="Q2770" i="7"/>
  <c r="O2770" i="7"/>
  <c r="V2770" i="7" s="1"/>
  <c r="O2769" i="7"/>
  <c r="U2768" i="7"/>
  <c r="Q2768" i="7"/>
  <c r="O2768" i="7"/>
  <c r="V2768" i="7" s="1"/>
  <c r="O2767" i="7"/>
  <c r="V2766" i="7"/>
  <c r="U2766" i="7"/>
  <c r="Q2766" i="7"/>
  <c r="O2766" i="7"/>
  <c r="O2765" i="7"/>
  <c r="O2764" i="7"/>
  <c r="O2763" i="7"/>
  <c r="V2762" i="7"/>
  <c r="O2762" i="7"/>
  <c r="U2762" i="7" s="1"/>
  <c r="O2761" i="7"/>
  <c r="U2760" i="7"/>
  <c r="O2760" i="7"/>
  <c r="O2759" i="7"/>
  <c r="V2758" i="7"/>
  <c r="U2758" i="7"/>
  <c r="O2758" i="7"/>
  <c r="Q2758" i="7" s="1"/>
  <c r="O2757" i="7"/>
  <c r="V2756" i="7"/>
  <c r="U2756" i="7"/>
  <c r="O2756" i="7"/>
  <c r="Q2756" i="7" s="1"/>
  <c r="O2755" i="7"/>
  <c r="Q2754" i="7"/>
  <c r="O2754" i="7"/>
  <c r="V2754" i="7" s="1"/>
  <c r="O2753" i="7"/>
  <c r="U2752" i="7"/>
  <c r="Q2752" i="7"/>
  <c r="O2752" i="7"/>
  <c r="V2752" i="7" s="1"/>
  <c r="O2751" i="7"/>
  <c r="V2750" i="7"/>
  <c r="U2750" i="7"/>
  <c r="Q2750" i="7"/>
  <c r="O2750" i="7"/>
  <c r="O2749" i="7"/>
  <c r="Q2749" i="7" s="1"/>
  <c r="Q2748" i="7"/>
  <c r="O2748" i="7"/>
  <c r="V2748" i="7" s="1"/>
  <c r="U2747" i="7"/>
  <c r="O2747" i="7"/>
  <c r="V2747" i="7" s="1"/>
  <c r="O2746" i="7"/>
  <c r="U2745" i="7"/>
  <c r="Q2745" i="7"/>
  <c r="O2745" i="7"/>
  <c r="V2745" i="7" s="1"/>
  <c r="V2744" i="7"/>
  <c r="U2744" i="7"/>
  <c r="O2744" i="7"/>
  <c r="Q2744" i="7" s="1"/>
  <c r="O2743" i="7"/>
  <c r="U2742" i="7"/>
  <c r="Q2742" i="7"/>
  <c r="O2742" i="7"/>
  <c r="V2742" i="7" s="1"/>
  <c r="O2741" i="7"/>
  <c r="O2740" i="7"/>
  <c r="O2739" i="7"/>
  <c r="V2738" i="7"/>
  <c r="U2738" i="7"/>
  <c r="O2738" i="7"/>
  <c r="Q2738" i="7" s="1"/>
  <c r="U2737" i="7"/>
  <c r="O2737" i="7"/>
  <c r="V2737" i="7" s="1"/>
  <c r="V2736" i="7"/>
  <c r="U2736" i="7"/>
  <c r="Q2736" i="7"/>
  <c r="O2736" i="7"/>
  <c r="U2735" i="7"/>
  <c r="Q2735" i="7"/>
  <c r="O2735" i="7"/>
  <c r="V2735" i="7" s="1"/>
  <c r="O2734" i="7"/>
  <c r="O2733" i="7"/>
  <c r="O2732" i="7"/>
  <c r="U2731" i="7"/>
  <c r="O2731" i="7"/>
  <c r="V2731" i="7" s="1"/>
  <c r="V2730" i="7"/>
  <c r="O2730" i="7"/>
  <c r="U2729" i="7"/>
  <c r="Q2729" i="7"/>
  <c r="O2729" i="7"/>
  <c r="V2729" i="7" s="1"/>
  <c r="V2728" i="7"/>
  <c r="U2728" i="7"/>
  <c r="O2728" i="7"/>
  <c r="Q2728" i="7" s="1"/>
  <c r="O2727" i="7"/>
  <c r="U2726" i="7"/>
  <c r="Q2726" i="7"/>
  <c r="O2726" i="7"/>
  <c r="V2726" i="7" s="1"/>
  <c r="Q2725" i="7"/>
  <c r="O2725" i="7"/>
  <c r="O2724" i="7"/>
  <c r="Q2723" i="7"/>
  <c r="O2723" i="7"/>
  <c r="V2722" i="7"/>
  <c r="U2722" i="7"/>
  <c r="O2722" i="7"/>
  <c r="Q2722" i="7" s="1"/>
  <c r="U2721" i="7"/>
  <c r="O2721" i="7"/>
  <c r="V2720" i="7"/>
  <c r="U2720" i="7"/>
  <c r="Q2720" i="7"/>
  <c r="O2720" i="7"/>
  <c r="U2719" i="7"/>
  <c r="Q2719" i="7"/>
  <c r="O2719" i="7"/>
  <c r="V2719" i="7" s="1"/>
  <c r="U2718" i="7"/>
  <c r="Q2718" i="7"/>
  <c r="O2718" i="7"/>
  <c r="V2718" i="7" s="1"/>
  <c r="Q2717" i="7"/>
  <c r="O2717" i="7"/>
  <c r="O2716" i="7"/>
  <c r="U2715" i="7"/>
  <c r="O2715" i="7"/>
  <c r="O2714" i="7"/>
  <c r="V2714" i="7" s="1"/>
  <c r="U2713" i="7"/>
  <c r="Q2713" i="7"/>
  <c r="O2713" i="7"/>
  <c r="V2713" i="7" s="1"/>
  <c r="V2712" i="7"/>
  <c r="U2712" i="7"/>
  <c r="Q2712" i="7"/>
  <c r="O2712" i="7"/>
  <c r="O2711" i="7"/>
  <c r="V2710" i="7"/>
  <c r="U2710" i="7"/>
  <c r="Q2710" i="7"/>
  <c r="O2710" i="7"/>
  <c r="Q2709" i="7"/>
  <c r="O2709" i="7"/>
  <c r="V2709" i="7" s="1"/>
  <c r="V2708" i="7"/>
  <c r="U2708" i="7"/>
  <c r="O2708" i="7"/>
  <c r="Q2708" i="7" s="1"/>
  <c r="O2707" i="7"/>
  <c r="V2707" i="7" s="1"/>
  <c r="U2706" i="7"/>
  <c r="Q2706" i="7"/>
  <c r="O2706" i="7"/>
  <c r="V2706" i="7" s="1"/>
  <c r="U2705" i="7"/>
  <c r="Q2705" i="7"/>
  <c r="O2705" i="7"/>
  <c r="V2705" i="7" s="1"/>
  <c r="Q2704" i="7"/>
  <c r="O2704" i="7"/>
  <c r="U2703" i="7"/>
  <c r="Q2703" i="7"/>
  <c r="O2703" i="7"/>
  <c r="V2703" i="7" s="1"/>
  <c r="O2702" i="7"/>
  <c r="U2701" i="7"/>
  <c r="O2701" i="7"/>
  <c r="V2701" i="7" s="1"/>
  <c r="V2700" i="7"/>
  <c r="Q2700" i="7"/>
  <c r="O2700" i="7"/>
  <c r="U2700" i="7" s="1"/>
  <c r="U2699" i="7"/>
  <c r="Q2699" i="7"/>
  <c r="O2699" i="7"/>
  <c r="V2699" i="7" s="1"/>
  <c r="O2698" i="7"/>
  <c r="V2698" i="7" s="1"/>
  <c r="O2697" i="7"/>
  <c r="V2696" i="7"/>
  <c r="U2696" i="7"/>
  <c r="Q2696" i="7"/>
  <c r="O2696" i="7"/>
  <c r="O2695" i="7"/>
  <c r="V2694" i="7"/>
  <c r="U2694" i="7"/>
  <c r="Q2694" i="7"/>
  <c r="O2694" i="7"/>
  <c r="O2693" i="7"/>
  <c r="Q2692" i="7"/>
  <c r="O2692" i="7"/>
  <c r="O2691" i="7"/>
  <c r="V2691" i="7" s="1"/>
  <c r="V2690" i="7"/>
  <c r="Q2690" i="7"/>
  <c r="O2690" i="7"/>
  <c r="U2690" i="7" s="1"/>
  <c r="O2689" i="7"/>
  <c r="V2688" i="7"/>
  <c r="U2688" i="7"/>
  <c r="Q2688" i="7"/>
  <c r="O2688" i="7"/>
  <c r="O2687" i="7"/>
  <c r="V2687" i="7" s="1"/>
  <c r="O2686" i="7"/>
  <c r="U2685" i="7"/>
  <c r="Q2685" i="7"/>
  <c r="O2685" i="7"/>
  <c r="V2685" i="7" s="1"/>
  <c r="O2684" i="7"/>
  <c r="U2683" i="7"/>
  <c r="O2683" i="7"/>
  <c r="V2683" i="7" s="1"/>
  <c r="V2682" i="7"/>
  <c r="Q2682" i="7"/>
  <c r="O2682" i="7"/>
  <c r="U2682" i="7" s="1"/>
  <c r="U2681" i="7"/>
  <c r="O2681" i="7"/>
  <c r="V2681" i="7" s="1"/>
  <c r="V2680" i="7"/>
  <c r="U2680" i="7"/>
  <c r="Q2680" i="7"/>
  <c r="O2680" i="7"/>
  <c r="O2679" i="7"/>
  <c r="V2678" i="7"/>
  <c r="U2678" i="7"/>
  <c r="Q2678" i="7"/>
  <c r="O2678" i="7"/>
  <c r="O2677" i="7"/>
  <c r="U2677" i="7" s="1"/>
  <c r="U2676" i="7"/>
  <c r="Q2676" i="7"/>
  <c r="O2676" i="7"/>
  <c r="V2676" i="7" s="1"/>
  <c r="Q2675" i="7"/>
  <c r="O2675" i="7"/>
  <c r="V2675" i="7" s="1"/>
  <c r="O2674" i="7"/>
  <c r="O2673" i="7"/>
  <c r="V2672" i="7"/>
  <c r="U2672" i="7"/>
  <c r="Q2672" i="7"/>
  <c r="O2672" i="7"/>
  <c r="O2671" i="7"/>
  <c r="V2671" i="7" s="1"/>
  <c r="U2670" i="7"/>
  <c r="Q2670" i="7"/>
  <c r="O2670" i="7"/>
  <c r="V2670" i="7" s="1"/>
  <c r="U2669" i="7"/>
  <c r="Q2669" i="7"/>
  <c r="O2669" i="7"/>
  <c r="V2669" i="7" s="1"/>
  <c r="Q2668" i="7"/>
  <c r="O2668" i="7"/>
  <c r="U2667" i="7"/>
  <c r="Q2667" i="7"/>
  <c r="O2667" i="7"/>
  <c r="V2667" i="7" s="1"/>
  <c r="O2666" i="7"/>
  <c r="U2665" i="7"/>
  <c r="O2665" i="7"/>
  <c r="V2665" i="7" s="1"/>
  <c r="O2664" i="7"/>
  <c r="V2664" i="7" s="1"/>
  <c r="O2663" i="7"/>
  <c r="V2662" i="7"/>
  <c r="U2662" i="7"/>
  <c r="Q2662" i="7"/>
  <c r="O2662" i="7"/>
  <c r="O2661" i="7"/>
  <c r="U2660" i="7"/>
  <c r="Q2660" i="7"/>
  <c r="O2660" i="7"/>
  <c r="V2660" i="7" s="1"/>
  <c r="Q2659" i="7"/>
  <c r="O2659" i="7"/>
  <c r="V2659" i="7" s="1"/>
  <c r="O2658" i="7"/>
  <c r="O2657" i="7"/>
  <c r="V2656" i="7"/>
  <c r="U2656" i="7"/>
  <c r="Q2656" i="7"/>
  <c r="O2656" i="7"/>
  <c r="O2655" i="7"/>
  <c r="V2655" i="7" s="1"/>
  <c r="U2654" i="7"/>
  <c r="Q2654" i="7"/>
  <c r="O2654" i="7"/>
  <c r="V2654" i="7" s="1"/>
  <c r="U2653" i="7"/>
  <c r="Q2653" i="7"/>
  <c r="O2653" i="7"/>
  <c r="V2653" i="7" s="1"/>
  <c r="Q2652" i="7"/>
  <c r="O2652" i="7"/>
  <c r="U2651" i="7"/>
  <c r="Q2651" i="7"/>
  <c r="O2651" i="7"/>
  <c r="V2651" i="7" s="1"/>
  <c r="O2650" i="7"/>
  <c r="U2649" i="7"/>
  <c r="O2649" i="7"/>
  <c r="V2649" i="7" s="1"/>
  <c r="O2648" i="7"/>
  <c r="V2648" i="7" s="1"/>
  <c r="Q2647" i="7"/>
  <c r="O2647" i="7"/>
  <c r="V2646" i="7"/>
  <c r="U2646" i="7"/>
  <c r="Q2646" i="7"/>
  <c r="O2646" i="7"/>
  <c r="U2645" i="7"/>
  <c r="O2645" i="7"/>
  <c r="V2644" i="7"/>
  <c r="U2644" i="7"/>
  <c r="O2644" i="7"/>
  <c r="Q2644" i="7" s="1"/>
  <c r="Q2643" i="7"/>
  <c r="O2643" i="7"/>
  <c r="V2643" i="7" s="1"/>
  <c r="O2642" i="7"/>
  <c r="O2641" i="7"/>
  <c r="O2640" i="7"/>
  <c r="O2639" i="7"/>
  <c r="V2639" i="7" s="1"/>
  <c r="V2638" i="7"/>
  <c r="U2638" i="7"/>
  <c r="O2638" i="7"/>
  <c r="Q2638" i="7" s="1"/>
  <c r="O2637" i="7"/>
  <c r="U2636" i="7"/>
  <c r="Q2636" i="7"/>
  <c r="O2636" i="7"/>
  <c r="V2636" i="7" s="1"/>
  <c r="U2635" i="7"/>
  <c r="Q2635" i="7"/>
  <c r="O2635" i="7"/>
  <c r="V2635" i="7" s="1"/>
  <c r="V2634" i="7"/>
  <c r="O2634" i="7"/>
  <c r="O2633" i="7"/>
  <c r="V2632" i="7"/>
  <c r="Q2632" i="7"/>
  <c r="O2632" i="7"/>
  <c r="U2632" i="7" s="1"/>
  <c r="U2631" i="7"/>
  <c r="Q2631" i="7"/>
  <c r="O2631" i="7"/>
  <c r="V2631" i="7" s="1"/>
  <c r="V2630" i="7"/>
  <c r="O2630" i="7"/>
  <c r="O2629" i="7"/>
  <c r="U2629" i="7" s="1"/>
  <c r="V2628" i="7"/>
  <c r="U2628" i="7"/>
  <c r="Q2628" i="7"/>
  <c r="O2628" i="7"/>
  <c r="O2627" i="7"/>
  <c r="U2626" i="7"/>
  <c r="Q2626" i="7"/>
  <c r="O2626" i="7"/>
  <c r="V2626" i="7" s="1"/>
  <c r="O2625" i="7"/>
  <c r="V2624" i="7"/>
  <c r="Q2624" i="7"/>
  <c r="O2624" i="7"/>
  <c r="U2624" i="7" s="1"/>
  <c r="O2623" i="7"/>
  <c r="V2623" i="7" s="1"/>
  <c r="V2622" i="7"/>
  <c r="U2622" i="7"/>
  <c r="Q2622" i="7"/>
  <c r="O2622" i="7"/>
  <c r="Q2621" i="7"/>
  <c r="O2621" i="7"/>
  <c r="V2621" i="7" s="1"/>
  <c r="V2620" i="7"/>
  <c r="O2620" i="7"/>
  <c r="O2619" i="7"/>
  <c r="U2618" i="7"/>
  <c r="Q2618" i="7"/>
  <c r="O2618" i="7"/>
  <c r="V2618" i="7" s="1"/>
  <c r="U2617" i="7"/>
  <c r="O2617" i="7"/>
  <c r="V2617" i="7" s="1"/>
  <c r="O2616" i="7"/>
  <c r="U2615" i="7"/>
  <c r="Q2615" i="7"/>
  <c r="O2615" i="7"/>
  <c r="V2615" i="7" s="1"/>
  <c r="V2614" i="7"/>
  <c r="Q2614" i="7"/>
  <c r="O2614" i="7"/>
  <c r="U2614" i="7" s="1"/>
  <c r="O2613" i="7"/>
  <c r="U2613" i="7" s="1"/>
  <c r="V2612" i="7"/>
  <c r="U2612" i="7"/>
  <c r="Q2612" i="7"/>
  <c r="O2612" i="7"/>
  <c r="Q2611" i="7"/>
  <c r="O2611" i="7"/>
  <c r="V2611" i="7" s="1"/>
  <c r="V2610" i="7"/>
  <c r="U2610" i="7"/>
  <c r="Q2610" i="7"/>
  <c r="O2610" i="7"/>
  <c r="O2609" i="7"/>
  <c r="O2608" i="7"/>
  <c r="O2607" i="7"/>
  <c r="V2607" i="7" s="1"/>
  <c r="V2606" i="7"/>
  <c r="U2606" i="7"/>
  <c r="Q2606" i="7"/>
  <c r="O2606" i="7"/>
  <c r="O2605" i="7"/>
  <c r="V2604" i="7"/>
  <c r="U2604" i="7"/>
  <c r="Q2604" i="7"/>
  <c r="O2604" i="7"/>
  <c r="Q2603" i="7"/>
  <c r="O2603" i="7"/>
  <c r="V2603" i="7" s="1"/>
  <c r="O2602" i="7"/>
  <c r="U2601" i="7"/>
  <c r="O2601" i="7"/>
  <c r="V2601" i="7" s="1"/>
  <c r="V2600" i="7"/>
  <c r="Q2600" i="7"/>
  <c r="O2600" i="7"/>
  <c r="U2600" i="7" s="1"/>
  <c r="U2599" i="7"/>
  <c r="Q2599" i="7"/>
  <c r="O2599" i="7"/>
  <c r="V2599" i="7" s="1"/>
  <c r="O2598" i="7"/>
  <c r="U2597" i="7"/>
  <c r="O2597" i="7"/>
  <c r="O2596" i="7"/>
  <c r="O2595" i="7"/>
  <c r="V2594" i="7"/>
  <c r="U2594" i="7"/>
  <c r="Q2594" i="7"/>
  <c r="O2594" i="7"/>
  <c r="O2593" i="7"/>
  <c r="O2592" i="7"/>
  <c r="U2592" i="7" s="1"/>
  <c r="O2591" i="7"/>
  <c r="V2591" i="7" s="1"/>
  <c r="O2590" i="7"/>
  <c r="Q2589" i="7"/>
  <c r="O2589" i="7"/>
  <c r="V2588" i="7"/>
  <c r="U2588" i="7"/>
  <c r="Q2588" i="7"/>
  <c r="O2588" i="7"/>
  <c r="Q2587" i="7"/>
  <c r="O2587" i="7"/>
  <c r="U2587" i="7" s="1"/>
  <c r="V2586" i="7"/>
  <c r="U2586" i="7"/>
  <c r="Q2586" i="7"/>
  <c r="O2586" i="7"/>
  <c r="O2585" i="7"/>
  <c r="V2584" i="7"/>
  <c r="U2584" i="7"/>
  <c r="Q2584" i="7"/>
  <c r="O2584" i="7"/>
  <c r="V2583" i="7"/>
  <c r="Q2583" i="7"/>
  <c r="O2583" i="7"/>
  <c r="U2583" i="7" s="1"/>
  <c r="V2582" i="7"/>
  <c r="U2582" i="7"/>
  <c r="Q2582" i="7"/>
  <c r="O2582" i="7"/>
  <c r="O2581" i="7"/>
  <c r="V2580" i="7"/>
  <c r="U2580" i="7"/>
  <c r="Q2580" i="7"/>
  <c r="O2580" i="7"/>
  <c r="O2579" i="7"/>
  <c r="U2579" i="7" s="1"/>
  <c r="V2578" i="7"/>
  <c r="U2578" i="7"/>
  <c r="Q2578" i="7"/>
  <c r="O2578" i="7"/>
  <c r="V2577" i="7"/>
  <c r="O2577" i="7"/>
  <c r="U2577" i="7" s="1"/>
  <c r="V2576" i="7"/>
  <c r="U2576" i="7"/>
  <c r="Q2576" i="7"/>
  <c r="O2576" i="7"/>
  <c r="V2575" i="7"/>
  <c r="Q2575" i="7"/>
  <c r="O2575" i="7"/>
  <c r="U2575" i="7" s="1"/>
  <c r="V2574" i="7"/>
  <c r="U2574" i="7"/>
  <c r="Q2574" i="7"/>
  <c r="O2574" i="7"/>
  <c r="V2573" i="7"/>
  <c r="Q2573" i="7"/>
  <c r="O2573" i="7"/>
  <c r="U2573" i="7" s="1"/>
  <c r="V2572" i="7"/>
  <c r="U2572" i="7"/>
  <c r="Q2572" i="7"/>
  <c r="O2572" i="7"/>
  <c r="Q2571" i="7"/>
  <c r="O2571" i="7"/>
  <c r="U2571" i="7" s="1"/>
  <c r="V2570" i="7"/>
  <c r="U2570" i="7"/>
  <c r="Q2570" i="7"/>
  <c r="O2570" i="7"/>
  <c r="V2569" i="7"/>
  <c r="O2569" i="7"/>
  <c r="V2568" i="7"/>
  <c r="U2568" i="7"/>
  <c r="Q2568" i="7"/>
  <c r="O2568" i="7"/>
  <c r="V2567" i="7"/>
  <c r="Q2567" i="7"/>
  <c r="O2567" i="7"/>
  <c r="U2567" i="7" s="1"/>
  <c r="V2566" i="7"/>
  <c r="U2566" i="7"/>
  <c r="Q2566" i="7"/>
  <c r="O2566" i="7"/>
  <c r="O2565" i="7"/>
  <c r="V2564" i="7"/>
  <c r="U2564" i="7"/>
  <c r="Q2564" i="7"/>
  <c r="O2564" i="7"/>
  <c r="O2563" i="7"/>
  <c r="U2563" i="7" s="1"/>
  <c r="V2562" i="7"/>
  <c r="U2562" i="7"/>
  <c r="Q2562" i="7"/>
  <c r="O2562" i="7"/>
  <c r="V2561" i="7"/>
  <c r="O2561" i="7"/>
  <c r="U2561" i="7" s="1"/>
  <c r="V2560" i="7"/>
  <c r="U2560" i="7"/>
  <c r="Q2560" i="7"/>
  <c r="O2560" i="7"/>
  <c r="V2559" i="7"/>
  <c r="Q2559" i="7"/>
  <c r="O2559" i="7"/>
  <c r="U2559" i="7" s="1"/>
  <c r="V2558" i="7"/>
  <c r="U2558" i="7"/>
  <c r="Q2558" i="7"/>
  <c r="O2558" i="7"/>
  <c r="V2557" i="7"/>
  <c r="Q2557" i="7"/>
  <c r="O2557" i="7"/>
  <c r="U2557" i="7" s="1"/>
  <c r="V2556" i="7"/>
  <c r="U2556" i="7"/>
  <c r="Q2556" i="7"/>
  <c r="O2556" i="7"/>
  <c r="Q2555" i="7"/>
  <c r="O2555" i="7"/>
  <c r="U2555" i="7" s="1"/>
  <c r="V2554" i="7"/>
  <c r="U2554" i="7"/>
  <c r="Q2554" i="7"/>
  <c r="O2554" i="7"/>
  <c r="O2553" i="7"/>
  <c r="V2552" i="7"/>
  <c r="U2552" i="7"/>
  <c r="Q2552" i="7"/>
  <c r="O2552" i="7"/>
  <c r="V2551" i="7"/>
  <c r="Q2551" i="7"/>
  <c r="O2551" i="7"/>
  <c r="U2551" i="7" s="1"/>
  <c r="V2550" i="7"/>
  <c r="U2550" i="7"/>
  <c r="Q2550" i="7"/>
  <c r="O2550" i="7"/>
  <c r="O2549" i="7"/>
  <c r="V2548" i="7"/>
  <c r="U2548" i="7"/>
  <c r="Q2548" i="7"/>
  <c r="O2548" i="7"/>
  <c r="O2547" i="7"/>
  <c r="U2547" i="7" s="1"/>
  <c r="V2546" i="7"/>
  <c r="U2546" i="7"/>
  <c r="Q2546" i="7"/>
  <c r="O2546" i="7"/>
  <c r="V2545" i="7"/>
  <c r="O2545" i="7"/>
  <c r="U2545" i="7" s="1"/>
  <c r="V2544" i="7"/>
  <c r="U2544" i="7"/>
  <c r="Q2544" i="7"/>
  <c r="O2544" i="7"/>
  <c r="V2543" i="7"/>
  <c r="Q2543" i="7"/>
  <c r="O2543" i="7"/>
  <c r="U2543" i="7" s="1"/>
  <c r="V2542" i="7"/>
  <c r="U2542" i="7"/>
  <c r="Q2542" i="7"/>
  <c r="O2542" i="7"/>
  <c r="V2541" i="7"/>
  <c r="Q2541" i="7"/>
  <c r="O2541" i="7"/>
  <c r="U2541" i="7" s="1"/>
  <c r="V2540" i="7"/>
  <c r="U2540" i="7"/>
  <c r="Q2540" i="7"/>
  <c r="O2540" i="7"/>
  <c r="Q2539" i="7"/>
  <c r="O2539" i="7"/>
  <c r="U2539" i="7" s="1"/>
  <c r="V2538" i="7"/>
  <c r="U2538" i="7"/>
  <c r="Q2538" i="7"/>
  <c r="O2538" i="7"/>
  <c r="O2537" i="7"/>
  <c r="V2536" i="7"/>
  <c r="U2536" i="7"/>
  <c r="Q2536" i="7"/>
  <c r="O2536" i="7"/>
  <c r="V2535" i="7"/>
  <c r="Q2535" i="7"/>
  <c r="O2535" i="7"/>
  <c r="U2535" i="7" s="1"/>
  <c r="V2534" i="7"/>
  <c r="U2534" i="7"/>
  <c r="Q2534" i="7"/>
  <c r="O2534" i="7"/>
  <c r="O2533" i="7"/>
  <c r="V2532" i="7"/>
  <c r="U2532" i="7"/>
  <c r="Q2532" i="7"/>
  <c r="O2532" i="7"/>
  <c r="O2531" i="7"/>
  <c r="V2530" i="7"/>
  <c r="U2530" i="7"/>
  <c r="Q2530" i="7"/>
  <c r="O2530" i="7"/>
  <c r="V2529" i="7"/>
  <c r="O2529" i="7"/>
  <c r="U2529" i="7" s="1"/>
  <c r="V2528" i="7"/>
  <c r="U2528" i="7"/>
  <c r="Q2528" i="7"/>
  <c r="O2528" i="7"/>
  <c r="V2527" i="7"/>
  <c r="Q2527" i="7"/>
  <c r="O2527" i="7"/>
  <c r="U2527" i="7" s="1"/>
  <c r="V2526" i="7"/>
  <c r="U2526" i="7"/>
  <c r="Q2526" i="7"/>
  <c r="O2526" i="7"/>
  <c r="V2525" i="7"/>
  <c r="Q2525" i="7"/>
  <c r="O2525" i="7"/>
  <c r="U2525" i="7" s="1"/>
  <c r="V2524" i="7"/>
  <c r="U2524" i="7"/>
  <c r="Q2524" i="7"/>
  <c r="O2524" i="7"/>
  <c r="Q2523" i="7"/>
  <c r="O2523" i="7"/>
  <c r="V2522" i="7"/>
  <c r="U2522" i="7"/>
  <c r="Q2522" i="7"/>
  <c r="O2522" i="7"/>
  <c r="O2521" i="7"/>
  <c r="O2520" i="7"/>
  <c r="Q2519" i="7"/>
  <c r="O2519" i="7"/>
  <c r="U2519" i="7" s="1"/>
  <c r="O2518" i="7"/>
  <c r="O2517" i="7"/>
  <c r="O2516" i="7"/>
  <c r="Q2515" i="7"/>
  <c r="O2515" i="7"/>
  <c r="U2515" i="7" s="1"/>
  <c r="O2514" i="7"/>
  <c r="O2513" i="7"/>
  <c r="O2512" i="7"/>
  <c r="Q2511" i="7"/>
  <c r="O2511" i="7"/>
  <c r="U2511" i="7" s="1"/>
  <c r="O2510" i="7"/>
  <c r="O2509" i="7"/>
  <c r="O2508" i="7"/>
  <c r="Q2507" i="7"/>
  <c r="O2507" i="7"/>
  <c r="U2507" i="7" s="1"/>
  <c r="O2506" i="7"/>
  <c r="O2505" i="7"/>
  <c r="O2504" i="7"/>
  <c r="Q2503" i="7"/>
  <c r="O2503" i="7"/>
  <c r="U2503" i="7" s="1"/>
  <c r="O2502" i="7"/>
  <c r="O2501" i="7"/>
  <c r="O2500" i="7"/>
  <c r="Q2499" i="7"/>
  <c r="O2499" i="7"/>
  <c r="U2499" i="7" s="1"/>
  <c r="O2498" i="7"/>
  <c r="O2497" i="7"/>
  <c r="O2496" i="7"/>
  <c r="Q2495" i="7"/>
  <c r="O2495" i="7"/>
  <c r="U2495" i="7" s="1"/>
  <c r="O2494" i="7"/>
  <c r="O2493" i="7"/>
  <c r="O2492" i="7"/>
  <c r="Q2491" i="7"/>
  <c r="O2491" i="7"/>
  <c r="U2491" i="7" s="1"/>
  <c r="O2490" i="7"/>
  <c r="O2489" i="7"/>
  <c r="O2488" i="7"/>
  <c r="Q2487" i="7"/>
  <c r="O2487" i="7"/>
  <c r="U2487" i="7" s="1"/>
  <c r="O2486" i="7"/>
  <c r="O2485" i="7"/>
  <c r="O2484" i="7"/>
  <c r="Q2483" i="7"/>
  <c r="O2483" i="7"/>
  <c r="U2483" i="7" s="1"/>
  <c r="O2482" i="7"/>
  <c r="O2481" i="7"/>
  <c r="O2480" i="7"/>
  <c r="Q2479" i="7"/>
  <c r="O2479" i="7"/>
  <c r="U2479" i="7" s="1"/>
  <c r="O2478" i="7"/>
  <c r="O2477" i="7"/>
  <c r="O2476" i="7"/>
  <c r="Q2475" i="7"/>
  <c r="O2475" i="7"/>
  <c r="U2475" i="7" s="1"/>
  <c r="O2474" i="7"/>
  <c r="O2473" i="7"/>
  <c r="O2472" i="7"/>
  <c r="Q2471" i="7"/>
  <c r="O2471" i="7"/>
  <c r="U2471" i="7" s="1"/>
  <c r="O2470" i="7"/>
  <c r="O2469" i="7"/>
  <c r="O2468" i="7"/>
  <c r="Q2467" i="7"/>
  <c r="O2467" i="7"/>
  <c r="U2467" i="7" s="1"/>
  <c r="O2466" i="7"/>
  <c r="O2465" i="7"/>
  <c r="O2464" i="7"/>
  <c r="Q2463" i="7"/>
  <c r="O2463" i="7"/>
  <c r="U2463" i="7" s="1"/>
  <c r="O2462" i="7"/>
  <c r="O2461" i="7"/>
  <c r="O2460" i="7"/>
  <c r="V2460" i="7" s="1"/>
  <c r="V2459" i="7"/>
  <c r="U2459" i="7"/>
  <c r="Q2459" i="7"/>
  <c r="O2459" i="7"/>
  <c r="O2458" i="7"/>
  <c r="V2457" i="7"/>
  <c r="U2457" i="7"/>
  <c r="Q2457" i="7"/>
  <c r="O2457" i="7"/>
  <c r="O2456" i="7"/>
  <c r="V2455" i="7"/>
  <c r="O2455" i="7"/>
  <c r="U2455" i="7" s="1"/>
  <c r="U2454" i="7"/>
  <c r="O2454" i="7"/>
  <c r="V2454" i="7" s="1"/>
  <c r="U2453" i="7"/>
  <c r="Q2453" i="7"/>
  <c r="O2453" i="7"/>
  <c r="V2453" i="7" s="1"/>
  <c r="Q2452" i="7"/>
  <c r="O2452" i="7"/>
  <c r="V2452" i="7" s="1"/>
  <c r="O2451" i="7"/>
  <c r="O2450" i="7"/>
  <c r="V2449" i="7"/>
  <c r="U2449" i="7"/>
  <c r="Q2449" i="7"/>
  <c r="O2449" i="7"/>
  <c r="O2448" i="7"/>
  <c r="O2447" i="7"/>
  <c r="U2447" i="7" s="1"/>
  <c r="O2446" i="7"/>
  <c r="Q2445" i="7"/>
  <c r="O2445" i="7"/>
  <c r="O2444" i="7"/>
  <c r="V2444" i="7" s="1"/>
  <c r="V2443" i="7"/>
  <c r="U2443" i="7"/>
  <c r="Q2443" i="7"/>
  <c r="O2443" i="7"/>
  <c r="Q2442" i="7"/>
  <c r="O2442" i="7"/>
  <c r="V2441" i="7"/>
  <c r="U2441" i="7"/>
  <c r="Q2441" i="7"/>
  <c r="O2441" i="7"/>
  <c r="O2440" i="7"/>
  <c r="V2439" i="7"/>
  <c r="Q2439" i="7"/>
  <c r="O2439" i="7"/>
  <c r="U2439" i="7" s="1"/>
  <c r="U2438" i="7"/>
  <c r="O2438" i="7"/>
  <c r="V2438" i="7" s="1"/>
  <c r="U2437" i="7"/>
  <c r="Q2437" i="7"/>
  <c r="O2437" i="7"/>
  <c r="V2437" i="7" s="1"/>
  <c r="O2436" i="7"/>
  <c r="O2435" i="7"/>
  <c r="U2434" i="7"/>
  <c r="O2434" i="7"/>
  <c r="V2433" i="7"/>
  <c r="U2433" i="7"/>
  <c r="Q2433" i="7"/>
  <c r="O2433" i="7"/>
  <c r="Q2432" i="7"/>
  <c r="O2432" i="7"/>
  <c r="V2431" i="7"/>
  <c r="U2431" i="7"/>
  <c r="Q2431" i="7"/>
  <c r="O2431" i="7"/>
  <c r="O2430" i="7"/>
  <c r="U2429" i="7"/>
  <c r="Q2429" i="7"/>
  <c r="O2429" i="7"/>
  <c r="V2429" i="7" s="1"/>
  <c r="O2428" i="7"/>
  <c r="V2428" i="7" s="1"/>
  <c r="V2427" i="7"/>
  <c r="U2427" i="7"/>
  <c r="O2427" i="7"/>
  <c r="Q2427" i="7" s="1"/>
  <c r="U2426" i="7"/>
  <c r="Q2426" i="7"/>
  <c r="O2426" i="7"/>
  <c r="V2426" i="7" s="1"/>
  <c r="V2425" i="7"/>
  <c r="U2425" i="7"/>
  <c r="Q2425" i="7"/>
  <c r="O2425" i="7"/>
  <c r="O2424" i="7"/>
  <c r="V2423" i="7"/>
  <c r="U2423" i="7"/>
  <c r="Q2423" i="7"/>
  <c r="O2423" i="7"/>
  <c r="O2422" i="7"/>
  <c r="V2422" i="7" s="1"/>
  <c r="V2421" i="7"/>
  <c r="O2421" i="7"/>
  <c r="Q2421" i="7" s="1"/>
  <c r="Q2420" i="7"/>
  <c r="O2420" i="7"/>
  <c r="V2420" i="7" s="1"/>
  <c r="Q2419" i="7"/>
  <c r="O2419" i="7"/>
  <c r="O2418" i="7"/>
  <c r="U2418" i="7" s="1"/>
  <c r="V2417" i="7"/>
  <c r="U2417" i="7"/>
  <c r="O2417" i="7"/>
  <c r="Q2417" i="7" s="1"/>
  <c r="U2416" i="7"/>
  <c r="Q2416" i="7"/>
  <c r="O2416" i="7"/>
  <c r="V2416" i="7" s="1"/>
  <c r="V2415" i="7"/>
  <c r="U2415" i="7"/>
  <c r="Q2415" i="7"/>
  <c r="O2415" i="7"/>
  <c r="O2414" i="7"/>
  <c r="V2413" i="7"/>
  <c r="U2413" i="7"/>
  <c r="O2413" i="7"/>
  <c r="Q2413" i="7" s="1"/>
  <c r="O2412" i="7"/>
  <c r="V2412" i="7" s="1"/>
  <c r="O2411" i="7"/>
  <c r="U2410" i="7"/>
  <c r="O2410" i="7"/>
  <c r="V2409" i="7"/>
  <c r="U2409" i="7"/>
  <c r="O2409" i="7"/>
  <c r="Q2409" i="7" s="1"/>
  <c r="U2408" i="7"/>
  <c r="O2408" i="7"/>
  <c r="V2408" i="7" s="1"/>
  <c r="V2407" i="7"/>
  <c r="U2407" i="7"/>
  <c r="Q2407" i="7"/>
  <c r="O2407" i="7"/>
  <c r="O2406" i="7"/>
  <c r="V2405" i="7"/>
  <c r="Q2405" i="7"/>
  <c r="O2405" i="7"/>
  <c r="U2405" i="7" s="1"/>
  <c r="Q2404" i="7"/>
  <c r="O2404" i="7"/>
  <c r="V2404" i="7" s="1"/>
  <c r="U2403" i="7"/>
  <c r="Q2403" i="7"/>
  <c r="O2403" i="7"/>
  <c r="V2403" i="7" s="1"/>
  <c r="O2402" i="7"/>
  <c r="U2402" i="7" s="1"/>
  <c r="O2401" i="7"/>
  <c r="O2400" i="7"/>
  <c r="V2400" i="7" s="1"/>
  <c r="V2399" i="7"/>
  <c r="U2399" i="7"/>
  <c r="O2399" i="7"/>
  <c r="Q2399" i="7" s="1"/>
  <c r="O2398" i="7"/>
  <c r="O2397" i="7"/>
  <c r="V2397" i="7" s="1"/>
  <c r="O2396" i="7"/>
  <c r="V2396" i="7" s="1"/>
  <c r="Q2395" i="7"/>
  <c r="O2395" i="7"/>
  <c r="U2394" i="7"/>
  <c r="Q2394" i="7"/>
  <c r="O2394" i="7"/>
  <c r="V2394" i="7" s="1"/>
  <c r="O2393" i="7"/>
  <c r="U2392" i="7"/>
  <c r="Q2392" i="7"/>
  <c r="O2392" i="7"/>
  <c r="V2392" i="7" s="1"/>
  <c r="V2391" i="7"/>
  <c r="U2391" i="7"/>
  <c r="O2391" i="7"/>
  <c r="Q2391" i="7" s="1"/>
  <c r="O2390" i="7"/>
  <c r="V2390" i="7" s="1"/>
  <c r="V2389" i="7"/>
  <c r="U2389" i="7"/>
  <c r="Q2389" i="7"/>
  <c r="O2389" i="7"/>
  <c r="O2388" i="7"/>
  <c r="V2388" i="7" s="1"/>
  <c r="O2387" i="7"/>
  <c r="V2387" i="7" s="1"/>
  <c r="O2386" i="7"/>
  <c r="O2385" i="7"/>
  <c r="Q2384" i="7"/>
  <c r="O2384" i="7"/>
  <c r="V2384" i="7" s="1"/>
  <c r="V2383" i="7"/>
  <c r="U2383" i="7"/>
  <c r="O2383" i="7"/>
  <c r="Q2383" i="7" s="1"/>
  <c r="O2382" i="7"/>
  <c r="V2381" i="7"/>
  <c r="Q2381" i="7"/>
  <c r="O2381" i="7"/>
  <c r="U2381" i="7" s="1"/>
  <c r="O2380" i="7"/>
  <c r="V2380" i="7" s="1"/>
  <c r="O2379" i="7"/>
  <c r="U2378" i="7"/>
  <c r="Q2378" i="7"/>
  <c r="O2378" i="7"/>
  <c r="V2378" i="7" s="1"/>
  <c r="O2377" i="7"/>
  <c r="U2376" i="7"/>
  <c r="O2376" i="7"/>
  <c r="V2376" i="7" s="1"/>
  <c r="V2375" i="7"/>
  <c r="U2375" i="7"/>
  <c r="O2375" i="7"/>
  <c r="Q2375" i="7" s="1"/>
  <c r="O2374" i="7"/>
  <c r="V2374" i="7" s="1"/>
  <c r="V2373" i="7"/>
  <c r="U2373" i="7"/>
  <c r="Q2373" i="7"/>
  <c r="O2373" i="7"/>
  <c r="O2372" i="7"/>
  <c r="V2372" i="7" s="1"/>
  <c r="V2371" i="7"/>
  <c r="Q2371" i="7"/>
  <c r="O2371" i="7"/>
  <c r="U2371" i="7" s="1"/>
  <c r="O2370" i="7"/>
  <c r="O2369" i="7"/>
  <c r="U2368" i="7"/>
  <c r="Q2368" i="7"/>
  <c r="O2368" i="7"/>
  <c r="V2368" i="7" s="1"/>
  <c r="V2367" i="7"/>
  <c r="U2367" i="7"/>
  <c r="O2367" i="7"/>
  <c r="Q2367" i="7" s="1"/>
  <c r="O2366" i="7"/>
  <c r="U2365" i="7"/>
  <c r="Q2365" i="7"/>
  <c r="O2365" i="7"/>
  <c r="V2365" i="7" s="1"/>
  <c r="O2364" i="7"/>
  <c r="V2364" i="7" s="1"/>
  <c r="Q2363" i="7"/>
  <c r="O2363" i="7"/>
  <c r="O2362" i="7"/>
  <c r="V2362" i="7" s="1"/>
  <c r="O2361" i="7"/>
  <c r="U2360" i="7"/>
  <c r="O2360" i="7"/>
  <c r="V2360" i="7" s="1"/>
  <c r="V2359" i="7"/>
  <c r="U2359" i="7"/>
  <c r="O2359" i="7"/>
  <c r="Q2359" i="7" s="1"/>
  <c r="O2358" i="7"/>
  <c r="V2357" i="7"/>
  <c r="Q2357" i="7"/>
  <c r="O2357" i="7"/>
  <c r="U2357" i="7" s="1"/>
  <c r="O2356" i="7"/>
  <c r="V2356" i="7" s="1"/>
  <c r="U2355" i="7"/>
  <c r="Q2355" i="7"/>
  <c r="O2355" i="7"/>
  <c r="V2355" i="7" s="1"/>
  <c r="O2354" i="7"/>
  <c r="U2354" i="7" s="1"/>
  <c r="Q2353" i="7"/>
  <c r="O2353" i="7"/>
  <c r="O2352" i="7"/>
  <c r="V2351" i="7"/>
  <c r="O2351" i="7"/>
  <c r="O2350" i="7"/>
  <c r="O2349" i="7"/>
  <c r="V2349" i="7" s="1"/>
  <c r="O2348" i="7"/>
  <c r="V2348" i="7" s="1"/>
  <c r="U2347" i="7"/>
  <c r="O2347" i="7"/>
  <c r="V2347" i="7" s="1"/>
  <c r="U2346" i="7"/>
  <c r="O2346" i="7"/>
  <c r="V2346" i="7" s="1"/>
  <c r="O2345" i="7"/>
  <c r="U2344" i="7"/>
  <c r="O2344" i="7"/>
  <c r="V2344" i="7" s="1"/>
  <c r="V2343" i="7"/>
  <c r="O2343" i="7"/>
  <c r="O2342" i="7"/>
  <c r="V2342" i="7" s="1"/>
  <c r="V2341" i="7"/>
  <c r="U2341" i="7"/>
  <c r="Q2341" i="7"/>
  <c r="O2341" i="7"/>
  <c r="O2340" i="7"/>
  <c r="O2339" i="7"/>
  <c r="O2338" i="7"/>
  <c r="O2337" i="7"/>
  <c r="U2336" i="7"/>
  <c r="O2336" i="7"/>
  <c r="V2336" i="7" s="1"/>
  <c r="O2335" i="7"/>
  <c r="O2334" i="7"/>
  <c r="V2333" i="7"/>
  <c r="U2333" i="7"/>
  <c r="Q2333" i="7"/>
  <c r="O2333" i="7"/>
  <c r="O2332" i="7"/>
  <c r="V2332" i="7" s="1"/>
  <c r="U2331" i="7"/>
  <c r="Q2331" i="7"/>
  <c r="O2331" i="7"/>
  <c r="V2331" i="7" s="1"/>
  <c r="Q2330" i="7"/>
  <c r="O2330" i="7"/>
  <c r="V2330" i="7" s="1"/>
  <c r="O2329" i="7"/>
  <c r="U2328" i="7"/>
  <c r="Q2328" i="7"/>
  <c r="O2328" i="7"/>
  <c r="V2328" i="7" s="1"/>
  <c r="O2327" i="7"/>
  <c r="U2326" i="7"/>
  <c r="O2326" i="7"/>
  <c r="V2326" i="7" s="1"/>
  <c r="V2325" i="7"/>
  <c r="U2325" i="7"/>
  <c r="Q2325" i="7"/>
  <c r="O2325" i="7"/>
  <c r="O2324" i="7"/>
  <c r="V2323" i="7"/>
  <c r="U2323" i="7"/>
  <c r="Q2323" i="7"/>
  <c r="O2323" i="7"/>
  <c r="O2322" i="7"/>
  <c r="Q2321" i="7"/>
  <c r="O2321" i="7"/>
  <c r="Q2320" i="7"/>
  <c r="O2320" i="7"/>
  <c r="V2320" i="7" s="1"/>
  <c r="V2319" i="7"/>
  <c r="O2319" i="7"/>
  <c r="O2318" i="7"/>
  <c r="V2317" i="7"/>
  <c r="U2317" i="7"/>
  <c r="O2317" i="7"/>
  <c r="Q2317" i="7" s="1"/>
  <c r="O2316" i="7"/>
  <c r="V2316" i="7" s="1"/>
  <c r="O2315" i="7"/>
  <c r="V2315" i="7" s="1"/>
  <c r="U2314" i="7"/>
  <c r="Q2314" i="7"/>
  <c r="O2314" i="7"/>
  <c r="V2314" i="7" s="1"/>
  <c r="Q2313" i="7"/>
  <c r="O2313" i="7"/>
  <c r="O2312" i="7"/>
  <c r="V2312" i="7" s="1"/>
  <c r="V2311" i="7"/>
  <c r="U2311" i="7"/>
  <c r="O2311" i="7"/>
  <c r="Q2311" i="7" s="1"/>
  <c r="U2310" i="7"/>
  <c r="O2310" i="7"/>
  <c r="V2310" i="7" s="1"/>
  <c r="U2309" i="7"/>
  <c r="Q2309" i="7"/>
  <c r="O2309" i="7"/>
  <c r="V2309" i="7" s="1"/>
  <c r="O2308" i="7"/>
  <c r="V2308" i="7" s="1"/>
  <c r="O2307" i="7"/>
  <c r="V2307" i="7" s="1"/>
  <c r="U2306" i="7"/>
  <c r="O2306" i="7"/>
  <c r="V2305" i="7"/>
  <c r="U2305" i="7"/>
  <c r="Q2305" i="7"/>
  <c r="O2305" i="7"/>
  <c r="O2304" i="7"/>
  <c r="V2303" i="7"/>
  <c r="U2303" i="7"/>
  <c r="Q2303" i="7"/>
  <c r="O2303" i="7"/>
  <c r="O2302" i="7"/>
  <c r="U2301" i="7"/>
  <c r="Q2301" i="7"/>
  <c r="O2301" i="7"/>
  <c r="V2301" i="7" s="1"/>
  <c r="O2300" i="7"/>
  <c r="V2300" i="7" s="1"/>
  <c r="V2299" i="7"/>
  <c r="U2299" i="7"/>
  <c r="O2299" i="7"/>
  <c r="Q2299" i="7" s="1"/>
  <c r="U2298" i="7"/>
  <c r="Q2298" i="7"/>
  <c r="O2298" i="7"/>
  <c r="V2298" i="7" s="1"/>
  <c r="V2297" i="7"/>
  <c r="U2297" i="7"/>
  <c r="Q2297" i="7"/>
  <c r="O2297" i="7"/>
  <c r="Q2296" i="7"/>
  <c r="O2296" i="7"/>
  <c r="V2295" i="7"/>
  <c r="U2295" i="7"/>
  <c r="Q2295" i="7"/>
  <c r="O2295" i="7"/>
  <c r="O2294" i="7"/>
  <c r="V2294" i="7" s="1"/>
  <c r="V2293" i="7"/>
  <c r="U2293" i="7"/>
  <c r="Q2293" i="7"/>
  <c r="O2293" i="7"/>
  <c r="Q2292" i="7"/>
  <c r="O2292" i="7"/>
  <c r="V2292" i="7" s="1"/>
  <c r="Q2291" i="7"/>
  <c r="O2291" i="7"/>
  <c r="U2290" i="7"/>
  <c r="O2290" i="7"/>
  <c r="V2289" i="7"/>
  <c r="U2289" i="7"/>
  <c r="O2289" i="7"/>
  <c r="Q2289" i="7" s="1"/>
  <c r="U2288" i="7"/>
  <c r="Q2288" i="7"/>
  <c r="O2288" i="7"/>
  <c r="V2288" i="7" s="1"/>
  <c r="V2287" i="7"/>
  <c r="U2287" i="7"/>
  <c r="Q2287" i="7"/>
  <c r="O2287" i="7"/>
  <c r="O2286" i="7"/>
  <c r="V2285" i="7"/>
  <c r="U2285" i="7"/>
  <c r="Q2285" i="7"/>
  <c r="O2285" i="7"/>
  <c r="O2284" i="7"/>
  <c r="V2284" i="7" s="1"/>
  <c r="O2283" i="7"/>
  <c r="U2282" i="7"/>
  <c r="Q2282" i="7"/>
  <c r="O2282" i="7"/>
  <c r="V2282" i="7" s="1"/>
  <c r="V2281" i="7"/>
  <c r="U2281" i="7"/>
  <c r="O2281" i="7"/>
  <c r="Q2281" i="7" s="1"/>
  <c r="U2280" i="7"/>
  <c r="Q2280" i="7"/>
  <c r="O2280" i="7"/>
  <c r="V2280" i="7" s="1"/>
  <c r="V2279" i="7"/>
  <c r="U2279" i="7"/>
  <c r="Q2279" i="7"/>
  <c r="O2279" i="7"/>
  <c r="O2278" i="7"/>
  <c r="V2277" i="7"/>
  <c r="U2277" i="7"/>
  <c r="O2277" i="7"/>
  <c r="Q2277" i="7" s="1"/>
  <c r="Q2276" i="7"/>
  <c r="O2276" i="7"/>
  <c r="V2276" i="7" s="1"/>
  <c r="U2275" i="7"/>
  <c r="Q2275" i="7"/>
  <c r="O2275" i="7"/>
  <c r="V2275" i="7" s="1"/>
  <c r="O2274" i="7"/>
  <c r="U2274" i="7" s="1"/>
  <c r="O2273" i="7"/>
  <c r="U2272" i="7"/>
  <c r="Q2272" i="7"/>
  <c r="O2272" i="7"/>
  <c r="V2272" i="7" s="1"/>
  <c r="V2271" i="7"/>
  <c r="U2271" i="7"/>
  <c r="O2271" i="7"/>
  <c r="Q2271" i="7" s="1"/>
  <c r="O2270" i="7"/>
  <c r="V2269" i="7"/>
  <c r="U2269" i="7"/>
  <c r="O2269" i="7"/>
  <c r="Q2269" i="7" s="1"/>
  <c r="O2268" i="7"/>
  <c r="V2268" i="7" s="1"/>
  <c r="Q2267" i="7"/>
  <c r="O2267" i="7"/>
  <c r="U2266" i="7"/>
  <c r="O2266" i="7"/>
  <c r="V2266" i="7" s="1"/>
  <c r="O2265" i="7"/>
  <c r="U2264" i="7"/>
  <c r="Q2264" i="7"/>
  <c r="O2264" i="7"/>
  <c r="V2264" i="7" s="1"/>
  <c r="V2263" i="7"/>
  <c r="U2263" i="7"/>
  <c r="O2263" i="7"/>
  <c r="Q2263" i="7" s="1"/>
  <c r="U2262" i="7"/>
  <c r="O2262" i="7"/>
  <c r="V2262" i="7" s="1"/>
  <c r="V2261" i="7"/>
  <c r="U2261" i="7"/>
  <c r="Q2261" i="7"/>
  <c r="O2261" i="7"/>
  <c r="O2260" i="7"/>
  <c r="V2260" i="7" s="1"/>
  <c r="V2259" i="7"/>
  <c r="U2259" i="7"/>
  <c r="Q2259" i="7"/>
  <c r="O2259" i="7"/>
  <c r="O2258" i="7"/>
  <c r="O2257" i="7"/>
  <c r="U2256" i="7"/>
  <c r="Q2256" i="7"/>
  <c r="O2256" i="7"/>
  <c r="V2256" i="7" s="1"/>
  <c r="V2255" i="7"/>
  <c r="U2255" i="7"/>
  <c r="O2255" i="7"/>
  <c r="Q2255" i="7" s="1"/>
  <c r="O2254" i="7"/>
  <c r="V2253" i="7"/>
  <c r="U2253" i="7"/>
  <c r="O2253" i="7"/>
  <c r="Q2253" i="7" s="1"/>
  <c r="O2252" i="7"/>
  <c r="V2252" i="7" s="1"/>
  <c r="Q2251" i="7"/>
  <c r="O2251" i="7"/>
  <c r="U2250" i="7"/>
  <c r="O2250" i="7"/>
  <c r="V2250" i="7" s="1"/>
  <c r="O2249" i="7"/>
  <c r="U2248" i="7"/>
  <c r="Q2248" i="7"/>
  <c r="O2248" i="7"/>
  <c r="V2248" i="7" s="1"/>
  <c r="V2247" i="7"/>
  <c r="U2247" i="7"/>
  <c r="O2247" i="7"/>
  <c r="Q2247" i="7" s="1"/>
  <c r="U2246" i="7"/>
  <c r="O2246" i="7"/>
  <c r="V2246" i="7" s="1"/>
  <c r="V2245" i="7"/>
  <c r="U2245" i="7"/>
  <c r="Q2245" i="7"/>
  <c r="O2245" i="7"/>
  <c r="O2244" i="7"/>
  <c r="V2244" i="7" s="1"/>
  <c r="V2243" i="7"/>
  <c r="U2243" i="7"/>
  <c r="Q2243" i="7"/>
  <c r="O2243" i="7"/>
  <c r="O2242" i="7"/>
  <c r="O2241" i="7"/>
  <c r="U2240" i="7"/>
  <c r="Q2240" i="7"/>
  <c r="O2240" i="7"/>
  <c r="V2240" i="7" s="1"/>
  <c r="V2239" i="7"/>
  <c r="U2239" i="7"/>
  <c r="O2239" i="7"/>
  <c r="Q2239" i="7" s="1"/>
  <c r="O2238" i="7"/>
  <c r="V2237" i="7"/>
  <c r="U2237" i="7"/>
  <c r="O2237" i="7"/>
  <c r="Q2237" i="7" s="1"/>
  <c r="O2236" i="7"/>
  <c r="V2236" i="7" s="1"/>
  <c r="Q2235" i="7"/>
  <c r="O2235" i="7"/>
  <c r="U2234" i="7"/>
  <c r="O2234" i="7"/>
  <c r="V2234" i="7" s="1"/>
  <c r="O2233" i="7"/>
  <c r="U2232" i="7"/>
  <c r="Q2232" i="7"/>
  <c r="O2232" i="7"/>
  <c r="V2232" i="7" s="1"/>
  <c r="V2231" i="7"/>
  <c r="U2231" i="7"/>
  <c r="O2231" i="7"/>
  <c r="Q2231" i="7" s="1"/>
  <c r="O2230" i="7"/>
  <c r="V2230" i="7" s="1"/>
  <c r="V2229" i="7"/>
  <c r="U2229" i="7"/>
  <c r="Q2229" i="7"/>
  <c r="O2229" i="7"/>
  <c r="O2228" i="7"/>
  <c r="V2228" i="7" s="1"/>
  <c r="V2227" i="7"/>
  <c r="U2227" i="7"/>
  <c r="Q2227" i="7"/>
  <c r="O2227" i="7"/>
  <c r="U2226" i="7"/>
  <c r="O2226" i="7"/>
  <c r="Q2225" i="7"/>
  <c r="O2225" i="7"/>
  <c r="U2224" i="7"/>
  <c r="O2224" i="7"/>
  <c r="V2224" i="7" s="1"/>
  <c r="O2223" i="7"/>
  <c r="O2222" i="7"/>
  <c r="V2221" i="7"/>
  <c r="U2221" i="7"/>
  <c r="Q2221" i="7"/>
  <c r="O2221" i="7"/>
  <c r="O2220" i="7"/>
  <c r="V2220" i="7" s="1"/>
  <c r="U2219" i="7"/>
  <c r="Q2219" i="7"/>
  <c r="O2219" i="7"/>
  <c r="V2219" i="7" s="1"/>
  <c r="U2218" i="7"/>
  <c r="Q2218" i="7"/>
  <c r="O2218" i="7"/>
  <c r="V2218" i="7" s="1"/>
  <c r="O2217" i="7"/>
  <c r="U2216" i="7"/>
  <c r="O2216" i="7"/>
  <c r="V2216" i="7" s="1"/>
  <c r="O2215" i="7"/>
  <c r="U2214" i="7"/>
  <c r="O2214" i="7"/>
  <c r="V2214" i="7" s="1"/>
  <c r="V2213" i="7"/>
  <c r="U2213" i="7"/>
  <c r="Q2213" i="7"/>
  <c r="O2213" i="7"/>
  <c r="O2212" i="7"/>
  <c r="V2211" i="7"/>
  <c r="U2211" i="7"/>
  <c r="O2211" i="7"/>
  <c r="Q2211" i="7" s="1"/>
  <c r="O2210" i="7"/>
  <c r="O2209" i="7"/>
  <c r="U2208" i="7"/>
  <c r="O2208" i="7"/>
  <c r="V2208" i="7" s="1"/>
  <c r="O2207" i="7"/>
  <c r="O2206" i="7"/>
  <c r="V2205" i="7"/>
  <c r="U2205" i="7"/>
  <c r="Q2205" i="7"/>
  <c r="O2205" i="7"/>
  <c r="O2204" i="7"/>
  <c r="V2204" i="7" s="1"/>
  <c r="O2203" i="7"/>
  <c r="U2202" i="7"/>
  <c r="Q2202" i="7"/>
  <c r="O2202" i="7"/>
  <c r="V2202" i="7" s="1"/>
  <c r="Q2201" i="7"/>
  <c r="O2201" i="7"/>
  <c r="U2200" i="7"/>
  <c r="O2200" i="7"/>
  <c r="V2200" i="7" s="1"/>
  <c r="O2199" i="7"/>
  <c r="O2198" i="7"/>
  <c r="V2198" i="7" s="1"/>
  <c r="V2197" i="7"/>
  <c r="U2197" i="7"/>
  <c r="Q2197" i="7"/>
  <c r="O2197" i="7"/>
  <c r="O2196" i="7"/>
  <c r="V2195" i="7"/>
  <c r="O2195" i="7"/>
  <c r="Q2195" i="7" s="1"/>
  <c r="O2194" i="7"/>
  <c r="Q2193" i="7"/>
  <c r="O2193" i="7"/>
  <c r="O2192" i="7"/>
  <c r="O2191" i="7"/>
  <c r="O2190" i="7"/>
  <c r="V2189" i="7"/>
  <c r="U2189" i="7"/>
  <c r="Q2189" i="7"/>
  <c r="O2189" i="7"/>
  <c r="O2188" i="7"/>
  <c r="V2188" i="7" s="1"/>
  <c r="V2187" i="7"/>
  <c r="U2187" i="7"/>
  <c r="Q2187" i="7"/>
  <c r="O2187" i="7"/>
  <c r="U2186" i="7"/>
  <c r="Q2186" i="7"/>
  <c r="O2186" i="7"/>
  <c r="V2186" i="7" s="1"/>
  <c r="Q2185" i="7"/>
  <c r="O2185" i="7"/>
  <c r="O2184" i="7"/>
  <c r="V2183" i="7"/>
  <c r="U2183" i="7"/>
  <c r="Q2183" i="7"/>
  <c r="O2183" i="7"/>
  <c r="O2182" i="7"/>
  <c r="V2181" i="7"/>
  <c r="U2181" i="7"/>
  <c r="Q2181" i="7"/>
  <c r="O2181" i="7"/>
  <c r="Q2180" i="7"/>
  <c r="O2180" i="7"/>
  <c r="V2180" i="7" s="1"/>
  <c r="V2179" i="7"/>
  <c r="U2179" i="7"/>
  <c r="Q2179" i="7"/>
  <c r="O2179" i="7"/>
  <c r="O2178" i="7"/>
  <c r="O2177" i="7"/>
  <c r="U2176" i="7"/>
  <c r="Q2176" i="7"/>
  <c r="O2176" i="7"/>
  <c r="V2176" i="7" s="1"/>
  <c r="V2175" i="7"/>
  <c r="U2175" i="7"/>
  <c r="O2175" i="7"/>
  <c r="Q2175" i="7" s="1"/>
  <c r="O2174" i="7"/>
  <c r="U2173" i="7"/>
  <c r="O2173" i="7"/>
  <c r="Q2173" i="7" s="1"/>
  <c r="U2172" i="7"/>
  <c r="O2172" i="7"/>
  <c r="U2171" i="7"/>
  <c r="O2171" i="7"/>
  <c r="V2171" i="7" s="1"/>
  <c r="U2170" i="7"/>
  <c r="Q2170" i="7"/>
  <c r="O2170" i="7"/>
  <c r="V2170" i="7" s="1"/>
  <c r="O2169" i="7"/>
  <c r="O2168" i="7"/>
  <c r="V2167" i="7"/>
  <c r="U2167" i="7"/>
  <c r="Q2167" i="7"/>
  <c r="O2167" i="7"/>
  <c r="O2166" i="7"/>
  <c r="O2165" i="7"/>
  <c r="Q2164" i="7"/>
  <c r="O2164" i="7"/>
  <c r="V2164" i="7" s="1"/>
  <c r="Q2163" i="7"/>
  <c r="O2163" i="7"/>
  <c r="V2163" i="7" s="1"/>
  <c r="O2162" i="7"/>
  <c r="V2161" i="7"/>
  <c r="U2161" i="7"/>
  <c r="Q2161" i="7"/>
  <c r="O2161" i="7"/>
  <c r="O2160" i="7"/>
  <c r="V2160" i="7" s="1"/>
  <c r="V2159" i="7"/>
  <c r="U2159" i="7"/>
  <c r="Q2159" i="7"/>
  <c r="O2159" i="7"/>
  <c r="O2158" i="7"/>
  <c r="Q2158" i="7" s="1"/>
  <c r="O2157" i="7"/>
  <c r="V2157" i="7" s="1"/>
  <c r="O2156" i="7"/>
  <c r="U2156" i="7" s="1"/>
  <c r="Q2155" i="7"/>
  <c r="O2155" i="7"/>
  <c r="V2154" i="7"/>
  <c r="O2154" i="7"/>
  <c r="U2154" i="7" s="1"/>
  <c r="V2153" i="7"/>
  <c r="U2153" i="7"/>
  <c r="O2153" i="7"/>
  <c r="Q2153" i="7" s="1"/>
  <c r="V2152" i="7"/>
  <c r="Q2152" i="7"/>
  <c r="O2152" i="7"/>
  <c r="U2152" i="7" s="1"/>
  <c r="V2151" i="7"/>
  <c r="U2151" i="7"/>
  <c r="Q2151" i="7"/>
  <c r="O2151" i="7"/>
  <c r="O2150" i="7"/>
  <c r="V2149" i="7"/>
  <c r="U2149" i="7"/>
  <c r="Q2149" i="7"/>
  <c r="O2149" i="7"/>
  <c r="O2148" i="7"/>
  <c r="Q2148" i="7" s="1"/>
  <c r="Q2147" i="7"/>
  <c r="O2147" i="7"/>
  <c r="O2146" i="7"/>
  <c r="O2145" i="7"/>
  <c r="O2144" i="7"/>
  <c r="U2144" i="7" s="1"/>
  <c r="V2143" i="7"/>
  <c r="U2143" i="7"/>
  <c r="Q2143" i="7"/>
  <c r="O2143" i="7"/>
  <c r="O2142" i="7"/>
  <c r="V2141" i="7"/>
  <c r="U2141" i="7"/>
  <c r="O2141" i="7"/>
  <c r="Q2141" i="7" s="1"/>
  <c r="O2140" i="7"/>
  <c r="U2140" i="7" s="1"/>
  <c r="O2139" i="7"/>
  <c r="V2138" i="7"/>
  <c r="O2138" i="7"/>
  <c r="U2138" i="7" s="1"/>
  <c r="V2137" i="7"/>
  <c r="U2137" i="7"/>
  <c r="O2137" i="7"/>
  <c r="Q2137" i="7" s="1"/>
  <c r="O2136" i="7"/>
  <c r="V2135" i="7"/>
  <c r="U2135" i="7"/>
  <c r="Q2135" i="7"/>
  <c r="O2135" i="7"/>
  <c r="Q2134" i="7"/>
  <c r="O2134" i="7"/>
  <c r="V2133" i="7"/>
  <c r="U2133" i="7"/>
  <c r="Q2133" i="7"/>
  <c r="O2133" i="7"/>
  <c r="O2132" i="7"/>
  <c r="Q2132" i="7" s="1"/>
  <c r="O2131" i="7"/>
  <c r="V2131" i="7" s="1"/>
  <c r="O2130" i="7"/>
  <c r="O2129" i="7"/>
  <c r="O2128" i="7"/>
  <c r="U2128" i="7" s="1"/>
  <c r="V2127" i="7"/>
  <c r="U2127" i="7"/>
  <c r="Q2127" i="7"/>
  <c r="O2127" i="7"/>
  <c r="O2126" i="7"/>
  <c r="V2125" i="7"/>
  <c r="U2125" i="7"/>
  <c r="O2125" i="7"/>
  <c r="Q2125" i="7" s="1"/>
  <c r="O2124" i="7"/>
  <c r="U2124" i="7" s="1"/>
  <c r="Q2123" i="7"/>
  <c r="O2123" i="7"/>
  <c r="O2122" i="7"/>
  <c r="V2121" i="7"/>
  <c r="U2121" i="7"/>
  <c r="O2121" i="7"/>
  <c r="Q2121" i="7" s="1"/>
  <c r="Q2120" i="7"/>
  <c r="O2120" i="7"/>
  <c r="U2120" i="7" s="1"/>
  <c r="V2119" i="7"/>
  <c r="U2119" i="7"/>
  <c r="Q2119" i="7"/>
  <c r="O2119" i="7"/>
  <c r="Q2118" i="7"/>
  <c r="O2118" i="7"/>
  <c r="V2117" i="7"/>
  <c r="U2117" i="7"/>
  <c r="Q2117" i="7"/>
  <c r="O2117" i="7"/>
  <c r="Q2116" i="7"/>
  <c r="O2116" i="7"/>
  <c r="V2115" i="7"/>
  <c r="Q2115" i="7"/>
  <c r="O2115" i="7"/>
  <c r="U2115" i="7" s="1"/>
  <c r="O2114" i="7"/>
  <c r="O2113" i="7"/>
  <c r="O2112" i="7"/>
  <c r="U2112" i="7" s="1"/>
  <c r="V2111" i="7"/>
  <c r="U2111" i="7"/>
  <c r="Q2111" i="7"/>
  <c r="O2111" i="7"/>
  <c r="O2110" i="7"/>
  <c r="V2109" i="7"/>
  <c r="U2109" i="7"/>
  <c r="Q2109" i="7"/>
  <c r="O2109" i="7"/>
  <c r="O2108" i="7"/>
  <c r="U2108" i="7" s="1"/>
  <c r="O2107" i="7"/>
  <c r="O2106" i="7"/>
  <c r="U2106" i="7" s="1"/>
  <c r="V2105" i="7"/>
  <c r="U2105" i="7"/>
  <c r="O2105" i="7"/>
  <c r="Q2105" i="7" s="1"/>
  <c r="V2104" i="7"/>
  <c r="O2104" i="7"/>
  <c r="U2104" i="7" s="1"/>
  <c r="V2103" i="7"/>
  <c r="U2103" i="7"/>
  <c r="Q2103" i="7"/>
  <c r="O2103" i="7"/>
  <c r="O2102" i="7"/>
  <c r="O2101" i="7"/>
  <c r="V2101" i="7" s="1"/>
  <c r="Q2100" i="7"/>
  <c r="O2100" i="7"/>
  <c r="V2099" i="7"/>
  <c r="U2099" i="7"/>
  <c r="O2099" i="7"/>
  <c r="Q2099" i="7" s="1"/>
  <c r="O2098" i="7"/>
  <c r="O2097" i="7"/>
  <c r="O2096" i="7"/>
  <c r="U2096" i="7" s="1"/>
  <c r="V2095" i="7"/>
  <c r="U2095" i="7"/>
  <c r="O2095" i="7"/>
  <c r="Q2095" i="7" s="1"/>
  <c r="O2094" i="7"/>
  <c r="V2093" i="7"/>
  <c r="U2093" i="7"/>
  <c r="Q2093" i="7"/>
  <c r="O2093" i="7"/>
  <c r="O2092" i="7"/>
  <c r="U2092" i="7" s="1"/>
  <c r="O2091" i="7"/>
  <c r="O2090" i="7"/>
  <c r="U2090" i="7" s="1"/>
  <c r="V2089" i="7"/>
  <c r="U2089" i="7"/>
  <c r="O2089" i="7"/>
  <c r="Q2089" i="7" s="1"/>
  <c r="V2088" i="7"/>
  <c r="O2088" i="7"/>
  <c r="U2088" i="7" s="1"/>
  <c r="Q2087" i="7"/>
  <c r="O2087" i="7"/>
  <c r="V2086" i="7"/>
  <c r="Q2086" i="7"/>
  <c r="O2086" i="7"/>
  <c r="U2086" i="7" s="1"/>
  <c r="O2085" i="7"/>
  <c r="Q2084" i="7"/>
  <c r="O2084" i="7"/>
  <c r="V2083" i="7"/>
  <c r="Q2083" i="7"/>
  <c r="O2083" i="7"/>
  <c r="U2083" i="7" s="1"/>
  <c r="O2082" i="7"/>
  <c r="V2081" i="7"/>
  <c r="U2081" i="7"/>
  <c r="O2081" i="7"/>
  <c r="Q2081" i="7" s="1"/>
  <c r="O2080" i="7"/>
  <c r="U2080" i="7" s="1"/>
  <c r="O2079" i="7"/>
  <c r="V2078" i="7"/>
  <c r="O2078" i="7"/>
  <c r="U2078" i="7" s="1"/>
  <c r="O2077" i="7"/>
  <c r="V2077" i="7" s="1"/>
  <c r="O2076" i="7"/>
  <c r="U2076" i="7" s="1"/>
  <c r="V2075" i="7"/>
  <c r="U2075" i="7"/>
  <c r="Q2075" i="7"/>
  <c r="O2075" i="7"/>
  <c r="V2074" i="7"/>
  <c r="O2074" i="7"/>
  <c r="U2074" i="7" s="1"/>
  <c r="V2073" i="7"/>
  <c r="U2073" i="7"/>
  <c r="Q2073" i="7"/>
  <c r="O2073" i="7"/>
  <c r="V2072" i="7"/>
  <c r="O2072" i="7"/>
  <c r="U2072" i="7" s="1"/>
  <c r="O2071" i="7"/>
  <c r="V2070" i="7"/>
  <c r="Q2070" i="7"/>
  <c r="O2070" i="7"/>
  <c r="U2070" i="7" s="1"/>
  <c r="O2069" i="7"/>
  <c r="Q2068" i="7"/>
  <c r="O2068" i="7"/>
  <c r="V2067" i="7"/>
  <c r="O2067" i="7"/>
  <c r="U2067" i="7" s="1"/>
  <c r="O2066" i="7"/>
  <c r="V2065" i="7"/>
  <c r="U2065" i="7"/>
  <c r="O2065" i="7"/>
  <c r="Q2065" i="7" s="1"/>
  <c r="O2064" i="7"/>
  <c r="U2064" i="7" s="1"/>
  <c r="O2063" i="7"/>
  <c r="V2062" i="7"/>
  <c r="O2062" i="7"/>
  <c r="U2062" i="7" s="1"/>
  <c r="O2061" i="7"/>
  <c r="V2061" i="7" s="1"/>
  <c r="O2060" i="7"/>
  <c r="U2060" i="7" s="1"/>
  <c r="V2059" i="7"/>
  <c r="U2059" i="7"/>
  <c r="Q2059" i="7"/>
  <c r="O2059" i="7"/>
  <c r="O2058" i="7"/>
  <c r="U2058" i="7" s="1"/>
  <c r="V2057" i="7"/>
  <c r="U2057" i="7"/>
  <c r="Q2057" i="7"/>
  <c r="O2057" i="7"/>
  <c r="V2056" i="7"/>
  <c r="O2056" i="7"/>
  <c r="U2056" i="7" s="1"/>
  <c r="Q2055" i="7"/>
  <c r="O2055" i="7"/>
  <c r="V2054" i="7"/>
  <c r="Q2054" i="7"/>
  <c r="O2054" i="7"/>
  <c r="U2054" i="7" s="1"/>
  <c r="O2053" i="7"/>
  <c r="Q2052" i="7"/>
  <c r="O2052" i="7"/>
  <c r="V2051" i="7"/>
  <c r="Q2051" i="7"/>
  <c r="O2051" i="7"/>
  <c r="U2051" i="7" s="1"/>
  <c r="O2050" i="7"/>
  <c r="V2049" i="7"/>
  <c r="U2049" i="7"/>
  <c r="O2049" i="7"/>
  <c r="Q2049" i="7" s="1"/>
  <c r="O2048" i="7"/>
  <c r="U2048" i="7" s="1"/>
  <c r="O2047" i="7"/>
  <c r="V2046" i="7"/>
  <c r="O2046" i="7"/>
  <c r="U2046" i="7" s="1"/>
  <c r="O2045" i="7"/>
  <c r="V2045" i="7" s="1"/>
  <c r="O2044" i="7"/>
  <c r="U2044" i="7" s="1"/>
  <c r="V2043" i="7"/>
  <c r="U2043" i="7"/>
  <c r="Q2043" i="7"/>
  <c r="O2043" i="7"/>
  <c r="V2042" i="7"/>
  <c r="O2042" i="7"/>
  <c r="U2042" i="7" s="1"/>
  <c r="V2041" i="7"/>
  <c r="U2041" i="7"/>
  <c r="Q2041" i="7"/>
  <c r="O2041" i="7"/>
  <c r="V2040" i="7"/>
  <c r="O2040" i="7"/>
  <c r="U2040" i="7" s="1"/>
  <c r="O2039" i="7"/>
  <c r="V2038" i="7"/>
  <c r="Q2038" i="7"/>
  <c r="O2038" i="7"/>
  <c r="U2038" i="7" s="1"/>
  <c r="O2037" i="7"/>
  <c r="V2036" i="7"/>
  <c r="O2036" i="7"/>
  <c r="U2036" i="7" s="1"/>
  <c r="V2035" i="7"/>
  <c r="Q2035" i="7"/>
  <c r="O2035" i="7"/>
  <c r="U2035" i="7" s="1"/>
  <c r="O2034" i="7"/>
  <c r="V2033" i="7"/>
  <c r="U2033" i="7"/>
  <c r="O2033" i="7"/>
  <c r="Q2033" i="7" s="1"/>
  <c r="O2032" i="7"/>
  <c r="O2031" i="7"/>
  <c r="V2030" i="7"/>
  <c r="O2030" i="7"/>
  <c r="U2030" i="7" s="1"/>
  <c r="O2029" i="7"/>
  <c r="V2029" i="7" s="1"/>
  <c r="O2028" i="7"/>
  <c r="U2028" i="7" s="1"/>
  <c r="V2027" i="7"/>
  <c r="U2027" i="7"/>
  <c r="Q2027" i="7"/>
  <c r="O2027" i="7"/>
  <c r="V2026" i="7"/>
  <c r="O2026" i="7"/>
  <c r="U2026" i="7" s="1"/>
  <c r="V2025" i="7"/>
  <c r="U2025" i="7"/>
  <c r="Q2025" i="7"/>
  <c r="O2025" i="7"/>
  <c r="V2024" i="7"/>
  <c r="O2024" i="7"/>
  <c r="U2024" i="7" s="1"/>
  <c r="Q2023" i="7"/>
  <c r="O2023" i="7"/>
  <c r="V2022" i="7"/>
  <c r="Q2022" i="7"/>
  <c r="O2022" i="7"/>
  <c r="U2022" i="7" s="1"/>
  <c r="O2021" i="7"/>
  <c r="V2020" i="7"/>
  <c r="O2020" i="7"/>
  <c r="U2020" i="7" s="1"/>
  <c r="O2019" i="7"/>
  <c r="V2019" i="7" s="1"/>
  <c r="O2018" i="7"/>
  <c r="V2017" i="7"/>
  <c r="U2017" i="7"/>
  <c r="Q2017" i="7"/>
  <c r="O2017" i="7"/>
  <c r="O2016" i="7"/>
  <c r="O2015" i="7"/>
  <c r="V2014" i="7"/>
  <c r="Q2014" i="7"/>
  <c r="O2014" i="7"/>
  <c r="U2014" i="7" s="1"/>
  <c r="O2013" i="7"/>
  <c r="O2012" i="7"/>
  <c r="U2012" i="7" s="1"/>
  <c r="O2011" i="7"/>
  <c r="V2010" i="7"/>
  <c r="O2010" i="7"/>
  <c r="U2010" i="7" s="1"/>
  <c r="O2009" i="7"/>
  <c r="O2008" i="7"/>
  <c r="O2007" i="7"/>
  <c r="V2006" i="7"/>
  <c r="Q2006" i="7"/>
  <c r="O2006" i="7"/>
  <c r="U2006" i="7" s="1"/>
  <c r="O2005" i="7"/>
  <c r="O2004" i="7"/>
  <c r="O2003" i="7"/>
  <c r="V2003" i="7" s="1"/>
  <c r="Q2002" i="7"/>
  <c r="O2002" i="7"/>
  <c r="O2001" i="7"/>
  <c r="Q2001" i="7" s="1"/>
  <c r="O2000" i="7"/>
  <c r="V1999" i="7"/>
  <c r="U1999" i="7"/>
  <c r="Q1999" i="7"/>
  <c r="O1999" i="7"/>
  <c r="O1998" i="7"/>
  <c r="U1998" i="7" s="1"/>
  <c r="V1997" i="7"/>
  <c r="U1997" i="7"/>
  <c r="O1997" i="7"/>
  <c r="Q1997" i="7" s="1"/>
  <c r="O1996" i="7"/>
  <c r="U1996" i="7" s="1"/>
  <c r="O1995" i="7"/>
  <c r="O1994" i="7"/>
  <c r="U1994" i="7" s="1"/>
  <c r="O1993" i="7"/>
  <c r="V1992" i="7"/>
  <c r="O1992" i="7"/>
  <c r="U1992" i="7" s="1"/>
  <c r="O1991" i="7"/>
  <c r="O1990" i="7"/>
  <c r="U1990" i="7" s="1"/>
  <c r="V1989" i="7"/>
  <c r="U1989" i="7"/>
  <c r="O1989" i="7"/>
  <c r="Q1989" i="7" s="1"/>
  <c r="O1988" i="7"/>
  <c r="O1987" i="7"/>
  <c r="V1987" i="7" s="1"/>
  <c r="O1986" i="7"/>
  <c r="Q1986" i="7" s="1"/>
  <c r="V1985" i="7"/>
  <c r="U1985" i="7"/>
  <c r="O1985" i="7"/>
  <c r="Q1985" i="7" s="1"/>
  <c r="O1984" i="7"/>
  <c r="O1983" i="7"/>
  <c r="V1983" i="7" s="1"/>
  <c r="V1982" i="7"/>
  <c r="Q1982" i="7"/>
  <c r="O1982" i="7"/>
  <c r="U1982" i="7" s="1"/>
  <c r="V1981" i="7"/>
  <c r="O1981" i="7"/>
  <c r="U1981" i="7" s="1"/>
  <c r="O1980" i="7"/>
  <c r="U1980" i="7" s="1"/>
  <c r="O1979" i="7"/>
  <c r="V1978" i="7"/>
  <c r="O1978" i="7"/>
  <c r="U1978" i="7" s="1"/>
  <c r="Q1977" i="7"/>
  <c r="O1977" i="7"/>
  <c r="O1976" i="7"/>
  <c r="U1976" i="7" s="1"/>
  <c r="O1975" i="7"/>
  <c r="V1974" i="7"/>
  <c r="O1974" i="7"/>
  <c r="U1974" i="7" s="1"/>
  <c r="O1973" i="7"/>
  <c r="V1973" i="7" s="1"/>
  <c r="O1972" i="7"/>
  <c r="V1972" i="7" s="1"/>
  <c r="O1971" i="7"/>
  <c r="U1971" i="7" s="1"/>
  <c r="O1970" i="7"/>
  <c r="Q1970" i="7" s="1"/>
  <c r="O1969" i="7"/>
  <c r="O1968" i="7"/>
  <c r="V1967" i="7"/>
  <c r="U1967" i="7"/>
  <c r="O1967" i="7"/>
  <c r="Q1967" i="7" s="1"/>
  <c r="O1966" i="7"/>
  <c r="V1965" i="7"/>
  <c r="U1965" i="7"/>
  <c r="Q1965" i="7"/>
  <c r="O1965" i="7"/>
  <c r="O1964" i="7"/>
  <c r="U1964" i="7" s="1"/>
  <c r="O1963" i="7"/>
  <c r="V1962" i="7"/>
  <c r="O1962" i="7"/>
  <c r="U1962" i="7" s="1"/>
  <c r="Q1961" i="7"/>
  <c r="O1961" i="7"/>
  <c r="O1960" i="7"/>
  <c r="U1960" i="7" s="1"/>
  <c r="O1959" i="7"/>
  <c r="V1958" i="7"/>
  <c r="O1958" i="7"/>
  <c r="U1958" i="7" s="1"/>
  <c r="O1957" i="7"/>
  <c r="V1957" i="7" s="1"/>
  <c r="O1956" i="7"/>
  <c r="U1956" i="7" s="1"/>
  <c r="O1955" i="7"/>
  <c r="U1955" i="7" s="1"/>
  <c r="O1954" i="7"/>
  <c r="O1953" i="7"/>
  <c r="Q1953" i="7" s="1"/>
  <c r="O1952" i="7"/>
  <c r="V1951" i="7"/>
  <c r="U1951" i="7"/>
  <c r="Q1951" i="7"/>
  <c r="O1951" i="7"/>
  <c r="O1950" i="7"/>
  <c r="U1950" i="7" s="1"/>
  <c r="V1949" i="7"/>
  <c r="U1949" i="7"/>
  <c r="O1949" i="7"/>
  <c r="Q1949" i="7" s="1"/>
  <c r="O1948" i="7"/>
  <c r="U1948" i="7" s="1"/>
  <c r="O1947" i="7"/>
  <c r="O1946" i="7"/>
  <c r="U1946" i="7" s="1"/>
  <c r="O1945" i="7"/>
  <c r="Q1945" i="7" s="1"/>
  <c r="V1944" i="7"/>
  <c r="Q1944" i="7"/>
  <c r="O1944" i="7"/>
  <c r="U1944" i="7" s="1"/>
  <c r="O1943" i="7"/>
  <c r="O1942" i="7"/>
  <c r="V1941" i="7"/>
  <c r="U1941" i="7"/>
  <c r="Q1941" i="7"/>
  <c r="O1941" i="7"/>
  <c r="O1940" i="7"/>
  <c r="U1940" i="7" s="1"/>
  <c r="O1939" i="7"/>
  <c r="O1938" i="7"/>
  <c r="V1937" i="7"/>
  <c r="O1937" i="7"/>
  <c r="Q1937" i="7" s="1"/>
  <c r="O1936" i="7"/>
  <c r="V1935" i="7"/>
  <c r="U1935" i="7"/>
  <c r="Q1935" i="7"/>
  <c r="O1935" i="7"/>
  <c r="V1934" i="7"/>
  <c r="O1934" i="7"/>
  <c r="U1934" i="7" s="1"/>
  <c r="O1933" i="7"/>
  <c r="O1932" i="7"/>
  <c r="U1932" i="7" s="1"/>
  <c r="Q1931" i="7"/>
  <c r="O1931" i="7"/>
  <c r="V1931" i="7" s="1"/>
  <c r="V1930" i="7"/>
  <c r="O1930" i="7"/>
  <c r="U1930" i="7" s="1"/>
  <c r="O1929" i="7"/>
  <c r="V1928" i="7"/>
  <c r="Q1928" i="7"/>
  <c r="O1928" i="7"/>
  <c r="U1928" i="7" s="1"/>
  <c r="O1927" i="7"/>
  <c r="Q1926" i="7"/>
  <c r="O1926" i="7"/>
  <c r="U1926" i="7" s="1"/>
  <c r="V1925" i="7"/>
  <c r="U1925" i="7"/>
  <c r="Q1925" i="7"/>
  <c r="O1925" i="7"/>
  <c r="V1924" i="7"/>
  <c r="O1924" i="7"/>
  <c r="U1924" i="7" s="1"/>
  <c r="O1923" i="7"/>
  <c r="U1923" i="7" s="1"/>
  <c r="Q1922" i="7"/>
  <c r="O1922" i="7"/>
  <c r="V1921" i="7"/>
  <c r="U1921" i="7"/>
  <c r="O1921" i="7"/>
  <c r="Q1921" i="7" s="1"/>
  <c r="O1920" i="7"/>
  <c r="Q1919" i="7"/>
  <c r="O1919" i="7"/>
  <c r="V1918" i="7"/>
  <c r="Q1918" i="7"/>
  <c r="O1918" i="7"/>
  <c r="U1918" i="7" s="1"/>
  <c r="O1917" i="7"/>
  <c r="O1916" i="7"/>
  <c r="U1916" i="7" s="1"/>
  <c r="O1915" i="7"/>
  <c r="V1915" i="7" s="1"/>
  <c r="O1914" i="7"/>
  <c r="U1914" i="7" s="1"/>
  <c r="O1913" i="7"/>
  <c r="Q1912" i="7"/>
  <c r="O1912" i="7"/>
  <c r="O1911" i="7"/>
  <c r="V1910" i="7"/>
  <c r="O1910" i="7"/>
  <c r="U1910" i="7" s="1"/>
  <c r="O1909" i="7"/>
  <c r="V1908" i="7"/>
  <c r="Q1908" i="7"/>
  <c r="O1908" i="7"/>
  <c r="U1908" i="7" s="1"/>
  <c r="V1907" i="7"/>
  <c r="O1907" i="7"/>
  <c r="U1907" i="7" s="1"/>
  <c r="O1906" i="7"/>
  <c r="V1905" i="7"/>
  <c r="U1905" i="7"/>
  <c r="O1905" i="7"/>
  <c r="Q1905" i="7" s="1"/>
  <c r="O1904" i="7"/>
  <c r="O1903" i="7"/>
  <c r="V1903" i="7" s="1"/>
  <c r="V1902" i="7"/>
  <c r="Q1902" i="7"/>
  <c r="O1902" i="7"/>
  <c r="U1902" i="7" s="1"/>
  <c r="V1901" i="7"/>
  <c r="Q1901" i="7"/>
  <c r="O1901" i="7"/>
  <c r="U1901" i="7" s="1"/>
  <c r="O1900" i="7"/>
  <c r="U1900" i="7" s="1"/>
  <c r="U1899" i="7"/>
  <c r="Q1899" i="7"/>
  <c r="O1899" i="7"/>
  <c r="V1899" i="7" s="1"/>
  <c r="V1898" i="7"/>
  <c r="O1898" i="7"/>
  <c r="U1898" i="7" s="1"/>
  <c r="Q1897" i="7"/>
  <c r="O1897" i="7"/>
  <c r="Q1896" i="7"/>
  <c r="O1896" i="7"/>
  <c r="O1895" i="7"/>
  <c r="V1894" i="7"/>
  <c r="U1894" i="7"/>
  <c r="Q1894" i="7"/>
  <c r="O1894" i="7"/>
  <c r="O1893" i="7"/>
  <c r="V1892" i="7"/>
  <c r="U1892" i="7"/>
  <c r="O1892" i="7"/>
  <c r="Q1892" i="7" s="1"/>
  <c r="O1891" i="7"/>
  <c r="O1890" i="7"/>
  <c r="O1889" i="7"/>
  <c r="V1888" i="7"/>
  <c r="U1888" i="7"/>
  <c r="O1888" i="7"/>
  <c r="Q1888" i="7" s="1"/>
  <c r="O1887" i="7"/>
  <c r="V1886" i="7"/>
  <c r="U1886" i="7"/>
  <c r="Q1886" i="7"/>
  <c r="O1886" i="7"/>
  <c r="O1885" i="7"/>
  <c r="O1884" i="7"/>
  <c r="V1884" i="7" s="1"/>
  <c r="O1883" i="7"/>
  <c r="V1882" i="7"/>
  <c r="U1882" i="7"/>
  <c r="Q1882" i="7"/>
  <c r="O1882" i="7"/>
  <c r="O1881" i="7"/>
  <c r="Q1880" i="7"/>
  <c r="O1880" i="7"/>
  <c r="O1879" i="7"/>
  <c r="V1878" i="7"/>
  <c r="O1878" i="7"/>
  <c r="U1878" i="7" s="1"/>
  <c r="O1877" i="7"/>
  <c r="V1876" i="7"/>
  <c r="U1876" i="7"/>
  <c r="O1876" i="7"/>
  <c r="Q1876" i="7" s="1"/>
  <c r="O1875" i="7"/>
  <c r="O1874" i="7"/>
  <c r="O1873" i="7"/>
  <c r="V1872" i="7"/>
  <c r="U1872" i="7"/>
  <c r="O1872" i="7"/>
  <c r="Q1872" i="7" s="1"/>
  <c r="O1871" i="7"/>
  <c r="V1870" i="7"/>
  <c r="U1870" i="7"/>
  <c r="Q1870" i="7"/>
  <c r="O1870" i="7"/>
  <c r="O1869" i="7"/>
  <c r="O1868" i="7"/>
  <c r="V1868" i="7" s="1"/>
  <c r="O1867" i="7"/>
  <c r="V1866" i="7"/>
  <c r="U1866" i="7"/>
  <c r="Q1866" i="7"/>
  <c r="O1866" i="7"/>
  <c r="O1865" i="7"/>
  <c r="O1864" i="7"/>
  <c r="O1863" i="7"/>
  <c r="V1862" i="7"/>
  <c r="O1862" i="7"/>
  <c r="U1862" i="7" s="1"/>
  <c r="O1861" i="7"/>
  <c r="V1860" i="7"/>
  <c r="U1860" i="7"/>
  <c r="O1860" i="7"/>
  <c r="Q1860" i="7" s="1"/>
  <c r="O1859" i="7"/>
  <c r="O1858" i="7"/>
  <c r="O1857" i="7"/>
  <c r="V1856" i="7"/>
  <c r="U1856" i="7"/>
  <c r="O1856" i="7"/>
  <c r="Q1856" i="7" s="1"/>
  <c r="O1855" i="7"/>
  <c r="V1854" i="7"/>
  <c r="U1854" i="7"/>
  <c r="Q1854" i="7"/>
  <c r="O1854" i="7"/>
  <c r="O1853" i="7"/>
  <c r="O1852" i="7"/>
  <c r="V1852" i="7" s="1"/>
  <c r="O1851" i="7"/>
  <c r="V1850" i="7"/>
  <c r="U1850" i="7"/>
  <c r="Q1850" i="7"/>
  <c r="O1850" i="7"/>
  <c r="O1849" i="7"/>
  <c r="Q1848" i="7"/>
  <c r="O1848" i="7"/>
  <c r="O1847" i="7"/>
  <c r="V1846" i="7"/>
  <c r="O1846" i="7"/>
  <c r="U1846" i="7" s="1"/>
  <c r="O1845" i="7"/>
  <c r="V1844" i="7"/>
  <c r="U1844" i="7"/>
  <c r="O1844" i="7"/>
  <c r="Q1844" i="7" s="1"/>
  <c r="O1843" i="7"/>
  <c r="O1842" i="7"/>
  <c r="O1841" i="7"/>
  <c r="V1840" i="7"/>
  <c r="U1840" i="7"/>
  <c r="O1840" i="7"/>
  <c r="Q1840" i="7" s="1"/>
  <c r="O1839" i="7"/>
  <c r="V1838" i="7"/>
  <c r="U1838" i="7"/>
  <c r="Q1838" i="7"/>
  <c r="O1838" i="7"/>
  <c r="O1837" i="7"/>
  <c r="O1836" i="7"/>
  <c r="V1836" i="7" s="1"/>
  <c r="O1835" i="7"/>
  <c r="V1834" i="7"/>
  <c r="U1834" i="7"/>
  <c r="Q1834" i="7"/>
  <c r="O1834" i="7"/>
  <c r="O1833" i="7"/>
  <c r="U1833" i="7" s="1"/>
  <c r="V1832" i="7"/>
  <c r="U1832" i="7"/>
  <c r="Q1832" i="7"/>
  <c r="O1832" i="7"/>
  <c r="O1831" i="7"/>
  <c r="O1830" i="7"/>
  <c r="V1830" i="7" s="1"/>
  <c r="U1829" i="7"/>
  <c r="O1829" i="7"/>
  <c r="V1828" i="7"/>
  <c r="U1828" i="7"/>
  <c r="O1828" i="7"/>
  <c r="Q1828" i="7" s="1"/>
  <c r="O1827" i="7"/>
  <c r="U1827" i="7" s="1"/>
  <c r="V1826" i="7"/>
  <c r="U1826" i="7"/>
  <c r="O1826" i="7"/>
  <c r="Q1826" i="7" s="1"/>
  <c r="O1825" i="7"/>
  <c r="U1825" i="7" s="1"/>
  <c r="O1824" i="7"/>
  <c r="O1823" i="7"/>
  <c r="V1822" i="7"/>
  <c r="O1822" i="7"/>
  <c r="U1822" i="7" s="1"/>
  <c r="O1821" i="7"/>
  <c r="U1821" i="7" s="1"/>
  <c r="V1820" i="7"/>
  <c r="U1820" i="7"/>
  <c r="Q1820" i="7"/>
  <c r="O1820" i="7"/>
  <c r="O1819" i="7"/>
  <c r="U1819" i="7" s="1"/>
  <c r="V1818" i="7"/>
  <c r="U1818" i="7"/>
  <c r="Q1818" i="7"/>
  <c r="O1818" i="7"/>
  <c r="U1817" i="7"/>
  <c r="O1817" i="7"/>
  <c r="O1816" i="7"/>
  <c r="O1815" i="7"/>
  <c r="V1814" i="7"/>
  <c r="U1814" i="7"/>
  <c r="O1814" i="7"/>
  <c r="Q1814" i="7" s="1"/>
  <c r="O1813" i="7"/>
  <c r="U1813" i="7" s="1"/>
  <c r="V1812" i="7"/>
  <c r="U1812" i="7"/>
  <c r="O1812" i="7"/>
  <c r="Q1812" i="7" s="1"/>
  <c r="O1811" i="7"/>
  <c r="U1811" i="7" s="1"/>
  <c r="O1810" i="7"/>
  <c r="O1809" i="7"/>
  <c r="U1809" i="7" s="1"/>
  <c r="O1808" i="7"/>
  <c r="V1808" i="7" s="1"/>
  <c r="O1807" i="7"/>
  <c r="V1806" i="7"/>
  <c r="U1806" i="7"/>
  <c r="Q1806" i="7"/>
  <c r="O1806" i="7"/>
  <c r="O1805" i="7"/>
  <c r="U1805" i="7" s="1"/>
  <c r="V1804" i="7"/>
  <c r="U1804" i="7"/>
  <c r="Q1804" i="7"/>
  <c r="O1804" i="7"/>
  <c r="U1803" i="7"/>
  <c r="O1803" i="7"/>
  <c r="O1802" i="7"/>
  <c r="U1801" i="7"/>
  <c r="O1801" i="7"/>
  <c r="V1800" i="7"/>
  <c r="O1800" i="7"/>
  <c r="U1800" i="7" s="1"/>
  <c r="O1799" i="7"/>
  <c r="V1798" i="7"/>
  <c r="U1798" i="7"/>
  <c r="O1798" i="7"/>
  <c r="Q1798" i="7" s="1"/>
  <c r="U1797" i="7"/>
  <c r="O1797" i="7"/>
  <c r="Q1797" i="7" s="1"/>
  <c r="V1796" i="7"/>
  <c r="U1796" i="7"/>
  <c r="Q1796" i="7"/>
  <c r="O1796" i="7"/>
  <c r="V1795" i="7"/>
  <c r="O1795" i="7"/>
  <c r="Q1795" i="7" s="1"/>
  <c r="Q1794" i="7"/>
  <c r="O1794" i="7"/>
  <c r="O1793" i="7"/>
  <c r="Q1793" i="7" s="1"/>
  <c r="O1792" i="7"/>
  <c r="V1792" i="7" s="1"/>
  <c r="O1791" i="7"/>
  <c r="Q1791" i="7" s="1"/>
  <c r="V1790" i="7"/>
  <c r="U1790" i="7"/>
  <c r="O1790" i="7"/>
  <c r="Q1790" i="7" s="1"/>
  <c r="O1789" i="7"/>
  <c r="V1788" i="7"/>
  <c r="U1788" i="7"/>
  <c r="Q1788" i="7"/>
  <c r="O1788" i="7"/>
  <c r="V1787" i="7"/>
  <c r="O1787" i="7"/>
  <c r="Q1787" i="7" s="1"/>
  <c r="Q1786" i="7"/>
  <c r="O1786" i="7"/>
  <c r="O1785" i="7"/>
  <c r="V1784" i="7"/>
  <c r="Q1784" i="7"/>
  <c r="O1784" i="7"/>
  <c r="U1784" i="7" s="1"/>
  <c r="O1783" i="7"/>
  <c r="Q1783" i="7" s="1"/>
  <c r="V1782" i="7"/>
  <c r="U1782" i="7"/>
  <c r="O1782" i="7"/>
  <c r="Q1782" i="7" s="1"/>
  <c r="U1781" i="7"/>
  <c r="O1781" i="7"/>
  <c r="Q1781" i="7" s="1"/>
  <c r="V1780" i="7"/>
  <c r="U1780" i="7"/>
  <c r="Q1780" i="7"/>
  <c r="O1780" i="7"/>
  <c r="V1779" i="7"/>
  <c r="O1779" i="7"/>
  <c r="Q1779" i="7" s="1"/>
  <c r="Q1778" i="7"/>
  <c r="O1778" i="7"/>
  <c r="O1777" i="7"/>
  <c r="Q1777" i="7" s="1"/>
  <c r="O1776" i="7"/>
  <c r="V1776" i="7" s="1"/>
  <c r="U1775" i="7"/>
  <c r="O1775" i="7"/>
  <c r="Q1775" i="7" s="1"/>
  <c r="V1774" i="7"/>
  <c r="U1774" i="7"/>
  <c r="O1774" i="7"/>
  <c r="Q1774" i="7" s="1"/>
  <c r="O1773" i="7"/>
  <c r="V1773" i="7" s="1"/>
  <c r="V1772" i="7"/>
  <c r="U1772" i="7"/>
  <c r="O1772" i="7"/>
  <c r="Q1772" i="7" s="1"/>
  <c r="U1771" i="7"/>
  <c r="O1771" i="7"/>
  <c r="Q1771" i="7" s="1"/>
  <c r="V1770" i="7"/>
  <c r="U1770" i="7"/>
  <c r="Q1770" i="7"/>
  <c r="O1770" i="7"/>
  <c r="O1769" i="7"/>
  <c r="O1768" i="7"/>
  <c r="V1768" i="7" s="1"/>
  <c r="O1767" i="7"/>
  <c r="Q1767" i="7" s="1"/>
  <c r="V1766" i="7"/>
  <c r="U1766" i="7"/>
  <c r="Q1766" i="7"/>
  <c r="O1766" i="7"/>
  <c r="O1765" i="7"/>
  <c r="Q1765" i="7" s="1"/>
  <c r="V1764" i="7"/>
  <c r="U1764" i="7"/>
  <c r="O1764" i="7"/>
  <c r="Q1764" i="7" s="1"/>
  <c r="U1763" i="7"/>
  <c r="O1763" i="7"/>
  <c r="Q1763" i="7" s="1"/>
  <c r="V1762" i="7"/>
  <c r="U1762" i="7"/>
  <c r="Q1762" i="7"/>
  <c r="O1762" i="7"/>
  <c r="V1761" i="7"/>
  <c r="O1761" i="7"/>
  <c r="Q1761" i="7" s="1"/>
  <c r="O1760" i="7"/>
  <c r="U1759" i="7"/>
  <c r="O1759" i="7"/>
  <c r="Q1759" i="7" s="1"/>
  <c r="V1758" i="7"/>
  <c r="Q1758" i="7"/>
  <c r="O1758" i="7"/>
  <c r="U1758" i="7" s="1"/>
  <c r="O1757" i="7"/>
  <c r="V1757" i="7" s="1"/>
  <c r="V1756" i="7"/>
  <c r="U1756" i="7"/>
  <c r="Q1756" i="7"/>
  <c r="O1756" i="7"/>
  <c r="O1755" i="7"/>
  <c r="Q1755" i="7" s="1"/>
  <c r="V1754" i="7"/>
  <c r="U1754" i="7"/>
  <c r="O1754" i="7"/>
  <c r="Q1754" i="7" s="1"/>
  <c r="O1753" i="7"/>
  <c r="O1752" i="7"/>
  <c r="O1751" i="7"/>
  <c r="Q1751" i="7" s="1"/>
  <c r="V1750" i="7"/>
  <c r="U1750" i="7"/>
  <c r="O1750" i="7"/>
  <c r="Q1750" i="7" s="1"/>
  <c r="O1749" i="7"/>
  <c r="V1748" i="7"/>
  <c r="U1748" i="7"/>
  <c r="Q1748" i="7"/>
  <c r="O1748" i="7"/>
  <c r="O1747" i="7"/>
  <c r="Q1747" i="7" s="1"/>
  <c r="V1746" i="7"/>
  <c r="U1746" i="7"/>
  <c r="O1746" i="7"/>
  <c r="Q1746" i="7" s="1"/>
  <c r="O1745" i="7"/>
  <c r="Q1745" i="7" s="1"/>
  <c r="O1744" i="7"/>
  <c r="O1743" i="7"/>
  <c r="Q1743" i="7" s="1"/>
  <c r="O1742" i="7"/>
  <c r="V1742" i="7" s="1"/>
  <c r="O1741" i="7"/>
  <c r="V1741" i="7" s="1"/>
  <c r="V1740" i="7"/>
  <c r="U1740" i="7"/>
  <c r="O1740" i="7"/>
  <c r="Q1740" i="7" s="1"/>
  <c r="O1739" i="7"/>
  <c r="V1738" i="7"/>
  <c r="U1738" i="7"/>
  <c r="Q1738" i="7"/>
  <c r="O1738" i="7"/>
  <c r="O1737" i="7"/>
  <c r="Q1736" i="7"/>
  <c r="O1736" i="7"/>
  <c r="O1735" i="7"/>
  <c r="Q1735" i="7" s="1"/>
  <c r="V1734" i="7"/>
  <c r="Q1734" i="7"/>
  <c r="O1734" i="7"/>
  <c r="U1734" i="7" s="1"/>
  <c r="O1733" i="7"/>
  <c r="V1732" i="7"/>
  <c r="U1732" i="7"/>
  <c r="O1732" i="7"/>
  <c r="Q1732" i="7" s="1"/>
  <c r="O1731" i="7"/>
  <c r="V1730" i="7"/>
  <c r="U1730" i="7"/>
  <c r="Q1730" i="7"/>
  <c r="O1730" i="7"/>
  <c r="O1729" i="7"/>
  <c r="Q1729" i="7" s="1"/>
  <c r="V1728" i="7"/>
  <c r="U1728" i="7"/>
  <c r="Q1728" i="7"/>
  <c r="O1728" i="7"/>
  <c r="U1727" i="7"/>
  <c r="O1727" i="7"/>
  <c r="Q1727" i="7" s="1"/>
  <c r="O1726" i="7"/>
  <c r="O1725" i="7"/>
  <c r="V1724" i="7"/>
  <c r="U1724" i="7"/>
  <c r="O1724" i="7"/>
  <c r="Q1724" i="7" s="1"/>
  <c r="O1723" i="7"/>
  <c r="V1722" i="7"/>
  <c r="U1722" i="7"/>
  <c r="Q1722" i="7"/>
  <c r="O1722" i="7"/>
  <c r="O1721" i="7"/>
  <c r="Q1720" i="7"/>
  <c r="O1720" i="7"/>
  <c r="O1719" i="7"/>
  <c r="Q1719" i="7" s="1"/>
  <c r="V1718" i="7"/>
  <c r="O1718" i="7"/>
  <c r="U1718" i="7" s="1"/>
  <c r="O1717" i="7"/>
  <c r="V1716" i="7"/>
  <c r="U1716" i="7"/>
  <c r="O1716" i="7"/>
  <c r="Q1716" i="7" s="1"/>
  <c r="O1715" i="7"/>
  <c r="V1714" i="7"/>
  <c r="U1714" i="7"/>
  <c r="Q1714" i="7"/>
  <c r="O1714" i="7"/>
  <c r="O1713" i="7"/>
  <c r="Q1713" i="7" s="1"/>
  <c r="V1712" i="7"/>
  <c r="U1712" i="7"/>
  <c r="Q1712" i="7"/>
  <c r="O1712" i="7"/>
  <c r="U1711" i="7"/>
  <c r="O1711" i="7"/>
  <c r="Q1711" i="7" s="1"/>
  <c r="O1710" i="7"/>
  <c r="V1709" i="7"/>
  <c r="O1709" i="7"/>
  <c r="V1708" i="7"/>
  <c r="U1708" i="7"/>
  <c r="O1708" i="7"/>
  <c r="Q1708" i="7" s="1"/>
  <c r="O1707" i="7"/>
  <c r="V1706" i="7"/>
  <c r="U1706" i="7"/>
  <c r="O1706" i="7"/>
  <c r="Q1706" i="7" s="1"/>
  <c r="O1705" i="7"/>
  <c r="O1704" i="7"/>
  <c r="O1703" i="7"/>
  <c r="Q1703" i="7" s="1"/>
  <c r="V1702" i="7"/>
  <c r="Q1702" i="7"/>
  <c r="O1702" i="7"/>
  <c r="U1702" i="7" s="1"/>
  <c r="O1701" i="7"/>
  <c r="Q1701" i="7" s="1"/>
  <c r="O1700" i="7"/>
  <c r="V1699" i="7"/>
  <c r="O1699" i="7"/>
  <c r="Q1699" i="7" s="1"/>
  <c r="O1698" i="7"/>
  <c r="V1698" i="7" s="1"/>
  <c r="O1697" i="7"/>
  <c r="O1696" i="7"/>
  <c r="O1695" i="7"/>
  <c r="Q1695" i="7" s="1"/>
  <c r="O1694" i="7"/>
  <c r="U1694" i="7" s="1"/>
  <c r="O1693" i="7"/>
  <c r="V1693" i="7" s="1"/>
  <c r="V1692" i="7"/>
  <c r="U1692" i="7"/>
  <c r="O1692" i="7"/>
  <c r="Q1692" i="7" s="1"/>
  <c r="U1691" i="7"/>
  <c r="O1691" i="7"/>
  <c r="Q1691" i="7" s="1"/>
  <c r="V1690" i="7"/>
  <c r="U1690" i="7"/>
  <c r="Q1690" i="7"/>
  <c r="O1690" i="7"/>
  <c r="O1689" i="7"/>
  <c r="O1688" i="7"/>
  <c r="Q1688" i="7" s="1"/>
  <c r="O1687" i="7"/>
  <c r="Q1687" i="7" s="1"/>
  <c r="O1686" i="7"/>
  <c r="V1685" i="7"/>
  <c r="U1685" i="7"/>
  <c r="O1685" i="7"/>
  <c r="Q1685" i="7" s="1"/>
  <c r="O1684" i="7"/>
  <c r="U1684" i="7" s="1"/>
  <c r="O1683" i="7"/>
  <c r="U1682" i="7"/>
  <c r="Q1682" i="7"/>
  <c r="O1682" i="7"/>
  <c r="V1682" i="7" s="1"/>
  <c r="O1681" i="7"/>
  <c r="Q1681" i="7" s="1"/>
  <c r="O1680" i="7"/>
  <c r="U1679" i="7"/>
  <c r="O1679" i="7"/>
  <c r="Q1679" i="7" s="1"/>
  <c r="O1678" i="7"/>
  <c r="U1678" i="7" s="1"/>
  <c r="O1677" i="7"/>
  <c r="V1677" i="7" s="1"/>
  <c r="Q1676" i="7"/>
  <c r="O1676" i="7"/>
  <c r="V1675" i="7"/>
  <c r="U1675" i="7"/>
  <c r="O1675" i="7"/>
  <c r="Q1675" i="7" s="1"/>
  <c r="O1674" i="7"/>
  <c r="O1673" i="7"/>
  <c r="O1672" i="7"/>
  <c r="Q1672" i="7" s="1"/>
  <c r="O1671" i="7"/>
  <c r="Q1671" i="7" s="1"/>
  <c r="O1670" i="7"/>
  <c r="U1670" i="7" s="1"/>
  <c r="V1669" i="7"/>
  <c r="U1669" i="7"/>
  <c r="O1669" i="7"/>
  <c r="Q1669" i="7" s="1"/>
  <c r="O1668" i="7"/>
  <c r="O1667" i="7"/>
  <c r="Q1667" i="7" s="1"/>
  <c r="O1666" i="7"/>
  <c r="O1665" i="7"/>
  <c r="Q1665" i="7" s="1"/>
  <c r="O1664" i="7"/>
  <c r="O1663" i="7"/>
  <c r="Q1663" i="7" s="1"/>
  <c r="O1662" i="7"/>
  <c r="V1661" i="7"/>
  <c r="O1661" i="7"/>
  <c r="V1660" i="7"/>
  <c r="O1660" i="7"/>
  <c r="U1660" i="7" s="1"/>
  <c r="O1659" i="7"/>
  <c r="V1658" i="7"/>
  <c r="U1658" i="7"/>
  <c r="O1658" i="7"/>
  <c r="Q1658" i="7" s="1"/>
  <c r="O1657" i="7"/>
  <c r="O1656" i="7"/>
  <c r="O1655" i="7"/>
  <c r="Q1655" i="7" s="1"/>
  <c r="V1654" i="7"/>
  <c r="Q1654" i="7"/>
  <c r="O1654" i="7"/>
  <c r="U1654" i="7" s="1"/>
  <c r="O1653" i="7"/>
  <c r="Q1653" i="7" s="1"/>
  <c r="O1652" i="7"/>
  <c r="V1651" i="7"/>
  <c r="O1651" i="7"/>
  <c r="Q1651" i="7" s="1"/>
  <c r="O1650" i="7"/>
  <c r="V1650" i="7" s="1"/>
  <c r="O1649" i="7"/>
  <c r="O1648" i="7"/>
  <c r="O1647" i="7"/>
  <c r="Q1647" i="7" s="1"/>
  <c r="O1646" i="7"/>
  <c r="V1646" i="7" s="1"/>
  <c r="O1645" i="7"/>
  <c r="O1644" i="7"/>
  <c r="V1643" i="7"/>
  <c r="U1643" i="7"/>
  <c r="O1643" i="7"/>
  <c r="Q1643" i="7" s="1"/>
  <c r="O1642" i="7"/>
  <c r="U1641" i="7"/>
  <c r="O1641" i="7"/>
  <c r="V1641" i="7" s="1"/>
  <c r="O1640" i="7"/>
  <c r="V1640" i="7" s="1"/>
  <c r="U1639" i="7"/>
  <c r="Q1639" i="7"/>
  <c r="O1639" i="7"/>
  <c r="V1639" i="7" s="1"/>
  <c r="V1638" i="7"/>
  <c r="O1638" i="7"/>
  <c r="U1638" i="7" s="1"/>
  <c r="Q1637" i="7"/>
  <c r="O1637" i="7"/>
  <c r="V1636" i="7"/>
  <c r="U1636" i="7"/>
  <c r="O1636" i="7"/>
  <c r="Q1636" i="7" s="1"/>
  <c r="O1635" i="7"/>
  <c r="V1634" i="7"/>
  <c r="U1634" i="7"/>
  <c r="Q1634" i="7"/>
  <c r="O1634" i="7"/>
  <c r="O1633" i="7"/>
  <c r="V1633" i="7" s="1"/>
  <c r="V1632" i="7"/>
  <c r="U1632" i="7"/>
  <c r="O1632" i="7"/>
  <c r="Q1632" i="7" s="1"/>
  <c r="O1631" i="7"/>
  <c r="V1631" i="7" s="1"/>
  <c r="V1630" i="7"/>
  <c r="U1630" i="7"/>
  <c r="Q1630" i="7"/>
  <c r="O1630" i="7"/>
  <c r="U1629" i="7"/>
  <c r="O1629" i="7"/>
  <c r="V1629" i="7" s="1"/>
  <c r="O1628" i="7"/>
  <c r="U1627" i="7"/>
  <c r="Q1627" i="7"/>
  <c r="O1627" i="7"/>
  <c r="V1627" i="7" s="1"/>
  <c r="O1626" i="7"/>
  <c r="U1625" i="7"/>
  <c r="O1625" i="7"/>
  <c r="V1625" i="7" s="1"/>
  <c r="O1624" i="7"/>
  <c r="V1624" i="7" s="1"/>
  <c r="U1623" i="7"/>
  <c r="Q1623" i="7"/>
  <c r="O1623" i="7"/>
  <c r="V1623" i="7" s="1"/>
  <c r="V1622" i="7"/>
  <c r="O1622" i="7"/>
  <c r="U1622" i="7" s="1"/>
  <c r="O1621" i="7"/>
  <c r="V1620" i="7"/>
  <c r="U1620" i="7"/>
  <c r="O1620" i="7"/>
  <c r="Q1620" i="7" s="1"/>
  <c r="O1619" i="7"/>
  <c r="V1618" i="7"/>
  <c r="U1618" i="7"/>
  <c r="Q1618" i="7"/>
  <c r="O1618" i="7"/>
  <c r="O1617" i="7"/>
  <c r="V1617" i="7" s="1"/>
  <c r="V1616" i="7"/>
  <c r="U1616" i="7"/>
  <c r="O1616" i="7"/>
  <c r="Q1616" i="7" s="1"/>
  <c r="O1615" i="7"/>
  <c r="V1615" i="7" s="1"/>
  <c r="V1614" i="7"/>
  <c r="U1614" i="7"/>
  <c r="Q1614" i="7"/>
  <c r="O1614" i="7"/>
  <c r="U1613" i="7"/>
  <c r="O1613" i="7"/>
  <c r="V1613" i="7" s="1"/>
  <c r="Q1612" i="7"/>
  <c r="O1612" i="7"/>
  <c r="U1611" i="7"/>
  <c r="Q1611" i="7"/>
  <c r="O1611" i="7"/>
  <c r="V1611" i="7" s="1"/>
  <c r="O1610" i="7"/>
  <c r="U1609" i="7"/>
  <c r="O1609" i="7"/>
  <c r="V1609" i="7" s="1"/>
  <c r="O1608" i="7"/>
  <c r="V1608" i="7" s="1"/>
  <c r="U1607" i="7"/>
  <c r="Q1607" i="7"/>
  <c r="O1607" i="7"/>
  <c r="V1607" i="7" s="1"/>
  <c r="V1606" i="7"/>
  <c r="O1606" i="7"/>
  <c r="U1606" i="7" s="1"/>
  <c r="Q1605" i="7"/>
  <c r="O1605" i="7"/>
  <c r="V1604" i="7"/>
  <c r="U1604" i="7"/>
  <c r="O1604" i="7"/>
  <c r="Q1604" i="7" s="1"/>
  <c r="O1603" i="7"/>
  <c r="V1602" i="7"/>
  <c r="U1602" i="7"/>
  <c r="Q1602" i="7"/>
  <c r="O1602" i="7"/>
  <c r="O1601" i="7"/>
  <c r="V1601" i="7" s="1"/>
  <c r="V1600" i="7"/>
  <c r="U1600" i="7"/>
  <c r="O1600" i="7"/>
  <c r="Q1600" i="7" s="1"/>
  <c r="U1599" i="7"/>
  <c r="Q1599" i="7"/>
  <c r="O1599" i="7"/>
  <c r="V1599" i="7" s="1"/>
  <c r="V1598" i="7"/>
  <c r="U1598" i="7"/>
  <c r="Q1598" i="7"/>
  <c r="O1598" i="7"/>
  <c r="U1597" i="7"/>
  <c r="O1597" i="7"/>
  <c r="V1597" i="7" s="1"/>
  <c r="O1596" i="7"/>
  <c r="U1595" i="7"/>
  <c r="Q1595" i="7"/>
  <c r="O1595" i="7"/>
  <c r="V1595" i="7" s="1"/>
  <c r="O1594" i="7"/>
  <c r="U1593" i="7"/>
  <c r="O1593" i="7"/>
  <c r="V1593" i="7" s="1"/>
  <c r="O1592" i="7"/>
  <c r="V1592" i="7" s="1"/>
  <c r="U1591" i="7"/>
  <c r="Q1591" i="7"/>
  <c r="O1591" i="7"/>
  <c r="V1591" i="7" s="1"/>
  <c r="V1590" i="7"/>
  <c r="U1590" i="7"/>
  <c r="Q1590" i="7"/>
  <c r="O1590" i="7"/>
  <c r="O1589" i="7"/>
  <c r="V1588" i="7"/>
  <c r="U1588" i="7"/>
  <c r="O1588" i="7"/>
  <c r="Q1588" i="7" s="1"/>
  <c r="O1587" i="7"/>
  <c r="V1586" i="7"/>
  <c r="U1586" i="7"/>
  <c r="Q1586" i="7"/>
  <c r="O1586" i="7"/>
  <c r="O1585" i="7"/>
  <c r="V1585" i="7" s="1"/>
  <c r="V1584" i="7"/>
  <c r="U1584" i="7"/>
  <c r="O1584" i="7"/>
  <c r="Q1584" i="7" s="1"/>
  <c r="U1583" i="7"/>
  <c r="Q1583" i="7"/>
  <c r="O1583" i="7"/>
  <c r="V1583" i="7" s="1"/>
  <c r="V1582" i="7"/>
  <c r="U1582" i="7"/>
  <c r="Q1582" i="7"/>
  <c r="O1582" i="7"/>
  <c r="U1581" i="7"/>
  <c r="O1581" i="7"/>
  <c r="V1581" i="7" s="1"/>
  <c r="Q1580" i="7"/>
  <c r="O1580" i="7"/>
  <c r="U1579" i="7"/>
  <c r="Q1579" i="7"/>
  <c r="O1579" i="7"/>
  <c r="V1579" i="7" s="1"/>
  <c r="O1578" i="7"/>
  <c r="U1577" i="7"/>
  <c r="O1577" i="7"/>
  <c r="V1577" i="7" s="1"/>
  <c r="O1576" i="7"/>
  <c r="V1576" i="7" s="1"/>
  <c r="U1575" i="7"/>
  <c r="Q1575" i="7"/>
  <c r="O1575" i="7"/>
  <c r="V1575" i="7" s="1"/>
  <c r="V1574" i="7"/>
  <c r="U1574" i="7"/>
  <c r="Q1574" i="7"/>
  <c r="O1574" i="7"/>
  <c r="Q1573" i="7"/>
  <c r="O1573" i="7"/>
  <c r="V1572" i="7"/>
  <c r="U1572" i="7"/>
  <c r="O1572" i="7"/>
  <c r="Q1572" i="7" s="1"/>
  <c r="O1571" i="7"/>
  <c r="V1570" i="7"/>
  <c r="U1570" i="7"/>
  <c r="Q1570" i="7"/>
  <c r="O1570" i="7"/>
  <c r="O1569" i="7"/>
  <c r="V1569" i="7" s="1"/>
  <c r="V1568" i="7"/>
  <c r="U1568" i="7"/>
  <c r="O1568" i="7"/>
  <c r="Q1568" i="7" s="1"/>
  <c r="U1567" i="7"/>
  <c r="Q1567" i="7"/>
  <c r="O1567" i="7"/>
  <c r="V1567" i="7" s="1"/>
  <c r="V1566" i="7"/>
  <c r="U1566" i="7"/>
  <c r="Q1566" i="7"/>
  <c r="O1566" i="7"/>
  <c r="U1565" i="7"/>
  <c r="O1565" i="7"/>
  <c r="V1565" i="7" s="1"/>
  <c r="O1564" i="7"/>
  <c r="U1563" i="7"/>
  <c r="Q1563" i="7"/>
  <c r="O1563" i="7"/>
  <c r="V1563" i="7" s="1"/>
  <c r="O1562" i="7"/>
  <c r="U1561" i="7"/>
  <c r="O1561" i="7"/>
  <c r="V1561" i="7" s="1"/>
  <c r="O1560" i="7"/>
  <c r="V1560" i="7" s="1"/>
  <c r="U1559" i="7"/>
  <c r="Q1559" i="7"/>
  <c r="O1559" i="7"/>
  <c r="V1559" i="7" s="1"/>
  <c r="V1558" i="7"/>
  <c r="U1558" i="7"/>
  <c r="Q1558" i="7"/>
  <c r="O1558" i="7"/>
  <c r="O1557" i="7"/>
  <c r="V1556" i="7"/>
  <c r="U1556" i="7"/>
  <c r="O1556" i="7"/>
  <c r="Q1556" i="7" s="1"/>
  <c r="O1555" i="7"/>
  <c r="V1554" i="7"/>
  <c r="U1554" i="7"/>
  <c r="Q1554" i="7"/>
  <c r="O1554" i="7"/>
  <c r="O1553" i="7"/>
  <c r="V1553" i="7" s="1"/>
  <c r="V1552" i="7"/>
  <c r="O1552" i="7"/>
  <c r="U1551" i="7"/>
  <c r="Q1551" i="7"/>
  <c r="O1551" i="7"/>
  <c r="V1551" i="7" s="1"/>
  <c r="V1550" i="7"/>
  <c r="U1550" i="7"/>
  <c r="Q1550" i="7"/>
  <c r="O1550" i="7"/>
  <c r="U1549" i="7"/>
  <c r="O1549" i="7"/>
  <c r="V1549" i="7" s="1"/>
  <c r="O1548" i="7"/>
  <c r="U1547" i="7"/>
  <c r="Q1547" i="7"/>
  <c r="O1547" i="7"/>
  <c r="V1547" i="7" s="1"/>
  <c r="O1546" i="7"/>
  <c r="U1545" i="7"/>
  <c r="O1545" i="7"/>
  <c r="O1544" i="7"/>
  <c r="V1544" i="7" s="1"/>
  <c r="U1543" i="7"/>
  <c r="Q1543" i="7"/>
  <c r="O1543" i="7"/>
  <c r="V1543" i="7" s="1"/>
  <c r="V1542" i="7"/>
  <c r="U1542" i="7"/>
  <c r="Q1542" i="7"/>
  <c r="O1542" i="7"/>
  <c r="O1541" i="7"/>
  <c r="V1540" i="7"/>
  <c r="U1540" i="7"/>
  <c r="O1540" i="7"/>
  <c r="Q1540" i="7" s="1"/>
  <c r="O1539" i="7"/>
  <c r="V1538" i="7"/>
  <c r="U1538" i="7"/>
  <c r="Q1538" i="7"/>
  <c r="O1538" i="7"/>
  <c r="O1537" i="7"/>
  <c r="V1537" i="7" s="1"/>
  <c r="U1536" i="7"/>
  <c r="O1536" i="7"/>
  <c r="Q1536" i="7" s="1"/>
  <c r="U1535" i="7"/>
  <c r="Q1535" i="7"/>
  <c r="O1535" i="7"/>
  <c r="V1535" i="7" s="1"/>
  <c r="V1534" i="7"/>
  <c r="U1534" i="7"/>
  <c r="Q1534" i="7"/>
  <c r="O1534" i="7"/>
  <c r="U1533" i="7"/>
  <c r="O1533" i="7"/>
  <c r="V1533" i="7" s="1"/>
  <c r="O1532" i="7"/>
  <c r="U1531" i="7"/>
  <c r="Q1531" i="7"/>
  <c r="O1531" i="7"/>
  <c r="V1531" i="7" s="1"/>
  <c r="O1530" i="7"/>
  <c r="O1529" i="7"/>
  <c r="O1528" i="7"/>
  <c r="V1528" i="7" s="1"/>
  <c r="U1527" i="7"/>
  <c r="Q1527" i="7"/>
  <c r="O1527" i="7"/>
  <c r="V1527" i="7" s="1"/>
  <c r="V1526" i="7"/>
  <c r="U1526" i="7"/>
  <c r="Q1526" i="7"/>
  <c r="O1526" i="7"/>
  <c r="O1525" i="7"/>
  <c r="V1524" i="7"/>
  <c r="U1524" i="7"/>
  <c r="O1524" i="7"/>
  <c r="Q1524" i="7" s="1"/>
  <c r="O1523" i="7"/>
  <c r="V1522" i="7"/>
  <c r="U1522" i="7"/>
  <c r="Q1522" i="7"/>
  <c r="O1522" i="7"/>
  <c r="O1521" i="7"/>
  <c r="V1521" i="7" s="1"/>
  <c r="V1520" i="7"/>
  <c r="O1520" i="7"/>
  <c r="U1519" i="7"/>
  <c r="Q1519" i="7"/>
  <c r="O1519" i="7"/>
  <c r="V1519" i="7" s="1"/>
  <c r="V1518" i="7"/>
  <c r="U1518" i="7"/>
  <c r="Q1518" i="7"/>
  <c r="O1518" i="7"/>
  <c r="U1517" i="7"/>
  <c r="O1517" i="7"/>
  <c r="V1517" i="7" s="1"/>
  <c r="Q1516" i="7"/>
  <c r="O1516" i="7"/>
  <c r="U1515" i="7"/>
  <c r="Q1515" i="7"/>
  <c r="O1515" i="7"/>
  <c r="V1515" i="7" s="1"/>
  <c r="O1514" i="7"/>
  <c r="U1513" i="7"/>
  <c r="O1513" i="7"/>
  <c r="O1512" i="7"/>
  <c r="V1512" i="7" s="1"/>
  <c r="U1511" i="7"/>
  <c r="Q1511" i="7"/>
  <c r="O1511" i="7"/>
  <c r="V1511" i="7" s="1"/>
  <c r="V1510" i="7"/>
  <c r="U1510" i="7"/>
  <c r="Q1510" i="7"/>
  <c r="O1510" i="7"/>
  <c r="Q1509" i="7"/>
  <c r="O1509" i="7"/>
  <c r="V1508" i="7"/>
  <c r="U1508" i="7"/>
  <c r="O1508" i="7"/>
  <c r="Q1508" i="7" s="1"/>
  <c r="O1507" i="7"/>
  <c r="V1506" i="7"/>
  <c r="U1506" i="7"/>
  <c r="Q1506" i="7"/>
  <c r="O1506" i="7"/>
  <c r="O1505" i="7"/>
  <c r="V1505" i="7" s="1"/>
  <c r="V1504" i="7"/>
  <c r="U1504" i="7"/>
  <c r="O1504" i="7"/>
  <c r="Q1504" i="7" s="1"/>
  <c r="U1503" i="7"/>
  <c r="Q1503" i="7"/>
  <c r="O1503" i="7"/>
  <c r="V1503" i="7" s="1"/>
  <c r="V1502" i="7"/>
  <c r="U1502" i="7"/>
  <c r="Q1502" i="7"/>
  <c r="O1502" i="7"/>
  <c r="U1501" i="7"/>
  <c r="O1501" i="7"/>
  <c r="V1501" i="7" s="1"/>
  <c r="U1500" i="7"/>
  <c r="Q1500" i="7"/>
  <c r="O1500" i="7"/>
  <c r="V1500" i="7" s="1"/>
  <c r="U1499" i="7"/>
  <c r="Q1499" i="7"/>
  <c r="O1499" i="7"/>
  <c r="V1499" i="7" s="1"/>
  <c r="O1498" i="7"/>
  <c r="O1497" i="7"/>
  <c r="O1496" i="7"/>
  <c r="U1495" i="7"/>
  <c r="Q1495" i="7"/>
  <c r="O1495" i="7"/>
  <c r="V1495" i="7" s="1"/>
  <c r="V1494" i="7"/>
  <c r="U1494" i="7"/>
  <c r="Q1494" i="7"/>
  <c r="O1494" i="7"/>
  <c r="O1493" i="7"/>
  <c r="V1493" i="7" s="1"/>
  <c r="V1492" i="7"/>
  <c r="U1492" i="7"/>
  <c r="O1492" i="7"/>
  <c r="Q1492" i="7" s="1"/>
  <c r="O1491" i="7"/>
  <c r="V1490" i="7"/>
  <c r="U1490" i="7"/>
  <c r="Q1490" i="7"/>
  <c r="O1490" i="7"/>
  <c r="O1489" i="7"/>
  <c r="V1488" i="7"/>
  <c r="O1488" i="7"/>
  <c r="U1487" i="7"/>
  <c r="Q1487" i="7"/>
  <c r="O1487" i="7"/>
  <c r="V1487" i="7" s="1"/>
  <c r="V1486" i="7"/>
  <c r="U1486" i="7"/>
  <c r="Q1486" i="7"/>
  <c r="O1486" i="7"/>
  <c r="U1485" i="7"/>
  <c r="O1485" i="7"/>
  <c r="V1485" i="7" s="1"/>
  <c r="O1484" i="7"/>
  <c r="U1483" i="7"/>
  <c r="Q1483" i="7"/>
  <c r="O1483" i="7"/>
  <c r="V1483" i="7" s="1"/>
  <c r="Q1482" i="7"/>
  <c r="O1482" i="7"/>
  <c r="O1481" i="7"/>
  <c r="O1480" i="7"/>
  <c r="U1479" i="7"/>
  <c r="Q1479" i="7"/>
  <c r="O1479" i="7"/>
  <c r="V1479" i="7" s="1"/>
  <c r="V1478" i="7"/>
  <c r="Q1478" i="7"/>
  <c r="O1478" i="7"/>
  <c r="U1478" i="7" s="1"/>
  <c r="U1477" i="7"/>
  <c r="Q1477" i="7"/>
  <c r="O1477" i="7"/>
  <c r="V1477" i="7" s="1"/>
  <c r="V1476" i="7"/>
  <c r="U1476" i="7"/>
  <c r="O1476" i="7"/>
  <c r="Q1476" i="7" s="1"/>
  <c r="O1475" i="7"/>
  <c r="V1474" i="7"/>
  <c r="U1474" i="7"/>
  <c r="Q1474" i="7"/>
  <c r="O1474" i="7"/>
  <c r="O1473" i="7"/>
  <c r="V1472" i="7"/>
  <c r="O1472" i="7"/>
  <c r="Q1472" i="7" s="1"/>
  <c r="Q1471" i="7"/>
  <c r="O1471" i="7"/>
  <c r="V1471" i="7" s="1"/>
  <c r="V1470" i="7"/>
  <c r="U1470" i="7"/>
  <c r="Q1470" i="7"/>
  <c r="O1470" i="7"/>
  <c r="U1469" i="7"/>
  <c r="O1469" i="7"/>
  <c r="V1469" i="7" s="1"/>
  <c r="U1468" i="7"/>
  <c r="Q1468" i="7"/>
  <c r="O1468" i="7"/>
  <c r="V1468" i="7" s="1"/>
  <c r="U1467" i="7"/>
  <c r="Q1467" i="7"/>
  <c r="O1467" i="7"/>
  <c r="V1467" i="7" s="1"/>
  <c r="O1466" i="7"/>
  <c r="U1465" i="7"/>
  <c r="Q1465" i="7"/>
  <c r="O1465" i="7"/>
  <c r="V1465" i="7" s="1"/>
  <c r="O1464" i="7"/>
  <c r="U1463" i="7"/>
  <c r="Q1463" i="7"/>
  <c r="O1463" i="7"/>
  <c r="V1463" i="7" s="1"/>
  <c r="V1462" i="7"/>
  <c r="Q1462" i="7"/>
  <c r="O1462" i="7"/>
  <c r="U1462" i="7" s="1"/>
  <c r="Q1461" i="7"/>
  <c r="O1461" i="7"/>
  <c r="V1461" i="7" s="1"/>
  <c r="V1460" i="7"/>
  <c r="U1460" i="7"/>
  <c r="O1460" i="7"/>
  <c r="Q1460" i="7" s="1"/>
  <c r="O1459" i="7"/>
  <c r="V1458" i="7"/>
  <c r="U1458" i="7"/>
  <c r="Q1458" i="7"/>
  <c r="O1458" i="7"/>
  <c r="O1457" i="7"/>
  <c r="O1456" i="7"/>
  <c r="U1455" i="7"/>
  <c r="Q1455" i="7"/>
  <c r="O1455" i="7"/>
  <c r="V1455" i="7" s="1"/>
  <c r="V1454" i="7"/>
  <c r="U1454" i="7"/>
  <c r="Q1454" i="7"/>
  <c r="O1454" i="7"/>
  <c r="U1453" i="7"/>
  <c r="O1453" i="7"/>
  <c r="U1452" i="7"/>
  <c r="O1452" i="7"/>
  <c r="V1452" i="7" s="1"/>
  <c r="U1451" i="7"/>
  <c r="Q1451" i="7"/>
  <c r="O1451" i="7"/>
  <c r="V1451" i="7" s="1"/>
  <c r="O1450" i="7"/>
  <c r="O1449" i="7"/>
  <c r="V1449" i="7" s="1"/>
  <c r="U1448" i="7"/>
  <c r="O1448" i="7"/>
  <c r="U1447" i="7"/>
  <c r="O1447" i="7"/>
  <c r="O1446" i="7"/>
  <c r="Q1445" i="7"/>
  <c r="O1445" i="7"/>
  <c r="V1445" i="7" s="1"/>
  <c r="V1444" i="7"/>
  <c r="O1444" i="7"/>
  <c r="U1444" i="7" s="1"/>
  <c r="O1443" i="7"/>
  <c r="V1442" i="7"/>
  <c r="U1442" i="7"/>
  <c r="O1442" i="7"/>
  <c r="Q1442" i="7" s="1"/>
  <c r="U1441" i="7"/>
  <c r="Q1441" i="7"/>
  <c r="O1441" i="7"/>
  <c r="V1441" i="7" s="1"/>
  <c r="V1440" i="7"/>
  <c r="U1440" i="7"/>
  <c r="Q1440" i="7"/>
  <c r="O1440" i="7"/>
  <c r="O1439" i="7"/>
  <c r="U1438" i="7"/>
  <c r="O1438" i="7"/>
  <c r="O1437" i="7"/>
  <c r="V1437" i="7" s="1"/>
  <c r="V1436" i="7"/>
  <c r="Q1436" i="7"/>
  <c r="O1436" i="7"/>
  <c r="U1436" i="7" s="1"/>
  <c r="U1435" i="7"/>
  <c r="O1435" i="7"/>
  <c r="V1435" i="7" s="1"/>
  <c r="U1434" i="7"/>
  <c r="O1434" i="7"/>
  <c r="U1433" i="7"/>
  <c r="Q1433" i="7"/>
  <c r="O1433" i="7"/>
  <c r="V1433" i="7" s="1"/>
  <c r="V1432" i="7"/>
  <c r="U1432" i="7"/>
  <c r="Q1432" i="7"/>
  <c r="O1432" i="7"/>
  <c r="U1431" i="7"/>
  <c r="O1431" i="7"/>
  <c r="O1430" i="7"/>
  <c r="Q1429" i="7"/>
  <c r="O1429" i="7"/>
  <c r="V1429" i="7" s="1"/>
  <c r="V1428" i="7"/>
  <c r="O1428" i="7"/>
  <c r="U1428" i="7" s="1"/>
  <c r="U1427" i="7"/>
  <c r="O1427" i="7"/>
  <c r="V1426" i="7"/>
  <c r="U1426" i="7"/>
  <c r="O1426" i="7"/>
  <c r="Q1426" i="7" s="1"/>
  <c r="U1425" i="7"/>
  <c r="Q1425" i="7"/>
  <c r="O1425" i="7"/>
  <c r="V1425" i="7" s="1"/>
  <c r="V1424" i="7"/>
  <c r="U1424" i="7"/>
  <c r="Q1424" i="7"/>
  <c r="O1424" i="7"/>
  <c r="O1423" i="7"/>
  <c r="O1422" i="7"/>
  <c r="O1421" i="7"/>
  <c r="V1421" i="7" s="1"/>
  <c r="V1420" i="7"/>
  <c r="Q1420" i="7"/>
  <c r="O1420" i="7"/>
  <c r="U1420" i="7" s="1"/>
  <c r="U1419" i="7"/>
  <c r="O1419" i="7"/>
  <c r="V1419" i="7" s="1"/>
  <c r="O1418" i="7"/>
  <c r="U1417" i="7"/>
  <c r="Q1417" i="7"/>
  <c r="O1417" i="7"/>
  <c r="V1417" i="7" s="1"/>
  <c r="U1416" i="7"/>
  <c r="Q1416" i="7"/>
  <c r="O1416" i="7"/>
  <c r="V1416" i="7" s="1"/>
  <c r="O1415" i="7"/>
  <c r="O1414" i="7"/>
  <c r="Q1413" i="7"/>
  <c r="O1413" i="7"/>
  <c r="V1413" i="7" s="1"/>
  <c r="V1412" i="7"/>
  <c r="O1412" i="7"/>
  <c r="U1412" i="7" s="1"/>
  <c r="U1411" i="7"/>
  <c r="O1411" i="7"/>
  <c r="V1410" i="7"/>
  <c r="U1410" i="7"/>
  <c r="O1410" i="7"/>
  <c r="Q1410" i="7" s="1"/>
  <c r="U1409" i="7"/>
  <c r="Q1409" i="7"/>
  <c r="O1409" i="7"/>
  <c r="V1409" i="7" s="1"/>
  <c r="V1408" i="7"/>
  <c r="U1408" i="7"/>
  <c r="Q1408" i="7"/>
  <c r="O1408" i="7"/>
  <c r="O1407" i="7"/>
  <c r="U1406" i="7"/>
  <c r="O1406" i="7"/>
  <c r="O1405" i="7"/>
  <c r="V1405" i="7" s="1"/>
  <c r="V1404" i="7"/>
  <c r="Q1404" i="7"/>
  <c r="O1404" i="7"/>
  <c r="U1404" i="7" s="1"/>
  <c r="U1403" i="7"/>
  <c r="O1403" i="7"/>
  <c r="V1403" i="7" s="1"/>
  <c r="U1402" i="7"/>
  <c r="O1402" i="7"/>
  <c r="U1401" i="7"/>
  <c r="Q1401" i="7"/>
  <c r="O1401" i="7"/>
  <c r="V1401" i="7" s="1"/>
  <c r="Q1400" i="7"/>
  <c r="O1400" i="7"/>
  <c r="V1400" i="7" s="1"/>
  <c r="U1399" i="7"/>
  <c r="O1399" i="7"/>
  <c r="O1398" i="7"/>
  <c r="Q1397" i="7"/>
  <c r="O1397" i="7"/>
  <c r="V1397" i="7" s="1"/>
  <c r="V1396" i="7"/>
  <c r="O1396" i="7"/>
  <c r="U1396" i="7" s="1"/>
  <c r="O1395" i="7"/>
  <c r="V1394" i="7"/>
  <c r="U1394" i="7"/>
  <c r="O1394" i="7"/>
  <c r="Q1394" i="7" s="1"/>
  <c r="Q1393" i="7"/>
  <c r="O1393" i="7"/>
  <c r="V1393" i="7" s="1"/>
  <c r="V1392" i="7"/>
  <c r="U1392" i="7"/>
  <c r="Q1392" i="7"/>
  <c r="O1392" i="7"/>
  <c r="O1391" i="7"/>
  <c r="O1390" i="7"/>
  <c r="O1389" i="7"/>
  <c r="V1389" i="7" s="1"/>
  <c r="V1388" i="7"/>
  <c r="Q1388" i="7"/>
  <c r="O1388" i="7"/>
  <c r="U1388" i="7" s="1"/>
  <c r="U1387" i="7"/>
  <c r="O1387" i="7"/>
  <c r="V1387" i="7" s="1"/>
  <c r="O1386" i="7"/>
  <c r="U1385" i="7"/>
  <c r="Q1385" i="7"/>
  <c r="O1385" i="7"/>
  <c r="V1385" i="7" s="1"/>
  <c r="Q1384" i="7"/>
  <c r="O1384" i="7"/>
  <c r="V1384" i="7" s="1"/>
  <c r="U1383" i="7"/>
  <c r="O1383" i="7"/>
  <c r="O1382" i="7"/>
  <c r="Q1381" i="7"/>
  <c r="O1381" i="7"/>
  <c r="V1381" i="7" s="1"/>
  <c r="V1380" i="7"/>
  <c r="O1380" i="7"/>
  <c r="U1380" i="7" s="1"/>
  <c r="U1379" i="7"/>
  <c r="O1379" i="7"/>
  <c r="V1378" i="7"/>
  <c r="U1378" i="7"/>
  <c r="O1378" i="7"/>
  <c r="Q1378" i="7" s="1"/>
  <c r="Q1377" i="7"/>
  <c r="O1377" i="7"/>
  <c r="V1377" i="7" s="1"/>
  <c r="V1376" i="7"/>
  <c r="U1376" i="7"/>
  <c r="Q1376" i="7"/>
  <c r="O1376" i="7"/>
  <c r="O1375" i="7"/>
  <c r="O1374" i="7"/>
  <c r="O1373" i="7"/>
  <c r="V1373" i="7" s="1"/>
  <c r="V1372" i="7"/>
  <c r="Q1372" i="7"/>
  <c r="O1372" i="7"/>
  <c r="U1372" i="7" s="1"/>
  <c r="U1371" i="7"/>
  <c r="O1371" i="7"/>
  <c r="V1371" i="7" s="1"/>
  <c r="O1370" i="7"/>
  <c r="U1369" i="7"/>
  <c r="Q1369" i="7"/>
  <c r="O1369" i="7"/>
  <c r="V1369" i="7" s="1"/>
  <c r="Q1368" i="7"/>
  <c r="O1368" i="7"/>
  <c r="V1368" i="7" s="1"/>
  <c r="U1367" i="7"/>
  <c r="O1367" i="7"/>
  <c r="O1366" i="7"/>
  <c r="Q1365" i="7"/>
  <c r="O1365" i="7"/>
  <c r="V1365" i="7" s="1"/>
  <c r="V1364" i="7"/>
  <c r="O1364" i="7"/>
  <c r="U1364" i="7" s="1"/>
  <c r="O1363" i="7"/>
  <c r="V1362" i="7"/>
  <c r="U1362" i="7"/>
  <c r="O1362" i="7"/>
  <c r="Q1362" i="7" s="1"/>
  <c r="Q1361" i="7"/>
  <c r="O1361" i="7"/>
  <c r="V1361" i="7" s="1"/>
  <c r="V1360" i="7"/>
  <c r="U1360" i="7"/>
  <c r="Q1360" i="7"/>
  <c r="O1360" i="7"/>
  <c r="O1359" i="7"/>
  <c r="O1358" i="7"/>
  <c r="O1357" i="7"/>
  <c r="V1357" i="7" s="1"/>
  <c r="V1356" i="7"/>
  <c r="U1356" i="7"/>
  <c r="Q1356" i="7"/>
  <c r="O1356" i="7"/>
  <c r="U1355" i="7"/>
  <c r="O1355" i="7"/>
  <c r="V1355" i="7" s="1"/>
  <c r="U1354" i="7"/>
  <c r="O1354" i="7"/>
  <c r="U1353" i="7"/>
  <c r="Q1353" i="7"/>
  <c r="O1353" i="7"/>
  <c r="V1353" i="7" s="1"/>
  <c r="Q1352" i="7"/>
  <c r="O1352" i="7"/>
  <c r="V1352" i="7" s="1"/>
  <c r="O1351" i="7"/>
  <c r="O1350" i="7"/>
  <c r="U1349" i="7"/>
  <c r="Q1349" i="7"/>
  <c r="O1349" i="7"/>
  <c r="V1349" i="7" s="1"/>
  <c r="V1348" i="7"/>
  <c r="O1348" i="7"/>
  <c r="U1348" i="7" s="1"/>
  <c r="O1347" i="7"/>
  <c r="V1346" i="7"/>
  <c r="U1346" i="7"/>
  <c r="O1346" i="7"/>
  <c r="Q1346" i="7" s="1"/>
  <c r="Q1345" i="7"/>
  <c r="O1345" i="7"/>
  <c r="V1345" i="7" s="1"/>
  <c r="V1344" i="7"/>
  <c r="U1344" i="7"/>
  <c r="Q1344" i="7"/>
  <c r="O1344" i="7"/>
  <c r="O1343" i="7"/>
  <c r="O1342" i="7"/>
  <c r="O1341" i="7"/>
  <c r="V1341" i="7" s="1"/>
  <c r="V1340" i="7"/>
  <c r="U1340" i="7"/>
  <c r="Q1340" i="7"/>
  <c r="O1340" i="7"/>
  <c r="U1339" i="7"/>
  <c r="O1339" i="7"/>
  <c r="V1339" i="7" s="1"/>
  <c r="U1338" i="7"/>
  <c r="O1338" i="7"/>
  <c r="U1337" i="7"/>
  <c r="Q1337" i="7"/>
  <c r="O1337" i="7"/>
  <c r="V1337" i="7" s="1"/>
  <c r="Q1336" i="7"/>
  <c r="O1336" i="7"/>
  <c r="V1336" i="7" s="1"/>
  <c r="O1335" i="7"/>
  <c r="O1334" i="7"/>
  <c r="U1333" i="7"/>
  <c r="Q1333" i="7"/>
  <c r="O1333" i="7"/>
  <c r="V1333" i="7" s="1"/>
  <c r="V1332" i="7"/>
  <c r="O1332" i="7"/>
  <c r="U1332" i="7" s="1"/>
  <c r="O1331" i="7"/>
  <c r="V1330" i="7"/>
  <c r="U1330" i="7"/>
  <c r="O1330" i="7"/>
  <c r="Q1330" i="7" s="1"/>
  <c r="Q1329" i="7"/>
  <c r="O1329" i="7"/>
  <c r="V1329" i="7" s="1"/>
  <c r="V1328" i="7"/>
  <c r="U1328" i="7"/>
  <c r="Q1328" i="7"/>
  <c r="O1328" i="7"/>
  <c r="O1327" i="7"/>
  <c r="O1326" i="7"/>
  <c r="O1325" i="7"/>
  <c r="V1325" i="7" s="1"/>
  <c r="V1324" i="7"/>
  <c r="U1324" i="7"/>
  <c r="Q1324" i="7"/>
  <c r="O1324" i="7"/>
  <c r="U1323" i="7"/>
  <c r="O1323" i="7"/>
  <c r="V1323" i="7" s="1"/>
  <c r="U1322" i="7"/>
  <c r="O1322" i="7"/>
  <c r="U1321" i="7"/>
  <c r="Q1321" i="7"/>
  <c r="O1321" i="7"/>
  <c r="V1321" i="7" s="1"/>
  <c r="Q1320" i="7"/>
  <c r="O1320" i="7"/>
  <c r="V1320" i="7" s="1"/>
  <c r="O1319" i="7"/>
  <c r="O1318" i="7"/>
  <c r="U1317" i="7"/>
  <c r="Q1317" i="7"/>
  <c r="O1317" i="7"/>
  <c r="V1317" i="7" s="1"/>
  <c r="V1316" i="7"/>
  <c r="O1316" i="7"/>
  <c r="U1316" i="7" s="1"/>
  <c r="O1315" i="7"/>
  <c r="V1314" i="7"/>
  <c r="U1314" i="7"/>
  <c r="O1314" i="7"/>
  <c r="Q1314" i="7" s="1"/>
  <c r="Q1313" i="7"/>
  <c r="O1313" i="7"/>
  <c r="V1313" i="7" s="1"/>
  <c r="V1312" i="7"/>
  <c r="U1312" i="7"/>
  <c r="Q1312" i="7"/>
  <c r="O1312" i="7"/>
  <c r="O1311" i="7"/>
  <c r="O1310" i="7"/>
  <c r="O1309" i="7"/>
  <c r="V1309" i="7" s="1"/>
  <c r="V1308" i="7"/>
  <c r="U1308" i="7"/>
  <c r="Q1308" i="7"/>
  <c r="O1308" i="7"/>
  <c r="U1307" i="7"/>
  <c r="O1307" i="7"/>
  <c r="V1307" i="7" s="1"/>
  <c r="U1306" i="7"/>
  <c r="O1306" i="7"/>
  <c r="U1305" i="7"/>
  <c r="Q1305" i="7"/>
  <c r="O1305" i="7"/>
  <c r="V1305" i="7" s="1"/>
  <c r="Q1304" i="7"/>
  <c r="O1304" i="7"/>
  <c r="V1304" i="7" s="1"/>
  <c r="O1303" i="7"/>
  <c r="O1302" i="7"/>
  <c r="U1301" i="7"/>
  <c r="Q1301" i="7"/>
  <c r="O1301" i="7"/>
  <c r="V1301" i="7" s="1"/>
  <c r="V1300" i="7"/>
  <c r="O1300" i="7"/>
  <c r="U1300" i="7" s="1"/>
  <c r="O1299" i="7"/>
  <c r="V1298" i="7"/>
  <c r="U1298" i="7"/>
  <c r="O1298" i="7"/>
  <c r="Q1298" i="7" s="1"/>
  <c r="Q1297" i="7"/>
  <c r="O1297" i="7"/>
  <c r="V1297" i="7" s="1"/>
  <c r="V1296" i="7"/>
  <c r="U1296" i="7"/>
  <c r="Q1296" i="7"/>
  <c r="O1296" i="7"/>
  <c r="O1295" i="7"/>
  <c r="O1294" i="7"/>
  <c r="O1293" i="7"/>
  <c r="V1293" i="7" s="1"/>
  <c r="V1292" i="7"/>
  <c r="U1292" i="7"/>
  <c r="Q1292" i="7"/>
  <c r="O1292" i="7"/>
  <c r="U1291" i="7"/>
  <c r="O1291" i="7"/>
  <c r="V1291" i="7" s="1"/>
  <c r="U1290" i="7"/>
  <c r="O1290" i="7"/>
  <c r="U1289" i="7"/>
  <c r="Q1289" i="7"/>
  <c r="O1289" i="7"/>
  <c r="V1289" i="7" s="1"/>
  <c r="Q1288" i="7"/>
  <c r="O1288" i="7"/>
  <c r="V1288" i="7" s="1"/>
  <c r="O1287" i="7"/>
  <c r="O1286" i="7"/>
  <c r="U1285" i="7"/>
  <c r="Q1285" i="7"/>
  <c r="O1285" i="7"/>
  <c r="V1285" i="7" s="1"/>
  <c r="V1284" i="7"/>
  <c r="O1284" i="7"/>
  <c r="U1284" i="7" s="1"/>
  <c r="O1283" i="7"/>
  <c r="V1282" i="7"/>
  <c r="U1282" i="7"/>
  <c r="O1282" i="7"/>
  <c r="Q1282" i="7" s="1"/>
  <c r="Q1281" i="7"/>
  <c r="O1281" i="7"/>
  <c r="V1281" i="7" s="1"/>
  <c r="V1280" i="7"/>
  <c r="U1280" i="7"/>
  <c r="Q1280" i="7"/>
  <c r="O1280" i="7"/>
  <c r="O1279" i="7"/>
  <c r="O1278" i="7"/>
  <c r="O1277" i="7"/>
  <c r="V1277" i="7" s="1"/>
  <c r="V1276" i="7"/>
  <c r="U1276" i="7"/>
  <c r="Q1276" i="7"/>
  <c r="O1276" i="7"/>
  <c r="U1275" i="7"/>
  <c r="O1275" i="7"/>
  <c r="V1275" i="7" s="1"/>
  <c r="U1274" i="7"/>
  <c r="O1274" i="7"/>
  <c r="U1273" i="7"/>
  <c r="Q1273" i="7"/>
  <c r="O1273" i="7"/>
  <c r="V1273" i="7" s="1"/>
  <c r="Q1272" i="7"/>
  <c r="O1272" i="7"/>
  <c r="V1272" i="7" s="1"/>
  <c r="O1271" i="7"/>
  <c r="O1270" i="7"/>
  <c r="U1269" i="7"/>
  <c r="Q1269" i="7"/>
  <c r="O1269" i="7"/>
  <c r="V1269" i="7" s="1"/>
  <c r="V1268" i="7"/>
  <c r="O1268" i="7"/>
  <c r="U1268" i="7" s="1"/>
  <c r="O1267" i="7"/>
  <c r="V1266" i="7"/>
  <c r="U1266" i="7"/>
  <c r="Q1266" i="7"/>
  <c r="O1266" i="7"/>
  <c r="Q1265" i="7"/>
  <c r="O1265" i="7"/>
  <c r="V1265" i="7" s="1"/>
  <c r="V1264" i="7"/>
  <c r="U1264" i="7"/>
  <c r="Q1264" i="7"/>
  <c r="O1264" i="7"/>
  <c r="O1263" i="7"/>
  <c r="V1262" i="7"/>
  <c r="U1262" i="7"/>
  <c r="O1262" i="7"/>
  <c r="Q1262" i="7" s="1"/>
  <c r="O1261" i="7"/>
  <c r="V1261" i="7" s="1"/>
  <c r="V1260" i="7"/>
  <c r="U1260" i="7"/>
  <c r="Q1260" i="7"/>
  <c r="O1260" i="7"/>
  <c r="U1259" i="7"/>
  <c r="Q1259" i="7"/>
  <c r="O1259" i="7"/>
  <c r="V1259" i="7" s="1"/>
  <c r="Q1258" i="7"/>
  <c r="O1258" i="7"/>
  <c r="V1258" i="7" s="1"/>
  <c r="U1257" i="7"/>
  <c r="Q1257" i="7"/>
  <c r="O1257" i="7"/>
  <c r="V1257" i="7" s="1"/>
  <c r="Q1256" i="7"/>
  <c r="O1256" i="7"/>
  <c r="O1255" i="7"/>
  <c r="O1254" i="7"/>
  <c r="U1253" i="7"/>
  <c r="Q1253" i="7"/>
  <c r="O1253" i="7"/>
  <c r="V1253" i="7" s="1"/>
  <c r="V1252" i="7"/>
  <c r="O1252" i="7"/>
  <c r="U1252" i="7" s="1"/>
  <c r="Q1251" i="7"/>
  <c r="O1251" i="7"/>
  <c r="V1251" i="7" s="1"/>
  <c r="V1250" i="7"/>
  <c r="U1250" i="7"/>
  <c r="Q1250" i="7"/>
  <c r="O1250" i="7"/>
  <c r="Q1249" i="7"/>
  <c r="O1249" i="7"/>
  <c r="V1248" i="7"/>
  <c r="U1248" i="7"/>
  <c r="Q1248" i="7"/>
  <c r="O1248" i="7"/>
  <c r="O1247" i="7"/>
  <c r="V1246" i="7"/>
  <c r="U1246" i="7"/>
  <c r="O1246" i="7"/>
  <c r="Q1246" i="7" s="1"/>
  <c r="O1245" i="7"/>
  <c r="V1245" i="7" s="1"/>
  <c r="V1244" i="7"/>
  <c r="U1244" i="7"/>
  <c r="Q1244" i="7"/>
  <c r="O1244" i="7"/>
  <c r="U1243" i="7"/>
  <c r="O1243" i="7"/>
  <c r="V1243" i="7" s="1"/>
  <c r="Q1242" i="7"/>
  <c r="O1242" i="7"/>
  <c r="V1242" i="7" s="1"/>
  <c r="U1241" i="7"/>
  <c r="Q1241" i="7"/>
  <c r="O1241" i="7"/>
  <c r="V1241" i="7" s="1"/>
  <c r="Q1240" i="7"/>
  <c r="O1240" i="7"/>
  <c r="O1239" i="7"/>
  <c r="O1238" i="7"/>
  <c r="U1237" i="7"/>
  <c r="Q1237" i="7"/>
  <c r="O1237" i="7"/>
  <c r="V1237" i="7" s="1"/>
  <c r="V1236" i="7"/>
  <c r="O1236" i="7"/>
  <c r="U1236" i="7" s="1"/>
  <c r="Q1235" i="7"/>
  <c r="O1235" i="7"/>
  <c r="V1235" i="7" s="1"/>
  <c r="V1234" i="7"/>
  <c r="U1234" i="7"/>
  <c r="O1234" i="7"/>
  <c r="Q1234" i="7" s="1"/>
  <c r="Q1233" i="7"/>
  <c r="O1233" i="7"/>
  <c r="V1232" i="7"/>
  <c r="U1232" i="7"/>
  <c r="Q1232" i="7"/>
  <c r="O1232" i="7"/>
  <c r="O1231" i="7"/>
  <c r="V1230" i="7"/>
  <c r="U1230" i="7"/>
  <c r="Q1230" i="7"/>
  <c r="O1230" i="7"/>
  <c r="O1229" i="7"/>
  <c r="V1229" i="7" s="1"/>
  <c r="O1228" i="7"/>
  <c r="U1227" i="7"/>
  <c r="Q1227" i="7"/>
  <c r="O1227" i="7"/>
  <c r="V1227" i="7" s="1"/>
  <c r="Q1226" i="7"/>
  <c r="O1226" i="7"/>
  <c r="V1226" i="7" s="1"/>
  <c r="U1225" i="7"/>
  <c r="Q1225" i="7"/>
  <c r="O1225" i="7"/>
  <c r="V1225" i="7" s="1"/>
  <c r="O1224" i="7"/>
  <c r="V1224" i="7" s="1"/>
  <c r="U1223" i="7"/>
  <c r="Q1223" i="7"/>
  <c r="O1223" i="7"/>
  <c r="V1223" i="7" s="1"/>
  <c r="O1222" i="7"/>
  <c r="V1222" i="7" s="1"/>
  <c r="O1221" i="7"/>
  <c r="O1220" i="7"/>
  <c r="V1220" i="7" s="1"/>
  <c r="Q1219" i="7"/>
  <c r="O1219" i="7"/>
  <c r="V1219" i="7" s="1"/>
  <c r="V1218" i="7"/>
  <c r="U1218" i="7"/>
  <c r="Q1218" i="7"/>
  <c r="O1218" i="7"/>
  <c r="O1217" i="7"/>
  <c r="V1217" i="7" s="1"/>
  <c r="V1216" i="7"/>
  <c r="U1216" i="7"/>
  <c r="Q1216" i="7"/>
  <c r="O1216" i="7"/>
  <c r="O1215" i="7"/>
  <c r="V1215" i="7" s="1"/>
  <c r="V1214" i="7"/>
  <c r="U1214" i="7"/>
  <c r="Q1214" i="7"/>
  <c r="O1214" i="7"/>
  <c r="O1213" i="7"/>
  <c r="V1213" i="7" s="1"/>
  <c r="O1212" i="7"/>
  <c r="U1211" i="7"/>
  <c r="Q1211" i="7"/>
  <c r="O1211" i="7"/>
  <c r="V1211" i="7" s="1"/>
  <c r="Q1210" i="7"/>
  <c r="O1210" i="7"/>
  <c r="V1210" i="7" s="1"/>
  <c r="U1209" i="7"/>
  <c r="Q1209" i="7"/>
  <c r="O1209" i="7"/>
  <c r="V1209" i="7" s="1"/>
  <c r="O1208" i="7"/>
  <c r="V1208" i="7" s="1"/>
  <c r="U1207" i="7"/>
  <c r="Q1207" i="7"/>
  <c r="O1207" i="7"/>
  <c r="V1207" i="7" s="1"/>
  <c r="O1206" i="7"/>
  <c r="V1206" i="7" s="1"/>
  <c r="O1205" i="7"/>
  <c r="V1204" i="7"/>
  <c r="O1204" i="7"/>
  <c r="O1203" i="7"/>
  <c r="V1203" i="7" s="1"/>
  <c r="V1202" i="7"/>
  <c r="U1202" i="7"/>
  <c r="Q1202" i="7"/>
  <c r="O1202" i="7"/>
  <c r="O1201" i="7"/>
  <c r="V1201" i="7" s="1"/>
  <c r="Q1200" i="7"/>
  <c r="O1200" i="7"/>
  <c r="V1200" i="7" s="1"/>
  <c r="U1199" i="7"/>
  <c r="Q1199" i="7"/>
  <c r="O1199" i="7"/>
  <c r="V1199" i="7" s="1"/>
  <c r="O1198" i="7"/>
  <c r="Q1198" i="7" s="1"/>
  <c r="Q1197" i="7"/>
  <c r="O1197" i="7"/>
  <c r="V1197" i="7" s="1"/>
  <c r="O1196" i="7"/>
  <c r="U1195" i="7"/>
  <c r="Q1195" i="7"/>
  <c r="O1195" i="7"/>
  <c r="V1195" i="7" s="1"/>
  <c r="O1194" i="7"/>
  <c r="U1194" i="7" s="1"/>
  <c r="U1193" i="7"/>
  <c r="Q1193" i="7"/>
  <c r="O1193" i="7"/>
  <c r="V1193" i="7" s="1"/>
  <c r="O1192" i="7"/>
  <c r="Q1192" i="7" s="1"/>
  <c r="Q1191" i="7"/>
  <c r="O1191" i="7"/>
  <c r="V1191" i="7" s="1"/>
  <c r="V1190" i="7"/>
  <c r="U1190" i="7"/>
  <c r="Q1190" i="7"/>
  <c r="O1190" i="7"/>
  <c r="O1189" i="7"/>
  <c r="V1189" i="7" s="1"/>
  <c r="O1188" i="7"/>
  <c r="U1187" i="7"/>
  <c r="Q1187" i="7"/>
  <c r="O1187" i="7"/>
  <c r="V1187" i="7" s="1"/>
  <c r="O1186" i="7"/>
  <c r="V1186" i="7" s="1"/>
  <c r="U1185" i="7"/>
  <c r="Q1185" i="7"/>
  <c r="O1185" i="7"/>
  <c r="V1185" i="7" s="1"/>
  <c r="O1184" i="7"/>
  <c r="V1184" i="7" s="1"/>
  <c r="O1183" i="7"/>
  <c r="V1183" i="7" s="1"/>
  <c r="O1182" i="7"/>
  <c r="U1181" i="7"/>
  <c r="Q1181" i="7"/>
  <c r="O1181" i="7"/>
  <c r="V1181" i="7" s="1"/>
  <c r="O1180" i="7"/>
  <c r="O1179" i="7"/>
  <c r="V1179" i="7" s="1"/>
  <c r="O1178" i="7"/>
  <c r="U1177" i="7"/>
  <c r="Q1177" i="7"/>
  <c r="O1177" i="7"/>
  <c r="V1177" i="7" s="1"/>
  <c r="O1176" i="7"/>
  <c r="Q1176" i="7" s="1"/>
  <c r="U1175" i="7"/>
  <c r="Q1175" i="7"/>
  <c r="O1175" i="7"/>
  <c r="V1175" i="7" s="1"/>
  <c r="O1174" i="7"/>
  <c r="V1174" i="7" s="1"/>
  <c r="O1173" i="7"/>
  <c r="O1172" i="7"/>
  <c r="O1171" i="7"/>
  <c r="V1171" i="7" s="1"/>
  <c r="Q1170" i="7"/>
  <c r="O1170" i="7"/>
  <c r="V1170" i="7" s="1"/>
  <c r="U1169" i="7"/>
  <c r="Q1169" i="7"/>
  <c r="O1169" i="7"/>
  <c r="V1169" i="7" s="1"/>
  <c r="O1168" i="7"/>
  <c r="V1168" i="7" s="1"/>
  <c r="O1167" i="7"/>
  <c r="V1167" i="7" s="1"/>
  <c r="O1166" i="7"/>
  <c r="U1165" i="7"/>
  <c r="Q1165" i="7"/>
  <c r="O1165" i="7"/>
  <c r="V1165" i="7" s="1"/>
  <c r="O1164" i="7"/>
  <c r="O1163" i="7"/>
  <c r="V1163" i="7" s="1"/>
  <c r="V1162" i="7"/>
  <c r="Q1162" i="7"/>
  <c r="O1162" i="7"/>
  <c r="U1162" i="7" s="1"/>
  <c r="O1161" i="7"/>
  <c r="V1161" i="7" s="1"/>
  <c r="U1160" i="7"/>
  <c r="O1160" i="7"/>
  <c r="Q1160" i="7" s="1"/>
  <c r="U1159" i="7"/>
  <c r="Q1159" i="7"/>
  <c r="O1159" i="7"/>
  <c r="V1159" i="7" s="1"/>
  <c r="O1158" i="7"/>
  <c r="V1158" i="7" s="1"/>
  <c r="U1157" i="7"/>
  <c r="Q1157" i="7"/>
  <c r="O1157" i="7"/>
  <c r="V1157" i="7" s="1"/>
  <c r="O1156" i="7"/>
  <c r="O1155" i="7"/>
  <c r="V1155" i="7" s="1"/>
  <c r="O1154" i="7"/>
  <c r="U1153" i="7"/>
  <c r="Q1153" i="7"/>
  <c r="O1153" i="7"/>
  <c r="V1153" i="7" s="1"/>
  <c r="O1152" i="7"/>
  <c r="V1152" i="7" s="1"/>
  <c r="Q1151" i="7"/>
  <c r="O1151" i="7"/>
  <c r="V1151" i="7" s="1"/>
  <c r="O1150" i="7"/>
  <c r="U1149" i="7"/>
  <c r="O1149" i="7"/>
  <c r="V1149" i="7" s="1"/>
  <c r="O1148" i="7"/>
  <c r="Q1147" i="7"/>
  <c r="O1147" i="7"/>
  <c r="V1147" i="7" s="1"/>
  <c r="V1146" i="7"/>
  <c r="Q1146" i="7"/>
  <c r="O1146" i="7"/>
  <c r="U1146" i="7" s="1"/>
  <c r="O1145" i="7"/>
  <c r="V1145" i="7" s="1"/>
  <c r="O1144" i="7"/>
  <c r="U1143" i="7"/>
  <c r="Q1143" i="7"/>
  <c r="O1143" i="7"/>
  <c r="V1143" i="7" s="1"/>
  <c r="Q1142" i="7"/>
  <c r="O1142" i="7"/>
  <c r="V1142" i="7" s="1"/>
  <c r="U1141" i="7"/>
  <c r="Q1141" i="7"/>
  <c r="O1141" i="7"/>
  <c r="V1141" i="7" s="1"/>
  <c r="O1140" i="7"/>
  <c r="O1139" i="7"/>
  <c r="V1139" i="7" s="1"/>
  <c r="U1138" i="7"/>
  <c r="Q1138" i="7"/>
  <c r="O1138" i="7"/>
  <c r="V1138" i="7" s="1"/>
  <c r="O1137" i="7"/>
  <c r="V1137" i="7" s="1"/>
  <c r="O1136" i="7"/>
  <c r="V1136" i="7" s="1"/>
  <c r="O1135" i="7"/>
  <c r="O1134" i="7"/>
  <c r="O1133" i="7"/>
  <c r="V1133" i="7" s="1"/>
  <c r="O1132" i="7"/>
  <c r="O1131" i="7"/>
  <c r="V1130" i="7"/>
  <c r="Q1130" i="7"/>
  <c r="O1130" i="7"/>
  <c r="U1130" i="7" s="1"/>
  <c r="O1129" i="7"/>
  <c r="V1129" i="7" s="1"/>
  <c r="V1128" i="7"/>
  <c r="U1128" i="7"/>
  <c r="O1128" i="7"/>
  <c r="Q1128" i="7" s="1"/>
  <c r="O1127" i="7"/>
  <c r="V1127" i="7" s="1"/>
  <c r="O1126" i="7"/>
  <c r="U1125" i="7"/>
  <c r="Q1125" i="7"/>
  <c r="O1125" i="7"/>
  <c r="V1125" i="7" s="1"/>
  <c r="O1124" i="7"/>
  <c r="O1123" i="7"/>
  <c r="V1123" i="7" s="1"/>
  <c r="O1122" i="7"/>
  <c r="U1121" i="7"/>
  <c r="O1121" i="7"/>
  <c r="V1121" i="7" s="1"/>
  <c r="O1120" i="7"/>
  <c r="V1120" i="7" s="1"/>
  <c r="O1119" i="7"/>
  <c r="O1118" i="7"/>
  <c r="O1117" i="7"/>
  <c r="V1117" i="7" s="1"/>
  <c r="O1116" i="7"/>
  <c r="O1115" i="7"/>
  <c r="V1114" i="7"/>
  <c r="Q1114" i="7"/>
  <c r="O1114" i="7"/>
  <c r="U1114" i="7" s="1"/>
  <c r="O1113" i="7"/>
  <c r="V1113" i="7" s="1"/>
  <c r="U1112" i="7"/>
  <c r="O1112" i="7"/>
  <c r="Q1112" i="7" s="1"/>
  <c r="O1111" i="7"/>
  <c r="V1110" i="7"/>
  <c r="O1110" i="7"/>
  <c r="U1110" i="7" s="1"/>
  <c r="O1109" i="7"/>
  <c r="V1108" i="7"/>
  <c r="U1108" i="7"/>
  <c r="Q1108" i="7"/>
  <c r="O1108" i="7"/>
  <c r="Q1107" i="7"/>
  <c r="O1107" i="7"/>
  <c r="V1107" i="7" s="1"/>
  <c r="O1106" i="7"/>
  <c r="U1106" i="7" s="1"/>
  <c r="O1105" i="7"/>
  <c r="Q1104" i="7"/>
  <c r="O1104" i="7"/>
  <c r="V1104" i="7" s="1"/>
  <c r="O1103" i="7"/>
  <c r="V1103" i="7" s="1"/>
  <c r="Q1102" i="7"/>
  <c r="O1102" i="7"/>
  <c r="Q1101" i="7"/>
  <c r="O1101" i="7"/>
  <c r="V1101" i="7" s="1"/>
  <c r="O1100" i="7"/>
  <c r="O1099" i="7"/>
  <c r="V1099" i="7" s="1"/>
  <c r="Q1098" i="7"/>
  <c r="O1098" i="7"/>
  <c r="U1098" i="7" s="1"/>
  <c r="O1097" i="7"/>
  <c r="V1096" i="7"/>
  <c r="U1096" i="7"/>
  <c r="O1096" i="7"/>
  <c r="Q1096" i="7" s="1"/>
  <c r="O1095" i="7"/>
  <c r="O1094" i="7"/>
  <c r="O1093" i="7"/>
  <c r="Q1092" i="7"/>
  <c r="O1092" i="7"/>
  <c r="V1092" i="7" s="1"/>
  <c r="O1091" i="7"/>
  <c r="V1091" i="7" s="1"/>
  <c r="V1090" i="7"/>
  <c r="U1090" i="7"/>
  <c r="Q1090" i="7"/>
  <c r="O1090" i="7"/>
  <c r="U1089" i="7"/>
  <c r="O1089" i="7"/>
  <c r="V1089" i="7" s="1"/>
  <c r="O1088" i="7"/>
  <c r="V1088" i="7" s="1"/>
  <c r="O1087" i="7"/>
  <c r="Q1086" i="7"/>
  <c r="O1086" i="7"/>
  <c r="O1085" i="7"/>
  <c r="V1085" i="7" s="1"/>
  <c r="O1084" i="7"/>
  <c r="O1083" i="7"/>
  <c r="V1083" i="7" s="1"/>
  <c r="V1082" i="7"/>
  <c r="Q1082" i="7"/>
  <c r="O1082" i="7"/>
  <c r="U1082" i="7" s="1"/>
  <c r="O1081" i="7"/>
  <c r="V1081" i="7" s="1"/>
  <c r="U1080" i="7"/>
  <c r="O1080" i="7"/>
  <c r="Q1080" i="7" s="1"/>
  <c r="O1079" i="7"/>
  <c r="V1078" i="7"/>
  <c r="O1078" i="7"/>
  <c r="U1078" i="7" s="1"/>
  <c r="O1077" i="7"/>
  <c r="O1076" i="7"/>
  <c r="U1075" i="7"/>
  <c r="O1075" i="7"/>
  <c r="V1075" i="7" s="1"/>
  <c r="O1074" i="7"/>
  <c r="O1073" i="7"/>
  <c r="V1073" i="7" s="1"/>
  <c r="O1072" i="7"/>
  <c r="V1072" i="7" s="1"/>
  <c r="U1071" i="7"/>
  <c r="Q1071" i="7"/>
  <c r="O1071" i="7"/>
  <c r="V1071" i="7" s="1"/>
  <c r="O1070" i="7"/>
  <c r="O1069" i="7"/>
  <c r="V1069" i="7" s="1"/>
  <c r="O1068" i="7"/>
  <c r="Q1067" i="7"/>
  <c r="O1067" i="7"/>
  <c r="V1067" i="7" s="1"/>
  <c r="V1066" i="7"/>
  <c r="U1066" i="7"/>
  <c r="O1066" i="7"/>
  <c r="Q1066" i="7" s="1"/>
  <c r="O1065" i="7"/>
  <c r="U1064" i="7"/>
  <c r="O1064" i="7"/>
  <c r="Q1064" i="7" s="1"/>
  <c r="O1063" i="7"/>
  <c r="V1062" i="7"/>
  <c r="O1062" i="7"/>
  <c r="U1062" i="7" s="1"/>
  <c r="O1061" i="7"/>
  <c r="Q1060" i="7"/>
  <c r="O1060" i="7"/>
  <c r="V1060" i="7" s="1"/>
  <c r="U1059" i="7"/>
  <c r="Q1059" i="7"/>
  <c r="O1059" i="7"/>
  <c r="V1059" i="7" s="1"/>
  <c r="O1058" i="7"/>
  <c r="V1058" i="7" s="1"/>
  <c r="O1057" i="7"/>
  <c r="V1057" i="7" s="1"/>
  <c r="U1056" i="7"/>
  <c r="O1056" i="7"/>
  <c r="V1056" i="7" s="1"/>
  <c r="U1055" i="7"/>
  <c r="Q1055" i="7"/>
  <c r="O1055" i="7"/>
  <c r="V1055" i="7" s="1"/>
  <c r="O1054" i="7"/>
  <c r="Q1054" i="7" s="1"/>
  <c r="O1053" i="7"/>
  <c r="V1053" i="7" s="1"/>
  <c r="O1052" i="7"/>
  <c r="Q1051" i="7"/>
  <c r="O1051" i="7"/>
  <c r="V1051" i="7" s="1"/>
  <c r="O1050" i="7"/>
  <c r="V1050" i="7" s="1"/>
  <c r="O1049" i="7"/>
  <c r="V1049" i="7" s="1"/>
  <c r="V1048" i="7"/>
  <c r="U1048" i="7"/>
  <c r="O1048" i="7"/>
  <c r="Q1048" i="7" s="1"/>
  <c r="O1047" i="7"/>
  <c r="O1046" i="7"/>
  <c r="V1046" i="7" s="1"/>
  <c r="O1045" i="7"/>
  <c r="V1044" i="7"/>
  <c r="U1044" i="7"/>
  <c r="Q1044" i="7"/>
  <c r="O1044" i="7"/>
  <c r="O1043" i="7"/>
  <c r="Q1043" i="7" s="1"/>
  <c r="V1042" i="7"/>
  <c r="U1042" i="7"/>
  <c r="Q1042" i="7"/>
  <c r="O1042" i="7"/>
  <c r="Q1041" i="7"/>
  <c r="O1041" i="7"/>
  <c r="Q1040" i="7"/>
  <c r="O1040" i="7"/>
  <c r="V1040" i="7" s="1"/>
  <c r="O1039" i="7"/>
  <c r="V1038" i="7"/>
  <c r="O1038" i="7"/>
  <c r="U1038" i="7" s="1"/>
  <c r="O1037" i="7"/>
  <c r="V1036" i="7"/>
  <c r="U1036" i="7"/>
  <c r="Q1036" i="7"/>
  <c r="O1036" i="7"/>
  <c r="Q1035" i="7"/>
  <c r="O1035" i="7"/>
  <c r="Q1034" i="7"/>
  <c r="O1034" i="7"/>
  <c r="V1034" i="7" s="1"/>
  <c r="Q1033" i="7"/>
  <c r="O1033" i="7"/>
  <c r="O1032" i="7"/>
  <c r="V1032" i="7" s="1"/>
  <c r="O1031" i="7"/>
  <c r="V1030" i="7"/>
  <c r="U1030" i="7"/>
  <c r="Q1030" i="7"/>
  <c r="O1030" i="7"/>
  <c r="O1029" i="7"/>
  <c r="Q1028" i="7"/>
  <c r="O1028" i="7"/>
  <c r="V1028" i="7" s="1"/>
  <c r="Q1027" i="7"/>
  <c r="O1027" i="7"/>
  <c r="O1026" i="7"/>
  <c r="V1026" i="7" s="1"/>
  <c r="Q1025" i="7"/>
  <c r="O1025" i="7"/>
  <c r="V1024" i="7"/>
  <c r="U1024" i="7"/>
  <c r="Q1024" i="7"/>
  <c r="O1024" i="7"/>
  <c r="O1023" i="7"/>
  <c r="U1023" i="7" s="1"/>
  <c r="V1022" i="7"/>
  <c r="U1022" i="7"/>
  <c r="Q1022" i="7"/>
  <c r="O1022" i="7"/>
  <c r="O1021" i="7"/>
  <c r="U1021" i="7" s="1"/>
  <c r="O1020" i="7"/>
  <c r="Q1019" i="7"/>
  <c r="O1019" i="7"/>
  <c r="U1019" i="7" s="1"/>
  <c r="O1018" i="7"/>
  <c r="V1018" i="7" s="1"/>
  <c r="O1017" i="7"/>
  <c r="V1016" i="7"/>
  <c r="U1016" i="7"/>
  <c r="Q1016" i="7"/>
  <c r="O1016" i="7"/>
  <c r="O1015" i="7"/>
  <c r="U1015" i="7" s="1"/>
  <c r="V1014" i="7"/>
  <c r="U1014" i="7"/>
  <c r="Q1014" i="7"/>
  <c r="O1014" i="7"/>
  <c r="O1013" i="7"/>
  <c r="U1013" i="7" s="1"/>
  <c r="O1012" i="7"/>
  <c r="O1011" i="7"/>
  <c r="U1011" i="7" s="1"/>
  <c r="O1010" i="7"/>
  <c r="V1010" i="7" s="1"/>
  <c r="O1009" i="7"/>
  <c r="V1008" i="7"/>
  <c r="O1008" i="7"/>
  <c r="U1008" i="7" s="1"/>
  <c r="Q1007" i="7"/>
  <c r="O1007" i="7"/>
  <c r="U1007" i="7" s="1"/>
  <c r="V1006" i="7"/>
  <c r="U1006" i="7"/>
  <c r="Q1006" i="7"/>
  <c r="O1006" i="7"/>
  <c r="O1005" i="7"/>
  <c r="U1005" i="7" s="1"/>
  <c r="V1004" i="7"/>
  <c r="U1004" i="7"/>
  <c r="Q1004" i="7"/>
  <c r="O1004" i="7"/>
  <c r="Q1003" i="7"/>
  <c r="O1003" i="7"/>
  <c r="U1003" i="7" s="1"/>
  <c r="Q1002" i="7"/>
  <c r="O1002" i="7"/>
  <c r="V1002" i="7" s="1"/>
  <c r="O1001" i="7"/>
  <c r="V1000" i="7"/>
  <c r="O1000" i="7"/>
  <c r="U1000" i="7" s="1"/>
  <c r="Q999" i="7"/>
  <c r="O999" i="7"/>
  <c r="U999" i="7" s="1"/>
  <c r="V998" i="7"/>
  <c r="U998" i="7"/>
  <c r="Q998" i="7"/>
  <c r="O998" i="7"/>
  <c r="O997" i="7"/>
  <c r="U997" i="7" s="1"/>
  <c r="V996" i="7"/>
  <c r="U996" i="7"/>
  <c r="Q996" i="7"/>
  <c r="O996" i="7"/>
  <c r="O995" i="7"/>
  <c r="U995" i="7" s="1"/>
  <c r="O994" i="7"/>
  <c r="V994" i="7" s="1"/>
  <c r="V993" i="7"/>
  <c r="Q993" i="7"/>
  <c r="O993" i="7"/>
  <c r="U993" i="7" s="1"/>
  <c r="O992" i="7"/>
  <c r="V992" i="7" s="1"/>
  <c r="O991" i="7"/>
  <c r="V990" i="7"/>
  <c r="O990" i="7"/>
  <c r="U990" i="7" s="1"/>
  <c r="O989" i="7"/>
  <c r="U989" i="7" s="1"/>
  <c r="V988" i="7"/>
  <c r="U988" i="7"/>
  <c r="Q988" i="7"/>
  <c r="O988" i="7"/>
  <c r="O987" i="7"/>
  <c r="U987" i="7" s="1"/>
  <c r="O986" i="7"/>
  <c r="O985" i="7"/>
  <c r="O984" i="7"/>
  <c r="V984" i="7" s="1"/>
  <c r="O983" i="7"/>
  <c r="V982" i="7"/>
  <c r="O982" i="7"/>
  <c r="U982" i="7" s="1"/>
  <c r="O981" i="7"/>
  <c r="U981" i="7" s="1"/>
  <c r="V980" i="7"/>
  <c r="U980" i="7"/>
  <c r="Q980" i="7"/>
  <c r="O980" i="7"/>
  <c r="O979" i="7"/>
  <c r="U979" i="7" s="1"/>
  <c r="Q978" i="7"/>
  <c r="O978" i="7"/>
  <c r="V978" i="7" s="1"/>
  <c r="V977" i="7"/>
  <c r="Q977" i="7"/>
  <c r="O977" i="7"/>
  <c r="U977" i="7" s="1"/>
  <c r="O976" i="7"/>
  <c r="O975" i="7"/>
  <c r="U975" i="7" s="1"/>
  <c r="U974" i="7"/>
  <c r="Q974" i="7"/>
  <c r="O974" i="7"/>
  <c r="V974" i="7" s="1"/>
  <c r="V973" i="7"/>
  <c r="O973" i="7"/>
  <c r="U973" i="7" s="1"/>
  <c r="O972" i="7"/>
  <c r="V972" i="7" s="1"/>
  <c r="Q971" i="7"/>
  <c r="O971" i="7"/>
  <c r="U971" i="7" s="1"/>
  <c r="O970" i="7"/>
  <c r="V970" i="7" s="1"/>
  <c r="O969" i="7"/>
  <c r="O968" i="7"/>
  <c r="V968" i="7" s="1"/>
  <c r="O967" i="7"/>
  <c r="V966" i="7"/>
  <c r="O966" i="7"/>
  <c r="U966" i="7" s="1"/>
  <c r="O965" i="7"/>
  <c r="U965" i="7" s="1"/>
  <c r="O964" i="7"/>
  <c r="Q963" i="7"/>
  <c r="O963" i="7"/>
  <c r="V963" i="7" s="1"/>
  <c r="O962" i="7"/>
  <c r="Q962" i="7" s="1"/>
  <c r="O961" i="7"/>
  <c r="V961" i="7" s="1"/>
  <c r="O960" i="7"/>
  <c r="Q959" i="7"/>
  <c r="O959" i="7"/>
  <c r="V959" i="7" s="1"/>
  <c r="O958" i="7"/>
  <c r="Q958" i="7" s="1"/>
  <c r="O957" i="7"/>
  <c r="V957" i="7" s="1"/>
  <c r="O956" i="7"/>
  <c r="Q955" i="7"/>
  <c r="O955" i="7"/>
  <c r="V955" i="7" s="1"/>
  <c r="O954" i="7"/>
  <c r="Q954" i="7" s="1"/>
  <c r="O953" i="7"/>
  <c r="V953" i="7" s="1"/>
  <c r="O952" i="7"/>
  <c r="Q951" i="7"/>
  <c r="O951" i="7"/>
  <c r="V951" i="7" s="1"/>
  <c r="O950" i="7"/>
  <c r="Q950" i="7" s="1"/>
  <c r="O949" i="7"/>
  <c r="V949" i="7" s="1"/>
  <c r="O948" i="7"/>
  <c r="Q947" i="7"/>
  <c r="O947" i="7"/>
  <c r="V947" i="7" s="1"/>
  <c r="O946" i="7"/>
  <c r="Q946" i="7" s="1"/>
  <c r="O945" i="7"/>
  <c r="V945" i="7" s="1"/>
  <c r="O944" i="7"/>
  <c r="Q943" i="7"/>
  <c r="O943" i="7"/>
  <c r="V943" i="7" s="1"/>
  <c r="O942" i="7"/>
  <c r="Q942" i="7" s="1"/>
  <c r="O941" i="7"/>
  <c r="V941" i="7" s="1"/>
  <c r="O940" i="7"/>
  <c r="Q939" i="7"/>
  <c r="O939" i="7"/>
  <c r="V939" i="7" s="1"/>
  <c r="O938" i="7"/>
  <c r="Q938" i="7" s="1"/>
  <c r="O937" i="7"/>
  <c r="V937" i="7" s="1"/>
  <c r="O936" i="7"/>
  <c r="Q935" i="7"/>
  <c r="O935" i="7"/>
  <c r="V935" i="7" s="1"/>
  <c r="O934" i="7"/>
  <c r="Q934" i="7" s="1"/>
  <c r="O933" i="7"/>
  <c r="V933" i="7" s="1"/>
  <c r="O932" i="7"/>
  <c r="Q931" i="7"/>
  <c r="O931" i="7"/>
  <c r="V931" i="7" s="1"/>
  <c r="O930" i="7"/>
  <c r="Q930" i="7" s="1"/>
  <c r="O929" i="7"/>
  <c r="V929" i="7" s="1"/>
  <c r="O928" i="7"/>
  <c r="Q927" i="7"/>
  <c r="O927" i="7"/>
  <c r="V927" i="7" s="1"/>
  <c r="O926" i="7"/>
  <c r="Q926" i="7" s="1"/>
  <c r="O925" i="7"/>
  <c r="V925" i="7" s="1"/>
  <c r="O924" i="7"/>
  <c r="U924" i="7" s="1"/>
  <c r="Q923" i="7"/>
  <c r="O923" i="7"/>
  <c r="V923" i="7" s="1"/>
  <c r="O922" i="7"/>
  <c r="U922" i="7" s="1"/>
  <c r="O921" i="7"/>
  <c r="V921" i="7" s="1"/>
  <c r="O920" i="7"/>
  <c r="U920" i="7" s="1"/>
  <c r="Q919" i="7"/>
  <c r="O919" i="7"/>
  <c r="V919" i="7" s="1"/>
  <c r="O918" i="7"/>
  <c r="U918" i="7" s="1"/>
  <c r="O917" i="7"/>
  <c r="V917" i="7" s="1"/>
  <c r="O916" i="7"/>
  <c r="U916" i="7" s="1"/>
  <c r="Q915" i="7"/>
  <c r="O915" i="7"/>
  <c r="V915" i="7" s="1"/>
  <c r="O914" i="7"/>
  <c r="U914" i="7" s="1"/>
  <c r="O913" i="7"/>
  <c r="V913" i="7" s="1"/>
  <c r="O912" i="7"/>
  <c r="U912" i="7" s="1"/>
  <c r="Q911" i="7"/>
  <c r="O911" i="7"/>
  <c r="V911" i="7" s="1"/>
  <c r="O910" i="7"/>
  <c r="U910" i="7" s="1"/>
  <c r="O909" i="7"/>
  <c r="V909" i="7" s="1"/>
  <c r="O908" i="7"/>
  <c r="U908" i="7" s="1"/>
  <c r="Q907" i="7"/>
  <c r="O907" i="7"/>
  <c r="V907" i="7" s="1"/>
  <c r="O906" i="7"/>
  <c r="U906" i="7" s="1"/>
  <c r="O905" i="7"/>
  <c r="V905" i="7" s="1"/>
  <c r="O904" i="7"/>
  <c r="U904" i="7" s="1"/>
  <c r="Q903" i="7"/>
  <c r="O903" i="7"/>
  <c r="V903" i="7" s="1"/>
  <c r="O902" i="7"/>
  <c r="U902" i="7" s="1"/>
  <c r="O901" i="7"/>
  <c r="V901" i="7" s="1"/>
  <c r="O900" i="7"/>
  <c r="U900" i="7" s="1"/>
  <c r="Q899" i="7"/>
  <c r="O899" i="7"/>
  <c r="V899" i="7" s="1"/>
  <c r="O898" i="7"/>
  <c r="U898" i="7" s="1"/>
  <c r="O897" i="7"/>
  <c r="V897" i="7" s="1"/>
  <c r="O896" i="7"/>
  <c r="U896" i="7" s="1"/>
  <c r="Q895" i="7"/>
  <c r="O895" i="7"/>
  <c r="V895" i="7" s="1"/>
  <c r="O894" i="7"/>
  <c r="U894" i="7" s="1"/>
  <c r="O893" i="7"/>
  <c r="U892" i="7"/>
  <c r="O892" i="7"/>
  <c r="Q891" i="7"/>
  <c r="O891" i="7"/>
  <c r="U890" i="7"/>
  <c r="O890" i="7"/>
  <c r="O889" i="7"/>
  <c r="O888" i="7"/>
  <c r="U888" i="7" s="1"/>
  <c r="O887" i="7"/>
  <c r="Q887" i="7" s="1"/>
  <c r="U886" i="7"/>
  <c r="O886" i="7"/>
  <c r="O885" i="7"/>
  <c r="O884" i="7"/>
  <c r="U884" i="7" s="1"/>
  <c r="Q883" i="7"/>
  <c r="O883" i="7"/>
  <c r="U882" i="7"/>
  <c r="O882" i="7"/>
  <c r="O881" i="7"/>
  <c r="O880" i="7"/>
  <c r="U880" i="7" s="1"/>
  <c r="O879" i="7"/>
  <c r="Q879" i="7" s="1"/>
  <c r="O878" i="7"/>
  <c r="U878" i="7" s="1"/>
  <c r="O877" i="7"/>
  <c r="U876" i="7"/>
  <c r="O876" i="7"/>
  <c r="O875" i="7"/>
  <c r="Q875" i="7" s="1"/>
  <c r="U874" i="7"/>
  <c r="O874" i="7"/>
  <c r="O873" i="7"/>
  <c r="U872" i="7"/>
  <c r="O872" i="7"/>
  <c r="O871" i="7"/>
  <c r="Q871" i="7" s="1"/>
  <c r="O870" i="7"/>
  <c r="U870" i="7" s="1"/>
  <c r="O869" i="7"/>
  <c r="O868" i="7"/>
  <c r="O867" i="7"/>
  <c r="U866" i="7"/>
  <c r="O866" i="7"/>
  <c r="V866" i="7" s="1"/>
  <c r="O865" i="7"/>
  <c r="Q865" i="7" s="1"/>
  <c r="U864" i="7"/>
  <c r="O864" i="7"/>
  <c r="V864" i="7" s="1"/>
  <c r="Q863" i="7"/>
  <c r="O863" i="7"/>
  <c r="U862" i="7"/>
  <c r="O862" i="7"/>
  <c r="V862" i="7" s="1"/>
  <c r="O861" i="7"/>
  <c r="Q861" i="7" s="1"/>
  <c r="U860" i="7"/>
  <c r="Q860" i="7"/>
  <c r="O860" i="7"/>
  <c r="V860" i="7" s="1"/>
  <c r="O859" i="7"/>
  <c r="O858" i="7"/>
  <c r="Q858" i="7" s="1"/>
  <c r="O857" i="7"/>
  <c r="Q857" i="7" s="1"/>
  <c r="O856" i="7"/>
  <c r="O855" i="7"/>
  <c r="V854" i="7"/>
  <c r="O854" i="7"/>
  <c r="U854" i="7" s="1"/>
  <c r="O853" i="7"/>
  <c r="Q852" i="7"/>
  <c r="O852" i="7"/>
  <c r="V852" i="7" s="1"/>
  <c r="O851" i="7"/>
  <c r="U850" i="7"/>
  <c r="O850" i="7"/>
  <c r="Q850" i="7" s="1"/>
  <c r="O849" i="7"/>
  <c r="Q849" i="7" s="1"/>
  <c r="O848" i="7"/>
  <c r="O847" i="7"/>
  <c r="O846" i="7"/>
  <c r="O845" i="7"/>
  <c r="O844" i="7"/>
  <c r="V844" i="7" s="1"/>
  <c r="O843" i="7"/>
  <c r="O842" i="7"/>
  <c r="Q841" i="7"/>
  <c r="O841" i="7"/>
  <c r="O840" i="7"/>
  <c r="O839" i="7"/>
  <c r="O838" i="7"/>
  <c r="U838" i="7" s="1"/>
  <c r="O837" i="7"/>
  <c r="V836" i="7"/>
  <c r="U836" i="7"/>
  <c r="Q836" i="7"/>
  <c r="O836" i="7"/>
  <c r="O835" i="7"/>
  <c r="O834" i="7"/>
  <c r="Q834" i="7" s="1"/>
  <c r="O833" i="7"/>
  <c r="Q833" i="7" s="1"/>
  <c r="O832" i="7"/>
  <c r="O831" i="7"/>
  <c r="O830" i="7"/>
  <c r="U830" i="7" s="1"/>
  <c r="O829" i="7"/>
  <c r="V828" i="7"/>
  <c r="U828" i="7"/>
  <c r="Q828" i="7"/>
  <c r="O828" i="7"/>
  <c r="O827" i="7"/>
  <c r="O826" i="7"/>
  <c r="Q826" i="7" s="1"/>
  <c r="O825" i="7"/>
  <c r="Q825" i="7" s="1"/>
  <c r="O824" i="7"/>
  <c r="O823" i="7"/>
  <c r="V822" i="7"/>
  <c r="O822" i="7"/>
  <c r="U822" i="7" s="1"/>
  <c r="O821" i="7"/>
  <c r="Q820" i="7"/>
  <c r="O820" i="7"/>
  <c r="V820" i="7" s="1"/>
  <c r="O819" i="7"/>
  <c r="U818" i="7"/>
  <c r="O818" i="7"/>
  <c r="Q818" i="7" s="1"/>
  <c r="O817" i="7"/>
  <c r="Q817" i="7" s="1"/>
  <c r="O816" i="7"/>
  <c r="O815" i="7"/>
  <c r="O814" i="7"/>
  <c r="O813" i="7"/>
  <c r="O812" i="7"/>
  <c r="V812" i="7" s="1"/>
  <c r="O811" i="7"/>
  <c r="O810" i="7"/>
  <c r="Q809" i="7"/>
  <c r="O809" i="7"/>
  <c r="O808" i="7"/>
  <c r="O807" i="7"/>
  <c r="O806" i="7"/>
  <c r="U806" i="7" s="1"/>
  <c r="O805" i="7"/>
  <c r="V804" i="7"/>
  <c r="U804" i="7"/>
  <c r="Q804" i="7"/>
  <c r="O804" i="7"/>
  <c r="O803" i="7"/>
  <c r="O802" i="7"/>
  <c r="Q802" i="7" s="1"/>
  <c r="O801" i="7"/>
  <c r="Q801" i="7" s="1"/>
  <c r="O800" i="7"/>
  <c r="O799" i="7"/>
  <c r="O798" i="7"/>
  <c r="U798" i="7" s="1"/>
  <c r="O797" i="7"/>
  <c r="V796" i="7"/>
  <c r="U796" i="7"/>
  <c r="Q796" i="7"/>
  <c r="O796" i="7"/>
  <c r="O795" i="7"/>
  <c r="O794" i="7"/>
  <c r="Q794" i="7" s="1"/>
  <c r="O793" i="7"/>
  <c r="Q793" i="7" s="1"/>
  <c r="O792" i="7"/>
  <c r="O791" i="7"/>
  <c r="V790" i="7"/>
  <c r="O790" i="7"/>
  <c r="U790" i="7" s="1"/>
  <c r="O789" i="7"/>
  <c r="Q788" i="7"/>
  <c r="O788" i="7"/>
  <c r="V788" i="7" s="1"/>
  <c r="O787" i="7"/>
  <c r="U786" i="7"/>
  <c r="O786" i="7"/>
  <c r="Q786" i="7" s="1"/>
  <c r="O785" i="7"/>
  <c r="Q785" i="7" s="1"/>
  <c r="O784" i="7"/>
  <c r="O783" i="7"/>
  <c r="O782" i="7"/>
  <c r="O781" i="7"/>
  <c r="O780" i="7"/>
  <c r="V780" i="7" s="1"/>
  <c r="O779" i="7"/>
  <c r="O778" i="7"/>
  <c r="O777" i="7"/>
  <c r="Q777" i="7" s="1"/>
  <c r="O776" i="7"/>
  <c r="O775" i="7"/>
  <c r="O774" i="7"/>
  <c r="U774" i="7" s="1"/>
  <c r="O773" i="7"/>
  <c r="V772" i="7"/>
  <c r="U772" i="7"/>
  <c r="Q772" i="7"/>
  <c r="O772" i="7"/>
  <c r="O771" i="7"/>
  <c r="O770" i="7"/>
  <c r="Q770" i="7" s="1"/>
  <c r="O769" i="7"/>
  <c r="Q769" i="7" s="1"/>
  <c r="O768" i="7"/>
  <c r="O767" i="7"/>
  <c r="O766" i="7"/>
  <c r="U766" i="7" s="1"/>
  <c r="O765" i="7"/>
  <c r="V764" i="7"/>
  <c r="U764" i="7"/>
  <c r="Q764" i="7"/>
  <c r="O764" i="7"/>
  <c r="O763" i="7"/>
  <c r="O762" i="7"/>
  <c r="Q762" i="7" s="1"/>
  <c r="O761" i="7"/>
  <c r="Q761" i="7" s="1"/>
  <c r="O760" i="7"/>
  <c r="O759" i="7"/>
  <c r="V758" i="7"/>
  <c r="O758" i="7"/>
  <c r="U758" i="7" s="1"/>
  <c r="O757" i="7"/>
  <c r="Q756" i="7"/>
  <c r="O756" i="7"/>
  <c r="V756" i="7" s="1"/>
  <c r="O755" i="7"/>
  <c r="O754" i="7"/>
  <c r="Q754" i="7" s="1"/>
  <c r="O753" i="7"/>
  <c r="Q753" i="7" s="1"/>
  <c r="O752" i="7"/>
  <c r="O751" i="7"/>
  <c r="O750" i="7"/>
  <c r="O749" i="7"/>
  <c r="O748" i="7"/>
  <c r="V748" i="7" s="1"/>
  <c r="O747" i="7"/>
  <c r="O746" i="7"/>
  <c r="O745" i="7"/>
  <c r="Q745" i="7" s="1"/>
  <c r="O744" i="7"/>
  <c r="O743" i="7"/>
  <c r="O742" i="7"/>
  <c r="U742" i="7" s="1"/>
  <c r="O741" i="7"/>
  <c r="V740" i="7"/>
  <c r="U740" i="7"/>
  <c r="Q740" i="7"/>
  <c r="O740" i="7"/>
  <c r="O739" i="7"/>
  <c r="O738" i="7"/>
  <c r="Q738" i="7" s="1"/>
  <c r="O737" i="7"/>
  <c r="Q737" i="7" s="1"/>
  <c r="O736" i="7"/>
  <c r="O735" i="7"/>
  <c r="O734" i="7"/>
  <c r="U734" i="7" s="1"/>
  <c r="O733" i="7"/>
  <c r="V732" i="7"/>
  <c r="U732" i="7"/>
  <c r="Q732" i="7"/>
  <c r="O732" i="7"/>
  <c r="O731" i="7"/>
  <c r="O730" i="7"/>
  <c r="Q730" i="7" s="1"/>
  <c r="O729" i="7"/>
  <c r="Q729" i="7" s="1"/>
  <c r="O728" i="7"/>
  <c r="O727" i="7"/>
  <c r="O726" i="7"/>
  <c r="U726" i="7" s="1"/>
  <c r="O725" i="7"/>
  <c r="Q724" i="7"/>
  <c r="O724" i="7"/>
  <c r="V724" i="7" s="1"/>
  <c r="O723" i="7"/>
  <c r="O722" i="7"/>
  <c r="Q722" i="7" s="1"/>
  <c r="O721" i="7"/>
  <c r="Q721" i="7" s="1"/>
  <c r="O720" i="7"/>
  <c r="O719" i="7"/>
  <c r="O718" i="7"/>
  <c r="O717" i="7"/>
  <c r="O716" i="7"/>
  <c r="V716" i="7" s="1"/>
  <c r="O715" i="7"/>
  <c r="O714" i="7"/>
  <c r="O713" i="7"/>
  <c r="Q713" i="7" s="1"/>
  <c r="O712" i="7"/>
  <c r="O711" i="7"/>
  <c r="O710" i="7"/>
  <c r="U710" i="7" s="1"/>
  <c r="O709" i="7"/>
  <c r="V708" i="7"/>
  <c r="U708" i="7"/>
  <c r="Q708" i="7"/>
  <c r="O708" i="7"/>
  <c r="O707" i="7"/>
  <c r="Q707" i="7" s="1"/>
  <c r="U706" i="7"/>
  <c r="O706" i="7"/>
  <c r="Q706" i="7" s="1"/>
  <c r="Q705" i="7"/>
  <c r="O705" i="7"/>
  <c r="O704" i="7"/>
  <c r="O703" i="7"/>
  <c r="O702" i="7"/>
  <c r="U702" i="7" s="1"/>
  <c r="O701" i="7"/>
  <c r="V700" i="7"/>
  <c r="U700" i="7"/>
  <c r="Q700" i="7"/>
  <c r="O700" i="7"/>
  <c r="O699" i="7"/>
  <c r="Q699" i="7" s="1"/>
  <c r="U698" i="7"/>
  <c r="O698" i="7"/>
  <c r="Q698" i="7" s="1"/>
  <c r="Q697" i="7"/>
  <c r="O697" i="7"/>
  <c r="O696" i="7"/>
  <c r="O695" i="7"/>
  <c r="O694" i="7"/>
  <c r="U694" i="7" s="1"/>
  <c r="O693" i="7"/>
  <c r="V692" i="7"/>
  <c r="U692" i="7"/>
  <c r="Q692" i="7"/>
  <c r="O692" i="7"/>
  <c r="O691" i="7"/>
  <c r="Q691" i="7" s="1"/>
  <c r="U690" i="7"/>
  <c r="O690" i="7"/>
  <c r="Q690" i="7" s="1"/>
  <c r="Q689" i="7"/>
  <c r="O689" i="7"/>
  <c r="O688" i="7"/>
  <c r="O687" i="7"/>
  <c r="O686" i="7"/>
  <c r="U686" i="7" s="1"/>
  <c r="O685" i="7"/>
  <c r="V684" i="7"/>
  <c r="U684" i="7"/>
  <c r="Q684" i="7"/>
  <c r="O684" i="7"/>
  <c r="O683" i="7"/>
  <c r="Q683" i="7" s="1"/>
  <c r="U682" i="7"/>
  <c r="O682" i="7"/>
  <c r="Q682" i="7" s="1"/>
  <c r="Q681" i="7"/>
  <c r="O681" i="7"/>
  <c r="O680" i="7"/>
  <c r="O679" i="7"/>
  <c r="O678" i="7"/>
  <c r="U678" i="7" s="1"/>
  <c r="O677" i="7"/>
  <c r="V676" i="7"/>
  <c r="U676" i="7"/>
  <c r="Q676" i="7"/>
  <c r="O676" i="7"/>
  <c r="O675" i="7"/>
  <c r="Q675" i="7" s="1"/>
  <c r="U674" i="7"/>
  <c r="O674" i="7"/>
  <c r="Q674" i="7" s="1"/>
  <c r="Q673" i="7"/>
  <c r="O673" i="7"/>
  <c r="O672" i="7"/>
  <c r="O671" i="7"/>
  <c r="O670" i="7"/>
  <c r="U670" i="7" s="1"/>
  <c r="O669" i="7"/>
  <c r="V668" i="7"/>
  <c r="Q668" i="7"/>
  <c r="O668" i="7"/>
  <c r="U668" i="7" s="1"/>
  <c r="O667" i="7"/>
  <c r="Q667" i="7" s="1"/>
  <c r="U666" i="7"/>
  <c r="O666" i="7"/>
  <c r="Q666" i="7" s="1"/>
  <c r="Q665" i="7"/>
  <c r="O665" i="7"/>
  <c r="O664" i="7"/>
  <c r="O663" i="7"/>
  <c r="O662" i="7"/>
  <c r="U662" i="7" s="1"/>
  <c r="O661" i="7"/>
  <c r="U660" i="7"/>
  <c r="O660" i="7"/>
  <c r="Q660" i="7" s="1"/>
  <c r="O659" i="7"/>
  <c r="V659" i="7" s="1"/>
  <c r="O658" i="7"/>
  <c r="O657" i="7"/>
  <c r="V657" i="7" s="1"/>
  <c r="O656" i="7"/>
  <c r="Q656" i="7" s="1"/>
  <c r="Q655" i="7"/>
  <c r="O655" i="7"/>
  <c r="V655" i="7" s="1"/>
  <c r="V654" i="7"/>
  <c r="O654" i="7"/>
  <c r="Q654" i="7" s="1"/>
  <c r="O653" i="7"/>
  <c r="V653" i="7" s="1"/>
  <c r="U652" i="7"/>
  <c r="O652" i="7"/>
  <c r="Q652" i="7" s="1"/>
  <c r="Q651" i="7"/>
  <c r="O651" i="7"/>
  <c r="V651" i="7" s="1"/>
  <c r="V650" i="7"/>
  <c r="O650" i="7"/>
  <c r="Q650" i="7" s="1"/>
  <c r="O649" i="7"/>
  <c r="V649" i="7" s="1"/>
  <c r="V648" i="7"/>
  <c r="U648" i="7"/>
  <c r="O648" i="7"/>
  <c r="Q648" i="7" s="1"/>
  <c r="Q647" i="7"/>
  <c r="O647" i="7"/>
  <c r="V647" i="7" s="1"/>
  <c r="O646" i="7"/>
  <c r="Q646" i="7" s="1"/>
  <c r="O645" i="7"/>
  <c r="V644" i="7"/>
  <c r="U644" i="7"/>
  <c r="O644" i="7"/>
  <c r="Q644" i="7" s="1"/>
  <c r="O643" i="7"/>
  <c r="V643" i="7" s="1"/>
  <c r="O642" i="7"/>
  <c r="O641" i="7"/>
  <c r="V641" i="7" s="1"/>
  <c r="O640" i="7"/>
  <c r="Q640" i="7" s="1"/>
  <c r="Q639" i="7"/>
  <c r="O639" i="7"/>
  <c r="V639" i="7" s="1"/>
  <c r="V638" i="7"/>
  <c r="O638" i="7"/>
  <c r="Q638" i="7" s="1"/>
  <c r="O637" i="7"/>
  <c r="V637" i="7" s="1"/>
  <c r="U636" i="7"/>
  <c r="O636" i="7"/>
  <c r="Q636" i="7" s="1"/>
  <c r="Q635" i="7"/>
  <c r="O635" i="7"/>
  <c r="V635" i="7" s="1"/>
  <c r="V634" i="7"/>
  <c r="O634" i="7"/>
  <c r="Q634" i="7" s="1"/>
  <c r="O633" i="7"/>
  <c r="V633" i="7" s="1"/>
  <c r="V632" i="7"/>
  <c r="U632" i="7"/>
  <c r="O632" i="7"/>
  <c r="Q632" i="7" s="1"/>
  <c r="Q631" i="7"/>
  <c r="O631" i="7"/>
  <c r="V631" i="7" s="1"/>
  <c r="O630" i="7"/>
  <c r="Q630" i="7" s="1"/>
  <c r="O629" i="7"/>
  <c r="V628" i="7"/>
  <c r="U628" i="7"/>
  <c r="O628" i="7"/>
  <c r="Q628" i="7" s="1"/>
  <c r="O627" i="7"/>
  <c r="V627" i="7" s="1"/>
  <c r="O626" i="7"/>
  <c r="O625" i="7"/>
  <c r="V625" i="7" s="1"/>
  <c r="O624" i="7"/>
  <c r="Q624" i="7" s="1"/>
  <c r="Q623" i="7"/>
  <c r="O623" i="7"/>
  <c r="V623" i="7" s="1"/>
  <c r="V622" i="7"/>
  <c r="O622" i="7"/>
  <c r="Q622" i="7" s="1"/>
  <c r="O621" i="7"/>
  <c r="V621" i="7" s="1"/>
  <c r="U620" i="7"/>
  <c r="O620" i="7"/>
  <c r="Q620" i="7" s="1"/>
  <c r="Q619" i="7"/>
  <c r="O619" i="7"/>
  <c r="V619" i="7" s="1"/>
  <c r="V618" i="7"/>
  <c r="O618" i="7"/>
  <c r="Q618" i="7" s="1"/>
  <c r="O617" i="7"/>
  <c r="V617" i="7" s="1"/>
  <c r="V616" i="7"/>
  <c r="U616" i="7"/>
  <c r="O616" i="7"/>
  <c r="Q616" i="7" s="1"/>
  <c r="Q615" i="7"/>
  <c r="O615" i="7"/>
  <c r="V615" i="7" s="1"/>
  <c r="O614" i="7"/>
  <c r="Q614" i="7" s="1"/>
  <c r="O613" i="7"/>
  <c r="V612" i="7"/>
  <c r="U612" i="7"/>
  <c r="O612" i="7"/>
  <c r="Q612" i="7" s="1"/>
  <c r="O611" i="7"/>
  <c r="V611" i="7" s="1"/>
  <c r="O610" i="7"/>
  <c r="Q609" i="7"/>
  <c r="O609" i="7"/>
  <c r="V609" i="7" s="1"/>
  <c r="O608" i="7"/>
  <c r="Q608" i="7" s="1"/>
  <c r="Q607" i="7"/>
  <c r="O607" i="7"/>
  <c r="V607" i="7" s="1"/>
  <c r="V606" i="7"/>
  <c r="O606" i="7"/>
  <c r="Q606" i="7" s="1"/>
  <c r="Q605" i="7"/>
  <c r="O605" i="7"/>
  <c r="V605" i="7" s="1"/>
  <c r="U604" i="7"/>
  <c r="O604" i="7"/>
  <c r="Q604" i="7" s="1"/>
  <c r="Q603" i="7"/>
  <c r="O603" i="7"/>
  <c r="V603" i="7" s="1"/>
  <c r="V602" i="7"/>
  <c r="O602" i="7"/>
  <c r="Q602" i="7" s="1"/>
  <c r="O601" i="7"/>
  <c r="V601" i="7" s="1"/>
  <c r="V600" i="7"/>
  <c r="U600" i="7"/>
  <c r="O600" i="7"/>
  <c r="Q600" i="7" s="1"/>
  <c r="Q599" i="7"/>
  <c r="O599" i="7"/>
  <c r="V599" i="7" s="1"/>
  <c r="O598" i="7"/>
  <c r="Q598" i="7" s="1"/>
  <c r="O597" i="7"/>
  <c r="V596" i="7"/>
  <c r="U596" i="7"/>
  <c r="O596" i="7"/>
  <c r="Q596" i="7" s="1"/>
  <c r="O595" i="7"/>
  <c r="V595" i="7" s="1"/>
  <c r="O594" i="7"/>
  <c r="Q593" i="7"/>
  <c r="O593" i="7"/>
  <c r="V593" i="7" s="1"/>
  <c r="O592" i="7"/>
  <c r="Q592" i="7" s="1"/>
  <c r="Q591" i="7"/>
  <c r="O591" i="7"/>
  <c r="V591" i="7" s="1"/>
  <c r="V590" i="7"/>
  <c r="O590" i="7"/>
  <c r="Q590" i="7" s="1"/>
  <c r="O589" i="7"/>
  <c r="V589" i="7" s="1"/>
  <c r="U588" i="7"/>
  <c r="O588" i="7"/>
  <c r="Q588" i="7" s="1"/>
  <c r="Q587" i="7"/>
  <c r="O587" i="7"/>
  <c r="V587" i="7" s="1"/>
  <c r="V586" i="7"/>
  <c r="O586" i="7"/>
  <c r="Q586" i="7" s="1"/>
  <c r="O585" i="7"/>
  <c r="V585" i="7" s="1"/>
  <c r="V584" i="7"/>
  <c r="U584" i="7"/>
  <c r="O584" i="7"/>
  <c r="Q584" i="7" s="1"/>
  <c r="Q583" i="7"/>
  <c r="O583" i="7"/>
  <c r="V583" i="7" s="1"/>
  <c r="O582" i="7"/>
  <c r="Q582" i="7" s="1"/>
  <c r="O581" i="7"/>
  <c r="V580" i="7"/>
  <c r="U580" i="7"/>
  <c r="O580" i="7"/>
  <c r="Q580" i="7" s="1"/>
  <c r="O579" i="7"/>
  <c r="V579" i="7" s="1"/>
  <c r="O578" i="7"/>
  <c r="O577" i="7"/>
  <c r="V577" i="7" s="1"/>
  <c r="O576" i="7"/>
  <c r="Q576" i="7" s="1"/>
  <c r="Q575" i="7"/>
  <c r="O575" i="7"/>
  <c r="V575" i="7" s="1"/>
  <c r="V574" i="7"/>
  <c r="O574" i="7"/>
  <c r="Q574" i="7" s="1"/>
  <c r="Q573" i="7"/>
  <c r="O573" i="7"/>
  <c r="V573" i="7" s="1"/>
  <c r="U572" i="7"/>
  <c r="O572" i="7"/>
  <c r="Q572" i="7" s="1"/>
  <c r="Q571" i="7"/>
  <c r="O571" i="7"/>
  <c r="V571" i="7" s="1"/>
  <c r="V570" i="7"/>
  <c r="U570" i="7"/>
  <c r="O570" i="7"/>
  <c r="Q570" i="7" s="1"/>
  <c r="O569" i="7"/>
  <c r="V569" i="7" s="1"/>
  <c r="V568" i="7"/>
  <c r="U568" i="7"/>
  <c r="O568" i="7"/>
  <c r="Q568" i="7" s="1"/>
  <c r="Q567" i="7"/>
  <c r="O567" i="7"/>
  <c r="V567" i="7" s="1"/>
  <c r="O566" i="7"/>
  <c r="Q566" i="7" s="1"/>
  <c r="O565" i="7"/>
  <c r="V564" i="7"/>
  <c r="U564" i="7"/>
  <c r="O564" i="7"/>
  <c r="Q564" i="7" s="1"/>
  <c r="O563" i="7"/>
  <c r="V563" i="7" s="1"/>
  <c r="O562" i="7"/>
  <c r="O561" i="7"/>
  <c r="V561" i="7" s="1"/>
  <c r="O560" i="7"/>
  <c r="Q560" i="7" s="1"/>
  <c r="Q559" i="7"/>
  <c r="O559" i="7"/>
  <c r="V559" i="7" s="1"/>
  <c r="V558" i="7"/>
  <c r="O558" i="7"/>
  <c r="Q558" i="7" s="1"/>
  <c r="Q557" i="7"/>
  <c r="O557" i="7"/>
  <c r="V557" i="7" s="1"/>
  <c r="O556" i="7"/>
  <c r="O555" i="7"/>
  <c r="V555" i="7" s="1"/>
  <c r="O554" i="7"/>
  <c r="V554" i="7" s="1"/>
  <c r="O553" i="7"/>
  <c r="V552" i="7"/>
  <c r="U552" i="7"/>
  <c r="Q552" i="7"/>
  <c r="O552" i="7"/>
  <c r="O551" i="7"/>
  <c r="V551" i="7" s="1"/>
  <c r="V550" i="7"/>
  <c r="U550" i="7"/>
  <c r="O550" i="7"/>
  <c r="Q550" i="7" s="1"/>
  <c r="Q549" i="7"/>
  <c r="O549" i="7"/>
  <c r="V549" i="7" s="1"/>
  <c r="O548" i="7"/>
  <c r="O547" i="7"/>
  <c r="V547" i="7" s="1"/>
  <c r="O546" i="7"/>
  <c r="Q546" i="7" s="1"/>
  <c r="Q545" i="7"/>
  <c r="O545" i="7"/>
  <c r="V545" i="7" s="1"/>
  <c r="V544" i="7"/>
  <c r="O544" i="7"/>
  <c r="Q544" i="7" s="1"/>
  <c r="Q543" i="7"/>
  <c r="O543" i="7"/>
  <c r="V543" i="7" s="1"/>
  <c r="U542" i="7"/>
  <c r="O542" i="7"/>
  <c r="Q542" i="7" s="1"/>
  <c r="Q541" i="7"/>
  <c r="O541" i="7"/>
  <c r="V541" i="7" s="1"/>
  <c r="V540" i="7"/>
  <c r="O540" i="7"/>
  <c r="Q540" i="7" s="1"/>
  <c r="O539" i="7"/>
  <c r="V539" i="7" s="1"/>
  <c r="V538" i="7"/>
  <c r="U538" i="7"/>
  <c r="O538" i="7"/>
  <c r="Q538" i="7" s="1"/>
  <c r="Q537" i="7"/>
  <c r="O537" i="7"/>
  <c r="V537" i="7" s="1"/>
  <c r="O536" i="7"/>
  <c r="Q536" i="7" s="1"/>
  <c r="O535" i="7"/>
  <c r="V534" i="7"/>
  <c r="U534" i="7"/>
  <c r="O534" i="7"/>
  <c r="Q534" i="7" s="1"/>
  <c r="O533" i="7"/>
  <c r="Q533" i="7" s="1"/>
  <c r="O532" i="7"/>
  <c r="O531" i="7"/>
  <c r="Q531" i="7" s="1"/>
  <c r="O530" i="7"/>
  <c r="Q530" i="7" s="1"/>
  <c r="O529" i="7"/>
  <c r="V528" i="7"/>
  <c r="U528" i="7"/>
  <c r="O528" i="7"/>
  <c r="Q528" i="7" s="1"/>
  <c r="Q527" i="7"/>
  <c r="O527" i="7"/>
  <c r="O526" i="7"/>
  <c r="Q526" i="7" s="1"/>
  <c r="O525" i="7"/>
  <c r="V524" i="7"/>
  <c r="O524" i="7"/>
  <c r="Q524" i="7" s="1"/>
  <c r="Q523" i="7"/>
  <c r="O523" i="7"/>
  <c r="U522" i="7"/>
  <c r="O522" i="7"/>
  <c r="Q522" i="7" s="1"/>
  <c r="O521" i="7"/>
  <c r="V520" i="7"/>
  <c r="U520" i="7"/>
  <c r="O520" i="7"/>
  <c r="Q520" i="7" s="1"/>
  <c r="O519" i="7"/>
  <c r="Q519" i="7" s="1"/>
  <c r="O518" i="7"/>
  <c r="O517" i="7"/>
  <c r="Q517" i="7" s="1"/>
  <c r="O516" i="7"/>
  <c r="Q516" i="7" s="1"/>
  <c r="Q515" i="7"/>
  <c r="O515" i="7"/>
  <c r="V514" i="7"/>
  <c r="O514" i="7"/>
  <c r="Q514" i="7" s="1"/>
  <c r="O513" i="7"/>
  <c r="O512" i="7"/>
  <c r="Q512" i="7" s="1"/>
  <c r="O511" i="7"/>
  <c r="Q511" i="7" s="1"/>
  <c r="V510" i="7"/>
  <c r="U510" i="7"/>
  <c r="O510" i="7"/>
  <c r="Q510" i="7" s="1"/>
  <c r="O509" i="7"/>
  <c r="U508" i="7"/>
  <c r="O508" i="7"/>
  <c r="Q508" i="7" s="1"/>
  <c r="Q507" i="7"/>
  <c r="O507" i="7"/>
  <c r="V506" i="7"/>
  <c r="U506" i="7"/>
  <c r="O506" i="7"/>
  <c r="Q506" i="7" s="1"/>
  <c r="O505" i="7"/>
  <c r="O504" i="7"/>
  <c r="O503" i="7"/>
  <c r="Q503" i="7" s="1"/>
  <c r="O502" i="7"/>
  <c r="Q502" i="7" s="1"/>
  <c r="Q501" i="7"/>
  <c r="O501" i="7"/>
  <c r="V500" i="7"/>
  <c r="O500" i="7"/>
  <c r="Q500" i="7" s="1"/>
  <c r="Q499" i="7"/>
  <c r="O499" i="7"/>
  <c r="U498" i="7"/>
  <c r="O498" i="7"/>
  <c r="Q498" i="7" s="1"/>
  <c r="O497" i="7"/>
  <c r="V496" i="7"/>
  <c r="U496" i="7"/>
  <c r="O496" i="7"/>
  <c r="Q496" i="7" s="1"/>
  <c r="O495" i="7"/>
  <c r="Q495" i="7" s="1"/>
  <c r="O494" i="7"/>
  <c r="O493" i="7"/>
  <c r="V492" i="7"/>
  <c r="U492" i="7"/>
  <c r="O492" i="7"/>
  <c r="Q492" i="7" s="1"/>
  <c r="O491" i="7"/>
  <c r="Q491" i="7" s="1"/>
  <c r="V490" i="7"/>
  <c r="U490" i="7"/>
  <c r="O490" i="7"/>
  <c r="Q490" i="7" s="1"/>
  <c r="O489" i="7"/>
  <c r="O488" i="7"/>
  <c r="Q488" i="7" s="1"/>
  <c r="Q487" i="7"/>
  <c r="O487" i="7"/>
  <c r="O486" i="7"/>
  <c r="O485" i="7"/>
  <c r="Q485" i="7" s="1"/>
  <c r="O484" i="7"/>
  <c r="Q484" i="7" s="1"/>
  <c r="O483" i="7"/>
  <c r="O482" i="7"/>
  <c r="V482" i="7" s="1"/>
  <c r="O481" i="7"/>
  <c r="O480" i="7"/>
  <c r="V480" i="7" s="1"/>
  <c r="U479" i="7"/>
  <c r="O479" i="7"/>
  <c r="O478" i="7"/>
  <c r="V478" i="7" s="1"/>
  <c r="O477" i="7"/>
  <c r="O476" i="7"/>
  <c r="V476" i="7" s="1"/>
  <c r="O475" i="7"/>
  <c r="U475" i="7" s="1"/>
  <c r="O474" i="7"/>
  <c r="V474" i="7" s="1"/>
  <c r="O473" i="7"/>
  <c r="O472" i="7"/>
  <c r="V472" i="7" s="1"/>
  <c r="O471" i="7"/>
  <c r="U471" i="7" s="1"/>
  <c r="O470" i="7"/>
  <c r="V470" i="7" s="1"/>
  <c r="O469" i="7"/>
  <c r="O468" i="7"/>
  <c r="V468" i="7" s="1"/>
  <c r="O467" i="7"/>
  <c r="O466" i="7"/>
  <c r="V466" i="7" s="1"/>
  <c r="O465" i="7"/>
  <c r="O464" i="7"/>
  <c r="V464" i="7" s="1"/>
  <c r="O463" i="7"/>
  <c r="U463" i="7" s="1"/>
  <c r="O462" i="7"/>
  <c r="V462" i="7" s="1"/>
  <c r="O461" i="7"/>
  <c r="O460" i="7"/>
  <c r="V460" i="7" s="1"/>
  <c r="U459" i="7"/>
  <c r="O459" i="7"/>
  <c r="O458" i="7"/>
  <c r="V458" i="7" s="1"/>
  <c r="O457" i="7"/>
  <c r="O456" i="7"/>
  <c r="V456" i="7" s="1"/>
  <c r="O455" i="7"/>
  <c r="U455" i="7" s="1"/>
  <c r="O454" i="7"/>
  <c r="V454" i="7" s="1"/>
  <c r="U453" i="7"/>
  <c r="O453" i="7"/>
  <c r="O452" i="7"/>
  <c r="V452" i="7" s="1"/>
  <c r="O451" i="7"/>
  <c r="O450" i="7"/>
  <c r="V450" i="7" s="1"/>
  <c r="O449" i="7"/>
  <c r="O448" i="7"/>
  <c r="V448" i="7" s="1"/>
  <c r="O447" i="7"/>
  <c r="U447" i="7" s="1"/>
  <c r="O446" i="7"/>
  <c r="V446" i="7" s="1"/>
  <c r="O445" i="7"/>
  <c r="O444" i="7"/>
  <c r="V444" i="7" s="1"/>
  <c r="U443" i="7"/>
  <c r="O443" i="7"/>
  <c r="O442" i="7"/>
  <c r="V442" i="7" s="1"/>
  <c r="O441" i="7"/>
  <c r="O440" i="7"/>
  <c r="V440" i="7" s="1"/>
  <c r="O439" i="7"/>
  <c r="U439" i="7" s="1"/>
  <c r="O438" i="7"/>
  <c r="V438" i="7" s="1"/>
  <c r="U437" i="7"/>
  <c r="O437" i="7"/>
  <c r="O436" i="7"/>
  <c r="V436" i="7" s="1"/>
  <c r="O435" i="7"/>
  <c r="O434" i="7"/>
  <c r="V434" i="7" s="1"/>
  <c r="O433" i="7"/>
  <c r="O432" i="7"/>
  <c r="V432" i="7" s="1"/>
  <c r="O431" i="7"/>
  <c r="U431" i="7" s="1"/>
  <c r="O430" i="7"/>
  <c r="V430" i="7" s="1"/>
  <c r="O429" i="7"/>
  <c r="O428" i="7"/>
  <c r="V428" i="7" s="1"/>
  <c r="U427" i="7"/>
  <c r="O427" i="7"/>
  <c r="O426" i="7"/>
  <c r="V426" i="7" s="1"/>
  <c r="O425" i="7"/>
  <c r="O424" i="7"/>
  <c r="V424" i="7" s="1"/>
  <c r="O423" i="7"/>
  <c r="U423" i="7" s="1"/>
  <c r="O422" i="7"/>
  <c r="V422" i="7" s="1"/>
  <c r="U421" i="7"/>
  <c r="O421" i="7"/>
  <c r="O420" i="7"/>
  <c r="V420" i="7" s="1"/>
  <c r="O419" i="7"/>
  <c r="O418" i="7"/>
  <c r="V418" i="7" s="1"/>
  <c r="O417" i="7"/>
  <c r="O416" i="7"/>
  <c r="V416" i="7" s="1"/>
  <c r="O415" i="7"/>
  <c r="U415" i="7" s="1"/>
  <c r="O414" i="7"/>
  <c r="V414" i="7" s="1"/>
  <c r="O413" i="7"/>
  <c r="O412" i="7"/>
  <c r="V412" i="7" s="1"/>
  <c r="U411" i="7"/>
  <c r="O411" i="7"/>
  <c r="O410" i="7"/>
  <c r="V410" i="7" s="1"/>
  <c r="O409" i="7"/>
  <c r="O408" i="7"/>
  <c r="V408" i="7" s="1"/>
  <c r="O407" i="7"/>
  <c r="U407" i="7" s="1"/>
  <c r="O406" i="7"/>
  <c r="V406" i="7" s="1"/>
  <c r="U405" i="7"/>
  <c r="O405" i="7"/>
  <c r="O404" i="7"/>
  <c r="V404" i="7" s="1"/>
  <c r="O403" i="7"/>
  <c r="O402" i="7"/>
  <c r="V402" i="7" s="1"/>
  <c r="O401" i="7"/>
  <c r="O400" i="7"/>
  <c r="V400" i="7" s="1"/>
  <c r="O399" i="7"/>
  <c r="U399" i="7" s="1"/>
  <c r="O398" i="7"/>
  <c r="O397" i="7"/>
  <c r="O396" i="7"/>
  <c r="U395" i="7"/>
  <c r="O395" i="7"/>
  <c r="O394" i="7"/>
  <c r="O393" i="7"/>
  <c r="O392" i="7"/>
  <c r="O391" i="7"/>
  <c r="U391" i="7" s="1"/>
  <c r="O390" i="7"/>
  <c r="U389" i="7"/>
  <c r="O389" i="7"/>
  <c r="O388" i="7"/>
  <c r="O387" i="7"/>
  <c r="O386" i="7"/>
  <c r="O385" i="7"/>
  <c r="O384" i="7"/>
  <c r="O383" i="7"/>
  <c r="U383" i="7" s="1"/>
  <c r="O382" i="7"/>
  <c r="O381" i="7"/>
  <c r="O380" i="7"/>
  <c r="U379" i="7"/>
  <c r="O379" i="7"/>
  <c r="O378" i="7"/>
  <c r="O377" i="7"/>
  <c r="O376" i="7"/>
  <c r="O375" i="7"/>
  <c r="U375" i="7" s="1"/>
  <c r="O374" i="7"/>
  <c r="U373" i="7"/>
  <c r="O373" i="7"/>
  <c r="O372" i="7"/>
  <c r="O371" i="7"/>
  <c r="O370" i="7"/>
  <c r="O369" i="7"/>
  <c r="O368" i="7"/>
  <c r="O367" i="7"/>
  <c r="U367" i="7" s="1"/>
  <c r="O366" i="7"/>
  <c r="U365" i="7"/>
  <c r="O365" i="7"/>
  <c r="V364" i="7"/>
  <c r="O364" i="7"/>
  <c r="O363" i="7"/>
  <c r="U363" i="7" s="1"/>
  <c r="O362" i="7"/>
  <c r="O361" i="7"/>
  <c r="U361" i="7" s="1"/>
  <c r="O360" i="7"/>
  <c r="V360" i="7" s="1"/>
  <c r="O359" i="7"/>
  <c r="U359" i="7" s="1"/>
  <c r="O358" i="7"/>
  <c r="U357" i="7"/>
  <c r="O357" i="7"/>
  <c r="V356" i="7"/>
  <c r="O356" i="7"/>
  <c r="U355" i="7"/>
  <c r="O355" i="7"/>
  <c r="O354" i="7"/>
  <c r="O353" i="7"/>
  <c r="U353" i="7" s="1"/>
  <c r="O352" i="7"/>
  <c r="V352" i="7" s="1"/>
  <c r="O351" i="7"/>
  <c r="U351" i="7" s="1"/>
  <c r="O350" i="7"/>
  <c r="U349" i="7"/>
  <c r="O349" i="7"/>
  <c r="V348" i="7"/>
  <c r="O348" i="7"/>
  <c r="U347" i="7"/>
  <c r="O347" i="7"/>
  <c r="O346" i="7"/>
  <c r="V346" i="7" s="1"/>
  <c r="O345" i="7"/>
  <c r="U345" i="7" s="1"/>
  <c r="O344" i="7"/>
  <c r="V344" i="7" s="1"/>
  <c r="O343" i="7"/>
  <c r="U343" i="7" s="1"/>
  <c r="O342" i="7"/>
  <c r="U341" i="7"/>
  <c r="O341" i="7"/>
  <c r="V340" i="7"/>
  <c r="O340" i="7"/>
  <c r="U339" i="7"/>
  <c r="O339" i="7"/>
  <c r="O338" i="7"/>
  <c r="O337" i="7"/>
  <c r="U337" i="7" s="1"/>
  <c r="O336" i="7"/>
  <c r="V336" i="7" s="1"/>
  <c r="O335" i="7"/>
  <c r="U335" i="7" s="1"/>
  <c r="O334" i="7"/>
  <c r="U333" i="7"/>
  <c r="O333" i="7"/>
  <c r="V332" i="7"/>
  <c r="O332" i="7"/>
  <c r="U331" i="7"/>
  <c r="O331" i="7"/>
  <c r="O330" i="7"/>
  <c r="O329" i="7"/>
  <c r="U329" i="7" s="1"/>
  <c r="O328" i="7"/>
  <c r="V328" i="7" s="1"/>
  <c r="O327" i="7"/>
  <c r="U326" i="7"/>
  <c r="O326" i="7"/>
  <c r="Q326" i="7" s="1"/>
  <c r="U325" i="7"/>
  <c r="O325" i="7"/>
  <c r="V325" i="7" s="1"/>
  <c r="O324" i="7"/>
  <c r="Q324" i="7" s="1"/>
  <c r="O323" i="7"/>
  <c r="U322" i="7"/>
  <c r="O322" i="7"/>
  <c r="Q322" i="7" s="1"/>
  <c r="O321" i="7"/>
  <c r="V320" i="7"/>
  <c r="U320" i="7"/>
  <c r="O320" i="7"/>
  <c r="Q320" i="7" s="1"/>
  <c r="U319" i="7"/>
  <c r="O319" i="7"/>
  <c r="V319" i="7" s="1"/>
  <c r="V318" i="7"/>
  <c r="U318" i="7"/>
  <c r="O318" i="7"/>
  <c r="Q318" i="7" s="1"/>
  <c r="U317" i="7"/>
  <c r="O317" i="7"/>
  <c r="V317" i="7" s="1"/>
  <c r="O316" i="7"/>
  <c r="Q316" i="7" s="1"/>
  <c r="O315" i="7"/>
  <c r="V315" i="7" s="1"/>
  <c r="V314" i="7"/>
  <c r="U314" i="7"/>
  <c r="O314" i="7"/>
  <c r="Q314" i="7" s="1"/>
  <c r="O313" i="7"/>
  <c r="U312" i="7"/>
  <c r="O312" i="7"/>
  <c r="Q312" i="7" s="1"/>
  <c r="O311" i="7"/>
  <c r="V310" i="7"/>
  <c r="U310" i="7"/>
  <c r="O310" i="7"/>
  <c r="Q310" i="7" s="1"/>
  <c r="U309" i="7"/>
  <c r="O309" i="7"/>
  <c r="V309" i="7" s="1"/>
  <c r="O308" i="7"/>
  <c r="Q308" i="7" s="1"/>
  <c r="O307" i="7"/>
  <c r="V306" i="7"/>
  <c r="U306" i="7"/>
  <c r="O306" i="7"/>
  <c r="Q306" i="7" s="1"/>
  <c r="O305" i="7"/>
  <c r="U304" i="7"/>
  <c r="O304" i="7"/>
  <c r="Q304" i="7" s="1"/>
  <c r="U303" i="7"/>
  <c r="O303" i="7"/>
  <c r="V303" i="7" s="1"/>
  <c r="U302" i="7"/>
  <c r="O302" i="7"/>
  <c r="Q302" i="7" s="1"/>
  <c r="U301" i="7"/>
  <c r="O301" i="7"/>
  <c r="V301" i="7" s="1"/>
  <c r="O300" i="7"/>
  <c r="Q300" i="7" s="1"/>
  <c r="O299" i="7"/>
  <c r="V299" i="7" s="1"/>
  <c r="U298" i="7"/>
  <c r="O298" i="7"/>
  <c r="Q298" i="7" s="1"/>
  <c r="O297" i="7"/>
  <c r="V296" i="7"/>
  <c r="U296" i="7"/>
  <c r="O296" i="7"/>
  <c r="Q296" i="7" s="1"/>
  <c r="O295" i="7"/>
  <c r="U294" i="7"/>
  <c r="O294" i="7"/>
  <c r="Q294" i="7" s="1"/>
  <c r="U293" i="7"/>
  <c r="O293" i="7"/>
  <c r="V293" i="7" s="1"/>
  <c r="O292" i="7"/>
  <c r="Q292" i="7" s="1"/>
  <c r="O291" i="7"/>
  <c r="O290" i="7"/>
  <c r="Q290" i="7" s="1"/>
  <c r="O289" i="7"/>
  <c r="V288" i="7"/>
  <c r="U288" i="7"/>
  <c r="O288" i="7"/>
  <c r="Q288" i="7" s="1"/>
  <c r="U287" i="7"/>
  <c r="O287" i="7"/>
  <c r="V287" i="7" s="1"/>
  <c r="V286" i="7"/>
  <c r="U286" i="7"/>
  <c r="O286" i="7"/>
  <c r="Q286" i="7" s="1"/>
  <c r="U285" i="7"/>
  <c r="O285" i="7"/>
  <c r="V285" i="7" s="1"/>
  <c r="O284" i="7"/>
  <c r="Q284" i="7" s="1"/>
  <c r="O283" i="7"/>
  <c r="V283" i="7" s="1"/>
  <c r="V282" i="7"/>
  <c r="U282" i="7"/>
  <c r="O282" i="7"/>
  <c r="Q282" i="7" s="1"/>
  <c r="O281" i="7"/>
  <c r="U280" i="7"/>
  <c r="O280" i="7"/>
  <c r="Q280" i="7" s="1"/>
  <c r="O279" i="7"/>
  <c r="V278" i="7"/>
  <c r="U278" i="7"/>
  <c r="O278" i="7"/>
  <c r="Q278" i="7" s="1"/>
  <c r="U277" i="7"/>
  <c r="O277" i="7"/>
  <c r="V277" i="7" s="1"/>
  <c r="O276" i="7"/>
  <c r="Q276" i="7" s="1"/>
  <c r="O275" i="7"/>
  <c r="V274" i="7"/>
  <c r="U274" i="7"/>
  <c r="O274" i="7"/>
  <c r="Q274" i="7" s="1"/>
  <c r="O273" i="7"/>
  <c r="U272" i="7"/>
  <c r="O272" i="7"/>
  <c r="Q272" i="7" s="1"/>
  <c r="U271" i="7"/>
  <c r="O271" i="7"/>
  <c r="V271" i="7" s="1"/>
  <c r="U270" i="7"/>
  <c r="O270" i="7"/>
  <c r="Q270" i="7" s="1"/>
  <c r="O269" i="7"/>
  <c r="V269" i="7" s="1"/>
  <c r="O268" i="7"/>
  <c r="Q268" i="7" s="1"/>
  <c r="O267" i="7"/>
  <c r="V267" i="7" s="1"/>
  <c r="U266" i="7"/>
  <c r="O266" i="7"/>
  <c r="Q266" i="7" s="1"/>
  <c r="O265" i="7"/>
  <c r="V264" i="7"/>
  <c r="U264" i="7"/>
  <c r="O264" i="7"/>
  <c r="Q264" i="7" s="1"/>
  <c r="O263" i="7"/>
  <c r="O262" i="7"/>
  <c r="Q262" i="7" s="1"/>
  <c r="U261" i="7"/>
  <c r="O261" i="7"/>
  <c r="V261" i="7" s="1"/>
  <c r="O260" i="7"/>
  <c r="Q260" i="7" s="1"/>
  <c r="O259" i="7"/>
  <c r="O258" i="7"/>
  <c r="Q258" i="7" s="1"/>
  <c r="O257" i="7"/>
  <c r="V256" i="7"/>
  <c r="U256" i="7"/>
  <c r="O256" i="7"/>
  <c r="Q256" i="7" s="1"/>
  <c r="U255" i="7"/>
  <c r="O255" i="7"/>
  <c r="V255" i="7" s="1"/>
  <c r="V254" i="7"/>
  <c r="U254" i="7"/>
  <c r="O254" i="7"/>
  <c r="Q254" i="7" s="1"/>
  <c r="U253" i="7"/>
  <c r="O253" i="7"/>
  <c r="V253" i="7" s="1"/>
  <c r="O252" i="7"/>
  <c r="Q252" i="7" s="1"/>
  <c r="O251" i="7"/>
  <c r="V251" i="7" s="1"/>
  <c r="V250" i="7"/>
  <c r="U250" i="7"/>
  <c r="O250" i="7"/>
  <c r="Q250" i="7" s="1"/>
  <c r="O249" i="7"/>
  <c r="U248" i="7"/>
  <c r="O248" i="7"/>
  <c r="Q248" i="7" s="1"/>
  <c r="O247" i="7"/>
  <c r="V246" i="7"/>
  <c r="U246" i="7"/>
  <c r="O246" i="7"/>
  <c r="Q246" i="7" s="1"/>
  <c r="U245" i="7"/>
  <c r="O245" i="7"/>
  <c r="V245" i="7" s="1"/>
  <c r="O244" i="7"/>
  <c r="Q244" i="7" s="1"/>
  <c r="O243" i="7"/>
  <c r="V242" i="7"/>
  <c r="U242" i="7"/>
  <c r="O242" i="7"/>
  <c r="Q242" i="7" s="1"/>
  <c r="O241" i="7"/>
  <c r="O240" i="7"/>
  <c r="Q240" i="7" s="1"/>
  <c r="U239" i="7"/>
  <c r="O239" i="7"/>
  <c r="V239" i="7" s="1"/>
  <c r="U238" i="7"/>
  <c r="O238" i="7"/>
  <c r="Q238" i="7" s="1"/>
  <c r="O237" i="7"/>
  <c r="V237" i="7" s="1"/>
  <c r="O236" i="7"/>
  <c r="Q236" i="7" s="1"/>
  <c r="O235" i="7"/>
  <c r="V235" i="7" s="1"/>
  <c r="U234" i="7"/>
  <c r="O234" i="7"/>
  <c r="Q234" i="7" s="1"/>
  <c r="O233" i="7"/>
  <c r="V232" i="7"/>
  <c r="U232" i="7"/>
  <c r="O232" i="7"/>
  <c r="Q232" i="7" s="1"/>
  <c r="O231" i="7"/>
  <c r="O230" i="7"/>
  <c r="U229" i="7"/>
  <c r="O229" i="7"/>
  <c r="V229" i="7" s="1"/>
  <c r="O228" i="7"/>
  <c r="Q228" i="7" s="1"/>
  <c r="O227" i="7"/>
  <c r="O226" i="7"/>
  <c r="O225" i="7"/>
  <c r="V224" i="7"/>
  <c r="U224" i="7"/>
  <c r="O224" i="7"/>
  <c r="Q224" i="7" s="1"/>
  <c r="U223" i="7"/>
  <c r="O223" i="7"/>
  <c r="V223" i="7" s="1"/>
  <c r="O222" i="7"/>
  <c r="U222" i="7" s="1"/>
  <c r="O221" i="7"/>
  <c r="V221" i="7" s="1"/>
  <c r="O220" i="7"/>
  <c r="Q220" i="7" s="1"/>
  <c r="U219" i="7"/>
  <c r="O219" i="7"/>
  <c r="V219" i="7" s="1"/>
  <c r="U218" i="7"/>
  <c r="O218" i="7"/>
  <c r="O217" i="7"/>
  <c r="O216" i="7"/>
  <c r="U215" i="7"/>
  <c r="O215" i="7"/>
  <c r="V214" i="7"/>
  <c r="O214" i="7"/>
  <c r="Q214" i="7" s="1"/>
  <c r="O213" i="7"/>
  <c r="O212" i="7"/>
  <c r="Q212" i="7" s="1"/>
  <c r="O211" i="7"/>
  <c r="V210" i="7"/>
  <c r="O210" i="7"/>
  <c r="O209" i="7"/>
  <c r="O208" i="7"/>
  <c r="Q208" i="7" s="1"/>
  <c r="U207" i="7"/>
  <c r="Q207" i="7"/>
  <c r="O207" i="7"/>
  <c r="V207" i="7" s="1"/>
  <c r="V206" i="7"/>
  <c r="O206" i="7"/>
  <c r="O205" i="7"/>
  <c r="V205" i="7" s="1"/>
  <c r="O204" i="7"/>
  <c r="Q204" i="7" s="1"/>
  <c r="U203" i="7"/>
  <c r="O203" i="7"/>
  <c r="V203" i="7" s="1"/>
  <c r="V202" i="7"/>
  <c r="O202" i="7"/>
  <c r="O201" i="7"/>
  <c r="O200" i="7"/>
  <c r="Q200" i="7" s="1"/>
  <c r="O199" i="7"/>
  <c r="O198" i="7"/>
  <c r="U197" i="7"/>
  <c r="O197" i="7"/>
  <c r="V197" i="7" s="1"/>
  <c r="O196" i="7"/>
  <c r="Q196" i="7" s="1"/>
  <c r="O195" i="7"/>
  <c r="U194" i="7"/>
  <c r="O194" i="7"/>
  <c r="O193" i="7"/>
  <c r="V192" i="7"/>
  <c r="U192" i="7"/>
  <c r="O192" i="7"/>
  <c r="Q192" i="7" s="1"/>
  <c r="O191" i="7"/>
  <c r="V190" i="7"/>
  <c r="U190" i="7"/>
  <c r="O190" i="7"/>
  <c r="Q190" i="7" s="1"/>
  <c r="U189" i="7"/>
  <c r="O189" i="7"/>
  <c r="V189" i="7" s="1"/>
  <c r="O188" i="7"/>
  <c r="Q188" i="7" s="1"/>
  <c r="O187" i="7"/>
  <c r="V186" i="7"/>
  <c r="U186" i="7"/>
  <c r="O186" i="7"/>
  <c r="Q186" i="7" s="1"/>
  <c r="O185" i="7"/>
  <c r="V184" i="7"/>
  <c r="U184" i="7"/>
  <c r="O184" i="7"/>
  <c r="Q184" i="7" s="1"/>
  <c r="O183" i="7"/>
  <c r="V183" i="7" s="1"/>
  <c r="O182" i="7"/>
  <c r="Q182" i="7" s="1"/>
  <c r="U181" i="7"/>
  <c r="O181" i="7"/>
  <c r="V181" i="7" s="1"/>
  <c r="O180" i="7"/>
  <c r="Q180" i="7" s="1"/>
  <c r="O179" i="7"/>
  <c r="V179" i="7" s="1"/>
  <c r="O178" i="7"/>
  <c r="Q178" i="7" s="1"/>
  <c r="O177" i="7"/>
  <c r="O176" i="7"/>
  <c r="U175" i="7"/>
  <c r="Q175" i="7"/>
  <c r="O175" i="7"/>
  <c r="V175" i="7" s="1"/>
  <c r="U174" i="7"/>
  <c r="O174" i="7"/>
  <c r="Q174" i="7" s="1"/>
  <c r="O173" i="7"/>
  <c r="V173" i="7" s="1"/>
  <c r="O172" i="7"/>
  <c r="V171" i="7"/>
  <c r="U171" i="7"/>
  <c r="O171" i="7"/>
  <c r="Q171" i="7" s="1"/>
  <c r="O170" i="7"/>
  <c r="V169" i="7"/>
  <c r="O169" i="7"/>
  <c r="Q169" i="7" s="1"/>
  <c r="O168" i="7"/>
  <c r="V167" i="7"/>
  <c r="U167" i="7"/>
  <c r="O167" i="7"/>
  <c r="Q167" i="7" s="1"/>
  <c r="O166" i="7"/>
  <c r="V165" i="7"/>
  <c r="O165" i="7"/>
  <c r="Q165" i="7" s="1"/>
  <c r="O164" i="7"/>
  <c r="V163" i="7"/>
  <c r="U163" i="7"/>
  <c r="O163" i="7"/>
  <c r="Q163" i="7" s="1"/>
  <c r="O162" i="7"/>
  <c r="V161" i="7"/>
  <c r="O161" i="7"/>
  <c r="Q161" i="7" s="1"/>
  <c r="O160" i="7"/>
  <c r="V159" i="7"/>
  <c r="U159" i="7"/>
  <c r="O159" i="7"/>
  <c r="Q159" i="7" s="1"/>
  <c r="O158" i="7"/>
  <c r="V157" i="7"/>
  <c r="O157" i="7"/>
  <c r="Q157" i="7" s="1"/>
  <c r="O156" i="7"/>
  <c r="V155" i="7"/>
  <c r="U155" i="7"/>
  <c r="O155" i="7"/>
  <c r="Q155" i="7" s="1"/>
  <c r="O154" i="7"/>
  <c r="V153" i="7"/>
  <c r="O153" i="7"/>
  <c r="Q153" i="7" s="1"/>
  <c r="O152" i="7"/>
  <c r="V151" i="7"/>
  <c r="U151" i="7"/>
  <c r="O151" i="7"/>
  <c r="Q151" i="7" s="1"/>
  <c r="O150" i="7"/>
  <c r="V149" i="7"/>
  <c r="O149" i="7"/>
  <c r="Q149" i="7" s="1"/>
  <c r="O148" i="7"/>
  <c r="V147" i="7"/>
  <c r="U147" i="7"/>
  <c r="O147" i="7"/>
  <c r="Q147" i="7" s="1"/>
  <c r="O146" i="7"/>
  <c r="V145" i="7"/>
  <c r="O145" i="7"/>
  <c r="Q145" i="7" s="1"/>
  <c r="O144" i="7"/>
  <c r="V143" i="7"/>
  <c r="U143" i="7"/>
  <c r="O143" i="7"/>
  <c r="Q143" i="7" s="1"/>
  <c r="O142" i="7"/>
  <c r="V141" i="7"/>
  <c r="O141" i="7"/>
  <c r="Q141" i="7" s="1"/>
  <c r="O140" i="7"/>
  <c r="V139" i="7"/>
  <c r="U139" i="7"/>
  <c r="O139" i="7"/>
  <c r="Q139" i="7" s="1"/>
  <c r="O138" i="7"/>
  <c r="V137" i="7"/>
  <c r="O137" i="7"/>
  <c r="Q137" i="7" s="1"/>
  <c r="O136" i="7"/>
  <c r="V135" i="7"/>
  <c r="U135" i="7"/>
  <c r="O135" i="7"/>
  <c r="Q135" i="7" s="1"/>
  <c r="O134" i="7"/>
  <c r="V133" i="7"/>
  <c r="O133" i="7"/>
  <c r="Q133" i="7" s="1"/>
  <c r="O132" i="7"/>
  <c r="V131" i="7"/>
  <c r="U131" i="7"/>
  <c r="O131" i="7"/>
  <c r="Q131" i="7" s="1"/>
  <c r="O130" i="7"/>
  <c r="V129" i="7"/>
  <c r="O129" i="7"/>
  <c r="Q129" i="7" s="1"/>
  <c r="O128" i="7"/>
  <c r="V127" i="7"/>
  <c r="U127" i="7"/>
  <c r="O127" i="7"/>
  <c r="Q127" i="7" s="1"/>
  <c r="O126" i="7"/>
  <c r="V125" i="7"/>
  <c r="O125" i="7"/>
  <c r="Q125" i="7" s="1"/>
  <c r="O124" i="7"/>
  <c r="V123" i="7"/>
  <c r="U123" i="7"/>
  <c r="O123" i="7"/>
  <c r="Q123" i="7" s="1"/>
  <c r="O122" i="7"/>
  <c r="V121" i="7"/>
  <c r="O121" i="7"/>
  <c r="Q121" i="7" s="1"/>
  <c r="O120" i="7"/>
  <c r="V119" i="7"/>
  <c r="U119" i="7"/>
  <c r="O119" i="7"/>
  <c r="Q119" i="7" s="1"/>
  <c r="O118" i="7"/>
  <c r="V117" i="7"/>
  <c r="O117" i="7"/>
  <c r="Q117" i="7" s="1"/>
  <c r="O116" i="7"/>
  <c r="V115" i="7"/>
  <c r="U115" i="7"/>
  <c r="O115" i="7"/>
  <c r="Q115" i="7" s="1"/>
  <c r="O114" i="7"/>
  <c r="V113" i="7"/>
  <c r="O113" i="7"/>
  <c r="Q113" i="7" s="1"/>
  <c r="O112" i="7"/>
  <c r="V111" i="7"/>
  <c r="U111" i="7"/>
  <c r="O111" i="7"/>
  <c r="Q111" i="7" s="1"/>
  <c r="O110" i="7"/>
  <c r="V109" i="7"/>
  <c r="O109" i="7"/>
  <c r="Q109" i="7" s="1"/>
  <c r="O108" i="7"/>
  <c r="V107" i="7"/>
  <c r="U107" i="7"/>
  <c r="O107" i="7"/>
  <c r="Q107" i="7" s="1"/>
  <c r="O106" i="7"/>
  <c r="V105" i="7"/>
  <c r="O105" i="7"/>
  <c r="Q105" i="7" s="1"/>
  <c r="O104" i="7"/>
  <c r="V103" i="7"/>
  <c r="U103" i="7"/>
  <c r="O103" i="7"/>
  <c r="Q103" i="7" s="1"/>
  <c r="O102" i="7"/>
  <c r="V101" i="7"/>
  <c r="O101" i="7"/>
  <c r="Q101" i="7" s="1"/>
  <c r="O100" i="7"/>
  <c r="V99" i="7"/>
  <c r="U99" i="7"/>
  <c r="O99" i="7"/>
  <c r="Q99" i="7" s="1"/>
  <c r="O98" i="7"/>
  <c r="V97" i="7"/>
  <c r="O97" i="7"/>
  <c r="Q97" i="7" s="1"/>
  <c r="O96" i="7"/>
  <c r="V95" i="7"/>
  <c r="U95" i="7"/>
  <c r="O95" i="7"/>
  <c r="Q95" i="7" s="1"/>
  <c r="O94" i="7"/>
  <c r="V93" i="7"/>
  <c r="O93" i="7"/>
  <c r="Q93" i="7" s="1"/>
  <c r="O92" i="7"/>
  <c r="V91" i="7"/>
  <c r="U91" i="7"/>
  <c r="O91" i="7"/>
  <c r="Q91" i="7" s="1"/>
  <c r="O90" i="7"/>
  <c r="V89" i="7"/>
  <c r="O89" i="7"/>
  <c r="Q89" i="7" s="1"/>
  <c r="O88" i="7"/>
  <c r="V87" i="7"/>
  <c r="U87" i="7"/>
  <c r="O87" i="7"/>
  <c r="Q87" i="7" s="1"/>
  <c r="O86" i="7"/>
  <c r="V85" i="7"/>
  <c r="O85" i="7"/>
  <c r="Q85" i="7" s="1"/>
  <c r="O84" i="7"/>
  <c r="V83" i="7"/>
  <c r="U83" i="7"/>
  <c r="O83" i="7"/>
  <c r="Q83" i="7" s="1"/>
  <c r="O82" i="7"/>
  <c r="V81" i="7"/>
  <c r="O81" i="7"/>
  <c r="Q81" i="7" s="1"/>
  <c r="O80" i="7"/>
  <c r="V79" i="7"/>
  <c r="U79" i="7"/>
  <c r="O79" i="7"/>
  <c r="Q79" i="7" s="1"/>
  <c r="O78" i="7"/>
  <c r="V77" i="7"/>
  <c r="O77" i="7"/>
  <c r="Q77" i="7" s="1"/>
  <c r="O76" i="7"/>
  <c r="V75" i="7"/>
  <c r="U75" i="7"/>
  <c r="O75" i="7"/>
  <c r="Q75" i="7" s="1"/>
  <c r="O74" i="7"/>
  <c r="V73" i="7"/>
  <c r="O73" i="7"/>
  <c r="Q73" i="7" s="1"/>
  <c r="O72" i="7"/>
  <c r="V71" i="7"/>
  <c r="U71" i="7"/>
  <c r="O71" i="7"/>
  <c r="Q71" i="7" s="1"/>
  <c r="O70" i="7"/>
  <c r="V69" i="7"/>
  <c r="O69" i="7"/>
  <c r="Q69" i="7" s="1"/>
  <c r="O68" i="7"/>
  <c r="V67" i="7"/>
  <c r="U67" i="7"/>
  <c r="O67" i="7"/>
  <c r="Q67" i="7" s="1"/>
  <c r="O66" i="7"/>
  <c r="V65" i="7"/>
  <c r="O65" i="7"/>
  <c r="Q65" i="7" s="1"/>
  <c r="O64" i="7"/>
  <c r="V63" i="7"/>
  <c r="U63" i="7"/>
  <c r="O63" i="7"/>
  <c r="Q63" i="7" s="1"/>
  <c r="O62" i="7"/>
  <c r="V61" i="7"/>
  <c r="O61" i="7"/>
  <c r="Q61" i="7" s="1"/>
  <c r="O60" i="7"/>
  <c r="V59" i="7"/>
  <c r="U59" i="7"/>
  <c r="O59" i="7"/>
  <c r="Q59" i="7" s="1"/>
  <c r="O58" i="7"/>
  <c r="V57" i="7"/>
  <c r="O57" i="7"/>
  <c r="Q57" i="7" s="1"/>
  <c r="O56" i="7"/>
  <c r="V55" i="7"/>
  <c r="U55" i="7"/>
  <c r="O55" i="7"/>
  <c r="Q55" i="7" s="1"/>
  <c r="O54" i="7"/>
  <c r="V53" i="7"/>
  <c r="O53" i="7"/>
  <c r="Q53" i="7" s="1"/>
  <c r="O52" i="7"/>
  <c r="V51" i="7"/>
  <c r="U51" i="7"/>
  <c r="O51" i="7"/>
  <c r="Q51" i="7" s="1"/>
  <c r="O50" i="7"/>
  <c r="V49" i="7"/>
  <c r="O49" i="7"/>
  <c r="Q49" i="7" s="1"/>
  <c r="O48" i="7"/>
  <c r="V47" i="7"/>
  <c r="U47" i="7"/>
  <c r="O47" i="7"/>
  <c r="Q47" i="7" s="1"/>
  <c r="O46" i="7"/>
  <c r="V45" i="7"/>
  <c r="O45" i="7"/>
  <c r="Q45" i="7" s="1"/>
  <c r="O44" i="7"/>
  <c r="V43" i="7"/>
  <c r="U43" i="7"/>
  <c r="O43" i="7"/>
  <c r="Q43" i="7" s="1"/>
  <c r="O42" i="7"/>
  <c r="V41" i="7"/>
  <c r="O41" i="7"/>
  <c r="Q41" i="7" s="1"/>
  <c r="O40" i="7"/>
  <c r="V39" i="7"/>
  <c r="U39" i="7"/>
  <c r="O39" i="7"/>
  <c r="Q39" i="7" s="1"/>
  <c r="Q38" i="7"/>
  <c r="O38" i="7"/>
  <c r="O37" i="7"/>
  <c r="Q37" i="7" s="1"/>
  <c r="Q36" i="7"/>
  <c r="O36" i="7"/>
  <c r="U35" i="7"/>
  <c r="O35" i="7"/>
  <c r="Q35" i="7" s="1"/>
  <c r="O34" i="7"/>
  <c r="O33" i="7"/>
  <c r="Q33" i="7" s="1"/>
  <c r="Q32" i="7"/>
  <c r="O32" i="7"/>
  <c r="V31" i="7"/>
  <c r="U31" i="7"/>
  <c r="O31" i="7"/>
  <c r="Q31" i="7" s="1"/>
  <c r="O30" i="7"/>
  <c r="V29" i="7"/>
  <c r="U29" i="7"/>
  <c r="O29" i="7"/>
  <c r="Q29" i="7" s="1"/>
  <c r="O28" i="7"/>
  <c r="Q28" i="7" s="1"/>
  <c r="V27" i="7"/>
  <c r="O27" i="7"/>
  <c r="Q27" i="7" s="1"/>
  <c r="O26" i="7"/>
  <c r="Q26" i="7" s="1"/>
  <c r="V25" i="7"/>
  <c r="U25" i="7"/>
  <c r="O25" i="7"/>
  <c r="Q25" i="7" s="1"/>
  <c r="Q24" i="7"/>
  <c r="O24" i="7"/>
  <c r="O23" i="7"/>
  <c r="Q23" i="7" s="1"/>
  <c r="Q22" i="7"/>
  <c r="O22" i="7"/>
  <c r="U21" i="7"/>
  <c r="O21" i="7"/>
  <c r="Q21" i="7" s="1"/>
  <c r="O20" i="7"/>
  <c r="Q20" i="7" s="1"/>
  <c r="V19" i="7"/>
  <c r="U19" i="7"/>
  <c r="O19" i="7"/>
  <c r="Q19" i="7" s="1"/>
  <c r="O18" i="7"/>
  <c r="Q18" i="7" s="1"/>
  <c r="V17" i="7"/>
  <c r="U17" i="7"/>
  <c r="O17" i="7"/>
  <c r="Q17" i="7" s="1"/>
  <c r="O16" i="7"/>
  <c r="Q16" i="7" s="1"/>
  <c r="V15" i="7"/>
  <c r="U15" i="7"/>
  <c r="O15" i="7"/>
  <c r="Q15" i="7" s="1"/>
  <c r="O14" i="7"/>
  <c r="V13" i="7"/>
  <c r="O13" i="7"/>
  <c r="Q13" i="7" s="1"/>
  <c r="O12" i="7"/>
  <c r="Q12" i="7" s="1"/>
  <c r="O11" i="7"/>
  <c r="Q11" i="7" s="1"/>
  <c r="O10" i="7"/>
  <c r="O9" i="7"/>
  <c r="Q9" i="7" s="1"/>
  <c r="Q8" i="7"/>
  <c r="O8" i="7"/>
  <c r="U7" i="7"/>
  <c r="O7" i="7"/>
  <c r="Q7" i="7" s="1"/>
  <c r="O6" i="7"/>
  <c r="Q6" i="7" s="1"/>
  <c r="V5" i="7"/>
  <c r="U5" i="7"/>
  <c r="O5" i="7"/>
  <c r="Q5" i="7" s="1"/>
  <c r="O4" i="7"/>
  <c r="Q4" i="7" s="1"/>
  <c r="V3" i="7"/>
  <c r="O3" i="7"/>
  <c r="Q3" i="7" s="1"/>
  <c r="O2" i="7"/>
  <c r="Q2" i="7" s="1"/>
  <c r="W3078" i="7" l="1"/>
  <c r="Q198" i="7"/>
  <c r="V198" i="7"/>
  <c r="Q216" i="7"/>
  <c r="V216" i="7"/>
  <c r="U216" i="7"/>
  <c r="U718" i="7"/>
  <c r="V718" i="7"/>
  <c r="V2339" i="7"/>
  <c r="U2339" i="7"/>
  <c r="Q2339" i="7"/>
  <c r="V2358" i="7"/>
  <c r="U2358" i="7"/>
  <c r="U2465" i="7"/>
  <c r="V2465" i="7"/>
  <c r="Q2465" i="7"/>
  <c r="V7" i="7"/>
  <c r="U11" i="7"/>
  <c r="V21" i="7"/>
  <c r="V35" i="7"/>
  <c r="V174" i="7"/>
  <c r="U178" i="7"/>
  <c r="U182" i="7"/>
  <c r="U198" i="7"/>
  <c r="V211" i="7"/>
  <c r="U211" i="7"/>
  <c r="V227" i="7"/>
  <c r="U227" i="7"/>
  <c r="V243" i="7"/>
  <c r="U243" i="7"/>
  <c r="V553" i="7"/>
  <c r="Q553" i="7"/>
  <c r="Q578" i="7"/>
  <c r="V578" i="7"/>
  <c r="U578" i="7"/>
  <c r="V597" i="7"/>
  <c r="Q597" i="7"/>
  <c r="V645" i="7"/>
  <c r="Q645" i="7"/>
  <c r="U814" i="7"/>
  <c r="V814" i="7"/>
  <c r="Q948" i="7"/>
  <c r="U948" i="7"/>
  <c r="U967" i="7"/>
  <c r="V967" i="7"/>
  <c r="Q967" i="7"/>
  <c r="V1012" i="7"/>
  <c r="U1012" i="7"/>
  <c r="Q1012" i="7"/>
  <c r="V1105" i="7"/>
  <c r="U1105" i="7"/>
  <c r="V1126" i="7"/>
  <c r="U1126" i="7"/>
  <c r="Q1126" i="7"/>
  <c r="V1221" i="7"/>
  <c r="U1221" i="7"/>
  <c r="Q1221" i="7"/>
  <c r="V1247" i="7"/>
  <c r="U1247" i="7"/>
  <c r="Q1247" i="7"/>
  <c r="Q1294" i="7"/>
  <c r="V1294" i="7"/>
  <c r="U1294" i="7"/>
  <c r="V1456" i="7"/>
  <c r="Q1456" i="7"/>
  <c r="U1456" i="7"/>
  <c r="Q226" i="7"/>
  <c r="V226" i="7"/>
  <c r="U226" i="7"/>
  <c r="V247" i="7"/>
  <c r="U247" i="7"/>
  <c r="Q247" i="7"/>
  <c r="Q928" i="7"/>
  <c r="U928" i="7"/>
  <c r="Q960" i="7"/>
  <c r="U960" i="7"/>
  <c r="U991" i="7"/>
  <c r="V991" i="7"/>
  <c r="Q991" i="7"/>
  <c r="V1205" i="7"/>
  <c r="U1205" i="7"/>
  <c r="Q1205" i="7"/>
  <c r="V1498" i="7"/>
  <c r="U1498" i="7"/>
  <c r="Q1498" i="7"/>
  <c r="V1564" i="7"/>
  <c r="U1564" i="7"/>
  <c r="Q1564" i="7"/>
  <c r="Q1723" i="7"/>
  <c r="V1723" i="7"/>
  <c r="U1723" i="7"/>
  <c r="U2497" i="7"/>
  <c r="V2497" i="7"/>
  <c r="Q2497" i="7"/>
  <c r="U2746" i="7"/>
  <c r="Q2746" i="7"/>
  <c r="V2746" i="7"/>
  <c r="V11" i="7"/>
  <c r="V178" i="7"/>
  <c r="V182" i="7"/>
  <c r="Q194" i="7"/>
  <c r="V194" i="7"/>
  <c r="V199" i="7"/>
  <c r="U199" i="7"/>
  <c r="Q218" i="7"/>
  <c r="V218" i="7"/>
  <c r="V263" i="7"/>
  <c r="U263" i="7"/>
  <c r="Q263" i="7"/>
  <c r="V291" i="7"/>
  <c r="U291" i="7"/>
  <c r="V323" i="7"/>
  <c r="U323" i="7"/>
  <c r="V565" i="7"/>
  <c r="Q565" i="7"/>
  <c r="Q626" i="7"/>
  <c r="V626" i="7"/>
  <c r="U626" i="7"/>
  <c r="U661" i="7"/>
  <c r="Q661" i="7"/>
  <c r="Q936" i="7"/>
  <c r="U936" i="7"/>
  <c r="V1131" i="7"/>
  <c r="U1131" i="7"/>
  <c r="Q1131" i="7"/>
  <c r="V1287" i="7"/>
  <c r="Q1287" i="7"/>
  <c r="U1287" i="7"/>
  <c r="U1450" i="7"/>
  <c r="Q1450" i="7"/>
  <c r="V1450" i="7"/>
  <c r="V213" i="7"/>
  <c r="U213" i="7"/>
  <c r="Q532" i="7"/>
  <c r="V532" i="7"/>
  <c r="U532" i="7"/>
  <c r="Q746" i="7"/>
  <c r="U746" i="7"/>
  <c r="Q778" i="7"/>
  <c r="U778" i="7"/>
  <c r="U846" i="7"/>
  <c r="V846" i="7"/>
  <c r="Q956" i="7"/>
  <c r="U956" i="7"/>
  <c r="V1115" i="7"/>
  <c r="U1115" i="7"/>
  <c r="Q1115" i="7"/>
  <c r="V1122" i="7"/>
  <c r="Q1122" i="7"/>
  <c r="V1283" i="7"/>
  <c r="Q1283" i="7"/>
  <c r="U1283" i="7"/>
  <c r="Q1326" i="7"/>
  <c r="V1326" i="7"/>
  <c r="U1326" i="7"/>
  <c r="U179" i="7"/>
  <c r="Q183" i="7"/>
  <c r="V191" i="7"/>
  <c r="Q191" i="7"/>
  <c r="V195" i="7"/>
  <c r="U195" i="7"/>
  <c r="U200" i="7"/>
  <c r="U208" i="7"/>
  <c r="V311" i="7"/>
  <c r="U311" i="7"/>
  <c r="Q311" i="7"/>
  <c r="V556" i="7"/>
  <c r="U556" i="7"/>
  <c r="Q556" i="7"/>
  <c r="Q594" i="7"/>
  <c r="V594" i="7"/>
  <c r="U594" i="7"/>
  <c r="Q642" i="7"/>
  <c r="V642" i="7"/>
  <c r="U642" i="7"/>
  <c r="Q714" i="7"/>
  <c r="U714" i="7"/>
  <c r="Q944" i="7"/>
  <c r="U944" i="7"/>
  <c r="U983" i="7"/>
  <c r="V983" i="7"/>
  <c r="Q983" i="7"/>
  <c r="U1076" i="7"/>
  <c r="V1076" i="7"/>
  <c r="Q1076" i="7"/>
  <c r="V1087" i="7"/>
  <c r="U1087" i="7"/>
  <c r="Q1087" i="7"/>
  <c r="V1319" i="7"/>
  <c r="Q1319" i="7"/>
  <c r="U1319" i="7"/>
  <c r="V535" i="7"/>
  <c r="Q535" i="7"/>
  <c r="Q610" i="7"/>
  <c r="V610" i="7"/>
  <c r="U610" i="7"/>
  <c r="Q1659" i="7"/>
  <c r="V1659" i="7"/>
  <c r="U1659" i="7"/>
  <c r="V1744" i="7"/>
  <c r="U1744" i="7"/>
  <c r="Q1744" i="7"/>
  <c r="U9" i="7"/>
  <c r="U23" i="7"/>
  <c r="V33" i="7"/>
  <c r="Q176" i="7"/>
  <c r="V176" i="7"/>
  <c r="U183" i="7"/>
  <c r="V187" i="7"/>
  <c r="U187" i="7"/>
  <c r="U191" i="7"/>
  <c r="V200" i="7"/>
  <c r="U205" i="7"/>
  <c r="V208" i="7"/>
  <c r="Q230" i="7"/>
  <c r="V230" i="7"/>
  <c r="U230" i="7"/>
  <c r="V259" i="7"/>
  <c r="U259" i="7"/>
  <c r="V279" i="7"/>
  <c r="U279" i="7"/>
  <c r="Q279" i="7"/>
  <c r="V307" i="7"/>
  <c r="U307" i="7"/>
  <c r="Q518" i="7"/>
  <c r="V518" i="7"/>
  <c r="U518" i="7"/>
  <c r="Q562" i="7"/>
  <c r="V562" i="7"/>
  <c r="U562" i="7"/>
  <c r="V613" i="7"/>
  <c r="Q613" i="7"/>
  <c r="Q810" i="7"/>
  <c r="U810" i="7"/>
  <c r="Q932" i="7"/>
  <c r="U932" i="7"/>
  <c r="Q964" i="7"/>
  <c r="U964" i="7"/>
  <c r="V1315" i="7"/>
  <c r="Q1315" i="7"/>
  <c r="U1315" i="7"/>
  <c r="Q1358" i="7"/>
  <c r="V1358" i="7"/>
  <c r="U1358" i="7"/>
  <c r="Q222" i="7"/>
  <c r="V222" i="7"/>
  <c r="V295" i="7"/>
  <c r="U295" i="7"/>
  <c r="Q295" i="7"/>
  <c r="V327" i="7"/>
  <c r="U327" i="7"/>
  <c r="V1020" i="7"/>
  <c r="U1020" i="7"/>
  <c r="Q1020" i="7"/>
  <c r="V1094" i="7"/>
  <c r="U1094" i="7"/>
  <c r="Q1094" i="7"/>
  <c r="U33" i="7"/>
  <c r="U37" i="7"/>
  <c r="U3" i="7"/>
  <c r="V9" i="7"/>
  <c r="U13" i="7"/>
  <c r="V23" i="7"/>
  <c r="U27" i="7"/>
  <c r="V37" i="7"/>
  <c r="U41" i="7"/>
  <c r="U45" i="7"/>
  <c r="U49" i="7"/>
  <c r="U53" i="7"/>
  <c r="U57" i="7"/>
  <c r="U61" i="7"/>
  <c r="U65" i="7"/>
  <c r="U69" i="7"/>
  <c r="U73" i="7"/>
  <c r="U77" i="7"/>
  <c r="U81" i="7"/>
  <c r="U85" i="7"/>
  <c r="U89" i="7"/>
  <c r="U93" i="7"/>
  <c r="U97" i="7"/>
  <c r="U101" i="7"/>
  <c r="U105" i="7"/>
  <c r="U109" i="7"/>
  <c r="U113" i="7"/>
  <c r="U117" i="7"/>
  <c r="U121" i="7"/>
  <c r="U125" i="7"/>
  <c r="U129" i="7"/>
  <c r="U133" i="7"/>
  <c r="U137" i="7"/>
  <c r="U141" i="7"/>
  <c r="U145" i="7"/>
  <c r="U149" i="7"/>
  <c r="U153" i="7"/>
  <c r="U157" i="7"/>
  <c r="U161" i="7"/>
  <c r="U165" i="7"/>
  <c r="U169" i="7"/>
  <c r="U173" i="7"/>
  <c r="U176" i="7"/>
  <c r="Q206" i="7"/>
  <c r="U206" i="7"/>
  <c r="V215" i="7"/>
  <c r="Q215" i="7"/>
  <c r="V231" i="7"/>
  <c r="U231" i="7"/>
  <c r="Q231" i="7"/>
  <c r="V275" i="7"/>
  <c r="U275" i="7"/>
  <c r="V548" i="7"/>
  <c r="U548" i="7"/>
  <c r="Q548" i="7"/>
  <c r="V581" i="7"/>
  <c r="Q581" i="7"/>
  <c r="Q658" i="7"/>
  <c r="V658" i="7"/>
  <c r="U658" i="7"/>
  <c r="Q952" i="7"/>
  <c r="U952" i="7"/>
  <c r="U1009" i="7"/>
  <c r="V1009" i="7"/>
  <c r="Q1009" i="7"/>
  <c r="V1135" i="7"/>
  <c r="U1135" i="7"/>
  <c r="Q1135" i="7"/>
  <c r="Q1144" i="7"/>
  <c r="V1144" i="7"/>
  <c r="U1144" i="7"/>
  <c r="V1173" i="7"/>
  <c r="U1173" i="7"/>
  <c r="Q1173" i="7"/>
  <c r="V1212" i="7"/>
  <c r="U1212" i="7"/>
  <c r="Q1212" i="7"/>
  <c r="V1351" i="7"/>
  <c r="Q1351" i="7"/>
  <c r="U1351" i="7"/>
  <c r="V1407" i="7"/>
  <c r="U1407" i="7"/>
  <c r="Q1407" i="7"/>
  <c r="Q202" i="7"/>
  <c r="U202" i="7"/>
  <c r="Q210" i="7"/>
  <c r="U210" i="7"/>
  <c r="Q494" i="7"/>
  <c r="V494" i="7"/>
  <c r="U494" i="7"/>
  <c r="Q504" i="7"/>
  <c r="V504" i="7"/>
  <c r="U504" i="7"/>
  <c r="V629" i="7"/>
  <c r="Q629" i="7"/>
  <c r="U750" i="7"/>
  <c r="V750" i="7"/>
  <c r="U782" i="7"/>
  <c r="V782" i="7"/>
  <c r="Q842" i="7"/>
  <c r="U842" i="7"/>
  <c r="Q940" i="7"/>
  <c r="U940" i="7"/>
  <c r="V986" i="7"/>
  <c r="U986" i="7"/>
  <c r="Q986" i="7"/>
  <c r="V1119" i="7"/>
  <c r="U1119" i="7"/>
  <c r="Q1119" i="7"/>
  <c r="V1154" i="7"/>
  <c r="U1154" i="7"/>
  <c r="Q1154" i="7"/>
  <c r="U1178" i="7"/>
  <c r="V1178" i="7"/>
  <c r="Q1178" i="7"/>
  <c r="V1228" i="7"/>
  <c r="U1228" i="7"/>
  <c r="Q1228" i="7"/>
  <c r="V1347" i="7"/>
  <c r="Q1347" i="7"/>
  <c r="U1347" i="7"/>
  <c r="V1395" i="7"/>
  <c r="Q1395" i="7"/>
  <c r="U1395" i="7"/>
  <c r="V1231" i="7"/>
  <c r="U1231" i="7"/>
  <c r="Q1231" i="7"/>
  <c r="V1263" i="7"/>
  <c r="U1263" i="7"/>
  <c r="Q1263" i="7"/>
  <c r="V1414" i="7"/>
  <c r="U1414" i="7"/>
  <c r="Q1414" i="7"/>
  <c r="V1439" i="7"/>
  <c r="U1439" i="7"/>
  <c r="Q1439" i="7"/>
  <c r="V1484" i="7"/>
  <c r="U1484" i="7"/>
  <c r="Q1484" i="7"/>
  <c r="V1557" i="7"/>
  <c r="U1557" i="7"/>
  <c r="Q1557" i="7"/>
  <c r="V1619" i="7"/>
  <c r="U1619" i="7"/>
  <c r="Q1619" i="7"/>
  <c r="V1666" i="7"/>
  <c r="U1666" i="7"/>
  <c r="Q1666" i="7"/>
  <c r="Q1715" i="7"/>
  <c r="V1715" i="7"/>
  <c r="U1715" i="7"/>
  <c r="Q1739" i="7"/>
  <c r="V1739" i="7"/>
  <c r="U1739" i="7"/>
  <c r="V1874" i="7"/>
  <c r="U1874" i="7"/>
  <c r="Q1874" i="7"/>
  <c r="U237" i="7"/>
  <c r="U240" i="7"/>
  <c r="U258" i="7"/>
  <c r="U262" i="7"/>
  <c r="U269" i="7"/>
  <c r="U290" i="7"/>
  <c r="V1295" i="7"/>
  <c r="U1295" i="7"/>
  <c r="Q1295" i="7"/>
  <c r="V1327" i="7"/>
  <c r="U1327" i="7"/>
  <c r="Q1327" i="7"/>
  <c r="V1359" i="7"/>
  <c r="U1359" i="7"/>
  <c r="Q1359" i="7"/>
  <c r="V1366" i="7"/>
  <c r="U1366" i="7"/>
  <c r="Q1366" i="7"/>
  <c r="V1370" i="7"/>
  <c r="Q1370" i="7"/>
  <c r="Q1374" i="7"/>
  <c r="V1374" i="7"/>
  <c r="V1415" i="7"/>
  <c r="Q1415" i="7"/>
  <c r="V1418" i="7"/>
  <c r="Q1418" i="7"/>
  <c r="Q1422" i="7"/>
  <c r="V1422" i="7"/>
  <c r="V1446" i="7"/>
  <c r="U1446" i="7"/>
  <c r="Q1446" i="7"/>
  <c r="V1480" i="7"/>
  <c r="U1480" i="7"/>
  <c r="Q1480" i="7"/>
  <c r="V1491" i="7"/>
  <c r="U1491" i="7"/>
  <c r="Q1491" i="7"/>
  <c r="V1628" i="7"/>
  <c r="U1628" i="7"/>
  <c r="Q1628" i="7"/>
  <c r="Q1704" i="7"/>
  <c r="U1704" i="7"/>
  <c r="V1842" i="7"/>
  <c r="U1842" i="7"/>
  <c r="Q1842" i="7"/>
  <c r="V2039" i="7"/>
  <c r="U2039" i="7"/>
  <c r="Q2039" i="7"/>
  <c r="V2079" i="7"/>
  <c r="U2079" i="7"/>
  <c r="Q2079" i="7"/>
  <c r="V2139" i="7"/>
  <c r="U2139" i="7"/>
  <c r="Q2139" i="7"/>
  <c r="V2215" i="7"/>
  <c r="U2215" i="7"/>
  <c r="Q2215" i="7"/>
  <c r="V240" i="7"/>
  <c r="U251" i="7"/>
  <c r="Q255" i="7"/>
  <c r="V258" i="7"/>
  <c r="V262" i="7"/>
  <c r="V272" i="7"/>
  <c r="U283" i="7"/>
  <c r="Q287" i="7"/>
  <c r="V290" i="7"/>
  <c r="V294" i="7"/>
  <c r="V304" i="7"/>
  <c r="U315" i="7"/>
  <c r="Q319" i="7"/>
  <c r="V322" i="7"/>
  <c r="V326" i="7"/>
  <c r="V498" i="7"/>
  <c r="V508" i="7"/>
  <c r="U512" i="7"/>
  <c r="V522" i="7"/>
  <c r="U526" i="7"/>
  <c r="U536" i="7"/>
  <c r="Q539" i="7"/>
  <c r="V542" i="7"/>
  <c r="Q551" i="7"/>
  <c r="Q554" i="7"/>
  <c r="U566" i="7"/>
  <c r="Q569" i="7"/>
  <c r="V572" i="7"/>
  <c r="U582" i="7"/>
  <c r="Q585" i="7"/>
  <c r="V588" i="7"/>
  <c r="U598" i="7"/>
  <c r="Q601" i="7"/>
  <c r="V604" i="7"/>
  <c r="U614" i="7"/>
  <c r="Q617" i="7"/>
  <c r="V620" i="7"/>
  <c r="U630" i="7"/>
  <c r="Q633" i="7"/>
  <c r="V636" i="7"/>
  <c r="U646" i="7"/>
  <c r="Q649" i="7"/>
  <c r="V652" i="7"/>
  <c r="Q662" i="7"/>
  <c r="Q670" i="7"/>
  <c r="Q678" i="7"/>
  <c r="Q686" i="7"/>
  <c r="Q694" i="7"/>
  <c r="Q702" i="7"/>
  <c r="V710" i="7"/>
  <c r="U724" i="7"/>
  <c r="U738" i="7"/>
  <c r="V742" i="7"/>
  <c r="U756" i="7"/>
  <c r="U770" i="7"/>
  <c r="V774" i="7"/>
  <c r="U788" i="7"/>
  <c r="U802" i="7"/>
  <c r="V806" i="7"/>
  <c r="U820" i="7"/>
  <c r="U834" i="7"/>
  <c r="V838" i="7"/>
  <c r="U852" i="7"/>
  <c r="Q897" i="7"/>
  <c r="Q901" i="7"/>
  <c r="Q905" i="7"/>
  <c r="Q909" i="7"/>
  <c r="Q913" i="7"/>
  <c r="Q917" i="7"/>
  <c r="Q921" i="7"/>
  <c r="Q925" i="7"/>
  <c r="Q929" i="7"/>
  <c r="Q933" i="7"/>
  <c r="Q937" i="7"/>
  <c r="Q941" i="7"/>
  <c r="Q945" i="7"/>
  <c r="Q949" i="7"/>
  <c r="Q953" i="7"/>
  <c r="Q957" i="7"/>
  <c r="Q961" i="7"/>
  <c r="Q965" i="7"/>
  <c r="Q975" i="7"/>
  <c r="U978" i="7"/>
  <c r="Q981" i="7"/>
  <c r="V989" i="7"/>
  <c r="Q994" i="7"/>
  <c r="V999" i="7"/>
  <c r="U1002" i="7"/>
  <c r="V1007" i="7"/>
  <c r="Q1015" i="7"/>
  <c r="Q1018" i="7"/>
  <c r="Q1023" i="7"/>
  <c r="U1028" i="7"/>
  <c r="U1034" i="7"/>
  <c r="U1040" i="7"/>
  <c r="Q1046" i="7"/>
  <c r="U1053" i="7"/>
  <c r="V1064" i="7"/>
  <c r="U1073" i="7"/>
  <c r="V1080" i="7"/>
  <c r="V1098" i="7"/>
  <c r="Q1106" i="7"/>
  <c r="V1112" i="7"/>
  <c r="Q1123" i="7"/>
  <c r="Q1129" i="7"/>
  <c r="Q1139" i="7"/>
  <c r="U1142" i="7"/>
  <c r="U1147" i="7"/>
  <c r="U1151" i="7"/>
  <c r="Q1158" i="7"/>
  <c r="V1160" i="7"/>
  <c r="Q1163" i="7"/>
  <c r="Q1167" i="7"/>
  <c r="U1170" i="7"/>
  <c r="U1176" i="7"/>
  <c r="Q1186" i="7"/>
  <c r="Q1189" i="7"/>
  <c r="U1191" i="7"/>
  <c r="Q1194" i="7"/>
  <c r="U1197" i="7"/>
  <c r="U1200" i="7"/>
  <c r="Q1208" i="7"/>
  <c r="U1210" i="7"/>
  <c r="Q1217" i="7"/>
  <c r="U1219" i="7"/>
  <c r="Q1224" i="7"/>
  <c r="U1226" i="7"/>
  <c r="V1238" i="7"/>
  <c r="U1238" i="7"/>
  <c r="Q1238" i="7"/>
  <c r="V1254" i="7"/>
  <c r="U1254" i="7"/>
  <c r="Q1254" i="7"/>
  <c r="V1270" i="7"/>
  <c r="U1270" i="7"/>
  <c r="Q1270" i="7"/>
  <c r="V1274" i="7"/>
  <c r="Q1274" i="7"/>
  <c r="V1302" i="7"/>
  <c r="U1302" i="7"/>
  <c r="Q1302" i="7"/>
  <c r="V1306" i="7"/>
  <c r="Q1306" i="7"/>
  <c r="V1334" i="7"/>
  <c r="U1334" i="7"/>
  <c r="Q1334" i="7"/>
  <c r="V1338" i="7"/>
  <c r="Q1338" i="7"/>
  <c r="V1367" i="7"/>
  <c r="Q1367" i="7"/>
  <c r="U1370" i="7"/>
  <c r="U1374" i="7"/>
  <c r="V1411" i="7"/>
  <c r="Q1411" i="7"/>
  <c r="U1415" i="7"/>
  <c r="U1418" i="7"/>
  <c r="U1422" i="7"/>
  <c r="V1447" i="7"/>
  <c r="Q1447" i="7"/>
  <c r="V1464" i="7"/>
  <c r="U1464" i="7"/>
  <c r="Q1464" i="7"/>
  <c r="Q1488" i="7"/>
  <c r="U1488" i="7"/>
  <c r="V1529" i="7"/>
  <c r="Q1529" i="7"/>
  <c r="U1529" i="7"/>
  <c r="V1909" i="7"/>
  <c r="U1909" i="7"/>
  <c r="Q1909" i="7"/>
  <c r="V2015" i="7"/>
  <c r="U2015" i="7"/>
  <c r="Q2015" i="7"/>
  <c r="V2047" i="7"/>
  <c r="U2047" i="7"/>
  <c r="Q2047" i="7"/>
  <c r="V2063" i="7"/>
  <c r="U2063" i="7"/>
  <c r="Q2063" i="7"/>
  <c r="U484" i="7"/>
  <c r="U488" i="7"/>
  <c r="U502" i="7"/>
  <c r="V512" i="7"/>
  <c r="U516" i="7"/>
  <c r="V526" i="7"/>
  <c r="U530" i="7"/>
  <c r="V536" i="7"/>
  <c r="U546" i="7"/>
  <c r="U554" i="7"/>
  <c r="U560" i="7"/>
  <c r="Q563" i="7"/>
  <c r="V566" i="7"/>
  <c r="U576" i="7"/>
  <c r="Q579" i="7"/>
  <c r="V582" i="7"/>
  <c r="U592" i="7"/>
  <c r="Q595" i="7"/>
  <c r="V598" i="7"/>
  <c r="U608" i="7"/>
  <c r="Q611" i="7"/>
  <c r="V614" i="7"/>
  <c r="U624" i="7"/>
  <c r="Q627" i="7"/>
  <c r="V630" i="7"/>
  <c r="U640" i="7"/>
  <c r="Q643" i="7"/>
  <c r="V646" i="7"/>
  <c r="U656" i="7"/>
  <c r="Q659" i="7"/>
  <c r="V662" i="7"/>
  <c r="V670" i="7"/>
  <c r="V678" i="7"/>
  <c r="V686" i="7"/>
  <c r="V694" i="7"/>
  <c r="V702" i="7"/>
  <c r="Q716" i="7"/>
  <c r="Q748" i="7"/>
  <c r="Q780" i="7"/>
  <c r="Q812" i="7"/>
  <c r="Q844" i="7"/>
  <c r="Q968" i="7"/>
  <c r="Q972" i="7"/>
  <c r="V975" i="7"/>
  <c r="Q984" i="7"/>
  <c r="Q992" i="7"/>
  <c r="U994" i="7"/>
  <c r="Q997" i="7"/>
  <c r="V1005" i="7"/>
  <c r="Q1010" i="7"/>
  <c r="V1015" i="7"/>
  <c r="U1018" i="7"/>
  <c r="V1023" i="7"/>
  <c r="Q1026" i="7"/>
  <c r="Q1032" i="7"/>
  <c r="U1046" i="7"/>
  <c r="Q1050" i="7"/>
  <c r="U1057" i="7"/>
  <c r="Q1088" i="7"/>
  <c r="Q1091" i="7"/>
  <c r="Q1103" i="7"/>
  <c r="V1106" i="7"/>
  <c r="Q1120" i="7"/>
  <c r="U1129" i="7"/>
  <c r="U1139" i="7"/>
  <c r="Q1145" i="7"/>
  <c r="Q1155" i="7"/>
  <c r="U1158" i="7"/>
  <c r="U1163" i="7"/>
  <c r="U1167" i="7"/>
  <c r="Q1174" i="7"/>
  <c r="V1176" i="7"/>
  <c r="Q1179" i="7"/>
  <c r="Q1183" i="7"/>
  <c r="U1186" i="7"/>
  <c r="U1189" i="7"/>
  <c r="V1194" i="7"/>
  <c r="Q1203" i="7"/>
  <c r="Q1206" i="7"/>
  <c r="U1208" i="7"/>
  <c r="Q1215" i="7"/>
  <c r="U1217" i="7"/>
  <c r="Q1222" i="7"/>
  <c r="U1224" i="7"/>
  <c r="V1239" i="7"/>
  <c r="Q1239" i="7"/>
  <c r="V1255" i="7"/>
  <c r="Q1255" i="7"/>
  <c r="V1267" i="7"/>
  <c r="Q1267" i="7"/>
  <c r="V1271" i="7"/>
  <c r="Q1271" i="7"/>
  <c r="Q1278" i="7"/>
  <c r="V1278" i="7"/>
  <c r="V1299" i="7"/>
  <c r="Q1299" i="7"/>
  <c r="V1303" i="7"/>
  <c r="Q1303" i="7"/>
  <c r="Q1310" i="7"/>
  <c r="V1310" i="7"/>
  <c r="V1331" i="7"/>
  <c r="Q1331" i="7"/>
  <c r="V1335" i="7"/>
  <c r="Q1335" i="7"/>
  <c r="Q1342" i="7"/>
  <c r="V1342" i="7"/>
  <c r="V1363" i="7"/>
  <c r="Q1363" i="7"/>
  <c r="V1375" i="7"/>
  <c r="U1375" i="7"/>
  <c r="Q1375" i="7"/>
  <c r="V1382" i="7"/>
  <c r="U1382" i="7"/>
  <c r="Q1382" i="7"/>
  <c r="V1386" i="7"/>
  <c r="Q1386" i="7"/>
  <c r="Q1390" i="7"/>
  <c r="V1390" i="7"/>
  <c r="V1423" i="7"/>
  <c r="U1423" i="7"/>
  <c r="Q1423" i="7"/>
  <c r="V1443" i="7"/>
  <c r="Q1443" i="7"/>
  <c r="V1530" i="7"/>
  <c r="U1530" i="7"/>
  <c r="Q1530" i="7"/>
  <c r="V1562" i="7"/>
  <c r="U1562" i="7"/>
  <c r="Q1562" i="7"/>
  <c r="V1596" i="7"/>
  <c r="U1596" i="7"/>
  <c r="Q1596" i="7"/>
  <c r="V1933" i="7"/>
  <c r="U1933" i="7"/>
  <c r="Q1933" i="7"/>
  <c r="V1963" i="7"/>
  <c r="U1963" i="7"/>
  <c r="Q1963" i="7"/>
  <c r="U2097" i="7"/>
  <c r="Q2097" i="7"/>
  <c r="V2097" i="7"/>
  <c r="U2136" i="7"/>
  <c r="V2136" i="7"/>
  <c r="Q2136" i="7"/>
  <c r="V234" i="7"/>
  <c r="V238" i="7"/>
  <c r="V248" i="7"/>
  <c r="V266" i="7"/>
  <c r="V270" i="7"/>
  <c r="V280" i="7"/>
  <c r="V298" i="7"/>
  <c r="V302" i="7"/>
  <c r="V312" i="7"/>
  <c r="V484" i="7"/>
  <c r="V488" i="7"/>
  <c r="V502" i="7"/>
  <c r="V516" i="7"/>
  <c r="V530" i="7"/>
  <c r="U540" i="7"/>
  <c r="V546" i="7"/>
  <c r="V560" i="7"/>
  <c r="V576" i="7"/>
  <c r="U586" i="7"/>
  <c r="Q589" i="7"/>
  <c r="V592" i="7"/>
  <c r="U602" i="7"/>
  <c r="V608" i="7"/>
  <c r="U618" i="7"/>
  <c r="Q621" i="7"/>
  <c r="V624" i="7"/>
  <c r="U634" i="7"/>
  <c r="Q637" i="7"/>
  <c r="V640" i="7"/>
  <c r="U650" i="7"/>
  <c r="Q653" i="7"/>
  <c r="V656" i="7"/>
  <c r="U716" i="7"/>
  <c r="U730" i="7"/>
  <c r="V734" i="7"/>
  <c r="U748" i="7"/>
  <c r="U762" i="7"/>
  <c r="V766" i="7"/>
  <c r="U780" i="7"/>
  <c r="U794" i="7"/>
  <c r="V798" i="7"/>
  <c r="U812" i="7"/>
  <c r="U826" i="7"/>
  <c r="V830" i="7"/>
  <c r="U844" i="7"/>
  <c r="U858" i="7"/>
  <c r="Q862" i="7"/>
  <c r="U926" i="7"/>
  <c r="U930" i="7"/>
  <c r="U934" i="7"/>
  <c r="U938" i="7"/>
  <c r="U942" i="7"/>
  <c r="U946" i="7"/>
  <c r="U950" i="7"/>
  <c r="U954" i="7"/>
  <c r="U958" i="7"/>
  <c r="U962" i="7"/>
  <c r="Q966" i="7"/>
  <c r="U968" i="7"/>
  <c r="Q982" i="7"/>
  <c r="U984" i="7"/>
  <c r="Q987" i="7"/>
  <c r="Q990" i="7"/>
  <c r="U992" i="7"/>
  <c r="Q1000" i="7"/>
  <c r="Q1008" i="7"/>
  <c r="U1010" i="7"/>
  <c r="Q1013" i="7"/>
  <c r="V1021" i="7"/>
  <c r="U1026" i="7"/>
  <c r="U1032" i="7"/>
  <c r="Q1038" i="7"/>
  <c r="U1050" i="7"/>
  <c r="Q1062" i="7"/>
  <c r="Q1078" i="7"/>
  <c r="Q1081" i="7"/>
  <c r="Q1085" i="7"/>
  <c r="U1099" i="7"/>
  <c r="U1103" i="7"/>
  <c r="Q1110" i="7"/>
  <c r="Q1117" i="7"/>
  <c r="U1120" i="7"/>
  <c r="Q1127" i="7"/>
  <c r="Q1133" i="7"/>
  <c r="Q1137" i="7"/>
  <c r="U1145" i="7"/>
  <c r="U1155" i="7"/>
  <c r="Q1161" i="7"/>
  <c r="Q1171" i="7"/>
  <c r="U1174" i="7"/>
  <c r="U1179" i="7"/>
  <c r="U1183" i="7"/>
  <c r="U1192" i="7"/>
  <c r="Q1201" i="7"/>
  <c r="U1203" i="7"/>
  <c r="U1206" i="7"/>
  <c r="Q1213" i="7"/>
  <c r="U1215" i="7"/>
  <c r="Q1220" i="7"/>
  <c r="U1222" i="7"/>
  <c r="U1235" i="7"/>
  <c r="U1239" i="7"/>
  <c r="U1242" i="7"/>
  <c r="V1249" i="7"/>
  <c r="U1249" i="7"/>
  <c r="U1251" i="7"/>
  <c r="U1255" i="7"/>
  <c r="U1258" i="7"/>
  <c r="U1267" i="7"/>
  <c r="U1271" i="7"/>
  <c r="U1278" i="7"/>
  <c r="U1299" i="7"/>
  <c r="U1303" i="7"/>
  <c r="U1310" i="7"/>
  <c r="U1331" i="7"/>
  <c r="U1335" i="7"/>
  <c r="U1342" i="7"/>
  <c r="U1363" i="7"/>
  <c r="V1383" i="7"/>
  <c r="Q1383" i="7"/>
  <c r="U1386" i="7"/>
  <c r="U1390" i="7"/>
  <c r="V1430" i="7"/>
  <c r="U1430" i="7"/>
  <c r="Q1430" i="7"/>
  <c r="U1443" i="7"/>
  <c r="V1555" i="7"/>
  <c r="U1555" i="7"/>
  <c r="Q1555" i="7"/>
  <c r="V1589" i="7"/>
  <c r="U1589" i="7"/>
  <c r="Q1589" i="7"/>
  <c r="V1621" i="7"/>
  <c r="U1621" i="7"/>
  <c r="Q1621" i="7"/>
  <c r="U1662" i="7"/>
  <c r="V1662" i="7"/>
  <c r="V1710" i="7"/>
  <c r="U1710" i="7"/>
  <c r="Q1710" i="7"/>
  <c r="Q1717" i="7"/>
  <c r="V1717" i="7"/>
  <c r="U1717" i="7"/>
  <c r="V1890" i="7"/>
  <c r="U1890" i="7"/>
  <c r="Q1890" i="7"/>
  <c r="V2069" i="7"/>
  <c r="U2069" i="7"/>
  <c r="Q2069" i="7"/>
  <c r="Q1075" i="7"/>
  <c r="U1081" i="7"/>
  <c r="U1117" i="7"/>
  <c r="U1127" i="7"/>
  <c r="U1133" i="7"/>
  <c r="U1137" i="7"/>
  <c r="Q1149" i="7"/>
  <c r="U1161" i="7"/>
  <c r="U1171" i="7"/>
  <c r="V1192" i="7"/>
  <c r="U1201" i="7"/>
  <c r="U1213" i="7"/>
  <c r="U1220" i="7"/>
  <c r="V1233" i="7"/>
  <c r="U1233" i="7"/>
  <c r="V1240" i="7"/>
  <c r="U1240" i="7"/>
  <c r="V1256" i="7"/>
  <c r="U1256" i="7"/>
  <c r="V1279" i="7"/>
  <c r="U1279" i="7"/>
  <c r="Q1279" i="7"/>
  <c r="V1311" i="7"/>
  <c r="U1311" i="7"/>
  <c r="Q1311" i="7"/>
  <c r="V1343" i="7"/>
  <c r="U1343" i="7"/>
  <c r="Q1343" i="7"/>
  <c r="V1379" i="7"/>
  <c r="Q1379" i="7"/>
  <c r="V1391" i="7"/>
  <c r="U1391" i="7"/>
  <c r="Q1391" i="7"/>
  <c r="V1398" i="7"/>
  <c r="U1398" i="7"/>
  <c r="Q1398" i="7"/>
  <c r="V1402" i="7"/>
  <c r="Q1402" i="7"/>
  <c r="Q1406" i="7"/>
  <c r="V1406" i="7"/>
  <c r="V1431" i="7"/>
  <c r="Q1431" i="7"/>
  <c r="V1523" i="7"/>
  <c r="U1523" i="7"/>
  <c r="Q1523" i="7"/>
  <c r="Q1552" i="7"/>
  <c r="U1552" i="7"/>
  <c r="V1810" i="7"/>
  <c r="U1810" i="7"/>
  <c r="Q1810" i="7"/>
  <c r="V1858" i="7"/>
  <c r="U1858" i="7"/>
  <c r="Q1858" i="7"/>
  <c r="V2037" i="7"/>
  <c r="U2037" i="7"/>
  <c r="Q2037" i="7"/>
  <c r="U214" i="7"/>
  <c r="U221" i="7"/>
  <c r="U235" i="7"/>
  <c r="Q239" i="7"/>
  <c r="U267" i="7"/>
  <c r="Q271" i="7"/>
  <c r="U299" i="7"/>
  <c r="Q303" i="7"/>
  <c r="U500" i="7"/>
  <c r="U514" i="7"/>
  <c r="U524" i="7"/>
  <c r="U544" i="7"/>
  <c r="Q547" i="7"/>
  <c r="Q555" i="7"/>
  <c r="U558" i="7"/>
  <c r="Q561" i="7"/>
  <c r="U574" i="7"/>
  <c r="Q577" i="7"/>
  <c r="U590" i="7"/>
  <c r="U606" i="7"/>
  <c r="U622" i="7"/>
  <c r="Q625" i="7"/>
  <c r="U638" i="7"/>
  <c r="Q641" i="7"/>
  <c r="U654" i="7"/>
  <c r="Q657" i="7"/>
  <c r="V660" i="7"/>
  <c r="U722" i="7"/>
  <c r="V726" i="7"/>
  <c r="U754" i="7"/>
  <c r="V1286" i="7"/>
  <c r="U1286" i="7"/>
  <c r="Q1286" i="7"/>
  <c r="V1290" i="7"/>
  <c r="Q1290" i="7"/>
  <c r="V1318" i="7"/>
  <c r="U1318" i="7"/>
  <c r="Q1318" i="7"/>
  <c r="V1322" i="7"/>
  <c r="Q1322" i="7"/>
  <c r="V1350" i="7"/>
  <c r="U1350" i="7"/>
  <c r="Q1350" i="7"/>
  <c r="V1354" i="7"/>
  <c r="Q1354" i="7"/>
  <c r="V1399" i="7"/>
  <c r="Q1399" i="7"/>
  <c r="V1427" i="7"/>
  <c r="Q1427" i="7"/>
  <c r="V1434" i="7"/>
  <c r="Q1434" i="7"/>
  <c r="Q1438" i="7"/>
  <c r="V1438" i="7"/>
  <c r="V1459" i="7"/>
  <c r="U1459" i="7"/>
  <c r="Q1459" i="7"/>
  <c r="V1497" i="7"/>
  <c r="Q1497" i="7"/>
  <c r="U1497" i="7"/>
  <c r="Q1520" i="7"/>
  <c r="U1520" i="7"/>
  <c r="U1686" i="7"/>
  <c r="V1686" i="7"/>
  <c r="Q1686" i="7"/>
  <c r="V1752" i="7"/>
  <c r="U1752" i="7"/>
  <c r="Q1752" i="7"/>
  <c r="V1760" i="7"/>
  <c r="U1760" i="7"/>
  <c r="Q1760" i="7"/>
  <c r="U1939" i="7"/>
  <c r="V1939" i="7"/>
  <c r="V2013" i="7"/>
  <c r="U2013" i="7"/>
  <c r="Q2013" i="7"/>
  <c r="U1365" i="7"/>
  <c r="U1381" i="7"/>
  <c r="U1397" i="7"/>
  <c r="U1413" i="7"/>
  <c r="U1429" i="7"/>
  <c r="U1445" i="7"/>
  <c r="V1448" i="7"/>
  <c r="Q1448" i="7"/>
  <c r="U1461" i="7"/>
  <c r="V1489" i="7"/>
  <c r="U1489" i="7"/>
  <c r="Q1489" i="7"/>
  <c r="V1507" i="7"/>
  <c r="U1507" i="7"/>
  <c r="Q1507" i="7"/>
  <c r="V1514" i="7"/>
  <c r="U1514" i="7"/>
  <c r="Q1514" i="7"/>
  <c r="V1536" i="7"/>
  <c r="V1573" i="7"/>
  <c r="U1573" i="7"/>
  <c r="V1580" i="7"/>
  <c r="U1580" i="7"/>
  <c r="V1610" i="7"/>
  <c r="U1610" i="7"/>
  <c r="Q1610" i="7"/>
  <c r="V1635" i="7"/>
  <c r="U1635" i="7"/>
  <c r="Q1635" i="7"/>
  <c r="Q1649" i="7"/>
  <c r="V1649" i="7"/>
  <c r="V1676" i="7"/>
  <c r="U1676" i="7"/>
  <c r="V1736" i="7"/>
  <c r="U1736" i="7"/>
  <c r="V1802" i="7"/>
  <c r="U1802" i="7"/>
  <c r="Q1802" i="7"/>
  <c r="Q1969" i="7"/>
  <c r="V1969" i="7"/>
  <c r="U1969" i="7"/>
  <c r="V2021" i="7"/>
  <c r="U2021" i="7"/>
  <c r="Q2021" i="7"/>
  <c r="V2113" i="7"/>
  <c r="U2113" i="7"/>
  <c r="Q2113" i="7"/>
  <c r="V2182" i="7"/>
  <c r="U2182" i="7"/>
  <c r="U1265" i="7"/>
  <c r="U1272" i="7"/>
  <c r="U1281" i="7"/>
  <c r="U1288" i="7"/>
  <c r="U1297" i="7"/>
  <c r="U1304" i="7"/>
  <c r="U1313" i="7"/>
  <c r="U1320" i="7"/>
  <c r="U1329" i="7"/>
  <c r="U1336" i="7"/>
  <c r="U1345" i="7"/>
  <c r="U1352" i="7"/>
  <c r="U1361" i="7"/>
  <c r="U1368" i="7"/>
  <c r="U1377" i="7"/>
  <c r="U1384" i="7"/>
  <c r="U1393" i="7"/>
  <c r="U1400" i="7"/>
  <c r="V1481" i="7"/>
  <c r="Q1481" i="7"/>
  <c r="V1541" i="7"/>
  <c r="U1541" i="7"/>
  <c r="V1548" i="7"/>
  <c r="U1548" i="7"/>
  <c r="V1603" i="7"/>
  <c r="U1603" i="7"/>
  <c r="Q1603" i="7"/>
  <c r="V1644" i="7"/>
  <c r="U1644" i="7"/>
  <c r="Q1656" i="7"/>
  <c r="U1656" i="7"/>
  <c r="Q1707" i="7"/>
  <c r="V1707" i="7"/>
  <c r="V1726" i="7"/>
  <c r="U1726" i="7"/>
  <c r="Q1726" i="7"/>
  <c r="Q1733" i="7"/>
  <c r="V1733" i="7"/>
  <c r="Q1749" i="7"/>
  <c r="V1749" i="7"/>
  <c r="U1749" i="7"/>
  <c r="V1816" i="7"/>
  <c r="U1816" i="7"/>
  <c r="Q1816" i="7"/>
  <c r="V1824" i="7"/>
  <c r="U1824" i="7"/>
  <c r="V1864" i="7"/>
  <c r="U1864" i="7"/>
  <c r="V1917" i="7"/>
  <c r="U1917" i="7"/>
  <c r="Q1917" i="7"/>
  <c r="V2053" i="7"/>
  <c r="U2053" i="7"/>
  <c r="Q2053" i="7"/>
  <c r="V2085" i="7"/>
  <c r="U2085" i="7"/>
  <c r="Q2085" i="7"/>
  <c r="V2199" i="7"/>
  <c r="U2199" i="7"/>
  <c r="Q2199" i="7"/>
  <c r="V2203" i="7"/>
  <c r="U2203" i="7"/>
  <c r="V2207" i="7"/>
  <c r="U2207" i="7"/>
  <c r="Q2207" i="7"/>
  <c r="Q1229" i="7"/>
  <c r="Q1236" i="7"/>
  <c r="Q1245" i="7"/>
  <c r="Q1252" i="7"/>
  <c r="Q1261" i="7"/>
  <c r="Q1268" i="7"/>
  <c r="Q1277" i="7"/>
  <c r="Q1284" i="7"/>
  <c r="Q1293" i="7"/>
  <c r="Q1300" i="7"/>
  <c r="Q1309" i="7"/>
  <c r="Q1316" i="7"/>
  <c r="Q1325" i="7"/>
  <c r="Q1332" i="7"/>
  <c r="Q1341" i="7"/>
  <c r="Q1348" i="7"/>
  <c r="Q1357" i="7"/>
  <c r="Q1364" i="7"/>
  <c r="Q1373" i="7"/>
  <c r="Q1380" i="7"/>
  <c r="Q1389" i="7"/>
  <c r="Q1396" i="7"/>
  <c r="Q1405" i="7"/>
  <c r="Q1412" i="7"/>
  <c r="Q1421" i="7"/>
  <c r="Q1428" i="7"/>
  <c r="Q1437" i="7"/>
  <c r="Q1444" i="7"/>
  <c r="Q1449" i="7"/>
  <c r="V1457" i="7"/>
  <c r="Q1457" i="7"/>
  <c r="V1466" i="7"/>
  <c r="U1466" i="7"/>
  <c r="V1475" i="7"/>
  <c r="U1475" i="7"/>
  <c r="U1481" i="7"/>
  <c r="Q1493" i="7"/>
  <c r="V1525" i="7"/>
  <c r="U1525" i="7"/>
  <c r="V1532" i="7"/>
  <c r="U1532" i="7"/>
  <c r="Q1541" i="7"/>
  <c r="Q1548" i="7"/>
  <c r="V1587" i="7"/>
  <c r="U1587" i="7"/>
  <c r="Q1587" i="7"/>
  <c r="V1594" i="7"/>
  <c r="U1594" i="7"/>
  <c r="Q1594" i="7"/>
  <c r="V1626" i="7"/>
  <c r="U1626" i="7"/>
  <c r="Q1626" i="7"/>
  <c r="Q1644" i="7"/>
  <c r="Q1683" i="7"/>
  <c r="V1683" i="7"/>
  <c r="Q1697" i="7"/>
  <c r="V1697" i="7"/>
  <c r="U1707" i="7"/>
  <c r="U1733" i="7"/>
  <c r="U1791" i="7"/>
  <c r="Q1824" i="7"/>
  <c r="Q1864" i="7"/>
  <c r="Q1956" i="7"/>
  <c r="U1966" i="7"/>
  <c r="V1966" i="7"/>
  <c r="Q1966" i="7"/>
  <c r="U2008" i="7"/>
  <c r="V2008" i="7"/>
  <c r="Q2008" i="7"/>
  <c r="V2129" i="7"/>
  <c r="U2129" i="7"/>
  <c r="Q2129" i="7"/>
  <c r="U2150" i="7"/>
  <c r="V2150" i="7"/>
  <c r="Q2150" i="7"/>
  <c r="Q2165" i="7"/>
  <c r="V2165" i="7"/>
  <c r="V2169" i="7"/>
  <c r="U2169" i="7"/>
  <c r="Q2169" i="7"/>
  <c r="Q2203" i="7"/>
  <c r="U1229" i="7"/>
  <c r="Q1243" i="7"/>
  <c r="U1245" i="7"/>
  <c r="U1261" i="7"/>
  <c r="Q1275" i="7"/>
  <c r="U1277" i="7"/>
  <c r="Q1291" i="7"/>
  <c r="U1293" i="7"/>
  <c r="Q1307" i="7"/>
  <c r="U1309" i="7"/>
  <c r="Q1323" i="7"/>
  <c r="U1325" i="7"/>
  <c r="Q1339" i="7"/>
  <c r="U1341" i="7"/>
  <c r="Q1355" i="7"/>
  <c r="U1357" i="7"/>
  <c r="Q1371" i="7"/>
  <c r="U1373" i="7"/>
  <c r="Q1387" i="7"/>
  <c r="U1389" i="7"/>
  <c r="Q1403" i="7"/>
  <c r="U1405" i="7"/>
  <c r="Q1419" i="7"/>
  <c r="U1421" i="7"/>
  <c r="Q1435" i="7"/>
  <c r="U1437" i="7"/>
  <c r="U1449" i="7"/>
  <c r="Q1452" i="7"/>
  <c r="U1457" i="7"/>
  <c r="Q1466" i="7"/>
  <c r="U1472" i="7"/>
  <c r="Q1475" i="7"/>
  <c r="V1482" i="7"/>
  <c r="U1482" i="7"/>
  <c r="U1493" i="7"/>
  <c r="V1496" i="7"/>
  <c r="U1496" i="7"/>
  <c r="Q1496" i="7"/>
  <c r="V1509" i="7"/>
  <c r="U1509" i="7"/>
  <c r="V1516" i="7"/>
  <c r="U1516" i="7"/>
  <c r="Q1525" i="7"/>
  <c r="Q1532" i="7"/>
  <c r="V1545" i="7"/>
  <c r="Q1545" i="7"/>
  <c r="V1571" i="7"/>
  <c r="U1571" i="7"/>
  <c r="Q1571" i="7"/>
  <c r="V1578" i="7"/>
  <c r="U1578" i="7"/>
  <c r="Q1578" i="7"/>
  <c r="V1612" i="7"/>
  <c r="U1612" i="7"/>
  <c r="V1637" i="7"/>
  <c r="U1637" i="7"/>
  <c r="V1674" i="7"/>
  <c r="U1674" i="7"/>
  <c r="Q1674" i="7"/>
  <c r="U1683" i="7"/>
  <c r="V1778" i="7"/>
  <c r="U1778" i="7"/>
  <c r="U1896" i="7"/>
  <c r="V1896" i="7"/>
  <c r="U1912" i="7"/>
  <c r="V1912" i="7"/>
  <c r="U1942" i="7"/>
  <c r="V1942" i="7"/>
  <c r="Q1942" i="7"/>
  <c r="V2023" i="7"/>
  <c r="U2023" i="7"/>
  <c r="U2142" i="7"/>
  <c r="V2142" i="7"/>
  <c r="Q2142" i="7"/>
  <c r="V2147" i="7"/>
  <c r="U2147" i="7"/>
  <c r="U2165" i="7"/>
  <c r="V2196" i="7"/>
  <c r="Q2196" i="7"/>
  <c r="V2071" i="7"/>
  <c r="U2071" i="7"/>
  <c r="V2191" i="7"/>
  <c r="U2191" i="7"/>
  <c r="Q2191" i="7"/>
  <c r="V1453" i="7"/>
  <c r="Q1453" i="7"/>
  <c r="V1473" i="7"/>
  <c r="U1473" i="7"/>
  <c r="Q1473" i="7"/>
  <c r="V1513" i="7"/>
  <c r="Q1513" i="7"/>
  <c r="V1539" i="7"/>
  <c r="U1539" i="7"/>
  <c r="Q1539" i="7"/>
  <c r="V1546" i="7"/>
  <c r="U1546" i="7"/>
  <c r="Q1546" i="7"/>
  <c r="V1605" i="7"/>
  <c r="U1605" i="7"/>
  <c r="V1642" i="7"/>
  <c r="U1642" i="7"/>
  <c r="Q1642" i="7"/>
  <c r="V1720" i="7"/>
  <c r="U1720" i="7"/>
  <c r="Q1731" i="7"/>
  <c r="V1731" i="7"/>
  <c r="U1731" i="7"/>
  <c r="V1786" i="7"/>
  <c r="U1786" i="7"/>
  <c r="V1794" i="7"/>
  <c r="U1794" i="7"/>
  <c r="V1848" i="7"/>
  <c r="U1848" i="7"/>
  <c r="V1880" i="7"/>
  <c r="U1880" i="7"/>
  <c r="V1919" i="7"/>
  <c r="U1919" i="7"/>
  <c r="V2005" i="7"/>
  <c r="U2005" i="7"/>
  <c r="Q2005" i="7"/>
  <c r="V2031" i="7"/>
  <c r="U2031" i="7"/>
  <c r="Q2031" i="7"/>
  <c r="V2055" i="7"/>
  <c r="U2055" i="7"/>
  <c r="Q2071" i="7"/>
  <c r="V2087" i="7"/>
  <c r="U2087" i="7"/>
  <c r="U2122" i="7"/>
  <c r="V2122" i="7"/>
  <c r="V2185" i="7"/>
  <c r="U2185" i="7"/>
  <c r="V2192" i="7"/>
  <c r="Q2192" i="7"/>
  <c r="U2192" i="7"/>
  <c r="V2251" i="7"/>
  <c r="U2251" i="7"/>
  <c r="V2265" i="7"/>
  <c r="U2265" i="7"/>
  <c r="Q2265" i="7"/>
  <c r="V2273" i="7"/>
  <c r="U2273" i="7"/>
  <c r="Q2273" i="7"/>
  <c r="V2283" i="7"/>
  <c r="U2283" i="7"/>
  <c r="Q2283" i="7"/>
  <c r="V2296" i="7"/>
  <c r="U2296" i="7"/>
  <c r="V2436" i="7"/>
  <c r="Q2436" i="7"/>
  <c r="U2477" i="7"/>
  <c r="V2477" i="7"/>
  <c r="Q2477" i="7"/>
  <c r="U2509" i="7"/>
  <c r="V2509" i="7"/>
  <c r="Q2509" i="7"/>
  <c r="U2126" i="7"/>
  <c r="V2126" i="7"/>
  <c r="Q2126" i="7"/>
  <c r="V2212" i="7"/>
  <c r="Q2212" i="7"/>
  <c r="V2223" i="7"/>
  <c r="U2223" i="7"/>
  <c r="Q2223" i="7"/>
  <c r="V2233" i="7"/>
  <c r="U2233" i="7"/>
  <c r="Q2233" i="7"/>
  <c r="V2241" i="7"/>
  <c r="U2241" i="7"/>
  <c r="Q2241" i="7"/>
  <c r="V2278" i="7"/>
  <c r="U2278" i="7"/>
  <c r="U2485" i="7"/>
  <c r="V2485" i="7"/>
  <c r="Q2485" i="7"/>
  <c r="U2517" i="7"/>
  <c r="V2517" i="7"/>
  <c r="Q2517" i="7"/>
  <c r="V2602" i="7"/>
  <c r="U2602" i="7"/>
  <c r="Q2602" i="7"/>
  <c r="V2616" i="7"/>
  <c r="Q2616" i="7"/>
  <c r="U2616" i="7"/>
  <c r="Q1505" i="7"/>
  <c r="Q1512" i="7"/>
  <c r="Q1521" i="7"/>
  <c r="Q1528" i="7"/>
  <c r="Q1537" i="7"/>
  <c r="Q1544" i="7"/>
  <c r="Q1553" i="7"/>
  <c r="Q1560" i="7"/>
  <c r="Q1569" i="7"/>
  <c r="Q1576" i="7"/>
  <c r="Q1585" i="7"/>
  <c r="Q1592" i="7"/>
  <c r="Q1601" i="7"/>
  <c r="Q1608" i="7"/>
  <c r="Q1617" i="7"/>
  <c r="Q1624" i="7"/>
  <c r="Q1633" i="7"/>
  <c r="Q1640" i="7"/>
  <c r="U1653" i="7"/>
  <c r="Q1670" i="7"/>
  <c r="U1701" i="7"/>
  <c r="Q1742" i="7"/>
  <c r="U1747" i="7"/>
  <c r="U1755" i="7"/>
  <c r="U1765" i="7"/>
  <c r="Q1768" i="7"/>
  <c r="Q1776" i="7"/>
  <c r="Q1792" i="7"/>
  <c r="Q1808" i="7"/>
  <c r="Q1830" i="7"/>
  <c r="Q1836" i="7"/>
  <c r="Q1852" i="7"/>
  <c r="Q1868" i="7"/>
  <c r="Q1884" i="7"/>
  <c r="Q1903" i="7"/>
  <c r="V1923" i="7"/>
  <c r="Q1940" i="7"/>
  <c r="V1946" i="7"/>
  <c r="Q1950" i="7"/>
  <c r="U1953" i="7"/>
  <c r="Q1957" i="7"/>
  <c r="Q1960" i="7"/>
  <c r="Q1973" i="7"/>
  <c r="Q1976" i="7"/>
  <c r="Q1983" i="7"/>
  <c r="Q1990" i="7"/>
  <c r="V1994" i="7"/>
  <c r="Q1998" i="7"/>
  <c r="U2001" i="7"/>
  <c r="Q2019" i="7"/>
  <c r="Q2029" i="7"/>
  <c r="Q2045" i="7"/>
  <c r="Q2061" i="7"/>
  <c r="Q2077" i="7"/>
  <c r="V2090" i="7"/>
  <c r="U2094" i="7"/>
  <c r="V2094" i="7"/>
  <c r="Q2094" i="7"/>
  <c r="Q2101" i="7"/>
  <c r="V2106" i="7"/>
  <c r="U2110" i="7"/>
  <c r="V2110" i="7"/>
  <c r="Q2110" i="7"/>
  <c r="V2123" i="7"/>
  <c r="U2123" i="7"/>
  <c r="Q2131" i="7"/>
  <c r="U2134" i="7"/>
  <c r="V2134" i="7"/>
  <c r="Q2157" i="7"/>
  <c r="V2166" i="7"/>
  <c r="U2166" i="7"/>
  <c r="V2193" i="7"/>
  <c r="U2193" i="7"/>
  <c r="V2201" i="7"/>
  <c r="U2201" i="7"/>
  <c r="U2230" i="7"/>
  <c r="V2267" i="7"/>
  <c r="U2267" i="7"/>
  <c r="V2291" i="7"/>
  <c r="U2291" i="7"/>
  <c r="V2406" i="7"/>
  <c r="U2406" i="7"/>
  <c r="U2473" i="7"/>
  <c r="V2473" i="7"/>
  <c r="Q2473" i="7"/>
  <c r="U2505" i="7"/>
  <c r="V2505" i="7"/>
  <c r="Q2505" i="7"/>
  <c r="U2565" i="7"/>
  <c r="V2565" i="7"/>
  <c r="Q2565" i="7"/>
  <c r="U1505" i="7"/>
  <c r="U1512" i="7"/>
  <c r="U1521" i="7"/>
  <c r="U1528" i="7"/>
  <c r="U1537" i="7"/>
  <c r="U1544" i="7"/>
  <c r="U1553" i="7"/>
  <c r="U1560" i="7"/>
  <c r="U1569" i="7"/>
  <c r="U1576" i="7"/>
  <c r="U1585" i="7"/>
  <c r="U1592" i="7"/>
  <c r="U1601" i="7"/>
  <c r="Q1606" i="7"/>
  <c r="U1608" i="7"/>
  <c r="Q1615" i="7"/>
  <c r="U1617" i="7"/>
  <c r="Q1622" i="7"/>
  <c r="U1624" i="7"/>
  <c r="Q1631" i="7"/>
  <c r="U1633" i="7"/>
  <c r="Q1638" i="7"/>
  <c r="U1640" i="7"/>
  <c r="Q1650" i="7"/>
  <c r="V1653" i="7"/>
  <c r="Q1660" i="7"/>
  <c r="U1663" i="7"/>
  <c r="U1667" i="7"/>
  <c r="V1670" i="7"/>
  <c r="V1681" i="7"/>
  <c r="Q1698" i="7"/>
  <c r="V1701" i="7"/>
  <c r="V1713" i="7"/>
  <c r="Q1718" i="7"/>
  <c r="V1729" i="7"/>
  <c r="U1742" i="7"/>
  <c r="V1747" i="7"/>
  <c r="V1755" i="7"/>
  <c r="V1765" i="7"/>
  <c r="U1768" i="7"/>
  <c r="U1776" i="7"/>
  <c r="U1792" i="7"/>
  <c r="Q1800" i="7"/>
  <c r="U1808" i="7"/>
  <c r="Q1822" i="7"/>
  <c r="U1830" i="7"/>
  <c r="U1836" i="7"/>
  <c r="Q1846" i="7"/>
  <c r="U1852" i="7"/>
  <c r="Q1862" i="7"/>
  <c r="U1868" i="7"/>
  <c r="Q1878" i="7"/>
  <c r="U1884" i="7"/>
  <c r="U1903" i="7"/>
  <c r="V1940" i="7"/>
  <c r="V1950" i="7"/>
  <c r="V1953" i="7"/>
  <c r="U1957" i="7"/>
  <c r="V1960" i="7"/>
  <c r="U1973" i="7"/>
  <c r="V1976" i="7"/>
  <c r="Q1981" i="7"/>
  <c r="U1983" i="7"/>
  <c r="V1990" i="7"/>
  <c r="V1998" i="7"/>
  <c r="V2001" i="7"/>
  <c r="U2019" i="7"/>
  <c r="U2029" i="7"/>
  <c r="U2045" i="7"/>
  <c r="V2058" i="7"/>
  <c r="U2061" i="7"/>
  <c r="Q2067" i="7"/>
  <c r="U2077" i="7"/>
  <c r="V2091" i="7"/>
  <c r="U2091" i="7"/>
  <c r="U2101" i="7"/>
  <c r="V2107" i="7"/>
  <c r="U2107" i="7"/>
  <c r="U2131" i="7"/>
  <c r="U2157" i="7"/>
  <c r="Q2160" i="7"/>
  <c r="V2209" i="7"/>
  <c r="U2209" i="7"/>
  <c r="V2217" i="7"/>
  <c r="U2217" i="7"/>
  <c r="U2335" i="7"/>
  <c r="Q2335" i="7"/>
  <c r="V2335" i="7"/>
  <c r="V2345" i="7"/>
  <c r="U2345" i="7"/>
  <c r="Q2345" i="7"/>
  <c r="U2493" i="7"/>
  <c r="V2493" i="7"/>
  <c r="Q2493" i="7"/>
  <c r="Q1469" i="7"/>
  <c r="U1471" i="7"/>
  <c r="Q1485" i="7"/>
  <c r="Q1501" i="7"/>
  <c r="Q1517" i="7"/>
  <c r="Q1533" i="7"/>
  <c r="Q1549" i="7"/>
  <c r="Q1565" i="7"/>
  <c r="Q1581" i="7"/>
  <c r="Q1597" i="7"/>
  <c r="Q1613" i="7"/>
  <c r="U1615" i="7"/>
  <c r="Q1629" i="7"/>
  <c r="U1631" i="7"/>
  <c r="U1650" i="7"/>
  <c r="V1667" i="7"/>
  <c r="U1688" i="7"/>
  <c r="V1691" i="7"/>
  <c r="V1694" i="7"/>
  <c r="U1698" i="7"/>
  <c r="V1745" i="7"/>
  <c r="V1763" i="7"/>
  <c r="V1771" i="7"/>
  <c r="U1779" i="7"/>
  <c r="V1781" i="7"/>
  <c r="U1787" i="7"/>
  <c r="U1795" i="7"/>
  <c r="V1797" i="7"/>
  <c r="Q1910" i="7"/>
  <c r="V1914" i="7"/>
  <c r="Q1924" i="7"/>
  <c r="V1926" i="7"/>
  <c r="Q1934" i="7"/>
  <c r="U1937" i="7"/>
  <c r="Q2024" i="7"/>
  <c r="Q2040" i="7"/>
  <c r="Q2056" i="7"/>
  <c r="Q2072" i="7"/>
  <c r="Q2088" i="7"/>
  <c r="Q2091" i="7"/>
  <c r="Q2104" i="7"/>
  <c r="Q2107" i="7"/>
  <c r="U2118" i="7"/>
  <c r="V2118" i="7"/>
  <c r="V2120" i="7"/>
  <c r="U2160" i="7"/>
  <c r="U2163" i="7"/>
  <c r="V2173" i="7"/>
  <c r="V2177" i="7"/>
  <c r="U2177" i="7"/>
  <c r="Q2177" i="7"/>
  <c r="Q2209" i="7"/>
  <c r="Q2217" i="7"/>
  <c r="V2225" i="7"/>
  <c r="U2225" i="7"/>
  <c r="V2235" i="7"/>
  <c r="U2235" i="7"/>
  <c r="V2249" i="7"/>
  <c r="U2249" i="7"/>
  <c r="Q2249" i="7"/>
  <c r="V2257" i="7"/>
  <c r="U2257" i="7"/>
  <c r="Q2257" i="7"/>
  <c r="V2304" i="7"/>
  <c r="U2304" i="7"/>
  <c r="Q2304" i="7"/>
  <c r="U2481" i="7"/>
  <c r="V2481" i="7"/>
  <c r="Q2481" i="7"/>
  <c r="U2513" i="7"/>
  <c r="V2513" i="7"/>
  <c r="Q2513" i="7"/>
  <c r="U2102" i="7"/>
  <c r="V2102" i="7"/>
  <c r="V2145" i="7"/>
  <c r="U2145" i="7"/>
  <c r="Q2145" i="7"/>
  <c r="V2352" i="7"/>
  <c r="U2352" i="7"/>
  <c r="Q2352" i="7"/>
  <c r="U2469" i="7"/>
  <c r="V2469" i="7"/>
  <c r="Q2469" i="7"/>
  <c r="U2501" i="7"/>
  <c r="V2501" i="7"/>
  <c r="Q2501" i="7"/>
  <c r="Q1561" i="7"/>
  <c r="Q1577" i="7"/>
  <c r="Q1593" i="7"/>
  <c r="Q1609" i="7"/>
  <c r="Q1625" i="7"/>
  <c r="Q1641" i="7"/>
  <c r="U1647" i="7"/>
  <c r="U1651" i="7"/>
  <c r="V1665" i="7"/>
  <c r="U1672" i="7"/>
  <c r="V1678" i="7"/>
  <c r="U1695" i="7"/>
  <c r="U1699" i="7"/>
  <c r="U1743" i="7"/>
  <c r="V1777" i="7"/>
  <c r="V1793" i="7"/>
  <c r="U1915" i="7"/>
  <c r="V1955" i="7"/>
  <c r="Q1958" i="7"/>
  <c r="V1971" i="7"/>
  <c r="Q1974" i="7"/>
  <c r="Q1992" i="7"/>
  <c r="Q2020" i="7"/>
  <c r="Q2030" i="7"/>
  <c r="Q2046" i="7"/>
  <c r="Q2062" i="7"/>
  <c r="Q2078" i="7"/>
  <c r="Q2102" i="7"/>
  <c r="V2155" i="7"/>
  <c r="U2155" i="7"/>
  <c r="Q2171" i="7"/>
  <c r="U2195" i="7"/>
  <c r="U2198" i="7"/>
  <c r="V2361" i="7"/>
  <c r="U2361" i="7"/>
  <c r="Q2361" i="7"/>
  <c r="U2489" i="7"/>
  <c r="V2489" i="7"/>
  <c r="Q2489" i="7"/>
  <c r="U2521" i="7"/>
  <c r="V2521" i="7"/>
  <c r="Q2521" i="7"/>
  <c r="V2379" i="7"/>
  <c r="U2379" i="7"/>
  <c r="V2461" i="7"/>
  <c r="U2461" i="7"/>
  <c r="U2531" i="7"/>
  <c r="V2531" i="7"/>
  <c r="Q2531" i="7"/>
  <c r="U2581" i="7"/>
  <c r="V2581" i="7"/>
  <c r="Q2581" i="7"/>
  <c r="V2727" i="7"/>
  <c r="U2727" i="7"/>
  <c r="Q2727" i="7"/>
  <c r="V2743" i="7"/>
  <c r="U2743" i="7"/>
  <c r="Q2743" i="7"/>
  <c r="Q2307" i="7"/>
  <c r="Q2312" i="7"/>
  <c r="Q2315" i="7"/>
  <c r="U2319" i="7"/>
  <c r="Q2319" i="7"/>
  <c r="V2329" i="7"/>
  <c r="U2329" i="7"/>
  <c r="U2342" i="7"/>
  <c r="Q2349" i="7"/>
  <c r="Q2362" i="7"/>
  <c r="V2369" i="7"/>
  <c r="U2369" i="7"/>
  <c r="Q2369" i="7"/>
  <c r="Q2379" i="7"/>
  <c r="Q2387" i="7"/>
  <c r="V2393" i="7"/>
  <c r="U2393" i="7"/>
  <c r="Q2393" i="7"/>
  <c r="Q2397" i="7"/>
  <c r="Q2400" i="7"/>
  <c r="V2424" i="7"/>
  <c r="U2424" i="7"/>
  <c r="V2440" i="7"/>
  <c r="U2440" i="7"/>
  <c r="Q2440" i="7"/>
  <c r="Q2447" i="7"/>
  <c r="V2451" i="7"/>
  <c r="U2451" i="7"/>
  <c r="Q2451" i="7"/>
  <c r="V2458" i="7"/>
  <c r="U2458" i="7"/>
  <c r="Q2461" i="7"/>
  <c r="U2537" i="7"/>
  <c r="Q2537" i="7"/>
  <c r="V2947" i="7"/>
  <c r="Q2947" i="7"/>
  <c r="U2947" i="7"/>
  <c r="V3025" i="7"/>
  <c r="U3025" i="7"/>
  <c r="Q3025" i="7"/>
  <c r="V3032" i="7"/>
  <c r="U3032" i="7"/>
  <c r="Q3032" i="7"/>
  <c r="U2188" i="7"/>
  <c r="Q2228" i="7"/>
  <c r="Q2244" i="7"/>
  <c r="Q2260" i="7"/>
  <c r="U2294" i="7"/>
  <c r="U2307" i="7"/>
  <c r="U2312" i="7"/>
  <c r="U2315" i="7"/>
  <c r="Q2329" i="7"/>
  <c r="Q2336" i="7"/>
  <c r="U2343" i="7"/>
  <c r="Q2343" i="7"/>
  <c r="Q2346" i="7"/>
  <c r="U2349" i="7"/>
  <c r="V2353" i="7"/>
  <c r="U2353" i="7"/>
  <c r="U2362" i="7"/>
  <c r="Q2376" i="7"/>
  <c r="U2387" i="7"/>
  <c r="U2390" i="7"/>
  <c r="U2397" i="7"/>
  <c r="U2400" i="7"/>
  <c r="V2410" i="7"/>
  <c r="Q2410" i="7"/>
  <c r="U2421" i="7"/>
  <c r="Q2424" i="7"/>
  <c r="V2447" i="7"/>
  <c r="Q2455" i="7"/>
  <c r="Q2458" i="7"/>
  <c r="V2466" i="7"/>
  <c r="U2466" i="7"/>
  <c r="Q2466" i="7"/>
  <c r="V2470" i="7"/>
  <c r="U2470" i="7"/>
  <c r="Q2470" i="7"/>
  <c r="V2474" i="7"/>
  <c r="U2474" i="7"/>
  <c r="Q2474" i="7"/>
  <c r="V2478" i="7"/>
  <c r="U2478" i="7"/>
  <c r="Q2478" i="7"/>
  <c r="V2482" i="7"/>
  <c r="U2482" i="7"/>
  <c r="Q2482" i="7"/>
  <c r="V2486" i="7"/>
  <c r="U2486" i="7"/>
  <c r="Q2486" i="7"/>
  <c r="V2490" i="7"/>
  <c r="U2490" i="7"/>
  <c r="Q2490" i="7"/>
  <c r="V2494" i="7"/>
  <c r="U2494" i="7"/>
  <c r="Q2494" i="7"/>
  <c r="V2498" i="7"/>
  <c r="U2498" i="7"/>
  <c r="Q2498" i="7"/>
  <c r="V2502" i="7"/>
  <c r="U2502" i="7"/>
  <c r="Q2502" i="7"/>
  <c r="V2506" i="7"/>
  <c r="U2506" i="7"/>
  <c r="Q2506" i="7"/>
  <c r="V2510" i="7"/>
  <c r="U2510" i="7"/>
  <c r="Q2510" i="7"/>
  <c r="V2514" i="7"/>
  <c r="U2514" i="7"/>
  <c r="Q2514" i="7"/>
  <c r="V2518" i="7"/>
  <c r="U2518" i="7"/>
  <c r="Q2518" i="7"/>
  <c r="V2537" i="7"/>
  <c r="U2553" i="7"/>
  <c r="Q2553" i="7"/>
  <c r="U2590" i="7"/>
  <c r="Q2590" i="7"/>
  <c r="V2590" i="7"/>
  <c r="U2724" i="7"/>
  <c r="V2724" i="7"/>
  <c r="Q2724" i="7"/>
  <c r="V2739" i="7"/>
  <c r="U2739" i="7"/>
  <c r="Q2739" i="7"/>
  <c r="V2313" i="7"/>
  <c r="U2313" i="7"/>
  <c r="V2340" i="7"/>
  <c r="Q2340" i="7"/>
  <c r="V2363" i="7"/>
  <c r="U2363" i="7"/>
  <c r="V2401" i="7"/>
  <c r="U2401" i="7"/>
  <c r="Q2401" i="7"/>
  <c r="V2448" i="7"/>
  <c r="U2448" i="7"/>
  <c r="Q2448" i="7"/>
  <c r="V2553" i="7"/>
  <c r="U2569" i="7"/>
  <c r="Q2569" i="7"/>
  <c r="V2663" i="7"/>
  <c r="U2663" i="7"/>
  <c r="Q2663" i="7"/>
  <c r="V2697" i="7"/>
  <c r="U2697" i="7"/>
  <c r="Q2697" i="7"/>
  <c r="U2327" i="7"/>
  <c r="Q2327" i="7"/>
  <c r="V2337" i="7"/>
  <c r="U2337" i="7"/>
  <c r="V2377" i="7"/>
  <c r="U2377" i="7"/>
  <c r="Q2377" i="7"/>
  <c r="V2411" i="7"/>
  <c r="U2411" i="7"/>
  <c r="Q2411" i="7"/>
  <c r="V2456" i="7"/>
  <c r="U2456" i="7"/>
  <c r="Q2456" i="7"/>
  <c r="U2585" i="7"/>
  <c r="Q2585" i="7"/>
  <c r="U2642" i="7"/>
  <c r="Q2642" i="7"/>
  <c r="V2679" i="7"/>
  <c r="U2679" i="7"/>
  <c r="Q2679" i="7"/>
  <c r="V2686" i="7"/>
  <c r="U2686" i="7"/>
  <c r="Q2686" i="7"/>
  <c r="Q2200" i="7"/>
  <c r="Q2208" i="7"/>
  <c r="Q2216" i="7"/>
  <c r="Q2224" i="7"/>
  <c r="Q2234" i="7"/>
  <c r="Q2250" i="7"/>
  <c r="Q2266" i="7"/>
  <c r="Q2308" i="7"/>
  <c r="U2320" i="7"/>
  <c r="V2324" i="7"/>
  <c r="Q2324" i="7"/>
  <c r="V2327" i="7"/>
  <c r="U2330" i="7"/>
  <c r="Q2337" i="7"/>
  <c r="Q2344" i="7"/>
  <c r="Q2347" i="7"/>
  <c r="U2351" i="7"/>
  <c r="Q2351" i="7"/>
  <c r="Q2360" i="7"/>
  <c r="U2374" i="7"/>
  <c r="U2384" i="7"/>
  <c r="V2395" i="7"/>
  <c r="U2395" i="7"/>
  <c r="Q2408" i="7"/>
  <c r="V2419" i="7"/>
  <c r="U2419" i="7"/>
  <c r="V2445" i="7"/>
  <c r="U2445" i="7"/>
  <c r="V2463" i="7"/>
  <c r="V2467" i="7"/>
  <c r="V2471" i="7"/>
  <c r="V2475" i="7"/>
  <c r="V2479" i="7"/>
  <c r="V2483" i="7"/>
  <c r="V2487" i="7"/>
  <c r="V2491" i="7"/>
  <c r="V2495" i="7"/>
  <c r="V2499" i="7"/>
  <c r="V2503" i="7"/>
  <c r="V2507" i="7"/>
  <c r="V2511" i="7"/>
  <c r="V2515" i="7"/>
  <c r="V2519" i="7"/>
  <c r="U2533" i="7"/>
  <c r="V2533" i="7"/>
  <c r="Q2533" i="7"/>
  <c r="V2585" i="7"/>
  <c r="U2634" i="7"/>
  <c r="Q2634" i="7"/>
  <c r="V2642" i="7"/>
  <c r="V2321" i="7"/>
  <c r="U2321" i="7"/>
  <c r="V2385" i="7"/>
  <c r="U2385" i="7"/>
  <c r="Q2385" i="7"/>
  <c r="V2432" i="7"/>
  <c r="U2432" i="7"/>
  <c r="V2435" i="7"/>
  <c r="U2435" i="7"/>
  <c r="Q2435" i="7"/>
  <c r="V2442" i="7"/>
  <c r="U2442" i="7"/>
  <c r="V2464" i="7"/>
  <c r="U2464" i="7"/>
  <c r="Q2464" i="7"/>
  <c r="V2468" i="7"/>
  <c r="U2468" i="7"/>
  <c r="Q2468" i="7"/>
  <c r="V2472" i="7"/>
  <c r="U2472" i="7"/>
  <c r="Q2472" i="7"/>
  <c r="V2476" i="7"/>
  <c r="U2476" i="7"/>
  <c r="Q2476" i="7"/>
  <c r="V2480" i="7"/>
  <c r="U2480" i="7"/>
  <c r="Q2480" i="7"/>
  <c r="V2484" i="7"/>
  <c r="U2484" i="7"/>
  <c r="Q2484" i="7"/>
  <c r="V2488" i="7"/>
  <c r="U2488" i="7"/>
  <c r="Q2488" i="7"/>
  <c r="V2492" i="7"/>
  <c r="U2492" i="7"/>
  <c r="Q2492" i="7"/>
  <c r="V2496" i="7"/>
  <c r="U2496" i="7"/>
  <c r="Q2496" i="7"/>
  <c r="V2500" i="7"/>
  <c r="U2500" i="7"/>
  <c r="Q2500" i="7"/>
  <c r="V2504" i="7"/>
  <c r="U2504" i="7"/>
  <c r="Q2504" i="7"/>
  <c r="V2508" i="7"/>
  <c r="U2508" i="7"/>
  <c r="Q2508" i="7"/>
  <c r="V2512" i="7"/>
  <c r="U2512" i="7"/>
  <c r="Q2512" i="7"/>
  <c r="V2516" i="7"/>
  <c r="U2516" i="7"/>
  <c r="Q2516" i="7"/>
  <c r="V2520" i="7"/>
  <c r="U2520" i="7"/>
  <c r="Q2520" i="7"/>
  <c r="U2523" i="7"/>
  <c r="V2523" i="7"/>
  <c r="U2549" i="7"/>
  <c r="V2549" i="7"/>
  <c r="Q2549" i="7"/>
  <c r="V2598" i="7"/>
  <c r="Q2598" i="7"/>
  <c r="U2598" i="7"/>
  <c r="Q2620" i="7"/>
  <c r="U2620" i="7"/>
  <c r="V2539" i="7"/>
  <c r="V2555" i="7"/>
  <c r="V2571" i="7"/>
  <c r="V2587" i="7"/>
  <c r="V2627" i="7"/>
  <c r="Q2627" i="7"/>
  <c r="V2637" i="7"/>
  <c r="U2637" i="7"/>
  <c r="Q2637" i="7"/>
  <c r="V2668" i="7"/>
  <c r="U2668" i="7"/>
  <c r="V2704" i="7"/>
  <c r="U2704" i="7"/>
  <c r="Q2904" i="7"/>
  <c r="V2904" i="7"/>
  <c r="Q2942" i="7"/>
  <c r="V2942" i="7"/>
  <c r="V2595" i="7"/>
  <c r="Q2595" i="7"/>
  <c r="V2608" i="7"/>
  <c r="Q2608" i="7"/>
  <c r="V2650" i="7"/>
  <c r="U2650" i="7"/>
  <c r="Q2650" i="7"/>
  <c r="V2711" i="7"/>
  <c r="U2711" i="7"/>
  <c r="Q2711" i="7"/>
  <c r="U2740" i="7"/>
  <c r="Q2740" i="7"/>
  <c r="V2740" i="7"/>
  <c r="V2844" i="7"/>
  <c r="U2844" i="7"/>
  <c r="Q2844" i="7"/>
  <c r="Q2872" i="7"/>
  <c r="V2872" i="7"/>
  <c r="U2872" i="7"/>
  <c r="Q2547" i="7"/>
  <c r="Q2563" i="7"/>
  <c r="Q2579" i="7"/>
  <c r="Q2592" i="7"/>
  <c r="U2596" i="7"/>
  <c r="Q2596" i="7"/>
  <c r="V2605" i="7"/>
  <c r="Q2605" i="7"/>
  <c r="U2608" i="7"/>
  <c r="V2733" i="7"/>
  <c r="U2733" i="7"/>
  <c r="Q2733" i="7"/>
  <c r="V2812" i="7"/>
  <c r="U2812" i="7"/>
  <c r="Q2812" i="7"/>
  <c r="Q3020" i="7"/>
  <c r="V3020" i="7"/>
  <c r="U3020" i="7"/>
  <c r="Q2356" i="7"/>
  <c r="Q2372" i="7"/>
  <c r="Q2388" i="7"/>
  <c r="U2422" i="7"/>
  <c r="Q2529" i="7"/>
  <c r="Q2545" i="7"/>
  <c r="V2547" i="7"/>
  <c r="Q2561" i="7"/>
  <c r="V2563" i="7"/>
  <c r="Q2577" i="7"/>
  <c r="V2579" i="7"/>
  <c r="V2592" i="7"/>
  <c r="V2596" i="7"/>
  <c r="U2605" i="7"/>
  <c r="V2658" i="7"/>
  <c r="U2658" i="7"/>
  <c r="Q2658" i="7"/>
  <c r="V2666" i="7"/>
  <c r="U2666" i="7"/>
  <c r="Q2666" i="7"/>
  <c r="V2695" i="7"/>
  <c r="U2695" i="7"/>
  <c r="Q2695" i="7"/>
  <c r="V2702" i="7"/>
  <c r="U2702" i="7"/>
  <c r="Q2702" i="7"/>
  <c r="V2734" i="7"/>
  <c r="U2734" i="7"/>
  <c r="Q2734" i="7"/>
  <c r="V3013" i="7"/>
  <c r="Q3013" i="7"/>
  <c r="U3013" i="7"/>
  <c r="V2589" i="7"/>
  <c r="U2589" i="7"/>
  <c r="V2640" i="7"/>
  <c r="U2640" i="7"/>
  <c r="Q2640" i="7"/>
  <c r="V2647" i="7"/>
  <c r="U2647" i="7"/>
  <c r="V2684" i="7"/>
  <c r="U2684" i="7"/>
  <c r="Q2684" i="7"/>
  <c r="V2692" i="7"/>
  <c r="U2692" i="7"/>
  <c r="V2716" i="7"/>
  <c r="U2716" i="7"/>
  <c r="Q2716" i="7"/>
  <c r="V2619" i="7"/>
  <c r="U2619" i="7"/>
  <c r="Q2619" i="7"/>
  <c r="U2630" i="7"/>
  <c r="Q2630" i="7"/>
  <c r="V2633" i="7"/>
  <c r="U2633" i="7"/>
  <c r="V2652" i="7"/>
  <c r="U2652" i="7"/>
  <c r="V2674" i="7"/>
  <c r="U2674" i="7"/>
  <c r="Q2674" i="7"/>
  <c r="Q2776" i="7"/>
  <c r="V2776" i="7"/>
  <c r="U2776" i="7"/>
  <c r="V2977" i="7"/>
  <c r="U2977" i="7"/>
  <c r="Q2977" i="7"/>
  <c r="V2984" i="7"/>
  <c r="U2984" i="7"/>
  <c r="Q2984" i="7"/>
  <c r="V2721" i="7"/>
  <c r="Q2721" i="7"/>
  <c r="U2730" i="7"/>
  <c r="Q2730" i="7"/>
  <c r="V2764" i="7"/>
  <c r="U2764" i="7"/>
  <c r="Q2764" i="7"/>
  <c r="Q2808" i="7"/>
  <c r="V2808" i="7"/>
  <c r="Q2840" i="7"/>
  <c r="V2840" i="7"/>
  <c r="V2917" i="7"/>
  <c r="U2917" i="7"/>
  <c r="V2933" i="7"/>
  <c r="U2933" i="7"/>
  <c r="Q2972" i="7"/>
  <c r="V2972" i="7"/>
  <c r="V3009" i="7"/>
  <c r="U3009" i="7"/>
  <c r="Q3009" i="7"/>
  <c r="V3016" i="7"/>
  <c r="U3016" i="7"/>
  <c r="Q3016" i="7"/>
  <c r="V2741" i="7"/>
  <c r="U2741" i="7"/>
  <c r="V2892" i="7"/>
  <c r="U2892" i="7"/>
  <c r="Q2892" i="7"/>
  <c r="V2913" i="7"/>
  <c r="U2913" i="7"/>
  <c r="Q2913" i="7"/>
  <c r="V2918" i="7"/>
  <c r="U2918" i="7"/>
  <c r="Q2918" i="7"/>
  <c r="V2929" i="7"/>
  <c r="U2929" i="7"/>
  <c r="Q2929" i="7"/>
  <c r="V2934" i="7"/>
  <c r="U2934" i="7"/>
  <c r="Q2934" i="7"/>
  <c r="V2956" i="7"/>
  <c r="U2956" i="7"/>
  <c r="Q2956" i="7"/>
  <c r="V2965" i="7"/>
  <c r="Q2965" i="7"/>
  <c r="V2997" i="7"/>
  <c r="Q2997" i="7"/>
  <c r="Q3004" i="7"/>
  <c r="V3004" i="7"/>
  <c r="V3061" i="7"/>
  <c r="Q3061" i="7"/>
  <c r="U2603" i="7"/>
  <c r="U2621" i="7"/>
  <c r="Q2648" i="7"/>
  <c r="Q2664" i="7"/>
  <c r="Q2698" i="7"/>
  <c r="Q2707" i="7"/>
  <c r="U2709" i="7"/>
  <c r="Q2714" i="7"/>
  <c r="V2725" i="7"/>
  <c r="U2725" i="7"/>
  <c r="Q2741" i="7"/>
  <c r="Q2760" i="7"/>
  <c r="V2760" i="7"/>
  <c r="V2796" i="7"/>
  <c r="U2796" i="7"/>
  <c r="Q2796" i="7"/>
  <c r="V2828" i="7"/>
  <c r="U2828" i="7"/>
  <c r="Q2828" i="7"/>
  <c r="V2860" i="7"/>
  <c r="U2860" i="7"/>
  <c r="Q2860" i="7"/>
  <c r="V2961" i="7"/>
  <c r="U2961" i="7"/>
  <c r="Q2961" i="7"/>
  <c r="U2965" i="7"/>
  <c r="V2968" i="7"/>
  <c r="U2968" i="7"/>
  <c r="Q2968" i="7"/>
  <c r="V2993" i="7"/>
  <c r="U2993" i="7"/>
  <c r="Q2993" i="7"/>
  <c r="U2997" i="7"/>
  <c r="V3000" i="7"/>
  <c r="U3000" i="7"/>
  <c r="Q3000" i="7"/>
  <c r="U3004" i="7"/>
  <c r="V3057" i="7"/>
  <c r="U3057" i="7"/>
  <c r="Q3057" i="7"/>
  <c r="U3061" i="7"/>
  <c r="V3064" i="7"/>
  <c r="U3064" i="7"/>
  <c r="Q3064" i="7"/>
  <c r="U2648" i="7"/>
  <c r="U2664" i="7"/>
  <c r="U2698" i="7"/>
  <c r="U2707" i="7"/>
  <c r="U2714" i="7"/>
  <c r="V2717" i="7"/>
  <c r="U2717" i="7"/>
  <c r="Q2888" i="7"/>
  <c r="V2888" i="7"/>
  <c r="Q2958" i="7"/>
  <c r="V2958" i="7"/>
  <c r="V3045" i="7"/>
  <c r="Q3045" i="7"/>
  <c r="Q3052" i="7"/>
  <c r="V3052" i="7"/>
  <c r="V2732" i="7"/>
  <c r="U2732" i="7"/>
  <c r="Q2792" i="7"/>
  <c r="V2792" i="7"/>
  <c r="Q2824" i="7"/>
  <c r="V2824" i="7"/>
  <c r="Q2856" i="7"/>
  <c r="V2856" i="7"/>
  <c r="V2940" i="7"/>
  <c r="U2940" i="7"/>
  <c r="Q2940" i="7"/>
  <c r="Q2988" i="7"/>
  <c r="V2988" i="7"/>
  <c r="V3041" i="7"/>
  <c r="U3041" i="7"/>
  <c r="Q3041" i="7"/>
  <c r="V3048" i="7"/>
  <c r="U3048" i="7"/>
  <c r="Q3048" i="7"/>
  <c r="Q2683" i="7"/>
  <c r="Q2691" i="7"/>
  <c r="Q2701" i="7"/>
  <c r="V2715" i="7"/>
  <c r="Q2715" i="7"/>
  <c r="V2723" i="7"/>
  <c r="U2723" i="7"/>
  <c r="Q2732" i="7"/>
  <c r="V2780" i="7"/>
  <c r="U2780" i="7"/>
  <c r="Q2780" i="7"/>
  <c r="U2792" i="7"/>
  <c r="U2824" i="7"/>
  <c r="U2856" i="7"/>
  <c r="V2876" i="7"/>
  <c r="U2876" i="7"/>
  <c r="Q2876" i="7"/>
  <c r="V2953" i="7"/>
  <c r="Q2953" i="7"/>
  <c r="V2981" i="7"/>
  <c r="Q2981" i="7"/>
  <c r="U2988" i="7"/>
  <c r="V3029" i="7"/>
  <c r="Q3029" i="7"/>
  <c r="Q3036" i="7"/>
  <c r="V3036" i="7"/>
  <c r="U2748" i="7"/>
  <c r="U2754" i="7"/>
  <c r="U2770" i="7"/>
  <c r="U2786" i="7"/>
  <c r="U2802" i="7"/>
  <c r="U2818" i="7"/>
  <c r="U2834" i="7"/>
  <c r="U2850" i="7"/>
  <c r="U2866" i="7"/>
  <c r="U2882" i="7"/>
  <c r="U2898" i="7"/>
  <c r="U2910" i="7"/>
  <c r="U2915" i="7"/>
  <c r="U2926" i="7"/>
  <c r="U2931" i="7"/>
  <c r="U2945" i="7"/>
  <c r="U2950" i="7"/>
  <c r="U2963" i="7"/>
  <c r="U2970" i="7"/>
  <c r="U2979" i="7"/>
  <c r="U2986" i="7"/>
  <c r="U2995" i="7"/>
  <c r="U3002" i="7"/>
  <c r="U3011" i="7"/>
  <c r="U3018" i="7"/>
  <c r="U3027" i="7"/>
  <c r="U3034" i="7"/>
  <c r="U3043" i="7"/>
  <c r="U3050" i="7"/>
  <c r="U3059" i="7"/>
  <c r="Q2737" i="7"/>
  <c r="Q2762" i="7"/>
  <c r="Q2778" i="7"/>
  <c r="Q2794" i="7"/>
  <c r="U2800" i="7"/>
  <c r="Q2810" i="7"/>
  <c r="U2816" i="7"/>
  <c r="Q2826" i="7"/>
  <c r="U2832" i="7"/>
  <c r="Q2842" i="7"/>
  <c r="U2848" i="7"/>
  <c r="Q2858" i="7"/>
  <c r="U2864" i="7"/>
  <c r="Q2874" i="7"/>
  <c r="U2880" i="7"/>
  <c r="Q2890" i="7"/>
  <c r="U2896" i="7"/>
  <c r="Q2914" i="7"/>
  <c r="U2916" i="7"/>
  <c r="Q2922" i="7"/>
  <c r="Q2930" i="7"/>
  <c r="U2932" i="7"/>
  <c r="Q2938" i="7"/>
  <c r="Q2944" i="7"/>
  <c r="U2946" i="7"/>
  <c r="U2954" i="7"/>
  <c r="Q2962" i="7"/>
  <c r="U2964" i="7"/>
  <c r="Q2971" i="7"/>
  <c r="U2973" i="7"/>
  <c r="Q2978" i="7"/>
  <c r="U2980" i="7"/>
  <c r="Q2987" i="7"/>
  <c r="U2989" i="7"/>
  <c r="Q2994" i="7"/>
  <c r="U2996" i="7"/>
  <c r="Q3003" i="7"/>
  <c r="U3005" i="7"/>
  <c r="Q3010" i="7"/>
  <c r="U3012" i="7"/>
  <c r="Q3019" i="7"/>
  <c r="U3021" i="7"/>
  <c r="Q3026" i="7"/>
  <c r="U3028" i="7"/>
  <c r="Q3035" i="7"/>
  <c r="U3037" i="7"/>
  <c r="Q3042" i="7"/>
  <c r="U3044" i="7"/>
  <c r="Q3051" i="7"/>
  <c r="U3053" i="7"/>
  <c r="Q3058" i="7"/>
  <c r="U3060" i="7"/>
  <c r="Q2731" i="7"/>
  <c r="Q2747" i="7"/>
  <c r="Q2941" i="7"/>
  <c r="Q2957" i="7"/>
  <c r="Q2969" i="7"/>
  <c r="U2971" i="7"/>
  <c r="Q2985" i="7"/>
  <c r="U2987" i="7"/>
  <c r="U3003" i="7"/>
  <c r="U3019" i="7"/>
  <c r="U3035" i="7"/>
  <c r="U3051" i="7"/>
  <c r="V10" i="7"/>
  <c r="U10" i="7"/>
  <c r="V717" i="7"/>
  <c r="U717" i="7"/>
  <c r="Q717" i="7"/>
  <c r="V768" i="7"/>
  <c r="U768" i="7"/>
  <c r="Q768" i="7"/>
  <c r="V800" i="7"/>
  <c r="U800" i="7"/>
  <c r="Q800" i="7"/>
  <c r="V813" i="7"/>
  <c r="U813" i="7"/>
  <c r="Q813" i="7"/>
  <c r="V832" i="7"/>
  <c r="U832" i="7"/>
  <c r="Q832" i="7"/>
  <c r="U969" i="7"/>
  <c r="V969" i="7"/>
  <c r="Q969" i="7"/>
  <c r="V1118" i="7"/>
  <c r="U1118" i="7"/>
  <c r="Q1118" i="7"/>
  <c r="V2011" i="7"/>
  <c r="U2011" i="7"/>
  <c r="Q2011" i="7"/>
  <c r="V4" i="7"/>
  <c r="U4" i="7"/>
  <c r="Q10" i="7"/>
  <c r="Q3078" i="7" s="1"/>
  <c r="V20" i="7"/>
  <c r="U20" i="7"/>
  <c r="V36" i="7"/>
  <c r="U36" i="7"/>
  <c r="V185" i="7"/>
  <c r="U185" i="7"/>
  <c r="Q185" i="7"/>
  <c r="V225" i="7"/>
  <c r="U225" i="7"/>
  <c r="Q225" i="7"/>
  <c r="V257" i="7"/>
  <c r="Q257" i="7"/>
  <c r="U257" i="7"/>
  <c r="V289" i="7"/>
  <c r="Q289" i="7"/>
  <c r="U289" i="7"/>
  <c r="V321" i="7"/>
  <c r="U321" i="7"/>
  <c r="Q321" i="7"/>
  <c r="Q397" i="7"/>
  <c r="V397" i="7"/>
  <c r="U397" i="7"/>
  <c r="Q429" i="7"/>
  <c r="V429" i="7"/>
  <c r="U429" i="7"/>
  <c r="Q461" i="7"/>
  <c r="V461" i="7"/>
  <c r="U461" i="7"/>
  <c r="Q486" i="7"/>
  <c r="U486" i="7"/>
  <c r="V486" i="7"/>
  <c r="V14" i="7"/>
  <c r="U14" i="7"/>
  <c r="V30" i="7"/>
  <c r="U30" i="7"/>
  <c r="V26" i="7"/>
  <c r="U26" i="7"/>
  <c r="V217" i="7"/>
  <c r="Q217" i="7"/>
  <c r="U217" i="7"/>
  <c r="V493" i="7"/>
  <c r="U493" i="7"/>
  <c r="Q493" i="7"/>
  <c r="V781" i="7"/>
  <c r="U781" i="7"/>
  <c r="Q781" i="7"/>
  <c r="U985" i="7"/>
  <c r="V985" i="7"/>
  <c r="Q985" i="7"/>
  <c r="V1172" i="7"/>
  <c r="U1172" i="7"/>
  <c r="Q1172" i="7"/>
  <c r="V8" i="7"/>
  <c r="U8" i="7"/>
  <c r="Q14" i="7"/>
  <c r="V24" i="7"/>
  <c r="U24" i="7"/>
  <c r="Q30" i="7"/>
  <c r="Q40" i="7"/>
  <c r="V40" i="7"/>
  <c r="U40" i="7"/>
  <c r="V44" i="7"/>
  <c r="U44" i="7"/>
  <c r="Q44" i="7"/>
  <c r="Q48" i="7"/>
  <c r="V48" i="7"/>
  <c r="U48" i="7"/>
  <c r="V52" i="7"/>
  <c r="Q52" i="7"/>
  <c r="U52" i="7"/>
  <c r="Q56" i="7"/>
  <c r="V56" i="7"/>
  <c r="U56" i="7"/>
  <c r="V60" i="7"/>
  <c r="U60" i="7"/>
  <c r="Q60" i="7"/>
  <c r="Q64" i="7"/>
  <c r="V64" i="7"/>
  <c r="U64" i="7"/>
  <c r="Q68" i="7"/>
  <c r="V68" i="7"/>
  <c r="U68" i="7"/>
  <c r="Q72" i="7"/>
  <c r="V72" i="7"/>
  <c r="U72" i="7"/>
  <c r="V76" i="7"/>
  <c r="U76" i="7"/>
  <c r="Q76" i="7"/>
  <c r="Q80" i="7"/>
  <c r="V80" i="7"/>
  <c r="U80" i="7"/>
  <c r="V84" i="7"/>
  <c r="Q84" i="7"/>
  <c r="U84" i="7"/>
  <c r="V88" i="7"/>
  <c r="U88" i="7"/>
  <c r="Q88" i="7"/>
  <c r="V92" i="7"/>
  <c r="Q92" i="7"/>
  <c r="U92" i="7"/>
  <c r="V96" i="7"/>
  <c r="U96" i="7"/>
  <c r="Q96" i="7"/>
  <c r="V100" i="7"/>
  <c r="U100" i="7"/>
  <c r="Q100" i="7"/>
  <c r="V104" i="7"/>
  <c r="U104" i="7"/>
  <c r="Q104" i="7"/>
  <c r="Q108" i="7"/>
  <c r="V108" i="7"/>
  <c r="U108" i="7"/>
  <c r="V112" i="7"/>
  <c r="Q112" i="7"/>
  <c r="U112" i="7"/>
  <c r="Q116" i="7"/>
  <c r="V116" i="7"/>
  <c r="U116" i="7"/>
  <c r="V120" i="7"/>
  <c r="Q120" i="7"/>
  <c r="U120" i="7"/>
  <c r="Q124" i="7"/>
  <c r="V124" i="7"/>
  <c r="U124" i="7"/>
  <c r="V128" i="7"/>
  <c r="U128" i="7"/>
  <c r="Q128" i="7"/>
  <c r="Q132" i="7"/>
  <c r="V132" i="7"/>
  <c r="U132" i="7"/>
  <c r="V136" i="7"/>
  <c r="U136" i="7"/>
  <c r="Q136" i="7"/>
  <c r="V140" i="7"/>
  <c r="Q140" i="7"/>
  <c r="U140" i="7"/>
  <c r="V144" i="7"/>
  <c r="U144" i="7"/>
  <c r="Q144" i="7"/>
  <c r="V148" i="7"/>
  <c r="U148" i="7"/>
  <c r="Q148" i="7"/>
  <c r="V152" i="7"/>
  <c r="U152" i="7"/>
  <c r="Q152" i="7"/>
  <c r="Q156" i="7"/>
  <c r="V156" i="7"/>
  <c r="U156" i="7"/>
  <c r="V160" i="7"/>
  <c r="Q160" i="7"/>
  <c r="U160" i="7"/>
  <c r="Q164" i="7"/>
  <c r="V164" i="7"/>
  <c r="U164" i="7"/>
  <c r="V168" i="7"/>
  <c r="U168" i="7"/>
  <c r="Q168" i="7"/>
  <c r="V172" i="7"/>
  <c r="U172" i="7"/>
  <c r="Q172" i="7"/>
  <c r="V193" i="7"/>
  <c r="U193" i="7"/>
  <c r="Q193" i="7"/>
  <c r="V233" i="7"/>
  <c r="U233" i="7"/>
  <c r="Q233" i="7"/>
  <c r="V265" i="7"/>
  <c r="U265" i="7"/>
  <c r="Q265" i="7"/>
  <c r="V297" i="7"/>
  <c r="U297" i="7"/>
  <c r="Q297" i="7"/>
  <c r="V386" i="7"/>
  <c r="U386" i="7"/>
  <c r="Q386" i="7"/>
  <c r="V749" i="7"/>
  <c r="U749" i="7"/>
  <c r="Q749" i="7"/>
  <c r="Q477" i="7"/>
  <c r="V477" i="7"/>
  <c r="U477" i="7"/>
  <c r="V34" i="7"/>
  <c r="U34" i="7"/>
  <c r="V201" i="7"/>
  <c r="Q201" i="7"/>
  <c r="U201" i="7"/>
  <c r="V12" i="7"/>
  <c r="U12" i="7"/>
  <c r="V28" i="7"/>
  <c r="U28" i="7"/>
  <c r="Q34" i="7"/>
  <c r="V241" i="7"/>
  <c r="Q241" i="7"/>
  <c r="U241" i="7"/>
  <c r="V273" i="7"/>
  <c r="Q273" i="7"/>
  <c r="U273" i="7"/>
  <c r="V305" i="7"/>
  <c r="Q305" i="7"/>
  <c r="U305" i="7"/>
  <c r="Q381" i="7"/>
  <c r="V381" i="7"/>
  <c r="U381" i="7"/>
  <c r="Q413" i="7"/>
  <c r="V413" i="7"/>
  <c r="U413" i="7"/>
  <c r="Q445" i="7"/>
  <c r="V445" i="7"/>
  <c r="U445" i="7"/>
  <c r="V2" i="7"/>
  <c r="U2" i="7"/>
  <c r="V18" i="7"/>
  <c r="U18" i="7"/>
  <c r="V6" i="7"/>
  <c r="U6" i="7"/>
  <c r="V22" i="7"/>
  <c r="U22" i="7"/>
  <c r="V38" i="7"/>
  <c r="U38" i="7"/>
  <c r="V209" i="7"/>
  <c r="U209" i="7"/>
  <c r="Q209" i="7"/>
  <c r="V736" i="7"/>
  <c r="U736" i="7"/>
  <c r="Q736" i="7"/>
  <c r="V845" i="7"/>
  <c r="U845" i="7"/>
  <c r="Q845" i="7"/>
  <c r="V16" i="7"/>
  <c r="U16" i="7"/>
  <c r="V32" i="7"/>
  <c r="U32" i="7"/>
  <c r="V42" i="7"/>
  <c r="Q42" i="7"/>
  <c r="U42" i="7"/>
  <c r="Q46" i="7"/>
  <c r="V46" i="7"/>
  <c r="U46" i="7"/>
  <c r="V50" i="7"/>
  <c r="U50" i="7"/>
  <c r="Q50" i="7"/>
  <c r="V54" i="7"/>
  <c r="U54" i="7"/>
  <c r="Q54" i="7"/>
  <c r="Q58" i="7"/>
  <c r="V58" i="7"/>
  <c r="U58" i="7"/>
  <c r="V62" i="7"/>
  <c r="U62" i="7"/>
  <c r="Q62" i="7"/>
  <c r="V66" i="7"/>
  <c r="Q66" i="7"/>
  <c r="U66" i="7"/>
  <c r="V70" i="7"/>
  <c r="U70" i="7"/>
  <c r="Q70" i="7"/>
  <c r="V74" i="7"/>
  <c r="Q74" i="7"/>
  <c r="U74" i="7"/>
  <c r="V78" i="7"/>
  <c r="U78" i="7"/>
  <c r="Q78" i="7"/>
  <c r="Q82" i="7"/>
  <c r="V82" i="7"/>
  <c r="U82" i="7"/>
  <c r="V86" i="7"/>
  <c r="U86" i="7"/>
  <c r="Q86" i="7"/>
  <c r="Q90" i="7"/>
  <c r="V90" i="7"/>
  <c r="U90" i="7"/>
  <c r="Q94" i="7"/>
  <c r="V94" i="7"/>
  <c r="U94" i="7"/>
  <c r="Q98" i="7"/>
  <c r="V98" i="7"/>
  <c r="U98" i="7"/>
  <c r="V102" i="7"/>
  <c r="Q102" i="7"/>
  <c r="U102" i="7"/>
  <c r="Q106" i="7"/>
  <c r="V106" i="7"/>
  <c r="U106" i="7"/>
  <c r="V110" i="7"/>
  <c r="U110" i="7"/>
  <c r="Q110" i="7"/>
  <c r="V114" i="7"/>
  <c r="U114" i="7"/>
  <c r="Q114" i="7"/>
  <c r="V118" i="7"/>
  <c r="U118" i="7"/>
  <c r="Q118" i="7"/>
  <c r="V122" i="7"/>
  <c r="U122" i="7"/>
  <c r="Q122" i="7"/>
  <c r="Q126" i="7"/>
  <c r="V126" i="7"/>
  <c r="U126" i="7"/>
  <c r="V130" i="7"/>
  <c r="Q130" i="7"/>
  <c r="U130" i="7"/>
  <c r="V134" i="7"/>
  <c r="U134" i="7"/>
  <c r="Q134" i="7"/>
  <c r="Q138" i="7"/>
  <c r="V138" i="7"/>
  <c r="U138" i="7"/>
  <c r="V142" i="7"/>
  <c r="U142" i="7"/>
  <c r="Q142" i="7"/>
  <c r="Q146" i="7"/>
  <c r="V146" i="7"/>
  <c r="U146" i="7"/>
  <c r="V150" i="7"/>
  <c r="Q150" i="7"/>
  <c r="U150" i="7"/>
  <c r="Q154" i="7"/>
  <c r="V154" i="7"/>
  <c r="U154" i="7"/>
  <c r="V158" i="7"/>
  <c r="U158" i="7"/>
  <c r="Q158" i="7"/>
  <c r="V162" i="7"/>
  <c r="U162" i="7"/>
  <c r="Q162" i="7"/>
  <c r="V166" i="7"/>
  <c r="Q166" i="7"/>
  <c r="U166" i="7"/>
  <c r="V170" i="7"/>
  <c r="U170" i="7"/>
  <c r="Q170" i="7"/>
  <c r="V177" i="7"/>
  <c r="Q177" i="7"/>
  <c r="U177" i="7"/>
  <c r="V249" i="7"/>
  <c r="U249" i="7"/>
  <c r="Q249" i="7"/>
  <c r="V281" i="7"/>
  <c r="U281" i="7"/>
  <c r="Q281" i="7"/>
  <c r="V313" i="7"/>
  <c r="U313" i="7"/>
  <c r="Q313" i="7"/>
  <c r="V370" i="7"/>
  <c r="U370" i="7"/>
  <c r="Q370" i="7"/>
  <c r="U330" i="7"/>
  <c r="Q330" i="7"/>
  <c r="U334" i="7"/>
  <c r="Q334" i="7"/>
  <c r="U338" i="7"/>
  <c r="Q338" i="7"/>
  <c r="U350" i="7"/>
  <c r="Q350" i="7"/>
  <c r="U354" i="7"/>
  <c r="Q354" i="7"/>
  <c r="U358" i="7"/>
  <c r="Q358" i="7"/>
  <c r="U362" i="7"/>
  <c r="Q362" i="7"/>
  <c r="U366" i="7"/>
  <c r="Q366" i="7"/>
  <c r="Q371" i="7"/>
  <c r="V371" i="7"/>
  <c r="V376" i="7"/>
  <c r="U376" i="7"/>
  <c r="Q376" i="7"/>
  <c r="Q387" i="7"/>
  <c r="V387" i="7"/>
  <c r="V392" i="7"/>
  <c r="U392" i="7"/>
  <c r="Q392" i="7"/>
  <c r="Q403" i="7"/>
  <c r="V403" i="7"/>
  <c r="Q419" i="7"/>
  <c r="V419" i="7"/>
  <c r="Q435" i="7"/>
  <c r="V435" i="7"/>
  <c r="Q451" i="7"/>
  <c r="V451" i="7"/>
  <c r="Q467" i="7"/>
  <c r="V467" i="7"/>
  <c r="V483" i="7"/>
  <c r="Q483" i="7"/>
  <c r="V521" i="7"/>
  <c r="U521" i="7"/>
  <c r="Q521" i="7"/>
  <c r="U342" i="7"/>
  <c r="Q342" i="7"/>
  <c r="U180" i="7"/>
  <c r="U188" i="7"/>
  <c r="U196" i="7"/>
  <c r="U204" i="7"/>
  <c r="U212" i="7"/>
  <c r="U220" i="7"/>
  <c r="U228" i="7"/>
  <c r="U236" i="7"/>
  <c r="U244" i="7"/>
  <c r="U252" i="7"/>
  <c r="U260" i="7"/>
  <c r="U268" i="7"/>
  <c r="U276" i="7"/>
  <c r="U284" i="7"/>
  <c r="U292" i="7"/>
  <c r="U300" i="7"/>
  <c r="U308" i="7"/>
  <c r="U316" i="7"/>
  <c r="U324" i="7"/>
  <c r="V330" i="7"/>
  <c r="V334" i="7"/>
  <c r="V338" i="7"/>
  <c r="V342" i="7"/>
  <c r="V350" i="7"/>
  <c r="V354" i="7"/>
  <c r="V358" i="7"/>
  <c r="V362" i="7"/>
  <c r="V366" i="7"/>
  <c r="U371" i="7"/>
  <c r="Q377" i="7"/>
  <c r="V377" i="7"/>
  <c r="V382" i="7"/>
  <c r="U382" i="7"/>
  <c r="Q382" i="7"/>
  <c r="U387" i="7"/>
  <c r="Q393" i="7"/>
  <c r="V393" i="7"/>
  <c r="V398" i="7"/>
  <c r="U398" i="7"/>
  <c r="Q398" i="7"/>
  <c r="U403" i="7"/>
  <c r="Q409" i="7"/>
  <c r="V409" i="7"/>
  <c r="U419" i="7"/>
  <c r="Q425" i="7"/>
  <c r="V425" i="7"/>
  <c r="U435" i="7"/>
  <c r="Q441" i="7"/>
  <c r="V441" i="7"/>
  <c r="U451" i="7"/>
  <c r="Q457" i="7"/>
  <c r="V457" i="7"/>
  <c r="U467" i="7"/>
  <c r="Q473" i="7"/>
  <c r="V473" i="7"/>
  <c r="U483" i="7"/>
  <c r="V525" i="7"/>
  <c r="U525" i="7"/>
  <c r="Q525" i="7"/>
  <c r="U346" i="7"/>
  <c r="Q346" i="7"/>
  <c r="V180" i="7"/>
  <c r="V188" i="7"/>
  <c r="V196" i="7"/>
  <c r="Q199" i="7"/>
  <c r="V204" i="7"/>
  <c r="V212" i="7"/>
  <c r="V220" i="7"/>
  <c r="Q223" i="7"/>
  <c r="V228" i="7"/>
  <c r="V236" i="7"/>
  <c r="V244" i="7"/>
  <c r="V252" i="7"/>
  <c r="V260" i="7"/>
  <c r="V268" i="7"/>
  <c r="V276" i="7"/>
  <c r="V284" i="7"/>
  <c r="V292" i="7"/>
  <c r="V300" i="7"/>
  <c r="V308" i="7"/>
  <c r="V316" i="7"/>
  <c r="V324" i="7"/>
  <c r="Q327" i="7"/>
  <c r="Q331" i="7"/>
  <c r="V331" i="7"/>
  <c r="Q335" i="7"/>
  <c r="V335" i="7"/>
  <c r="Q339" i="7"/>
  <c r="V339" i="7"/>
  <c r="Q343" i="7"/>
  <c r="V343" i="7"/>
  <c r="Q347" i="7"/>
  <c r="V347" i="7"/>
  <c r="Q351" i="7"/>
  <c r="V351" i="7"/>
  <c r="Q355" i="7"/>
  <c r="V355" i="7"/>
  <c r="Q359" i="7"/>
  <c r="V359" i="7"/>
  <c r="Q363" i="7"/>
  <c r="V363" i="7"/>
  <c r="Q367" i="7"/>
  <c r="V367" i="7"/>
  <c r="V372" i="7"/>
  <c r="U372" i="7"/>
  <c r="Q372" i="7"/>
  <c r="U377" i="7"/>
  <c r="Q383" i="7"/>
  <c r="V383" i="7"/>
  <c r="V388" i="7"/>
  <c r="U388" i="7"/>
  <c r="Q388" i="7"/>
  <c r="U393" i="7"/>
  <c r="Q399" i="7"/>
  <c r="V399" i="7"/>
  <c r="U409" i="7"/>
  <c r="Q415" i="7"/>
  <c r="V415" i="7"/>
  <c r="U425" i="7"/>
  <c r="Q431" i="7"/>
  <c r="V431" i="7"/>
  <c r="U441" i="7"/>
  <c r="Q447" i="7"/>
  <c r="V447" i="7"/>
  <c r="U457" i="7"/>
  <c r="Q463" i="7"/>
  <c r="V463" i="7"/>
  <c r="U473" i="7"/>
  <c r="Q479" i="7"/>
  <c r="V479" i="7"/>
  <c r="Q373" i="7"/>
  <c r="V373" i="7"/>
  <c r="V378" i="7"/>
  <c r="U378" i="7"/>
  <c r="Q378" i="7"/>
  <c r="Q389" i="7"/>
  <c r="V389" i="7"/>
  <c r="V394" i="7"/>
  <c r="U394" i="7"/>
  <c r="Q394" i="7"/>
  <c r="Q405" i="7"/>
  <c r="V405" i="7"/>
  <c r="Q421" i="7"/>
  <c r="V421" i="7"/>
  <c r="Q437" i="7"/>
  <c r="V437" i="7"/>
  <c r="Q453" i="7"/>
  <c r="V453" i="7"/>
  <c r="Q469" i="7"/>
  <c r="V469" i="7"/>
  <c r="V505" i="7"/>
  <c r="U505" i="7"/>
  <c r="Q505" i="7"/>
  <c r="Q173" i="7"/>
  <c r="Q181" i="7"/>
  <c r="Q189" i="7"/>
  <c r="Q197" i="7"/>
  <c r="Q205" i="7"/>
  <c r="Q213" i="7"/>
  <c r="Q221" i="7"/>
  <c r="Q229" i="7"/>
  <c r="Q237" i="7"/>
  <c r="Q245" i="7"/>
  <c r="Q253" i="7"/>
  <c r="Q261" i="7"/>
  <c r="Q269" i="7"/>
  <c r="Q277" i="7"/>
  <c r="Q285" i="7"/>
  <c r="Q293" i="7"/>
  <c r="Q301" i="7"/>
  <c r="Q309" i="7"/>
  <c r="Q317" i="7"/>
  <c r="Q325" i="7"/>
  <c r="U328" i="7"/>
  <c r="Q328" i="7"/>
  <c r="U332" i="7"/>
  <c r="Q332" i="7"/>
  <c r="U336" i="7"/>
  <c r="Q336" i="7"/>
  <c r="U340" i="7"/>
  <c r="Q340" i="7"/>
  <c r="U344" i="7"/>
  <c r="Q344" i="7"/>
  <c r="U348" i="7"/>
  <c r="Q348" i="7"/>
  <c r="U352" i="7"/>
  <c r="Q352" i="7"/>
  <c r="U356" i="7"/>
  <c r="Q356" i="7"/>
  <c r="U360" i="7"/>
  <c r="Q360" i="7"/>
  <c r="U364" i="7"/>
  <c r="Q364" i="7"/>
  <c r="V368" i="7"/>
  <c r="U368" i="7"/>
  <c r="Q368" i="7"/>
  <c r="Q379" i="7"/>
  <c r="V379" i="7"/>
  <c r="V384" i="7"/>
  <c r="U384" i="7"/>
  <c r="Q384" i="7"/>
  <c r="Q395" i="7"/>
  <c r="V395" i="7"/>
  <c r="Q411" i="7"/>
  <c r="V411" i="7"/>
  <c r="Q427" i="7"/>
  <c r="V427" i="7"/>
  <c r="Q443" i="7"/>
  <c r="V443" i="7"/>
  <c r="Q459" i="7"/>
  <c r="V459" i="7"/>
  <c r="U469" i="7"/>
  <c r="Q475" i="7"/>
  <c r="V475" i="7"/>
  <c r="V509" i="7"/>
  <c r="U509" i="7"/>
  <c r="Q509" i="7"/>
  <c r="Q369" i="7"/>
  <c r="V369" i="7"/>
  <c r="V374" i="7"/>
  <c r="U374" i="7"/>
  <c r="Q374" i="7"/>
  <c r="Q385" i="7"/>
  <c r="V385" i="7"/>
  <c r="V390" i="7"/>
  <c r="U390" i="7"/>
  <c r="Q390" i="7"/>
  <c r="Q401" i="7"/>
  <c r="V401" i="7"/>
  <c r="Q417" i="7"/>
  <c r="V417" i="7"/>
  <c r="Q433" i="7"/>
  <c r="V433" i="7"/>
  <c r="Q449" i="7"/>
  <c r="V449" i="7"/>
  <c r="Q465" i="7"/>
  <c r="V465" i="7"/>
  <c r="Q481" i="7"/>
  <c r="V481" i="7"/>
  <c r="V712" i="7"/>
  <c r="U712" i="7"/>
  <c r="Q712" i="7"/>
  <c r="V725" i="7"/>
  <c r="U725" i="7"/>
  <c r="Q725" i="7"/>
  <c r="V744" i="7"/>
  <c r="U744" i="7"/>
  <c r="Q744" i="7"/>
  <c r="V757" i="7"/>
  <c r="U757" i="7"/>
  <c r="Q757" i="7"/>
  <c r="V776" i="7"/>
  <c r="U776" i="7"/>
  <c r="Q776" i="7"/>
  <c r="V789" i="7"/>
  <c r="U789" i="7"/>
  <c r="Q789" i="7"/>
  <c r="V808" i="7"/>
  <c r="U808" i="7"/>
  <c r="Q808" i="7"/>
  <c r="V821" i="7"/>
  <c r="U821" i="7"/>
  <c r="Q821" i="7"/>
  <c r="V840" i="7"/>
  <c r="U840" i="7"/>
  <c r="Q840" i="7"/>
  <c r="V853" i="7"/>
  <c r="U853" i="7"/>
  <c r="Q853" i="7"/>
  <c r="Q179" i="7"/>
  <c r="Q187" i="7"/>
  <c r="Q195" i="7"/>
  <c r="Q203" i="7"/>
  <c r="Q211" i="7"/>
  <c r="Q219" i="7"/>
  <c r="Q227" i="7"/>
  <c r="Q235" i="7"/>
  <c r="Q243" i="7"/>
  <c r="Q251" i="7"/>
  <c r="Q259" i="7"/>
  <c r="Q267" i="7"/>
  <c r="Q275" i="7"/>
  <c r="Q283" i="7"/>
  <c r="Q291" i="7"/>
  <c r="Q299" i="7"/>
  <c r="Q307" i="7"/>
  <c r="Q315" i="7"/>
  <c r="Q323" i="7"/>
  <c r="Q329" i="7"/>
  <c r="V329" i="7"/>
  <c r="Q333" i="7"/>
  <c r="V333" i="7"/>
  <c r="Q337" i="7"/>
  <c r="V337" i="7"/>
  <c r="Q341" i="7"/>
  <c r="V341" i="7"/>
  <c r="Q345" i="7"/>
  <c r="V345" i="7"/>
  <c r="Q349" i="7"/>
  <c r="V349" i="7"/>
  <c r="Q353" i="7"/>
  <c r="V353" i="7"/>
  <c r="Q357" i="7"/>
  <c r="V357" i="7"/>
  <c r="Q361" i="7"/>
  <c r="V361" i="7"/>
  <c r="Q365" i="7"/>
  <c r="V365" i="7"/>
  <c r="U369" i="7"/>
  <c r="Q375" i="7"/>
  <c r="V375" i="7"/>
  <c r="V380" i="7"/>
  <c r="U380" i="7"/>
  <c r="Q380" i="7"/>
  <c r="U385" i="7"/>
  <c r="Q391" i="7"/>
  <c r="V391" i="7"/>
  <c r="V396" i="7"/>
  <c r="U396" i="7"/>
  <c r="Q396" i="7"/>
  <c r="U401" i="7"/>
  <c r="Q407" i="7"/>
  <c r="V407" i="7"/>
  <c r="U417" i="7"/>
  <c r="Q423" i="7"/>
  <c r="V423" i="7"/>
  <c r="U433" i="7"/>
  <c r="Q439" i="7"/>
  <c r="V439" i="7"/>
  <c r="U449" i="7"/>
  <c r="Q455" i="7"/>
  <c r="V455" i="7"/>
  <c r="U465" i="7"/>
  <c r="Q471" i="7"/>
  <c r="V471" i="7"/>
  <c r="U481" i="7"/>
  <c r="V489" i="7"/>
  <c r="U489" i="7"/>
  <c r="Q489" i="7"/>
  <c r="V487" i="7"/>
  <c r="U487" i="7"/>
  <c r="V503" i="7"/>
  <c r="U503" i="7"/>
  <c r="V519" i="7"/>
  <c r="U519" i="7"/>
  <c r="V868" i="7"/>
  <c r="U868" i="7"/>
  <c r="Q868" i="7"/>
  <c r="V497" i="7"/>
  <c r="U497" i="7"/>
  <c r="V513" i="7"/>
  <c r="U513" i="7"/>
  <c r="V529" i="7"/>
  <c r="U529" i="7"/>
  <c r="V669" i="7"/>
  <c r="U669" i="7"/>
  <c r="Q669" i="7"/>
  <c r="V677" i="7"/>
  <c r="U677" i="7"/>
  <c r="Q677" i="7"/>
  <c r="V685" i="7"/>
  <c r="U685" i="7"/>
  <c r="Q685" i="7"/>
  <c r="V693" i="7"/>
  <c r="U693" i="7"/>
  <c r="Q693" i="7"/>
  <c r="V701" i="7"/>
  <c r="U701" i="7"/>
  <c r="Q701" i="7"/>
  <c r="V709" i="7"/>
  <c r="U709" i="7"/>
  <c r="Q709" i="7"/>
  <c r="V728" i="7"/>
  <c r="U728" i="7"/>
  <c r="Q728" i="7"/>
  <c r="V741" i="7"/>
  <c r="U741" i="7"/>
  <c r="Q741" i="7"/>
  <c r="V760" i="7"/>
  <c r="U760" i="7"/>
  <c r="Q760" i="7"/>
  <c r="V773" i="7"/>
  <c r="U773" i="7"/>
  <c r="Q773" i="7"/>
  <c r="V792" i="7"/>
  <c r="U792" i="7"/>
  <c r="Q792" i="7"/>
  <c r="V805" i="7"/>
  <c r="U805" i="7"/>
  <c r="Q805" i="7"/>
  <c r="V824" i="7"/>
  <c r="U824" i="7"/>
  <c r="Q824" i="7"/>
  <c r="V837" i="7"/>
  <c r="U837" i="7"/>
  <c r="Q837" i="7"/>
  <c r="V856" i="7"/>
  <c r="U856" i="7"/>
  <c r="Q856" i="7"/>
  <c r="Q400" i="7"/>
  <c r="Q402" i="7"/>
  <c r="Q404" i="7"/>
  <c r="Q406" i="7"/>
  <c r="Q408" i="7"/>
  <c r="Q410" i="7"/>
  <c r="Q412" i="7"/>
  <c r="Q414" i="7"/>
  <c r="Q416" i="7"/>
  <c r="Q418" i="7"/>
  <c r="Q420" i="7"/>
  <c r="Q422" i="7"/>
  <c r="Q424" i="7"/>
  <c r="Q426" i="7"/>
  <c r="Q428" i="7"/>
  <c r="Q430" i="7"/>
  <c r="Q432" i="7"/>
  <c r="Q434" i="7"/>
  <c r="Q436" i="7"/>
  <c r="Q438" i="7"/>
  <c r="Q440" i="7"/>
  <c r="Q442" i="7"/>
  <c r="Q444" i="7"/>
  <c r="Q446" i="7"/>
  <c r="Q448" i="7"/>
  <c r="Q450" i="7"/>
  <c r="Q452" i="7"/>
  <c r="Q454" i="7"/>
  <c r="Q456" i="7"/>
  <c r="Q458" i="7"/>
  <c r="Q460" i="7"/>
  <c r="Q462" i="7"/>
  <c r="Q464" i="7"/>
  <c r="Q466" i="7"/>
  <c r="Q468" i="7"/>
  <c r="Q470" i="7"/>
  <c r="Q472" i="7"/>
  <c r="Q474" i="7"/>
  <c r="Q476" i="7"/>
  <c r="Q478" i="7"/>
  <c r="Q480" i="7"/>
  <c r="Q482" i="7"/>
  <c r="V491" i="7"/>
  <c r="U491" i="7"/>
  <c r="Q497" i="7"/>
  <c r="V507" i="7"/>
  <c r="U507" i="7"/>
  <c r="Q513" i="7"/>
  <c r="V523" i="7"/>
  <c r="U523" i="7"/>
  <c r="Q529" i="7"/>
  <c r="U400" i="7"/>
  <c r="U402" i="7"/>
  <c r="U404" i="7"/>
  <c r="U406" i="7"/>
  <c r="U408" i="7"/>
  <c r="U410" i="7"/>
  <c r="U412" i="7"/>
  <c r="U414" i="7"/>
  <c r="U416" i="7"/>
  <c r="U418" i="7"/>
  <c r="U420" i="7"/>
  <c r="U422" i="7"/>
  <c r="U424" i="7"/>
  <c r="U426" i="7"/>
  <c r="U428" i="7"/>
  <c r="U430" i="7"/>
  <c r="U432" i="7"/>
  <c r="U434" i="7"/>
  <c r="U436" i="7"/>
  <c r="U438" i="7"/>
  <c r="U440" i="7"/>
  <c r="U442" i="7"/>
  <c r="U444" i="7"/>
  <c r="U446" i="7"/>
  <c r="U448" i="7"/>
  <c r="U450" i="7"/>
  <c r="U452" i="7"/>
  <c r="U454" i="7"/>
  <c r="U456" i="7"/>
  <c r="U458" i="7"/>
  <c r="U460" i="7"/>
  <c r="U462" i="7"/>
  <c r="U464" i="7"/>
  <c r="U466" i="7"/>
  <c r="U468" i="7"/>
  <c r="U470" i="7"/>
  <c r="U472" i="7"/>
  <c r="U474" i="7"/>
  <c r="U476" i="7"/>
  <c r="U478" i="7"/>
  <c r="U480" i="7"/>
  <c r="U482" i="7"/>
  <c r="V485" i="7"/>
  <c r="U485" i="7"/>
  <c r="V501" i="7"/>
  <c r="U501" i="7"/>
  <c r="V517" i="7"/>
  <c r="U517" i="7"/>
  <c r="V533" i="7"/>
  <c r="U533" i="7"/>
  <c r="V720" i="7"/>
  <c r="U720" i="7"/>
  <c r="Q720" i="7"/>
  <c r="V733" i="7"/>
  <c r="U733" i="7"/>
  <c r="Q733" i="7"/>
  <c r="V752" i="7"/>
  <c r="U752" i="7"/>
  <c r="Q752" i="7"/>
  <c r="V765" i="7"/>
  <c r="U765" i="7"/>
  <c r="Q765" i="7"/>
  <c r="V784" i="7"/>
  <c r="U784" i="7"/>
  <c r="Q784" i="7"/>
  <c r="V797" i="7"/>
  <c r="U797" i="7"/>
  <c r="Q797" i="7"/>
  <c r="V816" i="7"/>
  <c r="U816" i="7"/>
  <c r="Q816" i="7"/>
  <c r="V829" i="7"/>
  <c r="U829" i="7"/>
  <c r="Q829" i="7"/>
  <c r="V848" i="7"/>
  <c r="U848" i="7"/>
  <c r="Q848" i="7"/>
  <c r="V495" i="7"/>
  <c r="U495" i="7"/>
  <c r="V511" i="7"/>
  <c r="U511" i="7"/>
  <c r="V527" i="7"/>
  <c r="U527" i="7"/>
  <c r="V499" i="7"/>
  <c r="U499" i="7"/>
  <c r="V515" i="7"/>
  <c r="U515" i="7"/>
  <c r="V531" i="7"/>
  <c r="U531" i="7"/>
  <c r="V664" i="7"/>
  <c r="U664" i="7"/>
  <c r="Q664" i="7"/>
  <c r="V672" i="7"/>
  <c r="U672" i="7"/>
  <c r="Q672" i="7"/>
  <c r="V680" i="7"/>
  <c r="U680" i="7"/>
  <c r="Q680" i="7"/>
  <c r="V688" i="7"/>
  <c r="U688" i="7"/>
  <c r="Q688" i="7"/>
  <c r="V696" i="7"/>
  <c r="U696" i="7"/>
  <c r="Q696" i="7"/>
  <c r="V704" i="7"/>
  <c r="U704" i="7"/>
  <c r="Q704" i="7"/>
  <c r="U535" i="7"/>
  <c r="U537" i="7"/>
  <c r="U539" i="7"/>
  <c r="U541" i="7"/>
  <c r="U543" i="7"/>
  <c r="U545" i="7"/>
  <c r="U547" i="7"/>
  <c r="U549" i="7"/>
  <c r="U551" i="7"/>
  <c r="U553" i="7"/>
  <c r="U555" i="7"/>
  <c r="U557" i="7"/>
  <c r="U559" i="7"/>
  <c r="U561" i="7"/>
  <c r="U563" i="7"/>
  <c r="U565" i="7"/>
  <c r="U567" i="7"/>
  <c r="U569" i="7"/>
  <c r="U571" i="7"/>
  <c r="U573" i="7"/>
  <c r="U575" i="7"/>
  <c r="U577" i="7"/>
  <c r="U579" i="7"/>
  <c r="U581" i="7"/>
  <c r="U583" i="7"/>
  <c r="U585" i="7"/>
  <c r="U587" i="7"/>
  <c r="U589" i="7"/>
  <c r="U591" i="7"/>
  <c r="U593" i="7"/>
  <c r="U595" i="7"/>
  <c r="U597" i="7"/>
  <c r="U599" i="7"/>
  <c r="U601" i="7"/>
  <c r="U603" i="7"/>
  <c r="U605" i="7"/>
  <c r="U607" i="7"/>
  <c r="U609" i="7"/>
  <c r="U611" i="7"/>
  <c r="U613" i="7"/>
  <c r="U615" i="7"/>
  <c r="U617" i="7"/>
  <c r="U619" i="7"/>
  <c r="U621" i="7"/>
  <c r="U623" i="7"/>
  <c r="U625" i="7"/>
  <c r="U627" i="7"/>
  <c r="U629" i="7"/>
  <c r="U631" i="7"/>
  <c r="U633" i="7"/>
  <c r="U635" i="7"/>
  <c r="U637" i="7"/>
  <c r="U639" i="7"/>
  <c r="U641" i="7"/>
  <c r="U643" i="7"/>
  <c r="U645" i="7"/>
  <c r="U647" i="7"/>
  <c r="U649" i="7"/>
  <c r="U651" i="7"/>
  <c r="U653" i="7"/>
  <c r="U655" i="7"/>
  <c r="U657" i="7"/>
  <c r="U659" i="7"/>
  <c r="V661" i="7"/>
  <c r="V666" i="7"/>
  <c r="V674" i="7"/>
  <c r="V682" i="7"/>
  <c r="V690" i="7"/>
  <c r="V698" i="7"/>
  <c r="V706" i="7"/>
  <c r="V714" i="7"/>
  <c r="V722" i="7"/>
  <c r="V730" i="7"/>
  <c r="V738" i="7"/>
  <c r="V746" i="7"/>
  <c r="V754" i="7"/>
  <c r="V762" i="7"/>
  <c r="V770" i="7"/>
  <c r="V778" i="7"/>
  <c r="V786" i="7"/>
  <c r="V794" i="7"/>
  <c r="V802" i="7"/>
  <c r="V810" i="7"/>
  <c r="V818" i="7"/>
  <c r="V826" i="7"/>
  <c r="V834" i="7"/>
  <c r="V842" i="7"/>
  <c r="V850" i="7"/>
  <c r="V858" i="7"/>
  <c r="V865" i="7"/>
  <c r="U865" i="7"/>
  <c r="Q872" i="7"/>
  <c r="V872" i="7"/>
  <c r="Q876" i="7"/>
  <c r="V876" i="7"/>
  <c r="Q880" i="7"/>
  <c r="V880" i="7"/>
  <c r="Q884" i="7"/>
  <c r="V884" i="7"/>
  <c r="Q888" i="7"/>
  <c r="V888" i="7"/>
  <c r="Q892" i="7"/>
  <c r="V892" i="7"/>
  <c r="Q896" i="7"/>
  <c r="V896" i="7"/>
  <c r="Q900" i="7"/>
  <c r="V900" i="7"/>
  <c r="Q904" i="7"/>
  <c r="V904" i="7"/>
  <c r="Q908" i="7"/>
  <c r="V908" i="7"/>
  <c r="Q912" i="7"/>
  <c r="V912" i="7"/>
  <c r="Q916" i="7"/>
  <c r="V916" i="7"/>
  <c r="Q920" i="7"/>
  <c r="V920" i="7"/>
  <c r="Q924" i="7"/>
  <c r="V924" i="7"/>
  <c r="U1001" i="7"/>
  <c r="V1001" i="7"/>
  <c r="Q1001" i="7"/>
  <c r="V1079" i="7"/>
  <c r="U1079" i="7"/>
  <c r="Q1079" i="7"/>
  <c r="V1097" i="7"/>
  <c r="U1097" i="7"/>
  <c r="Q1097" i="7"/>
  <c r="V667" i="7"/>
  <c r="U667" i="7"/>
  <c r="V675" i="7"/>
  <c r="U675" i="7"/>
  <c r="V683" i="7"/>
  <c r="U683" i="7"/>
  <c r="V691" i="7"/>
  <c r="U691" i="7"/>
  <c r="V699" i="7"/>
  <c r="U699" i="7"/>
  <c r="V707" i="7"/>
  <c r="U707" i="7"/>
  <c r="V715" i="7"/>
  <c r="U715" i="7"/>
  <c r="V723" i="7"/>
  <c r="U723" i="7"/>
  <c r="V731" i="7"/>
  <c r="U731" i="7"/>
  <c r="V739" i="7"/>
  <c r="U739" i="7"/>
  <c r="V747" i="7"/>
  <c r="U747" i="7"/>
  <c r="V755" i="7"/>
  <c r="U755" i="7"/>
  <c r="V763" i="7"/>
  <c r="U763" i="7"/>
  <c r="V771" i="7"/>
  <c r="U771" i="7"/>
  <c r="V779" i="7"/>
  <c r="U779" i="7"/>
  <c r="V787" i="7"/>
  <c r="U787" i="7"/>
  <c r="V795" i="7"/>
  <c r="U795" i="7"/>
  <c r="V803" i="7"/>
  <c r="U803" i="7"/>
  <c r="V811" i="7"/>
  <c r="U811" i="7"/>
  <c r="V819" i="7"/>
  <c r="U819" i="7"/>
  <c r="V827" i="7"/>
  <c r="U827" i="7"/>
  <c r="V835" i="7"/>
  <c r="U835" i="7"/>
  <c r="V843" i="7"/>
  <c r="U843" i="7"/>
  <c r="V851" i="7"/>
  <c r="U851" i="7"/>
  <c r="V859" i="7"/>
  <c r="U859" i="7"/>
  <c r="U1017" i="7"/>
  <c r="V1017" i="7"/>
  <c r="Q1017" i="7"/>
  <c r="V1045" i="7"/>
  <c r="U1045" i="7"/>
  <c r="Q1045" i="7"/>
  <c r="Q1188" i="7"/>
  <c r="V1188" i="7"/>
  <c r="U1188" i="7"/>
  <c r="Q710" i="7"/>
  <c r="Q715" i="7"/>
  <c r="Q718" i="7"/>
  <c r="Q723" i="7"/>
  <c r="Q726" i="7"/>
  <c r="Q731" i="7"/>
  <c r="Q734" i="7"/>
  <c r="Q739" i="7"/>
  <c r="Q742" i="7"/>
  <c r="Q747" i="7"/>
  <c r="Q750" i="7"/>
  <c r="Q755" i="7"/>
  <c r="Q758" i="7"/>
  <c r="Q763" i="7"/>
  <c r="Q766" i="7"/>
  <c r="Q771" i="7"/>
  <c r="Q774" i="7"/>
  <c r="Q779" i="7"/>
  <c r="Q782" i="7"/>
  <c r="Q787" i="7"/>
  <c r="Q790" i="7"/>
  <c r="Q795" i="7"/>
  <c r="Q798" i="7"/>
  <c r="Q803" i="7"/>
  <c r="Q806" i="7"/>
  <c r="Q811" i="7"/>
  <c r="Q814" i="7"/>
  <c r="Q819" i="7"/>
  <c r="Q822" i="7"/>
  <c r="Q827" i="7"/>
  <c r="Q830" i="7"/>
  <c r="Q835" i="7"/>
  <c r="Q838" i="7"/>
  <c r="Q843" i="7"/>
  <c r="Q846" i="7"/>
  <c r="Q851" i="7"/>
  <c r="Q854" i="7"/>
  <c r="Q859" i="7"/>
  <c r="V869" i="7"/>
  <c r="U869" i="7"/>
  <c r="V873" i="7"/>
  <c r="U873" i="7"/>
  <c r="V877" i="7"/>
  <c r="U877" i="7"/>
  <c r="V881" i="7"/>
  <c r="U881" i="7"/>
  <c r="V885" i="7"/>
  <c r="U885" i="7"/>
  <c r="V889" i="7"/>
  <c r="U889" i="7"/>
  <c r="V893" i="7"/>
  <c r="U893" i="7"/>
  <c r="V665" i="7"/>
  <c r="U665" i="7"/>
  <c r="V673" i="7"/>
  <c r="U673" i="7"/>
  <c r="V681" i="7"/>
  <c r="U681" i="7"/>
  <c r="V689" i="7"/>
  <c r="U689" i="7"/>
  <c r="V697" i="7"/>
  <c r="U697" i="7"/>
  <c r="V705" i="7"/>
  <c r="U705" i="7"/>
  <c r="V713" i="7"/>
  <c r="U713" i="7"/>
  <c r="V721" i="7"/>
  <c r="U721" i="7"/>
  <c r="V729" i="7"/>
  <c r="U729" i="7"/>
  <c r="V737" i="7"/>
  <c r="U737" i="7"/>
  <c r="V745" i="7"/>
  <c r="U745" i="7"/>
  <c r="V753" i="7"/>
  <c r="U753" i="7"/>
  <c r="V761" i="7"/>
  <c r="U761" i="7"/>
  <c r="V769" i="7"/>
  <c r="U769" i="7"/>
  <c r="V777" i="7"/>
  <c r="U777" i="7"/>
  <c r="V785" i="7"/>
  <c r="U785" i="7"/>
  <c r="V793" i="7"/>
  <c r="U793" i="7"/>
  <c r="V801" i="7"/>
  <c r="U801" i="7"/>
  <c r="V809" i="7"/>
  <c r="U809" i="7"/>
  <c r="V817" i="7"/>
  <c r="U817" i="7"/>
  <c r="V825" i="7"/>
  <c r="U825" i="7"/>
  <c r="V833" i="7"/>
  <c r="U833" i="7"/>
  <c r="V841" i="7"/>
  <c r="U841" i="7"/>
  <c r="V849" i="7"/>
  <c r="U849" i="7"/>
  <c r="V857" i="7"/>
  <c r="U857" i="7"/>
  <c r="V863" i="7"/>
  <c r="U863" i="7"/>
  <c r="Q866" i="7"/>
  <c r="Q869" i="7"/>
  <c r="Q873" i="7"/>
  <c r="Q877" i="7"/>
  <c r="Q881" i="7"/>
  <c r="Q885" i="7"/>
  <c r="Q889" i="7"/>
  <c r="Q893" i="7"/>
  <c r="V1037" i="7"/>
  <c r="U1037" i="7"/>
  <c r="Q1037" i="7"/>
  <c r="Q870" i="7"/>
  <c r="V870" i="7"/>
  <c r="Q874" i="7"/>
  <c r="V874" i="7"/>
  <c r="Q878" i="7"/>
  <c r="V878" i="7"/>
  <c r="Q882" i="7"/>
  <c r="V882" i="7"/>
  <c r="Q886" i="7"/>
  <c r="V886" i="7"/>
  <c r="Q890" i="7"/>
  <c r="V890" i="7"/>
  <c r="Q894" i="7"/>
  <c r="V894" i="7"/>
  <c r="Q898" i="7"/>
  <c r="V898" i="7"/>
  <c r="Q902" i="7"/>
  <c r="V902" i="7"/>
  <c r="Q906" i="7"/>
  <c r="V906" i="7"/>
  <c r="Q910" i="7"/>
  <c r="V910" i="7"/>
  <c r="Q914" i="7"/>
  <c r="V914" i="7"/>
  <c r="Q918" i="7"/>
  <c r="V918" i="7"/>
  <c r="Q922" i="7"/>
  <c r="V922" i="7"/>
  <c r="V1065" i="7"/>
  <c r="U1065" i="7"/>
  <c r="Q1065" i="7"/>
  <c r="V1074" i="7"/>
  <c r="U1074" i="7"/>
  <c r="Q1074" i="7"/>
  <c r="V1124" i="7"/>
  <c r="U1124" i="7"/>
  <c r="Q1124" i="7"/>
  <c r="V663" i="7"/>
  <c r="U663" i="7"/>
  <c r="V671" i="7"/>
  <c r="U671" i="7"/>
  <c r="V679" i="7"/>
  <c r="U679" i="7"/>
  <c r="V687" i="7"/>
  <c r="U687" i="7"/>
  <c r="V695" i="7"/>
  <c r="U695" i="7"/>
  <c r="V703" i="7"/>
  <c r="U703" i="7"/>
  <c r="V711" i="7"/>
  <c r="U711" i="7"/>
  <c r="V719" i="7"/>
  <c r="U719" i="7"/>
  <c r="V727" i="7"/>
  <c r="U727" i="7"/>
  <c r="V735" i="7"/>
  <c r="U735" i="7"/>
  <c r="V743" i="7"/>
  <c r="U743" i="7"/>
  <c r="V751" i="7"/>
  <c r="U751" i="7"/>
  <c r="V759" i="7"/>
  <c r="U759" i="7"/>
  <c r="V767" i="7"/>
  <c r="U767" i="7"/>
  <c r="V775" i="7"/>
  <c r="U775" i="7"/>
  <c r="V783" i="7"/>
  <c r="U783" i="7"/>
  <c r="V791" i="7"/>
  <c r="U791" i="7"/>
  <c r="V799" i="7"/>
  <c r="U799" i="7"/>
  <c r="V807" i="7"/>
  <c r="U807" i="7"/>
  <c r="V815" i="7"/>
  <c r="U815" i="7"/>
  <c r="V823" i="7"/>
  <c r="U823" i="7"/>
  <c r="V831" i="7"/>
  <c r="U831" i="7"/>
  <c r="V839" i="7"/>
  <c r="U839" i="7"/>
  <c r="V847" i="7"/>
  <c r="U847" i="7"/>
  <c r="V855" i="7"/>
  <c r="U855" i="7"/>
  <c r="V867" i="7"/>
  <c r="U867" i="7"/>
  <c r="V976" i="7"/>
  <c r="U976" i="7"/>
  <c r="Q976" i="7"/>
  <c r="V1029" i="7"/>
  <c r="U1029" i="7"/>
  <c r="Q1029" i="7"/>
  <c r="V1140" i="7"/>
  <c r="U1140" i="7"/>
  <c r="Q1140" i="7"/>
  <c r="Q663" i="7"/>
  <c r="Q671" i="7"/>
  <c r="Q679" i="7"/>
  <c r="Q687" i="7"/>
  <c r="Q695" i="7"/>
  <c r="Q703" i="7"/>
  <c r="Q711" i="7"/>
  <c r="Q719" i="7"/>
  <c r="Q727" i="7"/>
  <c r="Q735" i="7"/>
  <c r="Q743" i="7"/>
  <c r="Q751" i="7"/>
  <c r="Q759" i="7"/>
  <c r="Q767" i="7"/>
  <c r="Q775" i="7"/>
  <c r="Q783" i="7"/>
  <c r="Q791" i="7"/>
  <c r="Q799" i="7"/>
  <c r="Q807" i="7"/>
  <c r="Q815" i="7"/>
  <c r="Q823" i="7"/>
  <c r="Q831" i="7"/>
  <c r="Q839" i="7"/>
  <c r="Q847" i="7"/>
  <c r="Q855" i="7"/>
  <c r="V861" i="7"/>
  <c r="U861" i="7"/>
  <c r="Q864" i="7"/>
  <c r="Q867" i="7"/>
  <c r="V871" i="7"/>
  <c r="U871" i="7"/>
  <c r="V875" i="7"/>
  <c r="U875" i="7"/>
  <c r="V879" i="7"/>
  <c r="U879" i="7"/>
  <c r="V883" i="7"/>
  <c r="U883" i="7"/>
  <c r="V887" i="7"/>
  <c r="U887" i="7"/>
  <c r="V891" i="7"/>
  <c r="U891" i="7"/>
  <c r="V1156" i="7"/>
  <c r="U1156" i="7"/>
  <c r="Q1156" i="7"/>
  <c r="V926" i="7"/>
  <c r="V928" i="7"/>
  <c r="V930" i="7"/>
  <c r="V932" i="7"/>
  <c r="V934" i="7"/>
  <c r="V936" i="7"/>
  <c r="V938" i="7"/>
  <c r="V940" i="7"/>
  <c r="V942" i="7"/>
  <c r="V944" i="7"/>
  <c r="V946" i="7"/>
  <c r="V948" i="7"/>
  <c r="V950" i="7"/>
  <c r="V952" i="7"/>
  <c r="V954" i="7"/>
  <c r="V956" i="7"/>
  <c r="V958" i="7"/>
  <c r="V960" i="7"/>
  <c r="V962" i="7"/>
  <c r="V964" i="7"/>
  <c r="V971" i="7"/>
  <c r="V987" i="7"/>
  <c r="V1003" i="7"/>
  <c r="V1019" i="7"/>
  <c r="V1054" i="7"/>
  <c r="U1054" i="7"/>
  <c r="U1067" i="7"/>
  <c r="U1085" i="7"/>
  <c r="U1088" i="7"/>
  <c r="V1100" i="7"/>
  <c r="U1100" i="7"/>
  <c r="Q1100" i="7"/>
  <c r="V1109" i="7"/>
  <c r="U1109" i="7"/>
  <c r="Q1109" i="7"/>
  <c r="V1196" i="7"/>
  <c r="U1196" i="7"/>
  <c r="Q1196" i="7"/>
  <c r="U2004" i="7"/>
  <c r="Q2004" i="7"/>
  <c r="V2004" i="7"/>
  <c r="V1027" i="7"/>
  <c r="U1027" i="7"/>
  <c r="V1035" i="7"/>
  <c r="U1035" i="7"/>
  <c r="V1043" i="7"/>
  <c r="U1043" i="7"/>
  <c r="V1068" i="7"/>
  <c r="U1068" i="7"/>
  <c r="Q1068" i="7"/>
  <c r="V1086" i="7"/>
  <c r="U1086" i="7"/>
  <c r="V1132" i="7"/>
  <c r="U1132" i="7"/>
  <c r="Q1132" i="7"/>
  <c r="V1148" i="7"/>
  <c r="U1148" i="7"/>
  <c r="Q1148" i="7"/>
  <c r="V1164" i="7"/>
  <c r="U1164" i="7"/>
  <c r="Q1164" i="7"/>
  <c r="V1180" i="7"/>
  <c r="U1180" i="7"/>
  <c r="Q1180" i="7"/>
  <c r="V1975" i="7"/>
  <c r="U1975" i="7"/>
  <c r="Q1975" i="7"/>
  <c r="V1979" i="7"/>
  <c r="U1979" i="7"/>
  <c r="Q1979" i="7"/>
  <c r="V1063" i="7"/>
  <c r="U1063" i="7"/>
  <c r="V1077" i="7"/>
  <c r="U1077" i="7"/>
  <c r="Q1077" i="7"/>
  <c r="V1095" i="7"/>
  <c r="U1095" i="7"/>
  <c r="V1845" i="7"/>
  <c r="U1845" i="7"/>
  <c r="Q1845" i="7"/>
  <c r="V1861" i="7"/>
  <c r="U1861" i="7"/>
  <c r="Q1861" i="7"/>
  <c r="V1877" i="7"/>
  <c r="U1877" i="7"/>
  <c r="Q1877" i="7"/>
  <c r="V1893" i="7"/>
  <c r="U1893" i="7"/>
  <c r="Q1893" i="7"/>
  <c r="U1906" i="7"/>
  <c r="V1906" i="7"/>
  <c r="Q1906" i="7"/>
  <c r="U895" i="7"/>
  <c r="U897" i="7"/>
  <c r="U899" i="7"/>
  <c r="U901" i="7"/>
  <c r="U903" i="7"/>
  <c r="U905" i="7"/>
  <c r="U907" i="7"/>
  <c r="U909" i="7"/>
  <c r="U911" i="7"/>
  <c r="U913" i="7"/>
  <c r="U915" i="7"/>
  <c r="U917" i="7"/>
  <c r="U919" i="7"/>
  <c r="U921" i="7"/>
  <c r="U923" i="7"/>
  <c r="U925" i="7"/>
  <c r="U927" i="7"/>
  <c r="U929" i="7"/>
  <c r="U931" i="7"/>
  <c r="U933" i="7"/>
  <c r="U935" i="7"/>
  <c r="U937" i="7"/>
  <c r="U939" i="7"/>
  <c r="U941" i="7"/>
  <c r="U943" i="7"/>
  <c r="U945" i="7"/>
  <c r="U947" i="7"/>
  <c r="U949" i="7"/>
  <c r="U951" i="7"/>
  <c r="U953" i="7"/>
  <c r="U955" i="7"/>
  <c r="U957" i="7"/>
  <c r="U959" i="7"/>
  <c r="U961" i="7"/>
  <c r="U963" i="7"/>
  <c r="V965" i="7"/>
  <c r="Q970" i="7"/>
  <c r="U972" i="7"/>
  <c r="Q979" i="7"/>
  <c r="V981" i="7"/>
  <c r="Q995" i="7"/>
  <c r="V997" i="7"/>
  <c r="Q1011" i="7"/>
  <c r="V1013" i="7"/>
  <c r="V1025" i="7"/>
  <c r="U1025" i="7"/>
  <c r="V1033" i="7"/>
  <c r="U1033" i="7"/>
  <c r="V1041" i="7"/>
  <c r="U1041" i="7"/>
  <c r="Q1049" i="7"/>
  <c r="U1051" i="7"/>
  <c r="Q1058" i="7"/>
  <c r="U1060" i="7"/>
  <c r="Q1063" i="7"/>
  <c r="Q1069" i="7"/>
  <c r="Q1072" i="7"/>
  <c r="Q1083" i="7"/>
  <c r="U1092" i="7"/>
  <c r="Q1095" i="7"/>
  <c r="U1101" i="7"/>
  <c r="U1104" i="7"/>
  <c r="Q1113" i="7"/>
  <c r="V1116" i="7"/>
  <c r="U1116" i="7"/>
  <c r="Q1116" i="7"/>
  <c r="U1122" i="7"/>
  <c r="Q1136" i="7"/>
  <c r="Q1152" i="7"/>
  <c r="Q1168" i="7"/>
  <c r="Q1184" i="7"/>
  <c r="Q1789" i="7"/>
  <c r="U1789" i="7"/>
  <c r="V1789" i="7"/>
  <c r="U970" i="7"/>
  <c r="V979" i="7"/>
  <c r="V995" i="7"/>
  <c r="V1011" i="7"/>
  <c r="U1049" i="7"/>
  <c r="V1052" i="7"/>
  <c r="U1052" i="7"/>
  <c r="Q1052" i="7"/>
  <c r="U1058" i="7"/>
  <c r="U1069" i="7"/>
  <c r="U1072" i="7"/>
  <c r="U1083" i="7"/>
  <c r="V1102" i="7"/>
  <c r="U1102" i="7"/>
  <c r="U1113" i="7"/>
  <c r="U1136" i="7"/>
  <c r="U1152" i="7"/>
  <c r="U1168" i="7"/>
  <c r="U1184" i="7"/>
  <c r="V1198" i="7"/>
  <c r="U1198" i="7"/>
  <c r="Q1721" i="7"/>
  <c r="V1721" i="7"/>
  <c r="U1721" i="7"/>
  <c r="V1031" i="7"/>
  <c r="U1031" i="7"/>
  <c r="V1039" i="7"/>
  <c r="U1039" i="7"/>
  <c r="V1047" i="7"/>
  <c r="U1047" i="7"/>
  <c r="V1061" i="7"/>
  <c r="U1061" i="7"/>
  <c r="Q1061" i="7"/>
  <c r="V1070" i="7"/>
  <c r="U1070" i="7"/>
  <c r="V1084" i="7"/>
  <c r="U1084" i="7"/>
  <c r="Q1084" i="7"/>
  <c r="V1093" i="7"/>
  <c r="U1093" i="7"/>
  <c r="Q1093" i="7"/>
  <c r="V1111" i="7"/>
  <c r="U1111" i="7"/>
  <c r="V1134" i="7"/>
  <c r="U1134" i="7"/>
  <c r="V1150" i="7"/>
  <c r="U1150" i="7"/>
  <c r="V1166" i="7"/>
  <c r="U1166" i="7"/>
  <c r="V1182" i="7"/>
  <c r="U1182" i="7"/>
  <c r="Q973" i="7"/>
  <c r="Q989" i="7"/>
  <c r="Q1005" i="7"/>
  <c r="Q1021" i="7"/>
  <c r="Q1031" i="7"/>
  <c r="Q1039" i="7"/>
  <c r="Q1047" i="7"/>
  <c r="Q1053" i="7"/>
  <c r="Q1056" i="7"/>
  <c r="Q1070" i="7"/>
  <c r="Q1099" i="7"/>
  <c r="Q1111" i="7"/>
  <c r="Q1134" i="7"/>
  <c r="Q1150" i="7"/>
  <c r="Q1166" i="7"/>
  <c r="Q1182" i="7"/>
  <c r="U1204" i="7"/>
  <c r="Q1204" i="7"/>
  <c r="V1668" i="7"/>
  <c r="Q1668" i="7"/>
  <c r="U1668" i="7"/>
  <c r="V1648" i="7"/>
  <c r="U1648" i="7"/>
  <c r="Q1648" i="7"/>
  <c r="Q1661" i="7"/>
  <c r="U1661" i="7"/>
  <c r="Q1689" i="7"/>
  <c r="V1689" i="7"/>
  <c r="U1689" i="7"/>
  <c r="Q1737" i="7"/>
  <c r="V1737" i="7"/>
  <c r="U1737" i="7"/>
  <c r="V1913" i="7"/>
  <c r="U1913" i="7"/>
  <c r="Q1913" i="7"/>
  <c r="V2007" i="7"/>
  <c r="U2007" i="7"/>
  <c r="Q2007" i="7"/>
  <c r="V1652" i="7"/>
  <c r="Q1652" i="7"/>
  <c r="Q1753" i="7"/>
  <c r="V1753" i="7"/>
  <c r="U1753" i="7"/>
  <c r="V1849" i="7"/>
  <c r="U1849" i="7"/>
  <c r="Q1849" i="7"/>
  <c r="V1865" i="7"/>
  <c r="U1865" i="7"/>
  <c r="Q1865" i="7"/>
  <c r="V1881" i="7"/>
  <c r="U1881" i="7"/>
  <c r="Q1881" i="7"/>
  <c r="V1943" i="7"/>
  <c r="U1943" i="7"/>
  <c r="Q1943" i="7"/>
  <c r="V1947" i="7"/>
  <c r="Q1947" i="7"/>
  <c r="Q1057" i="7"/>
  <c r="Q1073" i="7"/>
  <c r="Q1089" i="7"/>
  <c r="U1091" i="7"/>
  <c r="Q1105" i="7"/>
  <c r="U1107" i="7"/>
  <c r="Q1121" i="7"/>
  <c r="U1123" i="7"/>
  <c r="U1652" i="7"/>
  <c r="Q1673" i="7"/>
  <c r="V1673" i="7"/>
  <c r="U1673" i="7"/>
  <c r="V1696" i="7"/>
  <c r="U1696" i="7"/>
  <c r="Q1696" i="7"/>
  <c r="Q1709" i="7"/>
  <c r="U1709" i="7"/>
  <c r="Q1769" i="7"/>
  <c r="V1769" i="7"/>
  <c r="U1769" i="7"/>
  <c r="U1947" i="7"/>
  <c r="U2034" i="7"/>
  <c r="V2034" i="7"/>
  <c r="Q2034" i="7"/>
  <c r="Q1645" i="7"/>
  <c r="U1645" i="7"/>
  <c r="V1700" i="7"/>
  <c r="Q1700" i="7"/>
  <c r="Q1725" i="7"/>
  <c r="U1725" i="7"/>
  <c r="Q1785" i="7"/>
  <c r="V1785" i="7"/>
  <c r="U1785" i="7"/>
  <c r="U1988" i="7"/>
  <c r="Q1988" i="7"/>
  <c r="V1995" i="7"/>
  <c r="U1995" i="7"/>
  <c r="Q1995" i="7"/>
  <c r="V1645" i="7"/>
  <c r="Q1657" i="7"/>
  <c r="V1657" i="7"/>
  <c r="U1657" i="7"/>
  <c r="V1680" i="7"/>
  <c r="U1680" i="7"/>
  <c r="Q1680" i="7"/>
  <c r="Q1693" i="7"/>
  <c r="U1693" i="7"/>
  <c r="U1700" i="7"/>
  <c r="V1725" i="7"/>
  <c r="Q1741" i="7"/>
  <c r="U1741" i="7"/>
  <c r="U1938" i="7"/>
  <c r="V1938" i="7"/>
  <c r="Q1938" i="7"/>
  <c r="V1988" i="7"/>
  <c r="V1991" i="7"/>
  <c r="U1991" i="7"/>
  <c r="Q1991" i="7"/>
  <c r="V1684" i="7"/>
  <c r="Q1684" i="7"/>
  <c r="Q1757" i="7"/>
  <c r="U1757" i="7"/>
  <c r="V1664" i="7"/>
  <c r="U1664" i="7"/>
  <c r="Q1664" i="7"/>
  <c r="Q1677" i="7"/>
  <c r="U1677" i="7"/>
  <c r="Q1705" i="7"/>
  <c r="V1705" i="7"/>
  <c r="U1705" i="7"/>
  <c r="Q1773" i="7"/>
  <c r="U1773" i="7"/>
  <c r="U1968" i="7"/>
  <c r="V1968" i="7"/>
  <c r="Q1968" i="7"/>
  <c r="U1972" i="7"/>
  <c r="Q1972" i="7"/>
  <c r="V1647" i="7"/>
  <c r="V1656" i="7"/>
  <c r="V1663" i="7"/>
  <c r="V1672" i="7"/>
  <c r="V1679" i="7"/>
  <c r="V1688" i="7"/>
  <c r="V1695" i="7"/>
  <c r="V1704" i="7"/>
  <c r="V1711" i="7"/>
  <c r="V1727" i="7"/>
  <c r="V1743" i="7"/>
  <c r="V1759" i="7"/>
  <c r="V1775" i="7"/>
  <c r="V1791" i="7"/>
  <c r="V1801" i="7"/>
  <c r="Q1801" i="7"/>
  <c r="V1809" i="7"/>
  <c r="Q1809" i="7"/>
  <c r="V1817" i="7"/>
  <c r="Q1817" i="7"/>
  <c r="V1825" i="7"/>
  <c r="Q1825" i="7"/>
  <c r="V1833" i="7"/>
  <c r="Q1833" i="7"/>
  <c r="V1839" i="7"/>
  <c r="U1839" i="7"/>
  <c r="Q1839" i="7"/>
  <c r="V1855" i="7"/>
  <c r="U1855" i="7"/>
  <c r="Q1855" i="7"/>
  <c r="V1871" i="7"/>
  <c r="U1871" i="7"/>
  <c r="Q1871" i="7"/>
  <c r="V1887" i="7"/>
  <c r="U1887" i="7"/>
  <c r="Q1887" i="7"/>
  <c r="V1897" i="7"/>
  <c r="U1897" i="7"/>
  <c r="U1922" i="7"/>
  <c r="V1922" i="7"/>
  <c r="U1931" i="7"/>
  <c r="V1956" i="7"/>
  <c r="V1959" i="7"/>
  <c r="U1959" i="7"/>
  <c r="Q1959" i="7"/>
  <c r="U1984" i="7"/>
  <c r="V1984" i="7"/>
  <c r="Q1984" i="7"/>
  <c r="U2000" i="7"/>
  <c r="V2000" i="7"/>
  <c r="Q2000" i="7"/>
  <c r="U2016" i="7"/>
  <c r="V2016" i="7"/>
  <c r="Q2016" i="7"/>
  <c r="V2434" i="7"/>
  <c r="Q2434" i="7"/>
  <c r="U2050" i="7"/>
  <c r="V2050" i="7"/>
  <c r="Q2050" i="7"/>
  <c r="U2066" i="7"/>
  <c r="V2066" i="7"/>
  <c r="Q2066" i="7"/>
  <c r="U2082" i="7"/>
  <c r="V2082" i="7"/>
  <c r="Q2082" i="7"/>
  <c r="U2098" i="7"/>
  <c r="V2098" i="7"/>
  <c r="Q2098" i="7"/>
  <c r="U2114" i="7"/>
  <c r="V2114" i="7"/>
  <c r="Q2114" i="7"/>
  <c r="U2130" i="7"/>
  <c r="V2130" i="7"/>
  <c r="Q2130" i="7"/>
  <c r="U2146" i="7"/>
  <c r="V2146" i="7"/>
  <c r="Q2146" i="7"/>
  <c r="V2194" i="7"/>
  <c r="Q2194" i="7"/>
  <c r="U2194" i="7"/>
  <c r="V2450" i="7"/>
  <c r="Q2450" i="7"/>
  <c r="U2450" i="7"/>
  <c r="V1799" i="7"/>
  <c r="Q1799" i="7"/>
  <c r="V1807" i="7"/>
  <c r="Q1807" i="7"/>
  <c r="V1815" i="7"/>
  <c r="Q1815" i="7"/>
  <c r="V1823" i="7"/>
  <c r="Q1823" i="7"/>
  <c r="V1831" i="7"/>
  <c r="Q1831" i="7"/>
  <c r="V1843" i="7"/>
  <c r="U1843" i="7"/>
  <c r="Q1843" i="7"/>
  <c r="V1859" i="7"/>
  <c r="U1859" i="7"/>
  <c r="Q1859" i="7"/>
  <c r="V1875" i="7"/>
  <c r="U1875" i="7"/>
  <c r="Q1875" i="7"/>
  <c r="V1891" i="7"/>
  <c r="U1891" i="7"/>
  <c r="Q1891" i="7"/>
  <c r="V1929" i="7"/>
  <c r="U1929" i="7"/>
  <c r="U1954" i="7"/>
  <c r="V1954" i="7"/>
  <c r="U2032" i="7"/>
  <c r="V2032" i="7"/>
  <c r="Q2032" i="7"/>
  <c r="V2162" i="7"/>
  <c r="Q2162" i="7"/>
  <c r="V2178" i="7"/>
  <c r="Q2178" i="7"/>
  <c r="U2178" i="7"/>
  <c r="V2366" i="7"/>
  <c r="U2366" i="7"/>
  <c r="Q2366" i="7"/>
  <c r="V2382" i="7"/>
  <c r="U2382" i="7"/>
  <c r="Q2382" i="7"/>
  <c r="Q1646" i="7"/>
  <c r="U1655" i="7"/>
  <c r="Q1662" i="7"/>
  <c r="U1671" i="7"/>
  <c r="Q1678" i="7"/>
  <c r="U1687" i="7"/>
  <c r="Q1694" i="7"/>
  <c r="U1703" i="7"/>
  <c r="U1719" i="7"/>
  <c r="U1735" i="7"/>
  <c r="U1751" i="7"/>
  <c r="U1767" i="7"/>
  <c r="U1783" i="7"/>
  <c r="U1799" i="7"/>
  <c r="U1807" i="7"/>
  <c r="U1815" i="7"/>
  <c r="U1823" i="7"/>
  <c r="U1831" i="7"/>
  <c r="V1837" i="7"/>
  <c r="U1837" i="7"/>
  <c r="Q1837" i="7"/>
  <c r="V1853" i="7"/>
  <c r="U1853" i="7"/>
  <c r="Q1853" i="7"/>
  <c r="V1869" i="7"/>
  <c r="U1869" i="7"/>
  <c r="Q1869" i="7"/>
  <c r="V1885" i="7"/>
  <c r="U1885" i="7"/>
  <c r="Q1885" i="7"/>
  <c r="U1904" i="7"/>
  <c r="V1904" i="7"/>
  <c r="Q1904" i="7"/>
  <c r="Q1929" i="7"/>
  <c r="V1945" i="7"/>
  <c r="U1945" i="7"/>
  <c r="Q1954" i="7"/>
  <c r="U1970" i="7"/>
  <c r="V1970" i="7"/>
  <c r="U2162" i="7"/>
  <c r="U1646" i="7"/>
  <c r="V1655" i="7"/>
  <c r="V1671" i="7"/>
  <c r="V1687" i="7"/>
  <c r="V1703" i="7"/>
  <c r="V1719" i="7"/>
  <c r="V1735" i="7"/>
  <c r="V1751" i="7"/>
  <c r="V1767" i="7"/>
  <c r="V1783" i="7"/>
  <c r="V1805" i="7"/>
  <c r="Q1805" i="7"/>
  <c r="V1813" i="7"/>
  <c r="Q1813" i="7"/>
  <c r="V1821" i="7"/>
  <c r="Q1821" i="7"/>
  <c r="V1829" i="7"/>
  <c r="Q1829" i="7"/>
  <c r="V1847" i="7"/>
  <c r="U1847" i="7"/>
  <c r="Q1847" i="7"/>
  <c r="V1863" i="7"/>
  <c r="U1863" i="7"/>
  <c r="Q1863" i="7"/>
  <c r="V1879" i="7"/>
  <c r="U1879" i="7"/>
  <c r="Q1879" i="7"/>
  <c r="V1895" i="7"/>
  <c r="U1895" i="7"/>
  <c r="Q1895" i="7"/>
  <c r="U1920" i="7"/>
  <c r="V1920" i="7"/>
  <c r="Q1920" i="7"/>
  <c r="V1961" i="7"/>
  <c r="U1961" i="7"/>
  <c r="U1986" i="7"/>
  <c r="V1986" i="7"/>
  <c r="U2002" i="7"/>
  <c r="V2002" i="7"/>
  <c r="V2306" i="7"/>
  <c r="Q2306" i="7"/>
  <c r="V1841" i="7"/>
  <c r="U1841" i="7"/>
  <c r="Q1841" i="7"/>
  <c r="V1857" i="7"/>
  <c r="U1857" i="7"/>
  <c r="Q1857" i="7"/>
  <c r="V1873" i="7"/>
  <c r="U1873" i="7"/>
  <c r="Q1873" i="7"/>
  <c r="V1889" i="7"/>
  <c r="U1889" i="7"/>
  <c r="Q1889" i="7"/>
  <c r="V1911" i="7"/>
  <c r="U1911" i="7"/>
  <c r="Q1911" i="7"/>
  <c r="U1936" i="7"/>
  <c r="V1936" i="7"/>
  <c r="Q1936" i="7"/>
  <c r="V1977" i="7"/>
  <c r="U1977" i="7"/>
  <c r="V1993" i="7"/>
  <c r="U1993" i="7"/>
  <c r="V2009" i="7"/>
  <c r="U2009" i="7"/>
  <c r="U2018" i="7"/>
  <c r="V2018" i="7"/>
  <c r="V2322" i="7"/>
  <c r="Q2322" i="7"/>
  <c r="U2322" i="7"/>
  <c r="U1649" i="7"/>
  <c r="U1665" i="7"/>
  <c r="U1681" i="7"/>
  <c r="U1697" i="7"/>
  <c r="U1713" i="7"/>
  <c r="U1729" i="7"/>
  <c r="U1745" i="7"/>
  <c r="U1761" i="7"/>
  <c r="U1777" i="7"/>
  <c r="U1793" i="7"/>
  <c r="V1803" i="7"/>
  <c r="Q1803" i="7"/>
  <c r="V1811" i="7"/>
  <c r="Q1811" i="7"/>
  <c r="V1819" i="7"/>
  <c r="Q1819" i="7"/>
  <c r="V1827" i="7"/>
  <c r="Q1827" i="7"/>
  <c r="V1835" i="7"/>
  <c r="U1835" i="7"/>
  <c r="Q1835" i="7"/>
  <c r="V1851" i="7"/>
  <c r="U1851" i="7"/>
  <c r="Q1851" i="7"/>
  <c r="V1867" i="7"/>
  <c r="U1867" i="7"/>
  <c r="Q1867" i="7"/>
  <c r="V1883" i="7"/>
  <c r="U1883" i="7"/>
  <c r="Q1883" i="7"/>
  <c r="Q1915" i="7"/>
  <c r="V1927" i="7"/>
  <c r="U1927" i="7"/>
  <c r="Q1927" i="7"/>
  <c r="U1952" i="7"/>
  <c r="V1952" i="7"/>
  <c r="Q1952" i="7"/>
  <c r="Q1993" i="7"/>
  <c r="Q2009" i="7"/>
  <c r="Q2018" i="7"/>
  <c r="Q2036" i="7"/>
  <c r="U2052" i="7"/>
  <c r="V2052" i="7"/>
  <c r="U2068" i="7"/>
  <c r="V2068" i="7"/>
  <c r="U2084" i="7"/>
  <c r="V2084" i="7"/>
  <c r="U2100" i="7"/>
  <c r="V2100" i="7"/>
  <c r="U2116" i="7"/>
  <c r="V2116" i="7"/>
  <c r="U2132" i="7"/>
  <c r="V2132" i="7"/>
  <c r="U2148" i="7"/>
  <c r="V2148" i="7"/>
  <c r="V2238" i="7"/>
  <c r="U2238" i="7"/>
  <c r="Q2238" i="7"/>
  <c r="V2254" i="7"/>
  <c r="U2254" i="7"/>
  <c r="Q2254" i="7"/>
  <c r="V2168" i="7"/>
  <c r="U2168" i="7"/>
  <c r="Q2168" i="7"/>
  <c r="V2210" i="7"/>
  <c r="Q2210" i="7"/>
  <c r="V2270" i="7"/>
  <c r="U2270" i="7"/>
  <c r="Q2270" i="7"/>
  <c r="V2338" i="7"/>
  <c r="Q2338" i="7"/>
  <c r="V2398" i="7"/>
  <c r="U2398" i="7"/>
  <c r="Q2398" i="7"/>
  <c r="V2661" i="7"/>
  <c r="Q2661" i="7"/>
  <c r="U2661" i="7"/>
  <c r="Q2048" i="7"/>
  <c r="Q2064" i="7"/>
  <c r="Q2080" i="7"/>
  <c r="Q2096" i="7"/>
  <c r="Q2112" i="7"/>
  <c r="Q2128" i="7"/>
  <c r="Q2144" i="7"/>
  <c r="V2158" i="7"/>
  <c r="U2158" i="7"/>
  <c r="V2184" i="7"/>
  <c r="U2184" i="7"/>
  <c r="Q2184" i="7"/>
  <c r="U2210" i="7"/>
  <c r="V2226" i="7"/>
  <c r="Q2226" i="7"/>
  <c r="V2286" i="7"/>
  <c r="U2286" i="7"/>
  <c r="Q2286" i="7"/>
  <c r="U2338" i="7"/>
  <c r="V2354" i="7"/>
  <c r="Q2354" i="7"/>
  <c r="V2414" i="7"/>
  <c r="U2414" i="7"/>
  <c r="Q2414" i="7"/>
  <c r="V2693" i="7"/>
  <c r="Q2693" i="7"/>
  <c r="U2693" i="7"/>
  <c r="V2048" i="7"/>
  <c r="V2064" i="7"/>
  <c r="V2080" i="7"/>
  <c r="V2096" i="7"/>
  <c r="V2112" i="7"/>
  <c r="V2128" i="7"/>
  <c r="V2144" i="7"/>
  <c r="V2174" i="7"/>
  <c r="U2174" i="7"/>
  <c r="V2242" i="7"/>
  <c r="Q2242" i="7"/>
  <c r="V2302" i="7"/>
  <c r="U2302" i="7"/>
  <c r="Q2302" i="7"/>
  <c r="V2370" i="7"/>
  <c r="Q2370" i="7"/>
  <c r="V2430" i="7"/>
  <c r="U2430" i="7"/>
  <c r="Q2430" i="7"/>
  <c r="V2609" i="7"/>
  <c r="U2609" i="7"/>
  <c r="Q2609" i="7"/>
  <c r="Q1900" i="7"/>
  <c r="Q1907" i="7"/>
  <c r="Q1916" i="7"/>
  <c r="Q1923" i="7"/>
  <c r="Q1932" i="7"/>
  <c r="Q1939" i="7"/>
  <c r="Q1948" i="7"/>
  <c r="Q1955" i="7"/>
  <c r="Q1964" i="7"/>
  <c r="Q1971" i="7"/>
  <c r="Q1980" i="7"/>
  <c r="Q1987" i="7"/>
  <c r="Q1996" i="7"/>
  <c r="Q2003" i="7"/>
  <c r="Q2012" i="7"/>
  <c r="Q2028" i="7"/>
  <c r="Q2044" i="7"/>
  <c r="Q2060" i="7"/>
  <c r="Q2076" i="7"/>
  <c r="Q2092" i="7"/>
  <c r="Q2108" i="7"/>
  <c r="Q2124" i="7"/>
  <c r="Q2140" i="7"/>
  <c r="Q2156" i="7"/>
  <c r="Q2174" i="7"/>
  <c r="V2190" i="7"/>
  <c r="U2190" i="7"/>
  <c r="Q2190" i="7"/>
  <c r="U2242" i="7"/>
  <c r="V2258" i="7"/>
  <c r="Q2258" i="7"/>
  <c r="V2318" i="7"/>
  <c r="U2318" i="7"/>
  <c r="Q2318" i="7"/>
  <c r="U2370" i="7"/>
  <c r="V2386" i="7"/>
  <c r="Q2386" i="7"/>
  <c r="V2446" i="7"/>
  <c r="U2446" i="7"/>
  <c r="Q2446" i="7"/>
  <c r="Q1898" i="7"/>
  <c r="V1900" i="7"/>
  <c r="Q1914" i="7"/>
  <c r="V1916" i="7"/>
  <c r="Q1930" i="7"/>
  <c r="V1932" i="7"/>
  <c r="Q1946" i="7"/>
  <c r="V1948" i="7"/>
  <c r="Q1962" i="7"/>
  <c r="V1964" i="7"/>
  <c r="Q1978" i="7"/>
  <c r="V1980" i="7"/>
  <c r="U1987" i="7"/>
  <c r="Q1994" i="7"/>
  <c r="V1996" i="7"/>
  <c r="U2003" i="7"/>
  <c r="Q2010" i="7"/>
  <c r="V2012" i="7"/>
  <c r="Q2026" i="7"/>
  <c r="V2028" i="7"/>
  <c r="Q2042" i="7"/>
  <c r="V2044" i="7"/>
  <c r="Q2058" i="7"/>
  <c r="V2060" i="7"/>
  <c r="Q2074" i="7"/>
  <c r="V2076" i="7"/>
  <c r="Q2090" i="7"/>
  <c r="V2092" i="7"/>
  <c r="Q2106" i="7"/>
  <c r="V2108" i="7"/>
  <c r="Q2122" i="7"/>
  <c r="V2124" i="7"/>
  <c r="Q2138" i="7"/>
  <c r="V2140" i="7"/>
  <c r="Q2154" i="7"/>
  <c r="V2156" i="7"/>
  <c r="V2172" i="7"/>
  <c r="Q2172" i="7"/>
  <c r="V2206" i="7"/>
  <c r="U2206" i="7"/>
  <c r="Q2206" i="7"/>
  <c r="U2258" i="7"/>
  <c r="V2274" i="7"/>
  <c r="Q2274" i="7"/>
  <c r="V2334" i="7"/>
  <c r="U2334" i="7"/>
  <c r="Q2334" i="7"/>
  <c r="U2386" i="7"/>
  <c r="V2402" i="7"/>
  <c r="Q2402" i="7"/>
  <c r="V2462" i="7"/>
  <c r="U2462" i="7"/>
  <c r="Q2462" i="7"/>
  <c r="V2222" i="7"/>
  <c r="U2222" i="7"/>
  <c r="Q2222" i="7"/>
  <c r="V2290" i="7"/>
  <c r="Q2290" i="7"/>
  <c r="V2350" i="7"/>
  <c r="U2350" i="7"/>
  <c r="Q2350" i="7"/>
  <c r="V2418" i="7"/>
  <c r="Q2418" i="7"/>
  <c r="U2164" i="7"/>
  <c r="U2180" i="7"/>
  <c r="U2196" i="7"/>
  <c r="U2212" i="7"/>
  <c r="U2228" i="7"/>
  <c r="U2244" i="7"/>
  <c r="U2260" i="7"/>
  <c r="U2276" i="7"/>
  <c r="U2292" i="7"/>
  <c r="U2308" i="7"/>
  <c r="U2324" i="7"/>
  <c r="U2340" i="7"/>
  <c r="U2356" i="7"/>
  <c r="U2372" i="7"/>
  <c r="U2388" i="7"/>
  <c r="U2404" i="7"/>
  <c r="U2420" i="7"/>
  <c r="U2436" i="7"/>
  <c r="U2452" i="7"/>
  <c r="V2593" i="7"/>
  <c r="U2593" i="7"/>
  <c r="Q2593" i="7"/>
  <c r="V2677" i="7"/>
  <c r="Q2677" i="7"/>
  <c r="V2625" i="7"/>
  <c r="U2625" i="7"/>
  <c r="Q2625" i="7"/>
  <c r="Q2188" i="7"/>
  <c r="Q2204" i="7"/>
  <c r="Q2220" i="7"/>
  <c r="Q2236" i="7"/>
  <c r="Q2252" i="7"/>
  <c r="Q2268" i="7"/>
  <c r="Q2284" i="7"/>
  <c r="Q2300" i="7"/>
  <c r="Q2316" i="7"/>
  <c r="Q2332" i="7"/>
  <c r="Q2348" i="7"/>
  <c r="Q2364" i="7"/>
  <c r="Q2380" i="7"/>
  <c r="Q2396" i="7"/>
  <c r="Q2412" i="7"/>
  <c r="Q2428" i="7"/>
  <c r="Q2444" i="7"/>
  <c r="Q2460" i="7"/>
  <c r="V2597" i="7"/>
  <c r="Q2597" i="7"/>
  <c r="V2641" i="7"/>
  <c r="U2641" i="7"/>
  <c r="Q2641" i="7"/>
  <c r="U2204" i="7"/>
  <c r="U2220" i="7"/>
  <c r="U2236" i="7"/>
  <c r="U2252" i="7"/>
  <c r="U2268" i="7"/>
  <c r="U2284" i="7"/>
  <c r="U2300" i="7"/>
  <c r="U2316" i="7"/>
  <c r="U2332" i="7"/>
  <c r="U2348" i="7"/>
  <c r="U2364" i="7"/>
  <c r="U2380" i="7"/>
  <c r="U2396" i="7"/>
  <c r="U2412" i="7"/>
  <c r="U2428" i="7"/>
  <c r="U2444" i="7"/>
  <c r="U2460" i="7"/>
  <c r="V2613" i="7"/>
  <c r="Q2613" i="7"/>
  <c r="V2657" i="7"/>
  <c r="U2657" i="7"/>
  <c r="Q2657" i="7"/>
  <c r="V2629" i="7"/>
  <c r="Q2629" i="7"/>
  <c r="V2673" i="7"/>
  <c r="U2673" i="7"/>
  <c r="Q2673" i="7"/>
  <c r="Q2166" i="7"/>
  <c r="Q2182" i="7"/>
  <c r="Q2198" i="7"/>
  <c r="Q2214" i="7"/>
  <c r="Q2230" i="7"/>
  <c r="Q2246" i="7"/>
  <c r="Q2262" i="7"/>
  <c r="Q2278" i="7"/>
  <c r="Q2294" i="7"/>
  <c r="Q2310" i="7"/>
  <c r="Q2326" i="7"/>
  <c r="Q2342" i="7"/>
  <c r="Q2358" i="7"/>
  <c r="Q2374" i="7"/>
  <c r="Q2390" i="7"/>
  <c r="Q2406" i="7"/>
  <c r="Q2422" i="7"/>
  <c r="Q2438" i="7"/>
  <c r="Q2454" i="7"/>
  <c r="V2645" i="7"/>
  <c r="Q2645" i="7"/>
  <c r="V2689" i="7"/>
  <c r="U2689" i="7"/>
  <c r="Q2689" i="7"/>
  <c r="V2939" i="7"/>
  <c r="Q2939" i="7"/>
  <c r="U2939" i="7"/>
  <c r="U2595" i="7"/>
  <c r="U2611" i="7"/>
  <c r="U2627" i="7"/>
  <c r="U2643" i="7"/>
  <c r="U2659" i="7"/>
  <c r="U2675" i="7"/>
  <c r="U2691" i="7"/>
  <c r="V2761" i="7"/>
  <c r="U2761" i="7"/>
  <c r="Q2761" i="7"/>
  <c r="V2777" i="7"/>
  <c r="U2777" i="7"/>
  <c r="Q2777" i="7"/>
  <c r="V2793" i="7"/>
  <c r="U2793" i="7"/>
  <c r="Q2793" i="7"/>
  <c r="V2809" i="7"/>
  <c r="U2809" i="7"/>
  <c r="Q2809" i="7"/>
  <c r="V2825" i="7"/>
  <c r="U2825" i="7"/>
  <c r="Q2825" i="7"/>
  <c r="V2841" i="7"/>
  <c r="U2841" i="7"/>
  <c r="Q2841" i="7"/>
  <c r="V2857" i="7"/>
  <c r="U2857" i="7"/>
  <c r="Q2857" i="7"/>
  <c r="V2873" i="7"/>
  <c r="U2873" i="7"/>
  <c r="Q2873" i="7"/>
  <c r="V2889" i="7"/>
  <c r="U2889" i="7"/>
  <c r="Q2889" i="7"/>
  <c r="Q2591" i="7"/>
  <c r="Q2607" i="7"/>
  <c r="Q2623" i="7"/>
  <c r="Q2639" i="7"/>
  <c r="Q2655" i="7"/>
  <c r="Q2671" i="7"/>
  <c r="Q2687" i="7"/>
  <c r="V2911" i="7"/>
  <c r="Q2911" i="7"/>
  <c r="U2591" i="7"/>
  <c r="U2607" i="7"/>
  <c r="U2623" i="7"/>
  <c r="U2639" i="7"/>
  <c r="U2655" i="7"/>
  <c r="U2671" i="7"/>
  <c r="U2687" i="7"/>
  <c r="V2765" i="7"/>
  <c r="U2765" i="7"/>
  <c r="Q2765" i="7"/>
  <c r="V2781" i="7"/>
  <c r="U2781" i="7"/>
  <c r="Q2781" i="7"/>
  <c r="V2797" i="7"/>
  <c r="U2797" i="7"/>
  <c r="Q2797" i="7"/>
  <c r="V2813" i="7"/>
  <c r="U2813" i="7"/>
  <c r="Q2813" i="7"/>
  <c r="V2829" i="7"/>
  <c r="U2829" i="7"/>
  <c r="Q2829" i="7"/>
  <c r="V2845" i="7"/>
  <c r="U2845" i="7"/>
  <c r="Q2845" i="7"/>
  <c r="V2861" i="7"/>
  <c r="U2861" i="7"/>
  <c r="Q2861" i="7"/>
  <c r="V2877" i="7"/>
  <c r="U2877" i="7"/>
  <c r="Q2877" i="7"/>
  <c r="V2893" i="7"/>
  <c r="U2893" i="7"/>
  <c r="Q2893" i="7"/>
  <c r="U2911" i="7"/>
  <c r="V2927" i="7"/>
  <c r="Q2927" i="7"/>
  <c r="U2927" i="7"/>
  <c r="V2759" i="7"/>
  <c r="U2759" i="7"/>
  <c r="Q2759" i="7"/>
  <c r="V2775" i="7"/>
  <c r="U2775" i="7"/>
  <c r="Q2775" i="7"/>
  <c r="V2791" i="7"/>
  <c r="U2791" i="7"/>
  <c r="Q2791" i="7"/>
  <c r="V2807" i="7"/>
  <c r="U2807" i="7"/>
  <c r="Q2807" i="7"/>
  <c r="V2823" i="7"/>
  <c r="U2823" i="7"/>
  <c r="Q2823" i="7"/>
  <c r="V2839" i="7"/>
  <c r="U2839" i="7"/>
  <c r="Q2839" i="7"/>
  <c r="V2855" i="7"/>
  <c r="U2855" i="7"/>
  <c r="Q2855" i="7"/>
  <c r="V2871" i="7"/>
  <c r="U2871" i="7"/>
  <c r="Q2871" i="7"/>
  <c r="V2887" i="7"/>
  <c r="U2887" i="7"/>
  <c r="Q2887" i="7"/>
  <c r="V2903" i="7"/>
  <c r="U2903" i="7"/>
  <c r="Q2903" i="7"/>
  <c r="Q2601" i="7"/>
  <c r="Q2617" i="7"/>
  <c r="Q2633" i="7"/>
  <c r="Q2649" i="7"/>
  <c r="Q2665" i="7"/>
  <c r="Q2681" i="7"/>
  <c r="V2753" i="7"/>
  <c r="U2753" i="7"/>
  <c r="Q2753" i="7"/>
  <c r="V2769" i="7"/>
  <c r="U2769" i="7"/>
  <c r="Q2769" i="7"/>
  <c r="V2785" i="7"/>
  <c r="U2785" i="7"/>
  <c r="Q2785" i="7"/>
  <c r="V2801" i="7"/>
  <c r="U2801" i="7"/>
  <c r="Q2801" i="7"/>
  <c r="V2817" i="7"/>
  <c r="U2817" i="7"/>
  <c r="Q2817" i="7"/>
  <c r="V2833" i="7"/>
  <c r="U2833" i="7"/>
  <c r="Q2833" i="7"/>
  <c r="V2849" i="7"/>
  <c r="U2849" i="7"/>
  <c r="Q2849" i="7"/>
  <c r="V2865" i="7"/>
  <c r="U2865" i="7"/>
  <c r="Q2865" i="7"/>
  <c r="V2881" i="7"/>
  <c r="U2881" i="7"/>
  <c r="Q2881" i="7"/>
  <c r="V2897" i="7"/>
  <c r="U2897" i="7"/>
  <c r="Q2897" i="7"/>
  <c r="V2919" i="7"/>
  <c r="U2919" i="7"/>
  <c r="Q2919" i="7"/>
  <c r="V2943" i="7"/>
  <c r="Q2943" i="7"/>
  <c r="V2763" i="7"/>
  <c r="U2763" i="7"/>
  <c r="Q2763" i="7"/>
  <c r="V2779" i="7"/>
  <c r="U2779" i="7"/>
  <c r="Q2779" i="7"/>
  <c r="V2795" i="7"/>
  <c r="U2795" i="7"/>
  <c r="Q2795" i="7"/>
  <c r="V2811" i="7"/>
  <c r="U2811" i="7"/>
  <c r="Q2811" i="7"/>
  <c r="V2827" i="7"/>
  <c r="U2827" i="7"/>
  <c r="Q2827" i="7"/>
  <c r="V2843" i="7"/>
  <c r="U2843" i="7"/>
  <c r="Q2843" i="7"/>
  <c r="V2859" i="7"/>
  <c r="U2859" i="7"/>
  <c r="Q2859" i="7"/>
  <c r="V2875" i="7"/>
  <c r="U2875" i="7"/>
  <c r="Q2875" i="7"/>
  <c r="V2891" i="7"/>
  <c r="U2891" i="7"/>
  <c r="Q2891" i="7"/>
  <c r="V2935" i="7"/>
  <c r="U2935" i="7"/>
  <c r="Q2935" i="7"/>
  <c r="U2943" i="7"/>
  <c r="V2959" i="7"/>
  <c r="Q2959" i="7"/>
  <c r="V2757" i="7"/>
  <c r="U2757" i="7"/>
  <c r="Q2757" i="7"/>
  <c r="V2773" i="7"/>
  <c r="U2773" i="7"/>
  <c r="Q2773" i="7"/>
  <c r="V2789" i="7"/>
  <c r="U2789" i="7"/>
  <c r="Q2789" i="7"/>
  <c r="V2805" i="7"/>
  <c r="U2805" i="7"/>
  <c r="Q2805" i="7"/>
  <c r="V2821" i="7"/>
  <c r="U2821" i="7"/>
  <c r="Q2821" i="7"/>
  <c r="V2837" i="7"/>
  <c r="U2837" i="7"/>
  <c r="Q2837" i="7"/>
  <c r="V2853" i="7"/>
  <c r="U2853" i="7"/>
  <c r="Q2853" i="7"/>
  <c r="V2869" i="7"/>
  <c r="U2869" i="7"/>
  <c r="Q2869" i="7"/>
  <c r="V2885" i="7"/>
  <c r="U2885" i="7"/>
  <c r="Q2885" i="7"/>
  <c r="V2901" i="7"/>
  <c r="U2901" i="7"/>
  <c r="Q2901" i="7"/>
  <c r="V2907" i="7"/>
  <c r="Q2907" i="7"/>
  <c r="V2951" i="7"/>
  <c r="U2951" i="7"/>
  <c r="Q2951" i="7"/>
  <c r="V2751" i="7"/>
  <c r="U2751" i="7"/>
  <c r="Q2751" i="7"/>
  <c r="V2767" i="7"/>
  <c r="U2767" i="7"/>
  <c r="Q2767" i="7"/>
  <c r="V2783" i="7"/>
  <c r="U2783" i="7"/>
  <c r="Q2783" i="7"/>
  <c r="V2799" i="7"/>
  <c r="U2799" i="7"/>
  <c r="Q2799" i="7"/>
  <c r="V2815" i="7"/>
  <c r="U2815" i="7"/>
  <c r="Q2815" i="7"/>
  <c r="V2831" i="7"/>
  <c r="U2831" i="7"/>
  <c r="Q2831" i="7"/>
  <c r="V2847" i="7"/>
  <c r="U2847" i="7"/>
  <c r="Q2847" i="7"/>
  <c r="V2863" i="7"/>
  <c r="U2863" i="7"/>
  <c r="Q2863" i="7"/>
  <c r="V2879" i="7"/>
  <c r="U2879" i="7"/>
  <c r="Q2879" i="7"/>
  <c r="V2895" i="7"/>
  <c r="U2895" i="7"/>
  <c r="Q2895" i="7"/>
  <c r="U2907" i="7"/>
  <c r="V2923" i="7"/>
  <c r="Q2923" i="7"/>
  <c r="V2749" i="7"/>
  <c r="U2749" i="7"/>
  <c r="V2755" i="7"/>
  <c r="U2755" i="7"/>
  <c r="Q2755" i="7"/>
  <c r="V2771" i="7"/>
  <c r="U2771" i="7"/>
  <c r="Q2771" i="7"/>
  <c r="V2787" i="7"/>
  <c r="U2787" i="7"/>
  <c r="Q2787" i="7"/>
  <c r="V2803" i="7"/>
  <c r="U2803" i="7"/>
  <c r="Q2803" i="7"/>
  <c r="V2819" i="7"/>
  <c r="U2819" i="7"/>
  <c r="Q2819" i="7"/>
  <c r="V2835" i="7"/>
  <c r="U2835" i="7"/>
  <c r="Q2835" i="7"/>
  <c r="V2851" i="7"/>
  <c r="U2851" i="7"/>
  <c r="Q2851" i="7"/>
  <c r="V2867" i="7"/>
  <c r="U2867" i="7"/>
  <c r="Q2867" i="7"/>
  <c r="V2883" i="7"/>
  <c r="U2883" i="7"/>
  <c r="Q2883" i="7"/>
  <c r="V2899" i="7"/>
  <c r="U2899" i="7"/>
  <c r="Q2899" i="7"/>
  <c r="V2955" i="7"/>
  <c r="Q2955" i="7"/>
  <c r="U2909" i="7"/>
  <c r="U2925" i="7"/>
  <c r="U2941" i="7"/>
  <c r="U2957" i="7"/>
  <c r="U2905" i="7"/>
  <c r="U2921" i="7"/>
  <c r="U2937" i="7"/>
  <c r="U2953" i="7"/>
  <c r="O3078" i="7"/>
  <c r="Q2917" i="7"/>
  <c r="Q2933" i="7"/>
  <c r="Q2949" i="7"/>
  <c r="V3077" i="7"/>
  <c r="U3077" i="7"/>
  <c r="V3083" i="1"/>
  <c r="U3083" i="1"/>
  <c r="W3081" i="1"/>
  <c r="V3081" i="1"/>
  <c r="U3081" i="1"/>
  <c r="T3081" i="1"/>
  <c r="T3084" i="1" s="1"/>
  <c r="S3081" i="1"/>
  <c r="S3084" i="1" s="1"/>
  <c r="R3081" i="1"/>
  <c r="Q3081" i="1"/>
  <c r="P3081" i="1"/>
  <c r="O3081" i="1"/>
  <c r="N3081" i="1"/>
  <c r="M3081" i="1"/>
  <c r="W3079" i="1"/>
  <c r="W3084" i="1" s="1"/>
  <c r="V3079" i="1"/>
  <c r="U3079" i="1"/>
  <c r="T3079" i="1"/>
  <c r="S3079" i="1"/>
  <c r="R3079" i="1"/>
  <c r="Q3079" i="1"/>
  <c r="P3079" i="1"/>
  <c r="O3079" i="1"/>
  <c r="N3079" i="1"/>
  <c r="M3079" i="1"/>
  <c r="W3065" i="1"/>
  <c r="V3065" i="1"/>
  <c r="U3065" i="1"/>
  <c r="T3065" i="1"/>
  <c r="S3065" i="1"/>
  <c r="R3065" i="1"/>
  <c r="Q3065" i="1"/>
  <c r="P3065" i="1"/>
  <c r="O3065" i="1"/>
  <c r="N3065" i="1"/>
  <c r="M3065" i="1"/>
  <c r="M3084" i="1" s="1"/>
  <c r="V3078" i="1"/>
  <c r="V3077" i="1"/>
  <c r="V3076" i="1"/>
  <c r="V3075" i="1"/>
  <c r="V3074" i="1"/>
  <c r="V3073" i="1"/>
  <c r="V3072" i="1"/>
  <c r="V3071" i="1"/>
  <c r="U3078" i="1"/>
  <c r="U3077" i="1"/>
  <c r="U3076" i="1"/>
  <c r="U3075" i="1"/>
  <c r="U3074" i="1"/>
  <c r="U3073" i="1"/>
  <c r="U3072" i="1"/>
  <c r="U3071" i="1"/>
  <c r="O3083" i="1"/>
  <c r="R3084" i="1"/>
  <c r="Q3084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Q424" i="1" s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Q522" i="1" s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Q608" i="1" s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Q693" i="1" s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Q999" i="1" s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Q1041" i="1" s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Q1063" i="1" s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Q1083" i="1" s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Q1127" i="1" s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Q1169" i="1" s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Q1191" i="1" s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Q1211" i="1" s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Q1233" i="1" s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Q1255" i="1" s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Q1319" i="1" s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Q1361" i="1" s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Q1383" i="1" s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Q1403" i="1" s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Q1425" i="1" s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Q1511" i="1" s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Q1553" i="1" s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Q1575" i="1" s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Q1595" i="1" s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Q1639" i="1" s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Q1664" i="1" s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Q1689" i="1" s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Q1703" i="1" s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Q1753" i="1" s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Q1767" i="1" s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Q1779" i="1" s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Q1792" i="1" s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Q1804" i="1" s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Q1839" i="1" s="1"/>
  <c r="O1840" i="1"/>
  <c r="O1841" i="1"/>
  <c r="O1842" i="1"/>
  <c r="O1843" i="1"/>
  <c r="O1844" i="1"/>
  <c r="O1845" i="1"/>
  <c r="O1846" i="1"/>
  <c r="O1847" i="1"/>
  <c r="O1848" i="1"/>
  <c r="O1849" i="1"/>
  <c r="Q1849" i="1" s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Q1871" i="1" s="1"/>
  <c r="O1872" i="1"/>
  <c r="O1873" i="1"/>
  <c r="O1874" i="1"/>
  <c r="O1875" i="1"/>
  <c r="O1876" i="1"/>
  <c r="O1877" i="1"/>
  <c r="O1878" i="1"/>
  <c r="O1879" i="1"/>
  <c r="O1880" i="1"/>
  <c r="O1881" i="1"/>
  <c r="Q1881" i="1" s="1"/>
  <c r="O1882" i="1"/>
  <c r="O1883" i="1"/>
  <c r="O1884" i="1"/>
  <c r="O1885" i="1"/>
  <c r="O1886" i="1"/>
  <c r="O1887" i="1"/>
  <c r="O1888" i="1"/>
  <c r="O1889" i="1"/>
  <c r="O1890" i="1"/>
  <c r="O1891" i="1"/>
  <c r="O1892" i="1"/>
  <c r="Q1892" i="1" s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Q1935" i="1" s="1"/>
  <c r="O1936" i="1"/>
  <c r="O1937" i="1"/>
  <c r="O1938" i="1"/>
  <c r="O1939" i="1"/>
  <c r="O1940" i="1"/>
  <c r="O1941" i="1"/>
  <c r="O1942" i="1"/>
  <c r="O1943" i="1"/>
  <c r="O1944" i="1"/>
  <c r="O1945" i="1"/>
  <c r="Q1945" i="1" s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Q1967" i="1" s="1"/>
  <c r="O1968" i="1"/>
  <c r="O1969" i="1"/>
  <c r="O1970" i="1"/>
  <c r="O1971" i="1"/>
  <c r="O1972" i="1"/>
  <c r="O1973" i="1"/>
  <c r="O1974" i="1"/>
  <c r="O1975" i="1"/>
  <c r="O1976" i="1"/>
  <c r="O1977" i="1"/>
  <c r="Q1977" i="1" s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Q1999" i="1" s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Q2031" i="1" s="1"/>
  <c r="O2032" i="1"/>
  <c r="O2033" i="1"/>
  <c r="O2034" i="1"/>
  <c r="O2035" i="1"/>
  <c r="O2036" i="1"/>
  <c r="O2037" i="1"/>
  <c r="O2038" i="1"/>
  <c r="O2039" i="1"/>
  <c r="O2040" i="1"/>
  <c r="O2041" i="1"/>
  <c r="Q2041" i="1" s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Q2063" i="1" s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Q2095" i="1" s="1"/>
  <c r="O2096" i="1"/>
  <c r="O2097" i="1"/>
  <c r="O2098" i="1"/>
  <c r="O2099" i="1"/>
  <c r="O2100" i="1"/>
  <c r="O2101" i="1"/>
  <c r="O2102" i="1"/>
  <c r="O2103" i="1"/>
  <c r="O2104" i="1"/>
  <c r="O2105" i="1"/>
  <c r="Q2105" i="1" s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Q2127" i="1" s="1"/>
  <c r="O2128" i="1"/>
  <c r="O2129" i="1"/>
  <c r="O2130" i="1"/>
  <c r="O2131" i="1"/>
  <c r="O2132" i="1"/>
  <c r="O2133" i="1"/>
  <c r="O2134" i="1"/>
  <c r="O2135" i="1"/>
  <c r="O2136" i="1"/>
  <c r="O2137" i="1"/>
  <c r="Q2137" i="1" s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Q2183" i="1" s="1"/>
  <c r="O2184" i="1"/>
  <c r="O2185" i="1"/>
  <c r="O2186" i="1"/>
  <c r="O2187" i="1"/>
  <c r="O2188" i="1"/>
  <c r="O2189" i="1"/>
  <c r="O2190" i="1"/>
  <c r="O2191" i="1"/>
  <c r="O2192" i="1"/>
  <c r="O2193" i="1"/>
  <c r="Q2193" i="1" s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Q2215" i="1" s="1"/>
  <c r="O2216" i="1"/>
  <c r="O2217" i="1"/>
  <c r="O2218" i="1"/>
  <c r="O2219" i="1"/>
  <c r="O2220" i="1"/>
  <c r="O2221" i="1"/>
  <c r="O2222" i="1"/>
  <c r="O2223" i="1"/>
  <c r="O2224" i="1"/>
  <c r="O2225" i="1"/>
  <c r="Q2225" i="1" s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Q2247" i="1" s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Q2279" i="1" s="1"/>
  <c r="O2280" i="1"/>
  <c r="O2281" i="1"/>
  <c r="O2282" i="1"/>
  <c r="O2283" i="1"/>
  <c r="O2284" i="1"/>
  <c r="O2285" i="1"/>
  <c r="O2286" i="1"/>
  <c r="O2287" i="1"/>
  <c r="O2288" i="1"/>
  <c r="O2289" i="1"/>
  <c r="Q2289" i="1" s="1"/>
  <c r="O2290" i="1"/>
  <c r="O2291" i="1"/>
  <c r="O2292" i="1"/>
  <c r="O2293" i="1"/>
  <c r="O2294" i="1"/>
  <c r="O2295" i="1"/>
  <c r="O2296" i="1"/>
  <c r="O2297" i="1"/>
  <c r="Q2297" i="1" s="1"/>
  <c r="O2298" i="1"/>
  <c r="O2299" i="1"/>
  <c r="O2300" i="1"/>
  <c r="O2301" i="1"/>
  <c r="O2302" i="1"/>
  <c r="O2303" i="1"/>
  <c r="Q2303" i="1" s="1"/>
  <c r="O2304" i="1"/>
  <c r="O2305" i="1"/>
  <c r="O2306" i="1"/>
  <c r="O2307" i="1"/>
  <c r="O2308" i="1"/>
  <c r="O2309" i="1"/>
  <c r="O2310" i="1"/>
  <c r="O2311" i="1"/>
  <c r="Q2311" i="1" s="1"/>
  <c r="O2312" i="1"/>
  <c r="O2313" i="1"/>
  <c r="Q2313" i="1" s="1"/>
  <c r="O2314" i="1"/>
  <c r="O2315" i="1"/>
  <c r="O2316" i="1"/>
  <c r="O2317" i="1"/>
  <c r="O2318" i="1"/>
  <c r="O2319" i="1"/>
  <c r="Q2319" i="1" s="1"/>
  <c r="O2320" i="1"/>
  <c r="O2321" i="1"/>
  <c r="Q2321" i="1" s="1"/>
  <c r="O2322" i="1"/>
  <c r="O2323" i="1"/>
  <c r="O2324" i="1"/>
  <c r="Q2324" i="1" s="1"/>
  <c r="O2325" i="1"/>
  <c r="O2326" i="1"/>
  <c r="O2327" i="1"/>
  <c r="O2328" i="1"/>
  <c r="O2329" i="1"/>
  <c r="O2330" i="1"/>
  <c r="O2331" i="1"/>
  <c r="O2332" i="1"/>
  <c r="O2333" i="1"/>
  <c r="O2334" i="1"/>
  <c r="O2335" i="1"/>
  <c r="Q2335" i="1" s="1"/>
  <c r="O2336" i="1"/>
  <c r="O2337" i="1"/>
  <c r="O2338" i="1"/>
  <c r="O2339" i="1"/>
  <c r="O2340" i="1"/>
  <c r="O2341" i="1"/>
  <c r="O2342" i="1"/>
  <c r="O2343" i="1"/>
  <c r="Q2343" i="1" s="1"/>
  <c r="O2344" i="1"/>
  <c r="O2345" i="1"/>
  <c r="Q2345" i="1" s="1"/>
  <c r="O2346" i="1"/>
  <c r="O2347" i="1"/>
  <c r="O2348" i="1"/>
  <c r="O2349" i="1"/>
  <c r="O2350" i="1"/>
  <c r="O2351" i="1"/>
  <c r="Q2351" i="1" s="1"/>
  <c r="O2352" i="1"/>
  <c r="O2353" i="1"/>
  <c r="Q2353" i="1" s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Q2367" i="1" s="1"/>
  <c r="O2368" i="1"/>
  <c r="O2369" i="1"/>
  <c r="O2370" i="1"/>
  <c r="O2371" i="1"/>
  <c r="O2372" i="1"/>
  <c r="O2373" i="1"/>
  <c r="O2374" i="1"/>
  <c r="O2375" i="1"/>
  <c r="Q2375" i="1" s="1"/>
  <c r="O2376" i="1"/>
  <c r="O2377" i="1"/>
  <c r="Q2377" i="1" s="1"/>
  <c r="O2378" i="1"/>
  <c r="O2379" i="1"/>
  <c r="O2380" i="1"/>
  <c r="O2381" i="1"/>
  <c r="O2382" i="1"/>
  <c r="O2383" i="1"/>
  <c r="Q2383" i="1" s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Q2399" i="1" s="1"/>
  <c r="O2400" i="1"/>
  <c r="O2401" i="1"/>
  <c r="O2402" i="1"/>
  <c r="O2403" i="1"/>
  <c r="O2404" i="1"/>
  <c r="O2405" i="1"/>
  <c r="O2406" i="1"/>
  <c r="O2407" i="1"/>
  <c r="Q2407" i="1" s="1"/>
  <c r="O2408" i="1"/>
  <c r="O2409" i="1"/>
  <c r="Q2409" i="1" s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Q2425" i="1" s="1"/>
  <c r="O2426" i="1"/>
  <c r="O2427" i="1"/>
  <c r="O2428" i="1"/>
  <c r="O2429" i="1"/>
  <c r="O2430" i="1"/>
  <c r="O2431" i="1"/>
  <c r="Q2431" i="1" s="1"/>
  <c r="O2432" i="1"/>
  <c r="O2433" i="1"/>
  <c r="O2434" i="1"/>
  <c r="O2435" i="1"/>
  <c r="O2436" i="1"/>
  <c r="O2437" i="1"/>
  <c r="O2438" i="1"/>
  <c r="O2439" i="1"/>
  <c r="Q2439" i="1" s="1"/>
  <c r="O2440" i="1"/>
  <c r="O2441" i="1"/>
  <c r="O2442" i="1"/>
  <c r="O2443" i="1"/>
  <c r="O2444" i="1"/>
  <c r="O2445" i="1"/>
  <c r="O2446" i="1"/>
  <c r="O2447" i="1"/>
  <c r="O2448" i="1"/>
  <c r="Q2448" i="1" s="1"/>
  <c r="O2449" i="1"/>
  <c r="O2450" i="1"/>
  <c r="O2451" i="1"/>
  <c r="O2452" i="1"/>
  <c r="O2453" i="1"/>
  <c r="O2454" i="1"/>
  <c r="O2455" i="1"/>
  <c r="O2456" i="1"/>
  <c r="Q2456" i="1" s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Q2472" i="1" s="1"/>
  <c r="O2473" i="1"/>
  <c r="O2474" i="1"/>
  <c r="O2475" i="1"/>
  <c r="O2476" i="1"/>
  <c r="O2477" i="1"/>
  <c r="O2478" i="1"/>
  <c r="O2479" i="1"/>
  <c r="O2480" i="1"/>
  <c r="Q2480" i="1" s="1"/>
  <c r="O2481" i="1"/>
  <c r="O2482" i="1"/>
  <c r="Q2482" i="1" s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Q2496" i="1" s="1"/>
  <c r="O2497" i="1"/>
  <c r="O2498" i="1"/>
  <c r="O2499" i="1"/>
  <c r="O2500" i="1"/>
  <c r="O2501" i="1"/>
  <c r="O2502" i="1"/>
  <c r="O2503" i="1"/>
  <c r="O2504" i="1"/>
  <c r="Q2504" i="1" s="1"/>
  <c r="O2505" i="1"/>
  <c r="O2506" i="1"/>
  <c r="O2507" i="1"/>
  <c r="O2508" i="1"/>
  <c r="O2509" i="1"/>
  <c r="O2510" i="1"/>
  <c r="O2511" i="1"/>
  <c r="O2512" i="1"/>
  <c r="Q2512" i="1" s="1"/>
  <c r="O2513" i="1"/>
  <c r="O2514" i="1"/>
  <c r="O2515" i="1"/>
  <c r="O2516" i="1"/>
  <c r="O2517" i="1"/>
  <c r="O2518" i="1"/>
  <c r="O2519" i="1"/>
  <c r="O2520" i="1"/>
  <c r="Q2520" i="1" s="1"/>
  <c r="O2521" i="1"/>
  <c r="O2522" i="1"/>
  <c r="O2523" i="1"/>
  <c r="O2524" i="1"/>
  <c r="O2525" i="1"/>
  <c r="O2526" i="1"/>
  <c r="Q2526" i="1" s="1"/>
  <c r="O2527" i="1"/>
  <c r="O2528" i="1"/>
  <c r="O2529" i="1"/>
  <c r="O2530" i="1"/>
  <c r="O2531" i="1"/>
  <c r="O2532" i="1"/>
  <c r="O2533" i="1"/>
  <c r="O2534" i="1"/>
  <c r="O2535" i="1"/>
  <c r="O2536" i="1"/>
  <c r="Q2536" i="1" s="1"/>
  <c r="O2537" i="1"/>
  <c r="O2538" i="1"/>
  <c r="O2539" i="1"/>
  <c r="O2540" i="1"/>
  <c r="O2541" i="1"/>
  <c r="O2542" i="1"/>
  <c r="O2543" i="1"/>
  <c r="O2544" i="1"/>
  <c r="Q2544" i="1" s="1"/>
  <c r="O2545" i="1"/>
  <c r="O2546" i="1"/>
  <c r="Q2546" i="1" s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Q2560" i="1" s="1"/>
  <c r="O2561" i="1"/>
  <c r="O2562" i="1"/>
  <c r="O2563" i="1"/>
  <c r="O2564" i="1"/>
  <c r="O2565" i="1"/>
  <c r="O2566" i="1"/>
  <c r="O2567" i="1"/>
  <c r="O2568" i="1"/>
  <c r="Q2568" i="1" s="1"/>
  <c r="O2569" i="1"/>
  <c r="O2570" i="1"/>
  <c r="O2571" i="1"/>
  <c r="O2572" i="1"/>
  <c r="O2573" i="1"/>
  <c r="O2574" i="1"/>
  <c r="O2575" i="1"/>
  <c r="O2576" i="1"/>
  <c r="Q2576" i="1" s="1"/>
  <c r="O2577" i="1"/>
  <c r="O2578" i="1"/>
  <c r="O2579" i="1"/>
  <c r="O2580" i="1"/>
  <c r="O2581" i="1"/>
  <c r="O2582" i="1"/>
  <c r="O2583" i="1"/>
  <c r="O2584" i="1"/>
  <c r="Q2584" i="1" s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Q2600" i="1" s="1"/>
  <c r="O2601" i="1"/>
  <c r="O2602" i="1"/>
  <c r="O2603" i="1"/>
  <c r="O2604" i="1"/>
  <c r="O2605" i="1"/>
  <c r="O2606" i="1"/>
  <c r="O2607" i="1"/>
  <c r="O2608" i="1"/>
  <c r="Q2608" i="1" s="1"/>
  <c r="O2609" i="1"/>
  <c r="O2610" i="1"/>
  <c r="Q2610" i="1" s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Q2624" i="1" s="1"/>
  <c r="O2625" i="1"/>
  <c r="O2626" i="1"/>
  <c r="O2627" i="1"/>
  <c r="O2628" i="1"/>
  <c r="O2629" i="1"/>
  <c r="O2630" i="1"/>
  <c r="O2631" i="1"/>
  <c r="O2632" i="1"/>
  <c r="Q2632" i="1" s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Q2654" i="1" s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Q2674" i="1" s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Q2696" i="1" s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Q2718" i="1" s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Q2738" i="1" s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Q2760" i="1" s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Q2816" i="1" s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Q2828" i="1" s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Q2854" i="1" s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Q2866" i="1" s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Q2910" i="1" s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Q2932" i="1" s="1"/>
  <c r="O2933" i="1"/>
  <c r="O2934" i="1"/>
  <c r="O2935" i="1"/>
  <c r="O2936" i="1"/>
  <c r="O2937" i="1"/>
  <c r="O2938" i="1"/>
  <c r="O2939" i="1"/>
  <c r="O2940" i="1"/>
  <c r="O2941" i="1"/>
  <c r="O2942" i="1"/>
  <c r="Q2942" i="1" s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Q2996" i="1" s="1"/>
  <c r="O2997" i="1"/>
  <c r="O2998" i="1"/>
  <c r="O2999" i="1"/>
  <c r="O3000" i="1"/>
  <c r="O3001" i="1"/>
  <c r="O3002" i="1"/>
  <c r="O3003" i="1"/>
  <c r="O3004" i="1"/>
  <c r="O3005" i="1"/>
  <c r="O3006" i="1"/>
  <c r="Q3006" i="1" s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Q3028" i="1" s="1"/>
  <c r="O3029" i="1"/>
  <c r="O3030" i="1"/>
  <c r="O3031" i="1"/>
  <c r="O3032" i="1"/>
  <c r="O3033" i="1"/>
  <c r="O3034" i="1"/>
  <c r="O3035" i="1"/>
  <c r="O3036" i="1"/>
  <c r="O3037" i="1"/>
  <c r="O3038" i="1"/>
  <c r="Q3038" i="1" s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2" i="1"/>
  <c r="E4244" i="6"/>
  <c r="D4244" i="6"/>
  <c r="C4244" i="6"/>
  <c r="B4244" i="6"/>
  <c r="B4244" i="4"/>
  <c r="D4244" i="4"/>
  <c r="E4244" i="4"/>
  <c r="C4244" i="4"/>
  <c r="E39" i="3"/>
  <c r="D39" i="3"/>
  <c r="B39" i="3"/>
  <c r="C39" i="3"/>
  <c r="D39" i="2"/>
  <c r="F39" i="2"/>
  <c r="C39" i="2"/>
  <c r="B39" i="2"/>
  <c r="U3078" i="7" l="1"/>
  <c r="V3078" i="7"/>
  <c r="F4244" i="6"/>
  <c r="F39" i="3"/>
  <c r="F4244" i="4"/>
  <c r="E39" i="2"/>
  <c r="G39" i="2"/>
  <c r="N3084" i="1"/>
  <c r="O3084" i="1"/>
  <c r="P3084" i="1"/>
  <c r="U3084" i="1"/>
  <c r="V3084" i="1"/>
  <c r="U3031" i="1"/>
  <c r="V3031" i="1"/>
  <c r="Q3031" i="1"/>
  <c r="U2983" i="1"/>
  <c r="V2983" i="1"/>
  <c r="Q2983" i="1"/>
  <c r="U2935" i="1"/>
  <c r="V2935" i="1"/>
  <c r="Q2935" i="1"/>
  <c r="U2871" i="1"/>
  <c r="V2871" i="1"/>
  <c r="Q2871" i="1"/>
  <c r="V2831" i="1"/>
  <c r="U2831" i="1"/>
  <c r="Q2831" i="1"/>
  <c r="V2791" i="1"/>
  <c r="U2791" i="1"/>
  <c r="Q2791" i="1"/>
  <c r="U2743" i="1"/>
  <c r="V2743" i="1"/>
  <c r="Q2743" i="1"/>
  <c r="U2679" i="1"/>
  <c r="V2679" i="1"/>
  <c r="Q2679" i="1"/>
  <c r="U2631" i="1"/>
  <c r="V2631" i="1"/>
  <c r="Q2631" i="1"/>
  <c r="U2583" i="1"/>
  <c r="V2583" i="1"/>
  <c r="Q2583" i="1"/>
  <c r="U2519" i="1"/>
  <c r="V2519" i="1"/>
  <c r="Q2519" i="1"/>
  <c r="V2" i="1"/>
  <c r="U2" i="1"/>
  <c r="Q2" i="1"/>
  <c r="U3057" i="1"/>
  <c r="V3057" i="1"/>
  <c r="Q3057" i="1"/>
  <c r="U3049" i="1"/>
  <c r="V3049" i="1"/>
  <c r="U3041" i="1"/>
  <c r="V3041" i="1"/>
  <c r="Q3041" i="1"/>
  <c r="U3033" i="1"/>
  <c r="V3033" i="1"/>
  <c r="Q3033" i="1"/>
  <c r="U3025" i="1"/>
  <c r="V3025" i="1"/>
  <c r="Q3025" i="1"/>
  <c r="U3017" i="1"/>
  <c r="V3017" i="1"/>
  <c r="U3009" i="1"/>
  <c r="V3009" i="1"/>
  <c r="Q3009" i="1"/>
  <c r="U3001" i="1"/>
  <c r="V3001" i="1"/>
  <c r="Q3001" i="1"/>
  <c r="U2993" i="1"/>
  <c r="V2993" i="1"/>
  <c r="Q2993" i="1"/>
  <c r="U2985" i="1"/>
  <c r="V2985" i="1"/>
  <c r="U2977" i="1"/>
  <c r="V2977" i="1"/>
  <c r="Q2977" i="1"/>
  <c r="U2969" i="1"/>
  <c r="V2969" i="1"/>
  <c r="Q2969" i="1"/>
  <c r="U2961" i="1"/>
  <c r="V2961" i="1"/>
  <c r="Q2961" i="1"/>
  <c r="U2953" i="1"/>
  <c r="V2953" i="1"/>
  <c r="U2945" i="1"/>
  <c r="V2945" i="1"/>
  <c r="Q2945" i="1"/>
  <c r="U2937" i="1"/>
  <c r="V2937" i="1"/>
  <c r="Q2937" i="1"/>
  <c r="U2929" i="1"/>
  <c r="V2929" i="1"/>
  <c r="Q2929" i="1"/>
  <c r="U2921" i="1"/>
  <c r="V2921" i="1"/>
  <c r="U2913" i="1"/>
  <c r="V2913" i="1"/>
  <c r="Q2913" i="1"/>
  <c r="U2905" i="1"/>
  <c r="V2905" i="1"/>
  <c r="Q2905" i="1"/>
  <c r="U2897" i="1"/>
  <c r="V2897" i="1"/>
  <c r="Q2897" i="1"/>
  <c r="U2889" i="1"/>
  <c r="V2889" i="1"/>
  <c r="U2881" i="1"/>
  <c r="V2881" i="1"/>
  <c r="Q2881" i="1"/>
  <c r="U2873" i="1"/>
  <c r="V2873" i="1"/>
  <c r="Q2873" i="1"/>
  <c r="U2865" i="1"/>
  <c r="V2865" i="1"/>
  <c r="Q2865" i="1"/>
  <c r="U2857" i="1"/>
  <c r="V2857" i="1"/>
  <c r="Q2857" i="1"/>
  <c r="U2849" i="1"/>
  <c r="V2849" i="1"/>
  <c r="Q2849" i="1"/>
  <c r="U2841" i="1"/>
  <c r="V2841" i="1"/>
  <c r="U2833" i="1"/>
  <c r="V2833" i="1"/>
  <c r="Q2833" i="1"/>
  <c r="U2825" i="1"/>
  <c r="V2825" i="1"/>
  <c r="Q2825" i="1"/>
  <c r="U2817" i="1"/>
  <c r="V2817" i="1"/>
  <c r="Q2817" i="1"/>
  <c r="V2809" i="1"/>
  <c r="U2809" i="1"/>
  <c r="Q2809" i="1"/>
  <c r="U2801" i="1"/>
  <c r="V2801" i="1"/>
  <c r="U2793" i="1"/>
  <c r="V2793" i="1"/>
  <c r="Q2793" i="1"/>
  <c r="U2785" i="1"/>
  <c r="V2785" i="1"/>
  <c r="Q2785" i="1"/>
  <c r="V2777" i="1"/>
  <c r="U2777" i="1"/>
  <c r="Q2777" i="1"/>
  <c r="U2769" i="1"/>
  <c r="V2769" i="1"/>
  <c r="Q2769" i="1"/>
  <c r="U2761" i="1"/>
  <c r="V2761" i="1"/>
  <c r="Q2761" i="1"/>
  <c r="U2753" i="1"/>
  <c r="V2753" i="1"/>
  <c r="Q2753" i="1"/>
  <c r="V2745" i="1"/>
  <c r="U2745" i="1"/>
  <c r="Q2745" i="1"/>
  <c r="V2737" i="1"/>
  <c r="U2737" i="1"/>
  <c r="Q2737" i="1"/>
  <c r="V2729" i="1"/>
  <c r="U2729" i="1"/>
  <c r="Q2729" i="1"/>
  <c r="V2721" i="1"/>
  <c r="U2721" i="1"/>
  <c r="Q2721" i="1"/>
  <c r="V2713" i="1"/>
  <c r="U2713" i="1"/>
  <c r="Q2713" i="1"/>
  <c r="V2705" i="1"/>
  <c r="U2705" i="1"/>
  <c r="Q2705" i="1"/>
  <c r="V2697" i="1"/>
  <c r="U2697" i="1"/>
  <c r="Q2697" i="1"/>
  <c r="V2689" i="1"/>
  <c r="Q2689" i="1"/>
  <c r="U2689" i="1"/>
  <c r="V2681" i="1"/>
  <c r="U2681" i="1"/>
  <c r="Q2681" i="1"/>
  <c r="U2673" i="1"/>
  <c r="V2673" i="1"/>
  <c r="Q2673" i="1"/>
  <c r="U2665" i="1"/>
  <c r="V2665" i="1"/>
  <c r="Q2665" i="1"/>
  <c r="U2657" i="1"/>
  <c r="V2657" i="1"/>
  <c r="Q2657" i="1"/>
  <c r="U2649" i="1"/>
  <c r="V2649" i="1"/>
  <c r="Q2649" i="1"/>
  <c r="U2641" i="1"/>
  <c r="V2641" i="1"/>
  <c r="Q2641" i="1"/>
  <c r="U2633" i="1"/>
  <c r="V2633" i="1"/>
  <c r="Q2633" i="1"/>
  <c r="U2625" i="1"/>
  <c r="V2625" i="1"/>
  <c r="Q2625" i="1"/>
  <c r="U2617" i="1"/>
  <c r="V2617" i="1"/>
  <c r="Q2617" i="1"/>
  <c r="U2609" i="1"/>
  <c r="V2609" i="1"/>
  <c r="Q2609" i="1"/>
  <c r="U2601" i="1"/>
  <c r="V2601" i="1"/>
  <c r="Q2601" i="1"/>
  <c r="U2593" i="1"/>
  <c r="V2593" i="1"/>
  <c r="Q2593" i="1"/>
  <c r="U2585" i="1"/>
  <c r="V2585" i="1"/>
  <c r="Q2585" i="1"/>
  <c r="U2577" i="1"/>
  <c r="V2577" i="1"/>
  <c r="Q2577" i="1"/>
  <c r="U2569" i="1"/>
  <c r="V2569" i="1"/>
  <c r="Q2569" i="1"/>
  <c r="U2561" i="1"/>
  <c r="V2561" i="1"/>
  <c r="Q2561" i="1"/>
  <c r="U2553" i="1"/>
  <c r="V2553" i="1"/>
  <c r="Q2553" i="1"/>
  <c r="U2545" i="1"/>
  <c r="V2545" i="1"/>
  <c r="Q2545" i="1"/>
  <c r="U2537" i="1"/>
  <c r="V2537" i="1"/>
  <c r="Q2537" i="1"/>
  <c r="U2529" i="1"/>
  <c r="V2529" i="1"/>
  <c r="Q2529" i="1"/>
  <c r="U2521" i="1"/>
  <c r="Q2521" i="1"/>
  <c r="V2521" i="1"/>
  <c r="U2513" i="1"/>
  <c r="V2513" i="1"/>
  <c r="Q2513" i="1"/>
  <c r="U2505" i="1"/>
  <c r="V2505" i="1"/>
  <c r="Q2505" i="1"/>
  <c r="U2497" i="1"/>
  <c r="V2497" i="1"/>
  <c r="Q2497" i="1"/>
  <c r="U2489" i="1"/>
  <c r="V2489" i="1"/>
  <c r="Q2489" i="1"/>
  <c r="U2481" i="1"/>
  <c r="V2481" i="1"/>
  <c r="Q2481" i="1"/>
  <c r="U2473" i="1"/>
  <c r="V2473" i="1"/>
  <c r="Q2473" i="1"/>
  <c r="U2465" i="1"/>
  <c r="V2465" i="1"/>
  <c r="Q2465" i="1"/>
  <c r="U2457" i="1"/>
  <c r="V2457" i="1"/>
  <c r="Q2457" i="1"/>
  <c r="U2449" i="1"/>
  <c r="V2449" i="1"/>
  <c r="Q2449" i="1"/>
  <c r="U2441" i="1"/>
  <c r="V2441" i="1"/>
  <c r="Q2441" i="1"/>
  <c r="U2433" i="1"/>
  <c r="V2433" i="1"/>
  <c r="Q2433" i="1"/>
  <c r="Q2953" i="1"/>
  <c r="U3064" i="1"/>
  <c r="V3064" i="1"/>
  <c r="Q3064" i="1"/>
  <c r="U3056" i="1"/>
  <c r="V3056" i="1"/>
  <c r="Q3056" i="1"/>
  <c r="U3048" i="1"/>
  <c r="V3048" i="1"/>
  <c r="Q3048" i="1"/>
  <c r="U3040" i="1"/>
  <c r="V3040" i="1"/>
  <c r="Q3040" i="1"/>
  <c r="U3032" i="1"/>
  <c r="V3032" i="1"/>
  <c r="Q3032" i="1"/>
  <c r="U3024" i="1"/>
  <c r="V3024" i="1"/>
  <c r="Q3024" i="1"/>
  <c r="U3016" i="1"/>
  <c r="V3016" i="1"/>
  <c r="Q3016" i="1"/>
  <c r="U3008" i="1"/>
  <c r="V3008" i="1"/>
  <c r="Q3008" i="1"/>
  <c r="U3000" i="1"/>
  <c r="V3000" i="1"/>
  <c r="Q3000" i="1"/>
  <c r="U2992" i="1"/>
  <c r="V2992" i="1"/>
  <c r="Q2992" i="1"/>
  <c r="U2984" i="1"/>
  <c r="V2984" i="1"/>
  <c r="Q2984" i="1"/>
  <c r="U2976" i="1"/>
  <c r="V2976" i="1"/>
  <c r="Q2976" i="1"/>
  <c r="U2968" i="1"/>
  <c r="V2968" i="1"/>
  <c r="Q2968" i="1"/>
  <c r="U2960" i="1"/>
  <c r="V2960" i="1"/>
  <c r="Q2960" i="1"/>
  <c r="U2952" i="1"/>
  <c r="V2952" i="1"/>
  <c r="Q2952" i="1"/>
  <c r="U2944" i="1"/>
  <c r="V2944" i="1"/>
  <c r="Q2944" i="1"/>
  <c r="U2936" i="1"/>
  <c r="V2936" i="1"/>
  <c r="Q2936" i="1"/>
  <c r="U2928" i="1"/>
  <c r="V2928" i="1"/>
  <c r="Q2928" i="1"/>
  <c r="U2920" i="1"/>
  <c r="V2920" i="1"/>
  <c r="Q2920" i="1"/>
  <c r="U2912" i="1"/>
  <c r="V2912" i="1"/>
  <c r="Q2912" i="1"/>
  <c r="U2904" i="1"/>
  <c r="V2904" i="1"/>
  <c r="Q2904" i="1"/>
  <c r="U2896" i="1"/>
  <c r="V2896" i="1"/>
  <c r="Q2896" i="1"/>
  <c r="U2888" i="1"/>
  <c r="V2888" i="1"/>
  <c r="Q2888" i="1"/>
  <c r="U2880" i="1"/>
  <c r="V2880" i="1"/>
  <c r="Q2880" i="1"/>
  <c r="U2872" i="1"/>
  <c r="V2872" i="1"/>
  <c r="Q2872" i="1"/>
  <c r="U2864" i="1"/>
  <c r="V2864" i="1"/>
  <c r="Q2864" i="1"/>
  <c r="U2856" i="1"/>
  <c r="V2856" i="1"/>
  <c r="Q2856" i="1"/>
  <c r="U2848" i="1"/>
  <c r="V2848" i="1"/>
  <c r="Q2848" i="1"/>
  <c r="U2840" i="1"/>
  <c r="V2840" i="1"/>
  <c r="Q2840" i="1"/>
  <c r="U2832" i="1"/>
  <c r="V2832" i="1"/>
  <c r="Q2832" i="1"/>
  <c r="U2824" i="1"/>
  <c r="V2824" i="1"/>
  <c r="Q2824" i="1"/>
  <c r="U2816" i="1"/>
  <c r="V2816" i="1"/>
  <c r="U2808" i="1"/>
  <c r="V2808" i="1"/>
  <c r="Q2808" i="1"/>
  <c r="U2800" i="1"/>
  <c r="V2800" i="1"/>
  <c r="Q2800" i="1"/>
  <c r="U2792" i="1"/>
  <c r="V2792" i="1"/>
  <c r="Q2792" i="1"/>
  <c r="U2784" i="1"/>
  <c r="V2784" i="1"/>
  <c r="Q2784" i="1"/>
  <c r="U2776" i="1"/>
  <c r="V2776" i="1"/>
  <c r="Q2776" i="1"/>
  <c r="U2768" i="1"/>
  <c r="V2768" i="1"/>
  <c r="Q2768" i="1"/>
  <c r="U2760" i="1"/>
  <c r="V2760" i="1"/>
  <c r="U2752" i="1"/>
  <c r="V2752" i="1"/>
  <c r="Q2752" i="1"/>
  <c r="U2744" i="1"/>
  <c r="V2744" i="1"/>
  <c r="Q2744" i="1"/>
  <c r="U2736" i="1"/>
  <c r="V2736" i="1"/>
  <c r="Q2736" i="1"/>
  <c r="U2728" i="1"/>
  <c r="V2728" i="1"/>
  <c r="Q2728" i="1"/>
  <c r="U2720" i="1"/>
  <c r="V2720" i="1"/>
  <c r="Q2720" i="1"/>
  <c r="U2712" i="1"/>
  <c r="V2712" i="1"/>
  <c r="Q2712" i="1"/>
  <c r="U2704" i="1"/>
  <c r="V2704" i="1"/>
  <c r="Q2704" i="1"/>
  <c r="U2696" i="1"/>
  <c r="V2696" i="1"/>
  <c r="U2688" i="1"/>
  <c r="V2688" i="1"/>
  <c r="Q2688" i="1"/>
  <c r="U2680" i="1"/>
  <c r="V2680" i="1"/>
  <c r="Q2680" i="1"/>
  <c r="U2672" i="1"/>
  <c r="V2672" i="1"/>
  <c r="Q2672" i="1"/>
  <c r="U2664" i="1"/>
  <c r="V2664" i="1"/>
  <c r="Q2664" i="1"/>
  <c r="U2656" i="1"/>
  <c r="V2656" i="1"/>
  <c r="Q2656" i="1"/>
  <c r="U2648" i="1"/>
  <c r="V2648" i="1"/>
  <c r="Q2648" i="1"/>
  <c r="U2640" i="1"/>
  <c r="V2640" i="1"/>
  <c r="Q2640" i="1"/>
  <c r="U2991" i="1"/>
  <c r="V2991" i="1"/>
  <c r="Q2991" i="1"/>
  <c r="U2919" i="1"/>
  <c r="V2919" i="1"/>
  <c r="Q2919" i="1"/>
  <c r="V2847" i="1"/>
  <c r="U2847" i="1"/>
  <c r="Q2847" i="1"/>
  <c r="V2767" i="1"/>
  <c r="U2767" i="1"/>
  <c r="Q2767" i="1"/>
  <c r="U2687" i="1"/>
  <c r="V2687" i="1"/>
  <c r="Q2687" i="1"/>
  <c r="U2607" i="1"/>
  <c r="V2607" i="1"/>
  <c r="Q2607" i="1"/>
  <c r="U2567" i="1"/>
  <c r="V2567" i="1"/>
  <c r="Q2567" i="1"/>
  <c r="U2527" i="1"/>
  <c r="V2527" i="1"/>
  <c r="Q2527" i="1"/>
  <c r="Q3017" i="1"/>
  <c r="Q2841" i="1"/>
  <c r="U3039" i="1"/>
  <c r="V3039" i="1"/>
  <c r="Q3039" i="1"/>
  <c r="V2959" i="1"/>
  <c r="U2959" i="1"/>
  <c r="Q2959" i="1"/>
  <c r="V2895" i="1"/>
  <c r="U2895" i="1"/>
  <c r="Q2895" i="1"/>
  <c r="V2807" i="1"/>
  <c r="U2807" i="1"/>
  <c r="Q2807" i="1"/>
  <c r="U2727" i="1"/>
  <c r="V2727" i="1"/>
  <c r="Q2727" i="1"/>
  <c r="U2647" i="1"/>
  <c r="V2647" i="1"/>
  <c r="Q2647" i="1"/>
  <c r="U2503" i="1"/>
  <c r="V2503" i="1"/>
  <c r="Q2503" i="1"/>
  <c r="U3030" i="1"/>
  <c r="V3030" i="1"/>
  <c r="Q3030" i="1"/>
  <c r="U2966" i="1"/>
  <c r="V2966" i="1"/>
  <c r="Q2966" i="1"/>
  <c r="U2918" i="1"/>
  <c r="V2918" i="1"/>
  <c r="Q2918" i="1"/>
  <c r="U2878" i="1"/>
  <c r="V2878" i="1"/>
  <c r="U2830" i="1"/>
  <c r="V2830" i="1"/>
  <c r="Q2830" i="1"/>
  <c r="U2790" i="1"/>
  <c r="V2790" i="1"/>
  <c r="Q2790" i="1"/>
  <c r="U2758" i="1"/>
  <c r="V2758" i="1"/>
  <c r="Q2758" i="1"/>
  <c r="U2734" i="1"/>
  <c r="V2734" i="1"/>
  <c r="Q2734" i="1"/>
  <c r="U2710" i="1"/>
  <c r="V2710" i="1"/>
  <c r="Q2710" i="1"/>
  <c r="U2670" i="1"/>
  <c r="V2670" i="1"/>
  <c r="Q2670" i="1"/>
  <c r="U2622" i="1"/>
  <c r="V2622" i="1"/>
  <c r="Q2622" i="1"/>
  <c r="U2590" i="1"/>
  <c r="V2590" i="1"/>
  <c r="U2550" i="1"/>
  <c r="V2550" i="1"/>
  <c r="Q2550" i="1"/>
  <c r="U2518" i="1"/>
  <c r="V2518" i="1"/>
  <c r="Q2518" i="1"/>
  <c r="U2494" i="1"/>
  <c r="V2494" i="1"/>
  <c r="Q2494" i="1"/>
  <c r="U2462" i="1"/>
  <c r="V2462" i="1"/>
  <c r="U2422" i="1"/>
  <c r="V2422" i="1"/>
  <c r="Q2422" i="1"/>
  <c r="V2398" i="1"/>
  <c r="U2398" i="1"/>
  <c r="Q2398" i="1"/>
  <c r="V2366" i="1"/>
  <c r="U2366" i="1"/>
  <c r="Q2366" i="1"/>
  <c r="V2334" i="1"/>
  <c r="U2334" i="1"/>
  <c r="Q2334" i="1"/>
  <c r="V2302" i="1"/>
  <c r="U2302" i="1"/>
  <c r="Q2302" i="1"/>
  <c r="V2262" i="1"/>
  <c r="U2262" i="1"/>
  <c r="Q2262" i="1"/>
  <c r="V2230" i="1"/>
  <c r="U2230" i="1"/>
  <c r="Q2230" i="1"/>
  <c r="V2182" i="1"/>
  <c r="U2182" i="1"/>
  <c r="Q2182" i="1"/>
  <c r="V2150" i="1"/>
  <c r="U2150" i="1"/>
  <c r="Q2150" i="1"/>
  <c r="V2110" i="1"/>
  <c r="U2110" i="1"/>
  <c r="Q2110" i="1"/>
  <c r="V2078" i="1"/>
  <c r="U2078" i="1"/>
  <c r="Q2078" i="1"/>
  <c r="V2046" i="1"/>
  <c r="U2046" i="1"/>
  <c r="Q2046" i="1"/>
  <c r="V2006" i="1"/>
  <c r="U2006" i="1"/>
  <c r="Q2006" i="1"/>
  <c r="V1982" i="1"/>
  <c r="U1982" i="1"/>
  <c r="Q1982" i="1"/>
  <c r="U1950" i="1"/>
  <c r="V1950" i="1"/>
  <c r="Q1950" i="1"/>
  <c r="U1926" i="1"/>
  <c r="V1926" i="1"/>
  <c r="Q1926" i="1"/>
  <c r="U1902" i="1"/>
  <c r="V1902" i="1"/>
  <c r="Q1902" i="1"/>
  <c r="U1870" i="1"/>
  <c r="V1870" i="1"/>
  <c r="Q1870" i="1"/>
  <c r="U1854" i="1"/>
  <c r="V1854" i="1"/>
  <c r="Q1854" i="1"/>
  <c r="U1838" i="1"/>
  <c r="V1838" i="1"/>
  <c r="Q1838" i="1"/>
  <c r="U1830" i="1"/>
  <c r="V1830" i="1"/>
  <c r="Q1830" i="1"/>
  <c r="U1814" i="1"/>
  <c r="V1814" i="1"/>
  <c r="Q1814" i="1"/>
  <c r="U1806" i="1"/>
  <c r="V1806" i="1"/>
  <c r="Q1806" i="1"/>
  <c r="U1798" i="1"/>
  <c r="V1798" i="1"/>
  <c r="Q1798" i="1"/>
  <c r="U1790" i="1"/>
  <c r="V1790" i="1"/>
  <c r="Q1790" i="1"/>
  <c r="U1782" i="1"/>
  <c r="V1782" i="1"/>
  <c r="Q1782" i="1"/>
  <c r="V1774" i="1"/>
  <c r="U1774" i="1"/>
  <c r="Q1774" i="1"/>
  <c r="V1766" i="1"/>
  <c r="U1766" i="1"/>
  <c r="Q1766" i="1"/>
  <c r="V1758" i="1"/>
  <c r="U1758" i="1"/>
  <c r="Q1758" i="1"/>
  <c r="V1750" i="1"/>
  <c r="U1750" i="1"/>
  <c r="Q1750" i="1"/>
  <c r="V1742" i="1"/>
  <c r="U1742" i="1"/>
  <c r="Q1742" i="1"/>
  <c r="V1734" i="1"/>
  <c r="U1734" i="1"/>
  <c r="Q1734" i="1"/>
  <c r="V1726" i="1"/>
  <c r="U1726" i="1"/>
  <c r="Q1726" i="1"/>
  <c r="V1718" i="1"/>
  <c r="U1718" i="1"/>
  <c r="Q1718" i="1"/>
  <c r="V1710" i="1"/>
  <c r="U1710" i="1"/>
  <c r="Q1710" i="1"/>
  <c r="V1702" i="1"/>
  <c r="U1702" i="1"/>
  <c r="Q1702" i="1"/>
  <c r="V1694" i="1"/>
  <c r="U1694" i="1"/>
  <c r="Q1694" i="1"/>
  <c r="V1686" i="1"/>
  <c r="U1686" i="1"/>
  <c r="Q1686" i="1"/>
  <c r="V1678" i="1"/>
  <c r="U1678" i="1"/>
  <c r="Q1678" i="1"/>
  <c r="V1670" i="1"/>
  <c r="U1670" i="1"/>
  <c r="Q1670" i="1"/>
  <c r="V1662" i="1"/>
  <c r="U1662" i="1"/>
  <c r="Q1662" i="1"/>
  <c r="V1654" i="1"/>
  <c r="U1654" i="1"/>
  <c r="Q1654" i="1"/>
  <c r="V1646" i="1"/>
  <c r="U1646" i="1"/>
  <c r="Q1646" i="1"/>
  <c r="V1638" i="1"/>
  <c r="U1638" i="1"/>
  <c r="Q1638" i="1"/>
  <c r="V1630" i="1"/>
  <c r="U1630" i="1"/>
  <c r="Q1630" i="1"/>
  <c r="V1622" i="1"/>
  <c r="U1622" i="1"/>
  <c r="Q1622" i="1"/>
  <c r="V1614" i="1"/>
  <c r="U1614" i="1"/>
  <c r="Q1614" i="1"/>
  <c r="V1606" i="1"/>
  <c r="U1606" i="1"/>
  <c r="Q1606" i="1"/>
  <c r="V1598" i="1"/>
  <c r="U1598" i="1"/>
  <c r="Q1598" i="1"/>
  <c r="V1590" i="1"/>
  <c r="U1590" i="1"/>
  <c r="Q1590" i="1"/>
  <c r="V1582" i="1"/>
  <c r="U1582" i="1"/>
  <c r="Q1582" i="1"/>
  <c r="V1558" i="1"/>
  <c r="U1558" i="1"/>
  <c r="Q1558" i="1"/>
  <c r="V1550" i="1"/>
  <c r="U1550" i="1"/>
  <c r="Q1550" i="1"/>
  <c r="V1542" i="1"/>
  <c r="U1542" i="1"/>
  <c r="Q1542" i="1"/>
  <c r="V1534" i="1"/>
  <c r="U1534" i="1"/>
  <c r="Q1534" i="1"/>
  <c r="V1526" i="1"/>
  <c r="U1526" i="1"/>
  <c r="Q1526" i="1"/>
  <c r="V1518" i="1"/>
  <c r="U1518" i="1"/>
  <c r="Q1518" i="1"/>
  <c r="V1510" i="1"/>
  <c r="U1510" i="1"/>
  <c r="Q1510" i="1"/>
  <c r="V1502" i="1"/>
  <c r="U1502" i="1"/>
  <c r="Q1502" i="1"/>
  <c r="V1494" i="1"/>
  <c r="U1494" i="1"/>
  <c r="Q1494" i="1"/>
  <c r="V1486" i="1"/>
  <c r="U1486" i="1"/>
  <c r="Q1486" i="1"/>
  <c r="V1478" i="1"/>
  <c r="U1478" i="1"/>
  <c r="Q1478" i="1"/>
  <c r="V1470" i="1"/>
  <c r="U1470" i="1"/>
  <c r="Q1470" i="1"/>
  <c r="V1462" i="1"/>
  <c r="U1462" i="1"/>
  <c r="Q1462" i="1"/>
  <c r="V1454" i="1"/>
  <c r="U1454" i="1"/>
  <c r="Q1454" i="1"/>
  <c r="V1446" i="1"/>
  <c r="U1446" i="1"/>
  <c r="Q1446" i="1"/>
  <c r="V1438" i="1"/>
  <c r="U1438" i="1"/>
  <c r="Q1438" i="1"/>
  <c r="V1430" i="1"/>
  <c r="U1430" i="1"/>
  <c r="Q1430" i="1"/>
  <c r="V1422" i="1"/>
  <c r="U1422" i="1"/>
  <c r="Q1422" i="1"/>
  <c r="V1414" i="1"/>
  <c r="U1414" i="1"/>
  <c r="Q1414" i="1"/>
  <c r="V1406" i="1"/>
  <c r="U1406" i="1"/>
  <c r="Q1406" i="1"/>
  <c r="V1398" i="1"/>
  <c r="U1398" i="1"/>
  <c r="Q1398" i="1"/>
  <c r="V1390" i="1"/>
  <c r="U1390" i="1"/>
  <c r="Q1390" i="1"/>
  <c r="V1382" i="1"/>
  <c r="U1382" i="1"/>
  <c r="Q1382" i="1"/>
  <c r="V1374" i="1"/>
  <c r="U1374" i="1"/>
  <c r="Q1374" i="1"/>
  <c r="V1366" i="1"/>
  <c r="U1366" i="1"/>
  <c r="Q1366" i="1"/>
  <c r="V1358" i="1"/>
  <c r="U1358" i="1"/>
  <c r="Q1358" i="1"/>
  <c r="V1350" i="1"/>
  <c r="U1350" i="1"/>
  <c r="Q1350" i="1"/>
  <c r="V1342" i="1"/>
  <c r="U1342" i="1"/>
  <c r="Q1342" i="1"/>
  <c r="V1334" i="1"/>
  <c r="U1334" i="1"/>
  <c r="Q1334" i="1"/>
  <c r="V1326" i="1"/>
  <c r="U1326" i="1"/>
  <c r="Q1326" i="1"/>
  <c r="V1318" i="1"/>
  <c r="U1318" i="1"/>
  <c r="Q1318" i="1"/>
  <c r="V1310" i="1"/>
  <c r="U1310" i="1"/>
  <c r="Q1310" i="1"/>
  <c r="V1302" i="1"/>
  <c r="U1302" i="1"/>
  <c r="Q1302" i="1"/>
  <c r="V1294" i="1"/>
  <c r="U1294" i="1"/>
  <c r="Q1294" i="1"/>
  <c r="V1286" i="1"/>
  <c r="U1286" i="1"/>
  <c r="Q1286" i="1"/>
  <c r="V1278" i="1"/>
  <c r="U1278" i="1"/>
  <c r="Q1278" i="1"/>
  <c r="V1270" i="1"/>
  <c r="U1270" i="1"/>
  <c r="Q1270" i="1"/>
  <c r="V1262" i="1"/>
  <c r="U1262" i="1"/>
  <c r="Q1262" i="1"/>
  <c r="V1254" i="1"/>
  <c r="U1254" i="1"/>
  <c r="Q1254" i="1"/>
  <c r="V1246" i="1"/>
  <c r="U1246" i="1"/>
  <c r="Q1246" i="1"/>
  <c r="V1238" i="1"/>
  <c r="U1238" i="1"/>
  <c r="Q1238" i="1"/>
  <c r="V1230" i="1"/>
  <c r="U1230" i="1"/>
  <c r="Q1230" i="1"/>
  <c r="V1222" i="1"/>
  <c r="U1222" i="1"/>
  <c r="Q1222" i="1"/>
  <c r="V1214" i="1"/>
  <c r="U1214" i="1"/>
  <c r="Q1214" i="1"/>
  <c r="V1206" i="1"/>
  <c r="U1206" i="1"/>
  <c r="Q1206" i="1"/>
  <c r="V1198" i="1"/>
  <c r="U1198" i="1"/>
  <c r="Q1198" i="1"/>
  <c r="V1190" i="1"/>
  <c r="U1190" i="1"/>
  <c r="Q1190" i="1"/>
  <c r="V1182" i="1"/>
  <c r="U1182" i="1"/>
  <c r="Q1182" i="1"/>
  <c r="V1174" i="1"/>
  <c r="U1174" i="1"/>
  <c r="Q1174" i="1"/>
  <c r="V1166" i="1"/>
  <c r="U1166" i="1"/>
  <c r="Q1166" i="1"/>
  <c r="U1158" i="1"/>
  <c r="V1158" i="1"/>
  <c r="Q1158" i="1"/>
  <c r="V1150" i="1"/>
  <c r="U1150" i="1"/>
  <c r="Q1150" i="1"/>
  <c r="V1142" i="1"/>
  <c r="U1142" i="1"/>
  <c r="Q1142" i="1"/>
  <c r="V1134" i="1"/>
  <c r="U1134" i="1"/>
  <c r="Q1134" i="1"/>
  <c r="U1126" i="1"/>
  <c r="V1126" i="1"/>
  <c r="Q1126" i="1"/>
  <c r="V1118" i="1"/>
  <c r="U1118" i="1"/>
  <c r="Q1118" i="1"/>
  <c r="V1110" i="1"/>
  <c r="U1110" i="1"/>
  <c r="Q1110" i="1"/>
  <c r="V1102" i="1"/>
  <c r="U1102" i="1"/>
  <c r="Q1102" i="1"/>
  <c r="U1094" i="1"/>
  <c r="V1094" i="1"/>
  <c r="Q1094" i="1"/>
  <c r="V1086" i="1"/>
  <c r="U1086" i="1"/>
  <c r="Q1086" i="1"/>
  <c r="V1078" i="1"/>
  <c r="U1078" i="1"/>
  <c r="Q1078" i="1"/>
  <c r="V1070" i="1"/>
  <c r="U1070" i="1"/>
  <c r="Q1070" i="1"/>
  <c r="V1062" i="1"/>
  <c r="U1062" i="1"/>
  <c r="Q1062" i="1"/>
  <c r="V1054" i="1"/>
  <c r="U1054" i="1"/>
  <c r="Q1054" i="1"/>
  <c r="V1046" i="1"/>
  <c r="U1046" i="1"/>
  <c r="Q1046" i="1"/>
  <c r="U1038" i="1"/>
  <c r="V1038" i="1"/>
  <c r="Q1038" i="1"/>
  <c r="U1030" i="1"/>
  <c r="V1030" i="1"/>
  <c r="Q1030" i="1"/>
  <c r="U1022" i="1"/>
  <c r="V1022" i="1"/>
  <c r="Q1022" i="1"/>
  <c r="U1014" i="1"/>
  <c r="V1014" i="1"/>
  <c r="Q1014" i="1"/>
  <c r="U1006" i="1"/>
  <c r="V1006" i="1"/>
  <c r="Q1006" i="1"/>
  <c r="U998" i="1"/>
  <c r="V998" i="1"/>
  <c r="Q998" i="1"/>
  <c r="U990" i="1"/>
  <c r="V990" i="1"/>
  <c r="Q990" i="1"/>
  <c r="U982" i="1"/>
  <c r="V982" i="1"/>
  <c r="Q982" i="1"/>
  <c r="U974" i="1"/>
  <c r="V974" i="1"/>
  <c r="Q974" i="1"/>
  <c r="U966" i="1"/>
  <c r="V966" i="1"/>
  <c r="Q966" i="1"/>
  <c r="U958" i="1"/>
  <c r="V958" i="1"/>
  <c r="Q958" i="1"/>
  <c r="V950" i="1"/>
  <c r="U950" i="1"/>
  <c r="Q950" i="1"/>
  <c r="U942" i="1"/>
  <c r="V942" i="1"/>
  <c r="Q942" i="1"/>
  <c r="U934" i="1"/>
  <c r="V934" i="1"/>
  <c r="Q934" i="1"/>
  <c r="U926" i="1"/>
  <c r="V926" i="1"/>
  <c r="Q926" i="1"/>
  <c r="U918" i="1"/>
  <c r="V918" i="1"/>
  <c r="Q918" i="1"/>
  <c r="U910" i="1"/>
  <c r="V910" i="1"/>
  <c r="Q910" i="1"/>
  <c r="U902" i="1"/>
  <c r="V902" i="1"/>
  <c r="Q902" i="1"/>
  <c r="U894" i="1"/>
  <c r="V894" i="1"/>
  <c r="Q894" i="1"/>
  <c r="U886" i="1"/>
  <c r="V886" i="1"/>
  <c r="Q886" i="1"/>
  <c r="U878" i="1"/>
  <c r="V878" i="1"/>
  <c r="Q878" i="1"/>
  <c r="U870" i="1"/>
  <c r="V870" i="1"/>
  <c r="Q870" i="1"/>
  <c r="U862" i="1"/>
  <c r="V862" i="1"/>
  <c r="Q862" i="1"/>
  <c r="U854" i="1"/>
  <c r="V854" i="1"/>
  <c r="Q854" i="1"/>
  <c r="U846" i="1"/>
  <c r="V846" i="1"/>
  <c r="Q846" i="1"/>
  <c r="U838" i="1"/>
  <c r="V838" i="1"/>
  <c r="Q838" i="1"/>
  <c r="U830" i="1"/>
  <c r="V830" i="1"/>
  <c r="Q830" i="1"/>
  <c r="U822" i="1"/>
  <c r="V822" i="1"/>
  <c r="Q822" i="1"/>
  <c r="U814" i="1"/>
  <c r="V814" i="1"/>
  <c r="Q814" i="1"/>
  <c r="U806" i="1"/>
  <c r="V806" i="1"/>
  <c r="Q806" i="1"/>
  <c r="U798" i="1"/>
  <c r="V798" i="1"/>
  <c r="Q798" i="1"/>
  <c r="U790" i="1"/>
  <c r="V790" i="1"/>
  <c r="Q790" i="1"/>
  <c r="U782" i="1"/>
  <c r="V782" i="1"/>
  <c r="Q782" i="1"/>
  <c r="U774" i="1"/>
  <c r="V774" i="1"/>
  <c r="Q774" i="1"/>
  <c r="U766" i="1"/>
  <c r="V766" i="1"/>
  <c r="Q766" i="1"/>
  <c r="U758" i="1"/>
  <c r="V758" i="1"/>
  <c r="Q758" i="1"/>
  <c r="U750" i="1"/>
  <c r="V750" i="1"/>
  <c r="Q750" i="1"/>
  <c r="U742" i="1"/>
  <c r="V742" i="1"/>
  <c r="Q742" i="1"/>
  <c r="U734" i="1"/>
  <c r="V734" i="1"/>
  <c r="Q734" i="1"/>
  <c r="U726" i="1"/>
  <c r="V726" i="1"/>
  <c r="Q726" i="1"/>
  <c r="U718" i="1"/>
  <c r="V718" i="1"/>
  <c r="Q718" i="1"/>
  <c r="U710" i="1"/>
  <c r="V710" i="1"/>
  <c r="Q710" i="1"/>
  <c r="U702" i="1"/>
  <c r="V702" i="1"/>
  <c r="Q702" i="1"/>
  <c r="U694" i="1"/>
  <c r="V694" i="1"/>
  <c r="Q694" i="1"/>
  <c r="U686" i="1"/>
  <c r="V686" i="1"/>
  <c r="Q686" i="1"/>
  <c r="U678" i="1"/>
  <c r="V678" i="1"/>
  <c r="Q678" i="1"/>
  <c r="U670" i="1"/>
  <c r="V670" i="1"/>
  <c r="Q670" i="1"/>
  <c r="U662" i="1"/>
  <c r="V662" i="1"/>
  <c r="Q662" i="1"/>
  <c r="U654" i="1"/>
  <c r="V654" i="1"/>
  <c r="Q654" i="1"/>
  <c r="U646" i="1"/>
  <c r="V646" i="1"/>
  <c r="Q646" i="1"/>
  <c r="U638" i="1"/>
  <c r="V638" i="1"/>
  <c r="Q638" i="1"/>
  <c r="U630" i="1"/>
  <c r="V630" i="1"/>
  <c r="Q630" i="1"/>
  <c r="U622" i="1"/>
  <c r="V622" i="1"/>
  <c r="Q622" i="1"/>
  <c r="U614" i="1"/>
  <c r="V614" i="1"/>
  <c r="Q614" i="1"/>
  <c r="U606" i="1"/>
  <c r="V606" i="1"/>
  <c r="Q606" i="1"/>
  <c r="U598" i="1"/>
  <c r="V598" i="1"/>
  <c r="Q598" i="1"/>
  <c r="U590" i="1"/>
  <c r="V590" i="1"/>
  <c r="Q590" i="1"/>
  <c r="U582" i="1"/>
  <c r="V582" i="1"/>
  <c r="Q582" i="1"/>
  <c r="U574" i="1"/>
  <c r="V574" i="1"/>
  <c r="Q574" i="1"/>
  <c r="U566" i="1"/>
  <c r="V566" i="1"/>
  <c r="Q566" i="1"/>
  <c r="U558" i="1"/>
  <c r="V558" i="1"/>
  <c r="Q558" i="1"/>
  <c r="U550" i="1"/>
  <c r="V550" i="1"/>
  <c r="Q550" i="1"/>
  <c r="U542" i="1"/>
  <c r="V542" i="1"/>
  <c r="Q542" i="1"/>
  <c r="U534" i="1"/>
  <c r="V534" i="1"/>
  <c r="Q534" i="1"/>
  <c r="U526" i="1"/>
  <c r="V526" i="1"/>
  <c r="Q526" i="1"/>
  <c r="U518" i="1"/>
  <c r="V518" i="1"/>
  <c r="Q518" i="1"/>
  <c r="U510" i="1"/>
  <c r="V510" i="1"/>
  <c r="Q510" i="1"/>
  <c r="U502" i="1"/>
  <c r="V502" i="1"/>
  <c r="Q502" i="1"/>
  <c r="U494" i="1"/>
  <c r="V494" i="1"/>
  <c r="Q494" i="1"/>
  <c r="V486" i="1"/>
  <c r="U486" i="1"/>
  <c r="Q486" i="1"/>
  <c r="V478" i="1"/>
  <c r="U478" i="1"/>
  <c r="Q478" i="1"/>
  <c r="V470" i="1"/>
  <c r="U470" i="1"/>
  <c r="Q470" i="1"/>
  <c r="V462" i="1"/>
  <c r="U462" i="1"/>
  <c r="Q462" i="1"/>
  <c r="V454" i="1"/>
  <c r="U454" i="1"/>
  <c r="Q454" i="1"/>
  <c r="V446" i="1"/>
  <c r="U446" i="1"/>
  <c r="Q446" i="1"/>
  <c r="V438" i="1"/>
  <c r="U438" i="1"/>
  <c r="Q438" i="1"/>
  <c r="V430" i="1"/>
  <c r="U430" i="1"/>
  <c r="Q430" i="1"/>
  <c r="V422" i="1"/>
  <c r="U422" i="1"/>
  <c r="Q422" i="1"/>
  <c r="V414" i="1"/>
  <c r="U414" i="1"/>
  <c r="Q414" i="1"/>
  <c r="V406" i="1"/>
  <c r="U406" i="1"/>
  <c r="Q406" i="1"/>
  <c r="V398" i="1"/>
  <c r="U398" i="1"/>
  <c r="Q398" i="1"/>
  <c r="V390" i="1"/>
  <c r="U390" i="1"/>
  <c r="Q390" i="1"/>
  <c r="V382" i="1"/>
  <c r="U382" i="1"/>
  <c r="Q382" i="1"/>
  <c r="V374" i="1"/>
  <c r="U374" i="1"/>
  <c r="Q374" i="1"/>
  <c r="V366" i="1"/>
  <c r="U366" i="1"/>
  <c r="Q366" i="1"/>
  <c r="V358" i="1"/>
  <c r="U358" i="1"/>
  <c r="Q358" i="1"/>
  <c r="V350" i="1"/>
  <c r="U350" i="1"/>
  <c r="Q350" i="1"/>
  <c r="U342" i="1"/>
  <c r="V342" i="1"/>
  <c r="Q342" i="1"/>
  <c r="U334" i="1"/>
  <c r="V334" i="1"/>
  <c r="Q334" i="1"/>
  <c r="U326" i="1"/>
  <c r="V326" i="1"/>
  <c r="Q326" i="1"/>
  <c r="U318" i="1"/>
  <c r="V318" i="1"/>
  <c r="Q318" i="1"/>
  <c r="U310" i="1"/>
  <c r="V310" i="1"/>
  <c r="Q310" i="1"/>
  <c r="U302" i="1"/>
  <c r="V302" i="1"/>
  <c r="Q302" i="1"/>
  <c r="U294" i="1"/>
  <c r="V294" i="1"/>
  <c r="Q294" i="1"/>
  <c r="U286" i="1"/>
  <c r="V286" i="1"/>
  <c r="Q286" i="1"/>
  <c r="U278" i="1"/>
  <c r="V278" i="1"/>
  <c r="Q278" i="1"/>
  <c r="U270" i="1"/>
  <c r="V270" i="1"/>
  <c r="Q270" i="1"/>
  <c r="U262" i="1"/>
  <c r="V262" i="1"/>
  <c r="Q262" i="1"/>
  <c r="U254" i="1"/>
  <c r="V254" i="1"/>
  <c r="Q254" i="1"/>
  <c r="U246" i="1"/>
  <c r="V246" i="1"/>
  <c r="Q246" i="1"/>
  <c r="U238" i="1"/>
  <c r="V238" i="1"/>
  <c r="Q238" i="1"/>
  <c r="U230" i="1"/>
  <c r="V230" i="1"/>
  <c r="Q230" i="1"/>
  <c r="U222" i="1"/>
  <c r="V222" i="1"/>
  <c r="Q222" i="1"/>
  <c r="U214" i="1"/>
  <c r="V214" i="1"/>
  <c r="Q214" i="1"/>
  <c r="U206" i="1"/>
  <c r="V206" i="1"/>
  <c r="Q206" i="1"/>
  <c r="U198" i="1"/>
  <c r="V198" i="1"/>
  <c r="Q198" i="1"/>
  <c r="U190" i="1"/>
  <c r="V190" i="1"/>
  <c r="Q190" i="1"/>
  <c r="U182" i="1"/>
  <c r="V182" i="1"/>
  <c r="Q182" i="1"/>
  <c r="U174" i="1"/>
  <c r="V174" i="1"/>
  <c r="Q174" i="1"/>
  <c r="U166" i="1"/>
  <c r="V166" i="1"/>
  <c r="Q166" i="1"/>
  <c r="U158" i="1"/>
  <c r="V158" i="1"/>
  <c r="Q158" i="1"/>
  <c r="U150" i="1"/>
  <c r="V150" i="1"/>
  <c r="Q150" i="1"/>
  <c r="U142" i="1"/>
  <c r="V142" i="1"/>
  <c r="Q142" i="1"/>
  <c r="U134" i="1"/>
  <c r="V134" i="1"/>
  <c r="Q134" i="1"/>
  <c r="U126" i="1"/>
  <c r="V126" i="1"/>
  <c r="Q126" i="1"/>
  <c r="U118" i="1"/>
  <c r="V118" i="1"/>
  <c r="Q118" i="1"/>
  <c r="U110" i="1"/>
  <c r="V110" i="1"/>
  <c r="Q110" i="1"/>
  <c r="U102" i="1"/>
  <c r="V102" i="1"/>
  <c r="Q102" i="1"/>
  <c r="U94" i="1"/>
  <c r="V94" i="1"/>
  <c r="Q94" i="1"/>
  <c r="U86" i="1"/>
  <c r="V86" i="1"/>
  <c r="Q86" i="1"/>
  <c r="U78" i="1"/>
  <c r="V78" i="1"/>
  <c r="Q78" i="1"/>
  <c r="U70" i="1"/>
  <c r="V70" i="1"/>
  <c r="Q70" i="1"/>
  <c r="U62" i="1"/>
  <c r="V62" i="1"/>
  <c r="Q62" i="1"/>
  <c r="U54" i="1"/>
  <c r="V54" i="1"/>
  <c r="Q54" i="1"/>
  <c r="U46" i="1"/>
  <c r="V46" i="1"/>
  <c r="Q46" i="1"/>
  <c r="U38" i="1"/>
  <c r="V38" i="1"/>
  <c r="Q38" i="1"/>
  <c r="U30" i="1"/>
  <c r="V30" i="1"/>
  <c r="Q30" i="1"/>
  <c r="U22" i="1"/>
  <c r="V22" i="1"/>
  <c r="Q22" i="1"/>
  <c r="U14" i="1"/>
  <c r="V14" i="1"/>
  <c r="Q14" i="1"/>
  <c r="U6" i="1"/>
  <c r="V6" i="1"/>
  <c r="Q6" i="1"/>
  <c r="Q2921" i="1"/>
  <c r="U3023" i="1"/>
  <c r="V3023" i="1"/>
  <c r="Q3023" i="1"/>
  <c r="U2967" i="1"/>
  <c r="V2967" i="1"/>
  <c r="Q2967" i="1"/>
  <c r="V2911" i="1"/>
  <c r="U2911" i="1"/>
  <c r="Q2911" i="1"/>
  <c r="U2855" i="1"/>
  <c r="V2855" i="1"/>
  <c r="Q2855" i="1"/>
  <c r="U2823" i="1"/>
  <c r="V2823" i="1"/>
  <c r="Q2823" i="1"/>
  <c r="V2783" i="1"/>
  <c r="U2783" i="1"/>
  <c r="Q2783" i="1"/>
  <c r="U2735" i="1"/>
  <c r="V2735" i="1"/>
  <c r="Q2735" i="1"/>
  <c r="U2695" i="1"/>
  <c r="V2695" i="1"/>
  <c r="Q2695" i="1"/>
  <c r="U2655" i="1"/>
  <c r="V2655" i="1"/>
  <c r="Q2655" i="1"/>
  <c r="U2623" i="1"/>
  <c r="V2623" i="1"/>
  <c r="Q2623" i="1"/>
  <c r="U2591" i="1"/>
  <c r="V2591" i="1"/>
  <c r="Q2591" i="1"/>
  <c r="U2551" i="1"/>
  <c r="V2551" i="1"/>
  <c r="Q2551" i="1"/>
  <c r="U2511" i="1"/>
  <c r="V2511" i="1"/>
  <c r="Q2511" i="1"/>
  <c r="U3038" i="1"/>
  <c r="V3038" i="1"/>
  <c r="U2998" i="1"/>
  <c r="V2998" i="1"/>
  <c r="Q2998" i="1"/>
  <c r="U2974" i="1"/>
  <c r="V2974" i="1"/>
  <c r="U2934" i="1"/>
  <c r="V2934" i="1"/>
  <c r="Q2934" i="1"/>
  <c r="U2894" i="1"/>
  <c r="V2894" i="1"/>
  <c r="Q2894" i="1"/>
  <c r="U2862" i="1"/>
  <c r="V2862" i="1"/>
  <c r="Q2862" i="1"/>
  <c r="U2814" i="1"/>
  <c r="V2814" i="1"/>
  <c r="Q2814" i="1"/>
  <c r="U2782" i="1"/>
  <c r="V2782" i="1"/>
  <c r="U2750" i="1"/>
  <c r="V2750" i="1"/>
  <c r="Q2750" i="1"/>
  <c r="U2718" i="1"/>
  <c r="V2718" i="1"/>
  <c r="U2694" i="1"/>
  <c r="V2694" i="1"/>
  <c r="Q2694" i="1"/>
  <c r="U2662" i="1"/>
  <c r="V2662" i="1"/>
  <c r="Q2662" i="1"/>
  <c r="U2630" i="1"/>
  <c r="V2630" i="1"/>
  <c r="Q2630" i="1"/>
  <c r="U2606" i="1"/>
  <c r="V2606" i="1"/>
  <c r="Q2606" i="1"/>
  <c r="U2582" i="1"/>
  <c r="V2582" i="1"/>
  <c r="Q2582" i="1"/>
  <c r="U2558" i="1"/>
  <c r="V2558" i="1"/>
  <c r="Q2558" i="1"/>
  <c r="U2534" i="1"/>
  <c r="V2534" i="1"/>
  <c r="Q2534" i="1"/>
  <c r="U2502" i="1"/>
  <c r="V2502" i="1"/>
  <c r="Q2502" i="1"/>
  <c r="U2478" i="1"/>
  <c r="V2478" i="1"/>
  <c r="Q2478" i="1"/>
  <c r="U2454" i="1"/>
  <c r="V2454" i="1"/>
  <c r="Q2454" i="1"/>
  <c r="U2438" i="1"/>
  <c r="V2438" i="1"/>
  <c r="Q2438" i="1"/>
  <c r="V2406" i="1"/>
  <c r="U2406" i="1"/>
  <c r="Q2406" i="1"/>
  <c r="V2382" i="1"/>
  <c r="U2382" i="1"/>
  <c r="Q2382" i="1"/>
  <c r="V2358" i="1"/>
  <c r="U2358" i="1"/>
  <c r="Q2358" i="1"/>
  <c r="V2342" i="1"/>
  <c r="U2342" i="1"/>
  <c r="Q2342" i="1"/>
  <c r="V2318" i="1"/>
  <c r="U2318" i="1"/>
  <c r="Q2318" i="1"/>
  <c r="V2286" i="1"/>
  <c r="U2286" i="1"/>
  <c r="Q2286" i="1"/>
  <c r="V2270" i="1"/>
  <c r="U2270" i="1"/>
  <c r="Q2270" i="1"/>
  <c r="V2246" i="1"/>
  <c r="U2246" i="1"/>
  <c r="Q2246" i="1"/>
  <c r="V2214" i="1"/>
  <c r="U2214" i="1"/>
  <c r="Q2214" i="1"/>
  <c r="V2198" i="1"/>
  <c r="U2198" i="1"/>
  <c r="Q2198" i="1"/>
  <c r="V2174" i="1"/>
  <c r="U2174" i="1"/>
  <c r="Q2174" i="1"/>
  <c r="V2158" i="1"/>
  <c r="U2158" i="1"/>
  <c r="Q2158" i="1"/>
  <c r="V2142" i="1"/>
  <c r="U2142" i="1"/>
  <c r="Q2142" i="1"/>
  <c r="V2118" i="1"/>
  <c r="U2118" i="1"/>
  <c r="Q2118" i="1"/>
  <c r="V2102" i="1"/>
  <c r="U2102" i="1"/>
  <c r="Q2102" i="1"/>
  <c r="V2086" i="1"/>
  <c r="U2086" i="1"/>
  <c r="Q2086" i="1"/>
  <c r="V2062" i="1"/>
  <c r="U2062" i="1"/>
  <c r="Q2062" i="1"/>
  <c r="V2030" i="1"/>
  <c r="U2030" i="1"/>
  <c r="Q2030" i="1"/>
  <c r="V2014" i="1"/>
  <c r="U2014" i="1"/>
  <c r="Q2014" i="1"/>
  <c r="V1990" i="1"/>
  <c r="U1990" i="1"/>
  <c r="Q1990" i="1"/>
  <c r="U1966" i="1"/>
  <c r="V1966" i="1"/>
  <c r="Q1966" i="1"/>
  <c r="U1958" i="1"/>
  <c r="V1958" i="1"/>
  <c r="Q1958" i="1"/>
  <c r="U1934" i="1"/>
  <c r="V1934" i="1"/>
  <c r="Q1934" i="1"/>
  <c r="U1918" i="1"/>
  <c r="V1918" i="1"/>
  <c r="Q1918" i="1"/>
  <c r="U1910" i="1"/>
  <c r="V1910" i="1"/>
  <c r="Q1910" i="1"/>
  <c r="U1894" i="1"/>
  <c r="V1894" i="1"/>
  <c r="Q1894" i="1"/>
  <c r="U1878" i="1"/>
  <c r="V1878" i="1"/>
  <c r="Q1878" i="1"/>
  <c r="U1862" i="1"/>
  <c r="V1862" i="1"/>
  <c r="Q1862" i="1"/>
  <c r="U1846" i="1"/>
  <c r="V1846" i="1"/>
  <c r="Q1846" i="1"/>
  <c r="U1822" i="1"/>
  <c r="V1822" i="1"/>
  <c r="Q1822" i="1"/>
  <c r="V1574" i="1"/>
  <c r="U1574" i="1"/>
  <c r="Q1574" i="1"/>
  <c r="U3045" i="1"/>
  <c r="V3045" i="1"/>
  <c r="Q3045" i="1"/>
  <c r="U3029" i="1"/>
  <c r="V3029" i="1"/>
  <c r="Q3029" i="1"/>
  <c r="U3005" i="1"/>
  <c r="V3005" i="1"/>
  <c r="Q3005" i="1"/>
  <c r="U2981" i="1"/>
  <c r="V2981" i="1"/>
  <c r="Q2981" i="1"/>
  <c r="U2957" i="1"/>
  <c r="V2957" i="1"/>
  <c r="Q2957" i="1"/>
  <c r="U2941" i="1"/>
  <c r="V2941" i="1"/>
  <c r="Q2941" i="1"/>
  <c r="U2933" i="1"/>
  <c r="V2933" i="1"/>
  <c r="Q2933" i="1"/>
  <c r="U2917" i="1"/>
  <c r="V2917" i="1"/>
  <c r="Q2917" i="1"/>
  <c r="U2909" i="1"/>
  <c r="V2909" i="1"/>
  <c r="Q2909" i="1"/>
  <c r="U2893" i="1"/>
  <c r="V2893" i="1"/>
  <c r="Q2893" i="1"/>
  <c r="U2885" i="1"/>
  <c r="V2885" i="1"/>
  <c r="Q2885" i="1"/>
  <c r="U2877" i="1"/>
  <c r="V2877" i="1"/>
  <c r="Q2877" i="1"/>
  <c r="U2869" i="1"/>
  <c r="V2869" i="1"/>
  <c r="Q2869" i="1"/>
  <c r="U2861" i="1"/>
  <c r="V2861" i="1"/>
  <c r="Q2861" i="1"/>
  <c r="U2845" i="1"/>
  <c r="V2845" i="1"/>
  <c r="Q2845" i="1"/>
  <c r="U2837" i="1"/>
  <c r="V2837" i="1"/>
  <c r="Q2837" i="1"/>
  <c r="U2829" i="1"/>
  <c r="V2829" i="1"/>
  <c r="Q2829" i="1"/>
  <c r="U2821" i="1"/>
  <c r="V2821" i="1"/>
  <c r="Q2821" i="1"/>
  <c r="U2813" i="1"/>
  <c r="V2813" i="1"/>
  <c r="Q2813" i="1"/>
  <c r="U2805" i="1"/>
  <c r="V2805" i="1"/>
  <c r="Q2805" i="1"/>
  <c r="U2797" i="1"/>
  <c r="V2797" i="1"/>
  <c r="Q2797" i="1"/>
  <c r="U2789" i="1"/>
  <c r="V2789" i="1"/>
  <c r="Q2789" i="1"/>
  <c r="U2781" i="1"/>
  <c r="V2781" i="1"/>
  <c r="Q2781" i="1"/>
  <c r="U2773" i="1"/>
  <c r="V2773" i="1"/>
  <c r="Q2773" i="1"/>
  <c r="U2765" i="1"/>
  <c r="V2765" i="1"/>
  <c r="Q2765" i="1"/>
  <c r="U2757" i="1"/>
  <c r="V2757" i="1"/>
  <c r="Q2757" i="1"/>
  <c r="U2749" i="1"/>
  <c r="V2749" i="1"/>
  <c r="Q2749" i="1"/>
  <c r="U2741" i="1"/>
  <c r="V2741" i="1"/>
  <c r="Q2741" i="1"/>
  <c r="U2733" i="1"/>
  <c r="V2733" i="1"/>
  <c r="Q2733" i="1"/>
  <c r="U2725" i="1"/>
  <c r="V2725" i="1"/>
  <c r="Q2725" i="1"/>
  <c r="U2717" i="1"/>
  <c r="V2717" i="1"/>
  <c r="Q2717" i="1"/>
  <c r="U2709" i="1"/>
  <c r="V2709" i="1"/>
  <c r="Q2709" i="1"/>
  <c r="U2701" i="1"/>
  <c r="V2701" i="1"/>
  <c r="Q2701" i="1"/>
  <c r="U2693" i="1"/>
  <c r="V2693" i="1"/>
  <c r="Q2693" i="1"/>
  <c r="U2685" i="1"/>
  <c r="V2685" i="1"/>
  <c r="Q2685" i="1"/>
  <c r="U2677" i="1"/>
  <c r="V2677" i="1"/>
  <c r="Q2677" i="1"/>
  <c r="U2669" i="1"/>
  <c r="V2669" i="1"/>
  <c r="Q2669" i="1"/>
  <c r="U2661" i="1"/>
  <c r="V2661" i="1"/>
  <c r="Q2661" i="1"/>
  <c r="U2653" i="1"/>
  <c r="V2653" i="1"/>
  <c r="Q2653" i="1"/>
  <c r="U2645" i="1"/>
  <c r="V2645" i="1"/>
  <c r="Q2645" i="1"/>
  <c r="U2637" i="1"/>
  <c r="V2637" i="1"/>
  <c r="Q2637" i="1"/>
  <c r="U2629" i="1"/>
  <c r="V2629" i="1"/>
  <c r="Q2629" i="1"/>
  <c r="U2621" i="1"/>
  <c r="V2621" i="1"/>
  <c r="Q2621" i="1"/>
  <c r="U2613" i="1"/>
  <c r="V2613" i="1"/>
  <c r="Q2613" i="1"/>
  <c r="U2605" i="1"/>
  <c r="V2605" i="1"/>
  <c r="Q2605" i="1"/>
  <c r="U2597" i="1"/>
  <c r="V2597" i="1"/>
  <c r="Q2597" i="1"/>
  <c r="U2589" i="1"/>
  <c r="V2589" i="1"/>
  <c r="Q2589" i="1"/>
  <c r="U2581" i="1"/>
  <c r="V2581" i="1"/>
  <c r="Q2581" i="1"/>
  <c r="U2573" i="1"/>
  <c r="V2573" i="1"/>
  <c r="Q2573" i="1"/>
  <c r="U2565" i="1"/>
  <c r="V2565" i="1"/>
  <c r="Q2565" i="1"/>
  <c r="U2557" i="1"/>
  <c r="V2557" i="1"/>
  <c r="Q2557" i="1"/>
  <c r="U2549" i="1"/>
  <c r="V2549" i="1"/>
  <c r="Q2549" i="1"/>
  <c r="U2541" i="1"/>
  <c r="V2541" i="1"/>
  <c r="Q2541" i="1"/>
  <c r="U2533" i="1"/>
  <c r="V2533" i="1"/>
  <c r="Q2533" i="1"/>
  <c r="U2525" i="1"/>
  <c r="V2525" i="1"/>
  <c r="Q2525" i="1"/>
  <c r="U2517" i="1"/>
  <c r="V2517" i="1"/>
  <c r="Q2517" i="1"/>
  <c r="U2509" i="1"/>
  <c r="V2509" i="1"/>
  <c r="Q2509" i="1"/>
  <c r="U2501" i="1"/>
  <c r="V2501" i="1"/>
  <c r="Q2501" i="1"/>
  <c r="U2493" i="1"/>
  <c r="V2493" i="1"/>
  <c r="Q2493" i="1"/>
  <c r="U2485" i="1"/>
  <c r="V2485" i="1"/>
  <c r="Q2485" i="1"/>
  <c r="U2477" i="1"/>
  <c r="V2477" i="1"/>
  <c r="Q2477" i="1"/>
  <c r="U2469" i="1"/>
  <c r="V2469" i="1"/>
  <c r="Q2469" i="1"/>
  <c r="U2461" i="1"/>
  <c r="V2461" i="1"/>
  <c r="Q2461" i="1"/>
  <c r="U2453" i="1"/>
  <c r="V2453" i="1"/>
  <c r="Q2453" i="1"/>
  <c r="U2445" i="1"/>
  <c r="V2445" i="1"/>
  <c r="Q2445" i="1"/>
  <c r="U2437" i="1"/>
  <c r="V2437" i="1"/>
  <c r="Q2437" i="1"/>
  <c r="U2429" i="1"/>
  <c r="V2429" i="1"/>
  <c r="Q2429" i="1"/>
  <c r="U2421" i="1"/>
  <c r="V2421" i="1"/>
  <c r="Q2421" i="1"/>
  <c r="U2413" i="1"/>
  <c r="V2413" i="1"/>
  <c r="Q2413" i="1"/>
  <c r="U2405" i="1"/>
  <c r="V2405" i="1"/>
  <c r="Q2405" i="1"/>
  <c r="U2397" i="1"/>
  <c r="V2397" i="1"/>
  <c r="Q2397" i="1"/>
  <c r="U2389" i="1"/>
  <c r="V2389" i="1"/>
  <c r="Q2389" i="1"/>
  <c r="U2381" i="1"/>
  <c r="V2381" i="1"/>
  <c r="Q2381" i="1"/>
  <c r="U2373" i="1"/>
  <c r="V2373" i="1"/>
  <c r="Q2373" i="1"/>
  <c r="U2365" i="1"/>
  <c r="V2365" i="1"/>
  <c r="Q2365" i="1"/>
  <c r="U2357" i="1"/>
  <c r="V2357" i="1"/>
  <c r="Q2357" i="1"/>
  <c r="U2349" i="1"/>
  <c r="V2349" i="1"/>
  <c r="Q2349" i="1"/>
  <c r="U3055" i="1"/>
  <c r="Q3055" i="1"/>
  <c r="V3055" i="1"/>
  <c r="U2999" i="1"/>
  <c r="V2999" i="1"/>
  <c r="Q2999" i="1"/>
  <c r="U2951" i="1"/>
  <c r="V2951" i="1"/>
  <c r="Q2951" i="1"/>
  <c r="U2903" i="1"/>
  <c r="V2903" i="1"/>
  <c r="Q2903" i="1"/>
  <c r="U2839" i="1"/>
  <c r="V2839" i="1"/>
  <c r="Q2839" i="1"/>
  <c r="V2775" i="1"/>
  <c r="U2775" i="1"/>
  <c r="Q2775" i="1"/>
  <c r="U2719" i="1"/>
  <c r="V2719" i="1"/>
  <c r="Q2719" i="1"/>
  <c r="U2663" i="1"/>
  <c r="V2663" i="1"/>
  <c r="Q2663" i="1"/>
  <c r="U2599" i="1"/>
  <c r="V2599" i="1"/>
  <c r="Q2599" i="1"/>
  <c r="U2543" i="1"/>
  <c r="V2543" i="1"/>
  <c r="Q2543" i="1"/>
  <c r="U3054" i="1"/>
  <c r="V3054" i="1"/>
  <c r="Q3054" i="1"/>
  <c r="U3022" i="1"/>
  <c r="V3022" i="1"/>
  <c r="Q3022" i="1"/>
  <c r="U2990" i="1"/>
  <c r="V2990" i="1"/>
  <c r="Q2990" i="1"/>
  <c r="U2958" i="1"/>
  <c r="V2958" i="1"/>
  <c r="Q2958" i="1"/>
  <c r="U2926" i="1"/>
  <c r="V2926" i="1"/>
  <c r="Q2926" i="1"/>
  <c r="U2902" i="1"/>
  <c r="V2902" i="1"/>
  <c r="Q2902" i="1"/>
  <c r="U2886" i="1"/>
  <c r="V2886" i="1"/>
  <c r="Q2886" i="1"/>
  <c r="U2870" i="1"/>
  <c r="V2870" i="1"/>
  <c r="Q2870" i="1"/>
  <c r="U2838" i="1"/>
  <c r="V2838" i="1"/>
  <c r="Q2838" i="1"/>
  <c r="U2822" i="1"/>
  <c r="V2822" i="1"/>
  <c r="Q2822" i="1"/>
  <c r="U2798" i="1"/>
  <c r="V2798" i="1"/>
  <c r="Q2798" i="1"/>
  <c r="U2774" i="1"/>
  <c r="V2774" i="1"/>
  <c r="Q2774" i="1"/>
  <c r="U2766" i="1"/>
  <c r="V2766" i="1"/>
  <c r="Q2766" i="1"/>
  <c r="U2742" i="1"/>
  <c r="V2742" i="1"/>
  <c r="Q2742" i="1"/>
  <c r="U2726" i="1"/>
  <c r="V2726" i="1"/>
  <c r="Q2726" i="1"/>
  <c r="U2702" i="1"/>
  <c r="V2702" i="1"/>
  <c r="Q2702" i="1"/>
  <c r="U2686" i="1"/>
  <c r="V2686" i="1"/>
  <c r="Q2686" i="1"/>
  <c r="U2646" i="1"/>
  <c r="V2646" i="1"/>
  <c r="Q2646" i="1"/>
  <c r="U2638" i="1"/>
  <c r="V2638" i="1"/>
  <c r="Q2638" i="1"/>
  <c r="U2614" i="1"/>
  <c r="V2614" i="1"/>
  <c r="Q2614" i="1"/>
  <c r="U2598" i="1"/>
  <c r="V2598" i="1"/>
  <c r="Q2598" i="1"/>
  <c r="U2574" i="1"/>
  <c r="V2574" i="1"/>
  <c r="Q2574" i="1"/>
  <c r="U2566" i="1"/>
  <c r="V2566" i="1"/>
  <c r="Q2566" i="1"/>
  <c r="U2542" i="1"/>
  <c r="V2542" i="1"/>
  <c r="Q2542" i="1"/>
  <c r="U2526" i="1"/>
  <c r="V2526" i="1"/>
  <c r="U2510" i="1"/>
  <c r="V2510" i="1"/>
  <c r="Q2510" i="1"/>
  <c r="U2486" i="1"/>
  <c r="V2486" i="1"/>
  <c r="Q2486" i="1"/>
  <c r="U2470" i="1"/>
  <c r="V2470" i="1"/>
  <c r="Q2470" i="1"/>
  <c r="U2446" i="1"/>
  <c r="V2446" i="1"/>
  <c r="Q2446" i="1"/>
  <c r="U2430" i="1"/>
  <c r="V2430" i="1"/>
  <c r="Q2430" i="1"/>
  <c r="V2414" i="1"/>
  <c r="U2414" i="1"/>
  <c r="Q2414" i="1"/>
  <c r="V2390" i="1"/>
  <c r="U2390" i="1"/>
  <c r="Q2390" i="1"/>
  <c r="V2374" i="1"/>
  <c r="U2374" i="1"/>
  <c r="Q2374" i="1"/>
  <c r="V2350" i="1"/>
  <c r="U2350" i="1"/>
  <c r="Q2350" i="1"/>
  <c r="V2326" i="1"/>
  <c r="U2326" i="1"/>
  <c r="Q2326" i="1"/>
  <c r="V2310" i="1"/>
  <c r="U2310" i="1"/>
  <c r="Q2310" i="1"/>
  <c r="V2294" i="1"/>
  <c r="U2294" i="1"/>
  <c r="Q2294" i="1"/>
  <c r="V2278" i="1"/>
  <c r="U2278" i="1"/>
  <c r="Q2278" i="1"/>
  <c r="V2254" i="1"/>
  <c r="U2254" i="1"/>
  <c r="Q2254" i="1"/>
  <c r="V2238" i="1"/>
  <c r="U2238" i="1"/>
  <c r="Q2238" i="1"/>
  <c r="V2222" i="1"/>
  <c r="U2222" i="1"/>
  <c r="Q2222" i="1"/>
  <c r="V2206" i="1"/>
  <c r="U2206" i="1"/>
  <c r="Q2206" i="1"/>
  <c r="V2190" i="1"/>
  <c r="U2190" i="1"/>
  <c r="Q2190" i="1"/>
  <c r="V2166" i="1"/>
  <c r="U2166" i="1"/>
  <c r="Q2166" i="1"/>
  <c r="V2134" i="1"/>
  <c r="U2134" i="1"/>
  <c r="Q2134" i="1"/>
  <c r="V2126" i="1"/>
  <c r="U2126" i="1"/>
  <c r="Q2126" i="1"/>
  <c r="V2094" i="1"/>
  <c r="U2094" i="1"/>
  <c r="Q2094" i="1"/>
  <c r="V2070" i="1"/>
  <c r="U2070" i="1"/>
  <c r="Q2070" i="1"/>
  <c r="V2054" i="1"/>
  <c r="U2054" i="1"/>
  <c r="Q2054" i="1"/>
  <c r="V2038" i="1"/>
  <c r="U2038" i="1"/>
  <c r="Q2038" i="1"/>
  <c r="V2022" i="1"/>
  <c r="U2022" i="1"/>
  <c r="Q2022" i="1"/>
  <c r="V1998" i="1"/>
  <c r="U1998" i="1"/>
  <c r="Q1998" i="1"/>
  <c r="U1974" i="1"/>
  <c r="V1974" i="1"/>
  <c r="Q1974" i="1"/>
  <c r="U1942" i="1"/>
  <c r="V1942" i="1"/>
  <c r="Q1942" i="1"/>
  <c r="U1886" i="1"/>
  <c r="V1886" i="1"/>
  <c r="Q1886" i="1"/>
  <c r="V1566" i="1"/>
  <c r="U1566" i="1"/>
  <c r="Q1566" i="1"/>
  <c r="U3061" i="1"/>
  <c r="V3061" i="1"/>
  <c r="Q3061" i="1"/>
  <c r="U3053" i="1"/>
  <c r="V3053" i="1"/>
  <c r="Q3053" i="1"/>
  <c r="U3037" i="1"/>
  <c r="V3037" i="1"/>
  <c r="Q3037" i="1"/>
  <c r="U3021" i="1"/>
  <c r="V3021" i="1"/>
  <c r="Q3021" i="1"/>
  <c r="U3013" i="1"/>
  <c r="V3013" i="1"/>
  <c r="Q3013" i="1"/>
  <c r="U2997" i="1"/>
  <c r="V2997" i="1"/>
  <c r="Q2997" i="1"/>
  <c r="U2989" i="1"/>
  <c r="V2989" i="1"/>
  <c r="Q2989" i="1"/>
  <c r="U2973" i="1"/>
  <c r="V2973" i="1"/>
  <c r="Q2973" i="1"/>
  <c r="U2965" i="1"/>
  <c r="V2965" i="1"/>
  <c r="Q2965" i="1"/>
  <c r="U2949" i="1"/>
  <c r="V2949" i="1"/>
  <c r="Q2949" i="1"/>
  <c r="U2925" i="1"/>
  <c r="V2925" i="1"/>
  <c r="Q2925" i="1"/>
  <c r="U2901" i="1"/>
  <c r="V2901" i="1"/>
  <c r="Q2901" i="1"/>
  <c r="U2853" i="1"/>
  <c r="V2853" i="1"/>
  <c r="Q2853" i="1"/>
  <c r="U3060" i="1"/>
  <c r="V3060" i="1"/>
  <c r="U3052" i="1"/>
  <c r="V3052" i="1"/>
  <c r="Q3052" i="1"/>
  <c r="U3044" i="1"/>
  <c r="V3044" i="1"/>
  <c r="Q3044" i="1"/>
  <c r="U3036" i="1"/>
  <c r="V3036" i="1"/>
  <c r="Q3036" i="1"/>
  <c r="U3028" i="1"/>
  <c r="V3028" i="1"/>
  <c r="U3020" i="1"/>
  <c r="V3020" i="1"/>
  <c r="Q3020" i="1"/>
  <c r="U3012" i="1"/>
  <c r="V3012" i="1"/>
  <c r="Q3012" i="1"/>
  <c r="U3004" i="1"/>
  <c r="V3004" i="1"/>
  <c r="Q3004" i="1"/>
  <c r="U2996" i="1"/>
  <c r="V2996" i="1"/>
  <c r="U2988" i="1"/>
  <c r="V2988" i="1"/>
  <c r="Q2988" i="1"/>
  <c r="U2980" i="1"/>
  <c r="V2980" i="1"/>
  <c r="Q2980" i="1"/>
  <c r="U2972" i="1"/>
  <c r="V2972" i="1"/>
  <c r="Q2972" i="1"/>
  <c r="U2964" i="1"/>
  <c r="V2964" i="1"/>
  <c r="U2956" i="1"/>
  <c r="V2956" i="1"/>
  <c r="Q2956" i="1"/>
  <c r="U2948" i="1"/>
  <c r="V2948" i="1"/>
  <c r="Q2948" i="1"/>
  <c r="U2940" i="1"/>
  <c r="V2940" i="1"/>
  <c r="Q2940" i="1"/>
  <c r="U2932" i="1"/>
  <c r="V2932" i="1"/>
  <c r="U2924" i="1"/>
  <c r="V2924" i="1"/>
  <c r="Q2924" i="1"/>
  <c r="U2916" i="1"/>
  <c r="V2916" i="1"/>
  <c r="Q2916" i="1"/>
  <c r="U2908" i="1"/>
  <c r="V2908" i="1"/>
  <c r="Q2908" i="1"/>
  <c r="U2900" i="1"/>
  <c r="V2900" i="1"/>
  <c r="U2892" i="1"/>
  <c r="V2892" i="1"/>
  <c r="Q2892" i="1"/>
  <c r="U2884" i="1"/>
  <c r="V2884" i="1"/>
  <c r="Q2884" i="1"/>
  <c r="U2876" i="1"/>
  <c r="V2876" i="1"/>
  <c r="Q2876" i="1"/>
  <c r="U2868" i="1"/>
  <c r="V2868" i="1"/>
  <c r="Q2868" i="1"/>
  <c r="U2860" i="1"/>
  <c r="V2860" i="1"/>
  <c r="Q2860" i="1"/>
  <c r="U2852" i="1"/>
  <c r="V2852" i="1"/>
  <c r="Q2852" i="1"/>
  <c r="U2844" i="1"/>
  <c r="V2844" i="1"/>
  <c r="Q2844" i="1"/>
  <c r="U2836" i="1"/>
  <c r="V2836" i="1"/>
  <c r="Q2836" i="1"/>
  <c r="U2828" i="1"/>
  <c r="V2828" i="1"/>
  <c r="U2820" i="1"/>
  <c r="V2820" i="1"/>
  <c r="Q2820" i="1"/>
  <c r="U2812" i="1"/>
  <c r="V2812" i="1"/>
  <c r="Q2812" i="1"/>
  <c r="U2804" i="1"/>
  <c r="V2804" i="1"/>
  <c r="Q2804" i="1"/>
  <c r="U2796" i="1"/>
  <c r="V2796" i="1"/>
  <c r="Q2796" i="1"/>
  <c r="U2788" i="1"/>
  <c r="V2788" i="1"/>
  <c r="Q2788" i="1"/>
  <c r="U2780" i="1"/>
  <c r="V2780" i="1"/>
  <c r="Q2780" i="1"/>
  <c r="U2772" i="1"/>
  <c r="V2772" i="1"/>
  <c r="Q2772" i="1"/>
  <c r="U2764" i="1"/>
  <c r="V2764" i="1"/>
  <c r="Q2764" i="1"/>
  <c r="U2756" i="1"/>
  <c r="V2756" i="1"/>
  <c r="Q2756" i="1"/>
  <c r="U2748" i="1"/>
  <c r="V2748" i="1"/>
  <c r="Q2748" i="1"/>
  <c r="U2740" i="1"/>
  <c r="V2740" i="1"/>
  <c r="Q2740" i="1"/>
  <c r="U2732" i="1"/>
  <c r="V2732" i="1"/>
  <c r="Q2732" i="1"/>
  <c r="U2724" i="1"/>
  <c r="V2724" i="1"/>
  <c r="Q2724" i="1"/>
  <c r="U2716" i="1"/>
  <c r="V2716" i="1"/>
  <c r="Q2716" i="1"/>
  <c r="U2708" i="1"/>
  <c r="V2708" i="1"/>
  <c r="Q2708" i="1"/>
  <c r="U2700" i="1"/>
  <c r="V2700" i="1"/>
  <c r="Q2700" i="1"/>
  <c r="U2692" i="1"/>
  <c r="V2692" i="1"/>
  <c r="Q2692" i="1"/>
  <c r="U2684" i="1"/>
  <c r="V2684" i="1"/>
  <c r="Q2684" i="1"/>
  <c r="U2676" i="1"/>
  <c r="V2676" i="1"/>
  <c r="Q2676" i="1"/>
  <c r="U2668" i="1"/>
  <c r="V2668" i="1"/>
  <c r="Q2668" i="1"/>
  <c r="U2660" i="1"/>
  <c r="V2660" i="1"/>
  <c r="Q2660" i="1"/>
  <c r="U2652" i="1"/>
  <c r="V2652" i="1"/>
  <c r="Q2652" i="1"/>
  <c r="U2644" i="1"/>
  <c r="V2644" i="1"/>
  <c r="Q2644" i="1"/>
  <c r="U2636" i="1"/>
  <c r="V2636" i="1"/>
  <c r="Q2636" i="1"/>
  <c r="U2628" i="1"/>
  <c r="V2628" i="1"/>
  <c r="Q2628" i="1"/>
  <c r="U2620" i="1"/>
  <c r="V2620" i="1"/>
  <c r="Q2620" i="1"/>
  <c r="U2612" i="1"/>
  <c r="V2612" i="1"/>
  <c r="Q2612" i="1"/>
  <c r="U2604" i="1"/>
  <c r="V2604" i="1"/>
  <c r="Q2604" i="1"/>
  <c r="U2596" i="1"/>
  <c r="V2596" i="1"/>
  <c r="Q2596" i="1"/>
  <c r="U2588" i="1"/>
  <c r="V2588" i="1"/>
  <c r="Q2588" i="1"/>
  <c r="U2580" i="1"/>
  <c r="V2580" i="1"/>
  <c r="Q2580" i="1"/>
  <c r="U2572" i="1"/>
  <c r="V2572" i="1"/>
  <c r="Q2572" i="1"/>
  <c r="U2564" i="1"/>
  <c r="V2564" i="1"/>
  <c r="Q2564" i="1"/>
  <c r="U2556" i="1"/>
  <c r="V2556" i="1"/>
  <c r="Q2556" i="1"/>
  <c r="U2548" i="1"/>
  <c r="V2548" i="1"/>
  <c r="Q2548" i="1"/>
  <c r="U2540" i="1"/>
  <c r="V2540" i="1"/>
  <c r="Q2540" i="1"/>
  <c r="U2532" i="1"/>
  <c r="V2532" i="1"/>
  <c r="Q2532" i="1"/>
  <c r="U2524" i="1"/>
  <c r="V2524" i="1"/>
  <c r="Q2524" i="1"/>
  <c r="U2516" i="1"/>
  <c r="V2516" i="1"/>
  <c r="Q2516" i="1"/>
  <c r="U2508" i="1"/>
  <c r="V2508" i="1"/>
  <c r="Q2508" i="1"/>
  <c r="U2500" i="1"/>
  <c r="V2500" i="1"/>
  <c r="Q2500" i="1"/>
  <c r="U2492" i="1"/>
  <c r="V2492" i="1"/>
  <c r="Q2492" i="1"/>
  <c r="U2484" i="1"/>
  <c r="V2484" i="1"/>
  <c r="Q2484" i="1"/>
  <c r="U2476" i="1"/>
  <c r="V2476" i="1"/>
  <c r="Q2476" i="1"/>
  <c r="U2468" i="1"/>
  <c r="V2468" i="1"/>
  <c r="Q2468" i="1"/>
  <c r="U2460" i="1"/>
  <c r="V2460" i="1"/>
  <c r="Q2460" i="1"/>
  <c r="U2452" i="1"/>
  <c r="V2452" i="1"/>
  <c r="Q2452" i="1"/>
  <c r="U2444" i="1"/>
  <c r="V2444" i="1"/>
  <c r="Q2444" i="1"/>
  <c r="U2436" i="1"/>
  <c r="V2436" i="1"/>
  <c r="Q2436" i="1"/>
  <c r="U2428" i="1"/>
  <c r="V2428" i="1"/>
  <c r="Q2428" i="1"/>
  <c r="U2420" i="1"/>
  <c r="V2420" i="1"/>
  <c r="Q2420" i="1"/>
  <c r="V2412" i="1"/>
  <c r="U2412" i="1"/>
  <c r="Q2412" i="1"/>
  <c r="V2404" i="1"/>
  <c r="U2404" i="1"/>
  <c r="Q2404" i="1"/>
  <c r="V2396" i="1"/>
  <c r="U2396" i="1"/>
  <c r="Q2396" i="1"/>
  <c r="V2388" i="1"/>
  <c r="U2388" i="1"/>
  <c r="Q2388" i="1"/>
  <c r="V2380" i="1"/>
  <c r="U2380" i="1"/>
  <c r="Q2380" i="1"/>
  <c r="V2372" i="1"/>
  <c r="U2372" i="1"/>
  <c r="Q2372" i="1"/>
  <c r="V2364" i="1"/>
  <c r="U2364" i="1"/>
  <c r="Q2364" i="1"/>
  <c r="V2356" i="1"/>
  <c r="U2356" i="1"/>
  <c r="Q2356" i="1"/>
  <c r="V2348" i="1"/>
  <c r="U2348" i="1"/>
  <c r="Q2348" i="1"/>
  <c r="V2340" i="1"/>
  <c r="U2340" i="1"/>
  <c r="Q2340" i="1"/>
  <c r="V2332" i="1"/>
  <c r="U2332" i="1"/>
  <c r="Q2332" i="1"/>
  <c r="V2324" i="1"/>
  <c r="U2324" i="1"/>
  <c r="V2316" i="1"/>
  <c r="U2316" i="1"/>
  <c r="Q2316" i="1"/>
  <c r="V2308" i="1"/>
  <c r="U2308" i="1"/>
  <c r="Q2308" i="1"/>
  <c r="V2300" i="1"/>
  <c r="U2300" i="1"/>
  <c r="Q2300" i="1"/>
  <c r="V2292" i="1"/>
  <c r="U2292" i="1"/>
  <c r="Q2292" i="1"/>
  <c r="V2284" i="1"/>
  <c r="U2284" i="1"/>
  <c r="Q2284" i="1"/>
  <c r="V2276" i="1"/>
  <c r="U2276" i="1"/>
  <c r="Q2276" i="1"/>
  <c r="V2268" i="1"/>
  <c r="U2268" i="1"/>
  <c r="Q2268" i="1"/>
  <c r="V2260" i="1"/>
  <c r="U2260" i="1"/>
  <c r="Q2260" i="1"/>
  <c r="V2252" i="1"/>
  <c r="U2252" i="1"/>
  <c r="Q2252" i="1"/>
  <c r="V2244" i="1"/>
  <c r="U2244" i="1"/>
  <c r="Q2244" i="1"/>
  <c r="V2236" i="1"/>
  <c r="U2236" i="1"/>
  <c r="Q2236" i="1"/>
  <c r="V2228" i="1"/>
  <c r="U2228" i="1"/>
  <c r="Q2228" i="1"/>
  <c r="V2220" i="1"/>
  <c r="U2220" i="1"/>
  <c r="Q2220" i="1"/>
  <c r="V2212" i="1"/>
  <c r="U2212" i="1"/>
  <c r="Q2212" i="1"/>
  <c r="V2204" i="1"/>
  <c r="U2204" i="1"/>
  <c r="Q2204" i="1"/>
  <c r="V2196" i="1"/>
  <c r="U2196" i="1"/>
  <c r="Q2196" i="1"/>
  <c r="V2188" i="1"/>
  <c r="U2188" i="1"/>
  <c r="Q2188" i="1"/>
  <c r="V2180" i="1"/>
  <c r="U2180" i="1"/>
  <c r="Q2180" i="1"/>
  <c r="V2172" i="1"/>
  <c r="U2172" i="1"/>
  <c r="Q2172" i="1"/>
  <c r="V2164" i="1"/>
  <c r="U2164" i="1"/>
  <c r="Q2164" i="1"/>
  <c r="V2148" i="1"/>
  <c r="U2148" i="1"/>
  <c r="V2140" i="1"/>
  <c r="U2140" i="1"/>
  <c r="Q2140" i="1"/>
  <c r="V2132" i="1"/>
  <c r="U2132" i="1"/>
  <c r="Q2132" i="1"/>
  <c r="V2124" i="1"/>
  <c r="U2124" i="1"/>
  <c r="Q2124" i="1"/>
  <c r="V2116" i="1"/>
  <c r="U2116" i="1"/>
  <c r="Q2116" i="1"/>
  <c r="V2108" i="1"/>
  <c r="U2108" i="1"/>
  <c r="Q2108" i="1"/>
  <c r="V2100" i="1"/>
  <c r="U2100" i="1"/>
  <c r="Q2100" i="1"/>
  <c r="V2092" i="1"/>
  <c r="U2092" i="1"/>
  <c r="Q2092" i="1"/>
  <c r="V2084" i="1"/>
  <c r="U2084" i="1"/>
  <c r="Q2084" i="1"/>
  <c r="V2076" i="1"/>
  <c r="U2076" i="1"/>
  <c r="Q2076" i="1"/>
  <c r="V2068" i="1"/>
  <c r="U2068" i="1"/>
  <c r="Q2068" i="1"/>
  <c r="V2060" i="1"/>
  <c r="U2060" i="1"/>
  <c r="Q2060" i="1"/>
  <c r="V2052" i="1"/>
  <c r="U2052" i="1"/>
  <c r="Q2052" i="1"/>
  <c r="V2044" i="1"/>
  <c r="U2044" i="1"/>
  <c r="Q2044" i="1"/>
  <c r="V2036" i="1"/>
  <c r="U2036" i="1"/>
  <c r="Q2036" i="1"/>
  <c r="V2028" i="1"/>
  <c r="U2028" i="1"/>
  <c r="Q2028" i="1"/>
  <c r="V2020" i="1"/>
  <c r="U2020" i="1"/>
  <c r="Q2020" i="1"/>
  <c r="U2012" i="1"/>
  <c r="V2012" i="1"/>
  <c r="Q2012" i="1"/>
  <c r="U2004" i="1"/>
  <c r="V2004" i="1"/>
  <c r="Q2004" i="1"/>
  <c r="U1996" i="1"/>
  <c r="V1996" i="1"/>
  <c r="Q1996" i="1"/>
  <c r="U1988" i="1"/>
  <c r="V1988" i="1"/>
  <c r="Q1988" i="1"/>
  <c r="U1980" i="1"/>
  <c r="V1980" i="1"/>
  <c r="Q1980" i="1"/>
  <c r="U1972" i="1"/>
  <c r="V1972" i="1"/>
  <c r="Q1972" i="1"/>
  <c r="U1964" i="1"/>
  <c r="V1964" i="1"/>
  <c r="Q1964" i="1"/>
  <c r="U1956" i="1"/>
  <c r="V1956" i="1"/>
  <c r="Q1956" i="1"/>
  <c r="U1948" i="1"/>
  <c r="V1948" i="1"/>
  <c r="Q1948" i="1"/>
  <c r="U1940" i="1"/>
  <c r="V1940" i="1"/>
  <c r="Q1940" i="1"/>
  <c r="U1932" i="1"/>
  <c r="V1932" i="1"/>
  <c r="Q1932" i="1"/>
  <c r="U1924" i="1"/>
  <c r="V1924" i="1"/>
  <c r="Q1924" i="1"/>
  <c r="U1916" i="1"/>
  <c r="V1916" i="1"/>
  <c r="Q1916" i="1"/>
  <c r="U1908" i="1"/>
  <c r="V1908" i="1"/>
  <c r="Q1908" i="1"/>
  <c r="U1900" i="1"/>
  <c r="V1900" i="1"/>
  <c r="Q1900" i="1"/>
  <c r="U1892" i="1"/>
  <c r="V1892" i="1"/>
  <c r="U1884" i="1"/>
  <c r="V1884" i="1"/>
  <c r="Q1884" i="1"/>
  <c r="U1876" i="1"/>
  <c r="V1876" i="1"/>
  <c r="Q1876" i="1"/>
  <c r="U1868" i="1"/>
  <c r="V1868" i="1"/>
  <c r="Q1868" i="1"/>
  <c r="U1860" i="1"/>
  <c r="V1860" i="1"/>
  <c r="Q1860" i="1"/>
  <c r="U1852" i="1"/>
  <c r="V1852" i="1"/>
  <c r="Q1852" i="1"/>
  <c r="U1844" i="1"/>
  <c r="V1844" i="1"/>
  <c r="Q1844" i="1"/>
  <c r="U1836" i="1"/>
  <c r="V1836" i="1"/>
  <c r="Q1836" i="1"/>
  <c r="U1828" i="1"/>
  <c r="V1828" i="1"/>
  <c r="Q1828" i="1"/>
  <c r="U1820" i="1"/>
  <c r="V1820" i="1"/>
  <c r="Q1820" i="1"/>
  <c r="U1812" i="1"/>
  <c r="V1812" i="1"/>
  <c r="Q1812" i="1"/>
  <c r="U1804" i="1"/>
  <c r="V1804" i="1"/>
  <c r="U1796" i="1"/>
  <c r="V1796" i="1"/>
  <c r="Q1796" i="1"/>
  <c r="U1788" i="1"/>
  <c r="V1788" i="1"/>
  <c r="Q1788" i="1"/>
  <c r="U1780" i="1"/>
  <c r="V1780" i="1"/>
  <c r="Q1780" i="1"/>
  <c r="V1772" i="1"/>
  <c r="U1772" i="1"/>
  <c r="Q1772" i="1"/>
  <c r="V1764" i="1"/>
  <c r="U1764" i="1"/>
  <c r="Q1764" i="1"/>
  <c r="V1756" i="1"/>
  <c r="U1756" i="1"/>
  <c r="Q1756" i="1"/>
  <c r="V1748" i="1"/>
  <c r="U1748" i="1"/>
  <c r="Q1748" i="1"/>
  <c r="V1740" i="1"/>
  <c r="U1740" i="1"/>
  <c r="Q1740" i="1"/>
  <c r="V1732" i="1"/>
  <c r="U1732" i="1"/>
  <c r="Q1732" i="1"/>
  <c r="V1724" i="1"/>
  <c r="U1724" i="1"/>
  <c r="Q1724" i="1"/>
  <c r="V1716" i="1"/>
  <c r="U1716" i="1"/>
  <c r="Q1716" i="1"/>
  <c r="V1708" i="1"/>
  <c r="U1708" i="1"/>
  <c r="Q1708" i="1"/>
  <c r="V1700" i="1"/>
  <c r="U1700" i="1"/>
  <c r="Q1700" i="1"/>
  <c r="V1692" i="1"/>
  <c r="U1692" i="1"/>
  <c r="Q1692" i="1"/>
  <c r="V1684" i="1"/>
  <c r="U1684" i="1"/>
  <c r="Q1684" i="1"/>
  <c r="V1676" i="1"/>
  <c r="U1676" i="1"/>
  <c r="Q1676" i="1"/>
  <c r="V1668" i="1"/>
  <c r="U1668" i="1"/>
  <c r="Q1668" i="1"/>
  <c r="V1660" i="1"/>
  <c r="U1660" i="1"/>
  <c r="Q1660" i="1"/>
  <c r="V1652" i="1"/>
  <c r="U1652" i="1"/>
  <c r="Q1652" i="1"/>
  <c r="V1644" i="1"/>
  <c r="U1644" i="1"/>
  <c r="Q1644" i="1"/>
  <c r="V1636" i="1"/>
  <c r="U1636" i="1"/>
  <c r="Q1636" i="1"/>
  <c r="V1628" i="1"/>
  <c r="U1628" i="1"/>
  <c r="Q1628" i="1"/>
  <c r="V1620" i="1"/>
  <c r="U1620" i="1"/>
  <c r="Q1620" i="1"/>
  <c r="V1612" i="1"/>
  <c r="U1612" i="1"/>
  <c r="Q1612" i="1"/>
  <c r="V1604" i="1"/>
  <c r="U1604" i="1"/>
  <c r="Q1604" i="1"/>
  <c r="V1596" i="1"/>
  <c r="U1596" i="1"/>
  <c r="Q1596" i="1"/>
  <c r="V1588" i="1"/>
  <c r="U1588" i="1"/>
  <c r="Q1588" i="1"/>
  <c r="V1580" i="1"/>
  <c r="U1580" i="1"/>
  <c r="Q1580" i="1"/>
  <c r="V1572" i="1"/>
  <c r="U1572" i="1"/>
  <c r="Q1572" i="1"/>
  <c r="V1564" i="1"/>
  <c r="U1564" i="1"/>
  <c r="Q1564" i="1"/>
  <c r="V1556" i="1"/>
  <c r="U1556" i="1"/>
  <c r="Q1556" i="1"/>
  <c r="V1548" i="1"/>
  <c r="U1548" i="1"/>
  <c r="Q1548" i="1"/>
  <c r="V1540" i="1"/>
  <c r="U1540" i="1"/>
  <c r="Q1540" i="1"/>
  <c r="V1532" i="1"/>
  <c r="U1532" i="1"/>
  <c r="Q1532" i="1"/>
  <c r="V1524" i="1"/>
  <c r="U1524" i="1"/>
  <c r="Q1524" i="1"/>
  <c r="V1516" i="1"/>
  <c r="U1516" i="1"/>
  <c r="Q1516" i="1"/>
  <c r="V1508" i="1"/>
  <c r="U1508" i="1"/>
  <c r="Q1508" i="1"/>
  <c r="V1500" i="1"/>
  <c r="U1500" i="1"/>
  <c r="Q1500" i="1"/>
  <c r="V1492" i="1"/>
  <c r="U1492" i="1"/>
  <c r="Q1492" i="1"/>
  <c r="V1484" i="1"/>
  <c r="U1484" i="1"/>
  <c r="Q1484" i="1"/>
  <c r="V1476" i="1"/>
  <c r="U1476" i="1"/>
  <c r="Q1476" i="1"/>
  <c r="V1468" i="1"/>
  <c r="U1468" i="1"/>
  <c r="Q1468" i="1"/>
  <c r="V1460" i="1"/>
  <c r="U1460" i="1"/>
  <c r="Q1460" i="1"/>
  <c r="V1452" i="1"/>
  <c r="U1452" i="1"/>
  <c r="Q1452" i="1"/>
  <c r="V1444" i="1"/>
  <c r="U1444" i="1"/>
  <c r="Q1444" i="1"/>
  <c r="V1436" i="1"/>
  <c r="U1436" i="1"/>
  <c r="Q1436" i="1"/>
  <c r="V1428" i="1"/>
  <c r="U1428" i="1"/>
  <c r="Q1428" i="1"/>
  <c r="V1420" i="1"/>
  <c r="U1420" i="1"/>
  <c r="Q1420" i="1"/>
  <c r="V1412" i="1"/>
  <c r="U1412" i="1"/>
  <c r="Q1412" i="1"/>
  <c r="V1404" i="1"/>
  <c r="U1404" i="1"/>
  <c r="Q1404" i="1"/>
  <c r="V1396" i="1"/>
  <c r="U1396" i="1"/>
  <c r="Q1396" i="1"/>
  <c r="V1388" i="1"/>
  <c r="U1388" i="1"/>
  <c r="Q1388" i="1"/>
  <c r="V1380" i="1"/>
  <c r="U1380" i="1"/>
  <c r="Q1380" i="1"/>
  <c r="V1372" i="1"/>
  <c r="U1372" i="1"/>
  <c r="Q1372" i="1"/>
  <c r="V1364" i="1"/>
  <c r="U1364" i="1"/>
  <c r="Q1364" i="1"/>
  <c r="V1356" i="1"/>
  <c r="U1356" i="1"/>
  <c r="Q1356" i="1"/>
  <c r="V1348" i="1"/>
  <c r="U1348" i="1"/>
  <c r="Q1348" i="1"/>
  <c r="V1340" i="1"/>
  <c r="U1340" i="1"/>
  <c r="Q1340" i="1"/>
  <c r="V1332" i="1"/>
  <c r="U1332" i="1"/>
  <c r="Q1332" i="1"/>
  <c r="V1324" i="1"/>
  <c r="U1324" i="1"/>
  <c r="Q1324" i="1"/>
  <c r="V1316" i="1"/>
  <c r="U1316" i="1"/>
  <c r="Q1316" i="1"/>
  <c r="Q2985" i="1"/>
  <c r="Q2900" i="1"/>
  <c r="Q2801" i="1"/>
  <c r="Q2462" i="1"/>
  <c r="Q2148" i="1"/>
  <c r="U3063" i="1"/>
  <c r="V3063" i="1"/>
  <c r="Q3063" i="1"/>
  <c r="U3007" i="1"/>
  <c r="V3007" i="1"/>
  <c r="Q3007" i="1"/>
  <c r="V2943" i="1"/>
  <c r="U2943" i="1"/>
  <c r="Q2943" i="1"/>
  <c r="V2879" i="1"/>
  <c r="U2879" i="1"/>
  <c r="Q2879" i="1"/>
  <c r="V2799" i="1"/>
  <c r="U2799" i="1"/>
  <c r="Q2799" i="1"/>
  <c r="V2751" i="1"/>
  <c r="U2751" i="1"/>
  <c r="Q2751" i="1"/>
  <c r="U2703" i="1"/>
  <c r="V2703" i="1"/>
  <c r="Q2703" i="1"/>
  <c r="U2639" i="1"/>
  <c r="V2639" i="1"/>
  <c r="Q2639" i="1"/>
  <c r="U2559" i="1"/>
  <c r="V2559" i="1"/>
  <c r="Q2559" i="1"/>
  <c r="U3062" i="1"/>
  <c r="V3062" i="1"/>
  <c r="Q3062" i="1"/>
  <c r="U3006" i="1"/>
  <c r="V3006" i="1"/>
  <c r="U2950" i="1"/>
  <c r="V2950" i="1"/>
  <c r="Q2950" i="1"/>
  <c r="U2846" i="1"/>
  <c r="V2846" i="1"/>
  <c r="Q2846" i="1"/>
  <c r="U2678" i="1"/>
  <c r="V2678" i="1"/>
  <c r="Q2678" i="1"/>
  <c r="U3059" i="1"/>
  <c r="V3059" i="1"/>
  <c r="Q3059" i="1"/>
  <c r="U3043" i="1"/>
  <c r="V3043" i="1"/>
  <c r="Q3043" i="1"/>
  <c r="U3019" i="1"/>
  <c r="V3019" i="1"/>
  <c r="Q3019" i="1"/>
  <c r="U2995" i="1"/>
  <c r="V2995" i="1"/>
  <c r="Q2995" i="1"/>
  <c r="U2979" i="1"/>
  <c r="V2979" i="1"/>
  <c r="Q2979" i="1"/>
  <c r="U2963" i="1"/>
  <c r="V2963" i="1"/>
  <c r="Q2963" i="1"/>
  <c r="U2947" i="1"/>
  <c r="V2947" i="1"/>
  <c r="Q2947" i="1"/>
  <c r="U2931" i="1"/>
  <c r="V2931" i="1"/>
  <c r="Q2931" i="1"/>
  <c r="U2915" i="1"/>
  <c r="V2915" i="1"/>
  <c r="Q2915" i="1"/>
  <c r="U2899" i="1"/>
  <c r="V2899" i="1"/>
  <c r="Q2899" i="1"/>
  <c r="U2875" i="1"/>
  <c r="V2875" i="1"/>
  <c r="Q2875" i="1"/>
  <c r="U2859" i="1"/>
  <c r="V2859" i="1"/>
  <c r="Q2859" i="1"/>
  <c r="U2843" i="1"/>
  <c r="V2843" i="1"/>
  <c r="Q2843" i="1"/>
  <c r="U2827" i="1"/>
  <c r="V2827" i="1"/>
  <c r="Q2827" i="1"/>
  <c r="V2811" i="1"/>
  <c r="U2811" i="1"/>
  <c r="Q2811" i="1"/>
  <c r="V2803" i="1"/>
  <c r="U2803" i="1"/>
  <c r="Q2803" i="1"/>
  <c r="V2795" i="1"/>
  <c r="U2795" i="1"/>
  <c r="Q2795" i="1"/>
  <c r="V2779" i="1"/>
  <c r="U2779" i="1"/>
  <c r="Q2779" i="1"/>
  <c r="V2771" i="1"/>
  <c r="U2771" i="1"/>
  <c r="Q2771" i="1"/>
  <c r="V2763" i="1"/>
  <c r="U2763" i="1"/>
  <c r="Q2763" i="1"/>
  <c r="V2755" i="1"/>
  <c r="U2755" i="1"/>
  <c r="Q2755" i="1"/>
  <c r="V2747" i="1"/>
  <c r="U2747" i="1"/>
  <c r="Q2747" i="1"/>
  <c r="U2739" i="1"/>
  <c r="V2739" i="1"/>
  <c r="Q2739" i="1"/>
  <c r="U2723" i="1"/>
  <c r="V2723" i="1"/>
  <c r="Q2723" i="1"/>
  <c r="U2715" i="1"/>
  <c r="V2715" i="1"/>
  <c r="Q2715" i="1"/>
  <c r="U2707" i="1"/>
  <c r="V2707" i="1"/>
  <c r="Q2707" i="1"/>
  <c r="U2699" i="1"/>
  <c r="V2699" i="1"/>
  <c r="Q2699" i="1"/>
  <c r="U2691" i="1"/>
  <c r="V2691" i="1"/>
  <c r="Q2691" i="1"/>
  <c r="U2683" i="1"/>
  <c r="V2683" i="1"/>
  <c r="Q2683" i="1"/>
  <c r="U2675" i="1"/>
  <c r="V2675" i="1"/>
  <c r="Q2675" i="1"/>
  <c r="U2667" i="1"/>
  <c r="V2667" i="1"/>
  <c r="Q2667" i="1"/>
  <c r="U2659" i="1"/>
  <c r="V2659" i="1"/>
  <c r="Q2659" i="1"/>
  <c r="U2651" i="1"/>
  <c r="V2651" i="1"/>
  <c r="Q2651" i="1"/>
  <c r="U2643" i="1"/>
  <c r="V2643" i="1"/>
  <c r="Q2643" i="1"/>
  <c r="U2635" i="1"/>
  <c r="V2635" i="1"/>
  <c r="Q2635" i="1"/>
  <c r="U2627" i="1"/>
  <c r="V2627" i="1"/>
  <c r="Q2627" i="1"/>
  <c r="U2619" i="1"/>
  <c r="V2619" i="1"/>
  <c r="Q2619" i="1"/>
  <c r="U2611" i="1"/>
  <c r="V2611" i="1"/>
  <c r="Q2611" i="1"/>
  <c r="U2603" i="1"/>
  <c r="V2603" i="1"/>
  <c r="Q2603" i="1"/>
  <c r="U2595" i="1"/>
  <c r="V2595" i="1"/>
  <c r="Q2595" i="1"/>
  <c r="U2587" i="1"/>
  <c r="V2587" i="1"/>
  <c r="Q2587" i="1"/>
  <c r="U2579" i="1"/>
  <c r="V2579" i="1"/>
  <c r="Q2579" i="1"/>
  <c r="U2571" i="1"/>
  <c r="V2571" i="1"/>
  <c r="Q2571" i="1"/>
  <c r="U2563" i="1"/>
  <c r="V2563" i="1"/>
  <c r="Q2563" i="1"/>
  <c r="U2555" i="1"/>
  <c r="V2555" i="1"/>
  <c r="Q2555" i="1"/>
  <c r="U2547" i="1"/>
  <c r="V2547" i="1"/>
  <c r="Q2547" i="1"/>
  <c r="U2539" i="1"/>
  <c r="V2539" i="1"/>
  <c r="Q2539" i="1"/>
  <c r="U2531" i="1"/>
  <c r="V2531" i="1"/>
  <c r="Q2531" i="1"/>
  <c r="U2523" i="1"/>
  <c r="V2523" i="1"/>
  <c r="Q2523" i="1"/>
  <c r="U2515" i="1"/>
  <c r="V2515" i="1"/>
  <c r="Q2515" i="1"/>
  <c r="U2507" i="1"/>
  <c r="V2507" i="1"/>
  <c r="Q2507" i="1"/>
  <c r="U2499" i="1"/>
  <c r="V2499" i="1"/>
  <c r="Q2499" i="1"/>
  <c r="U2491" i="1"/>
  <c r="V2491" i="1"/>
  <c r="Q2491" i="1"/>
  <c r="U2483" i="1"/>
  <c r="V2483" i="1"/>
  <c r="Q2483" i="1"/>
  <c r="U2475" i="1"/>
  <c r="V2475" i="1"/>
  <c r="Q2475" i="1"/>
  <c r="U2467" i="1"/>
  <c r="V2467" i="1"/>
  <c r="Q2467" i="1"/>
  <c r="U2459" i="1"/>
  <c r="V2459" i="1"/>
  <c r="Q2459" i="1"/>
  <c r="U2451" i="1"/>
  <c r="V2451" i="1"/>
  <c r="Q2451" i="1"/>
  <c r="U2443" i="1"/>
  <c r="V2443" i="1"/>
  <c r="Q2443" i="1"/>
  <c r="U2435" i="1"/>
  <c r="V2435" i="1"/>
  <c r="Q2435" i="1"/>
  <c r="U2427" i="1"/>
  <c r="V2427" i="1"/>
  <c r="Q2427" i="1"/>
  <c r="U2419" i="1"/>
  <c r="V2419" i="1"/>
  <c r="Q2419" i="1"/>
  <c r="V2411" i="1"/>
  <c r="U2411" i="1"/>
  <c r="Q2411" i="1"/>
  <c r="U2403" i="1"/>
  <c r="V2403" i="1"/>
  <c r="Q2403" i="1"/>
  <c r="V2395" i="1"/>
  <c r="U2395" i="1"/>
  <c r="Q2395" i="1"/>
  <c r="U2387" i="1"/>
  <c r="V2387" i="1"/>
  <c r="Q2387" i="1"/>
  <c r="V2379" i="1"/>
  <c r="U2379" i="1"/>
  <c r="Q2379" i="1"/>
  <c r="U2371" i="1"/>
  <c r="V2371" i="1"/>
  <c r="Q2371" i="1"/>
  <c r="V2363" i="1"/>
  <c r="U2363" i="1"/>
  <c r="Q2363" i="1"/>
  <c r="U2355" i="1"/>
  <c r="V2355" i="1"/>
  <c r="Q2355" i="1"/>
  <c r="V2347" i="1"/>
  <c r="U2347" i="1"/>
  <c r="Q2347" i="1"/>
  <c r="U2339" i="1"/>
  <c r="V2339" i="1"/>
  <c r="Q2339" i="1"/>
  <c r="V2331" i="1"/>
  <c r="U2331" i="1"/>
  <c r="Q2331" i="1"/>
  <c r="U2323" i="1"/>
  <c r="V2323" i="1"/>
  <c r="Q2323" i="1"/>
  <c r="V2315" i="1"/>
  <c r="U2315" i="1"/>
  <c r="Q2315" i="1"/>
  <c r="U2307" i="1"/>
  <c r="V2307" i="1"/>
  <c r="Q2307" i="1"/>
  <c r="U2299" i="1"/>
  <c r="V2299" i="1"/>
  <c r="Q2299" i="1"/>
  <c r="U2291" i="1"/>
  <c r="V2291" i="1"/>
  <c r="Q2291" i="1"/>
  <c r="U2283" i="1"/>
  <c r="V2283" i="1"/>
  <c r="Q2283" i="1"/>
  <c r="U2275" i="1"/>
  <c r="V2275" i="1"/>
  <c r="Q2275" i="1"/>
  <c r="U2267" i="1"/>
  <c r="V2267" i="1"/>
  <c r="Q2267" i="1"/>
  <c r="U2259" i="1"/>
  <c r="V2259" i="1"/>
  <c r="Q2259" i="1"/>
  <c r="U2251" i="1"/>
  <c r="V2251" i="1"/>
  <c r="Q2251" i="1"/>
  <c r="U2243" i="1"/>
  <c r="V2243" i="1"/>
  <c r="Q2243" i="1"/>
  <c r="U2235" i="1"/>
  <c r="V2235" i="1"/>
  <c r="Q2235" i="1"/>
  <c r="U2227" i="1"/>
  <c r="V2227" i="1"/>
  <c r="Q2227" i="1"/>
  <c r="U2219" i="1"/>
  <c r="V2219" i="1"/>
  <c r="Q2219" i="1"/>
  <c r="U2211" i="1"/>
  <c r="V2211" i="1"/>
  <c r="Q2211" i="1"/>
  <c r="U2203" i="1"/>
  <c r="V2203" i="1"/>
  <c r="Q2203" i="1"/>
  <c r="U2195" i="1"/>
  <c r="V2195" i="1"/>
  <c r="Q2195" i="1"/>
  <c r="U2187" i="1"/>
  <c r="V2187" i="1"/>
  <c r="Q2187" i="1"/>
  <c r="U2179" i="1"/>
  <c r="V2179" i="1"/>
  <c r="Q2179" i="1"/>
  <c r="U2171" i="1"/>
  <c r="V2171" i="1"/>
  <c r="Q2171" i="1"/>
  <c r="U2163" i="1"/>
  <c r="V2163" i="1"/>
  <c r="Q2163" i="1"/>
  <c r="V2147" i="1"/>
  <c r="U2147" i="1"/>
  <c r="Q2147" i="1"/>
  <c r="V2139" i="1"/>
  <c r="U2139" i="1"/>
  <c r="Q2139" i="1"/>
  <c r="V2131" i="1"/>
  <c r="U2131" i="1"/>
  <c r="Q2131" i="1"/>
  <c r="V2123" i="1"/>
  <c r="U2123" i="1"/>
  <c r="Q2123" i="1"/>
  <c r="V2115" i="1"/>
  <c r="U2115" i="1"/>
  <c r="Q2115" i="1"/>
  <c r="V2107" i="1"/>
  <c r="U2107" i="1"/>
  <c r="Q2107" i="1"/>
  <c r="V2099" i="1"/>
  <c r="U2099" i="1"/>
  <c r="Q2099" i="1"/>
  <c r="V2091" i="1"/>
  <c r="U2091" i="1"/>
  <c r="Q2091" i="1"/>
  <c r="V2083" i="1"/>
  <c r="U2083" i="1"/>
  <c r="Q2083" i="1"/>
  <c r="V2075" i="1"/>
  <c r="U2075" i="1"/>
  <c r="Q2075" i="1"/>
  <c r="V2067" i="1"/>
  <c r="U2067" i="1"/>
  <c r="Q2067" i="1"/>
  <c r="V2059" i="1"/>
  <c r="U2059" i="1"/>
  <c r="Q2059" i="1"/>
  <c r="V2051" i="1"/>
  <c r="U2051" i="1"/>
  <c r="Q2051" i="1"/>
  <c r="V2043" i="1"/>
  <c r="U2043" i="1"/>
  <c r="Q2043" i="1"/>
  <c r="V2035" i="1"/>
  <c r="U2035" i="1"/>
  <c r="Q2035" i="1"/>
  <c r="V2027" i="1"/>
  <c r="U2027" i="1"/>
  <c r="Q2027" i="1"/>
  <c r="V2019" i="1"/>
  <c r="U2019" i="1"/>
  <c r="Q2019" i="1"/>
  <c r="V2011" i="1"/>
  <c r="U2011" i="1"/>
  <c r="Q2011" i="1"/>
  <c r="V2003" i="1"/>
  <c r="U2003" i="1"/>
  <c r="Q2003" i="1"/>
  <c r="V1995" i="1"/>
  <c r="U1995" i="1"/>
  <c r="Q1995" i="1"/>
  <c r="V1987" i="1"/>
  <c r="U1987" i="1"/>
  <c r="Q1987" i="1"/>
  <c r="V1979" i="1"/>
  <c r="U1979" i="1"/>
  <c r="Q1979" i="1"/>
  <c r="V1971" i="1"/>
  <c r="U1971" i="1"/>
  <c r="Q1971" i="1"/>
  <c r="V1963" i="1"/>
  <c r="U1963" i="1"/>
  <c r="Q1963" i="1"/>
  <c r="V1955" i="1"/>
  <c r="U1955" i="1"/>
  <c r="Q1955" i="1"/>
  <c r="V1947" i="1"/>
  <c r="U1947" i="1"/>
  <c r="Q1947" i="1"/>
  <c r="V1939" i="1"/>
  <c r="U1939" i="1"/>
  <c r="Q1939" i="1"/>
  <c r="V1931" i="1"/>
  <c r="U1931" i="1"/>
  <c r="Q1931" i="1"/>
  <c r="V1923" i="1"/>
  <c r="U1923" i="1"/>
  <c r="Q1923" i="1"/>
  <c r="V1915" i="1"/>
  <c r="U1915" i="1"/>
  <c r="Q1915" i="1"/>
  <c r="V1907" i="1"/>
  <c r="U1907" i="1"/>
  <c r="Q1907" i="1"/>
  <c r="V1899" i="1"/>
  <c r="U1899" i="1"/>
  <c r="Q1899" i="1"/>
  <c r="V1891" i="1"/>
  <c r="U1891" i="1"/>
  <c r="Q1891" i="1"/>
  <c r="V1883" i="1"/>
  <c r="U1883" i="1"/>
  <c r="Q1883" i="1"/>
  <c r="V1875" i="1"/>
  <c r="U1875" i="1"/>
  <c r="Q1875" i="1"/>
  <c r="V1867" i="1"/>
  <c r="U1867" i="1"/>
  <c r="Q1867" i="1"/>
  <c r="V1859" i="1"/>
  <c r="U1859" i="1"/>
  <c r="Q1859" i="1"/>
  <c r="V1851" i="1"/>
  <c r="U1851" i="1"/>
  <c r="Q1851" i="1"/>
  <c r="V1843" i="1"/>
  <c r="U1843" i="1"/>
  <c r="Q1843" i="1"/>
  <c r="Q3060" i="1"/>
  <c r="Q2974" i="1"/>
  <c r="Q2889" i="1"/>
  <c r="Q2782" i="1"/>
  <c r="U3047" i="1"/>
  <c r="V3047" i="1"/>
  <c r="Q3047" i="1"/>
  <c r="U3015" i="1"/>
  <c r="V3015" i="1"/>
  <c r="Q3015" i="1"/>
  <c r="V2975" i="1"/>
  <c r="U2975" i="1"/>
  <c r="Q2975" i="1"/>
  <c r="V2927" i="1"/>
  <c r="U2927" i="1"/>
  <c r="Q2927" i="1"/>
  <c r="U2887" i="1"/>
  <c r="V2887" i="1"/>
  <c r="Q2887" i="1"/>
  <c r="V2863" i="1"/>
  <c r="U2863" i="1"/>
  <c r="Q2863" i="1"/>
  <c r="V2815" i="1"/>
  <c r="U2815" i="1"/>
  <c r="Q2815" i="1"/>
  <c r="V2759" i="1"/>
  <c r="U2759" i="1"/>
  <c r="Q2759" i="1"/>
  <c r="U2711" i="1"/>
  <c r="V2711" i="1"/>
  <c r="Q2711" i="1"/>
  <c r="U2671" i="1"/>
  <c r="V2671" i="1"/>
  <c r="Q2671" i="1"/>
  <c r="U2615" i="1"/>
  <c r="V2615" i="1"/>
  <c r="Q2615" i="1"/>
  <c r="U2575" i="1"/>
  <c r="V2575" i="1"/>
  <c r="Q2575" i="1"/>
  <c r="U2535" i="1"/>
  <c r="V2535" i="1"/>
  <c r="Q2535" i="1"/>
  <c r="U3046" i="1"/>
  <c r="V3046" i="1"/>
  <c r="Q3046" i="1"/>
  <c r="U3014" i="1"/>
  <c r="V3014" i="1"/>
  <c r="Q3014" i="1"/>
  <c r="U2982" i="1"/>
  <c r="V2982" i="1"/>
  <c r="Q2982" i="1"/>
  <c r="U2942" i="1"/>
  <c r="V2942" i="1"/>
  <c r="U2910" i="1"/>
  <c r="V2910" i="1"/>
  <c r="U2854" i="1"/>
  <c r="V2854" i="1"/>
  <c r="U2806" i="1"/>
  <c r="V2806" i="1"/>
  <c r="Q2806" i="1"/>
  <c r="U2654" i="1"/>
  <c r="V2654" i="1"/>
  <c r="U3051" i="1"/>
  <c r="V3051" i="1"/>
  <c r="Q3051" i="1"/>
  <c r="U3035" i="1"/>
  <c r="V3035" i="1"/>
  <c r="Q3035" i="1"/>
  <c r="U3027" i="1"/>
  <c r="V3027" i="1"/>
  <c r="Q3027" i="1"/>
  <c r="U3011" i="1"/>
  <c r="V3011" i="1"/>
  <c r="Q3011" i="1"/>
  <c r="U3003" i="1"/>
  <c r="V3003" i="1"/>
  <c r="Q3003" i="1"/>
  <c r="U2987" i="1"/>
  <c r="V2987" i="1"/>
  <c r="Q2987" i="1"/>
  <c r="U2971" i="1"/>
  <c r="V2971" i="1"/>
  <c r="Q2971" i="1"/>
  <c r="U2955" i="1"/>
  <c r="V2955" i="1"/>
  <c r="Q2955" i="1"/>
  <c r="U2939" i="1"/>
  <c r="V2939" i="1"/>
  <c r="Q2939" i="1"/>
  <c r="U2923" i="1"/>
  <c r="V2923" i="1"/>
  <c r="Q2923" i="1"/>
  <c r="U2907" i="1"/>
  <c r="V2907" i="1"/>
  <c r="Q2907" i="1"/>
  <c r="U2891" i="1"/>
  <c r="V2891" i="1"/>
  <c r="Q2891" i="1"/>
  <c r="U2883" i="1"/>
  <c r="V2883" i="1"/>
  <c r="Q2883" i="1"/>
  <c r="U2867" i="1"/>
  <c r="V2867" i="1"/>
  <c r="Q2867" i="1"/>
  <c r="U2851" i="1"/>
  <c r="V2851" i="1"/>
  <c r="Q2851" i="1"/>
  <c r="U2835" i="1"/>
  <c r="V2835" i="1"/>
  <c r="Q2835" i="1"/>
  <c r="U2819" i="1"/>
  <c r="V2819" i="1"/>
  <c r="Q2819" i="1"/>
  <c r="V2787" i="1"/>
  <c r="U2787" i="1"/>
  <c r="Q2787" i="1"/>
  <c r="U2731" i="1"/>
  <c r="V2731" i="1"/>
  <c r="Q2731" i="1"/>
  <c r="U3058" i="1"/>
  <c r="V3058" i="1"/>
  <c r="Q3058" i="1"/>
  <c r="U3050" i="1"/>
  <c r="V3050" i="1"/>
  <c r="Q3050" i="1"/>
  <c r="U3042" i="1"/>
  <c r="V3042" i="1"/>
  <c r="Q3042" i="1"/>
  <c r="U3034" i="1"/>
  <c r="V3034" i="1"/>
  <c r="Q3034" i="1"/>
  <c r="U3026" i="1"/>
  <c r="V3026" i="1"/>
  <c r="Q3026" i="1"/>
  <c r="U3018" i="1"/>
  <c r="V3018" i="1"/>
  <c r="Q3018" i="1"/>
  <c r="U3010" i="1"/>
  <c r="V3010" i="1"/>
  <c r="Q3010" i="1"/>
  <c r="U3002" i="1"/>
  <c r="V3002" i="1"/>
  <c r="Q3002" i="1"/>
  <c r="U2994" i="1"/>
  <c r="V2994" i="1"/>
  <c r="Q2994" i="1"/>
  <c r="U2986" i="1"/>
  <c r="V2986" i="1"/>
  <c r="Q2986" i="1"/>
  <c r="U2978" i="1"/>
  <c r="V2978" i="1"/>
  <c r="Q2978" i="1"/>
  <c r="U2970" i="1"/>
  <c r="V2970" i="1"/>
  <c r="Q2970" i="1"/>
  <c r="U2962" i="1"/>
  <c r="V2962" i="1"/>
  <c r="Q2962" i="1"/>
  <c r="U2954" i="1"/>
  <c r="V2954" i="1"/>
  <c r="Q2954" i="1"/>
  <c r="U2946" i="1"/>
  <c r="V2946" i="1"/>
  <c r="Q2946" i="1"/>
  <c r="U2938" i="1"/>
  <c r="V2938" i="1"/>
  <c r="Q2938" i="1"/>
  <c r="U2930" i="1"/>
  <c r="V2930" i="1"/>
  <c r="Q2930" i="1"/>
  <c r="U2922" i="1"/>
  <c r="V2922" i="1"/>
  <c r="Q2922" i="1"/>
  <c r="U2914" i="1"/>
  <c r="V2914" i="1"/>
  <c r="Q2914" i="1"/>
  <c r="U2906" i="1"/>
  <c r="V2906" i="1"/>
  <c r="Q2906" i="1"/>
  <c r="U2898" i="1"/>
  <c r="V2898" i="1"/>
  <c r="Q2898" i="1"/>
  <c r="U2890" i="1"/>
  <c r="V2890" i="1"/>
  <c r="Q2890" i="1"/>
  <c r="U2882" i="1"/>
  <c r="V2882" i="1"/>
  <c r="Q2882" i="1"/>
  <c r="U2874" i="1"/>
  <c r="V2874" i="1"/>
  <c r="Q2874" i="1"/>
  <c r="U2866" i="1"/>
  <c r="V2866" i="1"/>
  <c r="U2858" i="1"/>
  <c r="V2858" i="1"/>
  <c r="Q2858" i="1"/>
  <c r="U2850" i="1"/>
  <c r="V2850" i="1"/>
  <c r="Q2850" i="1"/>
  <c r="U2842" i="1"/>
  <c r="V2842" i="1"/>
  <c r="Q2842" i="1"/>
  <c r="U2834" i="1"/>
  <c r="V2834" i="1"/>
  <c r="Q2834" i="1"/>
  <c r="U2826" i="1"/>
  <c r="V2826" i="1"/>
  <c r="Q2826" i="1"/>
  <c r="U2818" i="1"/>
  <c r="V2818" i="1"/>
  <c r="Q2818" i="1"/>
  <c r="U2810" i="1"/>
  <c r="V2810" i="1"/>
  <c r="Q2810" i="1"/>
  <c r="U2802" i="1"/>
  <c r="V2802" i="1"/>
  <c r="Q2802" i="1"/>
  <c r="U2794" i="1"/>
  <c r="V2794" i="1"/>
  <c r="Q2794" i="1"/>
  <c r="U2786" i="1"/>
  <c r="V2786" i="1"/>
  <c r="Q2786" i="1"/>
  <c r="U2778" i="1"/>
  <c r="V2778" i="1"/>
  <c r="Q2778" i="1"/>
  <c r="U2770" i="1"/>
  <c r="V2770" i="1"/>
  <c r="Q2770" i="1"/>
  <c r="U2762" i="1"/>
  <c r="V2762" i="1"/>
  <c r="Q2762" i="1"/>
  <c r="U2754" i="1"/>
  <c r="V2754" i="1"/>
  <c r="Q2754" i="1"/>
  <c r="U2746" i="1"/>
  <c r="V2746" i="1"/>
  <c r="Q2746" i="1"/>
  <c r="U2738" i="1"/>
  <c r="V2738" i="1"/>
  <c r="U2730" i="1"/>
  <c r="V2730" i="1"/>
  <c r="Q2730" i="1"/>
  <c r="U2722" i="1"/>
  <c r="V2722" i="1"/>
  <c r="Q2722" i="1"/>
  <c r="U2714" i="1"/>
  <c r="V2714" i="1"/>
  <c r="Q2714" i="1"/>
  <c r="U2706" i="1"/>
  <c r="V2706" i="1"/>
  <c r="Q2706" i="1"/>
  <c r="U2698" i="1"/>
  <c r="V2698" i="1"/>
  <c r="Q2698" i="1"/>
  <c r="U2690" i="1"/>
  <c r="V2690" i="1"/>
  <c r="Q2690" i="1"/>
  <c r="U2682" i="1"/>
  <c r="V2682" i="1"/>
  <c r="Q2682" i="1"/>
  <c r="U2674" i="1"/>
  <c r="V2674" i="1"/>
  <c r="U2666" i="1"/>
  <c r="V2666" i="1"/>
  <c r="Q2666" i="1"/>
  <c r="U2658" i="1"/>
  <c r="V2658" i="1"/>
  <c r="Q2658" i="1"/>
  <c r="U2650" i="1"/>
  <c r="V2650" i="1"/>
  <c r="Q2650" i="1"/>
  <c r="U2642" i="1"/>
  <c r="V2642" i="1"/>
  <c r="Q2642" i="1"/>
  <c r="U2634" i="1"/>
  <c r="V2634" i="1"/>
  <c r="Q2634" i="1"/>
  <c r="U2626" i="1"/>
  <c r="V2626" i="1"/>
  <c r="Q2626" i="1"/>
  <c r="U2618" i="1"/>
  <c r="V2618" i="1"/>
  <c r="Q2618" i="1"/>
  <c r="U2610" i="1"/>
  <c r="V2610" i="1"/>
  <c r="U2602" i="1"/>
  <c r="V2602" i="1"/>
  <c r="Q2602" i="1"/>
  <c r="U2594" i="1"/>
  <c r="V2594" i="1"/>
  <c r="Q2594" i="1"/>
  <c r="U2586" i="1"/>
  <c r="V2586" i="1"/>
  <c r="Q2586" i="1"/>
  <c r="U2578" i="1"/>
  <c r="V2578" i="1"/>
  <c r="Q2578" i="1"/>
  <c r="U2570" i="1"/>
  <c r="V2570" i="1"/>
  <c r="Q2570" i="1"/>
  <c r="U2562" i="1"/>
  <c r="V2562" i="1"/>
  <c r="Q2562" i="1"/>
  <c r="U2554" i="1"/>
  <c r="V2554" i="1"/>
  <c r="Q2554" i="1"/>
  <c r="U2546" i="1"/>
  <c r="V2546" i="1"/>
  <c r="U2538" i="1"/>
  <c r="V2538" i="1"/>
  <c r="Q2538" i="1"/>
  <c r="U2530" i="1"/>
  <c r="V2530" i="1"/>
  <c r="Q2530" i="1"/>
  <c r="U2522" i="1"/>
  <c r="V2522" i="1"/>
  <c r="Q2522" i="1"/>
  <c r="U2514" i="1"/>
  <c r="V2514" i="1"/>
  <c r="Q2514" i="1"/>
  <c r="U2506" i="1"/>
  <c r="V2506" i="1"/>
  <c r="Q2506" i="1"/>
  <c r="U2498" i="1"/>
  <c r="V2498" i="1"/>
  <c r="Q2498" i="1"/>
  <c r="U2490" i="1"/>
  <c r="V2490" i="1"/>
  <c r="Q2490" i="1"/>
  <c r="U2482" i="1"/>
  <c r="V2482" i="1"/>
  <c r="U2474" i="1"/>
  <c r="V2474" i="1"/>
  <c r="Q2474" i="1"/>
  <c r="U2466" i="1"/>
  <c r="V2466" i="1"/>
  <c r="Q2466" i="1"/>
  <c r="U2458" i="1"/>
  <c r="V2458" i="1"/>
  <c r="Q2458" i="1"/>
  <c r="U2450" i="1"/>
  <c r="V2450" i="1"/>
  <c r="Q2450" i="1"/>
  <c r="U2442" i="1"/>
  <c r="V2442" i="1"/>
  <c r="Q2442" i="1"/>
  <c r="U2434" i="1"/>
  <c r="V2434" i="1"/>
  <c r="Q2434" i="1"/>
  <c r="U2426" i="1"/>
  <c r="V2426" i="1"/>
  <c r="Q2426" i="1"/>
  <c r="U2418" i="1"/>
  <c r="V2418" i="1"/>
  <c r="Q2418" i="1"/>
  <c r="V2410" i="1"/>
  <c r="U2410" i="1"/>
  <c r="Q2410" i="1"/>
  <c r="V2402" i="1"/>
  <c r="U2402" i="1"/>
  <c r="Q2402" i="1"/>
  <c r="V2394" i="1"/>
  <c r="U2394" i="1"/>
  <c r="Q2394" i="1"/>
  <c r="V2386" i="1"/>
  <c r="U2386" i="1"/>
  <c r="Q2386" i="1"/>
  <c r="V2378" i="1"/>
  <c r="U2378" i="1"/>
  <c r="Q2378" i="1"/>
  <c r="V2370" i="1"/>
  <c r="U2370" i="1"/>
  <c r="Q2370" i="1"/>
  <c r="V2362" i="1"/>
  <c r="U2362" i="1"/>
  <c r="Q2362" i="1"/>
  <c r="V2354" i="1"/>
  <c r="U2354" i="1"/>
  <c r="Q2354" i="1"/>
  <c r="V2346" i="1"/>
  <c r="U2346" i="1"/>
  <c r="Q2346" i="1"/>
  <c r="V2338" i="1"/>
  <c r="U2338" i="1"/>
  <c r="Q2338" i="1"/>
  <c r="V2330" i="1"/>
  <c r="U2330" i="1"/>
  <c r="Q2330" i="1"/>
  <c r="V2322" i="1"/>
  <c r="U2322" i="1"/>
  <c r="Q2322" i="1"/>
  <c r="V2314" i="1"/>
  <c r="U2314" i="1"/>
  <c r="Q2314" i="1"/>
  <c r="V2306" i="1"/>
  <c r="U2306" i="1"/>
  <c r="Q2306" i="1"/>
  <c r="V2298" i="1"/>
  <c r="U2298" i="1"/>
  <c r="Q2298" i="1"/>
  <c r="V2290" i="1"/>
  <c r="Q2290" i="1"/>
  <c r="U2290" i="1"/>
  <c r="V2282" i="1"/>
  <c r="U2282" i="1"/>
  <c r="Q2282" i="1"/>
  <c r="V2274" i="1"/>
  <c r="U2274" i="1"/>
  <c r="Q2274" i="1"/>
  <c r="V2266" i="1"/>
  <c r="U2266" i="1"/>
  <c r="Q2266" i="1"/>
  <c r="V2258" i="1"/>
  <c r="U2258" i="1"/>
  <c r="Q2258" i="1"/>
  <c r="V2250" i="1"/>
  <c r="U2250" i="1"/>
  <c r="Q2250" i="1"/>
  <c r="V2242" i="1"/>
  <c r="U2242" i="1"/>
  <c r="Q2242" i="1"/>
  <c r="V2234" i="1"/>
  <c r="U2234" i="1"/>
  <c r="Q2234" i="1"/>
  <c r="V2226" i="1"/>
  <c r="U2226" i="1"/>
  <c r="Q2226" i="1"/>
  <c r="V2218" i="1"/>
  <c r="U2218" i="1"/>
  <c r="Q2218" i="1"/>
  <c r="V2210" i="1"/>
  <c r="U2210" i="1"/>
  <c r="Q2210" i="1"/>
  <c r="V2202" i="1"/>
  <c r="U2202" i="1"/>
  <c r="Q2202" i="1"/>
  <c r="V2194" i="1"/>
  <c r="U2194" i="1"/>
  <c r="Q2194" i="1"/>
  <c r="V2186" i="1"/>
  <c r="U2186" i="1"/>
  <c r="Q2186" i="1"/>
  <c r="V2178" i="1"/>
  <c r="U2178" i="1"/>
  <c r="Q2178" i="1"/>
  <c r="V2170" i="1"/>
  <c r="U2170" i="1"/>
  <c r="Q2170" i="1"/>
  <c r="V2162" i="1"/>
  <c r="U2162" i="1"/>
  <c r="Q2162" i="1"/>
  <c r="V2154" i="1"/>
  <c r="U2154" i="1"/>
  <c r="Q2154" i="1"/>
  <c r="V2146" i="1"/>
  <c r="U2146" i="1"/>
  <c r="Q2146" i="1"/>
  <c r="V2138" i="1"/>
  <c r="U2138" i="1"/>
  <c r="Q2138" i="1"/>
  <c r="V2130" i="1"/>
  <c r="U2130" i="1"/>
  <c r="Q2130" i="1"/>
  <c r="V2122" i="1"/>
  <c r="U2122" i="1"/>
  <c r="Q2122" i="1"/>
  <c r="V2114" i="1"/>
  <c r="U2114" i="1"/>
  <c r="Q2114" i="1"/>
  <c r="V2106" i="1"/>
  <c r="U2106" i="1"/>
  <c r="Q2106" i="1"/>
  <c r="V2098" i="1"/>
  <c r="U2098" i="1"/>
  <c r="Q2098" i="1"/>
  <c r="V2090" i="1"/>
  <c r="U2090" i="1"/>
  <c r="Q2090" i="1"/>
  <c r="V2082" i="1"/>
  <c r="U2082" i="1"/>
  <c r="Q2082" i="1"/>
  <c r="V2074" i="1"/>
  <c r="U2074" i="1"/>
  <c r="Q2074" i="1"/>
  <c r="V2066" i="1"/>
  <c r="U2066" i="1"/>
  <c r="Q2066" i="1"/>
  <c r="V2058" i="1"/>
  <c r="U2058" i="1"/>
  <c r="Q2058" i="1"/>
  <c r="V2050" i="1"/>
  <c r="U2050" i="1"/>
  <c r="Q2050" i="1"/>
  <c r="V2042" i="1"/>
  <c r="U2042" i="1"/>
  <c r="Q2042" i="1"/>
  <c r="V2034" i="1"/>
  <c r="U2034" i="1"/>
  <c r="Q2034" i="1"/>
  <c r="V2026" i="1"/>
  <c r="U2026" i="1"/>
  <c r="Q2026" i="1"/>
  <c r="V2018" i="1"/>
  <c r="U2018" i="1"/>
  <c r="Q2018" i="1"/>
  <c r="V2010" i="1"/>
  <c r="U2010" i="1"/>
  <c r="Q2010" i="1"/>
  <c r="U2002" i="1"/>
  <c r="V2002" i="1"/>
  <c r="Q2002" i="1"/>
  <c r="V1994" i="1"/>
  <c r="U1994" i="1"/>
  <c r="Q1994" i="1"/>
  <c r="U1986" i="1"/>
  <c r="V1986" i="1"/>
  <c r="Q1986" i="1"/>
  <c r="V1978" i="1"/>
  <c r="U1978" i="1"/>
  <c r="Q1978" i="1"/>
  <c r="V1970" i="1"/>
  <c r="U1970" i="1"/>
  <c r="Q1970" i="1"/>
  <c r="U1962" i="1"/>
  <c r="V1962" i="1"/>
  <c r="Q1962" i="1"/>
  <c r="V1954" i="1"/>
  <c r="U1954" i="1"/>
  <c r="Q1954" i="1"/>
  <c r="V1946" i="1"/>
  <c r="U1946" i="1"/>
  <c r="Q1946" i="1"/>
  <c r="V1938" i="1"/>
  <c r="U1938" i="1"/>
  <c r="Q1938" i="1"/>
  <c r="U1930" i="1"/>
  <c r="V1930" i="1"/>
  <c r="Q1930" i="1"/>
  <c r="V1922" i="1"/>
  <c r="U1922" i="1"/>
  <c r="Q1922" i="1"/>
  <c r="V1914" i="1"/>
  <c r="U1914" i="1"/>
  <c r="Q1914" i="1"/>
  <c r="V1906" i="1"/>
  <c r="U1906" i="1"/>
  <c r="Q1906" i="1"/>
  <c r="U1898" i="1"/>
  <c r="V1898" i="1"/>
  <c r="Q1898" i="1"/>
  <c r="V1890" i="1"/>
  <c r="U1890" i="1"/>
  <c r="Q1890" i="1"/>
  <c r="V1882" i="1"/>
  <c r="U1882" i="1"/>
  <c r="Q1882" i="1"/>
  <c r="U1874" i="1"/>
  <c r="V1874" i="1"/>
  <c r="Q1874" i="1"/>
  <c r="U1866" i="1"/>
  <c r="V1866" i="1"/>
  <c r="Q1866" i="1"/>
  <c r="U1858" i="1"/>
  <c r="V1858" i="1"/>
  <c r="Q1858" i="1"/>
  <c r="V1850" i="1"/>
  <c r="U1850" i="1"/>
  <c r="Q1850" i="1"/>
  <c r="U1842" i="1"/>
  <c r="V1842" i="1"/>
  <c r="Q1842" i="1"/>
  <c r="U1834" i="1"/>
  <c r="V1834" i="1"/>
  <c r="Q1834" i="1"/>
  <c r="U1826" i="1"/>
  <c r="V1826" i="1"/>
  <c r="Q1826" i="1"/>
  <c r="V1818" i="1"/>
  <c r="U1818" i="1"/>
  <c r="Q1818" i="1"/>
  <c r="U1810" i="1"/>
  <c r="V1810" i="1"/>
  <c r="Q1810" i="1"/>
  <c r="U1802" i="1"/>
  <c r="V1802" i="1"/>
  <c r="Q1802" i="1"/>
  <c r="U1794" i="1"/>
  <c r="V1794" i="1"/>
  <c r="Q1794" i="1"/>
  <c r="V1786" i="1"/>
  <c r="U1786" i="1"/>
  <c r="Q1786" i="1"/>
  <c r="U1778" i="1"/>
  <c r="V1778" i="1"/>
  <c r="Q1778" i="1"/>
  <c r="V1770" i="1"/>
  <c r="U1770" i="1"/>
  <c r="Q1770" i="1"/>
  <c r="V1762" i="1"/>
  <c r="U1762" i="1"/>
  <c r="Q1762" i="1"/>
  <c r="V1754" i="1"/>
  <c r="U1754" i="1"/>
  <c r="Q1754" i="1"/>
  <c r="V1746" i="1"/>
  <c r="U1746" i="1"/>
  <c r="Q1746" i="1"/>
  <c r="V1738" i="1"/>
  <c r="U1738" i="1"/>
  <c r="Q1738" i="1"/>
  <c r="V1730" i="1"/>
  <c r="U1730" i="1"/>
  <c r="Q1730" i="1"/>
  <c r="V1722" i="1"/>
  <c r="U1722" i="1"/>
  <c r="Q1722" i="1"/>
  <c r="V1714" i="1"/>
  <c r="U1714" i="1"/>
  <c r="Q1714" i="1"/>
  <c r="V1706" i="1"/>
  <c r="U1706" i="1"/>
  <c r="Q1706" i="1"/>
  <c r="V1698" i="1"/>
  <c r="U1698" i="1"/>
  <c r="Q1698" i="1"/>
  <c r="V1690" i="1"/>
  <c r="U1690" i="1"/>
  <c r="Q1690" i="1"/>
  <c r="V1682" i="1"/>
  <c r="U1682" i="1"/>
  <c r="Q1682" i="1"/>
  <c r="V1674" i="1"/>
  <c r="U1674" i="1"/>
  <c r="Q1674" i="1"/>
  <c r="V1666" i="1"/>
  <c r="U1666" i="1"/>
  <c r="Q1666" i="1"/>
  <c r="V1658" i="1"/>
  <c r="U1658" i="1"/>
  <c r="Q1658" i="1"/>
  <c r="V1650" i="1"/>
  <c r="U1650" i="1"/>
  <c r="Q1650" i="1"/>
  <c r="V1642" i="1"/>
  <c r="U1642" i="1"/>
  <c r="Q1642" i="1"/>
  <c r="V1634" i="1"/>
  <c r="U1634" i="1"/>
  <c r="Q1634" i="1"/>
  <c r="V1626" i="1"/>
  <c r="U1626" i="1"/>
  <c r="Q1626" i="1"/>
  <c r="V1618" i="1"/>
  <c r="U1618" i="1"/>
  <c r="Q1618" i="1"/>
  <c r="V1610" i="1"/>
  <c r="U1610" i="1"/>
  <c r="Q1610" i="1"/>
  <c r="V1602" i="1"/>
  <c r="U1602" i="1"/>
  <c r="Q1602" i="1"/>
  <c r="V1594" i="1"/>
  <c r="U1594" i="1"/>
  <c r="Q1594" i="1"/>
  <c r="V1586" i="1"/>
  <c r="U1586" i="1"/>
  <c r="Q1586" i="1"/>
  <c r="V1578" i="1"/>
  <c r="U1578" i="1"/>
  <c r="Q1578" i="1"/>
  <c r="V1570" i="1"/>
  <c r="U1570" i="1"/>
  <c r="Q1570" i="1"/>
  <c r="V1562" i="1"/>
  <c r="U1562" i="1"/>
  <c r="Q1562" i="1"/>
  <c r="V1554" i="1"/>
  <c r="U1554" i="1"/>
  <c r="Q1554" i="1"/>
  <c r="V1546" i="1"/>
  <c r="U1546" i="1"/>
  <c r="Q1546" i="1"/>
  <c r="Q3049" i="1"/>
  <c r="Q2964" i="1"/>
  <c r="Q2878" i="1"/>
  <c r="Q2590" i="1"/>
  <c r="U2341" i="1"/>
  <c r="V2341" i="1"/>
  <c r="Q2341" i="1"/>
  <c r="U2333" i="1"/>
  <c r="V2333" i="1"/>
  <c r="Q2333" i="1"/>
  <c r="U2325" i="1"/>
  <c r="V2325" i="1"/>
  <c r="Q2325" i="1"/>
  <c r="U2317" i="1"/>
  <c r="V2317" i="1"/>
  <c r="Q2317" i="1"/>
  <c r="V2309" i="1"/>
  <c r="U2309" i="1"/>
  <c r="Q2309" i="1"/>
  <c r="V2301" i="1"/>
  <c r="U2301" i="1"/>
  <c r="Q2301" i="1"/>
  <c r="V2293" i="1"/>
  <c r="U2293" i="1"/>
  <c r="Q2293" i="1"/>
  <c r="V2285" i="1"/>
  <c r="U2285" i="1"/>
  <c r="Q2285" i="1"/>
  <c r="V2277" i="1"/>
  <c r="U2277" i="1"/>
  <c r="Q2277" i="1"/>
  <c r="V2269" i="1"/>
  <c r="U2269" i="1"/>
  <c r="Q2269" i="1"/>
  <c r="V2261" i="1"/>
  <c r="U2261" i="1"/>
  <c r="Q2261" i="1"/>
  <c r="V2253" i="1"/>
  <c r="U2253" i="1"/>
  <c r="Q2253" i="1"/>
  <c r="V2245" i="1"/>
  <c r="U2245" i="1"/>
  <c r="Q2245" i="1"/>
  <c r="V2237" i="1"/>
  <c r="U2237" i="1"/>
  <c r="Q2237" i="1"/>
  <c r="V2229" i="1"/>
  <c r="U2229" i="1"/>
  <c r="Q2229" i="1"/>
  <c r="V2221" i="1"/>
  <c r="U2221" i="1"/>
  <c r="Q2221" i="1"/>
  <c r="V2213" i="1"/>
  <c r="U2213" i="1"/>
  <c r="Q2213" i="1"/>
  <c r="V2205" i="1"/>
  <c r="U2205" i="1"/>
  <c r="Q2205" i="1"/>
  <c r="V2197" i="1"/>
  <c r="U2197" i="1"/>
  <c r="Q2197" i="1"/>
  <c r="V2189" i="1"/>
  <c r="U2189" i="1"/>
  <c r="Q2189" i="1"/>
  <c r="U2181" i="1"/>
  <c r="V2181" i="1"/>
  <c r="Q2181" i="1"/>
  <c r="U2173" i="1"/>
  <c r="V2173" i="1"/>
  <c r="Q2173" i="1"/>
  <c r="U2165" i="1"/>
  <c r="V2165" i="1"/>
  <c r="Q2165" i="1"/>
  <c r="U2157" i="1"/>
  <c r="V2157" i="1"/>
  <c r="Q2157" i="1"/>
  <c r="U2149" i="1"/>
  <c r="V2149" i="1"/>
  <c r="Q2149" i="1"/>
  <c r="U2141" i="1"/>
  <c r="V2141" i="1"/>
  <c r="Q2141" i="1"/>
  <c r="U2133" i="1"/>
  <c r="V2133" i="1"/>
  <c r="Q2133" i="1"/>
  <c r="U2125" i="1"/>
  <c r="V2125" i="1"/>
  <c r="Q2125" i="1"/>
  <c r="U2117" i="1"/>
  <c r="V2117" i="1"/>
  <c r="Q2117" i="1"/>
  <c r="U2109" i="1"/>
  <c r="V2109" i="1"/>
  <c r="Q2109" i="1"/>
  <c r="U2101" i="1"/>
  <c r="V2101" i="1"/>
  <c r="Q2101" i="1"/>
  <c r="U2093" i="1"/>
  <c r="V2093" i="1"/>
  <c r="Q2093" i="1"/>
  <c r="U2085" i="1"/>
  <c r="V2085" i="1"/>
  <c r="Q2085" i="1"/>
  <c r="U2077" i="1"/>
  <c r="V2077" i="1"/>
  <c r="Q2077" i="1"/>
  <c r="U2069" i="1"/>
  <c r="V2069" i="1"/>
  <c r="Q2069" i="1"/>
  <c r="U2061" i="1"/>
  <c r="V2061" i="1"/>
  <c r="Q2061" i="1"/>
  <c r="U2053" i="1"/>
  <c r="V2053" i="1"/>
  <c r="Q2053" i="1"/>
  <c r="U2045" i="1"/>
  <c r="V2045" i="1"/>
  <c r="Q2045" i="1"/>
  <c r="U2037" i="1"/>
  <c r="V2037" i="1"/>
  <c r="Q2037" i="1"/>
  <c r="U2029" i="1"/>
  <c r="V2029" i="1"/>
  <c r="Q2029" i="1"/>
  <c r="U2021" i="1"/>
  <c r="V2021" i="1"/>
  <c r="Q2021" i="1"/>
  <c r="V2013" i="1"/>
  <c r="U2013" i="1"/>
  <c r="Q2013" i="1"/>
  <c r="V2005" i="1"/>
  <c r="U2005" i="1"/>
  <c r="Q2005" i="1"/>
  <c r="V1997" i="1"/>
  <c r="U1997" i="1"/>
  <c r="Q1997" i="1"/>
  <c r="V1989" i="1"/>
  <c r="U1989" i="1"/>
  <c r="Q1989" i="1"/>
  <c r="V1981" i="1"/>
  <c r="U1981" i="1"/>
  <c r="Q1981" i="1"/>
  <c r="U1973" i="1"/>
  <c r="V1973" i="1"/>
  <c r="Q1973" i="1"/>
  <c r="U1965" i="1"/>
  <c r="V1965" i="1"/>
  <c r="Q1965" i="1"/>
  <c r="U1957" i="1"/>
  <c r="V1957" i="1"/>
  <c r="Q1957" i="1"/>
  <c r="U1949" i="1"/>
  <c r="V1949" i="1"/>
  <c r="Q1949" i="1"/>
  <c r="U1941" i="1"/>
  <c r="V1941" i="1"/>
  <c r="Q1941" i="1"/>
  <c r="U1933" i="1"/>
  <c r="V1933" i="1"/>
  <c r="Q1933" i="1"/>
  <c r="U1925" i="1"/>
  <c r="V1925" i="1"/>
  <c r="Q1925" i="1"/>
  <c r="U1917" i="1"/>
  <c r="V1917" i="1"/>
  <c r="Q1917" i="1"/>
  <c r="U1909" i="1"/>
  <c r="V1909" i="1"/>
  <c r="Q1909" i="1"/>
  <c r="U1901" i="1"/>
  <c r="V1901" i="1"/>
  <c r="Q1901" i="1"/>
  <c r="U1893" i="1"/>
  <c r="V1893" i="1"/>
  <c r="Q1893" i="1"/>
  <c r="U1885" i="1"/>
  <c r="V1885" i="1"/>
  <c r="Q1885" i="1"/>
  <c r="U1877" i="1"/>
  <c r="V1877" i="1"/>
  <c r="Q1877" i="1"/>
  <c r="U1869" i="1"/>
  <c r="V1869" i="1"/>
  <c r="Q1869" i="1"/>
  <c r="U1861" i="1"/>
  <c r="V1861" i="1"/>
  <c r="Q1861" i="1"/>
  <c r="U1853" i="1"/>
  <c r="V1853" i="1"/>
  <c r="Q1853" i="1"/>
  <c r="U1845" i="1"/>
  <c r="V1845" i="1"/>
  <c r="Q1845" i="1"/>
  <c r="U1837" i="1"/>
  <c r="V1837" i="1"/>
  <c r="Q1837" i="1"/>
  <c r="U1829" i="1"/>
  <c r="V1829" i="1"/>
  <c r="Q1829" i="1"/>
  <c r="U1821" i="1"/>
  <c r="V1821" i="1"/>
  <c r="Q1821" i="1"/>
  <c r="U1813" i="1"/>
  <c r="V1813" i="1"/>
  <c r="Q1813" i="1"/>
  <c r="U1805" i="1"/>
  <c r="V1805" i="1"/>
  <c r="Q1805" i="1"/>
  <c r="U1797" i="1"/>
  <c r="V1797" i="1"/>
  <c r="Q1797" i="1"/>
  <c r="U1789" i="1"/>
  <c r="V1789" i="1"/>
  <c r="Q1789" i="1"/>
  <c r="U1781" i="1"/>
  <c r="V1781" i="1"/>
  <c r="Q1781" i="1"/>
  <c r="U1773" i="1"/>
  <c r="V1773" i="1"/>
  <c r="Q1773" i="1"/>
  <c r="U1765" i="1"/>
  <c r="V1765" i="1"/>
  <c r="Q1765" i="1"/>
  <c r="U1757" i="1"/>
  <c r="V1757" i="1"/>
  <c r="Q1757" i="1"/>
  <c r="U1749" i="1"/>
  <c r="V1749" i="1"/>
  <c r="Q1749" i="1"/>
  <c r="U1741" i="1"/>
  <c r="V1741" i="1"/>
  <c r="Q1741" i="1"/>
  <c r="U1733" i="1"/>
  <c r="V1733" i="1"/>
  <c r="Q1733" i="1"/>
  <c r="U1725" i="1"/>
  <c r="V1725" i="1"/>
  <c r="Q1725" i="1"/>
  <c r="U1717" i="1"/>
  <c r="V1717" i="1"/>
  <c r="Q1717" i="1"/>
  <c r="U1709" i="1"/>
  <c r="V1709" i="1"/>
  <c r="Q1709" i="1"/>
  <c r="U1701" i="1"/>
  <c r="V1701" i="1"/>
  <c r="Q1701" i="1"/>
  <c r="U1693" i="1"/>
  <c r="V1693" i="1"/>
  <c r="Q1693" i="1"/>
  <c r="U1685" i="1"/>
  <c r="V1685" i="1"/>
  <c r="Q1685" i="1"/>
  <c r="U1677" i="1"/>
  <c r="V1677" i="1"/>
  <c r="Q1677" i="1"/>
  <c r="U1669" i="1"/>
  <c r="V1669" i="1"/>
  <c r="Q1669" i="1"/>
  <c r="U1661" i="1"/>
  <c r="V1661" i="1"/>
  <c r="Q1661" i="1"/>
  <c r="U1653" i="1"/>
  <c r="V1653" i="1"/>
  <c r="Q1653" i="1"/>
  <c r="U1645" i="1"/>
  <c r="V1645" i="1"/>
  <c r="Q1645" i="1"/>
  <c r="U1637" i="1"/>
  <c r="V1637" i="1"/>
  <c r="Q1637" i="1"/>
  <c r="U1629" i="1"/>
  <c r="V1629" i="1"/>
  <c r="Q1629" i="1"/>
  <c r="U1621" i="1"/>
  <c r="V1621" i="1"/>
  <c r="Q1621" i="1"/>
  <c r="V1613" i="1"/>
  <c r="U1613" i="1"/>
  <c r="Q1613" i="1"/>
  <c r="V1605" i="1"/>
  <c r="U1605" i="1"/>
  <c r="Q1605" i="1"/>
  <c r="V1597" i="1"/>
  <c r="U1597" i="1"/>
  <c r="Q1597" i="1"/>
  <c r="V1589" i="1"/>
  <c r="U1589" i="1"/>
  <c r="Q1589" i="1"/>
  <c r="V1581" i="1"/>
  <c r="U1581" i="1"/>
  <c r="Q1581" i="1"/>
  <c r="V1573" i="1"/>
  <c r="U1573" i="1"/>
  <c r="Q1573" i="1"/>
  <c r="V1565" i="1"/>
  <c r="U1565" i="1"/>
  <c r="Q1565" i="1"/>
  <c r="V1557" i="1"/>
  <c r="U1557" i="1"/>
  <c r="Q1557" i="1"/>
  <c r="V1549" i="1"/>
  <c r="U1549" i="1"/>
  <c r="Q1549" i="1"/>
  <c r="V1541" i="1"/>
  <c r="U1541" i="1"/>
  <c r="Q1541" i="1"/>
  <c r="V1533" i="1"/>
  <c r="U1533" i="1"/>
  <c r="Q1533" i="1"/>
  <c r="V1525" i="1"/>
  <c r="U1525" i="1"/>
  <c r="Q1525" i="1"/>
  <c r="V1517" i="1"/>
  <c r="U1517" i="1"/>
  <c r="Q1517" i="1"/>
  <c r="V1509" i="1"/>
  <c r="U1509" i="1"/>
  <c r="Q1509" i="1"/>
  <c r="V1501" i="1"/>
  <c r="U1501" i="1"/>
  <c r="Q1501" i="1"/>
  <c r="U1493" i="1"/>
  <c r="V1493" i="1"/>
  <c r="Q1493" i="1"/>
  <c r="V1485" i="1"/>
  <c r="U1485" i="1"/>
  <c r="Q1485" i="1"/>
  <c r="U1477" i="1"/>
  <c r="V1477" i="1"/>
  <c r="Q1477" i="1"/>
  <c r="U1469" i="1"/>
  <c r="V1469" i="1"/>
  <c r="Q1469" i="1"/>
  <c r="U1461" i="1"/>
  <c r="V1461" i="1"/>
  <c r="Q1461" i="1"/>
  <c r="U1453" i="1"/>
  <c r="V1453" i="1"/>
  <c r="Q1453" i="1"/>
  <c r="U1445" i="1"/>
  <c r="V1445" i="1"/>
  <c r="Q1445" i="1"/>
  <c r="U1437" i="1"/>
  <c r="V1437" i="1"/>
  <c r="Q1437" i="1"/>
  <c r="U1429" i="1"/>
  <c r="V1429" i="1"/>
  <c r="Q1429" i="1"/>
  <c r="U1421" i="1"/>
  <c r="V1421" i="1"/>
  <c r="Q1421" i="1"/>
  <c r="U1413" i="1"/>
  <c r="V1413" i="1"/>
  <c r="Q1413" i="1"/>
  <c r="U1405" i="1"/>
  <c r="V1405" i="1"/>
  <c r="Q1405" i="1"/>
  <c r="U1397" i="1"/>
  <c r="V1397" i="1"/>
  <c r="Q1397" i="1"/>
  <c r="U1389" i="1"/>
  <c r="V1389" i="1"/>
  <c r="Q1389" i="1"/>
  <c r="U1381" i="1"/>
  <c r="V1381" i="1"/>
  <c r="Q1381" i="1"/>
  <c r="U1373" i="1"/>
  <c r="V1373" i="1"/>
  <c r="Q1373" i="1"/>
  <c r="U1365" i="1"/>
  <c r="V1365" i="1"/>
  <c r="Q1365" i="1"/>
  <c r="U1357" i="1"/>
  <c r="V1357" i="1"/>
  <c r="Q1357" i="1"/>
  <c r="U1349" i="1"/>
  <c r="V1349" i="1"/>
  <c r="Q1349" i="1"/>
  <c r="V1341" i="1"/>
  <c r="U1341" i="1"/>
  <c r="Q1341" i="1"/>
  <c r="V1333" i="1"/>
  <c r="U1333" i="1"/>
  <c r="Q1333" i="1"/>
  <c r="V1325" i="1"/>
  <c r="U1325" i="1"/>
  <c r="Q1325" i="1"/>
  <c r="V1317" i="1"/>
  <c r="U1317" i="1"/>
  <c r="Q1317" i="1"/>
  <c r="V1309" i="1"/>
  <c r="U1309" i="1"/>
  <c r="Q1309" i="1"/>
  <c r="V1301" i="1"/>
  <c r="U1301" i="1"/>
  <c r="Q1301" i="1"/>
  <c r="V1293" i="1"/>
  <c r="U1293" i="1"/>
  <c r="Q1293" i="1"/>
  <c r="V1285" i="1"/>
  <c r="U1285" i="1"/>
  <c r="Q1285" i="1"/>
  <c r="V1277" i="1"/>
  <c r="U1277" i="1"/>
  <c r="Q1277" i="1"/>
  <c r="V1269" i="1"/>
  <c r="U1269" i="1"/>
  <c r="Q1269" i="1"/>
  <c r="U1261" i="1"/>
  <c r="V1261" i="1"/>
  <c r="Q1261" i="1"/>
  <c r="U1253" i="1"/>
  <c r="V1253" i="1"/>
  <c r="Q1253" i="1"/>
  <c r="U1245" i="1"/>
  <c r="V1245" i="1"/>
  <c r="Q1245" i="1"/>
  <c r="U1237" i="1"/>
  <c r="V1237" i="1"/>
  <c r="Q1237" i="1"/>
  <c r="U1229" i="1"/>
  <c r="V1229" i="1"/>
  <c r="Q1229" i="1"/>
  <c r="U1221" i="1"/>
  <c r="V1221" i="1"/>
  <c r="Q1221" i="1"/>
  <c r="U1213" i="1"/>
  <c r="V1213" i="1"/>
  <c r="Q1213" i="1"/>
  <c r="U1205" i="1"/>
  <c r="V1205" i="1"/>
  <c r="Q1205" i="1"/>
  <c r="U1197" i="1"/>
  <c r="V1197" i="1"/>
  <c r="Q1197" i="1"/>
  <c r="U1189" i="1"/>
  <c r="V1189" i="1"/>
  <c r="Q1189" i="1"/>
  <c r="U1181" i="1"/>
  <c r="V1181" i="1"/>
  <c r="Q1181" i="1"/>
  <c r="U1173" i="1"/>
  <c r="V1173" i="1"/>
  <c r="Q1173" i="1"/>
  <c r="U1165" i="1"/>
  <c r="V1165" i="1"/>
  <c r="Q1165" i="1"/>
  <c r="U1157" i="1"/>
  <c r="V1157" i="1"/>
  <c r="Q1157" i="1"/>
  <c r="U1149" i="1"/>
  <c r="V1149" i="1"/>
  <c r="Q1149" i="1"/>
  <c r="U1141" i="1"/>
  <c r="V1141" i="1"/>
  <c r="Q1141" i="1"/>
  <c r="U1133" i="1"/>
  <c r="V1133" i="1"/>
  <c r="Q1133" i="1"/>
  <c r="U1125" i="1"/>
  <c r="V1125" i="1"/>
  <c r="Q1125" i="1"/>
  <c r="U1117" i="1"/>
  <c r="V1117" i="1"/>
  <c r="Q1117" i="1"/>
  <c r="U1109" i="1"/>
  <c r="V1109" i="1"/>
  <c r="Q1109" i="1"/>
  <c r="U1101" i="1"/>
  <c r="V1101" i="1"/>
  <c r="Q1101" i="1"/>
  <c r="U1093" i="1"/>
  <c r="V1093" i="1"/>
  <c r="Q1093" i="1"/>
  <c r="U1085" i="1"/>
  <c r="V1085" i="1"/>
  <c r="Q1085" i="1"/>
  <c r="U1077" i="1"/>
  <c r="V1077" i="1"/>
  <c r="Q1077" i="1"/>
  <c r="U1069" i="1"/>
  <c r="V1069" i="1"/>
  <c r="Q1069" i="1"/>
  <c r="U1061" i="1"/>
  <c r="V1061" i="1"/>
  <c r="Q1061" i="1"/>
  <c r="U1053" i="1"/>
  <c r="V1053" i="1"/>
  <c r="Q1053" i="1"/>
  <c r="U1045" i="1"/>
  <c r="V1045" i="1"/>
  <c r="Q1045" i="1"/>
  <c r="U1037" i="1"/>
  <c r="V1037" i="1"/>
  <c r="Q1037" i="1"/>
  <c r="U1029" i="1"/>
  <c r="V1029" i="1"/>
  <c r="Q1029" i="1"/>
  <c r="U1021" i="1"/>
  <c r="V1021" i="1"/>
  <c r="Q1021" i="1"/>
  <c r="U1013" i="1"/>
  <c r="V1013" i="1"/>
  <c r="Q1013" i="1"/>
  <c r="U1005" i="1"/>
  <c r="V1005" i="1"/>
  <c r="Q1005" i="1"/>
  <c r="U997" i="1"/>
  <c r="V997" i="1"/>
  <c r="Q997" i="1"/>
  <c r="U989" i="1"/>
  <c r="V989" i="1"/>
  <c r="Q989" i="1"/>
  <c r="U981" i="1"/>
  <c r="V981" i="1"/>
  <c r="Q981" i="1"/>
  <c r="U973" i="1"/>
  <c r="V973" i="1"/>
  <c r="Q973" i="1"/>
  <c r="U965" i="1"/>
  <c r="V965" i="1"/>
  <c r="Q965" i="1"/>
  <c r="U957" i="1"/>
  <c r="V957" i="1"/>
  <c r="Q957" i="1"/>
  <c r="V949" i="1"/>
  <c r="U949" i="1"/>
  <c r="U941" i="1"/>
  <c r="V941" i="1"/>
  <c r="Q941" i="1"/>
  <c r="U933" i="1"/>
  <c r="V933" i="1"/>
  <c r="Q933" i="1"/>
  <c r="U925" i="1"/>
  <c r="V925" i="1"/>
  <c r="Q925" i="1"/>
  <c r="U917" i="1"/>
  <c r="V917" i="1"/>
  <c r="Q917" i="1"/>
  <c r="U909" i="1"/>
  <c r="V909" i="1"/>
  <c r="Q909" i="1"/>
  <c r="U901" i="1"/>
  <c r="V901" i="1"/>
  <c r="Q901" i="1"/>
  <c r="U893" i="1"/>
  <c r="V893" i="1"/>
  <c r="Q893" i="1"/>
  <c r="U885" i="1"/>
  <c r="V885" i="1"/>
  <c r="Q885" i="1"/>
  <c r="U877" i="1"/>
  <c r="V877" i="1"/>
  <c r="Q877" i="1"/>
  <c r="U869" i="1"/>
  <c r="V869" i="1"/>
  <c r="Q869" i="1"/>
  <c r="U861" i="1"/>
  <c r="V861" i="1"/>
  <c r="Q861" i="1"/>
  <c r="U853" i="1"/>
  <c r="V853" i="1"/>
  <c r="Q853" i="1"/>
  <c r="U845" i="1"/>
  <c r="V845" i="1"/>
  <c r="Q845" i="1"/>
  <c r="U837" i="1"/>
  <c r="V837" i="1"/>
  <c r="Q837" i="1"/>
  <c r="U829" i="1"/>
  <c r="V829" i="1"/>
  <c r="Q829" i="1"/>
  <c r="U821" i="1"/>
  <c r="V821" i="1"/>
  <c r="Q821" i="1"/>
  <c r="U813" i="1"/>
  <c r="V813" i="1"/>
  <c r="Q813" i="1"/>
  <c r="U805" i="1"/>
  <c r="V805" i="1"/>
  <c r="Q805" i="1"/>
  <c r="U797" i="1"/>
  <c r="V797" i="1"/>
  <c r="Q797" i="1"/>
  <c r="U789" i="1"/>
  <c r="V789" i="1"/>
  <c r="Q789" i="1"/>
  <c r="U781" i="1"/>
  <c r="V781" i="1"/>
  <c r="Q781" i="1"/>
  <c r="U773" i="1"/>
  <c r="V773" i="1"/>
  <c r="Q773" i="1"/>
  <c r="U765" i="1"/>
  <c r="V765" i="1"/>
  <c r="Q765" i="1"/>
  <c r="U757" i="1"/>
  <c r="V757" i="1"/>
  <c r="Q757" i="1"/>
  <c r="U749" i="1"/>
  <c r="V749" i="1"/>
  <c r="Q749" i="1"/>
  <c r="U741" i="1"/>
  <c r="V741" i="1"/>
  <c r="Q741" i="1"/>
  <c r="U733" i="1"/>
  <c r="V733" i="1"/>
  <c r="Q733" i="1"/>
  <c r="U725" i="1"/>
  <c r="V725" i="1"/>
  <c r="Q725" i="1"/>
  <c r="V717" i="1"/>
  <c r="U717" i="1"/>
  <c r="Q717" i="1"/>
  <c r="U709" i="1"/>
  <c r="V709" i="1"/>
  <c r="Q709" i="1"/>
  <c r="V701" i="1"/>
  <c r="U701" i="1"/>
  <c r="Q701" i="1"/>
  <c r="U693" i="1"/>
  <c r="V693" i="1"/>
  <c r="V685" i="1"/>
  <c r="U685" i="1"/>
  <c r="Q685" i="1"/>
  <c r="U677" i="1"/>
  <c r="V677" i="1"/>
  <c r="Q677" i="1"/>
  <c r="U669" i="1"/>
  <c r="V669" i="1"/>
  <c r="Q669" i="1"/>
  <c r="V661" i="1"/>
  <c r="U661" i="1"/>
  <c r="Q661" i="1"/>
  <c r="V653" i="1"/>
  <c r="U653" i="1"/>
  <c r="Q653" i="1"/>
  <c r="U645" i="1"/>
  <c r="V645" i="1"/>
  <c r="Q645" i="1"/>
  <c r="U637" i="1"/>
  <c r="V637" i="1"/>
  <c r="Q637" i="1"/>
  <c r="V629" i="1"/>
  <c r="U629" i="1"/>
  <c r="Q629" i="1"/>
  <c r="U621" i="1"/>
  <c r="V621" i="1"/>
  <c r="Q621" i="1"/>
  <c r="U613" i="1"/>
  <c r="V613" i="1"/>
  <c r="Q613" i="1"/>
  <c r="U605" i="1"/>
  <c r="V605" i="1"/>
  <c r="Q605" i="1"/>
  <c r="U597" i="1"/>
  <c r="V597" i="1"/>
  <c r="Q597" i="1"/>
  <c r="U589" i="1"/>
  <c r="V589" i="1"/>
  <c r="Q589" i="1"/>
  <c r="U581" i="1"/>
  <c r="V581" i="1"/>
  <c r="Q581" i="1"/>
  <c r="U573" i="1"/>
  <c r="V573" i="1"/>
  <c r="Q573" i="1"/>
  <c r="U565" i="1"/>
  <c r="V565" i="1"/>
  <c r="Q565" i="1"/>
  <c r="U557" i="1"/>
  <c r="V557" i="1"/>
  <c r="Q557" i="1"/>
  <c r="U549" i="1"/>
  <c r="V549" i="1"/>
  <c r="Q549" i="1"/>
  <c r="U541" i="1"/>
  <c r="V541" i="1"/>
  <c r="Q541" i="1"/>
  <c r="U533" i="1"/>
  <c r="V533" i="1"/>
  <c r="Q533" i="1"/>
  <c r="U525" i="1"/>
  <c r="V525" i="1"/>
  <c r="Q525" i="1"/>
  <c r="U517" i="1"/>
  <c r="V517" i="1"/>
  <c r="Q517" i="1"/>
  <c r="U509" i="1"/>
  <c r="V509" i="1"/>
  <c r="Q509" i="1"/>
  <c r="U501" i="1"/>
  <c r="V501" i="1"/>
  <c r="Q501" i="1"/>
  <c r="U493" i="1"/>
  <c r="V493" i="1"/>
  <c r="Q493" i="1"/>
  <c r="V485" i="1"/>
  <c r="U485" i="1"/>
  <c r="Q485" i="1"/>
  <c r="V477" i="1"/>
  <c r="U477" i="1"/>
  <c r="Q477" i="1"/>
  <c r="V469" i="1"/>
  <c r="U469" i="1"/>
  <c r="Q469" i="1"/>
  <c r="V461" i="1"/>
  <c r="U461" i="1"/>
  <c r="Q461" i="1"/>
  <c r="V453" i="1"/>
  <c r="U453" i="1"/>
  <c r="Q453" i="1"/>
  <c r="V445" i="1"/>
  <c r="U445" i="1"/>
  <c r="Q445" i="1"/>
  <c r="V437" i="1"/>
  <c r="U437" i="1"/>
  <c r="Q437" i="1"/>
  <c r="V429" i="1"/>
  <c r="U429" i="1"/>
  <c r="Q429" i="1"/>
  <c r="V421" i="1"/>
  <c r="U421" i="1"/>
  <c r="Q421" i="1"/>
  <c r="V413" i="1"/>
  <c r="U413" i="1"/>
  <c r="Q413" i="1"/>
  <c r="V405" i="1"/>
  <c r="U405" i="1"/>
  <c r="Q405" i="1"/>
  <c r="V397" i="1"/>
  <c r="U397" i="1"/>
  <c r="Q397" i="1"/>
  <c r="V389" i="1"/>
  <c r="U389" i="1"/>
  <c r="Q389" i="1"/>
  <c r="V381" i="1"/>
  <c r="U381" i="1"/>
  <c r="Q381" i="1"/>
  <c r="V373" i="1"/>
  <c r="U373" i="1"/>
  <c r="Q373" i="1"/>
  <c r="V365" i="1"/>
  <c r="U365" i="1"/>
  <c r="Q365" i="1"/>
  <c r="V357" i="1"/>
  <c r="U357" i="1"/>
  <c r="Q357" i="1"/>
  <c r="V349" i="1"/>
  <c r="U349" i="1"/>
  <c r="Q349" i="1"/>
  <c r="U341" i="1"/>
  <c r="V341" i="1"/>
  <c r="Q341" i="1"/>
  <c r="U333" i="1"/>
  <c r="V333" i="1"/>
  <c r="Q333" i="1"/>
  <c r="U325" i="1"/>
  <c r="V325" i="1"/>
  <c r="Q325" i="1"/>
  <c r="U317" i="1"/>
  <c r="V317" i="1"/>
  <c r="U309" i="1"/>
  <c r="V309" i="1"/>
  <c r="Q309" i="1"/>
  <c r="U301" i="1"/>
  <c r="V301" i="1"/>
  <c r="Q301" i="1"/>
  <c r="U293" i="1"/>
  <c r="V293" i="1"/>
  <c r="Q293" i="1"/>
  <c r="U285" i="1"/>
  <c r="V285" i="1"/>
  <c r="Q285" i="1"/>
  <c r="U277" i="1"/>
  <c r="V277" i="1"/>
  <c r="Q277" i="1"/>
  <c r="U269" i="1"/>
  <c r="V269" i="1"/>
  <c r="Q269" i="1"/>
  <c r="U261" i="1"/>
  <c r="V261" i="1"/>
  <c r="Q261" i="1"/>
  <c r="U253" i="1"/>
  <c r="V253" i="1"/>
  <c r="Q253" i="1"/>
  <c r="U245" i="1"/>
  <c r="V245" i="1"/>
  <c r="Q245" i="1"/>
  <c r="U237" i="1"/>
  <c r="V237" i="1"/>
  <c r="Q237" i="1"/>
  <c r="U229" i="1"/>
  <c r="V229" i="1"/>
  <c r="Q229" i="1"/>
  <c r="U221" i="1"/>
  <c r="V221" i="1"/>
  <c r="Q221" i="1"/>
  <c r="U213" i="1"/>
  <c r="V213" i="1"/>
  <c r="Q213" i="1"/>
  <c r="U205" i="1"/>
  <c r="V205" i="1"/>
  <c r="Q205" i="1"/>
  <c r="U197" i="1"/>
  <c r="V197" i="1"/>
  <c r="Q197" i="1"/>
  <c r="U189" i="1"/>
  <c r="V189" i="1"/>
  <c r="Q189" i="1"/>
  <c r="U181" i="1"/>
  <c r="V181" i="1"/>
  <c r="Q181" i="1"/>
  <c r="U173" i="1"/>
  <c r="V173" i="1"/>
  <c r="Q173" i="1"/>
  <c r="U165" i="1"/>
  <c r="V165" i="1"/>
  <c r="Q165" i="1"/>
  <c r="U157" i="1"/>
  <c r="V157" i="1"/>
  <c r="Q157" i="1"/>
  <c r="U149" i="1"/>
  <c r="V149" i="1"/>
  <c r="Q149" i="1"/>
  <c r="U141" i="1"/>
  <c r="V141" i="1"/>
  <c r="Q141" i="1"/>
  <c r="U133" i="1"/>
  <c r="V133" i="1"/>
  <c r="Q133" i="1"/>
  <c r="U125" i="1"/>
  <c r="V125" i="1"/>
  <c r="Q125" i="1"/>
  <c r="U117" i="1"/>
  <c r="V117" i="1"/>
  <c r="Q117" i="1"/>
  <c r="U109" i="1"/>
  <c r="V109" i="1"/>
  <c r="Q109" i="1"/>
  <c r="U101" i="1"/>
  <c r="V101" i="1"/>
  <c r="Q101" i="1"/>
  <c r="U93" i="1"/>
  <c r="V93" i="1"/>
  <c r="Q93" i="1"/>
  <c r="U85" i="1"/>
  <c r="V85" i="1"/>
  <c r="Q85" i="1"/>
  <c r="U77" i="1"/>
  <c r="V77" i="1"/>
  <c r="Q77" i="1"/>
  <c r="U69" i="1"/>
  <c r="V69" i="1"/>
  <c r="Q69" i="1"/>
  <c r="U61" i="1"/>
  <c r="V61" i="1"/>
  <c r="Q61" i="1"/>
  <c r="U53" i="1"/>
  <c r="V53" i="1"/>
  <c r="Q53" i="1"/>
  <c r="U45" i="1"/>
  <c r="V45" i="1"/>
  <c r="Q45" i="1"/>
  <c r="U37" i="1"/>
  <c r="V37" i="1"/>
  <c r="Q37" i="1"/>
  <c r="U29" i="1"/>
  <c r="V29" i="1"/>
  <c r="Q29" i="1"/>
  <c r="U21" i="1"/>
  <c r="V21" i="1"/>
  <c r="Q21" i="1"/>
  <c r="U13" i="1"/>
  <c r="V13" i="1"/>
  <c r="Q13" i="1"/>
  <c r="U5" i="1"/>
  <c r="V5" i="1"/>
  <c r="Q5" i="1"/>
  <c r="V1308" i="1"/>
  <c r="U1308" i="1"/>
  <c r="Q1308" i="1"/>
  <c r="V1300" i="1"/>
  <c r="U1300" i="1"/>
  <c r="Q1300" i="1"/>
  <c r="V1292" i="1"/>
  <c r="U1292" i="1"/>
  <c r="Q1292" i="1"/>
  <c r="V1284" i="1"/>
  <c r="U1284" i="1"/>
  <c r="Q1284" i="1"/>
  <c r="V1276" i="1"/>
  <c r="U1276" i="1"/>
  <c r="Q1276" i="1"/>
  <c r="V1268" i="1"/>
  <c r="U1268" i="1"/>
  <c r="Q1268" i="1"/>
  <c r="U1260" i="1"/>
  <c r="V1260" i="1"/>
  <c r="Q1260" i="1"/>
  <c r="U1252" i="1"/>
  <c r="V1252" i="1"/>
  <c r="Q1252" i="1"/>
  <c r="U1244" i="1"/>
  <c r="V1244" i="1"/>
  <c r="Q1244" i="1"/>
  <c r="U1236" i="1"/>
  <c r="V1236" i="1"/>
  <c r="Q1236" i="1"/>
  <c r="U1228" i="1"/>
  <c r="V1228" i="1"/>
  <c r="Q1228" i="1"/>
  <c r="U1220" i="1"/>
  <c r="V1220" i="1"/>
  <c r="Q1220" i="1"/>
  <c r="U1212" i="1"/>
  <c r="V1212" i="1"/>
  <c r="Q1212" i="1"/>
  <c r="U1204" i="1"/>
  <c r="V1204" i="1"/>
  <c r="Q1204" i="1"/>
  <c r="U1196" i="1"/>
  <c r="V1196" i="1"/>
  <c r="Q1196" i="1"/>
  <c r="U1188" i="1"/>
  <c r="V1188" i="1"/>
  <c r="Q1188" i="1"/>
  <c r="V1180" i="1"/>
  <c r="U1180" i="1"/>
  <c r="Q1180" i="1"/>
  <c r="V1172" i="1"/>
  <c r="U1172" i="1"/>
  <c r="Q1172" i="1"/>
  <c r="V1164" i="1"/>
  <c r="U1164" i="1"/>
  <c r="Q1164" i="1"/>
  <c r="V1156" i="1"/>
  <c r="U1156" i="1"/>
  <c r="Q1156" i="1"/>
  <c r="V1148" i="1"/>
  <c r="U1148" i="1"/>
  <c r="Q1148" i="1"/>
  <c r="V1140" i="1"/>
  <c r="U1140" i="1"/>
  <c r="Q1140" i="1"/>
  <c r="V1132" i="1"/>
  <c r="U1132" i="1"/>
  <c r="Q1132" i="1"/>
  <c r="V1124" i="1"/>
  <c r="U1124" i="1"/>
  <c r="Q1124" i="1"/>
  <c r="V1116" i="1"/>
  <c r="U1116" i="1"/>
  <c r="Q1116" i="1"/>
  <c r="V1108" i="1"/>
  <c r="U1108" i="1"/>
  <c r="Q1108" i="1"/>
  <c r="V1100" i="1"/>
  <c r="U1100" i="1"/>
  <c r="Q1100" i="1"/>
  <c r="V1092" i="1"/>
  <c r="U1092" i="1"/>
  <c r="Q1092" i="1"/>
  <c r="V1084" i="1"/>
  <c r="U1084" i="1"/>
  <c r="Q1084" i="1"/>
  <c r="U1076" i="1"/>
  <c r="V1076" i="1"/>
  <c r="Q1076" i="1"/>
  <c r="U1068" i="1"/>
  <c r="V1068" i="1"/>
  <c r="Q1068" i="1"/>
  <c r="U1060" i="1"/>
  <c r="V1060" i="1"/>
  <c r="Q1060" i="1"/>
  <c r="U1052" i="1"/>
  <c r="V1052" i="1"/>
  <c r="Q1052" i="1"/>
  <c r="U1044" i="1"/>
  <c r="V1044" i="1"/>
  <c r="Q1044" i="1"/>
  <c r="U1036" i="1"/>
  <c r="V1036" i="1"/>
  <c r="Q1036" i="1"/>
  <c r="U1028" i="1"/>
  <c r="V1028" i="1"/>
  <c r="Q1028" i="1"/>
  <c r="U1020" i="1"/>
  <c r="V1020" i="1"/>
  <c r="Q1020" i="1"/>
  <c r="U1012" i="1"/>
  <c r="V1012" i="1"/>
  <c r="Q1012" i="1"/>
  <c r="U1004" i="1"/>
  <c r="V1004" i="1"/>
  <c r="Q1004" i="1"/>
  <c r="U996" i="1"/>
  <c r="V996" i="1"/>
  <c r="Q996" i="1"/>
  <c r="U988" i="1"/>
  <c r="V988" i="1"/>
  <c r="Q988" i="1"/>
  <c r="U980" i="1"/>
  <c r="V980" i="1"/>
  <c r="Q980" i="1"/>
  <c r="U972" i="1"/>
  <c r="V972" i="1"/>
  <c r="Q972" i="1"/>
  <c r="U964" i="1"/>
  <c r="V964" i="1"/>
  <c r="Q964" i="1"/>
  <c r="U956" i="1"/>
  <c r="V956" i="1"/>
  <c r="Q956" i="1"/>
  <c r="U948" i="1"/>
  <c r="V948" i="1"/>
  <c r="Q948" i="1"/>
  <c r="U940" i="1"/>
  <c r="V940" i="1"/>
  <c r="Q940" i="1"/>
  <c r="U932" i="1"/>
  <c r="V932" i="1"/>
  <c r="Q932" i="1"/>
  <c r="U924" i="1"/>
  <c r="V924" i="1"/>
  <c r="Q924" i="1"/>
  <c r="U916" i="1"/>
  <c r="V916" i="1"/>
  <c r="Q916" i="1"/>
  <c r="U908" i="1"/>
  <c r="V908" i="1"/>
  <c r="Q908" i="1"/>
  <c r="U900" i="1"/>
  <c r="V900" i="1"/>
  <c r="Q900" i="1"/>
  <c r="U892" i="1"/>
  <c r="V892" i="1"/>
  <c r="Q892" i="1"/>
  <c r="U884" i="1"/>
  <c r="V884" i="1"/>
  <c r="Q884" i="1"/>
  <c r="U876" i="1"/>
  <c r="V876" i="1"/>
  <c r="Q876" i="1"/>
  <c r="U868" i="1"/>
  <c r="V868" i="1"/>
  <c r="Q868" i="1"/>
  <c r="U860" i="1"/>
  <c r="V860" i="1"/>
  <c r="Q860" i="1"/>
  <c r="U852" i="1"/>
  <c r="V852" i="1"/>
  <c r="Q852" i="1"/>
  <c r="U844" i="1"/>
  <c r="V844" i="1"/>
  <c r="Q844" i="1"/>
  <c r="U836" i="1"/>
  <c r="V836" i="1"/>
  <c r="Q836" i="1"/>
  <c r="U828" i="1"/>
  <c r="V828" i="1"/>
  <c r="Q828" i="1"/>
  <c r="U820" i="1"/>
  <c r="V820" i="1"/>
  <c r="Q820" i="1"/>
  <c r="U812" i="1"/>
  <c r="V812" i="1"/>
  <c r="Q812" i="1"/>
  <c r="U804" i="1"/>
  <c r="V804" i="1"/>
  <c r="Q804" i="1"/>
  <c r="U796" i="1"/>
  <c r="V796" i="1"/>
  <c r="Q796" i="1"/>
  <c r="U788" i="1"/>
  <c r="V788" i="1"/>
  <c r="Q788" i="1"/>
  <c r="U780" i="1"/>
  <c r="V780" i="1"/>
  <c r="Q780" i="1"/>
  <c r="U772" i="1"/>
  <c r="V772" i="1"/>
  <c r="Q772" i="1"/>
  <c r="U764" i="1"/>
  <c r="V764" i="1"/>
  <c r="Q764" i="1"/>
  <c r="U756" i="1"/>
  <c r="V756" i="1"/>
  <c r="Q756" i="1"/>
  <c r="U748" i="1"/>
  <c r="V748" i="1"/>
  <c r="Q748" i="1"/>
  <c r="U740" i="1"/>
  <c r="V740" i="1"/>
  <c r="Q740" i="1"/>
  <c r="U732" i="1"/>
  <c r="V732" i="1"/>
  <c r="Q732" i="1"/>
  <c r="U724" i="1"/>
  <c r="V724" i="1"/>
  <c r="Q724" i="1"/>
  <c r="U716" i="1"/>
  <c r="V716" i="1"/>
  <c r="Q716" i="1"/>
  <c r="U708" i="1"/>
  <c r="V708" i="1"/>
  <c r="Q708" i="1"/>
  <c r="U700" i="1"/>
  <c r="V700" i="1"/>
  <c r="Q700" i="1"/>
  <c r="U692" i="1"/>
  <c r="V692" i="1"/>
  <c r="Q692" i="1"/>
  <c r="U684" i="1"/>
  <c r="V684" i="1"/>
  <c r="Q684" i="1"/>
  <c r="U676" i="1"/>
  <c r="V676" i="1"/>
  <c r="Q676" i="1"/>
  <c r="U668" i="1"/>
  <c r="V668" i="1"/>
  <c r="Q668" i="1"/>
  <c r="U660" i="1"/>
  <c r="V660" i="1"/>
  <c r="Q660" i="1"/>
  <c r="U652" i="1"/>
  <c r="V652" i="1"/>
  <c r="Q652" i="1"/>
  <c r="U644" i="1"/>
  <c r="V644" i="1"/>
  <c r="Q644" i="1"/>
  <c r="U636" i="1"/>
  <c r="V636" i="1"/>
  <c r="Q636" i="1"/>
  <c r="U628" i="1"/>
  <c r="V628" i="1"/>
  <c r="Q628" i="1"/>
  <c r="U620" i="1"/>
  <c r="V620" i="1"/>
  <c r="Q620" i="1"/>
  <c r="U612" i="1"/>
  <c r="V612" i="1"/>
  <c r="Q612" i="1"/>
  <c r="U604" i="1"/>
  <c r="V604" i="1"/>
  <c r="Q604" i="1"/>
  <c r="U596" i="1"/>
  <c r="V596" i="1"/>
  <c r="Q596" i="1"/>
  <c r="U588" i="1"/>
  <c r="V588" i="1"/>
  <c r="Q588" i="1"/>
  <c r="U580" i="1"/>
  <c r="V580" i="1"/>
  <c r="Q580" i="1"/>
  <c r="U572" i="1"/>
  <c r="V572" i="1"/>
  <c r="Q572" i="1"/>
  <c r="U564" i="1"/>
  <c r="V564" i="1"/>
  <c r="Q564" i="1"/>
  <c r="U556" i="1"/>
  <c r="V556" i="1"/>
  <c r="Q556" i="1"/>
  <c r="U548" i="1"/>
  <c r="V548" i="1"/>
  <c r="Q548" i="1"/>
  <c r="U540" i="1"/>
  <c r="V540" i="1"/>
  <c r="Q540" i="1"/>
  <c r="U532" i="1"/>
  <c r="V532" i="1"/>
  <c r="Q532" i="1"/>
  <c r="U524" i="1"/>
  <c r="V524" i="1"/>
  <c r="Q524" i="1"/>
  <c r="U516" i="1"/>
  <c r="V516" i="1"/>
  <c r="Q516" i="1"/>
  <c r="U508" i="1"/>
  <c r="V508" i="1"/>
  <c r="Q508" i="1"/>
  <c r="U500" i="1"/>
  <c r="V500" i="1"/>
  <c r="Q500" i="1"/>
  <c r="U492" i="1"/>
  <c r="V492" i="1"/>
  <c r="Q492" i="1"/>
  <c r="U484" i="1"/>
  <c r="V484" i="1"/>
  <c r="Q484" i="1"/>
  <c r="U476" i="1"/>
  <c r="V476" i="1"/>
  <c r="Q476" i="1"/>
  <c r="U468" i="1"/>
  <c r="V468" i="1"/>
  <c r="Q468" i="1"/>
  <c r="U460" i="1"/>
  <c r="V460" i="1"/>
  <c r="Q460" i="1"/>
  <c r="U452" i="1"/>
  <c r="V452" i="1"/>
  <c r="Q452" i="1"/>
  <c r="U444" i="1"/>
  <c r="V444" i="1"/>
  <c r="Q444" i="1"/>
  <c r="U436" i="1"/>
  <c r="V436" i="1"/>
  <c r="Q436" i="1"/>
  <c r="U428" i="1"/>
  <c r="V428" i="1"/>
  <c r="Q428" i="1"/>
  <c r="U420" i="1"/>
  <c r="V420" i="1"/>
  <c r="Q420" i="1"/>
  <c r="U412" i="1"/>
  <c r="V412" i="1"/>
  <c r="Q412" i="1"/>
  <c r="U404" i="1"/>
  <c r="V404" i="1"/>
  <c r="Q404" i="1"/>
  <c r="U396" i="1"/>
  <c r="V396" i="1"/>
  <c r="Q396" i="1"/>
  <c r="U388" i="1"/>
  <c r="V388" i="1"/>
  <c r="Q388" i="1"/>
  <c r="U380" i="1"/>
  <c r="V380" i="1"/>
  <c r="Q380" i="1"/>
  <c r="U372" i="1"/>
  <c r="V372" i="1"/>
  <c r="Q372" i="1"/>
  <c r="U364" i="1"/>
  <c r="V364" i="1"/>
  <c r="Q364" i="1"/>
  <c r="U356" i="1"/>
  <c r="V356" i="1"/>
  <c r="Q356" i="1"/>
  <c r="U348" i="1"/>
  <c r="V348" i="1"/>
  <c r="Q348" i="1"/>
  <c r="U340" i="1"/>
  <c r="V340" i="1"/>
  <c r="Q340" i="1"/>
  <c r="U332" i="1"/>
  <c r="V332" i="1"/>
  <c r="Q332" i="1"/>
  <c r="U324" i="1"/>
  <c r="V324" i="1"/>
  <c r="Q324" i="1"/>
  <c r="U316" i="1"/>
  <c r="V316" i="1"/>
  <c r="Q316" i="1"/>
  <c r="U308" i="1"/>
  <c r="V308" i="1"/>
  <c r="Q308" i="1"/>
  <c r="U300" i="1"/>
  <c r="V300" i="1"/>
  <c r="Q300" i="1"/>
  <c r="U292" i="1"/>
  <c r="V292" i="1"/>
  <c r="Q292" i="1"/>
  <c r="U284" i="1"/>
  <c r="V284" i="1"/>
  <c r="Q284" i="1"/>
  <c r="U276" i="1"/>
  <c r="V276" i="1"/>
  <c r="Q276" i="1"/>
  <c r="U268" i="1"/>
  <c r="V268" i="1"/>
  <c r="Q268" i="1"/>
  <c r="U260" i="1"/>
  <c r="V260" i="1"/>
  <c r="Q260" i="1"/>
  <c r="U252" i="1"/>
  <c r="V252" i="1"/>
  <c r="Q252" i="1"/>
  <c r="U244" i="1"/>
  <c r="V244" i="1"/>
  <c r="Q244" i="1"/>
  <c r="U236" i="1"/>
  <c r="V236" i="1"/>
  <c r="Q236" i="1"/>
  <c r="U228" i="1"/>
  <c r="V228" i="1"/>
  <c r="Q228" i="1"/>
  <c r="U220" i="1"/>
  <c r="V220" i="1"/>
  <c r="Q220" i="1"/>
  <c r="U212" i="1"/>
  <c r="V212" i="1"/>
  <c r="Q212" i="1"/>
  <c r="U204" i="1"/>
  <c r="V204" i="1"/>
  <c r="Q204" i="1"/>
  <c r="U196" i="1"/>
  <c r="V196" i="1"/>
  <c r="Q196" i="1"/>
  <c r="U188" i="1"/>
  <c r="V188" i="1"/>
  <c r="Q188" i="1"/>
  <c r="U180" i="1"/>
  <c r="V180" i="1"/>
  <c r="Q180" i="1"/>
  <c r="U172" i="1"/>
  <c r="V172" i="1"/>
  <c r="Q172" i="1"/>
  <c r="U164" i="1"/>
  <c r="V164" i="1"/>
  <c r="Q164" i="1"/>
  <c r="U156" i="1"/>
  <c r="V156" i="1"/>
  <c r="Q156" i="1"/>
  <c r="U148" i="1"/>
  <c r="V148" i="1"/>
  <c r="Q148" i="1"/>
  <c r="U140" i="1"/>
  <c r="V140" i="1"/>
  <c r="Q140" i="1"/>
  <c r="U132" i="1"/>
  <c r="V132" i="1"/>
  <c r="Q132" i="1"/>
  <c r="U124" i="1"/>
  <c r="V124" i="1"/>
  <c r="Q124" i="1"/>
  <c r="U116" i="1"/>
  <c r="V116" i="1"/>
  <c r="Q116" i="1"/>
  <c r="U108" i="1"/>
  <c r="V108" i="1"/>
  <c r="Q108" i="1"/>
  <c r="U100" i="1"/>
  <c r="V100" i="1"/>
  <c r="Q100" i="1"/>
  <c r="U92" i="1"/>
  <c r="V92" i="1"/>
  <c r="Q92" i="1"/>
  <c r="U84" i="1"/>
  <c r="V84" i="1"/>
  <c r="Q84" i="1"/>
  <c r="U76" i="1"/>
  <c r="V76" i="1"/>
  <c r="Q76" i="1"/>
  <c r="U68" i="1"/>
  <c r="V68" i="1"/>
  <c r="Q68" i="1"/>
  <c r="U60" i="1"/>
  <c r="V60" i="1"/>
  <c r="Q60" i="1"/>
  <c r="U52" i="1"/>
  <c r="V52" i="1"/>
  <c r="Q52" i="1"/>
  <c r="V44" i="1"/>
  <c r="U44" i="1"/>
  <c r="Q44" i="1"/>
  <c r="U36" i="1"/>
  <c r="V36" i="1"/>
  <c r="Q36" i="1"/>
  <c r="U28" i="1"/>
  <c r="V28" i="1"/>
  <c r="Q28" i="1"/>
  <c r="U20" i="1"/>
  <c r="V20" i="1"/>
  <c r="Q20" i="1"/>
  <c r="U12" i="1"/>
  <c r="V12" i="1"/>
  <c r="Q12" i="1"/>
  <c r="U4" i="1"/>
  <c r="V4" i="1"/>
  <c r="Q4" i="1"/>
  <c r="V1835" i="1"/>
  <c r="U1835" i="1"/>
  <c r="Q1835" i="1"/>
  <c r="V1827" i="1"/>
  <c r="U1827" i="1"/>
  <c r="Q1827" i="1"/>
  <c r="V1819" i="1"/>
  <c r="U1819" i="1"/>
  <c r="Q1819" i="1"/>
  <c r="V1811" i="1"/>
  <c r="U1811" i="1"/>
  <c r="Q1811" i="1"/>
  <c r="V1803" i="1"/>
  <c r="U1803" i="1"/>
  <c r="Q1803" i="1"/>
  <c r="V1795" i="1"/>
  <c r="U1795" i="1"/>
  <c r="Q1795" i="1"/>
  <c r="V1787" i="1"/>
  <c r="U1787" i="1"/>
  <c r="Q1787" i="1"/>
  <c r="V1779" i="1"/>
  <c r="U1779" i="1"/>
  <c r="V1771" i="1"/>
  <c r="U1771" i="1"/>
  <c r="Q1771" i="1"/>
  <c r="V1763" i="1"/>
  <c r="U1763" i="1"/>
  <c r="Q1763" i="1"/>
  <c r="V1755" i="1"/>
  <c r="U1755" i="1"/>
  <c r="Q1755" i="1"/>
  <c r="V1747" i="1"/>
  <c r="U1747" i="1"/>
  <c r="Q1747" i="1"/>
  <c r="V1739" i="1"/>
  <c r="U1739" i="1"/>
  <c r="Q1739" i="1"/>
  <c r="V1731" i="1"/>
  <c r="U1731" i="1"/>
  <c r="Q1731" i="1"/>
  <c r="V1723" i="1"/>
  <c r="U1723" i="1"/>
  <c r="Q1723" i="1"/>
  <c r="V1715" i="1"/>
  <c r="U1715" i="1"/>
  <c r="V1707" i="1"/>
  <c r="U1707" i="1"/>
  <c r="Q1707" i="1"/>
  <c r="V1699" i="1"/>
  <c r="U1699" i="1"/>
  <c r="Q1699" i="1"/>
  <c r="V1691" i="1"/>
  <c r="U1691" i="1"/>
  <c r="Q1691" i="1"/>
  <c r="V1683" i="1"/>
  <c r="U1683" i="1"/>
  <c r="Q1683" i="1"/>
  <c r="V1675" i="1"/>
  <c r="U1675" i="1"/>
  <c r="Q1675" i="1"/>
  <c r="V1667" i="1"/>
  <c r="U1667" i="1"/>
  <c r="Q1667" i="1"/>
  <c r="V1659" i="1"/>
  <c r="U1659" i="1"/>
  <c r="Q1659" i="1"/>
  <c r="V1651" i="1"/>
  <c r="U1651" i="1"/>
  <c r="V1643" i="1"/>
  <c r="U1643" i="1"/>
  <c r="Q1643" i="1"/>
  <c r="V1635" i="1"/>
  <c r="U1635" i="1"/>
  <c r="Q1635" i="1"/>
  <c r="V1627" i="1"/>
  <c r="U1627" i="1"/>
  <c r="Q1627" i="1"/>
  <c r="V1619" i="1"/>
  <c r="U1619" i="1"/>
  <c r="Q1619" i="1"/>
  <c r="U1611" i="1"/>
  <c r="V1611" i="1"/>
  <c r="Q1611" i="1"/>
  <c r="U1603" i="1"/>
  <c r="V1603" i="1"/>
  <c r="Q1603" i="1"/>
  <c r="U1595" i="1"/>
  <c r="V1595" i="1"/>
  <c r="U1587" i="1"/>
  <c r="V1587" i="1"/>
  <c r="Q1587" i="1"/>
  <c r="U1579" i="1"/>
  <c r="V1579" i="1"/>
  <c r="Q1579" i="1"/>
  <c r="U1571" i="1"/>
  <c r="V1571" i="1"/>
  <c r="Q1571" i="1"/>
  <c r="U1563" i="1"/>
  <c r="V1563" i="1"/>
  <c r="Q1563" i="1"/>
  <c r="U1555" i="1"/>
  <c r="V1555" i="1"/>
  <c r="Q1555" i="1"/>
  <c r="U1547" i="1"/>
  <c r="V1547" i="1"/>
  <c r="Q1547" i="1"/>
  <c r="U1539" i="1"/>
  <c r="V1539" i="1"/>
  <c r="Q1539" i="1"/>
  <c r="U1531" i="1"/>
  <c r="V1531" i="1"/>
  <c r="U1523" i="1"/>
  <c r="V1523" i="1"/>
  <c r="Q1523" i="1"/>
  <c r="U1515" i="1"/>
  <c r="V1515" i="1"/>
  <c r="Q1515" i="1"/>
  <c r="U1507" i="1"/>
  <c r="V1507" i="1"/>
  <c r="Q1507" i="1"/>
  <c r="U1499" i="1"/>
  <c r="V1499" i="1"/>
  <c r="Q1499" i="1"/>
  <c r="U1491" i="1"/>
  <c r="V1491" i="1"/>
  <c r="Q1491" i="1"/>
  <c r="U1483" i="1"/>
  <c r="V1483" i="1"/>
  <c r="Q1483" i="1"/>
  <c r="U1475" i="1"/>
  <c r="V1475" i="1"/>
  <c r="Q1475" i="1"/>
  <c r="V1467" i="1"/>
  <c r="U1467" i="1"/>
  <c r="V1459" i="1"/>
  <c r="U1459" i="1"/>
  <c r="Q1459" i="1"/>
  <c r="V1451" i="1"/>
  <c r="U1451" i="1"/>
  <c r="Q1451" i="1"/>
  <c r="V1443" i="1"/>
  <c r="U1443" i="1"/>
  <c r="Q1443" i="1"/>
  <c r="V1435" i="1"/>
  <c r="U1435" i="1"/>
  <c r="Q1435" i="1"/>
  <c r="V1427" i="1"/>
  <c r="U1427" i="1"/>
  <c r="Q1427" i="1"/>
  <c r="V1419" i="1"/>
  <c r="U1419" i="1"/>
  <c r="Q1419" i="1"/>
  <c r="V1411" i="1"/>
  <c r="U1411" i="1"/>
  <c r="Q1411" i="1"/>
  <c r="V1403" i="1"/>
  <c r="U1403" i="1"/>
  <c r="V1395" i="1"/>
  <c r="U1395" i="1"/>
  <c r="Q1395" i="1"/>
  <c r="V1387" i="1"/>
  <c r="U1387" i="1"/>
  <c r="Q1387" i="1"/>
  <c r="V1379" i="1"/>
  <c r="U1379" i="1"/>
  <c r="Q1379" i="1"/>
  <c r="V1371" i="1"/>
  <c r="U1371" i="1"/>
  <c r="Q1371" i="1"/>
  <c r="U1363" i="1"/>
  <c r="V1363" i="1"/>
  <c r="Q1363" i="1"/>
  <c r="U1355" i="1"/>
  <c r="V1355" i="1"/>
  <c r="Q1355" i="1"/>
  <c r="U1347" i="1"/>
  <c r="V1347" i="1"/>
  <c r="Q1347" i="1"/>
  <c r="U1339" i="1"/>
  <c r="V1339" i="1"/>
  <c r="U1331" i="1"/>
  <c r="V1331" i="1"/>
  <c r="Q1331" i="1"/>
  <c r="U1323" i="1"/>
  <c r="V1323" i="1"/>
  <c r="Q1323" i="1"/>
  <c r="U1315" i="1"/>
  <c r="V1315" i="1"/>
  <c r="Q1315" i="1"/>
  <c r="U1307" i="1"/>
  <c r="V1307" i="1"/>
  <c r="Q1307" i="1"/>
  <c r="U1299" i="1"/>
  <c r="V1299" i="1"/>
  <c r="Q1299" i="1"/>
  <c r="U1291" i="1"/>
  <c r="V1291" i="1"/>
  <c r="Q1291" i="1"/>
  <c r="U1283" i="1"/>
  <c r="V1283" i="1"/>
  <c r="Q1283" i="1"/>
  <c r="U1275" i="1"/>
  <c r="V1275" i="1"/>
  <c r="U1267" i="1"/>
  <c r="V1267" i="1"/>
  <c r="Q1267" i="1"/>
  <c r="U1259" i="1"/>
  <c r="V1259" i="1"/>
  <c r="Q1259" i="1"/>
  <c r="U1251" i="1"/>
  <c r="V1251" i="1"/>
  <c r="Q1251" i="1"/>
  <c r="U1243" i="1"/>
  <c r="V1243" i="1"/>
  <c r="Q1243" i="1"/>
  <c r="U1235" i="1"/>
  <c r="V1235" i="1"/>
  <c r="Q1235" i="1"/>
  <c r="U1227" i="1"/>
  <c r="V1227" i="1"/>
  <c r="Q1227" i="1"/>
  <c r="U1219" i="1"/>
  <c r="V1219" i="1"/>
  <c r="Q1219" i="1"/>
  <c r="U1211" i="1"/>
  <c r="V1211" i="1"/>
  <c r="U1203" i="1"/>
  <c r="V1203" i="1"/>
  <c r="Q1203" i="1"/>
  <c r="U1195" i="1"/>
  <c r="V1195" i="1"/>
  <c r="Q1195" i="1"/>
  <c r="U1187" i="1"/>
  <c r="V1187" i="1"/>
  <c r="Q1187" i="1"/>
  <c r="U1179" i="1"/>
  <c r="V1179" i="1"/>
  <c r="Q1179" i="1"/>
  <c r="U1171" i="1"/>
  <c r="V1171" i="1"/>
  <c r="Q1171" i="1"/>
  <c r="U1163" i="1"/>
  <c r="V1163" i="1"/>
  <c r="Q1163" i="1"/>
  <c r="U1155" i="1"/>
  <c r="V1155" i="1"/>
  <c r="Q1155" i="1"/>
  <c r="U1147" i="1"/>
  <c r="V1147" i="1"/>
  <c r="U1139" i="1"/>
  <c r="V1139" i="1"/>
  <c r="Q1139" i="1"/>
  <c r="U1131" i="1"/>
  <c r="V1131" i="1"/>
  <c r="Q1131" i="1"/>
  <c r="U1123" i="1"/>
  <c r="V1123" i="1"/>
  <c r="Q1123" i="1"/>
  <c r="U1115" i="1"/>
  <c r="V1115" i="1"/>
  <c r="Q1115" i="1"/>
  <c r="U1107" i="1"/>
  <c r="V1107" i="1"/>
  <c r="Q1107" i="1"/>
  <c r="U1099" i="1"/>
  <c r="V1099" i="1"/>
  <c r="Q1099" i="1"/>
  <c r="U1091" i="1"/>
  <c r="V1091" i="1"/>
  <c r="Q1091" i="1"/>
  <c r="U1083" i="1"/>
  <c r="V1083" i="1"/>
  <c r="U1075" i="1"/>
  <c r="V1075" i="1"/>
  <c r="Q1075" i="1"/>
  <c r="U1067" i="1"/>
  <c r="V1067" i="1"/>
  <c r="Q1067" i="1"/>
  <c r="U1059" i="1"/>
  <c r="V1059" i="1"/>
  <c r="Q1059" i="1"/>
  <c r="U1051" i="1"/>
  <c r="V1051" i="1"/>
  <c r="Q1051" i="1"/>
  <c r="U1043" i="1"/>
  <c r="V1043" i="1"/>
  <c r="Q1043" i="1"/>
  <c r="U1035" i="1"/>
  <c r="V1035" i="1"/>
  <c r="Q1035" i="1"/>
  <c r="U1027" i="1"/>
  <c r="V1027" i="1"/>
  <c r="Q1027" i="1"/>
  <c r="U1019" i="1"/>
  <c r="V1019" i="1"/>
  <c r="U1011" i="1"/>
  <c r="V1011" i="1"/>
  <c r="Q1011" i="1"/>
  <c r="U1003" i="1"/>
  <c r="V1003" i="1"/>
  <c r="Q1003" i="1"/>
  <c r="U995" i="1"/>
  <c r="V995" i="1"/>
  <c r="Q995" i="1"/>
  <c r="U987" i="1"/>
  <c r="V987" i="1"/>
  <c r="Q987" i="1"/>
  <c r="U979" i="1"/>
  <c r="V979" i="1"/>
  <c r="Q979" i="1"/>
  <c r="U971" i="1"/>
  <c r="V971" i="1"/>
  <c r="Q971" i="1"/>
  <c r="U963" i="1"/>
  <c r="V963" i="1"/>
  <c r="Q963" i="1"/>
  <c r="U955" i="1"/>
  <c r="V955" i="1"/>
  <c r="Q955" i="1"/>
  <c r="V947" i="1"/>
  <c r="U947" i="1"/>
  <c r="Q947" i="1"/>
  <c r="V939" i="1"/>
  <c r="U939" i="1"/>
  <c r="Q939" i="1"/>
  <c r="V931" i="1"/>
  <c r="U931" i="1"/>
  <c r="Q931" i="1"/>
  <c r="V923" i="1"/>
  <c r="U923" i="1"/>
  <c r="Q923" i="1"/>
  <c r="V915" i="1"/>
  <c r="U915" i="1"/>
  <c r="Q915" i="1"/>
  <c r="V907" i="1"/>
  <c r="U907" i="1"/>
  <c r="Q907" i="1"/>
  <c r="V899" i="1"/>
  <c r="U899" i="1"/>
  <c r="Q899" i="1"/>
  <c r="V891" i="1"/>
  <c r="U891" i="1"/>
  <c r="Q891" i="1"/>
  <c r="V883" i="1"/>
  <c r="U883" i="1"/>
  <c r="Q883" i="1"/>
  <c r="V875" i="1"/>
  <c r="U875" i="1"/>
  <c r="Q875" i="1"/>
  <c r="V867" i="1"/>
  <c r="U867" i="1"/>
  <c r="Q867" i="1"/>
  <c r="V859" i="1"/>
  <c r="U859" i="1"/>
  <c r="Q859" i="1"/>
  <c r="V851" i="1"/>
  <c r="U851" i="1"/>
  <c r="Q851" i="1"/>
  <c r="V843" i="1"/>
  <c r="U843" i="1"/>
  <c r="Q843" i="1"/>
  <c r="V835" i="1"/>
  <c r="U835" i="1"/>
  <c r="Q835" i="1"/>
  <c r="V827" i="1"/>
  <c r="U827" i="1"/>
  <c r="Q827" i="1"/>
  <c r="V819" i="1"/>
  <c r="U819" i="1"/>
  <c r="Q819" i="1"/>
  <c r="V811" i="1"/>
  <c r="U811" i="1"/>
  <c r="Q811" i="1"/>
  <c r="V803" i="1"/>
  <c r="U803" i="1"/>
  <c r="Q803" i="1"/>
  <c r="V795" i="1"/>
  <c r="U795" i="1"/>
  <c r="Q795" i="1"/>
  <c r="V787" i="1"/>
  <c r="U787" i="1"/>
  <c r="Q787" i="1"/>
  <c r="V779" i="1"/>
  <c r="U779" i="1"/>
  <c r="Q779" i="1"/>
  <c r="V771" i="1"/>
  <c r="U771" i="1"/>
  <c r="Q771" i="1"/>
  <c r="V763" i="1"/>
  <c r="U763" i="1"/>
  <c r="Q763" i="1"/>
  <c r="V755" i="1"/>
  <c r="U755" i="1"/>
  <c r="Q755" i="1"/>
  <c r="V747" i="1"/>
  <c r="U747" i="1"/>
  <c r="Q747" i="1"/>
  <c r="V739" i="1"/>
  <c r="U739" i="1"/>
  <c r="Q739" i="1"/>
  <c r="V731" i="1"/>
  <c r="U731" i="1"/>
  <c r="Q731" i="1"/>
  <c r="U723" i="1"/>
  <c r="V723" i="1"/>
  <c r="Q723" i="1"/>
  <c r="U715" i="1"/>
  <c r="V715" i="1"/>
  <c r="Q715" i="1"/>
  <c r="U707" i="1"/>
  <c r="V707" i="1"/>
  <c r="Q707" i="1"/>
  <c r="U699" i="1"/>
  <c r="V699" i="1"/>
  <c r="Q699" i="1"/>
  <c r="U691" i="1"/>
  <c r="V691" i="1"/>
  <c r="Q691" i="1"/>
  <c r="U683" i="1"/>
  <c r="V683" i="1"/>
  <c r="Q683" i="1"/>
  <c r="U675" i="1"/>
  <c r="V675" i="1"/>
  <c r="Q675" i="1"/>
  <c r="U667" i="1"/>
  <c r="V667" i="1"/>
  <c r="Q667" i="1"/>
  <c r="U659" i="1"/>
  <c r="V659" i="1"/>
  <c r="Q659" i="1"/>
  <c r="U651" i="1"/>
  <c r="V651" i="1"/>
  <c r="Q651" i="1"/>
  <c r="U643" i="1"/>
  <c r="V643" i="1"/>
  <c r="Q643" i="1"/>
  <c r="U635" i="1"/>
  <c r="V635" i="1"/>
  <c r="Q635" i="1"/>
  <c r="U627" i="1"/>
  <c r="V627" i="1"/>
  <c r="Q627" i="1"/>
  <c r="U619" i="1"/>
  <c r="V619" i="1"/>
  <c r="Q619" i="1"/>
  <c r="U611" i="1"/>
  <c r="V611" i="1"/>
  <c r="Q611" i="1"/>
  <c r="U603" i="1"/>
  <c r="V603" i="1"/>
  <c r="Q603" i="1"/>
  <c r="U595" i="1"/>
  <c r="V595" i="1"/>
  <c r="Q595" i="1"/>
  <c r="U587" i="1"/>
  <c r="V587" i="1"/>
  <c r="Q587" i="1"/>
  <c r="U579" i="1"/>
  <c r="V579" i="1"/>
  <c r="Q579" i="1"/>
  <c r="U571" i="1"/>
  <c r="V571" i="1"/>
  <c r="Q571" i="1"/>
  <c r="U563" i="1"/>
  <c r="V563" i="1"/>
  <c r="Q563" i="1"/>
  <c r="U555" i="1"/>
  <c r="V555" i="1"/>
  <c r="Q555" i="1"/>
  <c r="U547" i="1"/>
  <c r="V547" i="1"/>
  <c r="Q547" i="1"/>
  <c r="U539" i="1"/>
  <c r="V539" i="1"/>
  <c r="Q539" i="1"/>
  <c r="U531" i="1"/>
  <c r="V531" i="1"/>
  <c r="Q531" i="1"/>
  <c r="U523" i="1"/>
  <c r="V523" i="1"/>
  <c r="Q523" i="1"/>
  <c r="U515" i="1"/>
  <c r="V515" i="1"/>
  <c r="Q515" i="1"/>
  <c r="U507" i="1"/>
  <c r="V507" i="1"/>
  <c r="Q507" i="1"/>
  <c r="U499" i="1"/>
  <c r="V499" i="1"/>
  <c r="Q499" i="1"/>
  <c r="V491" i="1"/>
  <c r="U491" i="1"/>
  <c r="Q491" i="1"/>
  <c r="V483" i="1"/>
  <c r="U483" i="1"/>
  <c r="Q483" i="1"/>
  <c r="V475" i="1"/>
  <c r="U475" i="1"/>
  <c r="Q475" i="1"/>
  <c r="V467" i="1"/>
  <c r="U467" i="1"/>
  <c r="Q467" i="1"/>
  <c r="V459" i="1"/>
  <c r="U459" i="1"/>
  <c r="Q459" i="1"/>
  <c r="V451" i="1"/>
  <c r="U451" i="1"/>
  <c r="Q451" i="1"/>
  <c r="V443" i="1"/>
  <c r="U443" i="1"/>
  <c r="Q443" i="1"/>
  <c r="V435" i="1"/>
  <c r="U435" i="1"/>
  <c r="Q435" i="1"/>
  <c r="V427" i="1"/>
  <c r="U427" i="1"/>
  <c r="Q427" i="1"/>
  <c r="V419" i="1"/>
  <c r="U419" i="1"/>
  <c r="Q419" i="1"/>
  <c r="V411" i="1"/>
  <c r="U411" i="1"/>
  <c r="Q411" i="1"/>
  <c r="V403" i="1"/>
  <c r="U403" i="1"/>
  <c r="Q403" i="1"/>
  <c r="V395" i="1"/>
  <c r="U395" i="1"/>
  <c r="Q395" i="1"/>
  <c r="V387" i="1"/>
  <c r="U387" i="1"/>
  <c r="Q387" i="1"/>
  <c r="V379" i="1"/>
  <c r="U379" i="1"/>
  <c r="Q379" i="1"/>
  <c r="V371" i="1"/>
  <c r="U371" i="1"/>
  <c r="Q371" i="1"/>
  <c r="V363" i="1"/>
  <c r="U363" i="1"/>
  <c r="Q363" i="1"/>
  <c r="V355" i="1"/>
  <c r="U355" i="1"/>
  <c r="Q355" i="1"/>
  <c r="V347" i="1"/>
  <c r="U347" i="1"/>
  <c r="Q347" i="1"/>
  <c r="U339" i="1"/>
  <c r="V339" i="1"/>
  <c r="Q339" i="1"/>
  <c r="U331" i="1"/>
  <c r="V331" i="1"/>
  <c r="Q331" i="1"/>
  <c r="U323" i="1"/>
  <c r="V323" i="1"/>
  <c r="Q323" i="1"/>
  <c r="U315" i="1"/>
  <c r="V315" i="1"/>
  <c r="Q315" i="1"/>
  <c r="U307" i="1"/>
  <c r="V307" i="1"/>
  <c r="Q307" i="1"/>
  <c r="U299" i="1"/>
  <c r="V299" i="1"/>
  <c r="Q299" i="1"/>
  <c r="U291" i="1"/>
  <c r="V291" i="1"/>
  <c r="Q291" i="1"/>
  <c r="U283" i="1"/>
  <c r="V283" i="1"/>
  <c r="Q283" i="1"/>
  <c r="U275" i="1"/>
  <c r="V275" i="1"/>
  <c r="Q275" i="1"/>
  <c r="U267" i="1"/>
  <c r="V267" i="1"/>
  <c r="Q267" i="1"/>
  <c r="U259" i="1"/>
  <c r="V259" i="1"/>
  <c r="Q259" i="1"/>
  <c r="U251" i="1"/>
  <c r="V251" i="1"/>
  <c r="Q251" i="1"/>
  <c r="U243" i="1"/>
  <c r="V243" i="1"/>
  <c r="Q243" i="1"/>
  <c r="U235" i="1"/>
  <c r="V235" i="1"/>
  <c r="Q235" i="1"/>
  <c r="U227" i="1"/>
  <c r="V227" i="1"/>
  <c r="Q227" i="1"/>
  <c r="U219" i="1"/>
  <c r="V219" i="1"/>
  <c r="Q219" i="1"/>
  <c r="U211" i="1"/>
  <c r="V211" i="1"/>
  <c r="Q211" i="1"/>
  <c r="U203" i="1"/>
  <c r="V203" i="1"/>
  <c r="Q203" i="1"/>
  <c r="U195" i="1"/>
  <c r="V195" i="1"/>
  <c r="Q195" i="1"/>
  <c r="U187" i="1"/>
  <c r="V187" i="1"/>
  <c r="Q187" i="1"/>
  <c r="U179" i="1"/>
  <c r="V179" i="1"/>
  <c r="Q179" i="1"/>
  <c r="Q1531" i="1"/>
  <c r="Q1019" i="1"/>
  <c r="V1538" i="1"/>
  <c r="U1538" i="1"/>
  <c r="Q1538" i="1"/>
  <c r="V1530" i="1"/>
  <c r="U1530" i="1"/>
  <c r="Q1530" i="1"/>
  <c r="V1522" i="1"/>
  <c r="U1522" i="1"/>
  <c r="Q1522" i="1"/>
  <c r="V1514" i="1"/>
  <c r="U1514" i="1"/>
  <c r="Q1514" i="1"/>
  <c r="V1506" i="1"/>
  <c r="U1506" i="1"/>
  <c r="Q1506" i="1"/>
  <c r="V1498" i="1"/>
  <c r="U1498" i="1"/>
  <c r="Q1498" i="1"/>
  <c r="V1490" i="1"/>
  <c r="U1490" i="1"/>
  <c r="Q1490" i="1"/>
  <c r="V1482" i="1"/>
  <c r="U1482" i="1"/>
  <c r="Q1482" i="1"/>
  <c r="V1474" i="1"/>
  <c r="U1474" i="1"/>
  <c r="Q1474" i="1"/>
  <c r="V1466" i="1"/>
  <c r="U1466" i="1"/>
  <c r="Q1466" i="1"/>
  <c r="V1458" i="1"/>
  <c r="U1458" i="1"/>
  <c r="Q1458" i="1"/>
  <c r="V1450" i="1"/>
  <c r="U1450" i="1"/>
  <c r="Q1450" i="1"/>
  <c r="V1442" i="1"/>
  <c r="U1442" i="1"/>
  <c r="Q1442" i="1"/>
  <c r="V1434" i="1"/>
  <c r="U1434" i="1"/>
  <c r="Q1434" i="1"/>
  <c r="V1426" i="1"/>
  <c r="U1426" i="1"/>
  <c r="Q1426" i="1"/>
  <c r="V1418" i="1"/>
  <c r="U1418" i="1"/>
  <c r="Q1418" i="1"/>
  <c r="V1410" i="1"/>
  <c r="U1410" i="1"/>
  <c r="Q1410" i="1"/>
  <c r="V1402" i="1"/>
  <c r="U1402" i="1"/>
  <c r="Q1402" i="1"/>
  <c r="V1394" i="1"/>
  <c r="U1394" i="1"/>
  <c r="Q1394" i="1"/>
  <c r="V1386" i="1"/>
  <c r="U1386" i="1"/>
  <c r="Q1386" i="1"/>
  <c r="V1378" i="1"/>
  <c r="U1378" i="1"/>
  <c r="Q1378" i="1"/>
  <c r="V1370" i="1"/>
  <c r="U1370" i="1"/>
  <c r="Q1370" i="1"/>
  <c r="V1362" i="1"/>
  <c r="U1362" i="1"/>
  <c r="Q1362" i="1"/>
  <c r="V1354" i="1"/>
  <c r="U1354" i="1"/>
  <c r="Q1354" i="1"/>
  <c r="V1346" i="1"/>
  <c r="U1346" i="1"/>
  <c r="Q1346" i="1"/>
  <c r="V1338" i="1"/>
  <c r="U1338" i="1"/>
  <c r="Q1338" i="1"/>
  <c r="V1330" i="1"/>
  <c r="U1330" i="1"/>
  <c r="Q1330" i="1"/>
  <c r="V1322" i="1"/>
  <c r="U1322" i="1"/>
  <c r="Q1322" i="1"/>
  <c r="V1314" i="1"/>
  <c r="U1314" i="1"/>
  <c r="Q1314" i="1"/>
  <c r="V1306" i="1"/>
  <c r="U1306" i="1"/>
  <c r="Q1306" i="1"/>
  <c r="V1298" i="1"/>
  <c r="U1298" i="1"/>
  <c r="Q1298" i="1"/>
  <c r="V1290" i="1"/>
  <c r="U1290" i="1"/>
  <c r="Q1290" i="1"/>
  <c r="V1282" i="1"/>
  <c r="U1282" i="1"/>
  <c r="Q1282" i="1"/>
  <c r="V1274" i="1"/>
  <c r="U1274" i="1"/>
  <c r="Q1274" i="1"/>
  <c r="V1266" i="1"/>
  <c r="U1266" i="1"/>
  <c r="Q1266" i="1"/>
  <c r="U1258" i="1"/>
  <c r="V1258" i="1"/>
  <c r="Q1258" i="1"/>
  <c r="V1250" i="1"/>
  <c r="U1250" i="1"/>
  <c r="Q1250" i="1"/>
  <c r="U1242" i="1"/>
  <c r="V1242" i="1"/>
  <c r="Q1242" i="1"/>
  <c r="V1234" i="1"/>
  <c r="U1234" i="1"/>
  <c r="Q1234" i="1"/>
  <c r="U1226" i="1"/>
  <c r="V1226" i="1"/>
  <c r="Q1226" i="1"/>
  <c r="V1218" i="1"/>
  <c r="U1218" i="1"/>
  <c r="Q1218" i="1"/>
  <c r="U1210" i="1"/>
  <c r="V1210" i="1"/>
  <c r="Q1210" i="1"/>
  <c r="V1202" i="1"/>
  <c r="U1202" i="1"/>
  <c r="Q1202" i="1"/>
  <c r="U1194" i="1"/>
  <c r="V1194" i="1"/>
  <c r="Q1194" i="1"/>
  <c r="V1186" i="1"/>
  <c r="U1186" i="1"/>
  <c r="Q1186" i="1"/>
  <c r="U1178" i="1"/>
  <c r="V1178" i="1"/>
  <c r="Q1178" i="1"/>
  <c r="U1170" i="1"/>
  <c r="V1170" i="1"/>
  <c r="Q1170" i="1"/>
  <c r="U1162" i="1"/>
  <c r="V1162" i="1"/>
  <c r="Q1162" i="1"/>
  <c r="U1154" i="1"/>
  <c r="V1154" i="1"/>
  <c r="Q1154" i="1"/>
  <c r="U1146" i="1"/>
  <c r="V1146" i="1"/>
  <c r="Q1146" i="1"/>
  <c r="U1138" i="1"/>
  <c r="V1138" i="1"/>
  <c r="Q1138" i="1"/>
  <c r="U1130" i="1"/>
  <c r="V1130" i="1"/>
  <c r="Q1130" i="1"/>
  <c r="U1122" i="1"/>
  <c r="V1122" i="1"/>
  <c r="Q1122" i="1"/>
  <c r="U1114" i="1"/>
  <c r="V1114" i="1"/>
  <c r="Q1114" i="1"/>
  <c r="U1106" i="1"/>
  <c r="V1106" i="1"/>
  <c r="Q1106" i="1"/>
  <c r="U1098" i="1"/>
  <c r="V1098" i="1"/>
  <c r="Q1098" i="1"/>
  <c r="U1090" i="1"/>
  <c r="V1090" i="1"/>
  <c r="Q1090" i="1"/>
  <c r="U1082" i="1"/>
  <c r="V1082" i="1"/>
  <c r="Q1082" i="1"/>
  <c r="U1074" i="1"/>
  <c r="V1074" i="1"/>
  <c r="Q1074" i="1"/>
  <c r="U1066" i="1"/>
  <c r="V1066" i="1"/>
  <c r="Q1066" i="1"/>
  <c r="U1058" i="1"/>
  <c r="V1058" i="1"/>
  <c r="Q1058" i="1"/>
  <c r="U1050" i="1"/>
  <c r="V1050" i="1"/>
  <c r="Q1050" i="1"/>
  <c r="U1042" i="1"/>
  <c r="V1042" i="1"/>
  <c r="Q1042" i="1"/>
  <c r="U1034" i="1"/>
  <c r="V1034" i="1"/>
  <c r="Q1034" i="1"/>
  <c r="U1026" i="1"/>
  <c r="V1026" i="1"/>
  <c r="Q1026" i="1"/>
  <c r="U1018" i="1"/>
  <c r="V1018" i="1"/>
  <c r="Q1018" i="1"/>
  <c r="U1010" i="1"/>
  <c r="V1010" i="1"/>
  <c r="Q1010" i="1"/>
  <c r="U1002" i="1"/>
  <c r="V1002" i="1"/>
  <c r="Q1002" i="1"/>
  <c r="U994" i="1"/>
  <c r="V994" i="1"/>
  <c r="Q994" i="1"/>
  <c r="U986" i="1"/>
  <c r="V986" i="1"/>
  <c r="Q986" i="1"/>
  <c r="U978" i="1"/>
  <c r="V978" i="1"/>
  <c r="Q978" i="1"/>
  <c r="U970" i="1"/>
  <c r="V970" i="1"/>
  <c r="Q970" i="1"/>
  <c r="U962" i="1"/>
  <c r="V962" i="1"/>
  <c r="Q962" i="1"/>
  <c r="U954" i="1"/>
  <c r="V954" i="1"/>
  <c r="Q954" i="1"/>
  <c r="V946" i="1"/>
  <c r="U946" i="1"/>
  <c r="Q946" i="1"/>
  <c r="V938" i="1"/>
  <c r="U938" i="1"/>
  <c r="Q938" i="1"/>
  <c r="V930" i="1"/>
  <c r="U930" i="1"/>
  <c r="Q930" i="1"/>
  <c r="U922" i="1"/>
  <c r="V922" i="1"/>
  <c r="Q922" i="1"/>
  <c r="V914" i="1"/>
  <c r="U914" i="1"/>
  <c r="Q914" i="1"/>
  <c r="V906" i="1"/>
  <c r="U906" i="1"/>
  <c r="Q906" i="1"/>
  <c r="V898" i="1"/>
  <c r="U898" i="1"/>
  <c r="Q898" i="1"/>
  <c r="U890" i="1"/>
  <c r="V890" i="1"/>
  <c r="Q890" i="1"/>
  <c r="V882" i="1"/>
  <c r="U882" i="1"/>
  <c r="Q882" i="1"/>
  <c r="V874" i="1"/>
  <c r="U874" i="1"/>
  <c r="Q874" i="1"/>
  <c r="V866" i="1"/>
  <c r="U866" i="1"/>
  <c r="Q866" i="1"/>
  <c r="U858" i="1"/>
  <c r="V858" i="1"/>
  <c r="Q858" i="1"/>
  <c r="V850" i="1"/>
  <c r="U850" i="1"/>
  <c r="Q850" i="1"/>
  <c r="V842" i="1"/>
  <c r="U842" i="1"/>
  <c r="Q842" i="1"/>
  <c r="V834" i="1"/>
  <c r="U834" i="1"/>
  <c r="Q834" i="1"/>
  <c r="U826" i="1"/>
  <c r="V826" i="1"/>
  <c r="Q826" i="1"/>
  <c r="V818" i="1"/>
  <c r="U818" i="1"/>
  <c r="Q818" i="1"/>
  <c r="V810" i="1"/>
  <c r="U810" i="1"/>
  <c r="Q810" i="1"/>
  <c r="V802" i="1"/>
  <c r="U802" i="1"/>
  <c r="Q802" i="1"/>
  <c r="U794" i="1"/>
  <c r="V794" i="1"/>
  <c r="Q794" i="1"/>
  <c r="V786" i="1"/>
  <c r="U786" i="1"/>
  <c r="Q786" i="1"/>
  <c r="V778" i="1"/>
  <c r="U778" i="1"/>
  <c r="V770" i="1"/>
  <c r="U770" i="1"/>
  <c r="Q770" i="1"/>
  <c r="U762" i="1"/>
  <c r="V762" i="1"/>
  <c r="Q762" i="1"/>
  <c r="V754" i="1"/>
  <c r="U754" i="1"/>
  <c r="Q754" i="1"/>
  <c r="V746" i="1"/>
  <c r="U746" i="1"/>
  <c r="Q746" i="1"/>
  <c r="V738" i="1"/>
  <c r="U738" i="1"/>
  <c r="Q738" i="1"/>
  <c r="U730" i="1"/>
  <c r="V730" i="1"/>
  <c r="Q730" i="1"/>
  <c r="U722" i="1"/>
  <c r="V722" i="1"/>
  <c r="Q722" i="1"/>
  <c r="U714" i="1"/>
  <c r="V714" i="1"/>
  <c r="Q714" i="1"/>
  <c r="U706" i="1"/>
  <c r="V706" i="1"/>
  <c r="Q706" i="1"/>
  <c r="U698" i="1"/>
  <c r="V698" i="1"/>
  <c r="Q698" i="1"/>
  <c r="U690" i="1"/>
  <c r="V690" i="1"/>
  <c r="Q690" i="1"/>
  <c r="U682" i="1"/>
  <c r="V682" i="1"/>
  <c r="Q682" i="1"/>
  <c r="U674" i="1"/>
  <c r="V674" i="1"/>
  <c r="Q674" i="1"/>
  <c r="U666" i="1"/>
  <c r="V666" i="1"/>
  <c r="Q666" i="1"/>
  <c r="U658" i="1"/>
  <c r="V658" i="1"/>
  <c r="Q658" i="1"/>
  <c r="U650" i="1"/>
  <c r="V650" i="1"/>
  <c r="Q650" i="1"/>
  <c r="U642" i="1"/>
  <c r="V642" i="1"/>
  <c r="Q642" i="1"/>
  <c r="U634" i="1"/>
  <c r="V634" i="1"/>
  <c r="Q634" i="1"/>
  <c r="U626" i="1"/>
  <c r="V626" i="1"/>
  <c r="Q626" i="1"/>
  <c r="U618" i="1"/>
  <c r="V618" i="1"/>
  <c r="Q618" i="1"/>
  <c r="U610" i="1"/>
  <c r="V610" i="1"/>
  <c r="Q610" i="1"/>
  <c r="U602" i="1"/>
  <c r="V602" i="1"/>
  <c r="Q602" i="1"/>
  <c r="U594" i="1"/>
  <c r="V594" i="1"/>
  <c r="Q594" i="1"/>
  <c r="U586" i="1"/>
  <c r="V586" i="1"/>
  <c r="Q586" i="1"/>
  <c r="U578" i="1"/>
  <c r="V578" i="1"/>
  <c r="Q578" i="1"/>
  <c r="U570" i="1"/>
  <c r="V570" i="1"/>
  <c r="Q570" i="1"/>
  <c r="U562" i="1"/>
  <c r="V562" i="1"/>
  <c r="Q562" i="1"/>
  <c r="U554" i="1"/>
  <c r="V554" i="1"/>
  <c r="Q554" i="1"/>
  <c r="U546" i="1"/>
  <c r="V546" i="1"/>
  <c r="Q546" i="1"/>
  <c r="U538" i="1"/>
  <c r="V538" i="1"/>
  <c r="Q538" i="1"/>
  <c r="U530" i="1"/>
  <c r="V530" i="1"/>
  <c r="Q530" i="1"/>
  <c r="U522" i="1"/>
  <c r="V522" i="1"/>
  <c r="U514" i="1"/>
  <c r="V514" i="1"/>
  <c r="Q514" i="1"/>
  <c r="U506" i="1"/>
  <c r="V506" i="1"/>
  <c r="Q506" i="1"/>
  <c r="U498" i="1"/>
  <c r="V498" i="1"/>
  <c r="Q498" i="1"/>
  <c r="V490" i="1"/>
  <c r="U490" i="1"/>
  <c r="Q490" i="1"/>
  <c r="V482" i="1"/>
  <c r="U482" i="1"/>
  <c r="Q482" i="1"/>
  <c r="V474" i="1"/>
  <c r="U474" i="1"/>
  <c r="Q474" i="1"/>
  <c r="V466" i="1"/>
  <c r="U466" i="1"/>
  <c r="Q466" i="1"/>
  <c r="V458" i="1"/>
  <c r="U458" i="1"/>
  <c r="Q458" i="1"/>
  <c r="V450" i="1"/>
  <c r="U450" i="1"/>
  <c r="Q450" i="1"/>
  <c r="V442" i="1"/>
  <c r="U442" i="1"/>
  <c r="Q442" i="1"/>
  <c r="V434" i="1"/>
  <c r="U434" i="1"/>
  <c r="Q434" i="1"/>
  <c r="V426" i="1"/>
  <c r="U426" i="1"/>
  <c r="Q426" i="1"/>
  <c r="V418" i="1"/>
  <c r="U418" i="1"/>
  <c r="Q418" i="1"/>
  <c r="V410" i="1"/>
  <c r="U410" i="1"/>
  <c r="Q410" i="1"/>
  <c r="V402" i="1"/>
  <c r="U402" i="1"/>
  <c r="Q402" i="1"/>
  <c r="V394" i="1"/>
  <c r="U394" i="1"/>
  <c r="Q394" i="1"/>
  <c r="V386" i="1"/>
  <c r="U386" i="1"/>
  <c r="Q386" i="1"/>
  <c r="V378" i="1"/>
  <c r="U378" i="1"/>
  <c r="Q378" i="1"/>
  <c r="V370" i="1"/>
  <c r="U370" i="1"/>
  <c r="Q370" i="1"/>
  <c r="V362" i="1"/>
  <c r="U362" i="1"/>
  <c r="Q362" i="1"/>
  <c r="V354" i="1"/>
  <c r="U354" i="1"/>
  <c r="Q354" i="1"/>
  <c r="V346" i="1"/>
  <c r="U346" i="1"/>
  <c r="Q346" i="1"/>
  <c r="U338" i="1"/>
  <c r="V338" i="1"/>
  <c r="Q338" i="1"/>
  <c r="U330" i="1"/>
  <c r="V330" i="1"/>
  <c r="Q330" i="1"/>
  <c r="U322" i="1"/>
  <c r="V322" i="1"/>
  <c r="Q322" i="1"/>
  <c r="U314" i="1"/>
  <c r="V314" i="1"/>
  <c r="Q314" i="1"/>
  <c r="U306" i="1"/>
  <c r="V306" i="1"/>
  <c r="Q306" i="1"/>
  <c r="U298" i="1"/>
  <c r="V298" i="1"/>
  <c r="Q298" i="1"/>
  <c r="U290" i="1"/>
  <c r="V290" i="1"/>
  <c r="Q290" i="1"/>
  <c r="U282" i="1"/>
  <c r="V282" i="1"/>
  <c r="Q282" i="1"/>
  <c r="U274" i="1"/>
  <c r="V274" i="1"/>
  <c r="Q274" i="1"/>
  <c r="U266" i="1"/>
  <c r="V266" i="1"/>
  <c r="Q266" i="1"/>
  <c r="U258" i="1"/>
  <c r="V258" i="1"/>
  <c r="Q258" i="1"/>
  <c r="U250" i="1"/>
  <c r="V250" i="1"/>
  <c r="Q250" i="1"/>
  <c r="U242" i="1"/>
  <c r="V242" i="1"/>
  <c r="Q242" i="1"/>
  <c r="U234" i="1"/>
  <c r="V234" i="1"/>
  <c r="Q234" i="1"/>
  <c r="U226" i="1"/>
  <c r="V226" i="1"/>
  <c r="Q226" i="1"/>
  <c r="U218" i="1"/>
  <c r="V218" i="1"/>
  <c r="Q218" i="1"/>
  <c r="U210" i="1"/>
  <c r="V210" i="1"/>
  <c r="Q210" i="1"/>
  <c r="U202" i="1"/>
  <c r="V202" i="1"/>
  <c r="Q202" i="1"/>
  <c r="U194" i="1"/>
  <c r="V194" i="1"/>
  <c r="Q194" i="1"/>
  <c r="U186" i="1"/>
  <c r="V186" i="1"/>
  <c r="Q186" i="1"/>
  <c r="U178" i="1"/>
  <c r="V178" i="1"/>
  <c r="Q178" i="1"/>
  <c r="U170" i="1"/>
  <c r="V170" i="1"/>
  <c r="Q170" i="1"/>
  <c r="U162" i="1"/>
  <c r="V162" i="1"/>
  <c r="Q162" i="1"/>
  <c r="U154" i="1"/>
  <c r="V154" i="1"/>
  <c r="U146" i="1"/>
  <c r="V146" i="1"/>
  <c r="Q146" i="1"/>
  <c r="U138" i="1"/>
  <c r="V138" i="1"/>
  <c r="Q138" i="1"/>
  <c r="U130" i="1"/>
  <c r="V130" i="1"/>
  <c r="Q130" i="1"/>
  <c r="U122" i="1"/>
  <c r="V122" i="1"/>
  <c r="Q122" i="1"/>
  <c r="U114" i="1"/>
  <c r="V114" i="1"/>
  <c r="Q114" i="1"/>
  <c r="U106" i="1"/>
  <c r="V106" i="1"/>
  <c r="Q106" i="1"/>
  <c r="U98" i="1"/>
  <c r="V98" i="1"/>
  <c r="Q98" i="1"/>
  <c r="U90" i="1"/>
  <c r="V90" i="1"/>
  <c r="Q90" i="1"/>
  <c r="U82" i="1"/>
  <c r="V82" i="1"/>
  <c r="Q82" i="1"/>
  <c r="U74" i="1"/>
  <c r="V74" i="1"/>
  <c r="Q74" i="1"/>
  <c r="U66" i="1"/>
  <c r="V66" i="1"/>
  <c r="Q66" i="1"/>
  <c r="U58" i="1"/>
  <c r="V58" i="1"/>
  <c r="Q58" i="1"/>
  <c r="U50" i="1"/>
  <c r="V50" i="1"/>
  <c r="Q50" i="1"/>
  <c r="U42" i="1"/>
  <c r="V42" i="1"/>
  <c r="Q42" i="1"/>
  <c r="U34" i="1"/>
  <c r="V34" i="1"/>
  <c r="Q34" i="1"/>
  <c r="U26" i="1"/>
  <c r="V26" i="1"/>
  <c r="Q26" i="1"/>
  <c r="U18" i="1"/>
  <c r="V18" i="1"/>
  <c r="Q18" i="1"/>
  <c r="U10" i="1"/>
  <c r="V10" i="1"/>
  <c r="Q10" i="1"/>
  <c r="Q1651" i="1"/>
  <c r="Q1339" i="1"/>
  <c r="Q317" i="1"/>
  <c r="U2425" i="1"/>
  <c r="V2425" i="1"/>
  <c r="U2417" i="1"/>
  <c r="V2417" i="1"/>
  <c r="U2409" i="1"/>
  <c r="V2409" i="1"/>
  <c r="U2401" i="1"/>
  <c r="V2401" i="1"/>
  <c r="Q2401" i="1"/>
  <c r="U2393" i="1"/>
  <c r="V2393" i="1"/>
  <c r="U2385" i="1"/>
  <c r="V2385" i="1"/>
  <c r="U2377" i="1"/>
  <c r="V2377" i="1"/>
  <c r="U2369" i="1"/>
  <c r="V2369" i="1"/>
  <c r="Q2369" i="1"/>
  <c r="U2361" i="1"/>
  <c r="V2361" i="1"/>
  <c r="U2353" i="1"/>
  <c r="V2353" i="1"/>
  <c r="U2345" i="1"/>
  <c r="V2345" i="1"/>
  <c r="U2337" i="1"/>
  <c r="V2337" i="1"/>
  <c r="Q2337" i="1"/>
  <c r="U2329" i="1"/>
  <c r="V2329" i="1"/>
  <c r="U2321" i="1"/>
  <c r="V2321" i="1"/>
  <c r="U2313" i="1"/>
  <c r="V2313" i="1"/>
  <c r="V2305" i="1"/>
  <c r="U2305" i="1"/>
  <c r="Q2305" i="1"/>
  <c r="V2297" i="1"/>
  <c r="U2297" i="1"/>
  <c r="V2289" i="1"/>
  <c r="U2289" i="1"/>
  <c r="V2281" i="1"/>
  <c r="U2281" i="1"/>
  <c r="Q2281" i="1"/>
  <c r="V2273" i="1"/>
  <c r="U2273" i="1"/>
  <c r="Q2273" i="1"/>
  <c r="V2265" i="1"/>
  <c r="U2265" i="1"/>
  <c r="Q2265" i="1"/>
  <c r="V2257" i="1"/>
  <c r="U2257" i="1"/>
  <c r="V2249" i="1"/>
  <c r="U2249" i="1"/>
  <c r="Q2249" i="1"/>
  <c r="V2241" i="1"/>
  <c r="U2241" i="1"/>
  <c r="Q2241" i="1"/>
  <c r="V2233" i="1"/>
  <c r="U2233" i="1"/>
  <c r="Q2233" i="1"/>
  <c r="V2225" i="1"/>
  <c r="U2225" i="1"/>
  <c r="V2217" i="1"/>
  <c r="U2217" i="1"/>
  <c r="Q2217" i="1"/>
  <c r="V2209" i="1"/>
  <c r="U2209" i="1"/>
  <c r="Q2209" i="1"/>
  <c r="V2201" i="1"/>
  <c r="U2201" i="1"/>
  <c r="Q2201" i="1"/>
  <c r="V2193" i="1"/>
  <c r="U2193" i="1"/>
  <c r="V2185" i="1"/>
  <c r="U2185" i="1"/>
  <c r="Q2185" i="1"/>
  <c r="U2177" i="1"/>
  <c r="V2177" i="1"/>
  <c r="Q2177" i="1"/>
  <c r="U2169" i="1"/>
  <c r="V2169" i="1"/>
  <c r="Q2169" i="1"/>
  <c r="U2161" i="1"/>
  <c r="V2161" i="1"/>
  <c r="U2156" i="1"/>
  <c r="V2156" i="1"/>
  <c r="Q2156" i="1"/>
  <c r="U2153" i="1"/>
  <c r="V2153" i="1"/>
  <c r="Q2153" i="1"/>
  <c r="U2145" i="1"/>
  <c r="V2145" i="1"/>
  <c r="Q2145" i="1"/>
  <c r="U2137" i="1"/>
  <c r="V2137" i="1"/>
  <c r="U2129" i="1"/>
  <c r="V2129" i="1"/>
  <c r="Q2129" i="1"/>
  <c r="U2121" i="1"/>
  <c r="V2121" i="1"/>
  <c r="Q2121" i="1"/>
  <c r="U2113" i="1"/>
  <c r="V2113" i="1"/>
  <c r="Q2113" i="1"/>
  <c r="U2105" i="1"/>
  <c r="V2105" i="1"/>
  <c r="U2097" i="1"/>
  <c r="V2097" i="1"/>
  <c r="Q2097" i="1"/>
  <c r="U2089" i="1"/>
  <c r="V2089" i="1"/>
  <c r="Q2089" i="1"/>
  <c r="U2081" i="1"/>
  <c r="V2081" i="1"/>
  <c r="Q2081" i="1"/>
  <c r="U2073" i="1"/>
  <c r="V2073" i="1"/>
  <c r="U2065" i="1"/>
  <c r="V2065" i="1"/>
  <c r="Q2065" i="1"/>
  <c r="U2057" i="1"/>
  <c r="V2057" i="1"/>
  <c r="Q2057" i="1"/>
  <c r="U2049" i="1"/>
  <c r="V2049" i="1"/>
  <c r="Q2049" i="1"/>
  <c r="U2041" i="1"/>
  <c r="V2041" i="1"/>
  <c r="U2033" i="1"/>
  <c r="V2033" i="1"/>
  <c r="Q2033" i="1"/>
  <c r="U2025" i="1"/>
  <c r="V2025" i="1"/>
  <c r="Q2025" i="1"/>
  <c r="U2017" i="1"/>
  <c r="V2017" i="1"/>
  <c r="Q2017" i="1"/>
  <c r="V2009" i="1"/>
  <c r="U2009" i="1"/>
  <c r="V2001" i="1"/>
  <c r="U2001" i="1"/>
  <c r="Q2001" i="1"/>
  <c r="V1993" i="1"/>
  <c r="U1993" i="1"/>
  <c r="Q1993" i="1"/>
  <c r="V1985" i="1"/>
  <c r="U1985" i="1"/>
  <c r="Q1985" i="1"/>
  <c r="U1977" i="1"/>
  <c r="V1977" i="1"/>
  <c r="U1969" i="1"/>
  <c r="V1969" i="1"/>
  <c r="Q1969" i="1"/>
  <c r="U1961" i="1"/>
  <c r="V1961" i="1"/>
  <c r="Q1961" i="1"/>
  <c r="U1953" i="1"/>
  <c r="V1953" i="1"/>
  <c r="Q1953" i="1"/>
  <c r="U1945" i="1"/>
  <c r="V1945" i="1"/>
  <c r="U1937" i="1"/>
  <c r="V1937" i="1"/>
  <c r="Q1937" i="1"/>
  <c r="U1929" i="1"/>
  <c r="V1929" i="1"/>
  <c r="Q1929" i="1"/>
  <c r="U1921" i="1"/>
  <c r="V1921" i="1"/>
  <c r="Q1921" i="1"/>
  <c r="U1913" i="1"/>
  <c r="V1913" i="1"/>
  <c r="U1905" i="1"/>
  <c r="V1905" i="1"/>
  <c r="Q1905" i="1"/>
  <c r="U1897" i="1"/>
  <c r="V1897" i="1"/>
  <c r="Q1897" i="1"/>
  <c r="U1889" i="1"/>
  <c r="V1889" i="1"/>
  <c r="Q1889" i="1"/>
  <c r="U1881" i="1"/>
  <c r="V1881" i="1"/>
  <c r="U1873" i="1"/>
  <c r="V1873" i="1"/>
  <c r="Q1873" i="1"/>
  <c r="U1865" i="1"/>
  <c r="V1865" i="1"/>
  <c r="Q1865" i="1"/>
  <c r="U1857" i="1"/>
  <c r="V1857" i="1"/>
  <c r="Q1857" i="1"/>
  <c r="U1849" i="1"/>
  <c r="V1849" i="1"/>
  <c r="U1841" i="1"/>
  <c r="V1841" i="1"/>
  <c r="Q1841" i="1"/>
  <c r="U1833" i="1"/>
  <c r="V1833" i="1"/>
  <c r="Q1833" i="1"/>
  <c r="U1825" i="1"/>
  <c r="V1825" i="1"/>
  <c r="Q1825" i="1"/>
  <c r="U1817" i="1"/>
  <c r="V1817" i="1"/>
  <c r="U1809" i="1"/>
  <c r="V1809" i="1"/>
  <c r="Q1809" i="1"/>
  <c r="U1801" i="1"/>
  <c r="V1801" i="1"/>
  <c r="Q1801" i="1"/>
  <c r="U1793" i="1"/>
  <c r="V1793" i="1"/>
  <c r="Q1793" i="1"/>
  <c r="U1785" i="1"/>
  <c r="V1785" i="1"/>
  <c r="Q1785" i="1"/>
  <c r="U1777" i="1"/>
  <c r="V1777" i="1"/>
  <c r="Q1777" i="1"/>
  <c r="U1769" i="1"/>
  <c r="V1769" i="1"/>
  <c r="Q1769" i="1"/>
  <c r="U1761" i="1"/>
  <c r="V1761" i="1"/>
  <c r="Q1761" i="1"/>
  <c r="U1753" i="1"/>
  <c r="V1753" i="1"/>
  <c r="U1745" i="1"/>
  <c r="V1745" i="1"/>
  <c r="Q1745" i="1"/>
  <c r="U1737" i="1"/>
  <c r="V1737" i="1"/>
  <c r="Q1737" i="1"/>
  <c r="U1729" i="1"/>
  <c r="V1729" i="1"/>
  <c r="Q1729" i="1"/>
  <c r="U1721" i="1"/>
  <c r="V1721" i="1"/>
  <c r="Q1721" i="1"/>
  <c r="U1713" i="1"/>
  <c r="V1713" i="1"/>
  <c r="Q1713" i="1"/>
  <c r="U1705" i="1"/>
  <c r="V1705" i="1"/>
  <c r="Q1705" i="1"/>
  <c r="U1697" i="1"/>
  <c r="V1697" i="1"/>
  <c r="Q1697" i="1"/>
  <c r="U1689" i="1"/>
  <c r="V1689" i="1"/>
  <c r="U1681" i="1"/>
  <c r="V1681" i="1"/>
  <c r="Q1681" i="1"/>
  <c r="U1673" i="1"/>
  <c r="V1673" i="1"/>
  <c r="Q1673" i="1"/>
  <c r="U1665" i="1"/>
  <c r="V1665" i="1"/>
  <c r="Q1665" i="1"/>
  <c r="U1657" i="1"/>
  <c r="V1657" i="1"/>
  <c r="Q1657" i="1"/>
  <c r="U1649" i="1"/>
  <c r="V1649" i="1"/>
  <c r="Q1649" i="1"/>
  <c r="U1641" i="1"/>
  <c r="V1641" i="1"/>
  <c r="Q1641" i="1"/>
  <c r="U1633" i="1"/>
  <c r="V1633" i="1"/>
  <c r="Q1633" i="1"/>
  <c r="U1625" i="1"/>
  <c r="V1625" i="1"/>
  <c r="U1617" i="1"/>
  <c r="V1617" i="1"/>
  <c r="Q1617" i="1"/>
  <c r="V1609" i="1"/>
  <c r="U1609" i="1"/>
  <c r="Q1609" i="1"/>
  <c r="U1601" i="1"/>
  <c r="V1601" i="1"/>
  <c r="Q1601" i="1"/>
  <c r="V1593" i="1"/>
  <c r="U1593" i="1"/>
  <c r="Q1593" i="1"/>
  <c r="U1585" i="1"/>
  <c r="V1585" i="1"/>
  <c r="Q1585" i="1"/>
  <c r="V1577" i="1"/>
  <c r="U1577" i="1"/>
  <c r="Q1577" i="1"/>
  <c r="U1569" i="1"/>
  <c r="V1569" i="1"/>
  <c r="Q1569" i="1"/>
  <c r="V1561" i="1"/>
  <c r="U1561" i="1"/>
  <c r="Q1561" i="1"/>
  <c r="U1553" i="1"/>
  <c r="V1553" i="1"/>
  <c r="V1545" i="1"/>
  <c r="U1545" i="1"/>
  <c r="Q1545" i="1"/>
  <c r="U1537" i="1"/>
  <c r="V1537" i="1"/>
  <c r="Q1537" i="1"/>
  <c r="V1529" i="1"/>
  <c r="U1529" i="1"/>
  <c r="Q1529" i="1"/>
  <c r="U1521" i="1"/>
  <c r="V1521" i="1"/>
  <c r="Q1521" i="1"/>
  <c r="V1513" i="1"/>
  <c r="U1513" i="1"/>
  <c r="Q1513" i="1"/>
  <c r="U1505" i="1"/>
  <c r="V1505" i="1"/>
  <c r="Q1505" i="1"/>
  <c r="V1497" i="1"/>
  <c r="U1497" i="1"/>
  <c r="Q1497" i="1"/>
  <c r="U1489" i="1"/>
  <c r="V1489" i="1"/>
  <c r="U1481" i="1"/>
  <c r="V1481" i="1"/>
  <c r="Q1481" i="1"/>
  <c r="U1473" i="1"/>
  <c r="V1473" i="1"/>
  <c r="Q1473" i="1"/>
  <c r="U1465" i="1"/>
  <c r="V1465" i="1"/>
  <c r="Q1465" i="1"/>
  <c r="U1457" i="1"/>
  <c r="V1457" i="1"/>
  <c r="Q1457" i="1"/>
  <c r="V1449" i="1"/>
  <c r="U1449" i="1"/>
  <c r="Q1449" i="1"/>
  <c r="U1441" i="1"/>
  <c r="V1441" i="1"/>
  <c r="Q1441" i="1"/>
  <c r="U1433" i="1"/>
  <c r="V1433" i="1"/>
  <c r="Q1433" i="1"/>
  <c r="U1425" i="1"/>
  <c r="V1425" i="1"/>
  <c r="V1417" i="1"/>
  <c r="U1417" i="1"/>
  <c r="Q1417" i="1"/>
  <c r="U1409" i="1"/>
  <c r="V1409" i="1"/>
  <c r="Q1409" i="1"/>
  <c r="U1401" i="1"/>
  <c r="V1401" i="1"/>
  <c r="Q1401" i="1"/>
  <c r="U1393" i="1"/>
  <c r="V1393" i="1"/>
  <c r="Q1393" i="1"/>
  <c r="V1385" i="1"/>
  <c r="U1385" i="1"/>
  <c r="Q1385" i="1"/>
  <c r="U1377" i="1"/>
  <c r="V1377" i="1"/>
  <c r="Q1377" i="1"/>
  <c r="U1369" i="1"/>
  <c r="V1369" i="1"/>
  <c r="Q1369" i="1"/>
  <c r="U1361" i="1"/>
  <c r="V1361" i="1"/>
  <c r="U1353" i="1"/>
  <c r="V1353" i="1"/>
  <c r="Q1353" i="1"/>
  <c r="V1345" i="1"/>
  <c r="U1345" i="1"/>
  <c r="Q1345" i="1"/>
  <c r="V1337" i="1"/>
  <c r="U1337" i="1"/>
  <c r="Q1337" i="1"/>
  <c r="V1329" i="1"/>
  <c r="U1329" i="1"/>
  <c r="Q1329" i="1"/>
  <c r="V1321" i="1"/>
  <c r="U1321" i="1"/>
  <c r="Q1321" i="1"/>
  <c r="V1313" i="1"/>
  <c r="U1313" i="1"/>
  <c r="Q1313" i="1"/>
  <c r="V1305" i="1"/>
  <c r="U1305" i="1"/>
  <c r="Q1305" i="1"/>
  <c r="V1297" i="1"/>
  <c r="U1297" i="1"/>
  <c r="V1289" i="1"/>
  <c r="U1289" i="1"/>
  <c r="Q1289" i="1"/>
  <c r="V1281" i="1"/>
  <c r="U1281" i="1"/>
  <c r="Q1281" i="1"/>
  <c r="V1273" i="1"/>
  <c r="U1273" i="1"/>
  <c r="Q1273" i="1"/>
  <c r="V1265" i="1"/>
  <c r="U1265" i="1"/>
  <c r="Q1265" i="1"/>
  <c r="U1257" i="1"/>
  <c r="V1257" i="1"/>
  <c r="Q1257" i="1"/>
  <c r="U1249" i="1"/>
  <c r="V1249" i="1"/>
  <c r="Q1249" i="1"/>
  <c r="U1241" i="1"/>
  <c r="V1241" i="1"/>
  <c r="Q1241" i="1"/>
  <c r="U1233" i="1"/>
  <c r="V1233" i="1"/>
  <c r="U1225" i="1"/>
  <c r="V1225" i="1"/>
  <c r="Q1225" i="1"/>
  <c r="U1217" i="1"/>
  <c r="V1217" i="1"/>
  <c r="Q1217" i="1"/>
  <c r="U1209" i="1"/>
  <c r="V1209" i="1"/>
  <c r="Q1209" i="1"/>
  <c r="U1201" i="1"/>
  <c r="V1201" i="1"/>
  <c r="Q1201" i="1"/>
  <c r="U1193" i="1"/>
  <c r="V1193" i="1"/>
  <c r="Q1193" i="1"/>
  <c r="U1185" i="1"/>
  <c r="V1185" i="1"/>
  <c r="Q1185" i="1"/>
  <c r="U1177" i="1"/>
  <c r="V1177" i="1"/>
  <c r="Q1177" i="1"/>
  <c r="U1169" i="1"/>
  <c r="V1169" i="1"/>
  <c r="U1161" i="1"/>
  <c r="V1161" i="1"/>
  <c r="Q1161" i="1"/>
  <c r="U1153" i="1"/>
  <c r="V1153" i="1"/>
  <c r="Q1153" i="1"/>
  <c r="U1145" i="1"/>
  <c r="V1145" i="1"/>
  <c r="Q1145" i="1"/>
  <c r="U1137" i="1"/>
  <c r="V1137" i="1"/>
  <c r="Q1137" i="1"/>
  <c r="U1129" i="1"/>
  <c r="V1129" i="1"/>
  <c r="Q1129" i="1"/>
  <c r="U1121" i="1"/>
  <c r="V1121" i="1"/>
  <c r="Q1121" i="1"/>
  <c r="U1113" i="1"/>
  <c r="V1113" i="1"/>
  <c r="Q1113" i="1"/>
  <c r="U1105" i="1"/>
  <c r="V1105" i="1"/>
  <c r="U1097" i="1"/>
  <c r="V1097" i="1"/>
  <c r="Q1097" i="1"/>
  <c r="U1089" i="1"/>
  <c r="V1089" i="1"/>
  <c r="Q1089" i="1"/>
  <c r="U1081" i="1"/>
  <c r="V1081" i="1"/>
  <c r="Q1081" i="1"/>
  <c r="U1073" i="1"/>
  <c r="V1073" i="1"/>
  <c r="Q1073" i="1"/>
  <c r="U1065" i="1"/>
  <c r="V1065" i="1"/>
  <c r="Q1065" i="1"/>
  <c r="U1057" i="1"/>
  <c r="V1057" i="1"/>
  <c r="Q1057" i="1"/>
  <c r="U1049" i="1"/>
  <c r="V1049" i="1"/>
  <c r="Q1049" i="1"/>
  <c r="U1041" i="1"/>
  <c r="V1041" i="1"/>
  <c r="U1033" i="1"/>
  <c r="V1033" i="1"/>
  <c r="Q1033" i="1"/>
  <c r="U1025" i="1"/>
  <c r="V1025" i="1"/>
  <c r="Q1025" i="1"/>
  <c r="U1017" i="1"/>
  <c r="V1017" i="1"/>
  <c r="Q1017" i="1"/>
  <c r="U1009" i="1"/>
  <c r="V1009" i="1"/>
  <c r="Q1009" i="1"/>
  <c r="U1001" i="1"/>
  <c r="V1001" i="1"/>
  <c r="Q1001" i="1"/>
  <c r="U993" i="1"/>
  <c r="V993" i="1"/>
  <c r="Q993" i="1"/>
  <c r="U985" i="1"/>
  <c r="V985" i="1"/>
  <c r="Q985" i="1"/>
  <c r="U977" i="1"/>
  <c r="V977" i="1"/>
  <c r="Q977" i="1"/>
  <c r="U969" i="1"/>
  <c r="V969" i="1"/>
  <c r="Q969" i="1"/>
  <c r="U961" i="1"/>
  <c r="V961" i="1"/>
  <c r="Q961" i="1"/>
  <c r="U953" i="1"/>
  <c r="V953" i="1"/>
  <c r="Q953" i="1"/>
  <c r="U945" i="1"/>
  <c r="V945" i="1"/>
  <c r="Q945" i="1"/>
  <c r="U937" i="1"/>
  <c r="V937" i="1"/>
  <c r="Q937" i="1"/>
  <c r="U929" i="1"/>
  <c r="V929" i="1"/>
  <c r="Q929" i="1"/>
  <c r="U921" i="1"/>
  <c r="V921" i="1"/>
  <c r="Q921" i="1"/>
  <c r="U913" i="1"/>
  <c r="V913" i="1"/>
  <c r="Q913" i="1"/>
  <c r="U905" i="1"/>
  <c r="V905" i="1"/>
  <c r="Q905" i="1"/>
  <c r="U897" i="1"/>
  <c r="V897" i="1"/>
  <c r="Q897" i="1"/>
  <c r="U889" i="1"/>
  <c r="V889" i="1"/>
  <c r="Q889" i="1"/>
  <c r="U881" i="1"/>
  <c r="V881" i="1"/>
  <c r="Q881" i="1"/>
  <c r="U873" i="1"/>
  <c r="V873" i="1"/>
  <c r="Q873" i="1"/>
  <c r="U865" i="1"/>
  <c r="V865" i="1"/>
  <c r="Q865" i="1"/>
  <c r="U857" i="1"/>
  <c r="V857" i="1"/>
  <c r="Q857" i="1"/>
  <c r="U849" i="1"/>
  <c r="V849" i="1"/>
  <c r="Q849" i="1"/>
  <c r="U841" i="1"/>
  <c r="V841" i="1"/>
  <c r="Q841" i="1"/>
  <c r="U833" i="1"/>
  <c r="V833" i="1"/>
  <c r="Q833" i="1"/>
  <c r="U825" i="1"/>
  <c r="V825" i="1"/>
  <c r="Q825" i="1"/>
  <c r="U817" i="1"/>
  <c r="V817" i="1"/>
  <c r="Q817" i="1"/>
  <c r="U809" i="1"/>
  <c r="V809" i="1"/>
  <c r="Q809" i="1"/>
  <c r="U801" i="1"/>
  <c r="V801" i="1"/>
  <c r="Q801" i="1"/>
  <c r="U793" i="1"/>
  <c r="V793" i="1"/>
  <c r="Q793" i="1"/>
  <c r="U785" i="1"/>
  <c r="V785" i="1"/>
  <c r="Q785" i="1"/>
  <c r="U777" i="1"/>
  <c r="V777" i="1"/>
  <c r="Q777" i="1"/>
  <c r="U769" i="1"/>
  <c r="V769" i="1"/>
  <c r="Q769" i="1"/>
  <c r="U761" i="1"/>
  <c r="V761" i="1"/>
  <c r="Q761" i="1"/>
  <c r="U753" i="1"/>
  <c r="V753" i="1"/>
  <c r="Q753" i="1"/>
  <c r="U745" i="1"/>
  <c r="V745" i="1"/>
  <c r="Q745" i="1"/>
  <c r="U737" i="1"/>
  <c r="V737" i="1"/>
  <c r="Q737" i="1"/>
  <c r="U729" i="1"/>
  <c r="V729" i="1"/>
  <c r="Q729" i="1"/>
  <c r="U721" i="1"/>
  <c r="V721" i="1"/>
  <c r="Q721" i="1"/>
  <c r="U713" i="1"/>
  <c r="V713" i="1"/>
  <c r="Q713" i="1"/>
  <c r="U705" i="1"/>
  <c r="V705" i="1"/>
  <c r="Q705" i="1"/>
  <c r="U697" i="1"/>
  <c r="V697" i="1"/>
  <c r="Q697" i="1"/>
  <c r="U689" i="1"/>
  <c r="V689" i="1"/>
  <c r="Q689" i="1"/>
  <c r="U681" i="1"/>
  <c r="V681" i="1"/>
  <c r="Q681" i="1"/>
  <c r="V673" i="1"/>
  <c r="U673" i="1"/>
  <c r="Q673" i="1"/>
  <c r="U665" i="1"/>
  <c r="V665" i="1"/>
  <c r="Q665" i="1"/>
  <c r="V657" i="1"/>
  <c r="U657" i="1"/>
  <c r="Q657" i="1"/>
  <c r="U649" i="1"/>
  <c r="V649" i="1"/>
  <c r="Q649" i="1"/>
  <c r="U641" i="1"/>
  <c r="V641" i="1"/>
  <c r="Q641" i="1"/>
  <c r="U633" i="1"/>
  <c r="V633" i="1"/>
  <c r="Q633" i="1"/>
  <c r="V625" i="1"/>
  <c r="U625" i="1"/>
  <c r="Q625" i="1"/>
  <c r="U617" i="1"/>
  <c r="V617" i="1"/>
  <c r="Q617" i="1"/>
  <c r="U609" i="1"/>
  <c r="V609" i="1"/>
  <c r="Q609" i="1"/>
  <c r="U601" i="1"/>
  <c r="V601" i="1"/>
  <c r="Q601" i="1"/>
  <c r="U593" i="1"/>
  <c r="V593" i="1"/>
  <c r="Q593" i="1"/>
  <c r="U585" i="1"/>
  <c r="V585" i="1"/>
  <c r="Q585" i="1"/>
  <c r="U577" i="1"/>
  <c r="V577" i="1"/>
  <c r="Q577" i="1"/>
  <c r="U569" i="1"/>
  <c r="V569" i="1"/>
  <c r="Q569" i="1"/>
  <c r="U561" i="1"/>
  <c r="V561" i="1"/>
  <c r="Q561" i="1"/>
  <c r="U553" i="1"/>
  <c r="V553" i="1"/>
  <c r="Q553" i="1"/>
  <c r="U545" i="1"/>
  <c r="V545" i="1"/>
  <c r="Q545" i="1"/>
  <c r="U537" i="1"/>
  <c r="V537" i="1"/>
  <c r="Q537" i="1"/>
  <c r="U529" i="1"/>
  <c r="V529" i="1"/>
  <c r="Q529" i="1"/>
  <c r="U521" i="1"/>
  <c r="V521" i="1"/>
  <c r="Q521" i="1"/>
  <c r="U513" i="1"/>
  <c r="V513" i="1"/>
  <c r="Q513" i="1"/>
  <c r="U505" i="1"/>
  <c r="V505" i="1"/>
  <c r="Q505" i="1"/>
  <c r="U497" i="1"/>
  <c r="V497" i="1"/>
  <c r="Q497" i="1"/>
  <c r="V489" i="1"/>
  <c r="U489" i="1"/>
  <c r="Q489" i="1"/>
  <c r="V481" i="1"/>
  <c r="U481" i="1"/>
  <c r="Q481" i="1"/>
  <c r="V473" i="1"/>
  <c r="U473" i="1"/>
  <c r="Q473" i="1"/>
  <c r="V465" i="1"/>
  <c r="U465" i="1"/>
  <c r="Q465" i="1"/>
  <c r="V457" i="1"/>
  <c r="U457" i="1"/>
  <c r="Q457" i="1"/>
  <c r="V449" i="1"/>
  <c r="U449" i="1"/>
  <c r="Q449" i="1"/>
  <c r="V441" i="1"/>
  <c r="U441" i="1"/>
  <c r="Q441" i="1"/>
  <c r="V433" i="1"/>
  <c r="U433" i="1"/>
  <c r="Q433" i="1"/>
  <c r="V425" i="1"/>
  <c r="U425" i="1"/>
  <c r="Q425" i="1"/>
  <c r="V417" i="1"/>
  <c r="U417" i="1"/>
  <c r="Q417" i="1"/>
  <c r="V409" i="1"/>
  <c r="U409" i="1"/>
  <c r="Q409" i="1"/>
  <c r="V401" i="1"/>
  <c r="U401" i="1"/>
  <c r="Q401" i="1"/>
  <c r="V393" i="1"/>
  <c r="U393" i="1"/>
  <c r="Q393" i="1"/>
  <c r="V385" i="1"/>
  <c r="U385" i="1"/>
  <c r="Q385" i="1"/>
  <c r="V377" i="1"/>
  <c r="U377" i="1"/>
  <c r="Q377" i="1"/>
  <c r="V369" i="1"/>
  <c r="U369" i="1"/>
  <c r="Q369" i="1"/>
  <c r="V361" i="1"/>
  <c r="U361" i="1"/>
  <c r="Q361" i="1"/>
  <c r="V353" i="1"/>
  <c r="U353" i="1"/>
  <c r="Q353" i="1"/>
  <c r="V345" i="1"/>
  <c r="U345" i="1"/>
  <c r="Q345" i="1"/>
  <c r="U337" i="1"/>
  <c r="V337" i="1"/>
  <c r="Q337" i="1"/>
  <c r="U329" i="1"/>
  <c r="V329" i="1"/>
  <c r="Q329" i="1"/>
  <c r="U321" i="1"/>
  <c r="V321" i="1"/>
  <c r="Q321" i="1"/>
  <c r="U313" i="1"/>
  <c r="V313" i="1"/>
  <c r="Q313" i="1"/>
  <c r="U305" i="1"/>
  <c r="V305" i="1"/>
  <c r="Q305" i="1"/>
  <c r="U297" i="1"/>
  <c r="V297" i="1"/>
  <c r="Q297" i="1"/>
  <c r="U289" i="1"/>
  <c r="V289" i="1"/>
  <c r="Q289" i="1"/>
  <c r="U281" i="1"/>
  <c r="V281" i="1"/>
  <c r="Q281" i="1"/>
  <c r="U273" i="1"/>
  <c r="V273" i="1"/>
  <c r="Q273" i="1"/>
  <c r="U265" i="1"/>
  <c r="V265" i="1"/>
  <c r="Q265" i="1"/>
  <c r="U257" i="1"/>
  <c r="V257" i="1"/>
  <c r="Q257" i="1"/>
  <c r="U249" i="1"/>
  <c r="V249" i="1"/>
  <c r="Q249" i="1"/>
  <c r="U241" i="1"/>
  <c r="V241" i="1"/>
  <c r="Q241" i="1"/>
  <c r="U233" i="1"/>
  <c r="V233" i="1"/>
  <c r="Q233" i="1"/>
  <c r="U225" i="1"/>
  <c r="V225" i="1"/>
  <c r="Q225" i="1"/>
  <c r="U217" i="1"/>
  <c r="V217" i="1"/>
  <c r="Q217" i="1"/>
  <c r="U209" i="1"/>
  <c r="V209" i="1"/>
  <c r="Q209" i="1"/>
  <c r="U201" i="1"/>
  <c r="V201" i="1"/>
  <c r="Q201" i="1"/>
  <c r="U193" i="1"/>
  <c r="V193" i="1"/>
  <c r="Q193" i="1"/>
  <c r="U185" i="1"/>
  <c r="V185" i="1"/>
  <c r="Q185" i="1"/>
  <c r="U177" i="1"/>
  <c r="V177" i="1"/>
  <c r="Q177" i="1"/>
  <c r="U169" i="1"/>
  <c r="V169" i="1"/>
  <c r="Q169" i="1"/>
  <c r="U161" i="1"/>
  <c r="V161" i="1"/>
  <c r="Q161" i="1"/>
  <c r="U153" i="1"/>
  <c r="V153" i="1"/>
  <c r="Q153" i="1"/>
  <c r="U145" i="1"/>
  <c r="V145" i="1"/>
  <c r="Q145" i="1"/>
  <c r="U137" i="1"/>
  <c r="V137" i="1"/>
  <c r="Q137" i="1"/>
  <c r="U129" i="1"/>
  <c r="V129" i="1"/>
  <c r="Q129" i="1"/>
  <c r="U121" i="1"/>
  <c r="V121" i="1"/>
  <c r="Q121" i="1"/>
  <c r="U113" i="1"/>
  <c r="V113" i="1"/>
  <c r="Q113" i="1"/>
  <c r="U105" i="1"/>
  <c r="V105" i="1"/>
  <c r="Q105" i="1"/>
  <c r="U97" i="1"/>
  <c r="V97" i="1"/>
  <c r="Q97" i="1"/>
  <c r="U89" i="1"/>
  <c r="V89" i="1"/>
  <c r="Q89" i="1"/>
  <c r="U81" i="1"/>
  <c r="V81" i="1"/>
  <c r="Q81" i="1"/>
  <c r="U73" i="1"/>
  <c r="V73" i="1"/>
  <c r="Q73" i="1"/>
  <c r="U65" i="1"/>
  <c r="V65" i="1"/>
  <c r="Q65" i="1"/>
  <c r="U57" i="1"/>
  <c r="V57" i="1"/>
  <c r="Q57" i="1"/>
  <c r="U49" i="1"/>
  <c r="V49" i="1"/>
  <c r="Q49" i="1"/>
  <c r="U41" i="1"/>
  <c r="V41" i="1"/>
  <c r="Q41" i="1"/>
  <c r="U33" i="1"/>
  <c r="V33" i="1"/>
  <c r="Q33" i="1"/>
  <c r="U25" i="1"/>
  <c r="V25" i="1"/>
  <c r="Q25" i="1"/>
  <c r="U17" i="1"/>
  <c r="V17" i="1"/>
  <c r="Q17" i="1"/>
  <c r="U9" i="1"/>
  <c r="V9" i="1"/>
  <c r="Q9" i="1"/>
  <c r="Q2393" i="1"/>
  <c r="Q2257" i="1"/>
  <c r="Q2009" i="1"/>
  <c r="Q1489" i="1"/>
  <c r="Q1147" i="1"/>
  <c r="Q949" i="1"/>
  <c r="Q154" i="1"/>
  <c r="U2632" i="1"/>
  <c r="V2632" i="1"/>
  <c r="U2624" i="1"/>
  <c r="V2624" i="1"/>
  <c r="U2616" i="1"/>
  <c r="V2616" i="1"/>
  <c r="U2608" i="1"/>
  <c r="V2608" i="1"/>
  <c r="U2600" i="1"/>
  <c r="V2600" i="1"/>
  <c r="U2592" i="1"/>
  <c r="V2592" i="1"/>
  <c r="U2584" i="1"/>
  <c r="V2584" i="1"/>
  <c r="U2576" i="1"/>
  <c r="V2576" i="1"/>
  <c r="U2568" i="1"/>
  <c r="V2568" i="1"/>
  <c r="U2560" i="1"/>
  <c r="V2560" i="1"/>
  <c r="U2552" i="1"/>
  <c r="V2552" i="1"/>
  <c r="U2544" i="1"/>
  <c r="V2544" i="1"/>
  <c r="U2536" i="1"/>
  <c r="V2536" i="1"/>
  <c r="U2528" i="1"/>
  <c r="V2528" i="1"/>
  <c r="U2520" i="1"/>
  <c r="V2520" i="1"/>
  <c r="U2512" i="1"/>
  <c r="V2512" i="1"/>
  <c r="U2504" i="1"/>
  <c r="V2504" i="1"/>
  <c r="U2496" i="1"/>
  <c r="V2496" i="1"/>
  <c r="U2488" i="1"/>
  <c r="V2488" i="1"/>
  <c r="U2480" i="1"/>
  <c r="V2480" i="1"/>
  <c r="U2472" i="1"/>
  <c r="V2472" i="1"/>
  <c r="U2464" i="1"/>
  <c r="V2464" i="1"/>
  <c r="U2456" i="1"/>
  <c r="V2456" i="1"/>
  <c r="U2448" i="1"/>
  <c r="V2448" i="1"/>
  <c r="U2440" i="1"/>
  <c r="V2440" i="1"/>
  <c r="Q2440" i="1"/>
  <c r="U2432" i="1"/>
  <c r="V2432" i="1"/>
  <c r="Q2432" i="1"/>
  <c r="U2424" i="1"/>
  <c r="V2424" i="1"/>
  <c r="Q2424" i="1"/>
  <c r="V2416" i="1"/>
  <c r="U2416" i="1"/>
  <c r="Q2416" i="1"/>
  <c r="V2408" i="1"/>
  <c r="U2408" i="1"/>
  <c r="Q2408" i="1"/>
  <c r="V2400" i="1"/>
  <c r="U2400" i="1"/>
  <c r="Q2400" i="1"/>
  <c r="V2392" i="1"/>
  <c r="U2392" i="1"/>
  <c r="Q2392" i="1"/>
  <c r="V2384" i="1"/>
  <c r="U2384" i="1"/>
  <c r="Q2384" i="1"/>
  <c r="V2376" i="1"/>
  <c r="U2376" i="1"/>
  <c r="Q2376" i="1"/>
  <c r="V2368" i="1"/>
  <c r="U2368" i="1"/>
  <c r="Q2368" i="1"/>
  <c r="V2360" i="1"/>
  <c r="U2360" i="1"/>
  <c r="Q2360" i="1"/>
  <c r="V2352" i="1"/>
  <c r="U2352" i="1"/>
  <c r="Q2352" i="1"/>
  <c r="V2344" i="1"/>
  <c r="U2344" i="1"/>
  <c r="Q2344" i="1"/>
  <c r="V2336" i="1"/>
  <c r="U2336" i="1"/>
  <c r="Q2336" i="1"/>
  <c r="V2328" i="1"/>
  <c r="U2328" i="1"/>
  <c r="Q2328" i="1"/>
  <c r="V2320" i="1"/>
  <c r="U2320" i="1"/>
  <c r="Q2320" i="1"/>
  <c r="V2312" i="1"/>
  <c r="U2312" i="1"/>
  <c r="Q2312" i="1"/>
  <c r="V2304" i="1"/>
  <c r="U2304" i="1"/>
  <c r="Q2304" i="1"/>
  <c r="V2296" i="1"/>
  <c r="U2296" i="1"/>
  <c r="Q2296" i="1"/>
  <c r="V2288" i="1"/>
  <c r="U2288" i="1"/>
  <c r="Q2288" i="1"/>
  <c r="V2280" i="1"/>
  <c r="U2280" i="1"/>
  <c r="Q2280" i="1"/>
  <c r="V2272" i="1"/>
  <c r="U2272" i="1"/>
  <c r="Q2272" i="1"/>
  <c r="V2264" i="1"/>
  <c r="U2264" i="1"/>
  <c r="Q2264" i="1"/>
  <c r="V2256" i="1"/>
  <c r="U2256" i="1"/>
  <c r="Q2256" i="1"/>
  <c r="V2248" i="1"/>
  <c r="U2248" i="1"/>
  <c r="Q2248" i="1"/>
  <c r="V2240" i="1"/>
  <c r="U2240" i="1"/>
  <c r="Q2240" i="1"/>
  <c r="V2232" i="1"/>
  <c r="U2232" i="1"/>
  <c r="Q2232" i="1"/>
  <c r="V2224" i="1"/>
  <c r="U2224" i="1"/>
  <c r="Q2224" i="1"/>
  <c r="V2216" i="1"/>
  <c r="U2216" i="1"/>
  <c r="Q2216" i="1"/>
  <c r="V2208" i="1"/>
  <c r="U2208" i="1"/>
  <c r="Q2208" i="1"/>
  <c r="V2200" i="1"/>
  <c r="U2200" i="1"/>
  <c r="Q2200" i="1"/>
  <c r="V2192" i="1"/>
  <c r="U2192" i="1"/>
  <c r="Q2192" i="1"/>
  <c r="V2184" i="1"/>
  <c r="U2184" i="1"/>
  <c r="Q2184" i="1"/>
  <c r="V2176" i="1"/>
  <c r="U2176" i="1"/>
  <c r="Q2176" i="1"/>
  <c r="V2168" i="1"/>
  <c r="U2168" i="1"/>
  <c r="Q2168" i="1"/>
  <c r="V2160" i="1"/>
  <c r="U2160" i="1"/>
  <c r="Q2160" i="1"/>
  <c r="V2155" i="1"/>
  <c r="U2155" i="1"/>
  <c r="Q2155" i="1"/>
  <c r="V2152" i="1"/>
  <c r="U2152" i="1"/>
  <c r="Q2152" i="1"/>
  <c r="V2144" i="1"/>
  <c r="U2144" i="1"/>
  <c r="Q2144" i="1"/>
  <c r="V2136" i="1"/>
  <c r="U2136" i="1"/>
  <c r="Q2136" i="1"/>
  <c r="V2128" i="1"/>
  <c r="U2128" i="1"/>
  <c r="Q2128" i="1"/>
  <c r="V2120" i="1"/>
  <c r="U2120" i="1"/>
  <c r="Q2120" i="1"/>
  <c r="V2112" i="1"/>
  <c r="U2112" i="1"/>
  <c r="Q2112" i="1"/>
  <c r="V2104" i="1"/>
  <c r="U2104" i="1"/>
  <c r="Q2104" i="1"/>
  <c r="V2096" i="1"/>
  <c r="U2096" i="1"/>
  <c r="Q2096" i="1"/>
  <c r="V2088" i="1"/>
  <c r="U2088" i="1"/>
  <c r="Q2088" i="1"/>
  <c r="V2080" i="1"/>
  <c r="U2080" i="1"/>
  <c r="Q2080" i="1"/>
  <c r="V2072" i="1"/>
  <c r="U2072" i="1"/>
  <c r="Q2072" i="1"/>
  <c r="V2064" i="1"/>
  <c r="U2064" i="1"/>
  <c r="Q2064" i="1"/>
  <c r="V2056" i="1"/>
  <c r="U2056" i="1"/>
  <c r="Q2056" i="1"/>
  <c r="V2048" i="1"/>
  <c r="U2048" i="1"/>
  <c r="Q2048" i="1"/>
  <c r="V2040" i="1"/>
  <c r="U2040" i="1"/>
  <c r="Q2040" i="1"/>
  <c r="V2032" i="1"/>
  <c r="U2032" i="1"/>
  <c r="Q2032" i="1"/>
  <c r="V2024" i="1"/>
  <c r="U2024" i="1"/>
  <c r="Q2024" i="1"/>
  <c r="V2016" i="1"/>
  <c r="U2016" i="1"/>
  <c r="Q2016" i="1"/>
  <c r="U2008" i="1"/>
  <c r="V2008" i="1"/>
  <c r="Q2008" i="1"/>
  <c r="U2000" i="1"/>
  <c r="V2000" i="1"/>
  <c r="Q2000" i="1"/>
  <c r="U1992" i="1"/>
  <c r="V1992" i="1"/>
  <c r="Q1992" i="1"/>
  <c r="U1984" i="1"/>
  <c r="V1984" i="1"/>
  <c r="Q1984" i="1"/>
  <c r="V1976" i="1"/>
  <c r="U1976" i="1"/>
  <c r="Q1976" i="1"/>
  <c r="U1968" i="1"/>
  <c r="V1968" i="1"/>
  <c r="Q1968" i="1"/>
  <c r="V1960" i="1"/>
  <c r="U1960" i="1"/>
  <c r="Q1960" i="1"/>
  <c r="V1952" i="1"/>
  <c r="U1952" i="1"/>
  <c r="Q1952" i="1"/>
  <c r="V1944" i="1"/>
  <c r="U1944" i="1"/>
  <c r="Q1944" i="1"/>
  <c r="U1936" i="1"/>
  <c r="V1936" i="1"/>
  <c r="Q1936" i="1"/>
  <c r="V1928" i="1"/>
  <c r="U1928" i="1"/>
  <c r="Q1928" i="1"/>
  <c r="V1920" i="1"/>
  <c r="U1920" i="1"/>
  <c r="Q1920" i="1"/>
  <c r="V1912" i="1"/>
  <c r="U1912" i="1"/>
  <c r="Q1912" i="1"/>
  <c r="U1904" i="1"/>
  <c r="V1904" i="1"/>
  <c r="Q1904" i="1"/>
  <c r="V1896" i="1"/>
  <c r="U1896" i="1"/>
  <c r="Q1896" i="1"/>
  <c r="V1888" i="1"/>
  <c r="U1888" i="1"/>
  <c r="Q1888" i="1"/>
  <c r="U1880" i="1"/>
  <c r="V1880" i="1"/>
  <c r="Q1880" i="1"/>
  <c r="U1872" i="1"/>
  <c r="V1872" i="1"/>
  <c r="Q1872" i="1"/>
  <c r="U1864" i="1"/>
  <c r="V1864" i="1"/>
  <c r="Q1864" i="1"/>
  <c r="V1856" i="1"/>
  <c r="U1856" i="1"/>
  <c r="Q1856" i="1"/>
  <c r="U1848" i="1"/>
  <c r="V1848" i="1"/>
  <c r="Q1848" i="1"/>
  <c r="U1840" i="1"/>
  <c r="V1840" i="1"/>
  <c r="Q1840" i="1"/>
  <c r="U1832" i="1"/>
  <c r="V1832" i="1"/>
  <c r="Q1832" i="1"/>
  <c r="V1824" i="1"/>
  <c r="U1824" i="1"/>
  <c r="Q1824" i="1"/>
  <c r="U1816" i="1"/>
  <c r="V1816" i="1"/>
  <c r="Q1816" i="1"/>
  <c r="U1808" i="1"/>
  <c r="V1808" i="1"/>
  <c r="Q1808" i="1"/>
  <c r="U1800" i="1"/>
  <c r="V1800" i="1"/>
  <c r="Q1800" i="1"/>
  <c r="V1792" i="1"/>
  <c r="U1792" i="1"/>
  <c r="U1784" i="1"/>
  <c r="V1784" i="1"/>
  <c r="Q1784" i="1"/>
  <c r="U1776" i="1"/>
  <c r="V1776" i="1"/>
  <c r="Q1776" i="1"/>
  <c r="V1768" i="1"/>
  <c r="U1768" i="1"/>
  <c r="Q1768" i="1"/>
  <c r="V1760" i="1"/>
  <c r="U1760" i="1"/>
  <c r="Q1760" i="1"/>
  <c r="V1752" i="1"/>
  <c r="U1752" i="1"/>
  <c r="Q1752" i="1"/>
  <c r="V1744" i="1"/>
  <c r="U1744" i="1"/>
  <c r="Q1744" i="1"/>
  <c r="V1736" i="1"/>
  <c r="U1736" i="1"/>
  <c r="Q1736" i="1"/>
  <c r="V1728" i="1"/>
  <c r="U1728" i="1"/>
  <c r="V1720" i="1"/>
  <c r="U1720" i="1"/>
  <c r="Q1720" i="1"/>
  <c r="V1712" i="1"/>
  <c r="U1712" i="1"/>
  <c r="Q1712" i="1"/>
  <c r="V1704" i="1"/>
  <c r="U1704" i="1"/>
  <c r="Q1704" i="1"/>
  <c r="V1696" i="1"/>
  <c r="U1696" i="1"/>
  <c r="Q1696" i="1"/>
  <c r="V1688" i="1"/>
  <c r="U1688" i="1"/>
  <c r="Q1688" i="1"/>
  <c r="V1680" i="1"/>
  <c r="U1680" i="1"/>
  <c r="Q1680" i="1"/>
  <c r="V1672" i="1"/>
  <c r="U1672" i="1"/>
  <c r="Q1672" i="1"/>
  <c r="V1664" i="1"/>
  <c r="U1664" i="1"/>
  <c r="V1656" i="1"/>
  <c r="U1656" i="1"/>
  <c r="Q1656" i="1"/>
  <c r="V1648" i="1"/>
  <c r="U1648" i="1"/>
  <c r="Q1648" i="1"/>
  <c r="V1640" i="1"/>
  <c r="U1640" i="1"/>
  <c r="Q1640" i="1"/>
  <c r="V1632" i="1"/>
  <c r="U1632" i="1"/>
  <c r="Q1632" i="1"/>
  <c r="V1624" i="1"/>
  <c r="U1624" i="1"/>
  <c r="Q1624" i="1"/>
  <c r="V1616" i="1"/>
  <c r="U1616" i="1"/>
  <c r="Q1616" i="1"/>
  <c r="V1608" i="1"/>
  <c r="U1608" i="1"/>
  <c r="Q1608" i="1"/>
  <c r="V1600" i="1"/>
  <c r="U1600" i="1"/>
  <c r="Q1600" i="1"/>
  <c r="V1592" i="1"/>
  <c r="U1592" i="1"/>
  <c r="Q1592" i="1"/>
  <c r="V1584" i="1"/>
  <c r="U1584" i="1"/>
  <c r="Q1584" i="1"/>
  <c r="V1576" i="1"/>
  <c r="U1576" i="1"/>
  <c r="Q1576" i="1"/>
  <c r="V1568" i="1"/>
  <c r="U1568" i="1"/>
  <c r="Q1568" i="1"/>
  <c r="V1560" i="1"/>
  <c r="U1560" i="1"/>
  <c r="Q1560" i="1"/>
  <c r="V1552" i="1"/>
  <c r="U1552" i="1"/>
  <c r="Q1552" i="1"/>
  <c r="V1544" i="1"/>
  <c r="U1544" i="1"/>
  <c r="Q1544" i="1"/>
  <c r="V1536" i="1"/>
  <c r="U1536" i="1"/>
  <c r="Q1536" i="1"/>
  <c r="V1528" i="1"/>
  <c r="U1528" i="1"/>
  <c r="Q1528" i="1"/>
  <c r="V1520" i="1"/>
  <c r="U1520" i="1"/>
  <c r="Q1520" i="1"/>
  <c r="V1512" i="1"/>
  <c r="U1512" i="1"/>
  <c r="Q1512" i="1"/>
  <c r="V1504" i="1"/>
  <c r="U1504" i="1"/>
  <c r="Q1504" i="1"/>
  <c r="V1496" i="1"/>
  <c r="U1496" i="1"/>
  <c r="Q1496" i="1"/>
  <c r="V1488" i="1"/>
  <c r="U1488" i="1"/>
  <c r="Q1488" i="1"/>
  <c r="V1480" i="1"/>
  <c r="U1480" i="1"/>
  <c r="Q1480" i="1"/>
  <c r="V1472" i="1"/>
  <c r="U1472" i="1"/>
  <c r="Q1472" i="1"/>
  <c r="V1464" i="1"/>
  <c r="U1464" i="1"/>
  <c r="Q1464" i="1"/>
  <c r="V1456" i="1"/>
  <c r="U1456" i="1"/>
  <c r="Q1456" i="1"/>
  <c r="V1448" i="1"/>
  <c r="U1448" i="1"/>
  <c r="Q1448" i="1"/>
  <c r="V1440" i="1"/>
  <c r="U1440" i="1"/>
  <c r="Q1440" i="1"/>
  <c r="V1432" i="1"/>
  <c r="U1432" i="1"/>
  <c r="Q1432" i="1"/>
  <c r="V1424" i="1"/>
  <c r="U1424" i="1"/>
  <c r="Q1424" i="1"/>
  <c r="V1416" i="1"/>
  <c r="U1416" i="1"/>
  <c r="Q1416" i="1"/>
  <c r="V1408" i="1"/>
  <c r="U1408" i="1"/>
  <c r="Q1408" i="1"/>
  <c r="V1400" i="1"/>
  <c r="U1400" i="1"/>
  <c r="Q1400" i="1"/>
  <c r="V1392" i="1"/>
  <c r="U1392" i="1"/>
  <c r="Q1392" i="1"/>
  <c r="V1384" i="1"/>
  <c r="U1384" i="1"/>
  <c r="Q1384" i="1"/>
  <c r="V1376" i="1"/>
  <c r="U1376" i="1"/>
  <c r="Q1376" i="1"/>
  <c r="V1368" i="1"/>
  <c r="U1368" i="1"/>
  <c r="Q1368" i="1"/>
  <c r="V1360" i="1"/>
  <c r="U1360" i="1"/>
  <c r="Q1360" i="1"/>
  <c r="V1352" i="1"/>
  <c r="U1352" i="1"/>
  <c r="Q1352" i="1"/>
  <c r="V1344" i="1"/>
  <c r="U1344" i="1"/>
  <c r="Q1344" i="1"/>
  <c r="V1336" i="1"/>
  <c r="U1336" i="1"/>
  <c r="Q1336" i="1"/>
  <c r="V1328" i="1"/>
  <c r="U1328" i="1"/>
  <c r="Q1328" i="1"/>
  <c r="V1320" i="1"/>
  <c r="U1320" i="1"/>
  <c r="Q1320" i="1"/>
  <c r="V1312" i="1"/>
  <c r="U1312" i="1"/>
  <c r="Q1312" i="1"/>
  <c r="V1304" i="1"/>
  <c r="U1304" i="1"/>
  <c r="Q1304" i="1"/>
  <c r="V1296" i="1"/>
  <c r="U1296" i="1"/>
  <c r="Q1296" i="1"/>
  <c r="V1288" i="1"/>
  <c r="U1288" i="1"/>
  <c r="Q1288" i="1"/>
  <c r="V1280" i="1"/>
  <c r="U1280" i="1"/>
  <c r="Q1280" i="1"/>
  <c r="V1272" i="1"/>
  <c r="U1272" i="1"/>
  <c r="Q1272" i="1"/>
  <c r="V1264" i="1"/>
  <c r="U1264" i="1"/>
  <c r="Q1264" i="1"/>
  <c r="U1256" i="1"/>
  <c r="V1256" i="1"/>
  <c r="Q1256" i="1"/>
  <c r="U1248" i="1"/>
  <c r="V1248" i="1"/>
  <c r="Q1248" i="1"/>
  <c r="U1240" i="1"/>
  <c r="V1240" i="1"/>
  <c r="Q1240" i="1"/>
  <c r="U1232" i="1"/>
  <c r="V1232" i="1"/>
  <c r="Q1232" i="1"/>
  <c r="U1224" i="1"/>
  <c r="V1224" i="1"/>
  <c r="Q1224" i="1"/>
  <c r="U1216" i="1"/>
  <c r="V1216" i="1"/>
  <c r="Q1216" i="1"/>
  <c r="U1208" i="1"/>
  <c r="V1208" i="1"/>
  <c r="Q1208" i="1"/>
  <c r="U1200" i="1"/>
  <c r="V1200" i="1"/>
  <c r="Q1200" i="1"/>
  <c r="U1192" i="1"/>
  <c r="V1192" i="1"/>
  <c r="Q1192" i="1"/>
  <c r="U1184" i="1"/>
  <c r="V1184" i="1"/>
  <c r="Q1184" i="1"/>
  <c r="V1176" i="1"/>
  <c r="U1176" i="1"/>
  <c r="Q1176" i="1"/>
  <c r="V1168" i="1"/>
  <c r="U1168" i="1"/>
  <c r="Q1168" i="1"/>
  <c r="V1160" i="1"/>
  <c r="U1160" i="1"/>
  <c r="Q1160" i="1"/>
  <c r="V1152" i="1"/>
  <c r="U1152" i="1"/>
  <c r="Q1152" i="1"/>
  <c r="V1144" i="1"/>
  <c r="U1144" i="1"/>
  <c r="Q1144" i="1"/>
  <c r="V1136" i="1"/>
  <c r="U1136" i="1"/>
  <c r="Q1136" i="1"/>
  <c r="V1128" i="1"/>
  <c r="U1128" i="1"/>
  <c r="Q1128" i="1"/>
  <c r="V1120" i="1"/>
  <c r="U1120" i="1"/>
  <c r="Q1120" i="1"/>
  <c r="V1112" i="1"/>
  <c r="U1112" i="1"/>
  <c r="Q1112" i="1"/>
  <c r="V1104" i="1"/>
  <c r="U1104" i="1"/>
  <c r="Q1104" i="1"/>
  <c r="V1096" i="1"/>
  <c r="U1096" i="1"/>
  <c r="Q1096" i="1"/>
  <c r="V1088" i="1"/>
  <c r="U1088" i="1"/>
  <c r="Q1088" i="1"/>
  <c r="V1080" i="1"/>
  <c r="U1080" i="1"/>
  <c r="Q1080" i="1"/>
  <c r="U1072" i="1"/>
  <c r="V1072" i="1"/>
  <c r="Q1072" i="1"/>
  <c r="U1064" i="1"/>
  <c r="V1064" i="1"/>
  <c r="Q1064" i="1"/>
  <c r="U1056" i="1"/>
  <c r="V1056" i="1"/>
  <c r="Q1056" i="1"/>
  <c r="U1048" i="1"/>
  <c r="V1048" i="1"/>
  <c r="Q1048" i="1"/>
  <c r="U1040" i="1"/>
  <c r="V1040" i="1"/>
  <c r="Q1040" i="1"/>
  <c r="U1032" i="1"/>
  <c r="V1032" i="1"/>
  <c r="Q1032" i="1"/>
  <c r="U1024" i="1"/>
  <c r="V1024" i="1"/>
  <c r="Q1024" i="1"/>
  <c r="U1016" i="1"/>
  <c r="V1016" i="1"/>
  <c r="Q1016" i="1"/>
  <c r="U1008" i="1"/>
  <c r="V1008" i="1"/>
  <c r="Q1008" i="1"/>
  <c r="U1000" i="1"/>
  <c r="V1000" i="1"/>
  <c r="Q1000" i="1"/>
  <c r="U992" i="1"/>
  <c r="V992" i="1"/>
  <c r="Q992" i="1"/>
  <c r="U984" i="1"/>
  <c r="V984" i="1"/>
  <c r="Q984" i="1"/>
  <c r="U976" i="1"/>
  <c r="V976" i="1"/>
  <c r="Q976" i="1"/>
  <c r="U968" i="1"/>
  <c r="V968" i="1"/>
  <c r="Q968" i="1"/>
  <c r="U960" i="1"/>
  <c r="V960" i="1"/>
  <c r="Q960" i="1"/>
  <c r="U952" i="1"/>
  <c r="V952" i="1"/>
  <c r="Q952" i="1"/>
  <c r="V944" i="1"/>
  <c r="U944" i="1"/>
  <c r="Q944" i="1"/>
  <c r="V936" i="1"/>
  <c r="U936" i="1"/>
  <c r="Q936" i="1"/>
  <c r="U928" i="1"/>
  <c r="V928" i="1"/>
  <c r="Q928" i="1"/>
  <c r="V920" i="1"/>
  <c r="U920" i="1"/>
  <c r="Q920" i="1"/>
  <c r="V912" i="1"/>
  <c r="U912" i="1"/>
  <c r="Q912" i="1"/>
  <c r="V904" i="1"/>
  <c r="U904" i="1"/>
  <c r="Q904" i="1"/>
  <c r="U896" i="1"/>
  <c r="V896" i="1"/>
  <c r="Q896" i="1"/>
  <c r="V888" i="1"/>
  <c r="U888" i="1"/>
  <c r="Q888" i="1"/>
  <c r="V880" i="1"/>
  <c r="U880" i="1"/>
  <c r="Q880" i="1"/>
  <c r="V872" i="1"/>
  <c r="U872" i="1"/>
  <c r="Q872" i="1"/>
  <c r="U864" i="1"/>
  <c r="V864" i="1"/>
  <c r="V856" i="1"/>
  <c r="U856" i="1"/>
  <c r="Q856" i="1"/>
  <c r="V848" i="1"/>
  <c r="U848" i="1"/>
  <c r="Q848" i="1"/>
  <c r="V840" i="1"/>
  <c r="U840" i="1"/>
  <c r="Q840" i="1"/>
  <c r="U832" i="1"/>
  <c r="V832" i="1"/>
  <c r="Q832" i="1"/>
  <c r="V824" i="1"/>
  <c r="U824" i="1"/>
  <c r="Q824" i="1"/>
  <c r="V816" i="1"/>
  <c r="U816" i="1"/>
  <c r="Q816" i="1"/>
  <c r="V808" i="1"/>
  <c r="U808" i="1"/>
  <c r="Q808" i="1"/>
  <c r="U800" i="1"/>
  <c r="V800" i="1"/>
  <c r="Q800" i="1"/>
  <c r="V792" i="1"/>
  <c r="U792" i="1"/>
  <c r="Q792" i="1"/>
  <c r="V784" i="1"/>
  <c r="U784" i="1"/>
  <c r="Q784" i="1"/>
  <c r="V776" i="1"/>
  <c r="U776" i="1"/>
  <c r="Q776" i="1"/>
  <c r="U768" i="1"/>
  <c r="V768" i="1"/>
  <c r="Q768" i="1"/>
  <c r="V760" i="1"/>
  <c r="U760" i="1"/>
  <c r="Q760" i="1"/>
  <c r="V752" i="1"/>
  <c r="U752" i="1"/>
  <c r="Q752" i="1"/>
  <c r="V744" i="1"/>
  <c r="U744" i="1"/>
  <c r="Q744" i="1"/>
  <c r="U736" i="1"/>
  <c r="V736" i="1"/>
  <c r="Q736" i="1"/>
  <c r="U728" i="1"/>
  <c r="V728" i="1"/>
  <c r="Q728" i="1"/>
  <c r="U720" i="1"/>
  <c r="V720" i="1"/>
  <c r="Q720" i="1"/>
  <c r="U712" i="1"/>
  <c r="V712" i="1"/>
  <c r="Q712" i="1"/>
  <c r="U704" i="1"/>
  <c r="V704" i="1"/>
  <c r="Q704" i="1"/>
  <c r="U696" i="1"/>
  <c r="V696" i="1"/>
  <c r="Q696" i="1"/>
  <c r="U688" i="1"/>
  <c r="V688" i="1"/>
  <c r="Q688" i="1"/>
  <c r="U680" i="1"/>
  <c r="V680" i="1"/>
  <c r="Q680" i="1"/>
  <c r="U672" i="1"/>
  <c r="V672" i="1"/>
  <c r="Q672" i="1"/>
  <c r="U664" i="1"/>
  <c r="V664" i="1"/>
  <c r="Q664" i="1"/>
  <c r="U656" i="1"/>
  <c r="V656" i="1"/>
  <c r="Q656" i="1"/>
  <c r="U648" i="1"/>
  <c r="V648" i="1"/>
  <c r="Q648" i="1"/>
  <c r="U640" i="1"/>
  <c r="V640" i="1"/>
  <c r="Q640" i="1"/>
  <c r="U632" i="1"/>
  <c r="V632" i="1"/>
  <c r="Q632" i="1"/>
  <c r="U624" i="1"/>
  <c r="V624" i="1"/>
  <c r="Q624" i="1"/>
  <c r="U616" i="1"/>
  <c r="V616" i="1"/>
  <c r="Q616" i="1"/>
  <c r="U608" i="1"/>
  <c r="V608" i="1"/>
  <c r="U600" i="1"/>
  <c r="V600" i="1"/>
  <c r="Q600" i="1"/>
  <c r="U592" i="1"/>
  <c r="V592" i="1"/>
  <c r="Q592" i="1"/>
  <c r="U584" i="1"/>
  <c r="V584" i="1"/>
  <c r="Q584" i="1"/>
  <c r="U576" i="1"/>
  <c r="V576" i="1"/>
  <c r="Q576" i="1"/>
  <c r="U568" i="1"/>
  <c r="V568" i="1"/>
  <c r="Q568" i="1"/>
  <c r="U560" i="1"/>
  <c r="V560" i="1"/>
  <c r="Q560" i="1"/>
  <c r="U552" i="1"/>
  <c r="V552" i="1"/>
  <c r="Q552" i="1"/>
  <c r="U544" i="1"/>
  <c r="V544" i="1"/>
  <c r="Q544" i="1"/>
  <c r="U536" i="1"/>
  <c r="V536" i="1"/>
  <c r="Q536" i="1"/>
  <c r="U528" i="1"/>
  <c r="V528" i="1"/>
  <c r="Q528" i="1"/>
  <c r="U520" i="1"/>
  <c r="V520" i="1"/>
  <c r="Q520" i="1"/>
  <c r="U512" i="1"/>
  <c r="V512" i="1"/>
  <c r="Q512" i="1"/>
  <c r="U504" i="1"/>
  <c r="V504" i="1"/>
  <c r="Q504" i="1"/>
  <c r="U496" i="1"/>
  <c r="V496" i="1"/>
  <c r="Q496" i="1"/>
  <c r="U488" i="1"/>
  <c r="V488" i="1"/>
  <c r="Q488" i="1"/>
  <c r="U480" i="1"/>
  <c r="V480" i="1"/>
  <c r="Q480" i="1"/>
  <c r="U472" i="1"/>
  <c r="V472" i="1"/>
  <c r="Q472" i="1"/>
  <c r="U464" i="1"/>
  <c r="V464" i="1"/>
  <c r="Q464" i="1"/>
  <c r="U456" i="1"/>
  <c r="V456" i="1"/>
  <c r="Q456" i="1"/>
  <c r="U448" i="1"/>
  <c r="V448" i="1"/>
  <c r="Q448" i="1"/>
  <c r="U440" i="1"/>
  <c r="V440" i="1"/>
  <c r="Q440" i="1"/>
  <c r="U432" i="1"/>
  <c r="V432" i="1"/>
  <c r="Q432" i="1"/>
  <c r="U424" i="1"/>
  <c r="V424" i="1"/>
  <c r="U416" i="1"/>
  <c r="V416" i="1"/>
  <c r="Q416" i="1"/>
  <c r="U408" i="1"/>
  <c r="V408" i="1"/>
  <c r="Q408" i="1"/>
  <c r="U400" i="1"/>
  <c r="V400" i="1"/>
  <c r="Q400" i="1"/>
  <c r="U392" i="1"/>
  <c r="V392" i="1"/>
  <c r="Q392" i="1"/>
  <c r="U384" i="1"/>
  <c r="V384" i="1"/>
  <c r="Q384" i="1"/>
  <c r="U376" i="1"/>
  <c r="V376" i="1"/>
  <c r="Q376" i="1"/>
  <c r="U368" i="1"/>
  <c r="V368" i="1"/>
  <c r="Q368" i="1"/>
  <c r="U360" i="1"/>
  <c r="V360" i="1"/>
  <c r="Q360" i="1"/>
  <c r="U352" i="1"/>
  <c r="V352" i="1"/>
  <c r="Q352" i="1"/>
  <c r="U344" i="1"/>
  <c r="V344" i="1"/>
  <c r="Q344" i="1"/>
  <c r="V336" i="1"/>
  <c r="U336" i="1"/>
  <c r="Q336" i="1"/>
  <c r="V328" i="1"/>
  <c r="U328" i="1"/>
  <c r="Q328" i="1"/>
  <c r="V320" i="1"/>
  <c r="U320" i="1"/>
  <c r="Q320" i="1"/>
  <c r="U312" i="1"/>
  <c r="V312" i="1"/>
  <c r="Q312" i="1"/>
  <c r="V304" i="1"/>
  <c r="U304" i="1"/>
  <c r="Q304" i="1"/>
  <c r="V296" i="1"/>
  <c r="U296" i="1"/>
  <c r="Q296" i="1"/>
  <c r="V288" i="1"/>
  <c r="U288" i="1"/>
  <c r="Q288" i="1"/>
  <c r="U280" i="1"/>
  <c r="V280" i="1"/>
  <c r="Q280" i="1"/>
  <c r="V272" i="1"/>
  <c r="U272" i="1"/>
  <c r="Q272" i="1"/>
  <c r="V264" i="1"/>
  <c r="U264" i="1"/>
  <c r="Q264" i="1"/>
  <c r="V256" i="1"/>
  <c r="U256" i="1"/>
  <c r="Q256" i="1"/>
  <c r="U248" i="1"/>
  <c r="V248" i="1"/>
  <c r="Q248" i="1"/>
  <c r="V240" i="1"/>
  <c r="U240" i="1"/>
  <c r="Q240" i="1"/>
  <c r="V232" i="1"/>
  <c r="U232" i="1"/>
  <c r="Q232" i="1"/>
  <c r="V224" i="1"/>
  <c r="U224" i="1"/>
  <c r="Q224" i="1"/>
  <c r="U216" i="1"/>
  <c r="V216" i="1"/>
  <c r="Q216" i="1"/>
  <c r="V208" i="1"/>
  <c r="U208" i="1"/>
  <c r="Q208" i="1"/>
  <c r="V200" i="1"/>
  <c r="U200" i="1"/>
  <c r="Q200" i="1"/>
  <c r="V192" i="1"/>
  <c r="U192" i="1"/>
  <c r="Q192" i="1"/>
  <c r="U184" i="1"/>
  <c r="V184" i="1"/>
  <c r="Q184" i="1"/>
  <c r="V176" i="1"/>
  <c r="U176" i="1"/>
  <c r="Q176" i="1"/>
  <c r="V168" i="1"/>
  <c r="U168" i="1"/>
  <c r="Q168" i="1"/>
  <c r="V160" i="1"/>
  <c r="U160" i="1"/>
  <c r="Q160" i="1"/>
  <c r="U152" i="1"/>
  <c r="V152" i="1"/>
  <c r="Q152" i="1"/>
  <c r="U144" i="1"/>
  <c r="V144" i="1"/>
  <c r="Q144" i="1"/>
  <c r="U136" i="1"/>
  <c r="V136" i="1"/>
  <c r="Q136" i="1"/>
  <c r="V128" i="1"/>
  <c r="U128" i="1"/>
  <c r="Q128" i="1"/>
  <c r="U120" i="1"/>
  <c r="V120" i="1"/>
  <c r="Q120" i="1"/>
  <c r="U112" i="1"/>
  <c r="V112" i="1"/>
  <c r="Q112" i="1"/>
  <c r="U104" i="1"/>
  <c r="V104" i="1"/>
  <c r="Q104" i="1"/>
  <c r="V96" i="1"/>
  <c r="U96" i="1"/>
  <c r="Q96" i="1"/>
  <c r="U88" i="1"/>
  <c r="V88" i="1"/>
  <c r="Q88" i="1"/>
  <c r="U80" i="1"/>
  <c r="V80" i="1"/>
  <c r="Q80" i="1"/>
  <c r="U72" i="1"/>
  <c r="V72" i="1"/>
  <c r="Q72" i="1"/>
  <c r="V64" i="1"/>
  <c r="U64" i="1"/>
  <c r="Q64" i="1"/>
  <c r="U56" i="1"/>
  <c r="V56" i="1"/>
  <c r="Q56" i="1"/>
  <c r="U48" i="1"/>
  <c r="V48" i="1"/>
  <c r="Q48" i="1"/>
  <c r="U40" i="1"/>
  <c r="V40" i="1"/>
  <c r="Q40" i="1"/>
  <c r="U32" i="1"/>
  <c r="V32" i="1"/>
  <c r="Q32" i="1"/>
  <c r="U24" i="1"/>
  <c r="V24" i="1"/>
  <c r="Q24" i="1"/>
  <c r="U16" i="1"/>
  <c r="V16" i="1"/>
  <c r="Q16" i="1"/>
  <c r="U8" i="1"/>
  <c r="V8" i="1"/>
  <c r="Q8" i="1"/>
  <c r="Q2616" i="1"/>
  <c r="Q2552" i="1"/>
  <c r="Q2488" i="1"/>
  <c r="Q2417" i="1"/>
  <c r="Q2361" i="1"/>
  <c r="Q2161" i="1"/>
  <c r="Q1913" i="1"/>
  <c r="Q1728" i="1"/>
  <c r="Q1625" i="1"/>
  <c r="Q1467" i="1"/>
  <c r="Q1297" i="1"/>
  <c r="Q864" i="1"/>
  <c r="U2495" i="1"/>
  <c r="V2495" i="1"/>
  <c r="Q2495" i="1"/>
  <c r="U2487" i="1"/>
  <c r="V2487" i="1"/>
  <c r="Q2487" i="1"/>
  <c r="U2479" i="1"/>
  <c r="V2479" i="1"/>
  <c r="Q2479" i="1"/>
  <c r="U2471" i="1"/>
  <c r="V2471" i="1"/>
  <c r="Q2471" i="1"/>
  <c r="U2463" i="1"/>
  <c r="V2463" i="1"/>
  <c r="Q2463" i="1"/>
  <c r="U2455" i="1"/>
  <c r="V2455" i="1"/>
  <c r="Q2455" i="1"/>
  <c r="U2447" i="1"/>
  <c r="V2447" i="1"/>
  <c r="Q2447" i="1"/>
  <c r="U2439" i="1"/>
  <c r="V2439" i="1"/>
  <c r="U2431" i="1"/>
  <c r="V2431" i="1"/>
  <c r="U2423" i="1"/>
  <c r="V2423" i="1"/>
  <c r="Q2423" i="1"/>
  <c r="U2415" i="1"/>
  <c r="V2415" i="1"/>
  <c r="U2407" i="1"/>
  <c r="V2407" i="1"/>
  <c r="U2399" i="1"/>
  <c r="V2399" i="1"/>
  <c r="U2391" i="1"/>
  <c r="V2391" i="1"/>
  <c r="Q2391" i="1"/>
  <c r="U2383" i="1"/>
  <c r="V2383" i="1"/>
  <c r="U2375" i="1"/>
  <c r="V2375" i="1"/>
  <c r="U2367" i="1"/>
  <c r="V2367" i="1"/>
  <c r="U2359" i="1"/>
  <c r="V2359" i="1"/>
  <c r="Q2359" i="1"/>
  <c r="U2351" i="1"/>
  <c r="V2351" i="1"/>
  <c r="U2343" i="1"/>
  <c r="V2343" i="1"/>
  <c r="U2335" i="1"/>
  <c r="V2335" i="1"/>
  <c r="U2327" i="1"/>
  <c r="V2327" i="1"/>
  <c r="Q2327" i="1"/>
  <c r="U2319" i="1"/>
  <c r="V2319" i="1"/>
  <c r="U2311" i="1"/>
  <c r="V2311" i="1"/>
  <c r="V2303" i="1"/>
  <c r="U2303" i="1"/>
  <c r="U2295" i="1"/>
  <c r="V2295" i="1"/>
  <c r="Q2295" i="1"/>
  <c r="U2287" i="1"/>
  <c r="V2287" i="1"/>
  <c r="Q2287" i="1"/>
  <c r="U2279" i="1"/>
  <c r="V2279" i="1"/>
  <c r="V2271" i="1"/>
  <c r="U2271" i="1"/>
  <c r="Q2271" i="1"/>
  <c r="U2263" i="1"/>
  <c r="V2263" i="1"/>
  <c r="Q2263" i="1"/>
  <c r="U2255" i="1"/>
  <c r="V2255" i="1"/>
  <c r="Q2255" i="1"/>
  <c r="U2247" i="1"/>
  <c r="V2247" i="1"/>
  <c r="V2239" i="1"/>
  <c r="U2239" i="1"/>
  <c r="Q2239" i="1"/>
  <c r="U2231" i="1"/>
  <c r="V2231" i="1"/>
  <c r="Q2231" i="1"/>
  <c r="U2223" i="1"/>
  <c r="V2223" i="1"/>
  <c r="Q2223" i="1"/>
  <c r="U2215" i="1"/>
  <c r="V2215" i="1"/>
  <c r="V2207" i="1"/>
  <c r="U2207" i="1"/>
  <c r="Q2207" i="1"/>
  <c r="U2199" i="1"/>
  <c r="V2199" i="1"/>
  <c r="Q2199" i="1"/>
  <c r="U2191" i="1"/>
  <c r="V2191" i="1"/>
  <c r="Q2191" i="1"/>
  <c r="U2183" i="1"/>
  <c r="V2183" i="1"/>
  <c r="U2175" i="1"/>
  <c r="V2175" i="1"/>
  <c r="Q2175" i="1"/>
  <c r="U2167" i="1"/>
  <c r="V2167" i="1"/>
  <c r="Q2167" i="1"/>
  <c r="U2159" i="1"/>
  <c r="V2159" i="1"/>
  <c r="Q2159" i="1"/>
  <c r="V2151" i="1"/>
  <c r="U2151" i="1"/>
  <c r="Q2151" i="1"/>
  <c r="V2143" i="1"/>
  <c r="U2143" i="1"/>
  <c r="Q2143" i="1"/>
  <c r="V2135" i="1"/>
  <c r="U2135" i="1"/>
  <c r="Q2135" i="1"/>
  <c r="V2127" i="1"/>
  <c r="U2127" i="1"/>
  <c r="V2119" i="1"/>
  <c r="U2119" i="1"/>
  <c r="Q2119" i="1"/>
  <c r="V2111" i="1"/>
  <c r="U2111" i="1"/>
  <c r="Q2111" i="1"/>
  <c r="V2103" i="1"/>
  <c r="U2103" i="1"/>
  <c r="Q2103" i="1"/>
  <c r="V2095" i="1"/>
  <c r="U2095" i="1"/>
  <c r="V2087" i="1"/>
  <c r="U2087" i="1"/>
  <c r="Q2087" i="1"/>
  <c r="V2079" i="1"/>
  <c r="U2079" i="1"/>
  <c r="Q2079" i="1"/>
  <c r="V2071" i="1"/>
  <c r="U2071" i="1"/>
  <c r="Q2071" i="1"/>
  <c r="V2063" i="1"/>
  <c r="U2063" i="1"/>
  <c r="V2055" i="1"/>
  <c r="U2055" i="1"/>
  <c r="Q2055" i="1"/>
  <c r="V2047" i="1"/>
  <c r="U2047" i="1"/>
  <c r="Q2047" i="1"/>
  <c r="V2039" i="1"/>
  <c r="U2039" i="1"/>
  <c r="Q2039" i="1"/>
  <c r="V2031" i="1"/>
  <c r="U2031" i="1"/>
  <c r="V2023" i="1"/>
  <c r="U2023" i="1"/>
  <c r="Q2023" i="1"/>
  <c r="V2015" i="1"/>
  <c r="U2015" i="1"/>
  <c r="Q2015" i="1"/>
  <c r="V2007" i="1"/>
  <c r="U2007" i="1"/>
  <c r="Q2007" i="1"/>
  <c r="V1999" i="1"/>
  <c r="U1999" i="1"/>
  <c r="V1991" i="1"/>
  <c r="U1991" i="1"/>
  <c r="Q1991" i="1"/>
  <c r="V1983" i="1"/>
  <c r="U1983" i="1"/>
  <c r="Q1983" i="1"/>
  <c r="V1975" i="1"/>
  <c r="U1975" i="1"/>
  <c r="Q1975" i="1"/>
  <c r="V1967" i="1"/>
  <c r="U1967" i="1"/>
  <c r="V1959" i="1"/>
  <c r="U1959" i="1"/>
  <c r="Q1959" i="1"/>
  <c r="V1951" i="1"/>
  <c r="U1951" i="1"/>
  <c r="Q1951" i="1"/>
  <c r="V1943" i="1"/>
  <c r="U1943" i="1"/>
  <c r="Q1943" i="1"/>
  <c r="V1935" i="1"/>
  <c r="U1935" i="1"/>
  <c r="V1927" i="1"/>
  <c r="U1927" i="1"/>
  <c r="Q1927" i="1"/>
  <c r="V1919" i="1"/>
  <c r="U1919" i="1"/>
  <c r="Q1919" i="1"/>
  <c r="V1911" i="1"/>
  <c r="U1911" i="1"/>
  <c r="Q1911" i="1"/>
  <c r="V1903" i="1"/>
  <c r="U1903" i="1"/>
  <c r="V1895" i="1"/>
  <c r="U1895" i="1"/>
  <c r="Q1895" i="1"/>
  <c r="V1887" i="1"/>
  <c r="U1887" i="1"/>
  <c r="Q1887" i="1"/>
  <c r="V1879" i="1"/>
  <c r="U1879" i="1"/>
  <c r="Q1879" i="1"/>
  <c r="V1871" i="1"/>
  <c r="U1871" i="1"/>
  <c r="V1863" i="1"/>
  <c r="U1863" i="1"/>
  <c r="Q1863" i="1"/>
  <c r="V1855" i="1"/>
  <c r="U1855" i="1"/>
  <c r="Q1855" i="1"/>
  <c r="V1847" i="1"/>
  <c r="U1847" i="1"/>
  <c r="Q1847" i="1"/>
  <c r="V1839" i="1"/>
  <c r="U1839" i="1"/>
  <c r="V1831" i="1"/>
  <c r="U1831" i="1"/>
  <c r="Q1831" i="1"/>
  <c r="V1823" i="1"/>
  <c r="U1823" i="1"/>
  <c r="Q1823" i="1"/>
  <c r="V1815" i="1"/>
  <c r="U1815" i="1"/>
  <c r="Q1815" i="1"/>
  <c r="V1807" i="1"/>
  <c r="U1807" i="1"/>
  <c r="Q1807" i="1"/>
  <c r="V1799" i="1"/>
  <c r="U1799" i="1"/>
  <c r="Q1799" i="1"/>
  <c r="V1791" i="1"/>
  <c r="U1791" i="1"/>
  <c r="Q1791" i="1"/>
  <c r="V1783" i="1"/>
  <c r="U1783" i="1"/>
  <c r="Q1783" i="1"/>
  <c r="V1775" i="1"/>
  <c r="U1775" i="1"/>
  <c r="Q1775" i="1"/>
  <c r="V1767" i="1"/>
  <c r="U1767" i="1"/>
  <c r="V1759" i="1"/>
  <c r="U1759" i="1"/>
  <c r="Q1759" i="1"/>
  <c r="V1751" i="1"/>
  <c r="U1751" i="1"/>
  <c r="Q1751" i="1"/>
  <c r="V1743" i="1"/>
  <c r="U1743" i="1"/>
  <c r="Q1743" i="1"/>
  <c r="V1735" i="1"/>
  <c r="U1735" i="1"/>
  <c r="Q1735" i="1"/>
  <c r="V1727" i="1"/>
  <c r="U1727" i="1"/>
  <c r="Q1727" i="1"/>
  <c r="V1719" i="1"/>
  <c r="U1719" i="1"/>
  <c r="Q1719" i="1"/>
  <c r="V1711" i="1"/>
  <c r="U1711" i="1"/>
  <c r="Q1711" i="1"/>
  <c r="V1703" i="1"/>
  <c r="U1703" i="1"/>
  <c r="V1695" i="1"/>
  <c r="U1695" i="1"/>
  <c r="Q1695" i="1"/>
  <c r="V1687" i="1"/>
  <c r="U1687" i="1"/>
  <c r="Q1687" i="1"/>
  <c r="V1679" i="1"/>
  <c r="U1679" i="1"/>
  <c r="Q1679" i="1"/>
  <c r="V1671" i="1"/>
  <c r="U1671" i="1"/>
  <c r="Q1671" i="1"/>
  <c r="V1663" i="1"/>
  <c r="U1663" i="1"/>
  <c r="Q1663" i="1"/>
  <c r="V1655" i="1"/>
  <c r="U1655" i="1"/>
  <c r="Q1655" i="1"/>
  <c r="V1647" i="1"/>
  <c r="U1647" i="1"/>
  <c r="Q1647" i="1"/>
  <c r="V1639" i="1"/>
  <c r="U1639" i="1"/>
  <c r="V1631" i="1"/>
  <c r="U1631" i="1"/>
  <c r="Q1631" i="1"/>
  <c r="V1623" i="1"/>
  <c r="U1623" i="1"/>
  <c r="Q1623" i="1"/>
  <c r="U1615" i="1"/>
  <c r="V1615" i="1"/>
  <c r="Q1615" i="1"/>
  <c r="U1607" i="1"/>
  <c r="V1607" i="1"/>
  <c r="Q1607" i="1"/>
  <c r="U1599" i="1"/>
  <c r="V1599" i="1"/>
  <c r="Q1599" i="1"/>
  <c r="U1591" i="1"/>
  <c r="V1591" i="1"/>
  <c r="Q1591" i="1"/>
  <c r="U1583" i="1"/>
  <c r="V1583" i="1"/>
  <c r="Q1583" i="1"/>
  <c r="U1575" i="1"/>
  <c r="V1575" i="1"/>
  <c r="U1567" i="1"/>
  <c r="V1567" i="1"/>
  <c r="Q1567" i="1"/>
  <c r="U1559" i="1"/>
  <c r="V1559" i="1"/>
  <c r="Q1559" i="1"/>
  <c r="U1551" i="1"/>
  <c r="V1551" i="1"/>
  <c r="Q1551" i="1"/>
  <c r="U1543" i="1"/>
  <c r="V1543" i="1"/>
  <c r="Q1543" i="1"/>
  <c r="U1535" i="1"/>
  <c r="V1535" i="1"/>
  <c r="Q1535" i="1"/>
  <c r="U1527" i="1"/>
  <c r="V1527" i="1"/>
  <c r="Q1527" i="1"/>
  <c r="U1519" i="1"/>
  <c r="V1519" i="1"/>
  <c r="Q1519" i="1"/>
  <c r="U1511" i="1"/>
  <c r="V1511" i="1"/>
  <c r="U1503" i="1"/>
  <c r="V1503" i="1"/>
  <c r="Q1503" i="1"/>
  <c r="U1495" i="1"/>
  <c r="V1495" i="1"/>
  <c r="Q1495" i="1"/>
  <c r="U1487" i="1"/>
  <c r="V1487" i="1"/>
  <c r="Q1487" i="1"/>
  <c r="U1479" i="1"/>
  <c r="V1479" i="1"/>
  <c r="Q1479" i="1"/>
  <c r="V1471" i="1"/>
  <c r="U1471" i="1"/>
  <c r="Q1471" i="1"/>
  <c r="V1463" i="1"/>
  <c r="U1463" i="1"/>
  <c r="Q1463" i="1"/>
  <c r="V1455" i="1"/>
  <c r="U1455" i="1"/>
  <c r="Q1455" i="1"/>
  <c r="V1447" i="1"/>
  <c r="U1447" i="1"/>
  <c r="V1439" i="1"/>
  <c r="U1439" i="1"/>
  <c r="Q1439" i="1"/>
  <c r="V1431" i="1"/>
  <c r="U1431" i="1"/>
  <c r="Q1431" i="1"/>
  <c r="V1423" i="1"/>
  <c r="U1423" i="1"/>
  <c r="Q1423" i="1"/>
  <c r="V1415" i="1"/>
  <c r="U1415" i="1"/>
  <c r="Q1415" i="1"/>
  <c r="V1407" i="1"/>
  <c r="U1407" i="1"/>
  <c r="Q1407" i="1"/>
  <c r="V1399" i="1"/>
  <c r="U1399" i="1"/>
  <c r="Q1399" i="1"/>
  <c r="V1391" i="1"/>
  <c r="U1391" i="1"/>
  <c r="Q1391" i="1"/>
  <c r="V1383" i="1"/>
  <c r="U1383" i="1"/>
  <c r="V1375" i="1"/>
  <c r="U1375" i="1"/>
  <c r="Q1375" i="1"/>
  <c r="V1367" i="1"/>
  <c r="U1367" i="1"/>
  <c r="Q1367" i="1"/>
  <c r="U1359" i="1"/>
  <c r="V1359" i="1"/>
  <c r="Q1359" i="1"/>
  <c r="U1351" i="1"/>
  <c r="V1351" i="1"/>
  <c r="Q1351" i="1"/>
  <c r="U1343" i="1"/>
  <c r="V1343" i="1"/>
  <c r="Q1343" i="1"/>
  <c r="U1335" i="1"/>
  <c r="V1335" i="1"/>
  <c r="Q1335" i="1"/>
  <c r="U1327" i="1"/>
  <c r="V1327" i="1"/>
  <c r="Q1327" i="1"/>
  <c r="U1319" i="1"/>
  <c r="V1319" i="1"/>
  <c r="U1311" i="1"/>
  <c r="V1311" i="1"/>
  <c r="Q1311" i="1"/>
  <c r="U1303" i="1"/>
  <c r="V1303" i="1"/>
  <c r="Q1303" i="1"/>
  <c r="U1295" i="1"/>
  <c r="V1295" i="1"/>
  <c r="Q1295" i="1"/>
  <c r="U1287" i="1"/>
  <c r="V1287" i="1"/>
  <c r="Q1287" i="1"/>
  <c r="U1279" i="1"/>
  <c r="V1279" i="1"/>
  <c r="Q1279" i="1"/>
  <c r="U1271" i="1"/>
  <c r="V1271" i="1"/>
  <c r="Q1271" i="1"/>
  <c r="U1263" i="1"/>
  <c r="V1263" i="1"/>
  <c r="Q1263" i="1"/>
  <c r="U1255" i="1"/>
  <c r="V1255" i="1"/>
  <c r="U1247" i="1"/>
  <c r="V1247" i="1"/>
  <c r="Q1247" i="1"/>
  <c r="U1239" i="1"/>
  <c r="V1239" i="1"/>
  <c r="Q1239" i="1"/>
  <c r="U1231" i="1"/>
  <c r="V1231" i="1"/>
  <c r="Q1231" i="1"/>
  <c r="U1223" i="1"/>
  <c r="V1223" i="1"/>
  <c r="Q1223" i="1"/>
  <c r="U1215" i="1"/>
  <c r="V1215" i="1"/>
  <c r="Q1215" i="1"/>
  <c r="U1207" i="1"/>
  <c r="V1207" i="1"/>
  <c r="Q1207" i="1"/>
  <c r="U1199" i="1"/>
  <c r="V1199" i="1"/>
  <c r="Q1199" i="1"/>
  <c r="U1191" i="1"/>
  <c r="V1191" i="1"/>
  <c r="U1183" i="1"/>
  <c r="V1183" i="1"/>
  <c r="Q1183" i="1"/>
  <c r="U1175" i="1"/>
  <c r="V1175" i="1"/>
  <c r="Q1175" i="1"/>
  <c r="U1167" i="1"/>
  <c r="V1167" i="1"/>
  <c r="Q1167" i="1"/>
  <c r="U1159" i="1"/>
  <c r="V1159" i="1"/>
  <c r="Q1159" i="1"/>
  <c r="U1151" i="1"/>
  <c r="V1151" i="1"/>
  <c r="Q1151" i="1"/>
  <c r="U1143" i="1"/>
  <c r="V1143" i="1"/>
  <c r="Q1143" i="1"/>
  <c r="U1135" i="1"/>
  <c r="V1135" i="1"/>
  <c r="Q1135" i="1"/>
  <c r="U1127" i="1"/>
  <c r="V1127" i="1"/>
  <c r="U1119" i="1"/>
  <c r="V1119" i="1"/>
  <c r="Q1119" i="1"/>
  <c r="U1111" i="1"/>
  <c r="V1111" i="1"/>
  <c r="Q1111" i="1"/>
  <c r="U1103" i="1"/>
  <c r="V1103" i="1"/>
  <c r="Q1103" i="1"/>
  <c r="U1095" i="1"/>
  <c r="V1095" i="1"/>
  <c r="Q1095" i="1"/>
  <c r="U1087" i="1"/>
  <c r="V1087" i="1"/>
  <c r="Q1087" i="1"/>
  <c r="U1079" i="1"/>
  <c r="V1079" i="1"/>
  <c r="Q1079" i="1"/>
  <c r="U1071" i="1"/>
  <c r="V1071" i="1"/>
  <c r="Q1071" i="1"/>
  <c r="U1063" i="1"/>
  <c r="V1063" i="1"/>
  <c r="U1055" i="1"/>
  <c r="V1055" i="1"/>
  <c r="Q1055" i="1"/>
  <c r="U1047" i="1"/>
  <c r="V1047" i="1"/>
  <c r="Q1047" i="1"/>
  <c r="U1039" i="1"/>
  <c r="V1039" i="1"/>
  <c r="Q1039" i="1"/>
  <c r="U1031" i="1"/>
  <c r="V1031" i="1"/>
  <c r="Q1031" i="1"/>
  <c r="U1023" i="1"/>
  <c r="V1023" i="1"/>
  <c r="Q1023" i="1"/>
  <c r="U1015" i="1"/>
  <c r="V1015" i="1"/>
  <c r="Q1015" i="1"/>
  <c r="U1007" i="1"/>
  <c r="V1007" i="1"/>
  <c r="Q1007" i="1"/>
  <c r="U999" i="1"/>
  <c r="V999" i="1"/>
  <c r="U991" i="1"/>
  <c r="V991" i="1"/>
  <c r="Q991" i="1"/>
  <c r="U983" i="1"/>
  <c r="V983" i="1"/>
  <c r="Q983" i="1"/>
  <c r="U975" i="1"/>
  <c r="V975" i="1"/>
  <c r="Q975" i="1"/>
  <c r="U967" i="1"/>
  <c r="V967" i="1"/>
  <c r="Q967" i="1"/>
  <c r="U959" i="1"/>
  <c r="V959" i="1"/>
  <c r="Q959" i="1"/>
  <c r="V951" i="1"/>
  <c r="U951" i="1"/>
  <c r="Q951" i="1"/>
  <c r="V943" i="1"/>
  <c r="U943" i="1"/>
  <c r="Q943" i="1"/>
  <c r="V935" i="1"/>
  <c r="U935" i="1"/>
  <c r="Q935" i="1"/>
  <c r="V927" i="1"/>
  <c r="U927" i="1"/>
  <c r="Q927" i="1"/>
  <c r="V919" i="1"/>
  <c r="U919" i="1"/>
  <c r="Q919" i="1"/>
  <c r="V911" i="1"/>
  <c r="U911" i="1"/>
  <c r="Q911" i="1"/>
  <c r="V903" i="1"/>
  <c r="U903" i="1"/>
  <c r="Q903" i="1"/>
  <c r="V895" i="1"/>
  <c r="U895" i="1"/>
  <c r="Q895" i="1"/>
  <c r="V887" i="1"/>
  <c r="U887" i="1"/>
  <c r="Q887" i="1"/>
  <c r="V879" i="1"/>
  <c r="U879" i="1"/>
  <c r="Q879" i="1"/>
  <c r="V871" i="1"/>
  <c r="U871" i="1"/>
  <c r="Q871" i="1"/>
  <c r="V863" i="1"/>
  <c r="U863" i="1"/>
  <c r="Q863" i="1"/>
  <c r="V855" i="1"/>
  <c r="U855" i="1"/>
  <c r="Q855" i="1"/>
  <c r="V847" i="1"/>
  <c r="U847" i="1"/>
  <c r="Q847" i="1"/>
  <c r="V839" i="1"/>
  <c r="U839" i="1"/>
  <c r="Q839" i="1"/>
  <c r="V831" i="1"/>
  <c r="U831" i="1"/>
  <c r="Q831" i="1"/>
  <c r="V823" i="1"/>
  <c r="U823" i="1"/>
  <c r="Q823" i="1"/>
  <c r="V815" i="1"/>
  <c r="U815" i="1"/>
  <c r="Q815" i="1"/>
  <c r="V807" i="1"/>
  <c r="U807" i="1"/>
  <c r="Q807" i="1"/>
  <c r="V799" i="1"/>
  <c r="U799" i="1"/>
  <c r="Q799" i="1"/>
  <c r="V791" i="1"/>
  <c r="U791" i="1"/>
  <c r="Q791" i="1"/>
  <c r="V783" i="1"/>
  <c r="U783" i="1"/>
  <c r="Q783" i="1"/>
  <c r="V775" i="1"/>
  <c r="U775" i="1"/>
  <c r="Q775" i="1"/>
  <c r="V767" i="1"/>
  <c r="U767" i="1"/>
  <c r="Q767" i="1"/>
  <c r="V759" i="1"/>
  <c r="U759" i="1"/>
  <c r="Q759" i="1"/>
  <c r="V751" i="1"/>
  <c r="U751" i="1"/>
  <c r="Q751" i="1"/>
  <c r="V743" i="1"/>
  <c r="U743" i="1"/>
  <c r="Q743" i="1"/>
  <c r="V735" i="1"/>
  <c r="U735" i="1"/>
  <c r="Q735" i="1"/>
  <c r="V727" i="1"/>
  <c r="U727" i="1"/>
  <c r="Q727" i="1"/>
  <c r="V719" i="1"/>
  <c r="U719" i="1"/>
  <c r="Q719" i="1"/>
  <c r="U711" i="1"/>
  <c r="V711" i="1"/>
  <c r="Q711" i="1"/>
  <c r="V703" i="1"/>
  <c r="U703" i="1"/>
  <c r="Q703" i="1"/>
  <c r="U695" i="1"/>
  <c r="V695" i="1"/>
  <c r="Q695" i="1"/>
  <c r="V687" i="1"/>
  <c r="U687" i="1"/>
  <c r="Q687" i="1"/>
  <c r="U679" i="1"/>
  <c r="V679" i="1"/>
  <c r="Q679" i="1"/>
  <c r="U671" i="1"/>
  <c r="V671" i="1"/>
  <c r="Q671" i="1"/>
  <c r="U663" i="1"/>
  <c r="V663" i="1"/>
  <c r="Q663" i="1"/>
  <c r="U655" i="1"/>
  <c r="V655" i="1"/>
  <c r="Q655" i="1"/>
  <c r="U647" i="1"/>
  <c r="V647" i="1"/>
  <c r="Q647" i="1"/>
  <c r="U639" i="1"/>
  <c r="V639" i="1"/>
  <c r="Q639" i="1"/>
  <c r="U631" i="1"/>
  <c r="V631" i="1"/>
  <c r="Q631" i="1"/>
  <c r="U623" i="1"/>
  <c r="V623" i="1"/>
  <c r="Q623" i="1"/>
  <c r="U615" i="1"/>
  <c r="V615" i="1"/>
  <c r="Q615" i="1"/>
  <c r="U607" i="1"/>
  <c r="V607" i="1"/>
  <c r="Q607" i="1"/>
  <c r="U599" i="1"/>
  <c r="V599" i="1"/>
  <c r="Q599" i="1"/>
  <c r="U591" i="1"/>
  <c r="V591" i="1"/>
  <c r="Q591" i="1"/>
  <c r="U583" i="1"/>
  <c r="V583" i="1"/>
  <c r="Q583" i="1"/>
  <c r="U575" i="1"/>
  <c r="V575" i="1"/>
  <c r="Q575" i="1"/>
  <c r="U567" i="1"/>
  <c r="V567" i="1"/>
  <c r="Q567" i="1"/>
  <c r="U559" i="1"/>
  <c r="V559" i="1"/>
  <c r="Q559" i="1"/>
  <c r="U551" i="1"/>
  <c r="V551" i="1"/>
  <c r="Q551" i="1"/>
  <c r="U543" i="1"/>
  <c r="V543" i="1"/>
  <c r="Q543" i="1"/>
  <c r="U535" i="1"/>
  <c r="V535" i="1"/>
  <c r="Q535" i="1"/>
  <c r="U527" i="1"/>
  <c r="V527" i="1"/>
  <c r="Q527" i="1"/>
  <c r="U519" i="1"/>
  <c r="V519" i="1"/>
  <c r="Q519" i="1"/>
  <c r="U511" i="1"/>
  <c r="V511" i="1"/>
  <c r="Q511" i="1"/>
  <c r="U503" i="1"/>
  <c r="V503" i="1"/>
  <c r="Q503" i="1"/>
  <c r="U495" i="1"/>
  <c r="V495" i="1"/>
  <c r="Q495" i="1"/>
  <c r="V487" i="1"/>
  <c r="U487" i="1"/>
  <c r="Q487" i="1"/>
  <c r="V479" i="1"/>
  <c r="U479" i="1"/>
  <c r="Q479" i="1"/>
  <c r="V471" i="1"/>
  <c r="U471" i="1"/>
  <c r="Q471" i="1"/>
  <c r="V463" i="1"/>
  <c r="U463" i="1"/>
  <c r="Q463" i="1"/>
  <c r="V455" i="1"/>
  <c r="U455" i="1"/>
  <c r="Q455" i="1"/>
  <c r="V447" i="1"/>
  <c r="U447" i="1"/>
  <c r="Q447" i="1"/>
  <c r="V439" i="1"/>
  <c r="U439" i="1"/>
  <c r="Q439" i="1"/>
  <c r="V431" i="1"/>
  <c r="U431" i="1"/>
  <c r="Q431" i="1"/>
  <c r="V423" i="1"/>
  <c r="U423" i="1"/>
  <c r="Q423" i="1"/>
  <c r="V415" i="1"/>
  <c r="U415" i="1"/>
  <c r="Q415" i="1"/>
  <c r="V407" i="1"/>
  <c r="U407" i="1"/>
  <c r="Q407" i="1"/>
  <c r="V399" i="1"/>
  <c r="U399" i="1"/>
  <c r="Q399" i="1"/>
  <c r="V391" i="1"/>
  <c r="U391" i="1"/>
  <c r="Q391" i="1"/>
  <c r="V383" i="1"/>
  <c r="U383" i="1"/>
  <c r="Q383" i="1"/>
  <c r="V375" i="1"/>
  <c r="U375" i="1"/>
  <c r="Q375" i="1"/>
  <c r="V367" i="1"/>
  <c r="U367" i="1"/>
  <c r="Q367" i="1"/>
  <c r="V359" i="1"/>
  <c r="U359" i="1"/>
  <c r="Q359" i="1"/>
  <c r="V351" i="1"/>
  <c r="U351" i="1"/>
  <c r="Q351" i="1"/>
  <c r="V343" i="1"/>
  <c r="U343" i="1"/>
  <c r="Q343" i="1"/>
  <c r="V335" i="1"/>
  <c r="U335" i="1"/>
  <c r="Q335" i="1"/>
  <c r="V327" i="1"/>
  <c r="U327" i="1"/>
  <c r="Q327" i="1"/>
  <c r="U319" i="1"/>
  <c r="V319" i="1"/>
  <c r="Q319" i="1"/>
  <c r="V311" i="1"/>
  <c r="U311" i="1"/>
  <c r="Q311" i="1"/>
  <c r="V303" i="1"/>
  <c r="U303" i="1"/>
  <c r="Q303" i="1"/>
  <c r="V295" i="1"/>
  <c r="U295" i="1"/>
  <c r="Q295" i="1"/>
  <c r="U287" i="1"/>
  <c r="V287" i="1"/>
  <c r="Q287" i="1"/>
  <c r="V279" i="1"/>
  <c r="U279" i="1"/>
  <c r="Q279" i="1"/>
  <c r="V271" i="1"/>
  <c r="U271" i="1"/>
  <c r="Q271" i="1"/>
  <c r="V263" i="1"/>
  <c r="U263" i="1"/>
  <c r="Q263" i="1"/>
  <c r="U255" i="1"/>
  <c r="V255" i="1"/>
  <c r="Q255" i="1"/>
  <c r="V247" i="1"/>
  <c r="U247" i="1"/>
  <c r="Q247" i="1"/>
  <c r="V239" i="1"/>
  <c r="U239" i="1"/>
  <c r="Q239" i="1"/>
  <c r="V231" i="1"/>
  <c r="U231" i="1"/>
  <c r="Q231" i="1"/>
  <c r="U223" i="1"/>
  <c r="V223" i="1"/>
  <c r="Q223" i="1"/>
  <c r="V215" i="1"/>
  <c r="U215" i="1"/>
  <c r="Q215" i="1"/>
  <c r="V207" i="1"/>
  <c r="U207" i="1"/>
  <c r="Q207" i="1"/>
  <c r="V199" i="1"/>
  <c r="U199" i="1"/>
  <c r="Q199" i="1"/>
  <c r="U191" i="1"/>
  <c r="V191" i="1"/>
  <c r="Q191" i="1"/>
  <c r="V183" i="1"/>
  <c r="U183" i="1"/>
  <c r="Q183" i="1"/>
  <c r="V175" i="1"/>
  <c r="U175" i="1"/>
  <c r="Q175" i="1"/>
  <c r="V167" i="1"/>
  <c r="U167" i="1"/>
  <c r="Q167" i="1"/>
  <c r="U159" i="1"/>
  <c r="V159" i="1"/>
  <c r="Q159" i="1"/>
  <c r="U151" i="1"/>
  <c r="V151" i="1"/>
  <c r="Q151" i="1"/>
  <c r="U143" i="1"/>
  <c r="V143" i="1"/>
  <c r="Q143" i="1"/>
  <c r="V135" i="1"/>
  <c r="U135" i="1"/>
  <c r="Q135" i="1"/>
  <c r="U127" i="1"/>
  <c r="V127" i="1"/>
  <c r="Q127" i="1"/>
  <c r="U119" i="1"/>
  <c r="V119" i="1"/>
  <c r="Q119" i="1"/>
  <c r="U111" i="1"/>
  <c r="V111" i="1"/>
  <c r="Q111" i="1"/>
  <c r="V103" i="1"/>
  <c r="U103" i="1"/>
  <c r="Q103" i="1"/>
  <c r="U95" i="1"/>
  <c r="V95" i="1"/>
  <c r="Q95" i="1"/>
  <c r="U87" i="1"/>
  <c r="V87" i="1"/>
  <c r="Q87" i="1"/>
  <c r="U79" i="1"/>
  <c r="V79" i="1"/>
  <c r="Q79" i="1"/>
  <c r="V71" i="1"/>
  <c r="U71" i="1"/>
  <c r="Q71" i="1"/>
  <c r="U63" i="1"/>
  <c r="V63" i="1"/>
  <c r="Q63" i="1"/>
  <c r="U55" i="1"/>
  <c r="V55" i="1"/>
  <c r="Q55" i="1"/>
  <c r="U47" i="1"/>
  <c r="V47" i="1"/>
  <c r="Q47" i="1"/>
  <c r="U39" i="1"/>
  <c r="V39" i="1"/>
  <c r="Q39" i="1"/>
  <c r="U31" i="1"/>
  <c r="V31" i="1"/>
  <c r="Q31" i="1"/>
  <c r="U23" i="1"/>
  <c r="V23" i="1"/>
  <c r="Q23" i="1"/>
  <c r="U15" i="1"/>
  <c r="V15" i="1"/>
  <c r="Q15" i="1"/>
  <c r="U7" i="1"/>
  <c r="V7" i="1"/>
  <c r="Q7" i="1"/>
  <c r="Q2592" i="1"/>
  <c r="Q2528" i="1"/>
  <c r="Q2464" i="1"/>
  <c r="Q2415" i="1"/>
  <c r="Q2385" i="1"/>
  <c r="Q2329" i="1"/>
  <c r="Q2073" i="1"/>
  <c r="Q1903" i="1"/>
  <c r="Q1817" i="1"/>
  <c r="Q1715" i="1"/>
  <c r="Q1447" i="1"/>
  <c r="Q1275" i="1"/>
  <c r="Q1105" i="1"/>
  <c r="Q778" i="1"/>
  <c r="U171" i="1"/>
  <c r="V171" i="1"/>
  <c r="Q171" i="1"/>
  <c r="U163" i="1"/>
  <c r="V163" i="1"/>
  <c r="Q163" i="1"/>
  <c r="U155" i="1"/>
  <c r="V155" i="1"/>
  <c r="Q155" i="1"/>
  <c r="U147" i="1"/>
  <c r="V147" i="1"/>
  <c r="Q147" i="1"/>
  <c r="U139" i="1"/>
  <c r="V139" i="1"/>
  <c r="Q139" i="1"/>
  <c r="U131" i="1"/>
  <c r="V131" i="1"/>
  <c r="Q131" i="1"/>
  <c r="U123" i="1"/>
  <c r="V123" i="1"/>
  <c r="Q123" i="1"/>
  <c r="U115" i="1"/>
  <c r="V115" i="1"/>
  <c r="Q115" i="1"/>
  <c r="U107" i="1"/>
  <c r="V107" i="1"/>
  <c r="Q107" i="1"/>
  <c r="U99" i="1"/>
  <c r="V99" i="1"/>
  <c r="Q99" i="1"/>
  <c r="U91" i="1"/>
  <c r="V91" i="1"/>
  <c r="Q91" i="1"/>
  <c r="U83" i="1"/>
  <c r="V83" i="1"/>
  <c r="Q83" i="1"/>
  <c r="U75" i="1"/>
  <c r="V75" i="1"/>
  <c r="Q75" i="1"/>
  <c r="U67" i="1"/>
  <c r="V67" i="1"/>
  <c r="Q67" i="1"/>
  <c r="U59" i="1"/>
  <c r="V59" i="1"/>
  <c r="Q59" i="1"/>
  <c r="V51" i="1"/>
  <c r="U51" i="1"/>
  <c r="Q51" i="1"/>
  <c r="U43" i="1"/>
  <c r="V43" i="1"/>
  <c r="Q43" i="1"/>
  <c r="U35" i="1"/>
  <c r="V35" i="1"/>
  <c r="Q35" i="1"/>
  <c r="U27" i="1"/>
  <c r="V27" i="1"/>
  <c r="Q27" i="1"/>
  <c r="U19" i="1"/>
  <c r="V19" i="1"/>
  <c r="Q19" i="1"/>
  <c r="U11" i="1"/>
  <c r="V11" i="1"/>
  <c r="Q11" i="1"/>
  <c r="U3" i="1"/>
  <c r="V3" i="1"/>
  <c r="Q3" i="1"/>
</calcChain>
</file>

<file path=xl/sharedStrings.xml><?xml version="1.0" encoding="utf-8"?>
<sst xmlns="http://schemas.openxmlformats.org/spreadsheetml/2006/main" count="84482" uniqueCount="1877">
  <si>
    <t>1</t>
  </si>
  <si>
    <t>QUITO CIUDAD SOLIDARIA</t>
  </si>
  <si>
    <t>COMUNALES</t>
  </si>
  <si>
    <t>F</t>
  </si>
  <si>
    <t>COORDINACION TERRITORIAL Y PARTICIPACION CIUDADANA</t>
  </si>
  <si>
    <t>Adm Zonal Equinoccia - La Delicia</t>
  </si>
  <si>
    <t>ZD07F070</t>
  </si>
  <si>
    <t>FORTALECIMIENTO INSTITUCIONAL</t>
  </si>
  <si>
    <t>GC00A10100004D REMUNERACION PERSONAL</t>
  </si>
  <si>
    <t>51 GASTOS EN PERSONAL</t>
  </si>
  <si>
    <t>510105 Remuneraciones Unificadas</t>
  </si>
  <si>
    <t>002</t>
  </si>
  <si>
    <t>G/510105/1FA101</t>
  </si>
  <si>
    <t>510106 Salarios Unificados</t>
  </si>
  <si>
    <t>G/510106/1FA101</t>
  </si>
  <si>
    <t>510203 Decimotercer Sueldo</t>
  </si>
  <si>
    <t>G/510203/1FA101</t>
  </si>
  <si>
    <t>510204 Decimocuarto Sueldo</t>
  </si>
  <si>
    <t>G/510204/1FA101</t>
  </si>
  <si>
    <t>510304 Compensación por Transporte</t>
  </si>
  <si>
    <t>G/510304/1FA101</t>
  </si>
  <si>
    <t>510306 Alimentación</t>
  </si>
  <si>
    <t>G/510306/1FA101</t>
  </si>
  <si>
    <t>510401 Por Cargas Familiares</t>
  </si>
  <si>
    <t>G/510401/1FA101</t>
  </si>
  <si>
    <t>510408 Subsidio de Antigüedad</t>
  </si>
  <si>
    <t>G/510408/1FA101</t>
  </si>
  <si>
    <t>510507 Honorarios</t>
  </si>
  <si>
    <t>G/510507/1FA101</t>
  </si>
  <si>
    <t>510509 Horas Extraordinarias y Suplementarias</t>
  </si>
  <si>
    <t>G/510509/1FA101</t>
  </si>
  <si>
    <t>510512 Subrogación</t>
  </si>
  <si>
    <t>G/510512/1FA101</t>
  </si>
  <si>
    <t>510513 Encargos</t>
  </si>
  <si>
    <t>G/510513/1FA101</t>
  </si>
  <si>
    <t>510601 Aporte Patronal</t>
  </si>
  <si>
    <t>G/510601/1FA101</t>
  </si>
  <si>
    <t>510602 Fondo de Reserva</t>
  </si>
  <si>
    <t>G/510602/1FA101</t>
  </si>
  <si>
    <t>510707 Compensación por Vacaciones no Gozadas por</t>
  </si>
  <si>
    <t>G/510707/1FA101</t>
  </si>
  <si>
    <t>GC00A10100001D GASTOS ADMINISTRATIVOS</t>
  </si>
  <si>
    <t>53 BIENES Y SERVICIOS DE CONSUMO</t>
  </si>
  <si>
    <t>530101  Agua Potable</t>
  </si>
  <si>
    <t>001</t>
  </si>
  <si>
    <t>G/530101/1FA101</t>
  </si>
  <si>
    <t>530104 Energía Eléctrica</t>
  </si>
  <si>
    <t>G/530104/1FA101</t>
  </si>
  <si>
    <t>530105 Telecomunicaciones</t>
  </si>
  <si>
    <t>G/530105/1FA101</t>
  </si>
  <si>
    <t>530201 Transporte de Personal</t>
  </si>
  <si>
    <t>G/530201/1FA101</t>
  </si>
  <si>
    <t>530203 Almacenamiento, Embalaje, Desembalaje, Enva</t>
  </si>
  <si>
    <t>G/530203/1FA101</t>
  </si>
  <si>
    <t>530204 Edición, Impresión, Reproducción, Public</t>
  </si>
  <si>
    <t>G/530204/1FA101</t>
  </si>
  <si>
    <t>530208 Servicio de Seguridad y Vigilancia</t>
  </si>
  <si>
    <t>G/530208/1FA101</t>
  </si>
  <si>
    <t>530209 Servicios de Aseo, Lavado de Vestimenta</t>
  </si>
  <si>
    <t>G/530209/1FA101</t>
  </si>
  <si>
    <t>530246 Servicios de Identificación, Marcación, Aut</t>
  </si>
  <si>
    <t>G/530246/1FA101</t>
  </si>
  <si>
    <t>530402 Edificios, Locales, Residencias y Cablea</t>
  </si>
  <si>
    <t>G/530402/1FA101</t>
  </si>
  <si>
    <t>530404 Maquinarias y Equipos (Instalación, Mant</t>
  </si>
  <si>
    <t>G/530404/1FA101</t>
  </si>
  <si>
    <t>530405 Vehículos (Servicio para Mantenimiento y Re</t>
  </si>
  <si>
    <t>G/530405/1FA101</t>
  </si>
  <si>
    <t>530505 Vehículos (Arrendamiento)</t>
  </si>
  <si>
    <t>G/530505/1FA101</t>
  </si>
  <si>
    <t>530704 Mantenimiento y Reparación de Equipos y Sis</t>
  </si>
  <si>
    <t>G/530704/1FA101</t>
  </si>
  <si>
    <t>530802 Vestuario, Lencería, Prendas de Protecc</t>
  </si>
  <si>
    <t>G/530802/1FA101</t>
  </si>
  <si>
    <t>530803 Combustibles y Lubricantes</t>
  </si>
  <si>
    <t>G/530803/1FA101</t>
  </si>
  <si>
    <t>530804 Materiales de Oficina</t>
  </si>
  <si>
    <t>G/530804/1FA101</t>
  </si>
  <si>
    <t>530805 Materiales de Aseo</t>
  </si>
  <si>
    <t>G/530805/1FA101</t>
  </si>
  <si>
    <t>530806 Herramientas y Equipos Menores</t>
  </si>
  <si>
    <t>G/530806/1FA101</t>
  </si>
  <si>
    <t>530807 Materiales de Impresión, Fotografía, Rep</t>
  </si>
  <si>
    <t>G/530807/1FA101</t>
  </si>
  <si>
    <t>530809 Medicamentos</t>
  </si>
  <si>
    <t>G/530809/1FA101</t>
  </si>
  <si>
    <t>530811 Insumos, Materiales y Suministros para Cons</t>
  </si>
  <si>
    <t>G/530811/1FA101</t>
  </si>
  <si>
    <t>530813 Repuestos y Accesorios</t>
  </si>
  <si>
    <t>G/530813/1FA101</t>
  </si>
  <si>
    <t>57 OTROS GASTOS CORRIENTES</t>
  </si>
  <si>
    <t>570102 Tasas Generales, Impuestos, Contribuciones,</t>
  </si>
  <si>
    <t>G/570102/1FA101</t>
  </si>
  <si>
    <t>570203 Comisiones Bancarias</t>
  </si>
  <si>
    <t>G/570203/1FA101</t>
  </si>
  <si>
    <t>PARTICIPACION CIUDADANA</t>
  </si>
  <si>
    <t>GI00F10200005D CASAS SOMOS QUITO</t>
  </si>
  <si>
    <t>71 GASTOS EN PERSONAL PARA INVERSIÓN</t>
  </si>
  <si>
    <t>710203 Decimotercer Sueldo</t>
  </si>
  <si>
    <t>G/710203/1FF102</t>
  </si>
  <si>
    <t>710204 Decimocuarto Sueldo</t>
  </si>
  <si>
    <t>G/710204/1FF102</t>
  </si>
  <si>
    <t>710507 Honorarios</t>
  </si>
  <si>
    <t>G/710507/1FF102</t>
  </si>
  <si>
    <t>710510 Servicios Personales por Contrato</t>
  </si>
  <si>
    <t>G/710510/1FF102</t>
  </si>
  <si>
    <t>710601 Aporte Patronal</t>
  </si>
  <si>
    <t>G/710601/1FF102</t>
  </si>
  <si>
    <t>710602 Fondo de Reserva</t>
  </si>
  <si>
    <t>G/710602/1FF102</t>
  </si>
  <si>
    <t>SALUD AL DIA</t>
  </si>
  <si>
    <t>GI00M10300005D MANEJO DE FAUNA URBANA EN EL DMQ</t>
  </si>
  <si>
    <t>G/710203/1FM103</t>
  </si>
  <si>
    <t>G/710204/1FM103</t>
  </si>
  <si>
    <t>G/710510/1FM103</t>
  </si>
  <si>
    <t>G/710601/1FM103</t>
  </si>
  <si>
    <t>G/710602/1FM103</t>
  </si>
  <si>
    <t>3</t>
  </si>
  <si>
    <t>QUITO CIUDAD INTELIGENTE</t>
  </si>
  <si>
    <t>CERO RESIDUOSCERO RESIDUOS</t>
  </si>
  <si>
    <t>GI00D30100004D IMPLEMENTACIÓN DE CENTROS DE APROVECHAMI</t>
  </si>
  <si>
    <t>73 BIENES Y SERVICIOS PARA INVERSIÓN</t>
  </si>
  <si>
    <t>730404 Maquinarias y Equipos (Instalación, Mant</t>
  </si>
  <si>
    <t>G/730404/3FD301</t>
  </si>
  <si>
    <t>730505 Vehículos (Arrendamiento)</t>
  </si>
  <si>
    <t>G/730505/3FD301</t>
  </si>
  <si>
    <t>730605 Estudio y Diseño de Proyectos</t>
  </si>
  <si>
    <t>G/730605/3FD301</t>
  </si>
  <si>
    <t>730606 Honorarios por Contratos Civiles de Servici</t>
  </si>
  <si>
    <t>G/730606/3FD301</t>
  </si>
  <si>
    <t>730804 Materiales de Oficina</t>
  </si>
  <si>
    <t>G/730804/3FD301</t>
  </si>
  <si>
    <t>730814 Suministros para Actividades Agropecuarias,</t>
  </si>
  <si>
    <t>G/730814/3FD301</t>
  </si>
  <si>
    <t>731406 Herramientas y equipos menores</t>
  </si>
  <si>
    <t>G/731406/3FD301</t>
  </si>
  <si>
    <t>GI00F10200001D PRESUPUESTOS PARTICIPATIVOS</t>
  </si>
  <si>
    <t>730205 Espectáculos Culturales y Sociales</t>
  </si>
  <si>
    <t>G/730205/1FF102</t>
  </si>
  <si>
    <t>730237 Remediación, Restauración y Descontaminació</t>
  </si>
  <si>
    <t>G/730237/1FF102</t>
  </si>
  <si>
    <t>730504 Maquinarias y Equipos (Arrendamiento)</t>
  </si>
  <si>
    <t>G/730504/1FF102</t>
  </si>
  <si>
    <t>G/730605/1FF102</t>
  </si>
  <si>
    <t>G/730606/1FF102</t>
  </si>
  <si>
    <t>730613 Capacitación para la Ciudadanía en Gener</t>
  </si>
  <si>
    <t>G/730613/1FF102</t>
  </si>
  <si>
    <t>G/730814/1FF102</t>
  </si>
  <si>
    <t>GI00F10200002D SISTEMA DE PARTICIPACION CIUDADANA</t>
  </si>
  <si>
    <t>730204 Edición, Impresión, Reproducción, Public</t>
  </si>
  <si>
    <t>G/730204/1FF102</t>
  </si>
  <si>
    <t>730235 Servicio de Alimentación</t>
  </si>
  <si>
    <t>G/730235/1FF102</t>
  </si>
  <si>
    <t>G/730505/1FF102</t>
  </si>
  <si>
    <t>GI00F10200003D "VOLUNTARIADO ""QUITO ACCION"""</t>
  </si>
  <si>
    <t>730812 Materiales Didácticos</t>
  </si>
  <si>
    <t>G/730812/1FF102</t>
  </si>
  <si>
    <t>730203 Almacenamiento, Embalaje, Desembalaje, E</t>
  </si>
  <si>
    <t>G/730203/1FF102</t>
  </si>
  <si>
    <t>730208 Servicio de Seguridad y Vigilancia</t>
  </si>
  <si>
    <t>G/730208/1FF102</t>
  </si>
  <si>
    <t>730402 Edificios, Locales, Residencias y Cablea</t>
  </si>
  <si>
    <t>G/730402/1FF102</t>
  </si>
  <si>
    <t>730403 Mobiliarios (Instalación, Mantenimiento</t>
  </si>
  <si>
    <t>G/730403/1FF102</t>
  </si>
  <si>
    <t>G/730804/1FF102</t>
  </si>
  <si>
    <t>730807 Materiales de Impresión, Fotografía, Rep</t>
  </si>
  <si>
    <t>G/730807/1FF102</t>
  </si>
  <si>
    <t>730820 Menaje y Accesorios Descartables</t>
  </si>
  <si>
    <t>G/730820/1FF102</t>
  </si>
  <si>
    <t>731408 Bienes Artísticos, Culturales, Bienes De</t>
  </si>
  <si>
    <t>G/731408/1FF102</t>
  </si>
  <si>
    <t>GI00F10200006D INFRAESTRUCTURA COMUNITARIA</t>
  </si>
  <si>
    <t>730418 Mantenimiento de Áreas Verdes y Arreglo</t>
  </si>
  <si>
    <t>G/730418/1FF102</t>
  </si>
  <si>
    <t>730811 Insumos, Materiales y Suministros para Cons</t>
  </si>
  <si>
    <t>G/730811/1FF102</t>
  </si>
  <si>
    <t>GI00F10200007D COLONIAS VACACIONALES RECREANDO QUITO</t>
  </si>
  <si>
    <t>730802 Vestuario, Lencería, Prendas de Protecci</t>
  </si>
  <si>
    <t>G/730802/1FF102</t>
  </si>
  <si>
    <t>ARTE, CULTURA Y PATRIMONIO</t>
  </si>
  <si>
    <t>GI00G10100001D AGENDA CULTURAL METROPOLITANA</t>
  </si>
  <si>
    <t>G/730205/1FG101</t>
  </si>
  <si>
    <t>GI00G10100011D TERRITORIO Y CULTURA</t>
  </si>
  <si>
    <t>2</t>
  </si>
  <si>
    <t>QUITO CIUDAD DE OPORTUNIDADES</t>
  </si>
  <si>
    <t>DESARROLLO TERRITORIAL</t>
  </si>
  <si>
    <t>GI00H21100002D PROMOCIÓN DE VOCACIONES PRODUCTIVAS TERR</t>
  </si>
  <si>
    <t>G/730204/2FH211</t>
  </si>
  <si>
    <t>G/730235/2FH211</t>
  </si>
  <si>
    <t>730503 Mobiliario (Arrendamiento)</t>
  </si>
  <si>
    <t>G/730503/2FH211</t>
  </si>
  <si>
    <t>G/730505/2FH211</t>
  </si>
  <si>
    <t>G/730613/2FH211</t>
  </si>
  <si>
    <t>G/730814/2FH211</t>
  </si>
  <si>
    <t>PROMOCIÓN Y PROTECCIÓN DE DERECHOS</t>
  </si>
  <si>
    <t>GI00J10300002D PROMOCIÓN DE DERECHOS DE GRUPOS DE ATENC</t>
  </si>
  <si>
    <t>G/730205/1FJ103</t>
  </si>
  <si>
    <t>G/730613/1FJ103</t>
  </si>
  <si>
    <t>GI00M10300003D SEGURIDAD ALIMENTARIA Y DE CALIDAD</t>
  </si>
  <si>
    <t>G/730204/1FM103</t>
  </si>
  <si>
    <t>G/730205/1FM103</t>
  </si>
  <si>
    <t>G/730505/1FM103</t>
  </si>
  <si>
    <t>G/730606/1FM103</t>
  </si>
  <si>
    <t>730810 Dispositivos Médicos para Laboratorio Cl</t>
  </si>
  <si>
    <t>G/730810/1FM103</t>
  </si>
  <si>
    <t>G/730812/1FM103</t>
  </si>
  <si>
    <t>GI00M10300004D SISTEMA INTEGRAL DE PROMOCIÓN DE LA SALU</t>
  </si>
  <si>
    <t>QUITO SIN MIEDO</t>
  </si>
  <si>
    <t>GI00N10300004D PREVENCIÓN SITUACIONAL Y CONVIVENCIA PAC</t>
  </si>
  <si>
    <t>G/730811/1FN103</t>
  </si>
  <si>
    <t>GESTION DE RIESGOS</t>
  </si>
  <si>
    <t>GI00N30100005D REDUCCIÓN DE RIESGOS DE DESASTRES EN EL</t>
  </si>
  <si>
    <t>G/730204/3FN301</t>
  </si>
  <si>
    <t>730209 Servicios de Aseo, Lavado de Vestimenta</t>
  </si>
  <si>
    <t>G/730209/3FN301</t>
  </si>
  <si>
    <t>G/730504/3FN301</t>
  </si>
  <si>
    <t>G/730802/3FN301</t>
  </si>
  <si>
    <t>730805 Materiales de Aseo</t>
  </si>
  <si>
    <t>G/730805/3FN301</t>
  </si>
  <si>
    <t>GI00N30100006D ATENCIÓN Y RESPUESTA DE EMERGENCIAS</t>
  </si>
  <si>
    <t>G/730203/3FN301</t>
  </si>
  <si>
    <t>G/730811/3FN301</t>
  </si>
  <si>
    <t>75 OBRAS PÚBLICAS</t>
  </si>
  <si>
    <t>750107 Construcciones y Edificaciones</t>
  </si>
  <si>
    <t>G/750107/3FD301</t>
  </si>
  <si>
    <t>750104 Urbanización y Embellecimiento</t>
  </si>
  <si>
    <t>G/750104/1FF102</t>
  </si>
  <si>
    <t>750105 Transporte y Vías</t>
  </si>
  <si>
    <t>G/750105/1FF102</t>
  </si>
  <si>
    <t>G/750107/1FF102</t>
  </si>
  <si>
    <t>84 BIENES DE LARGA DURACIÓN</t>
  </si>
  <si>
    <t>840104 Maquinarias y Equipos</t>
  </si>
  <si>
    <t>G/840104/3FD301</t>
  </si>
  <si>
    <t>840107 Equipos, Sistemas y Paquetes Informáticos</t>
  </si>
  <si>
    <t>G/840107/3FD301</t>
  </si>
  <si>
    <t>840103 Mobiliarios</t>
  </si>
  <si>
    <t>G/840103/1FF102</t>
  </si>
  <si>
    <t>G/840104/1FF102</t>
  </si>
  <si>
    <t>G/840107/1FF102</t>
  </si>
  <si>
    <t>G/840107/2FH211</t>
  </si>
  <si>
    <t>840113 Equipos Médicos</t>
  </si>
  <si>
    <t>G/840113/1FM103</t>
  </si>
  <si>
    <t>G/840107/1FM103</t>
  </si>
  <si>
    <t>G/840103/1FM103</t>
  </si>
  <si>
    <t>G/840104/3FN301</t>
  </si>
  <si>
    <t>G/840107/3FN301</t>
  </si>
  <si>
    <t>GENERALES</t>
  </si>
  <si>
    <t>A</t>
  </si>
  <si>
    <t>ADMINISTRACION GENERAL</t>
  </si>
  <si>
    <t>Administración General</t>
  </si>
  <si>
    <t>ZA01A000</t>
  </si>
  <si>
    <t>510502 Remuneración Unificada para Pasantes e Inte</t>
  </si>
  <si>
    <t>G/510502/1AA101</t>
  </si>
  <si>
    <t>G/510601/1AA101</t>
  </si>
  <si>
    <t>G/510105/1AA101</t>
  </si>
  <si>
    <t>G/510106/1AA101</t>
  </si>
  <si>
    <t>G/510203/1AA101</t>
  </si>
  <si>
    <t>G/510204/1AA101</t>
  </si>
  <si>
    <t>G/510304/1AA101</t>
  </si>
  <si>
    <t>G/510306/1AA101</t>
  </si>
  <si>
    <t>G/510401/1AA101</t>
  </si>
  <si>
    <t>G/510408/1AA101</t>
  </si>
  <si>
    <t>G/510507/1AA101</t>
  </si>
  <si>
    <t>G/510509/1AA101</t>
  </si>
  <si>
    <t>510510 Servicios Personales por Contrato</t>
  </si>
  <si>
    <t>G/510510/1AA101</t>
  </si>
  <si>
    <t>G/510512/1AA101</t>
  </si>
  <si>
    <t>G/510513/1AA101</t>
  </si>
  <si>
    <t>G/510602/1AA101</t>
  </si>
  <si>
    <t>G/510707/1AA101</t>
  </si>
  <si>
    <t>G/530105/1AA101</t>
  </si>
  <si>
    <t>530235 Servicio de Alimentación</t>
  </si>
  <si>
    <t>G/530235/1AA101</t>
  </si>
  <si>
    <t>530301 Pasajes al Interior</t>
  </si>
  <si>
    <t>G/530301/1AA101</t>
  </si>
  <si>
    <t>530303 Viáticos y Subsistencias en el Interior</t>
  </si>
  <si>
    <t>G/530303/1AA101</t>
  </si>
  <si>
    <t>530304 Viáticos y Subsistencias en el Exterior</t>
  </si>
  <si>
    <t>G/530304/1AA101</t>
  </si>
  <si>
    <t>530801 Alimentos y Bebidas</t>
  </si>
  <si>
    <t>G/530801/1AA101</t>
  </si>
  <si>
    <t>GESTION INSTITUCIONAL EFICIENTE E INNOVADORA</t>
  </si>
  <si>
    <t>GI00L10100035D MODERNIZACIÓN DE LA ADMINISTRACIÓN</t>
  </si>
  <si>
    <t>G/730606/1AL101</t>
  </si>
  <si>
    <t>730612 Capacitación a Servidores Públicos</t>
  </si>
  <si>
    <t>G/730612/1AL101</t>
  </si>
  <si>
    <t>GI00L10100038D PROYECTOS ESPECIALES DE EJECUCIÓN DEL NU</t>
  </si>
  <si>
    <t>730701 Desarrollo, Actualización, Asistencia Té</t>
  </si>
  <si>
    <t>G/730701/1AL101</t>
  </si>
  <si>
    <t>99 OTROS PASIVOS</t>
  </si>
  <si>
    <t>990101 Obligaciones de Ejercicios Anteriores por E</t>
  </si>
  <si>
    <t>G/990101/1AA101</t>
  </si>
  <si>
    <t>Administración Z Eugenio Espejo (Norte)</t>
  </si>
  <si>
    <t>ZN02F020</t>
  </si>
  <si>
    <t>530106  Servicio de Correo</t>
  </si>
  <si>
    <t>G/530106/1FA101</t>
  </si>
  <si>
    <t>530207 Difusión, Información y Publicidad</t>
  </si>
  <si>
    <t>G/530207/1FA101</t>
  </si>
  <si>
    <t>530403 Mobiliarios (Instalación, Mantenimiento</t>
  </si>
  <si>
    <t>G/530403/1FA101</t>
  </si>
  <si>
    <t>G/530801/1FA101</t>
  </si>
  <si>
    <t>530810 Dispositivos Médicos para Laboratorio Cl</t>
  </si>
  <si>
    <t>G/530810/1FA101</t>
  </si>
  <si>
    <t>530819 Accesorios e Insumos Químicos y Orgánico</t>
  </si>
  <si>
    <t>G/530819/1FA101</t>
  </si>
  <si>
    <t>531404 Maquinarias y Equipos</t>
  </si>
  <si>
    <t>G/531404/1FA101</t>
  </si>
  <si>
    <t>531406 Herramientas y Equipos menores</t>
  </si>
  <si>
    <t>G/531406/1FA101</t>
  </si>
  <si>
    <t>570206 Costas Judiciales, Trámites Notariales, Leg</t>
  </si>
  <si>
    <t>G/570206/1FA101</t>
  </si>
  <si>
    <t>G/730404/1FF102</t>
  </si>
  <si>
    <t>G/730205/2FH211</t>
  </si>
  <si>
    <t>730249 Eventos Públicos Promocionales</t>
  </si>
  <si>
    <t>G/730249/1FJ103</t>
  </si>
  <si>
    <t>G/730812/1FJ103</t>
  </si>
  <si>
    <t>G/730820/1FJ103</t>
  </si>
  <si>
    <t>731407 Equipos, Sistemas y Paquetes Informáticos</t>
  </si>
  <si>
    <t>G/731407/1FJ103</t>
  </si>
  <si>
    <t>G/730606/3FN301</t>
  </si>
  <si>
    <t>G/730820/3FN301</t>
  </si>
  <si>
    <t>Administración Zonal Calderón</t>
  </si>
  <si>
    <t>ZC09F090</t>
  </si>
  <si>
    <t>G/510510/1FA101</t>
  </si>
  <si>
    <t>730248 Eventos Oficiales</t>
  </si>
  <si>
    <t>G/730248/1FF102</t>
  </si>
  <si>
    <t>730827 Uniformes Deportivos</t>
  </si>
  <si>
    <t>G/730827/1FF102</t>
  </si>
  <si>
    <t>G/730204/1FG101</t>
  </si>
  <si>
    <t>G/730235/1FG101</t>
  </si>
  <si>
    <t>G/730505/1FG101</t>
  </si>
  <si>
    <t>G/730606/1FG101</t>
  </si>
  <si>
    <t>G/730613/1FG101</t>
  </si>
  <si>
    <t>G/730812/1FG101</t>
  </si>
  <si>
    <t>G/730249/2FH211</t>
  </si>
  <si>
    <t>G/730235/1FJ103</t>
  </si>
  <si>
    <t>G/730505/1FJ103</t>
  </si>
  <si>
    <t>G/730606/1FJ103</t>
  </si>
  <si>
    <t>G/730203/1FN103</t>
  </si>
  <si>
    <t>G/730205/1FN103</t>
  </si>
  <si>
    <t>G/730418/3FN301</t>
  </si>
  <si>
    <t>731403 Mobiliarios</t>
  </si>
  <si>
    <t>G/731403/3FN301</t>
  </si>
  <si>
    <t>750501 Obras de Infraestructura</t>
  </si>
  <si>
    <t>G/750501/1FF102</t>
  </si>
  <si>
    <t>G/750105/3FN301</t>
  </si>
  <si>
    <t>Administración Zonal Eloy Alfaro (Sur)</t>
  </si>
  <si>
    <t>ZS03F030</t>
  </si>
  <si>
    <t>530702 Arrendamiento y Licencias de Uso de Paquete</t>
  </si>
  <si>
    <t>G/530702/1FA101</t>
  </si>
  <si>
    <t>730601 Consultoría, Asesoría e Investigación Es</t>
  </si>
  <si>
    <t>G/730601/3FD301</t>
  </si>
  <si>
    <t>730101 Agua Potable</t>
  </si>
  <si>
    <t>G/730101/1FF102</t>
  </si>
  <si>
    <t>730104 Energía Eléctrica</t>
  </si>
  <si>
    <t>G/730104/1FF102</t>
  </si>
  <si>
    <t>730105 Telecomunicaciones</t>
  </si>
  <si>
    <t>G/730105/1FF102</t>
  </si>
  <si>
    <t>730704 Mantenimiento y Reparación de Equipos y</t>
  </si>
  <si>
    <t>G/730704/1FF102</t>
  </si>
  <si>
    <t>G/731403/1FF102</t>
  </si>
  <si>
    <t>G/730601/1FF102</t>
  </si>
  <si>
    <t>730604 Fiscalización e Inspecciones Técnicas</t>
  </si>
  <si>
    <t>G/730604/1FF102</t>
  </si>
  <si>
    <t>G/731406/1FN103</t>
  </si>
  <si>
    <t>G/730205/3FN301</t>
  </si>
  <si>
    <t>G/731406/3FN301</t>
  </si>
  <si>
    <t>Administración Zonal Manuela Sáenz</t>
  </si>
  <si>
    <t>ZM04F040</t>
  </si>
  <si>
    <t>530243 Garantía extendida de bienes</t>
  </si>
  <si>
    <t>G/530243/1FA101</t>
  </si>
  <si>
    <t>530502 Edificios, Locales y Residencias, Parque</t>
  </si>
  <si>
    <t>G/530502/1FA101</t>
  </si>
  <si>
    <t>531411 Partes y Repuestos</t>
  </si>
  <si>
    <t>G/531411/1FA101</t>
  </si>
  <si>
    <t>G/731406/1FF102</t>
  </si>
  <si>
    <t>G/730804/2FH211</t>
  </si>
  <si>
    <t>G/730204/1FJ103</t>
  </si>
  <si>
    <t>G/730802/1FJ103</t>
  </si>
  <si>
    <t>G/730802/1FM103</t>
  </si>
  <si>
    <t>GI00N10300003D PREVENCIÓN DE LA VIOLENCIA INTRAFAMILIAR</t>
  </si>
  <si>
    <t>G/730402/1FN103</t>
  </si>
  <si>
    <t>G/730812/1FN103</t>
  </si>
  <si>
    <t>G/731403/1FN103</t>
  </si>
  <si>
    <t>731404 Maquinarias y Equipos</t>
  </si>
  <si>
    <t>G/731404/1FN103</t>
  </si>
  <si>
    <t>730202 Fletes y Maniobras</t>
  </si>
  <si>
    <t>G/730202/3FN301</t>
  </si>
  <si>
    <t>G/730505/3FN301</t>
  </si>
  <si>
    <t>840106 Herramientas</t>
  </si>
  <si>
    <t>G/840106/1FF102</t>
  </si>
  <si>
    <t>G/840103/3FN301</t>
  </si>
  <si>
    <t>Administración Zonal Quitumbe</t>
  </si>
  <si>
    <t>ZQ08F080</t>
  </si>
  <si>
    <t>G/730804/1FJ103</t>
  </si>
  <si>
    <t>Administración Zonal Valle de Tumbaco</t>
  </si>
  <si>
    <t>ZT06F060</t>
  </si>
  <si>
    <t>G/730606/2FH211</t>
  </si>
  <si>
    <t>G/730811/2FH211</t>
  </si>
  <si>
    <t>G/730811/1FJ103</t>
  </si>
  <si>
    <t>G/730105/1FM103</t>
  </si>
  <si>
    <t>G/730807/1FN103</t>
  </si>
  <si>
    <t>G/840107/1FN103</t>
  </si>
  <si>
    <t>G/990101/1FF102</t>
  </si>
  <si>
    <t>Administración Zonal Valle los Chillos</t>
  </si>
  <si>
    <t>ZV05F050</t>
  </si>
  <si>
    <t>530701 Desarrollo, Actualización, Asistencia Técni</t>
  </si>
  <si>
    <t>G/530701/1FA101</t>
  </si>
  <si>
    <t>531408 Bienes Artísticos, Culturales, Bienes De</t>
  </si>
  <si>
    <t>G/531408/1FA101</t>
  </si>
  <si>
    <t>G/710203/1FJ103</t>
  </si>
  <si>
    <t>G/710204/1FJ103</t>
  </si>
  <si>
    <t>G/710510/1FJ103</t>
  </si>
  <si>
    <t>G/710601/1FJ103</t>
  </si>
  <si>
    <t>G/710602/1FJ103</t>
  </si>
  <si>
    <t>730417 Infraestructura</t>
  </si>
  <si>
    <t>G/730417/1FF102</t>
  </si>
  <si>
    <t>ECONÓMICOS</t>
  </si>
  <si>
    <t>Q</t>
  </si>
  <si>
    <t>AGENCIA DE COORDINACIÓN DISTRITAL DE COMERCIO</t>
  </si>
  <si>
    <t>Agencia de Coord. Distrital del Comercio</t>
  </si>
  <si>
    <t>AC67Q000</t>
  </si>
  <si>
    <t>G/510105/2QA101</t>
  </si>
  <si>
    <t>G/510106/2QA101</t>
  </si>
  <si>
    <t>G/510203/2QA101</t>
  </si>
  <si>
    <t>G/510204/2QA101</t>
  </si>
  <si>
    <t>G/510304/2QA101</t>
  </si>
  <si>
    <t>G/510306/2QA101</t>
  </si>
  <si>
    <t>G/510401/2QA101</t>
  </si>
  <si>
    <t>G/510408/2QA101</t>
  </si>
  <si>
    <t>G/510507/2QA101</t>
  </si>
  <si>
    <t>G/510509/2QA101</t>
  </si>
  <si>
    <t>G/510510/2QA101</t>
  </si>
  <si>
    <t>G/510512/2QA101</t>
  </si>
  <si>
    <t>G/510513/2QA101</t>
  </si>
  <si>
    <t>G/510601/2QA101</t>
  </si>
  <si>
    <t>G/510602/2QA101</t>
  </si>
  <si>
    <t>G/510707/2QA101</t>
  </si>
  <si>
    <t>G/530104/1QA101</t>
  </si>
  <si>
    <t>G/530105/1QA101</t>
  </si>
  <si>
    <t>G/530204/1QA101</t>
  </si>
  <si>
    <t>530230 Digitalización de Información y Datos Pú</t>
  </si>
  <si>
    <t>G/530230/1QA101</t>
  </si>
  <si>
    <t>G/530404/1QA101</t>
  </si>
  <si>
    <t>G/530405/1QA101</t>
  </si>
  <si>
    <t>530406 Herramientas (Mantenimiento y Reparación)</t>
  </si>
  <si>
    <t>G/530406/1QA101</t>
  </si>
  <si>
    <t>G/530704/1QA101</t>
  </si>
  <si>
    <t>G/530801/1QA101</t>
  </si>
  <si>
    <t>G/530803/1QA101</t>
  </si>
  <si>
    <t>G/530804/1QA101</t>
  </si>
  <si>
    <t>G/530805/1QA101</t>
  </si>
  <si>
    <t>G/530807/1QA101</t>
  </si>
  <si>
    <t>G/530809/1QA101</t>
  </si>
  <si>
    <t>G/530811/1QA101</t>
  </si>
  <si>
    <t>531407 Equipos, Sistemas y Paquetes Informáticos</t>
  </si>
  <si>
    <t>G/531407/1QA101</t>
  </si>
  <si>
    <t>G/570102/1QA101</t>
  </si>
  <si>
    <t>G/570206/1QA101</t>
  </si>
  <si>
    <t>FOMENTO DEL DESARROLLO ECONÓMICO LOCAL</t>
  </si>
  <si>
    <t>GI00H20900001D REPOTENCIACION DE INFRAESTRUCTURA DE MER</t>
  </si>
  <si>
    <t>G/730601/2QH209</t>
  </si>
  <si>
    <t>GI00H20900002D MEJORAMIENTO DEL SERVICIO DEL SISTEMA DE</t>
  </si>
  <si>
    <t>G/730105/2QH209</t>
  </si>
  <si>
    <t>730207 Difusión, Información y Publicidad</t>
  </si>
  <si>
    <t>G/730207/2QH209</t>
  </si>
  <si>
    <t>730224 Servicio de Implementación de Bancos de Inf</t>
  </si>
  <si>
    <t>G/730224/2QH209</t>
  </si>
  <si>
    <t>G/730249/2QH209</t>
  </si>
  <si>
    <t>G/730402/2QH209</t>
  </si>
  <si>
    <t>G/730404/2QH209</t>
  </si>
  <si>
    <t>G/730613/2QH209</t>
  </si>
  <si>
    <t>730702 Arrendamiento y Licencias de Uso de Paquete</t>
  </si>
  <si>
    <t>G/730702/2QH209</t>
  </si>
  <si>
    <t>G/730802/2QH209</t>
  </si>
  <si>
    <t>QUITO PRODUCE</t>
  </si>
  <si>
    <t>GI00H20300007D REPOTENCIACION DE INFRAESTRUCTURA DE MER</t>
  </si>
  <si>
    <t>G/750107/2QH203</t>
  </si>
  <si>
    <t>G/750107/2QH209</t>
  </si>
  <si>
    <t>G/840104/2QH209</t>
  </si>
  <si>
    <t>G/840107/2QH209</t>
  </si>
  <si>
    <t>K</t>
  </si>
  <si>
    <t>MOVILIDAD</t>
  </si>
  <si>
    <t>Agencia Metrop Control Transito Seg vial</t>
  </si>
  <si>
    <t>AT69K040</t>
  </si>
  <si>
    <t>G/510105/1KA101</t>
  </si>
  <si>
    <t>G/510106/1KA101</t>
  </si>
  <si>
    <t>G/510203/1KA101</t>
  </si>
  <si>
    <t>G/510204/1KA101</t>
  </si>
  <si>
    <t>G/510304/1KA101</t>
  </si>
  <si>
    <t>G/510306/1KA101</t>
  </si>
  <si>
    <t>G/510401/1KA101</t>
  </si>
  <si>
    <t>G/510408/1KA101</t>
  </si>
  <si>
    <t>G/510507/1KA101</t>
  </si>
  <si>
    <t>G/510509/1KA101</t>
  </si>
  <si>
    <t>G/510510/1KA101</t>
  </si>
  <si>
    <t>G/510512/1KA101</t>
  </si>
  <si>
    <t>G/510513/1KA101</t>
  </si>
  <si>
    <t>G/510601/1KA101</t>
  </si>
  <si>
    <t>G/510602/1KA101</t>
  </si>
  <si>
    <t>G/510707/1KA101</t>
  </si>
  <si>
    <t>G/530101/1KA101</t>
  </si>
  <si>
    <t>G/530104/1KA101</t>
  </si>
  <si>
    <t>G/530105/1KA101</t>
  </si>
  <si>
    <t>G/530106/1KA101</t>
  </si>
  <si>
    <t>G/530204/1KA101</t>
  </si>
  <si>
    <t>G/530208/1KA101</t>
  </si>
  <si>
    <t>G/530209/1KA101</t>
  </si>
  <si>
    <t>G/530235/1KA101</t>
  </si>
  <si>
    <t>G/530402/1KA101</t>
  </si>
  <si>
    <t>G/530403/1KA101</t>
  </si>
  <si>
    <t>530418 Mantenimiento de Áreas Verdes y Arreglo de</t>
  </si>
  <si>
    <t>G/530418/1KA101</t>
  </si>
  <si>
    <t>G/530502/1KA101</t>
  </si>
  <si>
    <t>G/530801/1KA101</t>
  </si>
  <si>
    <t>G/530804/1KA101</t>
  </si>
  <si>
    <t>G/530811/1KA101</t>
  </si>
  <si>
    <t>530820 Menaje y Accesorios Descartables</t>
  </si>
  <si>
    <t>G/530820/1KA101</t>
  </si>
  <si>
    <t>G/570102/1KA101</t>
  </si>
  <si>
    <t>G/570203/1KA101</t>
  </si>
  <si>
    <t>G/570206/1KA101</t>
  </si>
  <si>
    <t>MOVILIDAD SEGURA</t>
  </si>
  <si>
    <t>GI00K30500003D AUDITORÍA DE SEGURIDAD VIAL</t>
  </si>
  <si>
    <t>G/730612/3KK305</t>
  </si>
  <si>
    <t>GI00K30500005D EDUCACIÓN Y SEGURIDAD VIAL</t>
  </si>
  <si>
    <t>G/730204/3KK305</t>
  </si>
  <si>
    <t>G/730802/3KK305</t>
  </si>
  <si>
    <t>G/730811/3KK305</t>
  </si>
  <si>
    <t>G/730812/3KK305</t>
  </si>
  <si>
    <t>G/731403/3KK305</t>
  </si>
  <si>
    <t>GI00K30500006D FORTALECIMIENTO DEL CONTROL DEL TRÁNSITO</t>
  </si>
  <si>
    <t>G/730105/3KK305</t>
  </si>
  <si>
    <t>G/730205/3KK305</t>
  </si>
  <si>
    <t>G/730207/3KK305</t>
  </si>
  <si>
    <t>G/730208/3KK305</t>
  </si>
  <si>
    <t>G/730235/3KK305</t>
  </si>
  <si>
    <t>G/730404/3KK305</t>
  </si>
  <si>
    <t>730405 Vehículos (Servicio para Mantenimiento y</t>
  </si>
  <si>
    <t>G/730405/3KK305</t>
  </si>
  <si>
    <t>G/730505/3KK305</t>
  </si>
  <si>
    <t>G/730601/3KK305</t>
  </si>
  <si>
    <t>G/730702/3KK305</t>
  </si>
  <si>
    <t>730803 Combustibles y Lubricantes</t>
  </si>
  <si>
    <t>G/730803/3KK305</t>
  </si>
  <si>
    <t>G/730804/3KK305</t>
  </si>
  <si>
    <t>G/730805/3KK305</t>
  </si>
  <si>
    <t>G/730807/3KK305</t>
  </si>
  <si>
    <t>730808 Instrumental Médico Quirúrgico</t>
  </si>
  <si>
    <t>G/730808/3KK305</t>
  </si>
  <si>
    <t>730809 Medicamentos</t>
  </si>
  <si>
    <t>G/730809/3KK305</t>
  </si>
  <si>
    <t>G/730810/3KK305</t>
  </si>
  <si>
    <t>730813 Repuestos y Accesorios</t>
  </si>
  <si>
    <t>G/730813/3KK305</t>
  </si>
  <si>
    <t>730826 Dispositivos Médicos de Uso General</t>
  </si>
  <si>
    <t>G/730826/3KK305</t>
  </si>
  <si>
    <t>730832 Dispositivos Médicos para Odontología</t>
  </si>
  <si>
    <t>G/730832/3KK305</t>
  </si>
  <si>
    <t>G/731404/3KK305</t>
  </si>
  <si>
    <t>G/731406/3KK305</t>
  </si>
  <si>
    <t>G/731407/3KK305</t>
  </si>
  <si>
    <t>GI00K30500007D MODERNIZACIÓN DE LOS SERVICIOS DE LA AGE</t>
  </si>
  <si>
    <t>G/730701/3KK305</t>
  </si>
  <si>
    <t>G/730704/3KK305</t>
  </si>
  <si>
    <t>MOVILIDAD SOSTENIBLE</t>
  </si>
  <si>
    <t>GI00K30800004D PASEO DOMINICAL</t>
  </si>
  <si>
    <t>G/730402/3KK308</t>
  </si>
  <si>
    <t>G/730505/3KK308</t>
  </si>
  <si>
    <t>G/730811/3KK308</t>
  </si>
  <si>
    <t>G/731404/3KK308</t>
  </si>
  <si>
    <t>77 OTROS GASTOS DE INVERSIÓN</t>
  </si>
  <si>
    <t>770102 Tasas Generales, Impuestos, Contribuciones,</t>
  </si>
  <si>
    <t>G/770102/3KK305</t>
  </si>
  <si>
    <t>78 TRANSFERENCIAS Y DONACIONES PARA INVERSIÓN</t>
  </si>
  <si>
    <t>780204 Transferencias o Donaciones al Sector Priva</t>
  </si>
  <si>
    <t>G/780204/3KK305</t>
  </si>
  <si>
    <t>G/840104/3KK305</t>
  </si>
  <si>
    <t>G/840107/3KK305</t>
  </si>
  <si>
    <t>G/840106/3KK305</t>
  </si>
  <si>
    <t>840203 Bienes Prefabricados (Inmuebles)</t>
  </si>
  <si>
    <t>G/840203/3KK305</t>
  </si>
  <si>
    <t>G/840103/3KK305</t>
  </si>
  <si>
    <t>B</t>
  </si>
  <si>
    <t>AGENCIA METROPOLITANA DE CONTROL</t>
  </si>
  <si>
    <t>Agencia Metropolitana de Control</t>
  </si>
  <si>
    <t>MC37B000</t>
  </si>
  <si>
    <t>G/510105/1BA101</t>
  </si>
  <si>
    <t>G/510106/1BA101</t>
  </si>
  <si>
    <t>G/510203/1BA101</t>
  </si>
  <si>
    <t>G/510204/1BA101</t>
  </si>
  <si>
    <t>G/510304/1BA101</t>
  </si>
  <si>
    <t>G/510306/1BA101</t>
  </si>
  <si>
    <t>G/510401/1BA101</t>
  </si>
  <si>
    <t>G/510408/1BA101</t>
  </si>
  <si>
    <t>G/510507/1BA101</t>
  </si>
  <si>
    <t>G/510509/1BA101</t>
  </si>
  <si>
    <t>G/510510/1BA101</t>
  </si>
  <si>
    <t>G/510512/1BA101</t>
  </si>
  <si>
    <t>G/510513/1BA101</t>
  </si>
  <si>
    <t>G/510601/1BA101</t>
  </si>
  <si>
    <t>G/510602/1BA101</t>
  </si>
  <si>
    <t>G/510707/1BA101</t>
  </si>
  <si>
    <t>G/530101/1BA101</t>
  </si>
  <si>
    <t>G/530104/1BA101</t>
  </si>
  <si>
    <t>G/530105/1BA101</t>
  </si>
  <si>
    <t>G/530106/1BA101</t>
  </si>
  <si>
    <t>G/530201/1BA101</t>
  </si>
  <si>
    <t>530202 Fletes y Maniobras</t>
  </si>
  <si>
    <t>G/530202/1BA101</t>
  </si>
  <si>
    <t>G/530204/1BA101</t>
  </si>
  <si>
    <t>530205 Espectáculos Culturales y Sociales</t>
  </si>
  <si>
    <t>G/530205/1BA101</t>
  </si>
  <si>
    <t>G/530208/1BA101</t>
  </si>
  <si>
    <t>G/530209/1BA101</t>
  </si>
  <si>
    <t>G/530402/1BA101</t>
  </si>
  <si>
    <t>G/530404/1BA101</t>
  </si>
  <si>
    <t>G/530405/1BA101</t>
  </si>
  <si>
    <t>G/530502/1BA101</t>
  </si>
  <si>
    <t>G/530505/1BA101</t>
  </si>
  <si>
    <t>G/530704/1BA101</t>
  </si>
  <si>
    <t>G/530801/1BA101</t>
  </si>
  <si>
    <t>G/530802/1BA101</t>
  </si>
  <si>
    <t>G/530803/1BA101</t>
  </si>
  <si>
    <t>G/530804/1BA101</t>
  </si>
  <si>
    <t>G/530805/1BA101</t>
  </si>
  <si>
    <t>G/530807/1BA101</t>
  </si>
  <si>
    <t>G/530811/1BA101</t>
  </si>
  <si>
    <t>G/530813/1BA101</t>
  </si>
  <si>
    <t>G/530820/1BA101</t>
  </si>
  <si>
    <t>530826 Dispositivos Médicos de Uso General</t>
  </si>
  <si>
    <t>G/530826/1BA101</t>
  </si>
  <si>
    <t>G/531404/1BA101</t>
  </si>
  <si>
    <t>G/531407/1BA101</t>
  </si>
  <si>
    <t>G/570102/1BA101</t>
  </si>
  <si>
    <t>G/570203/1BA101</t>
  </si>
  <si>
    <t>GI00L10100010D CONTROL DE CUMPLIMIENTO DE LA NORMATIVA</t>
  </si>
  <si>
    <t>G/710203/1BL101</t>
  </si>
  <si>
    <t>G/710204/1BL101</t>
  </si>
  <si>
    <t>710502 Remuneración Unificada para Pasantes</t>
  </si>
  <si>
    <t>G/710502/1BL101</t>
  </si>
  <si>
    <t>G/710510/1BL101</t>
  </si>
  <si>
    <t>G/710601/1BL101</t>
  </si>
  <si>
    <t>G/710602/1BL101</t>
  </si>
  <si>
    <t>730106 Servicio de Correo</t>
  </si>
  <si>
    <t>G/730106/1BA101</t>
  </si>
  <si>
    <t>G/730105/1BL101</t>
  </si>
  <si>
    <t>G/730106/1BL101</t>
  </si>
  <si>
    <t>G/730204/1BL101</t>
  </si>
  <si>
    <t>G/730207/1BL101</t>
  </si>
  <si>
    <t>G/730208/1BL101</t>
  </si>
  <si>
    <t>730230 Digitalización de Información y Datos Públi</t>
  </si>
  <si>
    <t>G/730230/1BL101</t>
  </si>
  <si>
    <t>G/730249/1BL101</t>
  </si>
  <si>
    <t>730303 Viáticos y Subsistencias en el Interior</t>
  </si>
  <si>
    <t>G/730303/1BL101</t>
  </si>
  <si>
    <t>G/730505/1BL101</t>
  </si>
  <si>
    <t>G/730601/1BL101</t>
  </si>
  <si>
    <t>G/730606/1BL101</t>
  </si>
  <si>
    <t>G/730701/1BL101</t>
  </si>
  <si>
    <t>G/730702/1BL101</t>
  </si>
  <si>
    <t>G/730802/1BL101</t>
  </si>
  <si>
    <t>G/730805/1BL101</t>
  </si>
  <si>
    <t>G/730820/1BL101</t>
  </si>
  <si>
    <t>GI00L10100039D CONTROL Y BUEN USO DEL ESPACIO PÚBLICO "</t>
  </si>
  <si>
    <t>G/730704/1BL101</t>
  </si>
  <si>
    <t>G/731403/1BL101</t>
  </si>
  <si>
    <t>G/840103/1BL101</t>
  </si>
  <si>
    <t>G/840104/1BL101</t>
  </si>
  <si>
    <t>840105 Vehículos</t>
  </si>
  <si>
    <t>G/840105/1BL101</t>
  </si>
  <si>
    <t>G/840107/1BL101</t>
  </si>
  <si>
    <t>G/990101/1BA101</t>
  </si>
  <si>
    <t>C</t>
  </si>
  <si>
    <t>COORDINACION DE ALCALDIA Y SECRETARIA DEL CONCEJO</t>
  </si>
  <si>
    <t>Alcaldía Metropolitana</t>
  </si>
  <si>
    <t>ZA01C000</t>
  </si>
  <si>
    <t>G/510105/1CA101</t>
  </si>
  <si>
    <t>G/510106/1CA101</t>
  </si>
  <si>
    <t>G/510203/1CA101</t>
  </si>
  <si>
    <t>G/510204/1CA101</t>
  </si>
  <si>
    <t>G/510304/1CA101</t>
  </si>
  <si>
    <t>G/510306/1CA101</t>
  </si>
  <si>
    <t>G/510401/1CA101</t>
  </si>
  <si>
    <t>G/510408/1CA101</t>
  </si>
  <si>
    <t>G/510507/1CA101</t>
  </si>
  <si>
    <t>G/510509/1CA101</t>
  </si>
  <si>
    <t>G/510510/1CA101</t>
  </si>
  <si>
    <t>G/510512/1CA101</t>
  </si>
  <si>
    <t>G/510513/1CA101</t>
  </si>
  <si>
    <t>G/510601/1CA101</t>
  </si>
  <si>
    <t>G/510602/1CA101</t>
  </si>
  <si>
    <t>G/510707/1CA101</t>
  </si>
  <si>
    <t>G/530235/1CA101</t>
  </si>
  <si>
    <t>SOCIALES</t>
  </si>
  <si>
    <t>G</t>
  </si>
  <si>
    <t>CULTURA</t>
  </si>
  <si>
    <t>Centro Cultural Benjamín Carrión</t>
  </si>
  <si>
    <t>ZA01G040</t>
  </si>
  <si>
    <t>GI00G10100004D SISTEMA DE CENTROS CULTURALES</t>
  </si>
  <si>
    <t>G/730204/1GG101</t>
  </si>
  <si>
    <t>G/730205/1GG101</t>
  </si>
  <si>
    <t>G/730613/1GG101</t>
  </si>
  <si>
    <t>Centro Cultural Metropolitano</t>
  </si>
  <si>
    <t>ZA01G030</t>
  </si>
  <si>
    <t>G/730402/1GG101</t>
  </si>
  <si>
    <t>730425 Instalación, Readecuación, Montaje de Expos</t>
  </si>
  <si>
    <t>G/730425/1GG101</t>
  </si>
  <si>
    <t>GI00G10100008D FORTALECIMIENTO DE LA RED METROPOLITANA</t>
  </si>
  <si>
    <t>730239 Membrecías</t>
  </si>
  <si>
    <t>G/730239/1GG101</t>
  </si>
  <si>
    <t>730302 Pasajes al Exterior</t>
  </si>
  <si>
    <t>G/730302/1GG101</t>
  </si>
  <si>
    <t>730602 Servicio de Auditoría</t>
  </si>
  <si>
    <t>G/730602/1GG101</t>
  </si>
  <si>
    <t>G/730605/1GG101</t>
  </si>
  <si>
    <t>G/730804/1GG101</t>
  </si>
  <si>
    <t>G/730812/1GG101</t>
  </si>
  <si>
    <t>G/731403/1GG101</t>
  </si>
  <si>
    <t>G/731404/1GG101</t>
  </si>
  <si>
    <t>G/731407/1GG101</t>
  </si>
  <si>
    <t>731409 Libros y Colecciones</t>
  </si>
  <si>
    <t>G/731409/1GG101</t>
  </si>
  <si>
    <t>G/840107/1GG101</t>
  </si>
  <si>
    <t>G/840103/1GG101</t>
  </si>
  <si>
    <t>G/840104/1GG101</t>
  </si>
  <si>
    <t>I</t>
  </si>
  <si>
    <t>EDUCACION, RECREACION Y DEPORTE</t>
  </si>
  <si>
    <t>COLEGIO BENALCAZAR</t>
  </si>
  <si>
    <t>CB21I040</t>
  </si>
  <si>
    <t>G/510105/1IA101</t>
  </si>
  <si>
    <t>G/510106/1IA101</t>
  </si>
  <si>
    <t>510108 Remuneración Mensual Unificada de Docentes</t>
  </si>
  <si>
    <t>G/510108/1IA101</t>
  </si>
  <si>
    <t>G/510203/1IA101</t>
  </si>
  <si>
    <t>G/510204/1IA101</t>
  </si>
  <si>
    <t>G/510304/1IA101</t>
  </si>
  <si>
    <t>G/510306/1IA101</t>
  </si>
  <si>
    <t>G/510401/1IA101</t>
  </si>
  <si>
    <t>G/510408/1IA101</t>
  </si>
  <si>
    <t>G/510507/1IA101</t>
  </si>
  <si>
    <t>G/510509/1IA101</t>
  </si>
  <si>
    <t>G/510510/1IA101</t>
  </si>
  <si>
    <t>G/510512/1IA101</t>
  </si>
  <si>
    <t>G/510513/1IA101</t>
  </si>
  <si>
    <t>G/510601/1IA101</t>
  </si>
  <si>
    <t>G/510602/1IA101</t>
  </si>
  <si>
    <t>G/510707/1IA101</t>
  </si>
  <si>
    <t>G/530101/1IA101</t>
  </si>
  <si>
    <t>G/530104/1IA101</t>
  </si>
  <si>
    <t>G/530105/1IA101</t>
  </si>
  <si>
    <t>G/530203/1IA101</t>
  </si>
  <si>
    <t>G/530204/1IA101</t>
  </si>
  <si>
    <t>G/530205/1IA101</t>
  </si>
  <si>
    <t>G/530208/1IA101</t>
  </si>
  <si>
    <t>G/530209/1IA101</t>
  </si>
  <si>
    <t>G/530402/1IA101</t>
  </si>
  <si>
    <t>G/530404/1IA101</t>
  </si>
  <si>
    <t>G/530405/1IA101</t>
  </si>
  <si>
    <t>G/530704/1IA101</t>
  </si>
  <si>
    <t>G/530803/1IA101</t>
  </si>
  <si>
    <t>G/530804/1IA101</t>
  </si>
  <si>
    <t>G/530805/1IA101</t>
  </si>
  <si>
    <t>G/530807/1IA101</t>
  </si>
  <si>
    <t>G/530811/1IA101</t>
  </si>
  <si>
    <t>530812 Materiales Didácticos</t>
  </si>
  <si>
    <t>G/530812/1IA101</t>
  </si>
  <si>
    <t>G/530813/1IA101</t>
  </si>
  <si>
    <t>530827 Uniformes Deportivos</t>
  </si>
  <si>
    <t>G/530827/1IA101</t>
  </si>
  <si>
    <t>G/570102/1IA101</t>
  </si>
  <si>
    <t>SISTEMA EDUCATIVO MUNICIPAL</t>
  </si>
  <si>
    <t>GI00I10200004D FORTALECIMIENTO PEDAGOGICO</t>
  </si>
  <si>
    <t>G/730106/1II102</t>
  </si>
  <si>
    <t>G/730204/1II102</t>
  </si>
  <si>
    <t>G/730239/1II102</t>
  </si>
  <si>
    <t>730301 Pasajes al Interior</t>
  </si>
  <si>
    <t>G/730301/1II102</t>
  </si>
  <si>
    <t>G/730303/1II102</t>
  </si>
  <si>
    <t>G/730612/1II102</t>
  </si>
  <si>
    <t>G/731409/1II102</t>
  </si>
  <si>
    <t>G/840104/1II102</t>
  </si>
  <si>
    <t>G/840107/1II102</t>
  </si>
  <si>
    <t>Colegio Fernández Madrid</t>
  </si>
  <si>
    <t>CF22I050</t>
  </si>
  <si>
    <t>G/530202/1IA101</t>
  </si>
  <si>
    <t>G/730606/1II102</t>
  </si>
  <si>
    <t>J</t>
  </si>
  <si>
    <t>INCLUSION SOCIAL</t>
  </si>
  <si>
    <t>COMPINA</t>
  </si>
  <si>
    <t>ZA01J020</t>
  </si>
  <si>
    <t>TRANSFERENCIA</t>
  </si>
  <si>
    <t>GI00A10200018T COMPINA</t>
  </si>
  <si>
    <t>780102 A Entidades Descentralizadas y Autónomas</t>
  </si>
  <si>
    <t>G/780102/1JA102</t>
  </si>
  <si>
    <t>780103 A Empresas Públicas</t>
  </si>
  <si>
    <t>G/780103/1JA102</t>
  </si>
  <si>
    <t>Concejo Metropolitano</t>
  </si>
  <si>
    <t>ZA01C030</t>
  </si>
  <si>
    <t>G/510502/1CA101</t>
  </si>
  <si>
    <t>G/530230/1CA101</t>
  </si>
  <si>
    <t>H</t>
  </si>
  <si>
    <t>DESARROLLO PRODUCTIVO Y COMPETITIVIDAD</t>
  </si>
  <si>
    <t>CONQUITO</t>
  </si>
  <si>
    <t>ZA01H030</t>
  </si>
  <si>
    <t>GI00A10200008T CONQUITO</t>
  </si>
  <si>
    <t>G/780204/1HA102</t>
  </si>
  <si>
    <t>N</t>
  </si>
  <si>
    <t>SEGURIDAD Y GOBERNABILIDAD</t>
  </si>
  <si>
    <t>Cuerpo de Agentes de Control</t>
  </si>
  <si>
    <t>PM71N010</t>
  </si>
  <si>
    <t>G/510105/1NA101</t>
  </si>
  <si>
    <t>G/510106/1NA101</t>
  </si>
  <si>
    <t>G/510203/1NA101</t>
  </si>
  <si>
    <t>G/510204/1NA101</t>
  </si>
  <si>
    <t>G/510304/1NA101</t>
  </si>
  <si>
    <t>G/510306/1NA101</t>
  </si>
  <si>
    <t>G/510401/1NA101</t>
  </si>
  <si>
    <t>G/510408/1NA101</t>
  </si>
  <si>
    <t>G/510507/1NA101</t>
  </si>
  <si>
    <t>G/510509/1NA101</t>
  </si>
  <si>
    <t>G/510510/1NA101</t>
  </si>
  <si>
    <t>G/510512/1NA101</t>
  </si>
  <si>
    <t>G/510513/1NA101</t>
  </si>
  <si>
    <t>G/510601/1NA101</t>
  </si>
  <si>
    <t>G/510602/1NA101</t>
  </si>
  <si>
    <t>G/510707/1NA101</t>
  </si>
  <si>
    <t>G/530101/1NA101</t>
  </si>
  <si>
    <t>G/530104/1NA101</t>
  </si>
  <si>
    <t>G/530105/1NA101</t>
  </si>
  <si>
    <t>G/530202/1NA101</t>
  </si>
  <si>
    <t>G/530204/1NA101</t>
  </si>
  <si>
    <t>G/530209/1NA101</t>
  </si>
  <si>
    <t>G/530402/1NA101</t>
  </si>
  <si>
    <t>G/530403/1NA101</t>
  </si>
  <si>
    <t>G/530404/1NA101</t>
  </si>
  <si>
    <t>G/530801/1NA101</t>
  </si>
  <si>
    <t>G/530803/1NA101</t>
  </si>
  <si>
    <t>G/530804/1NA101</t>
  </si>
  <si>
    <t>G/530805/1NA101</t>
  </si>
  <si>
    <t>G/530807/1NA101</t>
  </si>
  <si>
    <t>G/530809/1NA101</t>
  </si>
  <si>
    <t>G/530811/1NA101</t>
  </si>
  <si>
    <t>570201 Seguros</t>
  </si>
  <si>
    <t>G/570201/1NA101</t>
  </si>
  <si>
    <t>G/570206/1NA101</t>
  </si>
  <si>
    <t>GI00N10300002D IMPLEMENTACIÓN DE UN NUEVO MODELO DE GES</t>
  </si>
  <si>
    <t>G/730601/1NN103</t>
  </si>
  <si>
    <t>G/730612/1NN103</t>
  </si>
  <si>
    <t>G/730701/1NN103</t>
  </si>
  <si>
    <t>G/730105/1NN103</t>
  </si>
  <si>
    <t>G/730203/1NN103</t>
  </si>
  <si>
    <t>G/730204/1NN103</t>
  </si>
  <si>
    <t>G/730248/1NN103</t>
  </si>
  <si>
    <t>G/730404/1NN103</t>
  </si>
  <si>
    <t>G/730405/1NN103</t>
  </si>
  <si>
    <t>730415 Bienes Biológicos</t>
  </si>
  <si>
    <t>G/730415/1NN103</t>
  </si>
  <si>
    <t>730502 Edificios, Locales, Residencias, Parquea</t>
  </si>
  <si>
    <t>G/730502/1NN103</t>
  </si>
  <si>
    <t>G/730605/1NN103</t>
  </si>
  <si>
    <t>G/730702/1NN103</t>
  </si>
  <si>
    <t>G/730802/1NN103</t>
  </si>
  <si>
    <t>G/730803/1NN103</t>
  </si>
  <si>
    <t>G/730805/1NN103</t>
  </si>
  <si>
    <t>G/730808/1NN103</t>
  </si>
  <si>
    <t>G/730809/1NN103</t>
  </si>
  <si>
    <t>G/730812/1NN103</t>
  </si>
  <si>
    <t>G/730813/1NN103</t>
  </si>
  <si>
    <t>G/730820/1NN103</t>
  </si>
  <si>
    <t>730823 Egresos para Sanidad Agropecuaria</t>
  </si>
  <si>
    <t>G/730823/1NN103</t>
  </si>
  <si>
    <t>G/730826/1NN103</t>
  </si>
  <si>
    <t>G/730832/1NN103</t>
  </si>
  <si>
    <t>G/731404/1NN103</t>
  </si>
  <si>
    <t>G/731406/1NN103</t>
  </si>
  <si>
    <t>G/730204/3NN301</t>
  </si>
  <si>
    <t>G/730802/3NN301</t>
  </si>
  <si>
    <t>750109 Construcciones Agropecuarias</t>
  </si>
  <si>
    <t>G/750109/1NN103</t>
  </si>
  <si>
    <t>G/770102/1NN103</t>
  </si>
  <si>
    <t>770206 Costas Judiciales, Trámites Notariales, Leg</t>
  </si>
  <si>
    <t>G/770206/1NN103</t>
  </si>
  <si>
    <t>G/840107/1NN103</t>
  </si>
  <si>
    <t>G/840104/1NN103</t>
  </si>
  <si>
    <t>840512 Semovientes</t>
  </si>
  <si>
    <t>G/840512/1NN103</t>
  </si>
  <si>
    <t>G/840104/3NN301</t>
  </si>
  <si>
    <t>G/840106/3NN301</t>
  </si>
  <si>
    <t>DM Administrativa</t>
  </si>
  <si>
    <t>ZA01A001</t>
  </si>
  <si>
    <t>G/530101/1AA101</t>
  </si>
  <si>
    <t>G/530104/1AA101</t>
  </si>
  <si>
    <t>G/530106/1AA101</t>
  </si>
  <si>
    <t>G/530201/1AA101</t>
  </si>
  <si>
    <t>G/530202/1AA101</t>
  </si>
  <si>
    <t>G/530203/1AA101</t>
  </si>
  <si>
    <t>G/530204/1AA101</t>
  </si>
  <si>
    <t>G/530207/1AA101</t>
  </si>
  <si>
    <t>G/530208/1AA101</t>
  </si>
  <si>
    <t>G/530209/1AA101</t>
  </si>
  <si>
    <t>530249 Eventos Públicos Promocionales</t>
  </si>
  <si>
    <t>G/530249/1AA101</t>
  </si>
  <si>
    <t>G/530402/1AA101</t>
  </si>
  <si>
    <t>G/530403/1AA101</t>
  </si>
  <si>
    <t>G/530404/1AA101</t>
  </si>
  <si>
    <t>G/530405/1AA101</t>
  </si>
  <si>
    <t>530504 Maquinarias y Equipos (Arrendamientos)</t>
  </si>
  <si>
    <t>G/530504/1AA101</t>
  </si>
  <si>
    <t>G/530505/1AA101</t>
  </si>
  <si>
    <t>G/530704/1AA101</t>
  </si>
  <si>
    <t>G/530803/1AA101</t>
  </si>
  <si>
    <t>G/530804/1AA101</t>
  </si>
  <si>
    <t>G/530805/1AA101</t>
  </si>
  <si>
    <t>G/530807/1AA101</t>
  </si>
  <si>
    <t>530808 Instrumental Médico Quirúrgico</t>
  </si>
  <si>
    <t>G/530808/1AA101</t>
  </si>
  <si>
    <t>G/530809/1AA101</t>
  </si>
  <si>
    <t>G/530811/1AA101</t>
  </si>
  <si>
    <t>G/530813/1AA101</t>
  </si>
  <si>
    <t>530822 Condecoraciones</t>
  </si>
  <si>
    <t>G/530822/1AA101</t>
  </si>
  <si>
    <t>531403 Mobiliario</t>
  </si>
  <si>
    <t>G/531403/1AA101</t>
  </si>
  <si>
    <t>G/570102/1AA101</t>
  </si>
  <si>
    <t>G/570201/1AA101</t>
  </si>
  <si>
    <t>G/570206/1AA101</t>
  </si>
  <si>
    <t>DM de Catastro</t>
  </si>
  <si>
    <t>ZA01A005</t>
  </si>
  <si>
    <t>G/530230/1AA101</t>
  </si>
  <si>
    <t>GI00L10100001D GESTION CATASTRAL</t>
  </si>
  <si>
    <t>G/730505/1AL101</t>
  </si>
  <si>
    <t>G/730601/1AL101</t>
  </si>
  <si>
    <t>730610 Servicios de Cartografía</t>
  </si>
  <si>
    <t>G/730610/1AL101</t>
  </si>
  <si>
    <t>G/840104/1AL101</t>
  </si>
  <si>
    <t>DM de Gestión de Bienes Inmuebles</t>
  </si>
  <si>
    <t>ZA01A008</t>
  </si>
  <si>
    <t>G/530502/1AA101</t>
  </si>
  <si>
    <t>GI00L10100036D MODERNIZACIÓN DE LA GESTIÓN DE BIENES IN</t>
  </si>
  <si>
    <t>G/710203/1AL101</t>
  </si>
  <si>
    <t>G/710204/1AL101</t>
  </si>
  <si>
    <t>G/710510/1AL101</t>
  </si>
  <si>
    <t>G/710601/1AL101</t>
  </si>
  <si>
    <t>G/710602/1AL101</t>
  </si>
  <si>
    <t>G/730207/1AL101</t>
  </si>
  <si>
    <t>G/730402/1AL101</t>
  </si>
  <si>
    <t>840301 Terrenos (Expropiación)</t>
  </si>
  <si>
    <t>G/840301/1AL101</t>
  </si>
  <si>
    <t>DM de Gestión documental y Archivo</t>
  </si>
  <si>
    <t>ZA01A006</t>
  </si>
  <si>
    <t>GI00L10100037D MODERNIZACIÓN DE LA GESTIÓN DOCUMENTAL Y</t>
  </si>
  <si>
    <t>G/730202/1AL101</t>
  </si>
  <si>
    <t>G/730811/1AL101</t>
  </si>
  <si>
    <t>G/731403/1AL101</t>
  </si>
  <si>
    <t>G/840103/1AL101</t>
  </si>
  <si>
    <t>G/840107/1AL101</t>
  </si>
  <si>
    <t>DM de Informática</t>
  </si>
  <si>
    <t>ZA01A007</t>
  </si>
  <si>
    <t>GI00L10100040D CIUDAD INTELIGENTE</t>
  </si>
  <si>
    <t>G/730105/1AL101</t>
  </si>
  <si>
    <t>G/730702/1AL101</t>
  </si>
  <si>
    <t>G/730704/1AL101</t>
  </si>
  <si>
    <t>GI00L10100041D INNOVACION Y FORTALECIMIENTO DE LA INFRA</t>
  </si>
  <si>
    <t>G/730502/1AL101</t>
  </si>
  <si>
    <t>G/730804/1AL101</t>
  </si>
  <si>
    <t>G/730813/1AL101</t>
  </si>
  <si>
    <t>DM de Recursos Humanos</t>
  </si>
  <si>
    <t>ZA01A002</t>
  </si>
  <si>
    <t>510606 Asignación Global de Jubilación Patronal pa</t>
  </si>
  <si>
    <t>G/510606/1AA101</t>
  </si>
  <si>
    <t>510706 Beneficio por Jubilación</t>
  </si>
  <si>
    <t>G/510706/1AA101</t>
  </si>
  <si>
    <t>530606 Honorarios por Contratos Civiles de Servici</t>
  </si>
  <si>
    <t>G/530606/1AA101</t>
  </si>
  <si>
    <t>530612 Capacitación a Servidores Publicos</t>
  </si>
  <si>
    <t>G/530612/1AA101</t>
  </si>
  <si>
    <t>G/530702/1AA101</t>
  </si>
  <si>
    <t>G/530802/1AA101</t>
  </si>
  <si>
    <t>570215 Indemnizaciones por Sentencias Judiciales</t>
  </si>
  <si>
    <t>G/570215/1AA101</t>
  </si>
  <si>
    <t>58 TRANSFERENCIAS Y DONACIONES CORRIENTES</t>
  </si>
  <si>
    <t>580209 A Jubilados Patronales</t>
  </si>
  <si>
    <t>G/580209/1AA101</t>
  </si>
  <si>
    <t>DM de Servicios Ciudadanos</t>
  </si>
  <si>
    <t>ZA01A009</t>
  </si>
  <si>
    <t>530503 Mobiliario (Arrendamiento)</t>
  </si>
  <si>
    <t>G/530503/1AA101</t>
  </si>
  <si>
    <t>GI00L10100034D INNOVACIÓN DE LOS SERVICIOS DE ATENCIÓN</t>
  </si>
  <si>
    <t>730201 Transporte de Personal</t>
  </si>
  <si>
    <t>G/730201/1AL101</t>
  </si>
  <si>
    <t>G/730503/1AL101</t>
  </si>
  <si>
    <t>DM Financiera</t>
  </si>
  <si>
    <t>ZA01A003</t>
  </si>
  <si>
    <t>530602 Servicio de Auditoría</t>
  </si>
  <si>
    <t>G/530602/1AA101</t>
  </si>
  <si>
    <t>56 GASTOS FINANCIEROS</t>
  </si>
  <si>
    <t>560201 Sector Público Financiero</t>
  </si>
  <si>
    <t>G/560201/1AA101</t>
  </si>
  <si>
    <t>560301 A Organismos Multilaterales</t>
  </si>
  <si>
    <t>G/560301/1AA101</t>
  </si>
  <si>
    <t>560304 Al Sector Privado No Financiero</t>
  </si>
  <si>
    <t>G/560304/1AA101</t>
  </si>
  <si>
    <t>G/570203/1AA101</t>
  </si>
  <si>
    <t>570219 Devoluciones</t>
  </si>
  <si>
    <t>G/570219/1AA101</t>
  </si>
  <si>
    <t>580101 A Entidades del Presupuesto General del</t>
  </si>
  <si>
    <t>G/580101/1AA101</t>
  </si>
  <si>
    <t>580102 A Entidades Descentralizadas y Autónomas</t>
  </si>
  <si>
    <t>G/580102/1AA101</t>
  </si>
  <si>
    <t>580103 A Empresas Públicas</t>
  </si>
  <si>
    <t>G/580103/1AA101</t>
  </si>
  <si>
    <t>580204 Al Sector Privado no Financiero</t>
  </si>
  <si>
    <t>G/580204/1AA101</t>
  </si>
  <si>
    <t>GI00L10100005D GESTIÓN FINANCIERA</t>
  </si>
  <si>
    <t>96 AMORTIZACIÓN DE LA DEUDA PÚBLICA</t>
  </si>
  <si>
    <t>960201 Al Sector Público Financiero</t>
  </si>
  <si>
    <t>G/960201/1AL101</t>
  </si>
  <si>
    <t>960301 A Organismos Multilaterales</t>
  </si>
  <si>
    <t>G/960301/1AL101</t>
  </si>
  <si>
    <t>960604 Al Sector Privado no Financiero</t>
  </si>
  <si>
    <t>G/960604/1AL101</t>
  </si>
  <si>
    <t>990103 Obligaciones de Ejercicios Anteriores por L</t>
  </si>
  <si>
    <t>G/990103/1AA101</t>
  </si>
  <si>
    <t>DM Relaciones Internacionales</t>
  </si>
  <si>
    <t>ZA01C002</t>
  </si>
  <si>
    <t>G/530106/1CA101</t>
  </si>
  <si>
    <t>G/530204/1CA101</t>
  </si>
  <si>
    <t>530302 Pasajes al Exterior</t>
  </si>
  <si>
    <t>G/530302/1CA101</t>
  </si>
  <si>
    <t>G/530801/1CA101</t>
  </si>
  <si>
    <t>G/530804/1CA101</t>
  </si>
  <si>
    <t>GI00L10100032D RELACIONES Y COOPERACIÓN INTERNACIONAL P</t>
  </si>
  <si>
    <t>G/730204/1CL101</t>
  </si>
  <si>
    <t>G/730207/1CL101</t>
  </si>
  <si>
    <t>G/730239/1CL101</t>
  </si>
  <si>
    <t>G/730248/1CL101</t>
  </si>
  <si>
    <t>730307 Atención a Delegados Extranjeros y Nacional</t>
  </si>
  <si>
    <t>G/730307/1CL101</t>
  </si>
  <si>
    <t>GI00L10100042D GEOPARQUE QUITO</t>
  </si>
  <si>
    <t>DM Tributaria</t>
  </si>
  <si>
    <t>ZA01A004</t>
  </si>
  <si>
    <t>GI00L10100033D GESTIÓN TRIBUTARIA EFICIENTE</t>
  </si>
  <si>
    <t>730607 Servicios Técnicos Especializados</t>
  </si>
  <si>
    <t>G/730607/1AL101</t>
  </si>
  <si>
    <t>P</t>
  </si>
  <si>
    <t>TERRITORIO HABITAT Y VIVIENDA</t>
  </si>
  <si>
    <t>EPM AGUA POTABLE</t>
  </si>
  <si>
    <t>ZA01P030</t>
  </si>
  <si>
    <t>GI00A10200015T EPM AGUA POTABLE</t>
  </si>
  <si>
    <t>G/780103/1PA102</t>
  </si>
  <si>
    <t>EPM GESTION DE DESTINO TURISTICO</t>
  </si>
  <si>
    <t>ZA01H010</t>
  </si>
  <si>
    <t>GI00A10200009T EPM GESTION DE DESTINO TURISTICO</t>
  </si>
  <si>
    <t>G/780103/1HA102</t>
  </si>
  <si>
    <t>D</t>
  </si>
  <si>
    <t>AMBIENTE</t>
  </si>
  <si>
    <t>EPM GESTION INTEGRAL DE RESIDUOS SOLIDOS</t>
  </si>
  <si>
    <t>ZA01D020</t>
  </si>
  <si>
    <t>GI00A10200003T EPM GESTION INTEGRAL DE RESIDUOS SOLIDOS</t>
  </si>
  <si>
    <t>G/780103/3DA102</t>
  </si>
  <si>
    <t>EPM HABITAT Y VIVENDA</t>
  </si>
  <si>
    <t>ZA01P050</t>
  </si>
  <si>
    <t>GI00A10200016T EPM HABITAT Y VIVENDA</t>
  </si>
  <si>
    <t>EPM MERCADO MAYORISTA</t>
  </si>
  <si>
    <t>ZA01Q010</t>
  </si>
  <si>
    <t>GI00A10200001T EPM MERCADO MAYORISTA</t>
  </si>
  <si>
    <t>G/780103/2QA102</t>
  </si>
  <si>
    <t>EPM METRO QUITO</t>
  </si>
  <si>
    <t>ZA01K030</t>
  </si>
  <si>
    <t>GI00A10200013T METRO DE QUITO</t>
  </si>
  <si>
    <t>G/780103/1KA102</t>
  </si>
  <si>
    <t>EPM MOVILIDAD Y OBRAS PUBLICAS</t>
  </si>
  <si>
    <t>ZA01K010</t>
  </si>
  <si>
    <t>GI00A10200011T MOVILIDAD Y OBRAS PUBLICAS</t>
  </si>
  <si>
    <t>EPM SERVICIOS AEROPORTUARIOS Y GESTION D</t>
  </si>
  <si>
    <t>ZA01H020</t>
  </si>
  <si>
    <t>GI00A10200017T SERVICIOS AEROPORTUARIOS Y GESTION DE ZO</t>
  </si>
  <si>
    <t>G/580103/1HA102</t>
  </si>
  <si>
    <t>EPM TRANSPORTE DE PASAJEROS</t>
  </si>
  <si>
    <t>ZA01K020</t>
  </si>
  <si>
    <t>GI00A10200012T EPM TRANSPORTE DE PASAJEROS</t>
  </si>
  <si>
    <t>FUNDACION MUSEOS DE LA CIUDAD</t>
  </si>
  <si>
    <t>ZA01G020</t>
  </si>
  <si>
    <t>GI00A10200006T FUNDACION MUSEOS DE LA CIUDAD</t>
  </si>
  <si>
    <t>G/780204/1GA102</t>
  </si>
  <si>
    <t>FUNDACION TEATRO NACIONAL SUCRE</t>
  </si>
  <si>
    <t>ZA01G010</t>
  </si>
  <si>
    <t>GI00A10200007T FUNDACION TEATRO NACIONAL SUCRE</t>
  </si>
  <si>
    <t>IMPU</t>
  </si>
  <si>
    <t>ZA01C060</t>
  </si>
  <si>
    <t>GI00L10100031D PLANEACIÓN DE DESARROLLO</t>
  </si>
  <si>
    <t>G/730605/1CL101</t>
  </si>
  <si>
    <t>G/730613/1CL101</t>
  </si>
  <si>
    <t>780304 Transferencias o Donaciones de Inversión al</t>
  </si>
  <si>
    <t>G/780304/1CL101</t>
  </si>
  <si>
    <t>L</t>
  </si>
  <si>
    <t>PLANIFICACION</t>
  </si>
  <si>
    <t>INSTITUTO DE LA CIUDAD</t>
  </si>
  <si>
    <t>ZA01L020</t>
  </si>
  <si>
    <t>GI00A10200014T INSTITUTO DE LA CIUDAD</t>
  </si>
  <si>
    <t>G/780102/1LA102</t>
  </si>
  <si>
    <t>G/780304/1LA102</t>
  </si>
  <si>
    <t>Instituto Metropolitano de Capacitación</t>
  </si>
  <si>
    <t>ZA01L010</t>
  </si>
  <si>
    <t>GI00L10100015D CAPACITACION, FORMACION Y DESARROLLO DEL</t>
  </si>
  <si>
    <t>G/730612/1LL101</t>
  </si>
  <si>
    <t>Instituto Metropolitano de Patrimonio</t>
  </si>
  <si>
    <t>FS66P020</t>
  </si>
  <si>
    <t>G/510105/1PA101</t>
  </si>
  <si>
    <t>G/510203/1PA101</t>
  </si>
  <si>
    <t>G/510204/1PA101</t>
  </si>
  <si>
    <t>G/510507/1PA101</t>
  </si>
  <si>
    <t>G/510509/1PA101</t>
  </si>
  <si>
    <t>G/510510/1PA101</t>
  </si>
  <si>
    <t>G/510512/1PA101</t>
  </si>
  <si>
    <t>G/510513/1PA101</t>
  </si>
  <si>
    <t>G/510601/1PA101</t>
  </si>
  <si>
    <t>G/510602/1PA101</t>
  </si>
  <si>
    <t>G/510707/1PA101</t>
  </si>
  <si>
    <t>G/530101/1PA101</t>
  </si>
  <si>
    <t>G/530104/1PA101</t>
  </si>
  <si>
    <t>G/530105/1PA101</t>
  </si>
  <si>
    <t>G/530204/1PA101</t>
  </si>
  <si>
    <t>G/530208/1PA101</t>
  </si>
  <si>
    <t>G/530209/1PA101</t>
  </si>
  <si>
    <t>G/530301/1PA101</t>
  </si>
  <si>
    <t>G/530302/1PA101</t>
  </si>
  <si>
    <t>G/530303/1PA101</t>
  </si>
  <si>
    <t>G/530304/1PA101</t>
  </si>
  <si>
    <t>G/530402/1PA101</t>
  </si>
  <si>
    <t>G/530403/1PA101</t>
  </si>
  <si>
    <t>G/530404/1PA101</t>
  </si>
  <si>
    <t>G/530405/1PA101</t>
  </si>
  <si>
    <t>G/530502/1PA101</t>
  </si>
  <si>
    <t>G/530704/1PA101</t>
  </si>
  <si>
    <t>G/530801/1PA101</t>
  </si>
  <si>
    <t>G/530802/1PA101</t>
  </si>
  <si>
    <t>G/530803/1PA101</t>
  </si>
  <si>
    <t>G/530804/1PA101</t>
  </si>
  <si>
    <t>G/530805/1PA101</t>
  </si>
  <si>
    <t>G/530807/1PA101</t>
  </si>
  <si>
    <t>G/530811/1PA101</t>
  </si>
  <si>
    <t>G/530812/1PA101</t>
  </si>
  <si>
    <t>G/530813/1PA101</t>
  </si>
  <si>
    <t>530814 Suministros para Actividades Agropecuarias,</t>
  </si>
  <si>
    <t>G/530814/1PA101</t>
  </si>
  <si>
    <t>G/530820/1PA101</t>
  </si>
  <si>
    <t>G/530826/1PA101</t>
  </si>
  <si>
    <t>530832 Dispositivos Médicos para Odontología</t>
  </si>
  <si>
    <t>G/530832/1PA101</t>
  </si>
  <si>
    <t>G/531404/1PA101</t>
  </si>
  <si>
    <t>G/570102/1PA101</t>
  </si>
  <si>
    <t>G/570203/1PA101</t>
  </si>
  <si>
    <t>PROTEGER EL PATRIMONIO HISTORICO Y CULTURAL DEL DM</t>
  </si>
  <si>
    <t>GI00P30300005D SISTEMA DE INFORMACION DEL PATRIMONIO CU</t>
  </si>
  <si>
    <t>G/710203/3PP303</t>
  </si>
  <si>
    <t>G/710204/3PP303</t>
  </si>
  <si>
    <t>G/710507/3PP303</t>
  </si>
  <si>
    <t>G/710510/3PP303</t>
  </si>
  <si>
    <t>G/710601/3PP303</t>
  </si>
  <si>
    <t>G/710602/3PP303</t>
  </si>
  <si>
    <t>710707 Compensación por Vacaciones no Gozadas por</t>
  </si>
  <si>
    <t>G/710707/3PP303</t>
  </si>
  <si>
    <t>GI00P30300008D CONSERVACIÓN DEL ESPACIO PÚBLICO EN EL C</t>
  </si>
  <si>
    <t>G/730204/3PP303</t>
  </si>
  <si>
    <t>G/730205/3PP303</t>
  </si>
  <si>
    <t>G/730207/3PP303</t>
  </si>
  <si>
    <t>G/730425/3PP303</t>
  </si>
  <si>
    <t>G/730601/3PP303</t>
  </si>
  <si>
    <t>G/730606/3PP303</t>
  </si>
  <si>
    <t>G/730613/3PP303</t>
  </si>
  <si>
    <t>G/730812/3PP303</t>
  </si>
  <si>
    <t>GI00P30300006D  CONSERVACIÓN DE EDIFICACIONES PATRIMONI</t>
  </si>
  <si>
    <t>G/730230/3PP303</t>
  </si>
  <si>
    <t>G/730605/3PP303</t>
  </si>
  <si>
    <t>G/730101/3PP303</t>
  </si>
  <si>
    <t>G/730104/3PP303</t>
  </si>
  <si>
    <t>G/730208/3PP303</t>
  </si>
  <si>
    <t>GI00P30300009D CONSERVACIÓN DEL PATRIMONIO  ARQUEOLÓGIC</t>
  </si>
  <si>
    <t>G/730402/3PP303</t>
  </si>
  <si>
    <t>G/730418/3PP303</t>
  </si>
  <si>
    <t>730609 Investigaciones Profesionales y Análisis de</t>
  </si>
  <si>
    <t>G/730609/3PP303</t>
  </si>
  <si>
    <t>G/750104/3PP303</t>
  </si>
  <si>
    <t>GI00P30300007D CONSERVACIÓN DE LA ARQUITECTURA RELIGIOS</t>
  </si>
  <si>
    <t>GI00P30300010D CONSERVACIÓN DEL PATRIMONIO DE BIENES MU</t>
  </si>
  <si>
    <t>G/770206/3PP303</t>
  </si>
  <si>
    <t>G/780103/3PP303</t>
  </si>
  <si>
    <t>G/780204/3PP303</t>
  </si>
  <si>
    <t>G/840103/3PP303</t>
  </si>
  <si>
    <t>Procuraduría Metropolitana</t>
  </si>
  <si>
    <t>ZA01C010</t>
  </si>
  <si>
    <t>G/570206/1CA101</t>
  </si>
  <si>
    <t>QUITO HONESTO</t>
  </si>
  <si>
    <t>ZA01C050</t>
  </si>
  <si>
    <t>GI00A10200005T QUITO HONESTO</t>
  </si>
  <si>
    <t>G/580102/1CA102</t>
  </si>
  <si>
    <t>G/580103/1CA102</t>
  </si>
  <si>
    <t>Registro de la Propiedad</t>
  </si>
  <si>
    <t>RP36A010</t>
  </si>
  <si>
    <t>510705 Restitución de Puesto</t>
  </si>
  <si>
    <t>G/510705/1AA101</t>
  </si>
  <si>
    <t>530221 Servicios Personales Eventuales sin Relació</t>
  </si>
  <si>
    <t>G/530221/1AA101</t>
  </si>
  <si>
    <t>530601 Consultoría, Asesoría e Investigación Es</t>
  </si>
  <si>
    <t>G/530601/1AA101</t>
  </si>
  <si>
    <t>530823 Egresos para Sanidad Agropecuaria</t>
  </si>
  <si>
    <t>G/530823/1AA101</t>
  </si>
  <si>
    <t>G/530826/1AA101</t>
  </si>
  <si>
    <t>GI00L10100009D MODERNIZACION INTEGRAL DEL REGISTRO DE L</t>
  </si>
  <si>
    <t>G/730204/1AL101</t>
  </si>
  <si>
    <t>730222 Servicios y Derechos en Producción y Progra</t>
  </si>
  <si>
    <t>G/730222/1AL101</t>
  </si>
  <si>
    <t>G/730230/1AL101</t>
  </si>
  <si>
    <t>G/730404/1AL101</t>
  </si>
  <si>
    <t>G/730602/1AL101</t>
  </si>
  <si>
    <t>840402 Licencias Computacionales</t>
  </si>
  <si>
    <t>G/840402/1AL101</t>
  </si>
  <si>
    <t>Secretaría De Ambiente</t>
  </si>
  <si>
    <t>ZA01D000</t>
  </si>
  <si>
    <t>G/510105/1DA101</t>
  </si>
  <si>
    <t>G/510106/1DA101</t>
  </si>
  <si>
    <t>G/510203/1DA101</t>
  </si>
  <si>
    <t>G/510204/1DA101</t>
  </si>
  <si>
    <t>G/510304/1DA101</t>
  </si>
  <si>
    <t>G/510306/1DA101</t>
  </si>
  <si>
    <t>G/510401/1DA101</t>
  </si>
  <si>
    <t>G/510408/1DA101</t>
  </si>
  <si>
    <t>G/510507/1DA101</t>
  </si>
  <si>
    <t>G/510509/1DA101</t>
  </si>
  <si>
    <t>G/510510/1DA101</t>
  </si>
  <si>
    <t>G/510512/1DA101</t>
  </si>
  <si>
    <t>G/510513/1DA101</t>
  </si>
  <si>
    <t>G/510601/1DA101</t>
  </si>
  <si>
    <t>G/510602/1DA101</t>
  </si>
  <si>
    <t>G/510707/1DA101</t>
  </si>
  <si>
    <t>G/530106/1DA101</t>
  </si>
  <si>
    <t>G/530203/1DA101</t>
  </si>
  <si>
    <t>G/530204/1DA101</t>
  </si>
  <si>
    <t>G/530230/1DA101</t>
  </si>
  <si>
    <t>530241 Servicio de Monitoreo de la Información en</t>
  </si>
  <si>
    <t>G/530241/1DA101</t>
  </si>
  <si>
    <t>G/530402/1DA101</t>
  </si>
  <si>
    <t>G/530404/1DA101</t>
  </si>
  <si>
    <t>G/530505/1DA101</t>
  </si>
  <si>
    <t>G/530602/1DA101</t>
  </si>
  <si>
    <t>530609 Investigaciones Profesionales y Análisis</t>
  </si>
  <si>
    <t>G/530609/1DA101</t>
  </si>
  <si>
    <t>G/530704/1DA101</t>
  </si>
  <si>
    <t>G/530805/1DA101</t>
  </si>
  <si>
    <t>G/530807/1DA101</t>
  </si>
  <si>
    <t>G/530810/1DA101</t>
  </si>
  <si>
    <t>G/530813/1DA101</t>
  </si>
  <si>
    <t>PREVENCION, CONTROL Y REGULACION AMBIENTAL</t>
  </si>
  <si>
    <t>GI00D30300001D MEJORAMIENTO DE LA GESTION DE LA CALIDAD</t>
  </si>
  <si>
    <t>G/730701/3DD303</t>
  </si>
  <si>
    <t>G/730702/3DD303</t>
  </si>
  <si>
    <t>ÁREAS PROTEGIDAS  Y CORREDORES ECOLÓGICOS</t>
  </si>
  <si>
    <t>GI00D30500001D MANEJO  AMBIENTAL  DE LAS QUEBRADAS PRIO</t>
  </si>
  <si>
    <t>G/730204/3DD305</t>
  </si>
  <si>
    <t>G/730205/3DD305</t>
  </si>
  <si>
    <t>730236 Servicios en Plantaciones Forestales</t>
  </si>
  <si>
    <t>G/730236/3DD305</t>
  </si>
  <si>
    <t>G/730237/3DD305</t>
  </si>
  <si>
    <t>731515 Plantas</t>
  </si>
  <si>
    <t>G/731515/3DD305</t>
  </si>
  <si>
    <t>QUITO CIUDAD LIMPIA</t>
  </si>
  <si>
    <t>GI00D30600002D MONITOREO DE LA CALIDAD DE LOS RECURSOS</t>
  </si>
  <si>
    <t>G/730701/3DD306</t>
  </si>
  <si>
    <t>G/730702/3DD306</t>
  </si>
  <si>
    <t>RECUPERACIÓN DE COBERTURA VEGETAL EN EL DMQ</t>
  </si>
  <si>
    <t>GI00D30700002D RESTAURACIÓN ECOLÓGICA PARA EL MEJORAMIE</t>
  </si>
  <si>
    <t>G/730204/3DD307</t>
  </si>
  <si>
    <t>G/730207/3DD307</t>
  </si>
  <si>
    <t>G/730236/3DD307</t>
  </si>
  <si>
    <t>G/730802/3DD307</t>
  </si>
  <si>
    <t>G/731406/3DD307</t>
  </si>
  <si>
    <t>GI00D30500002D RESTAURACIÓN AMBIENTAL DE LAS FUENTES  D</t>
  </si>
  <si>
    <t>G/780204/3DD305</t>
  </si>
  <si>
    <t>G/840107/3DD303</t>
  </si>
  <si>
    <t>G/840107/3DD306</t>
  </si>
  <si>
    <t>E</t>
  </si>
  <si>
    <t>COMUNICACION</t>
  </si>
  <si>
    <t>Secretaría De Comunicación</t>
  </si>
  <si>
    <t>ZA01E000</t>
  </si>
  <si>
    <t>G/510105/1EA101</t>
  </si>
  <si>
    <t>G/510106/1EA101</t>
  </si>
  <si>
    <t>G/510203/1EA101</t>
  </si>
  <si>
    <t>G/510204/1EA101</t>
  </si>
  <si>
    <t>G/510304/1EA101</t>
  </si>
  <si>
    <t>G/510306/1EA101</t>
  </si>
  <si>
    <t>G/510401/1EA101</t>
  </si>
  <si>
    <t>G/510408/1EA101</t>
  </si>
  <si>
    <t>G/510507/1EA101</t>
  </si>
  <si>
    <t>G/510509/1EA101</t>
  </si>
  <si>
    <t>G/510510/1EA101</t>
  </si>
  <si>
    <t>G/510512/1EA101</t>
  </si>
  <si>
    <t>G/510513/1EA101</t>
  </si>
  <si>
    <t>G/510601/1EA101</t>
  </si>
  <si>
    <t>G/510602/1EA101</t>
  </si>
  <si>
    <t>G/510707/1EA101</t>
  </si>
  <si>
    <t>GI00L10100011D DIFUSION DE LA GESTION INSTITUCIONAL</t>
  </si>
  <si>
    <t>G/730207/1EL101</t>
  </si>
  <si>
    <t>G/730222/1EL101</t>
  </si>
  <si>
    <t>730241 Servicios de Monitoreo de la Información en</t>
  </si>
  <si>
    <t>G/730241/1EL101</t>
  </si>
  <si>
    <t>G/730248/1EL101</t>
  </si>
  <si>
    <t>G/730404/1EL101</t>
  </si>
  <si>
    <t>G/730701/1EL101</t>
  </si>
  <si>
    <t>G/730702/1EL101</t>
  </si>
  <si>
    <t>G/840104/1EL101</t>
  </si>
  <si>
    <t>840401 Patentes, Derechos de Autor, Marcas Registr</t>
  </si>
  <si>
    <t>G/840401/1EL101</t>
  </si>
  <si>
    <t>Secretaría De Cultura</t>
  </si>
  <si>
    <t>ZA01G000</t>
  </si>
  <si>
    <t>G/510105/1GA101</t>
  </si>
  <si>
    <t>G/510106/1GA101</t>
  </si>
  <si>
    <t>G/510203/1GA101</t>
  </si>
  <si>
    <t>G/510204/1GA101</t>
  </si>
  <si>
    <t>G/510304/1GA101</t>
  </si>
  <si>
    <t>G/510306/1GA101</t>
  </si>
  <si>
    <t>G/510401/1GA101</t>
  </si>
  <si>
    <t>G/510408/1GA101</t>
  </si>
  <si>
    <t>G/510507/1GA101</t>
  </si>
  <si>
    <t>G/510509/1GA101</t>
  </si>
  <si>
    <t>G/510510/1GA101</t>
  </si>
  <si>
    <t>G/510512/1GA101</t>
  </si>
  <si>
    <t>G/510513/1GA101</t>
  </si>
  <si>
    <t>G/510601/1GA101</t>
  </si>
  <si>
    <t>G/510602/1GA101</t>
  </si>
  <si>
    <t>G/510707/1GA101</t>
  </si>
  <si>
    <t>G/530204/1GA101</t>
  </si>
  <si>
    <t>G/530205/1GA101</t>
  </si>
  <si>
    <t>G/530402/1GA101</t>
  </si>
  <si>
    <t>G/530813/1GA101</t>
  </si>
  <si>
    <t>G/710203/1GG101</t>
  </si>
  <si>
    <t>G/710204/1GG101</t>
  </si>
  <si>
    <t>710509 Horas Extraordinarias y Suplementarias</t>
  </si>
  <si>
    <t>G/710509/1GG101</t>
  </si>
  <si>
    <t>G/710510/1GG101</t>
  </si>
  <si>
    <t>710512 Subrogación</t>
  </si>
  <si>
    <t>G/710512/1GG101</t>
  </si>
  <si>
    <t>G/710601/1GG101</t>
  </si>
  <si>
    <t>G/710602/1GG101</t>
  </si>
  <si>
    <t>GI00G10100003D SERVICIOS CULTURALES COMUNITARIOS Y DEPO</t>
  </si>
  <si>
    <t>G/710507/1GG101</t>
  </si>
  <si>
    <t>710513 Encargos</t>
  </si>
  <si>
    <t>G/710513/1GG101</t>
  </si>
  <si>
    <t>G/730504/1GG101</t>
  </si>
  <si>
    <t>GI00G10100002D PROMOCION DE DERECHOS CULTURALES</t>
  </si>
  <si>
    <t>G/730207/1GG101</t>
  </si>
  <si>
    <t>G/730235/1GG101</t>
  </si>
  <si>
    <t>G/730606/1GG101</t>
  </si>
  <si>
    <t>G/730209/1GG101</t>
  </si>
  <si>
    <t>G/730403/1GG101</t>
  </si>
  <si>
    <t>G/730404/1GG101</t>
  </si>
  <si>
    <t>G/730418/1GG101</t>
  </si>
  <si>
    <t>G/730704/1GG101</t>
  </si>
  <si>
    <t>G/730811/1GG101</t>
  </si>
  <si>
    <t>731411 Partes y Repuestos</t>
  </si>
  <si>
    <t>G/731411/1GG101</t>
  </si>
  <si>
    <t>GI00G10100007D AMPLIACION DE LA OFERTA CULTURAL A TRAVE</t>
  </si>
  <si>
    <t>G/730813/1GG101</t>
  </si>
  <si>
    <t>G/750501/1GG101</t>
  </si>
  <si>
    <t>G/780204/1GG101</t>
  </si>
  <si>
    <t>G/780103/1GG101</t>
  </si>
  <si>
    <t>G/840106/1GG101</t>
  </si>
  <si>
    <t>840108 Bienes Artísticos y Culturales</t>
  </si>
  <si>
    <t>G/840108/1GG101</t>
  </si>
  <si>
    <t>Secretaría De Inclusión Social</t>
  </si>
  <si>
    <t>ZA01J000</t>
  </si>
  <si>
    <t>G/510105/1JA101</t>
  </si>
  <si>
    <t>G/510203/1JA101</t>
  </si>
  <si>
    <t>G/510204/1JA101</t>
  </si>
  <si>
    <t>G/510507/1JA101</t>
  </si>
  <si>
    <t>G/510509/1JA101</t>
  </si>
  <si>
    <t>G/510510/1JA101</t>
  </si>
  <si>
    <t>G/510512/1JA101</t>
  </si>
  <si>
    <t>G/510513/1JA101</t>
  </si>
  <si>
    <t>G/510601/1JA101</t>
  </si>
  <si>
    <t>G/510602/1JA101</t>
  </si>
  <si>
    <t>G/510707/1JA101</t>
  </si>
  <si>
    <t>GI00J10300001D GARANTÍA DE PROTECCIÓN DE DERECHOS</t>
  </si>
  <si>
    <t>G/710203/1JJ103</t>
  </si>
  <si>
    <t>G/710204/1JJ103</t>
  </si>
  <si>
    <t>G/710510/1JJ103</t>
  </si>
  <si>
    <t>G/710601/1JJ103</t>
  </si>
  <si>
    <t>G/710602/1JJ103</t>
  </si>
  <si>
    <t>G/710507/1JJ103</t>
  </si>
  <si>
    <t>G/730204/1JJ103</t>
  </si>
  <si>
    <t>G/730205/1JJ103</t>
  </si>
  <si>
    <t>G/730235/1JJ103</t>
  </si>
  <si>
    <t>G/730402/1JJ103</t>
  </si>
  <si>
    <t>G/730606/1JJ103</t>
  </si>
  <si>
    <t>G/730613/1JJ103</t>
  </si>
  <si>
    <t>G/730805/1JJ103</t>
  </si>
  <si>
    <t>730811 Insumos,MaterialesySuministrosparaConstrucc</t>
  </si>
  <si>
    <t>G/730811/1JJ103</t>
  </si>
  <si>
    <t>G/730812/1JJ103</t>
  </si>
  <si>
    <t>G/730820/1JJ103</t>
  </si>
  <si>
    <t>G/731404/1JJ103</t>
  </si>
  <si>
    <t>G/730207/1JJ103</t>
  </si>
  <si>
    <t>G/730607/1JJ103</t>
  </si>
  <si>
    <t>G/730702/1JJ103</t>
  </si>
  <si>
    <t>730801 Alimentos y Bebidas</t>
  </si>
  <si>
    <t>G/730801/1JJ103</t>
  </si>
  <si>
    <t>G/730802/1JJ103</t>
  </si>
  <si>
    <t>730824 Insumos,BienesyMaterialesparalaProducciónde</t>
  </si>
  <si>
    <t>G/730824/1JJ103</t>
  </si>
  <si>
    <t>G/730826/1JJ103</t>
  </si>
  <si>
    <t>GI00J10300004D IMPLEMENTACIÓN CASA DE LA INCLUSIÓN A FA</t>
  </si>
  <si>
    <t>G/730101/1JJ103</t>
  </si>
  <si>
    <t>G/730104/1JJ103</t>
  </si>
  <si>
    <t>G/730105/1JJ103</t>
  </si>
  <si>
    <t>G/730208/1JJ103</t>
  </si>
  <si>
    <t>G/730224/1JJ103</t>
  </si>
  <si>
    <t>G/731403/1JJ103</t>
  </si>
  <si>
    <t>ATENCION A GRUPOS VULNERABLES</t>
  </si>
  <si>
    <t>GI00J10100001D INCLUSIÓN EDUCATIVA</t>
  </si>
  <si>
    <t>G/780204/1JJ101</t>
  </si>
  <si>
    <t>780206 Becas</t>
  </si>
  <si>
    <t>G/780206/1JJ101</t>
  </si>
  <si>
    <t>G/780204/1JJ103</t>
  </si>
  <si>
    <t>G/840103/1JJ103</t>
  </si>
  <si>
    <t>G/840104/1JJ103</t>
  </si>
  <si>
    <t>G/840107/1JJ103</t>
  </si>
  <si>
    <t>G/840113/1JJ103</t>
  </si>
  <si>
    <t>Secretaría De Movilidad</t>
  </si>
  <si>
    <t>ZA01K000</t>
  </si>
  <si>
    <t>G/530249/1KA101</t>
  </si>
  <si>
    <t>GI00K30500004D EDUCACIÓN VIAL</t>
  </si>
  <si>
    <t>GI00K30800002D MEJORAMIENTO DE LA CIRCULACIÓN DEL TRÁFI</t>
  </si>
  <si>
    <t>G/730207/3KK308</t>
  </si>
  <si>
    <t>G/730404/3KK308</t>
  </si>
  <si>
    <t>G/730601/3KK308</t>
  </si>
  <si>
    <t>G/730605/3KK308</t>
  </si>
  <si>
    <t>G/730606/3KK308</t>
  </si>
  <si>
    <t>GI00K30800003D MEJORAMIENTO DEL SERVICIO DE TRANSPORTE</t>
  </si>
  <si>
    <t>GI00K30800005D PROMOCIÓN DE LOS MODOS DE TRANSPORTE NO</t>
  </si>
  <si>
    <t>SISTEMA  DE TRANSPORTE PÚBLICO EFICIENTE</t>
  </si>
  <si>
    <t>GI00K31000001D MEJORAMIENTO DEL SERVICIO DEL SISTEMA ME</t>
  </si>
  <si>
    <t>G/730249/3KK310</t>
  </si>
  <si>
    <t>G/730601/3KK310</t>
  </si>
  <si>
    <t>G/730605/3KK310</t>
  </si>
  <si>
    <t>G/730606/3KK310</t>
  </si>
  <si>
    <t>GI00K31000003D PRIMERA LÍNEA DEL METRO DE QUITO</t>
  </si>
  <si>
    <t>202</t>
  </si>
  <si>
    <t>G/750105/3KK310</t>
  </si>
  <si>
    <t>G/840104/3KK308</t>
  </si>
  <si>
    <t>G/840107/3KK308</t>
  </si>
  <si>
    <t>G/840105/3KK310</t>
  </si>
  <si>
    <t>G/840301/3KK310</t>
  </si>
  <si>
    <t>M</t>
  </si>
  <si>
    <t>SALUD</t>
  </si>
  <si>
    <t>Secretaría De Salud</t>
  </si>
  <si>
    <t>ZA01M000</t>
  </si>
  <si>
    <t>G/510105/1MA101</t>
  </si>
  <si>
    <t>G/510106/1MA101</t>
  </si>
  <si>
    <t>G/510203/1MA101</t>
  </si>
  <si>
    <t>G/510204/1MA101</t>
  </si>
  <si>
    <t>G/510304/1MA101</t>
  </si>
  <si>
    <t>G/510306/1MA101</t>
  </si>
  <si>
    <t>G/510401/1MA101</t>
  </si>
  <si>
    <t>G/510408/1MA101</t>
  </si>
  <si>
    <t>G/510507/1MA101</t>
  </si>
  <si>
    <t>G/510509/1MA101</t>
  </si>
  <si>
    <t>G/510510/1MA101</t>
  </si>
  <si>
    <t>G/510512/1MA101</t>
  </si>
  <si>
    <t>G/510513/1MA101</t>
  </si>
  <si>
    <t>G/510601/1MA101</t>
  </si>
  <si>
    <t>G/510602/1MA101</t>
  </si>
  <si>
    <t>G/510707/1MA101</t>
  </si>
  <si>
    <t>G/530402/1MA101</t>
  </si>
  <si>
    <t>G/710203/1MM103</t>
  </si>
  <si>
    <t>G/710204/1MM103</t>
  </si>
  <si>
    <t>G/710507/1MM103</t>
  </si>
  <si>
    <t>G/710510/1MM103</t>
  </si>
  <si>
    <t>G/710601/1MM103</t>
  </si>
  <si>
    <t>G/710602/1MM103</t>
  </si>
  <si>
    <t>POLÍTICA SOCIAL INTEGRAL</t>
  </si>
  <si>
    <t>GI00J10200001D POLÍTICAS  PÚBLICAS  DE SALUD EN EL DMQ</t>
  </si>
  <si>
    <t>G/730248/1MJ102</t>
  </si>
  <si>
    <t>G/730249/1MJ102</t>
  </si>
  <si>
    <t>G/730605/1MJ102</t>
  </si>
  <si>
    <t>GI00M10300001D MEJORAMIENTO DEL MODELO DE GESTIÓN DE SA</t>
  </si>
  <si>
    <t>G/730201/1MM103</t>
  </si>
  <si>
    <t>G/730204/1MM103</t>
  </si>
  <si>
    <t>730226 Servicios Médicos Hospitalarios y Complemen</t>
  </si>
  <si>
    <t>G/730226/1MM103</t>
  </si>
  <si>
    <t>730242 Servicios de Almacenamiento,Control,Custodi</t>
  </si>
  <si>
    <t>G/730242/1MM103</t>
  </si>
  <si>
    <t>G/730402/1MM103</t>
  </si>
  <si>
    <t>G/730802/1MM103</t>
  </si>
  <si>
    <t>G/730804/1MM103</t>
  </si>
  <si>
    <t>G/730805/1MM103</t>
  </si>
  <si>
    <t>G/730810/1MM103</t>
  </si>
  <si>
    <t>G/730826/1MM103</t>
  </si>
  <si>
    <t>G/731404/1MM103</t>
  </si>
  <si>
    <t>G/730404/1MM103</t>
  </si>
  <si>
    <t>G/730606/1MM103</t>
  </si>
  <si>
    <t>G/730209/1MM103</t>
  </si>
  <si>
    <t>730225 Servicio de Incineración de Documentos Públ</t>
  </si>
  <si>
    <t>G/730225/1MM103</t>
  </si>
  <si>
    <t>G/730701/1MM103</t>
  </si>
  <si>
    <t>G/730704/1MM103</t>
  </si>
  <si>
    <t>G/730807/1MM103</t>
  </si>
  <si>
    <t>G/730809/1MM103</t>
  </si>
  <si>
    <t>G/730813/1MM103</t>
  </si>
  <si>
    <t>730819 Accesorios e Insumos Químicos y Orgánicos</t>
  </si>
  <si>
    <t>G/730819/1MM103</t>
  </si>
  <si>
    <t>G/730823/1MM103</t>
  </si>
  <si>
    <t>GI00M10300009D PREVENCIÓN DE LA MAL NUTRICIÓN EN EL DMQ</t>
  </si>
  <si>
    <t>G/840107/1MM103</t>
  </si>
  <si>
    <t>G/840104/1MM103</t>
  </si>
  <si>
    <t>Secretaría Desarrollo Productivo Competi</t>
  </si>
  <si>
    <t>ZA01H000</t>
  </si>
  <si>
    <t>G/510105/1HA101</t>
  </si>
  <si>
    <t>G/510106/1HA101</t>
  </si>
  <si>
    <t>G/510203/1HA101</t>
  </si>
  <si>
    <t>G/510204/1HA101</t>
  </si>
  <si>
    <t>G/510304/1HA101</t>
  </si>
  <si>
    <t>G/510306/1HA101</t>
  </si>
  <si>
    <t>G/510401/1HA101</t>
  </si>
  <si>
    <t>G/510408/1HA101</t>
  </si>
  <si>
    <t>G/510507/1HA101</t>
  </si>
  <si>
    <t>G/510509/1HA101</t>
  </si>
  <si>
    <t>G/510510/1HA101</t>
  </si>
  <si>
    <t>G/510512/1HA101</t>
  </si>
  <si>
    <t>G/510513/1HA101</t>
  </si>
  <si>
    <t>G/510601/1HA101</t>
  </si>
  <si>
    <t>G/510602/1HA101</t>
  </si>
  <si>
    <t>G/510707/1HA101</t>
  </si>
  <si>
    <t>CLÚSTER PRODUCTIVOS</t>
  </si>
  <si>
    <t>GI00H21000001D CADENAS PRODUCTIVAS DE VALOR</t>
  </si>
  <si>
    <t>G/730606/2HH210</t>
  </si>
  <si>
    <t>FORTALECIMIENTO DE LA COMPETITIVIDAD</t>
  </si>
  <si>
    <t>GI00H21200002D QUITO COMPETITIVA Y DE INVERSIONES</t>
  </si>
  <si>
    <t>G/730249/2HH212</t>
  </si>
  <si>
    <t>G/730601/2HH212</t>
  </si>
  <si>
    <t>G/730606/2HH212</t>
  </si>
  <si>
    <t>LOGÍSTICA EFICIENTE</t>
  </si>
  <si>
    <t>GI00H21300002D SISTEMAS AGROALIMENTARIOS SOSTENIBLES</t>
  </si>
  <si>
    <t>G/730249/2HH213</t>
  </si>
  <si>
    <t>G/730601/2HH213</t>
  </si>
  <si>
    <t>G/780204/2HH210</t>
  </si>
  <si>
    <t>G/780204/2HH212</t>
  </si>
  <si>
    <t>G/780204/2HH213</t>
  </si>
  <si>
    <t>Secretaría Educación, Recreación Deporte</t>
  </si>
  <si>
    <t>ZA01I000</t>
  </si>
  <si>
    <t>G/530207/1IA101</t>
  </si>
  <si>
    <t>G/530403/1IA101</t>
  </si>
  <si>
    <t>G/530819/1IA101</t>
  </si>
  <si>
    <t>PRACTICAS SALUDABLES</t>
  </si>
  <si>
    <t>GI00I10100003D QUITO SI LA MUEVE</t>
  </si>
  <si>
    <t>G/710203/1II101</t>
  </si>
  <si>
    <t>G/710204/1II101</t>
  </si>
  <si>
    <t>G/710510/1II101</t>
  </si>
  <si>
    <t>G/710601/1II101</t>
  </si>
  <si>
    <t>G/710602/1II101</t>
  </si>
  <si>
    <t>GI00I10200008D AMPLIACIÓN DE LA OFERTA EDUCATIVA VIRTUA</t>
  </si>
  <si>
    <t>G/710203/1II102</t>
  </si>
  <si>
    <t>G/710204/1II102</t>
  </si>
  <si>
    <t>G/710507/1II102</t>
  </si>
  <si>
    <t>G/710510/1II102</t>
  </si>
  <si>
    <t>G/710601/1II102</t>
  </si>
  <si>
    <t>G/710602/1II102</t>
  </si>
  <si>
    <t>G/730205/1II101</t>
  </si>
  <si>
    <t>G/730606/1II101</t>
  </si>
  <si>
    <t>GI00I10100004D QUITO A LA CANCHA</t>
  </si>
  <si>
    <t>G/730604/1II101</t>
  </si>
  <si>
    <t>G/730702/1II101</t>
  </si>
  <si>
    <t>GI00I10200007D AMPLIACIÓN DE LA OFERTA DE ATENCIÓN PSIC</t>
  </si>
  <si>
    <t>G/730804/1II102</t>
  </si>
  <si>
    <t>G/730812/1II102</t>
  </si>
  <si>
    <t>G/730205/1II102</t>
  </si>
  <si>
    <t>G/730207/1II102</t>
  </si>
  <si>
    <t>G/730701/1II102</t>
  </si>
  <si>
    <t>G/730802/1II102</t>
  </si>
  <si>
    <t>G/731407/1II102</t>
  </si>
  <si>
    <t>GI00I10200009D EDUCACIÓN EXTRAORDINARIA PRESENCIAL Y SE</t>
  </si>
  <si>
    <t>G/730613/1II102</t>
  </si>
  <si>
    <t>G/730807/1II102</t>
  </si>
  <si>
    <t>GI00I10200010D FORTALECIMIENTO DE LA CALIDAD DEL SERVIC</t>
  </si>
  <si>
    <t>G/730105/1II102</t>
  </si>
  <si>
    <t>G/730402/1II102</t>
  </si>
  <si>
    <t>G/730609/1II102</t>
  </si>
  <si>
    <t>G/730704/1II102</t>
  </si>
  <si>
    <t>G/731408/1II102</t>
  </si>
  <si>
    <t>GI00I10200012D REPOTENCIACIÓN DE LA INFRAESTRUCTURA EDU</t>
  </si>
  <si>
    <t>G/730605/1II102</t>
  </si>
  <si>
    <t>G/730702/1II102</t>
  </si>
  <si>
    <t>GI00I10200013D MODELO  PSICOPEDAGÓGICO  INTEGRAL PARA I</t>
  </si>
  <si>
    <t>G/730201/1II102</t>
  </si>
  <si>
    <t>G/750107/1II101</t>
  </si>
  <si>
    <t>G/750107/1II102</t>
  </si>
  <si>
    <t>G/770206/1II102</t>
  </si>
  <si>
    <t>G/780204/1II101</t>
  </si>
  <si>
    <t>G/840107/1II101</t>
  </si>
  <si>
    <t>G/840401/1II101</t>
  </si>
  <si>
    <t>Secretaría General Coordinac Territorial</t>
  </si>
  <si>
    <t>ZA01F000</t>
  </si>
  <si>
    <t>G/730207/1FF102</t>
  </si>
  <si>
    <t>730824 Insumos, Bienes y Materiales para la Produc</t>
  </si>
  <si>
    <t>G/730824/1FF102</t>
  </si>
  <si>
    <t>GI00F10200008D FORTALECIMIENTO A PARROQUIAS RURALES Y C</t>
  </si>
  <si>
    <t>G/730249/1FF102</t>
  </si>
  <si>
    <t>GI00F10200009D MEGAMINGAS EN BARRIOS DEL DMQ</t>
  </si>
  <si>
    <t>Secretaría General de Planificación</t>
  </si>
  <si>
    <t>ZA01L000</t>
  </si>
  <si>
    <t>G/510105/1LA101</t>
  </si>
  <si>
    <t>G/510106/1LA101</t>
  </si>
  <si>
    <t>G/510203/1LA101</t>
  </si>
  <si>
    <t>G/510204/1LA101</t>
  </si>
  <si>
    <t>G/510304/1LA101</t>
  </si>
  <si>
    <t>G/510306/1LA101</t>
  </si>
  <si>
    <t>G/510401/1LA101</t>
  </si>
  <si>
    <t>G/510408/1LA101</t>
  </si>
  <si>
    <t>G/510507/1LA101</t>
  </si>
  <si>
    <t>G/510509/1LA101</t>
  </si>
  <si>
    <t>G/510510/1LA101</t>
  </si>
  <si>
    <t>G/510512/1LA101</t>
  </si>
  <si>
    <t>G/510513/1LA101</t>
  </si>
  <si>
    <t>G/510601/1LA101</t>
  </si>
  <si>
    <t>G/510602/1LA101</t>
  </si>
  <si>
    <t>G/510707/1LA101</t>
  </si>
  <si>
    <t>GI00L10100017D PLANIFICACION, SEGUIMIENTO Y EVALUACION</t>
  </si>
  <si>
    <t>G/730606/1LL101</t>
  </si>
  <si>
    <t>GI00L10100024D MEJORA CONTINUA DE PROCESOS</t>
  </si>
  <si>
    <t>G/730601/1LL101</t>
  </si>
  <si>
    <t>GI00L10100025D IMPLEMENTACIÓN DE UN PLAN PARA MEJORAR L</t>
  </si>
  <si>
    <t>GI00L10100027D SISTEMA METROPOLITANO DE INFORMACIÓN DEL</t>
  </si>
  <si>
    <t>G/730702/1LL101</t>
  </si>
  <si>
    <t>Secretaría General Seguridad Gobernabili</t>
  </si>
  <si>
    <t>ZA01N000</t>
  </si>
  <si>
    <t>G/730205/1NN103</t>
  </si>
  <si>
    <t>G/730207/1NN103</t>
  </si>
  <si>
    <t>730243 Garantía Extendida de Bienes</t>
  </si>
  <si>
    <t>G/730243/1NN103</t>
  </si>
  <si>
    <t>G/730402/1NN103</t>
  </si>
  <si>
    <t>G/730704/1NN103</t>
  </si>
  <si>
    <t>G/730607/1NN103</t>
  </si>
  <si>
    <t>G/730811/1NN103</t>
  </si>
  <si>
    <t>GI00N10300007D SISTEMA DE INDICADORES DE SEGURIDAD CIUD</t>
  </si>
  <si>
    <t>GI00N30100004D ANÁLISIS DE RIESGOS NATURALES Y ANTRÓPIC</t>
  </si>
  <si>
    <t>G/780103/1NN103</t>
  </si>
  <si>
    <t>G/780204/1NN103</t>
  </si>
  <si>
    <t>780104 A Gobiernos Autónomos Descentralizados</t>
  </si>
  <si>
    <t>G/780104/3NN301</t>
  </si>
  <si>
    <t>G/780204/3NN301</t>
  </si>
  <si>
    <t>G/780103/3NN301</t>
  </si>
  <si>
    <t>G/840107/3NN301</t>
  </si>
  <si>
    <t>Secretaría Territorio, Hábitat  Vivienda</t>
  </si>
  <si>
    <t>ZA01P000</t>
  </si>
  <si>
    <t>G/510106/1PA101</t>
  </si>
  <si>
    <t>G/510304/1PA101</t>
  </si>
  <si>
    <t>G/510306/1PA101</t>
  </si>
  <si>
    <t>G/510401/1PA101</t>
  </si>
  <si>
    <t>G/510408/1PA101</t>
  </si>
  <si>
    <t>G/530418/1PA101</t>
  </si>
  <si>
    <t>REGULACIÓN DEL USO Y GESTIÓN DEL SUELO</t>
  </si>
  <si>
    <t>GI00P30600001D ACTUALIZACIÓN DE LOS INSTRUMENTOS DE PLA</t>
  </si>
  <si>
    <t>G/710203/3PP306</t>
  </si>
  <si>
    <t>G/710204/3PP306</t>
  </si>
  <si>
    <t>G/710507/3PP306</t>
  </si>
  <si>
    <t>G/710510/3PP306</t>
  </si>
  <si>
    <t>G/710512/3PP306</t>
  </si>
  <si>
    <t>G/710601/3PP306</t>
  </si>
  <si>
    <t>G/710602/3PP306</t>
  </si>
  <si>
    <t>G/730207/3PP306</t>
  </si>
  <si>
    <t>G/730606/3PP306</t>
  </si>
  <si>
    <t>G/730702/3PP306</t>
  </si>
  <si>
    <t>G/730704/3PP306</t>
  </si>
  <si>
    <t>G/730807/3PP306</t>
  </si>
  <si>
    <t>G/730813/3PP306</t>
  </si>
  <si>
    <t>GI00P30600002D IMPLEMENTACIÓN DE LABORATORIOS URBANOS</t>
  </si>
  <si>
    <t>G/730204/3PP306</t>
  </si>
  <si>
    <t>G/730205/3PP306</t>
  </si>
  <si>
    <t>GI00P30600003D SISTEMA DE INFORMACIÓN DE ORDENAMIENTO T</t>
  </si>
  <si>
    <t>G/730601/3PP306</t>
  </si>
  <si>
    <t>G/840107/3PP306</t>
  </si>
  <si>
    <t>Unidad de Salud Centro</t>
  </si>
  <si>
    <t>UC32M020</t>
  </si>
  <si>
    <t>G/530101/1MA101</t>
  </si>
  <si>
    <t>G/530104/1MA101</t>
  </si>
  <si>
    <t>G/530105/1MA101</t>
  </si>
  <si>
    <t>G/530208/1MA101</t>
  </si>
  <si>
    <t>G/530209/1MA101</t>
  </si>
  <si>
    <t>G/530803/1MA101</t>
  </si>
  <si>
    <t>GI00M10300006D ATENCIÓN Y PREVENCIÓN DE LA ENFERMEDAD</t>
  </si>
  <si>
    <t>G/730235/1MM103</t>
  </si>
  <si>
    <t>G/730403/1MM103</t>
  </si>
  <si>
    <t>G/730405/1MM103</t>
  </si>
  <si>
    <t>G/730811/1MM103</t>
  </si>
  <si>
    <t>G/730820/1MM103</t>
  </si>
  <si>
    <t>G/730832/1MM103</t>
  </si>
  <si>
    <t>G/731403/1MM103</t>
  </si>
  <si>
    <t>GI00M10300008D ADOLESCENTES INFORMADOS EN SEXUALIDAD RE</t>
  </si>
  <si>
    <t>G/730205/1MM103</t>
  </si>
  <si>
    <t>G/730812/1MM103</t>
  </si>
  <si>
    <t>G/730105/1MM103</t>
  </si>
  <si>
    <t>G/730207/1MM103</t>
  </si>
  <si>
    <t>G/730803/1MM103</t>
  </si>
  <si>
    <t>G/731408/1MM103</t>
  </si>
  <si>
    <t>G/770102/1MM103</t>
  </si>
  <si>
    <t>G/840103/1MM103</t>
  </si>
  <si>
    <t>Unidad de Salud Norte</t>
  </si>
  <si>
    <t>UN31M010</t>
  </si>
  <si>
    <t>G/530201/1MA101</t>
  </si>
  <si>
    <t>G/530203/1MA101</t>
  </si>
  <si>
    <t>G/530207/1MA101</t>
  </si>
  <si>
    <t>G/530405/1MA101</t>
  </si>
  <si>
    <t>G/530505/1MA101</t>
  </si>
  <si>
    <t>G/530804/1MA101</t>
  </si>
  <si>
    <t>G/530805/1MA101</t>
  </si>
  <si>
    <t>G/530807/1MA101</t>
  </si>
  <si>
    <t>G/530811/1MA101</t>
  </si>
  <si>
    <t>G/530813/1MA101</t>
  </si>
  <si>
    <t>G/530820/1MA101</t>
  </si>
  <si>
    <t>G/570102/1MA101</t>
  </si>
  <si>
    <t>G/570203/1MA101</t>
  </si>
  <si>
    <t>GI00M10300007D PREVENCION INTEGRAL DE ADICCIONES</t>
  </si>
  <si>
    <t>G/710707/1MM103</t>
  </si>
  <si>
    <t>G/730101/1MM103</t>
  </si>
  <si>
    <t>G/730104/1MM103</t>
  </si>
  <si>
    <t>G/730202/1MM103</t>
  </si>
  <si>
    <t>G/730208/1MM103</t>
  </si>
  <si>
    <t>G/730248/1MM103</t>
  </si>
  <si>
    <t>G/730249/1MM103</t>
  </si>
  <si>
    <t>G/730417/1MM103</t>
  </si>
  <si>
    <t>G/730418/1MM103</t>
  </si>
  <si>
    <t>G/730612/1MM103</t>
  </si>
  <si>
    <t>G/730613/1MM103</t>
  </si>
  <si>
    <t>G/780206/1MM103</t>
  </si>
  <si>
    <t>G/840113/1MM103</t>
  </si>
  <si>
    <t>840115 Equipos Odontológicos</t>
  </si>
  <si>
    <t>G/840115/1MM103</t>
  </si>
  <si>
    <t>Unidad de Salud Sur</t>
  </si>
  <si>
    <t>US33M030</t>
  </si>
  <si>
    <t>G/530204/1MA101</t>
  </si>
  <si>
    <t>530225 Servicio de Incineración de Documentos Públ</t>
  </si>
  <si>
    <t>G/530225/1MA101</t>
  </si>
  <si>
    <t>G/530403/1MA101</t>
  </si>
  <si>
    <t>G/530404/1MA101</t>
  </si>
  <si>
    <t>G/530704/1MA101</t>
  </si>
  <si>
    <t>G/531403/1MA101</t>
  </si>
  <si>
    <t>G/531404/1MA101</t>
  </si>
  <si>
    <t>G/531406/1MA101</t>
  </si>
  <si>
    <t>710106 Salarios Unificados</t>
  </si>
  <si>
    <t>G/710106/1MM103</t>
  </si>
  <si>
    <t>710304 Compensación por Tra</t>
  </si>
  <si>
    <t>G/710304/1MM103</t>
  </si>
  <si>
    <t>710306 Alimentación</t>
  </si>
  <si>
    <t>G/710306/1MM103</t>
  </si>
  <si>
    <t>710401 Cargas Familiares</t>
  </si>
  <si>
    <t>G/710401/1MM103</t>
  </si>
  <si>
    <t>710704 Compensación por Desahucio</t>
  </si>
  <si>
    <t>G/710704/1MM103</t>
  </si>
  <si>
    <t>G/730808/1MM103</t>
  </si>
  <si>
    <t>GI00M10300010D REMODELACIÓN DE LA UNIDAD METROPOLITAN</t>
  </si>
  <si>
    <t>G/730605/1MM103</t>
  </si>
  <si>
    <t>G/750501/1MM103</t>
  </si>
  <si>
    <t>Unidad Educativa Espejo</t>
  </si>
  <si>
    <t>EE11I010</t>
  </si>
  <si>
    <t>Unidad Educativa Julio E.Moreno</t>
  </si>
  <si>
    <t>JM40I070</t>
  </si>
  <si>
    <t>G/531403/1IA101</t>
  </si>
  <si>
    <t>Unidad Educativa Milenio Bicentenario</t>
  </si>
  <si>
    <t>MB42I090</t>
  </si>
  <si>
    <t>G/530106/1IA101</t>
  </si>
  <si>
    <t>G/530418/1IA101</t>
  </si>
  <si>
    <t>530419 Bienes Deportivos (Instalación, Mantenimien</t>
  </si>
  <si>
    <t>G/530419/1IA101</t>
  </si>
  <si>
    <t>G/530801/1IA101</t>
  </si>
  <si>
    <t>G/531407/1IA101</t>
  </si>
  <si>
    <t>531409 Libros y Colecciones</t>
  </si>
  <si>
    <t>G/531409/1IA101</t>
  </si>
  <si>
    <t>Unidad Educativa Oswaldo Lombeyda</t>
  </si>
  <si>
    <t>OL41I060</t>
  </si>
  <si>
    <t>G/531404/1IA101</t>
  </si>
  <si>
    <t>G/730402/1IA101</t>
  </si>
  <si>
    <t>G/730404/1II102</t>
  </si>
  <si>
    <t>G/730813/1II102</t>
  </si>
  <si>
    <t>G/731404/1II102</t>
  </si>
  <si>
    <t>Unidad Educativa Quitumbe</t>
  </si>
  <si>
    <t>EQ13I030</t>
  </si>
  <si>
    <t>Unidad Educativa San Francisco de Quito</t>
  </si>
  <si>
    <t>SF43I080</t>
  </si>
  <si>
    <t>G/840103/1II102</t>
  </si>
  <si>
    <t>Unidad Educativa Sucre</t>
  </si>
  <si>
    <t>ES12I020</t>
  </si>
  <si>
    <t>G/530235/1IA101</t>
  </si>
  <si>
    <t>Unidad Especial Regula Tu Barrio</t>
  </si>
  <si>
    <t>RB34F010</t>
  </si>
  <si>
    <t>GI00P30600004D REGULA TU BARRIO</t>
  </si>
  <si>
    <t>G/710203/3FP306</t>
  </si>
  <si>
    <t>G/710204/3FP306</t>
  </si>
  <si>
    <t>G/710507/3FP306</t>
  </si>
  <si>
    <t>G/710510/3FP306</t>
  </si>
  <si>
    <t>G/710601/3FP306</t>
  </si>
  <si>
    <t>G/710602/3FP306</t>
  </si>
  <si>
    <t>G/730204/3FP306</t>
  </si>
  <si>
    <t>G/730207/3FP306</t>
  </si>
  <si>
    <t>G/730404/3FP306</t>
  </si>
  <si>
    <t>G/730505/3FP306</t>
  </si>
  <si>
    <t>G/730601/3FP306</t>
  </si>
  <si>
    <t>G/730606/3FP306</t>
  </si>
  <si>
    <t>G/730702/3FP306</t>
  </si>
  <si>
    <t>G/730704/3FP306</t>
  </si>
  <si>
    <t>G/730804/3FP306</t>
  </si>
  <si>
    <t>G/730807/3FP306</t>
  </si>
  <si>
    <t>G/840104/3FP306</t>
  </si>
  <si>
    <t>G/840107/3FP306</t>
  </si>
  <si>
    <t>Unidad Especial Turística La Mariscal</t>
  </si>
  <si>
    <t>TM68F100</t>
  </si>
  <si>
    <t>G/730209/1FF102</t>
  </si>
  <si>
    <t>G/730249/1FG101</t>
  </si>
  <si>
    <t>G/730805/1FN103</t>
  </si>
  <si>
    <t>G/750104/2FH211</t>
  </si>
  <si>
    <t>UNIDAD PATRONATO MUNICIPAL SAN JOSE</t>
  </si>
  <si>
    <t>ZA01J010</t>
  </si>
  <si>
    <t>GI00A10200010T UNIDAD PATRONATO MUNICIPAL SAN JOSE</t>
  </si>
  <si>
    <t/>
  </si>
  <si>
    <t>Código del eje estratégico</t>
  </si>
  <si>
    <t>Eje Texto</t>
  </si>
  <si>
    <t>Area</t>
  </si>
  <si>
    <t>Código del sector</t>
  </si>
  <si>
    <t>Sector Texto</t>
  </si>
  <si>
    <t>Des.Centro Gestor</t>
  </si>
  <si>
    <t>Centro gestor</t>
  </si>
  <si>
    <t>Programa Texto</t>
  </si>
  <si>
    <t>Des.Proyecto</t>
  </si>
  <si>
    <t>Partida - Descripción</t>
  </si>
  <si>
    <t>Partida</t>
  </si>
  <si>
    <t>Fondo</t>
  </si>
  <si>
    <t>Asignación inicial</t>
  </si>
  <si>
    <t>Traspasos</t>
  </si>
  <si>
    <t>Reformas</t>
  </si>
  <si>
    <t>Certificado</t>
  </si>
  <si>
    <t>Comprometido</t>
  </si>
  <si>
    <t>Devengado</t>
  </si>
  <si>
    <t>Saldo por Comprometer</t>
  </si>
  <si>
    <t>Saldo por Devengar</t>
  </si>
  <si>
    <t>Disponible</t>
  </si>
  <si>
    <t>Posición Presupuestaria</t>
  </si>
  <si>
    <t>Codificado Actual</t>
  </si>
  <si>
    <t>Codificado con Reforma</t>
  </si>
  <si>
    <t>Area / Sector</t>
  </si>
  <si>
    <t xml:space="preserve"> Asignación inicial</t>
  </si>
  <si>
    <t xml:space="preserve"> Codificado Actual</t>
  </si>
  <si>
    <t xml:space="preserve"> Comprometido</t>
  </si>
  <si>
    <t xml:space="preserve"> Devengado</t>
  </si>
  <si>
    <t>MUNICIPIO DEL DISTRITO METROPOLITANO DE QUITO</t>
  </si>
  <si>
    <t xml:space="preserve">EJECUCIÓN PRESUPUESTARIA </t>
  </si>
  <si>
    <t>AL 28 DE SEPTIEMBRE DEL 2019</t>
  </si>
  <si>
    <t>PROYECTO METRO DE QUITO</t>
  </si>
  <si>
    <t>Total MDMQ</t>
  </si>
  <si>
    <t>Total Proyecto Metro de Quito</t>
  </si>
  <si>
    <t xml:space="preserve">Total General </t>
  </si>
  <si>
    <t xml:space="preserve"> Reformas</t>
  </si>
  <si>
    <t xml:space="preserve"> Codificado con Reforma</t>
  </si>
  <si>
    <t>REFORMA PRESUPUESTARIA DE GASTOS</t>
  </si>
  <si>
    <t xml:space="preserve"> % Reducción</t>
  </si>
  <si>
    <t>Area / Sector / Centro Gestor / Programa / Proyecto / Grupo de Gasto / Partida</t>
  </si>
  <si>
    <t>Etiquetas de fila</t>
  </si>
  <si>
    <t>Total general</t>
  </si>
  <si>
    <t xml:space="preserve"> Codificado </t>
  </si>
  <si>
    <t xml:space="preserve"> % Comp.</t>
  </si>
  <si>
    <t xml:space="preserve"> % Dev.</t>
  </si>
  <si>
    <t>MUNICIPIO DEL DISTRITO METROPOLITANO DE QUITO
REFORMA PRESUPUESTARIA
GASTOS 2020</t>
  </si>
  <si>
    <t xml:space="preserve"> Grupo de Gastos</t>
  </si>
  <si>
    <t>AL 28 DE SEPTIEMBRE DEL 2020</t>
  </si>
  <si>
    <t>MUNICIPIO DEL DISTRITO METROPOLITANO DE QUITO
EJECUCIÓN PRESUPUESTARIA
PROYECTO METRO DE QUITO
AL 28 DE SEPTIEMBRE DEL 2020</t>
  </si>
  <si>
    <t xml:space="preserve"> Traspasos</t>
  </si>
  <si>
    <t>Area / Sector / Grupo de Gasto</t>
  </si>
  <si>
    <t>GASTOS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</si>
</sst>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8" x14ac:knownFonts="1">
    <font>
      <sz val="10"/>
      <name val="Arial"/>
    </font>
    <font>
      <sz val="10"/>
      <name val="Arial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2" applyNumberFormat="0" applyFill="0" applyAlignment="0" applyProtection="0"/>
    <xf numFmtId="0" fontId="3" fillId="0" borderId="3" applyNumberFormat="0" applyFill="0" applyAlignment="0" applyProtection="0"/>
    <xf numFmtId="0" fontId="4" fillId="4" borderId="0" applyNumberFormat="0" applyBorder="0" applyAlignment="0" applyProtection="0"/>
  </cellStyleXfs>
  <cellXfs count="97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164" fontId="0" fillId="2" borderId="1" xfId="1" applyFont="1" applyFill="1" applyBorder="1" applyAlignment="1">
      <alignment vertical="top"/>
    </xf>
    <xf numFmtId="164" fontId="0" fillId="0" borderId="0" xfId="1" applyFont="1" applyAlignment="1">
      <alignment horizontal="right" vertical="top"/>
    </xf>
    <xf numFmtId="164" fontId="0" fillId="3" borderId="1" xfId="1" applyFont="1" applyFill="1" applyBorder="1" applyAlignment="1">
      <alignment horizontal="right" vertical="top"/>
    </xf>
    <xf numFmtId="164" fontId="0" fillId="0" borderId="0" xfId="1" applyFont="1" applyAlignment="1">
      <alignment vertical="top"/>
    </xf>
    <xf numFmtId="0" fontId="2" fillId="0" borderId="2" xfId="3" applyAlignment="1">
      <alignment vertical="top"/>
    </xf>
    <xf numFmtId="164" fontId="2" fillId="0" borderId="2" xfId="3" applyNumberFormat="1" applyAlignment="1">
      <alignment vertical="top"/>
    </xf>
    <xf numFmtId="0" fontId="3" fillId="0" borderId="3" xfId="4" applyAlignment="1">
      <alignment vertical="top"/>
    </xf>
    <xf numFmtId="164" fontId="3" fillId="0" borderId="3" xfId="4" applyNumberFormat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indent="1"/>
    </xf>
    <xf numFmtId="4" fontId="0" fillId="0" borderId="0" xfId="0" applyNumberFormat="1" applyAlignment="1">
      <alignment vertical="top"/>
    </xf>
    <xf numFmtId="0" fontId="6" fillId="0" borderId="3" xfId="4" applyFont="1" applyAlignment="1">
      <alignment vertical="top"/>
    </xf>
    <xf numFmtId="164" fontId="6" fillId="0" borderId="3" xfId="4" applyNumberFormat="1" applyFont="1" applyAlignment="1">
      <alignment vertical="top"/>
    </xf>
    <xf numFmtId="10" fontId="0" fillId="0" borderId="0" xfId="0" applyNumberFormat="1" applyAlignment="1">
      <alignment vertical="top"/>
    </xf>
    <xf numFmtId="10" fontId="7" fillId="0" borderId="0" xfId="0" applyNumberFormat="1" applyFont="1" applyAlignment="1">
      <alignment vertical="top"/>
    </xf>
    <xf numFmtId="9" fontId="6" fillId="0" borderId="3" xfId="2" applyFont="1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pivotButton="1" applyAlignment="1">
      <alignment vertical="top" wrapText="1"/>
    </xf>
    <xf numFmtId="4" fontId="0" fillId="0" borderId="0" xfId="0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6" fillId="0" borderId="3" xfId="4" applyFont="1" applyAlignment="1">
      <alignment vertical="top" wrapText="1"/>
    </xf>
    <xf numFmtId="164" fontId="6" fillId="0" borderId="3" xfId="4" applyNumberFormat="1" applyFont="1" applyAlignment="1">
      <alignment vertical="top" wrapText="1"/>
    </xf>
    <xf numFmtId="4" fontId="0" fillId="0" borderId="0" xfId="0" applyNumberFormat="1" applyAlignment="1">
      <alignment horizontal="center" vertical="top" wrapText="1"/>
    </xf>
    <xf numFmtId="164" fontId="0" fillId="0" borderId="0" xfId="1" applyFont="1" applyAlignment="1">
      <alignment vertical="top" wrapText="1"/>
    </xf>
    <xf numFmtId="164" fontId="6" fillId="0" borderId="3" xfId="1" applyFont="1" applyBorder="1" applyAlignment="1">
      <alignment vertical="top" wrapText="1"/>
    </xf>
    <xf numFmtId="164" fontId="0" fillId="0" borderId="0" xfId="0" applyNumberFormat="1" applyAlignment="1">
      <alignment vertical="top" wrapText="1"/>
    </xf>
    <xf numFmtId="10" fontId="0" fillId="0" borderId="0" xfId="0" applyNumberFormat="1" applyAlignment="1">
      <alignment vertical="top" wrapText="1"/>
    </xf>
    <xf numFmtId="10" fontId="6" fillId="0" borderId="3" xfId="2" applyNumberFormat="1" applyFont="1" applyBorder="1" applyAlignment="1">
      <alignment vertical="top" wrapText="1"/>
    </xf>
    <xf numFmtId="0" fontId="0" fillId="0" borderId="0" xfId="0" applyAlignment="1">
      <alignment horizontal="left" vertical="top" wrapText="1" indent="1"/>
    </xf>
    <xf numFmtId="0" fontId="0" fillId="0" borderId="0" xfId="0" applyAlignment="1">
      <alignment horizontal="left" vertical="top" wrapText="1" indent="2"/>
    </xf>
    <xf numFmtId="0" fontId="0" fillId="0" borderId="0" xfId="0" applyAlignment="1">
      <alignment horizontal="left" vertical="top" wrapText="1" indent="3"/>
    </xf>
    <xf numFmtId="0" fontId="0" fillId="0" borderId="0" xfId="0" applyAlignment="1">
      <alignment horizontal="left" vertical="top" wrapText="1" indent="4"/>
    </xf>
    <xf numFmtId="0" fontId="0" fillId="0" borderId="0" xfId="0" applyAlignment="1">
      <alignment horizontal="left" vertical="top" wrapText="1" indent="5"/>
    </xf>
    <xf numFmtId="0" fontId="0" fillId="0" borderId="0" xfId="0" applyAlignment="1">
      <alignment horizontal="left" vertical="top" wrapText="1" indent="6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0" fontId="0" fillId="0" borderId="0" xfId="0" pivotButton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vertical="top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indent="2"/>
    </xf>
    <xf numFmtId="0" fontId="5" fillId="0" borderId="14" xfId="5" applyFont="1" applyFill="1" applyBorder="1" applyAlignment="1">
      <alignment vertical="top" wrapText="1"/>
    </xf>
    <xf numFmtId="4" fontId="0" fillId="0" borderId="0" xfId="0" applyNumberFormat="1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0" fillId="0" borderId="0" xfId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4" fontId="0" fillId="0" borderId="0" xfId="0" applyNumberFormat="1" applyAlignment="1">
      <alignment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4" xfId="5" applyFont="1" applyFill="1" applyBorder="1" applyAlignment="1">
      <alignment horizontal="center" vertical="top" wrapText="1"/>
    </xf>
    <xf numFmtId="0" fontId="5" fillId="0" borderId="5" xfId="5" applyFont="1" applyFill="1" applyBorder="1" applyAlignment="1">
      <alignment horizontal="center" vertical="top" wrapText="1"/>
    </xf>
    <xf numFmtId="0" fontId="5" fillId="0" borderId="6" xfId="5" applyFont="1" applyFill="1" applyBorder="1" applyAlignment="1">
      <alignment horizontal="center" vertical="top" wrapText="1"/>
    </xf>
    <xf numFmtId="0" fontId="5" fillId="0" borderId="9" xfId="5" applyFont="1" applyFill="1" applyBorder="1" applyAlignment="1">
      <alignment horizontal="center" vertical="top" wrapText="1"/>
    </xf>
    <xf numFmtId="0" fontId="5" fillId="0" borderId="10" xfId="5" applyFont="1" applyFill="1" applyBorder="1" applyAlignment="1">
      <alignment horizontal="center" vertical="top" wrapText="1"/>
    </xf>
    <xf numFmtId="0" fontId="5" fillId="0" borderId="11" xfId="5" applyFont="1" applyFill="1" applyBorder="1" applyAlignment="1">
      <alignment horizontal="center" vertical="top" wrapText="1"/>
    </xf>
    <xf numFmtId="0" fontId="5" fillId="0" borderId="7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top" wrapText="1"/>
    </xf>
    <xf numFmtId="0" fontId="5" fillId="0" borderId="8" xfId="5" applyFont="1" applyFill="1" applyBorder="1" applyAlignment="1">
      <alignment horizontal="center" vertical="top" wrapText="1"/>
    </xf>
    <xf numFmtId="0" fontId="5" fillId="0" borderId="4" xfId="5" applyFont="1" applyFill="1" applyBorder="1" applyAlignment="1">
      <alignment horizontal="center" vertical="center" wrapText="1"/>
    </xf>
    <xf numFmtId="0" fontId="5" fillId="0" borderId="5" xfId="5" applyFont="1" applyFill="1" applyBorder="1" applyAlignment="1">
      <alignment horizontal="center" vertical="center" wrapText="1"/>
    </xf>
    <xf numFmtId="0" fontId="5" fillId="0" borderId="6" xfId="5" applyFont="1" applyFill="1" applyBorder="1" applyAlignment="1">
      <alignment horizontal="center" vertical="center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 wrapText="1"/>
    </xf>
    <xf numFmtId="0" fontId="5" fillId="0" borderId="8" xfId="5" applyFont="1" applyFill="1" applyBorder="1" applyAlignment="1">
      <alignment horizontal="center" vertical="center" wrapText="1"/>
    </xf>
    <xf numFmtId="0" fontId="5" fillId="0" borderId="4" xfId="5" applyFont="1" applyFill="1" applyBorder="1" applyAlignment="1">
      <alignment horizontal="center" vertical="top"/>
    </xf>
    <xf numFmtId="0" fontId="5" fillId="0" borderId="5" xfId="5" applyFont="1" applyFill="1" applyBorder="1" applyAlignment="1">
      <alignment horizontal="center" vertical="top"/>
    </xf>
    <xf numFmtId="0" fontId="5" fillId="0" borderId="6" xfId="5" applyFont="1" applyFill="1" applyBorder="1" applyAlignment="1">
      <alignment horizontal="center" vertical="top"/>
    </xf>
    <xf numFmtId="0" fontId="5" fillId="0" borderId="7" xfId="5" applyFont="1" applyFill="1" applyBorder="1" applyAlignment="1">
      <alignment horizontal="center" vertical="top"/>
    </xf>
    <xf numFmtId="0" fontId="5" fillId="0" borderId="0" xfId="5" applyFont="1" applyFill="1" applyBorder="1" applyAlignment="1">
      <alignment horizontal="center" vertical="top"/>
    </xf>
    <xf numFmtId="0" fontId="5" fillId="0" borderId="8" xfId="5" applyFont="1" applyFill="1" applyBorder="1" applyAlignment="1">
      <alignment horizontal="center" vertical="top"/>
    </xf>
    <xf numFmtId="0" fontId="5" fillId="0" borderId="9" xfId="5" applyFont="1" applyFill="1" applyBorder="1" applyAlignment="1">
      <alignment horizontal="center" vertical="top"/>
    </xf>
    <xf numFmtId="0" fontId="5" fillId="0" borderId="10" xfId="5" applyFont="1" applyFill="1" applyBorder="1" applyAlignment="1">
      <alignment horizontal="center" vertical="top"/>
    </xf>
    <xf numFmtId="0" fontId="5" fillId="0" borderId="11" xfId="5" applyFont="1" applyFill="1" applyBorder="1" applyAlignment="1">
      <alignment horizontal="center" vertical="top"/>
    </xf>
    <xf numFmtId="0" fontId="5" fillId="0" borderId="12" xfId="5" applyFont="1" applyFill="1" applyBorder="1" applyAlignment="1">
      <alignment horizontal="center" vertical="top" wrapText="1"/>
    </xf>
    <xf numFmtId="0" fontId="5" fillId="0" borderId="13" xfId="5" applyFont="1" applyFill="1" applyBorder="1" applyAlignment="1">
      <alignment horizontal="center" vertical="top" wrapText="1"/>
    </xf>
    <xf numFmtId="0" fontId="5" fillId="0" borderId="14" xfId="5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</cellXfs>
  <cellStyles count="6">
    <cellStyle name="Énfasis1" xfId="5" builtinId="29"/>
    <cellStyle name="Millares" xfId="1" builtinId="3"/>
    <cellStyle name="Normal" xfId="0" builtinId="0"/>
    <cellStyle name="Porcentaje" xfId="2" builtinId="5"/>
    <cellStyle name="Título 3" xfId="3" builtinId="18"/>
    <cellStyle name="Total" xfId="4" builtinId="25"/>
  </cellStyles>
  <dxfs count="254"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165" formatCode="0.0%"/>
    </dxf>
    <dxf>
      <numFmt numFmtId="13" formatCode="0%"/>
    </dxf>
    <dxf>
      <numFmt numFmtId="164" formatCode="_ * #,##0.00_ ;_ * \-#,##0.00_ ;_ * &quot;-&quot;??_ ;_ @_ 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14" formatCode="0.00%"/>
    </dxf>
    <dxf>
      <numFmt numFmtId="165" formatCode="0.0%"/>
    </dxf>
    <dxf>
      <numFmt numFmtId="13" formatCode="0%"/>
    </dxf>
    <dxf>
      <numFmt numFmtId="164" formatCode="_ * #,##0.00_ ;_ * \-#,##0.00_ ;_ * &quot;-&quot;??_ ;_ @_ "/>
    </dxf>
    <dxf>
      <numFmt numFmtId="13" formatCode="0%"/>
    </dxf>
    <dxf>
      <numFmt numFmtId="164" formatCode="_ * #,##0.00_ ;_ * \-#,##0.00_ ;_ * &quot;-&quot;??_ ;_ @_ 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font>
        <b/>
      </font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4" formatCode="#,##0.0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numFmt numFmtId="164" formatCode="_ * #,##0.00_ ;_ * \-#,##0.00_ ;_ * &quot;-&quot;??_ ;_ @_ 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font>
        <b/>
      </font>
    </dxf>
    <dxf>
      <numFmt numFmtId="4" formatCode="#,##0.0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font>
        <b/>
      </font>
    </dxf>
    <dxf>
      <numFmt numFmtId="4" formatCode="#,##0.0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4" formatCode="#,##0.00"/>
    </dxf>
    <dxf>
      <numFmt numFmtId="4" formatCode="#,##0.0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horizontal="center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alignment relativeIndent="1" readingOrder="0"/>
    </dxf>
    <dxf>
      <numFmt numFmtId="14" formatCode="0.00%"/>
    </dxf>
    <dxf>
      <numFmt numFmtId="4" formatCode="#,##0.00"/>
    </dxf>
    <dxf>
      <alignment horizont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numFmt numFmtId="4" formatCode="#,##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[anexo_2.xlsx]EJECUCIÓN!TablaDinámica3</c:name>
    <c:fmtId val="1"/>
  </c:pivotSource>
  <c:chart>
    <c:autoTitleDeleted val="1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EJECUCIÓN!$B$49</c:f>
              <c:strCache>
                <c:ptCount val="1"/>
                <c:pt idx="0">
                  <c:v> Asignación inicial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EJECUCIÓN!$A$50:$A$70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EJECUCIÓN!$B$50:$B$70</c:f>
              <c:numCache>
                <c:formatCode>#,##0.00</c:formatCode>
                <c:ptCount val="16"/>
                <c:pt idx="0">
                  <c:v>8878882</c:v>
                </c:pt>
                <c:pt idx="1">
                  <c:v>74874852.789999992</c:v>
                </c:pt>
                <c:pt idx="2">
                  <c:v>231665781.70000002</c:v>
                </c:pt>
                <c:pt idx="3">
                  <c:v>33703279.339999989</c:v>
                </c:pt>
                <c:pt idx="4">
                  <c:v>46672318.969999984</c:v>
                </c:pt>
                <c:pt idx="5">
                  <c:v>8531767.129999999</c:v>
                </c:pt>
                <c:pt idx="6">
                  <c:v>5215014.4400000004</c:v>
                </c:pt>
                <c:pt idx="7">
                  <c:v>174376077.52999997</c:v>
                </c:pt>
                <c:pt idx="8">
                  <c:v>10733659.409999998</c:v>
                </c:pt>
                <c:pt idx="9">
                  <c:v>5801417.5999999996</c:v>
                </c:pt>
                <c:pt idx="10">
                  <c:v>12373789.800000001</c:v>
                </c:pt>
                <c:pt idx="11">
                  <c:v>1812044.7000000002</c:v>
                </c:pt>
                <c:pt idx="12">
                  <c:v>21130469.129999999</c:v>
                </c:pt>
                <c:pt idx="13">
                  <c:v>60260922.369999968</c:v>
                </c:pt>
                <c:pt idx="14">
                  <c:v>34413202.310000002</c:v>
                </c:pt>
                <c:pt idx="15">
                  <c:v>26887208.650000002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DB-4AB1-8008-0CC6D529A93E}"/>
            </c:ext>
          </c:extLst>
        </c:ser>
        <c:ser>
          <c:idx val="1"/>
          <c:order val="1"/>
          <c:tx>
            <c:strRef>
              <c:f>EJECUCIÓN!$C$49</c:f>
              <c:strCache>
                <c:ptCount val="1"/>
                <c:pt idx="0">
                  <c:v> Codificado Actual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EJECUCIÓN!$A$50:$A$70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EJECUCIÓN!$C$50:$C$70</c:f>
              <c:numCache>
                <c:formatCode>#,##0.00</c:formatCode>
                <c:ptCount val="16"/>
                <c:pt idx="0">
                  <c:v>11080754.129999997</c:v>
                </c:pt>
                <c:pt idx="1">
                  <c:v>74886270.029999956</c:v>
                </c:pt>
                <c:pt idx="2">
                  <c:v>229461012.29000005</c:v>
                </c:pt>
                <c:pt idx="3">
                  <c:v>33700017.170000002</c:v>
                </c:pt>
                <c:pt idx="4">
                  <c:v>46672318.969999984</c:v>
                </c:pt>
                <c:pt idx="5">
                  <c:v>8024113.6200000001</c:v>
                </c:pt>
                <c:pt idx="6">
                  <c:v>5716440.2199999997</c:v>
                </c:pt>
                <c:pt idx="7">
                  <c:v>174319392.81999993</c:v>
                </c:pt>
                <c:pt idx="8">
                  <c:v>10733659.41</c:v>
                </c:pt>
                <c:pt idx="9">
                  <c:v>5789872.2199999997</c:v>
                </c:pt>
                <c:pt idx="10">
                  <c:v>12427810.870000001</c:v>
                </c:pt>
                <c:pt idx="11">
                  <c:v>1918345.9700000004</c:v>
                </c:pt>
                <c:pt idx="12">
                  <c:v>18149932.740000002</c:v>
                </c:pt>
                <c:pt idx="13">
                  <c:v>50351413.729999952</c:v>
                </c:pt>
                <c:pt idx="14">
                  <c:v>33744394.310000002</c:v>
                </c:pt>
                <c:pt idx="15">
                  <c:v>40354939.370000012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DB-4AB1-8008-0CC6D529A93E}"/>
            </c:ext>
          </c:extLst>
        </c:ser>
        <c:ser>
          <c:idx val="2"/>
          <c:order val="2"/>
          <c:tx>
            <c:strRef>
              <c:f>EJECUCIÓN!$D$49</c:f>
              <c:strCache>
                <c:ptCount val="1"/>
                <c:pt idx="0">
                  <c:v> Comprometido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EJECUCIÓN!$A$50:$A$70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EJECUCIÓN!$D$50:$D$70</c:f>
              <c:numCache>
                <c:formatCode>#,##0.00</c:formatCode>
                <c:ptCount val="16"/>
                <c:pt idx="0">
                  <c:v>7026593.9500000002</c:v>
                </c:pt>
                <c:pt idx="1">
                  <c:v>28105975.630000003</c:v>
                </c:pt>
                <c:pt idx="2">
                  <c:v>120908787.32999998</c:v>
                </c:pt>
                <c:pt idx="3">
                  <c:v>18050521.049999997</c:v>
                </c:pt>
                <c:pt idx="4">
                  <c:v>16331961.140000002</c:v>
                </c:pt>
                <c:pt idx="5">
                  <c:v>1870312.73</c:v>
                </c:pt>
                <c:pt idx="6">
                  <c:v>3952701.8800000004</c:v>
                </c:pt>
                <c:pt idx="7">
                  <c:v>101543317.69</c:v>
                </c:pt>
                <c:pt idx="8">
                  <c:v>6092515.0499999998</c:v>
                </c:pt>
                <c:pt idx="9">
                  <c:v>3942905.4899999998</c:v>
                </c:pt>
                <c:pt idx="10">
                  <c:v>6845709.7800000003</c:v>
                </c:pt>
                <c:pt idx="11">
                  <c:v>767255.32000000007</c:v>
                </c:pt>
                <c:pt idx="12">
                  <c:v>12287125.48</c:v>
                </c:pt>
                <c:pt idx="13">
                  <c:v>16207124.480000002</c:v>
                </c:pt>
                <c:pt idx="14">
                  <c:v>18748340.989999998</c:v>
                </c:pt>
                <c:pt idx="15">
                  <c:v>18488404.320000004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DB-4AB1-8008-0CC6D529A93E}"/>
            </c:ext>
          </c:extLst>
        </c:ser>
        <c:ser>
          <c:idx val="3"/>
          <c:order val="3"/>
          <c:tx>
            <c:strRef>
              <c:f>EJECUCIÓN!$E$49</c:f>
              <c:strCache>
                <c:ptCount val="1"/>
                <c:pt idx="0">
                  <c:v> Devengado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EJECUCIÓN!$A$50:$A$70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EJECUCIÓN!$E$50:$E$70</c:f>
              <c:numCache>
                <c:formatCode>#,##0.00</c:formatCode>
                <c:ptCount val="16"/>
                <c:pt idx="0">
                  <c:v>3383391.51</c:v>
                </c:pt>
                <c:pt idx="1">
                  <c:v>20583918</c:v>
                </c:pt>
                <c:pt idx="2">
                  <c:v>93754127.889999971</c:v>
                </c:pt>
                <c:pt idx="3">
                  <c:v>17597425.959999997</c:v>
                </c:pt>
                <c:pt idx="4">
                  <c:v>12667122.330000004</c:v>
                </c:pt>
                <c:pt idx="5">
                  <c:v>1804403.33</c:v>
                </c:pt>
                <c:pt idx="6">
                  <c:v>2495242.4500000007</c:v>
                </c:pt>
                <c:pt idx="7">
                  <c:v>75988387.140000015</c:v>
                </c:pt>
                <c:pt idx="8">
                  <c:v>5387573.3700000001</c:v>
                </c:pt>
                <c:pt idx="9">
                  <c:v>1981963.3</c:v>
                </c:pt>
                <c:pt idx="10">
                  <c:v>6317448.1900000004</c:v>
                </c:pt>
                <c:pt idx="11">
                  <c:v>767255.32000000007</c:v>
                </c:pt>
                <c:pt idx="12">
                  <c:v>7366345.9999999991</c:v>
                </c:pt>
                <c:pt idx="13">
                  <c:v>14767319.48000001</c:v>
                </c:pt>
                <c:pt idx="14">
                  <c:v>10280552.359999999</c:v>
                </c:pt>
                <c:pt idx="15">
                  <c:v>11523441.679999998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5DB-4AB1-8008-0CC6D529A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33280"/>
        <c:axId val="137933312"/>
      </c:barChart>
      <c:catAx>
        <c:axId val="20803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933312"/>
        <c:crosses val="autoZero"/>
        <c:auto val="1"/>
        <c:lblAlgn val="ctr"/>
        <c:lblOffset val="100"/>
        <c:noMultiLvlLbl val="0"/>
      </c:catAx>
      <c:valAx>
        <c:axId val="13793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33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[anexo_2.xlsx]EJECUCIÓN (2)!TablaDinámica3</c:name>
    <c:fmtId val="10"/>
  </c:pivotSource>
  <c:chart>
    <c:autoTitleDeleted val="1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'EJECUCIÓN (2)'!$B$62</c:f>
              <c:strCache>
                <c:ptCount val="1"/>
                <c:pt idx="0">
                  <c:v> Asignación inicial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'EJECUCIÓN (2)'!$A$63:$A$83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'EJECUCIÓN (2)'!$B$63:$B$83</c:f>
              <c:numCache>
                <c:formatCode>#,##0.00</c:formatCode>
                <c:ptCount val="16"/>
                <c:pt idx="0">
                  <c:v>8878882</c:v>
                </c:pt>
                <c:pt idx="1">
                  <c:v>74874852.789999992</c:v>
                </c:pt>
                <c:pt idx="2">
                  <c:v>231665781.70000002</c:v>
                </c:pt>
                <c:pt idx="3">
                  <c:v>33703279.339999989</c:v>
                </c:pt>
                <c:pt idx="4">
                  <c:v>46672318.969999984</c:v>
                </c:pt>
                <c:pt idx="5">
                  <c:v>8531767.129999999</c:v>
                </c:pt>
                <c:pt idx="6">
                  <c:v>5215014.4400000004</c:v>
                </c:pt>
                <c:pt idx="7">
                  <c:v>174376077.52999997</c:v>
                </c:pt>
                <c:pt idx="8">
                  <c:v>10733659.409999998</c:v>
                </c:pt>
                <c:pt idx="9">
                  <c:v>5801417.5999999996</c:v>
                </c:pt>
                <c:pt idx="10">
                  <c:v>12373789.800000001</c:v>
                </c:pt>
                <c:pt idx="11">
                  <c:v>1812044.7000000002</c:v>
                </c:pt>
                <c:pt idx="12">
                  <c:v>21130469.129999999</c:v>
                </c:pt>
                <c:pt idx="13">
                  <c:v>60260922.369999968</c:v>
                </c:pt>
                <c:pt idx="14">
                  <c:v>34413202.310000002</c:v>
                </c:pt>
                <c:pt idx="15">
                  <c:v>26887208.650000002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08-4936-BF20-E2AC93AE1AEF}"/>
            </c:ext>
          </c:extLst>
        </c:ser>
        <c:ser>
          <c:idx val="1"/>
          <c:order val="1"/>
          <c:tx>
            <c:strRef>
              <c:f>'EJECUCIÓN (2)'!$C$62</c:f>
              <c:strCache>
                <c:ptCount val="1"/>
                <c:pt idx="0">
                  <c:v> Codificado Actual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'EJECUCIÓN (2)'!$A$63:$A$83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'EJECUCIÓN (2)'!$C$63:$C$83</c:f>
              <c:numCache>
                <c:formatCode>#,##0.00</c:formatCode>
                <c:ptCount val="16"/>
                <c:pt idx="0">
                  <c:v>11080754.129999997</c:v>
                </c:pt>
                <c:pt idx="1">
                  <c:v>74886270.029999956</c:v>
                </c:pt>
                <c:pt idx="2">
                  <c:v>229461012.29000005</c:v>
                </c:pt>
                <c:pt idx="3">
                  <c:v>33700017.170000002</c:v>
                </c:pt>
                <c:pt idx="4">
                  <c:v>46672318.969999984</c:v>
                </c:pt>
                <c:pt idx="5">
                  <c:v>8024113.6200000001</c:v>
                </c:pt>
                <c:pt idx="6">
                  <c:v>5716440.2199999997</c:v>
                </c:pt>
                <c:pt idx="7">
                  <c:v>174319392.81999993</c:v>
                </c:pt>
                <c:pt idx="8">
                  <c:v>10733659.41</c:v>
                </c:pt>
                <c:pt idx="9">
                  <c:v>5789872.2199999997</c:v>
                </c:pt>
                <c:pt idx="10">
                  <c:v>12427810.870000001</c:v>
                </c:pt>
                <c:pt idx="11">
                  <c:v>1918345.9700000004</c:v>
                </c:pt>
                <c:pt idx="12">
                  <c:v>18149932.740000002</c:v>
                </c:pt>
                <c:pt idx="13">
                  <c:v>50351413.729999952</c:v>
                </c:pt>
                <c:pt idx="14">
                  <c:v>33744394.310000002</c:v>
                </c:pt>
                <c:pt idx="15">
                  <c:v>40354939.370000012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08-4936-BF20-E2AC93AE1AEF}"/>
            </c:ext>
          </c:extLst>
        </c:ser>
        <c:ser>
          <c:idx val="2"/>
          <c:order val="2"/>
          <c:tx>
            <c:strRef>
              <c:f>'EJECUCIÓN (2)'!$D$62</c:f>
              <c:strCache>
                <c:ptCount val="1"/>
                <c:pt idx="0">
                  <c:v> Comprometido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'EJECUCIÓN (2)'!$A$63:$A$83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'EJECUCIÓN (2)'!$D$63:$D$83</c:f>
              <c:numCache>
                <c:formatCode>#,##0.00</c:formatCode>
                <c:ptCount val="16"/>
                <c:pt idx="0">
                  <c:v>7026593.9500000002</c:v>
                </c:pt>
                <c:pt idx="1">
                  <c:v>28105975.630000003</c:v>
                </c:pt>
                <c:pt idx="2">
                  <c:v>120908787.32999998</c:v>
                </c:pt>
                <c:pt idx="3">
                  <c:v>18050521.049999997</c:v>
                </c:pt>
                <c:pt idx="4">
                  <c:v>16331961.140000002</c:v>
                </c:pt>
                <c:pt idx="5">
                  <c:v>1870312.73</c:v>
                </c:pt>
                <c:pt idx="6">
                  <c:v>3952701.8800000004</c:v>
                </c:pt>
                <c:pt idx="7">
                  <c:v>101543317.69</c:v>
                </c:pt>
                <c:pt idx="8">
                  <c:v>6092515.0499999998</c:v>
                </c:pt>
                <c:pt idx="9">
                  <c:v>3942905.4899999998</c:v>
                </c:pt>
                <c:pt idx="10">
                  <c:v>6845709.7800000003</c:v>
                </c:pt>
                <c:pt idx="11">
                  <c:v>767255.32000000007</c:v>
                </c:pt>
                <c:pt idx="12">
                  <c:v>12287125.48</c:v>
                </c:pt>
                <c:pt idx="13">
                  <c:v>16207124.480000002</c:v>
                </c:pt>
                <c:pt idx="14">
                  <c:v>18748340.989999998</c:v>
                </c:pt>
                <c:pt idx="15">
                  <c:v>18488404.320000004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908-4936-BF20-E2AC93AE1AEF}"/>
            </c:ext>
          </c:extLst>
        </c:ser>
        <c:ser>
          <c:idx val="3"/>
          <c:order val="3"/>
          <c:tx>
            <c:strRef>
              <c:f>'EJECUCIÓN (2)'!$E$62</c:f>
              <c:strCache>
                <c:ptCount val="1"/>
                <c:pt idx="0">
                  <c:v> Devengado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'EJECUCIÓN (2)'!$A$63:$A$83</c:f>
              <c:multiLvlStrCache>
                <c:ptCount val="16"/>
                <c:lvl>
                  <c:pt idx="0">
                    <c:v>AMBIENTE</c:v>
                  </c:pt>
                  <c:pt idx="1">
                    <c:v>COORDINACION TERRITORIAL Y PARTICIPACION CIUDADANA</c:v>
                  </c:pt>
                  <c:pt idx="2">
                    <c:v>MOVILIDAD</c:v>
                  </c:pt>
                  <c:pt idx="3">
                    <c:v>SEGURIDAD Y GOBERNABILIDAD</c:v>
                  </c:pt>
                  <c:pt idx="4">
                    <c:v>TERRITORIO HABITAT Y VIVIENDA</c:v>
                  </c:pt>
                  <c:pt idx="5">
                    <c:v>AGENCIA DE COORDINACIÓN DISTRITAL DE COMERCIO</c:v>
                  </c:pt>
                  <c:pt idx="6">
                    <c:v>DESARROLLO PRODUCTIVO Y COMPETITIVIDAD</c:v>
                  </c:pt>
                  <c:pt idx="7">
                    <c:v>ADMINISTRACION GENERAL</c:v>
                  </c:pt>
                  <c:pt idx="8">
                    <c:v>AGENCIA METROPOLITANA DE CONTROL</c:v>
                  </c:pt>
                  <c:pt idx="9">
                    <c:v>COMUNICACION</c:v>
                  </c:pt>
                  <c:pt idx="10">
                    <c:v>COORDINACION DE ALCALDIA Y SECRETARIA DEL CONCEJO</c:v>
                  </c:pt>
                  <c:pt idx="11">
                    <c:v>PLANIFICACION</c:v>
                  </c:pt>
                  <c:pt idx="12">
                    <c:v>CULTURA</c:v>
                  </c:pt>
                  <c:pt idx="13">
                    <c:v>EDUCACION, RECREACION Y DEPORTE</c:v>
                  </c:pt>
                  <c:pt idx="14">
                    <c:v>INCLUSION SOCIAL</c:v>
                  </c:pt>
                  <c:pt idx="15">
                    <c:v>SALUD</c:v>
                  </c:pt>
                </c:lvl>
                <c:lvl>
                  <c:pt idx="0">
                    <c:v>COMUNALES</c:v>
                  </c:pt>
                  <c:pt idx="5">
                    <c:v>ECONÓMICOS</c:v>
                  </c:pt>
                  <c:pt idx="7">
                    <c:v>GENERALES</c:v>
                  </c:pt>
                  <c:pt idx="12">
                    <c:v>SOCIALES</c:v>
                  </c:pt>
                </c:lvl>
              </c:multiLvlStrCache>
            </c:multiLvlStrRef>
          </c:cat>
          <c:val>
            <c:numRef>
              <c:f>'EJECUCIÓN (2)'!$E$63:$E$83</c:f>
              <c:numCache>
                <c:formatCode>#,##0.00</c:formatCode>
                <c:ptCount val="16"/>
                <c:pt idx="0">
                  <c:v>3383391.51</c:v>
                </c:pt>
                <c:pt idx="1">
                  <c:v>20583918</c:v>
                </c:pt>
                <c:pt idx="2">
                  <c:v>93754127.889999971</c:v>
                </c:pt>
                <c:pt idx="3">
                  <c:v>17597425.959999997</c:v>
                </c:pt>
                <c:pt idx="4">
                  <c:v>12667122.330000004</c:v>
                </c:pt>
                <c:pt idx="5">
                  <c:v>1804403.33</c:v>
                </c:pt>
                <c:pt idx="6">
                  <c:v>2495242.4500000007</c:v>
                </c:pt>
                <c:pt idx="7">
                  <c:v>75988387.140000015</c:v>
                </c:pt>
                <c:pt idx="8">
                  <c:v>5387573.3700000001</c:v>
                </c:pt>
                <c:pt idx="9">
                  <c:v>1981963.3</c:v>
                </c:pt>
                <c:pt idx="10">
                  <c:v>6317448.1900000004</c:v>
                </c:pt>
                <c:pt idx="11">
                  <c:v>767255.32000000007</c:v>
                </c:pt>
                <c:pt idx="12">
                  <c:v>7366345.9999999991</c:v>
                </c:pt>
                <c:pt idx="13">
                  <c:v>14767319.48000001</c:v>
                </c:pt>
                <c:pt idx="14">
                  <c:v>10280552.359999999</c:v>
                </c:pt>
                <c:pt idx="15">
                  <c:v>11523441.679999998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908-4936-BF20-E2AC93AE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29632"/>
        <c:axId val="137935040"/>
      </c:barChart>
      <c:catAx>
        <c:axId val="2090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935040"/>
        <c:crosses val="autoZero"/>
        <c:auto val="1"/>
        <c:lblAlgn val="ctr"/>
        <c:lblOffset val="100"/>
        <c:noMultiLvlLbl val="0"/>
      </c:catAx>
      <c:valAx>
        <c:axId val="1379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029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152399</xdr:rowOff>
    </xdr:from>
    <xdr:to>
      <xdr:col>13</xdr:col>
      <xdr:colOff>28575</xdr:colOff>
      <xdr:row>110</xdr:row>
      <xdr:rowOff>47625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152399</xdr:rowOff>
    </xdr:from>
    <xdr:to>
      <xdr:col>13</xdr:col>
      <xdr:colOff>28575</xdr:colOff>
      <xdr:row>123</xdr:row>
      <xdr:rowOff>47625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dira Patricia Carrera Carrera" refreshedDate="44102.61807326389" createdVersion="6" refreshedVersion="6" minRefreshableVersion="3" recordCount="3063">
  <cacheSource type="worksheet">
    <worksheetSource ref="A1:X3064" sheet="HOJA DE TRABAJO"/>
  </cacheSource>
  <cacheFields count="28">
    <cacheField name="Código del eje estratégico" numFmtId="0">
      <sharedItems/>
    </cacheField>
    <cacheField name="Eje Texto" numFmtId="0">
      <sharedItems/>
    </cacheField>
    <cacheField name="Area" numFmtId="0">
      <sharedItems count="4">
        <s v="COMUNALES"/>
        <s v="GENERALES"/>
        <s v="ECONÓMICOS"/>
        <s v="SOCIALES"/>
      </sharedItems>
    </cacheField>
    <cacheField name="Código del sector" numFmtId="0">
      <sharedItems/>
    </cacheField>
    <cacheField name="Sector Texto" numFmtId="0">
      <sharedItems count="16">
        <s v="COORDINACION TERRITORIAL Y PARTICIPACION CIUDADANA"/>
        <s v="ADMINISTRACION GENERAL"/>
        <s v="AGENCIA DE COORDINACIÓN DISTRITAL DE COMERCIO"/>
        <s v="MOVILIDAD"/>
        <s v="AGENCIA METROPOLITANA DE CONTROL"/>
        <s v="COORDINACION DE ALCALDIA Y SECRETARIA DEL CONCEJO"/>
        <s v="CULTURA"/>
        <s v="EDUCACION, RECREACION Y DEPORTE"/>
        <s v="INCLUSION SOCIAL"/>
        <s v="DESARROLLO PRODUCTIVO Y COMPETITIVIDAD"/>
        <s v="SEGURIDAD Y GOBERNABILIDAD"/>
        <s v="TERRITORIO HABITAT Y VIVIENDA"/>
        <s v="AMBIENTE"/>
        <s v="PLANIFICACION"/>
        <s v="COMUNICACION"/>
        <s v="SALUD"/>
      </sharedItems>
    </cacheField>
    <cacheField name="Des.Centro Gestor" numFmtId="0">
      <sharedItems count="74">
        <s v="Adm Zonal Equinoccia - La Delicia"/>
        <s v="Administración General"/>
        <s v="Administración Z Eugenio Espejo (Norte)"/>
        <s v="Administración Zonal Calderón"/>
        <s v="Administración Zonal Eloy Alfaro (Sur)"/>
        <s v="Administración Zonal Manuela Sáenz"/>
        <s v="Administración Zonal Quitumbe"/>
        <s v="Administración Zonal Valle de Tumbaco"/>
        <s v="Administración Zonal Valle los Chillos"/>
        <s v="Agencia de Coord. Distrital del Comercio"/>
        <s v="Agencia Metrop Control Transito Seg vial"/>
        <s v="Agencia Metropolitana de Control"/>
        <s v="Alcaldía Metropolitana"/>
        <s v="Centro Cultural Benjamín Carrión"/>
        <s v="Centro Cultural Metropolitano"/>
        <s v="COLEGIO BENALCAZAR"/>
        <s v="Colegio Fernández Madrid"/>
        <s v="COMPINA"/>
        <s v="Concejo Metropolitano"/>
        <s v="CONQUITO"/>
        <s v="Cuerpo de Agentes de Control"/>
        <s v="DM Administrativa"/>
        <s v="DM de Catastro"/>
        <s v="DM de Gestión de Bienes Inmuebles"/>
        <s v="DM de Gestión documental y Archivo"/>
        <s v="DM de Informática"/>
        <s v="DM de Recursos Humanos"/>
        <s v="DM de Servicios Ciudadanos"/>
        <s v="DM Financiera"/>
        <s v="DM Relaciones Internacionales"/>
        <s v="DM Tributaria"/>
        <s v="EPM AGUA POTABLE"/>
        <s v="EPM GESTION DE DESTINO TURISTICO"/>
        <s v="EPM GESTION INTEGRAL DE RESIDUOS SOLIDOS"/>
        <s v="EPM HABITAT Y VIVENDA"/>
        <s v="EPM MERCADO MAYORISTA"/>
        <s v="EPM METRO QUITO"/>
        <s v="EPM MOVILIDAD Y OBRAS PUBLICAS"/>
        <s v="EPM SERVICIOS AEROPORTUARIOS Y GESTION D"/>
        <s v="EPM TRANSPORTE DE PASAJEROS"/>
        <s v="FUNDACION MUSEOS DE LA CIUDAD"/>
        <s v="FUNDACION TEATRO NACIONAL SUCRE"/>
        <s v="IMPU"/>
        <s v="INSTITUTO DE LA CIUDAD"/>
        <s v="Instituto Metropolitano de Capacitación"/>
        <s v="Instituto Metropolitano de Patrimonio"/>
        <s v="Procuraduría Metropolitana"/>
        <s v="QUITO HONESTO"/>
        <s v="Registro de la Propiedad"/>
        <s v="Secretaría De Ambiente"/>
        <s v="Secretaría De Comunicación"/>
        <s v="Secretaría De Cultura"/>
        <s v="Secretaría De Inclusión Social"/>
        <s v="Secretaría De Movilidad"/>
        <s v="Secretaría De Salud"/>
        <s v="Secretaría Desarrollo Productivo Competi"/>
        <s v="Secretaría Educación, Recreación Deporte"/>
        <s v="Secretaría General Coordinac Territorial"/>
        <s v="Secretaría General de Planificación"/>
        <s v="Secretaría General Seguridad Gobernabili"/>
        <s v="Secretaría Territorio, Hábitat  Vivienda"/>
        <s v="Unidad de Salud Centro"/>
        <s v="Unidad de Salud Norte"/>
        <s v="Unidad de Salud Sur"/>
        <s v="Unidad Educativa Espejo"/>
        <s v="Unidad Educativa Julio E.Moreno"/>
        <s v="Unidad Educativa Milenio Bicentenario"/>
        <s v="Unidad Educativa Oswaldo Lombeyda"/>
        <s v="Unidad Educativa Quitumbe"/>
        <s v="Unidad Educativa San Francisco de Quito"/>
        <s v="Unidad Educativa Sucre"/>
        <s v="Unidad Especial Regula Tu Barrio"/>
        <s v="Unidad Especial Turística La Mariscal"/>
        <s v="UNIDAD PATRONATO MUNICIPAL SAN JOSE"/>
      </sharedItems>
    </cacheField>
    <cacheField name="Centro gestor" numFmtId="0">
      <sharedItems count="74">
        <s v="ZD07F070"/>
        <s v="ZA01A000"/>
        <s v="ZN02F020"/>
        <s v="ZC09F090"/>
        <s v="ZS03F030"/>
        <s v="ZM04F040"/>
        <s v="ZQ08F080"/>
        <s v="ZT06F060"/>
        <s v="ZV05F050"/>
        <s v="AC67Q000"/>
        <s v="AT69K040"/>
        <s v="MC37B000"/>
        <s v="ZA01C000"/>
        <s v="ZA01G040"/>
        <s v="ZA01G030"/>
        <s v="CB21I040"/>
        <s v="CF22I050"/>
        <s v="ZA01J020"/>
        <s v="ZA01C030"/>
        <s v="ZA01H030"/>
        <s v="PM71N010"/>
        <s v="ZA01A001"/>
        <s v="ZA01A005"/>
        <s v="ZA01A008"/>
        <s v="ZA01A006"/>
        <s v="ZA01A007"/>
        <s v="ZA01A002"/>
        <s v="ZA01A009"/>
        <s v="ZA01A003"/>
        <s v="ZA01C002"/>
        <s v="ZA01A004"/>
        <s v="ZA01P030"/>
        <s v="ZA01H010"/>
        <s v="ZA01D020"/>
        <s v="ZA01P050"/>
        <s v="ZA01Q010"/>
        <s v="ZA01K030"/>
        <s v="ZA01K010"/>
        <s v="ZA01H020"/>
        <s v="ZA01K020"/>
        <s v="ZA01G020"/>
        <s v="ZA01G010"/>
        <s v="ZA01C060"/>
        <s v="ZA01L020"/>
        <s v="ZA01L010"/>
        <s v="FS66P020"/>
        <s v="ZA01C010"/>
        <s v="ZA01C050"/>
        <s v="RP36A010"/>
        <s v="ZA01D000"/>
        <s v="ZA01E000"/>
        <s v="ZA01G000"/>
        <s v="ZA01J000"/>
        <s v="ZA01K000"/>
        <s v="ZA01M000"/>
        <s v="ZA01H000"/>
        <s v="ZA01I000"/>
        <s v="ZA01F000"/>
        <s v="ZA01L000"/>
        <s v="ZA01N000"/>
        <s v="ZA01P000"/>
        <s v="UC32M020"/>
        <s v="UN31M010"/>
        <s v="US33M030"/>
        <s v="EE11I010"/>
        <s v="JM40I070"/>
        <s v="MB42I090"/>
        <s v="OL41I060"/>
        <s v="EQ13I030"/>
        <s v="SF43I080"/>
        <s v="ES12I020"/>
        <s v="RB34F010"/>
        <s v="TM68F100"/>
        <s v="ZA01J010"/>
      </sharedItems>
    </cacheField>
    <cacheField name="Programa Texto" numFmtId="0">
      <sharedItems count="29">
        <s v="FORTALECIMIENTO INSTITUCIONAL"/>
        <s v="PARTICIPACION CIUDADANA"/>
        <s v="SALUD AL DIA"/>
        <s v="CERO RESIDUOSCERO RESIDUOS"/>
        <s v="ARTE, CULTURA Y PATRIMONIO"/>
        <s v="DESARROLLO TERRITORIAL"/>
        <s v="PROMOCIÓN Y PROTECCIÓN DE DERECHOS"/>
        <s v="QUITO SIN MIEDO"/>
        <s v="GESTION DE RIESGOS"/>
        <s v="GESTION INSTITUCIONAL EFICIENTE E INNOVADORA"/>
        <s v="FOMENTO DEL DESARROLLO ECONÓMICO LOCAL"/>
        <s v="QUITO PRODUCE"/>
        <s v="MOVILIDAD SEGURA"/>
        <s v="MOVILIDAD SOSTENIBLE"/>
        <s v="SISTEMA EDUCATIVO MUNICIPAL"/>
        <s v="TRANSFERENCIA"/>
        <s v="PROTEGER EL PATRIMONIO HISTORICO Y CULTURAL DEL DM"/>
        <s v="PREVENCION, CONTROL Y REGULACION AMBIENTAL"/>
        <s v="ÁREAS PROTEGIDAS  Y CORREDORES ECOLÓGICOS"/>
        <s v="QUITO CIUDAD LIMPIA"/>
        <s v="RECUPERACIÓN DE COBERTURA VEGETAL EN EL DMQ"/>
        <s v="ATENCION A GRUPOS VULNERABLES"/>
        <s v="SISTEMA  DE TRANSPORTE PÚBLICO EFICIENTE"/>
        <s v="POLÍTICA SOCIAL INTEGRAL"/>
        <s v="CLÚSTER PRODUCTIVOS"/>
        <s v="FORTALECIMIENTO DE LA COMPETITIVIDAD"/>
        <s v="LOGÍSTICA EFICIENTE"/>
        <s v="PRACTICAS SALUDABLES"/>
        <s v="REGULACIÓN DEL USO Y GESTIÓN DEL SUELO"/>
      </sharedItems>
    </cacheField>
    <cacheField name="Des.Proyecto" numFmtId="0">
      <sharedItems count="118">
        <s v="GC00A10100004D REMUNERACION PERSONAL"/>
        <s v="GC00A10100001D GASTOS ADMINISTRATIVOS"/>
        <s v="GI00F10200005D CASAS SOMOS QUITO"/>
        <s v="GI00M10300005D MANEJO DE FAUNA URBANA EN EL DMQ"/>
        <s v="GI00D30100004D IMPLEMENTACIÓN DE CENTROS DE APROVECHAMI"/>
        <s v="GI00F10200001D PRESUPUESTOS PARTICIPATIVOS"/>
        <s v="GI00F10200002D SISTEMA DE PARTICIPACION CIUDADANA"/>
        <s v="GI00F10200003D &quot;VOLUNTARIADO &quot;&quot;QUITO ACCION&quot;&quot;&quot;"/>
        <s v="GI00F10200006D INFRAESTRUCTURA COMUNITARIA"/>
        <s v="GI00F10200007D COLONIAS VACACIONALES RECREANDO QUITO"/>
        <s v="GI00G10100001D AGENDA CULTURAL METROPOLITANA"/>
        <s v="GI00G10100011D TERRITORIO Y CULTURA"/>
        <s v="GI00H21100002D PROMOCIÓN DE VOCACIONES PRODUCTIVAS TERR"/>
        <s v="GI00J10300002D PROMOCIÓN DE DERECHOS DE GRUPOS DE ATENC"/>
        <s v="GI00M10300003D SEGURIDAD ALIMENTARIA Y DE CALIDAD"/>
        <s v="GI00M10300004D SISTEMA INTEGRAL DE PROMOCIÓN DE LA SALU"/>
        <s v="GI00N10300004D PREVENCIÓN SITUACIONAL Y CONVIVENCIA PAC"/>
        <s v="GI00N30100005D REDUCCIÓN DE RIESGOS DE DESASTRES EN EL"/>
        <s v="GI00N30100006D ATENCIÓN Y RESPUESTA DE EMERGENCIAS"/>
        <s v="GI00L10100035D MODERNIZACIÓN DE LA ADMINISTRACIÓN"/>
        <s v="GI00L10100038D PROYECTOS ESPECIALES DE EJECUCIÓN DEL NU"/>
        <s v="GI00N10300003D PREVENCIÓN DE LA VIOLENCIA INTRAFAMILIAR"/>
        <s v="GI00H20900001D REPOTENCIACION DE INFRAESTRUCTURA DE MER"/>
        <s v="GI00H20900002D MEJORAMIENTO DEL SERVICIO DEL SISTEMA DE"/>
        <s v="GI00H20300007D REPOTENCIACION DE INFRAESTRUCTURA DE MER"/>
        <s v="GI00K30500003D AUDITORÍA DE SEGURIDAD VIAL"/>
        <s v="GI00K30500005D EDUCACIÓN Y SEGURIDAD VIAL"/>
        <s v="GI00K30500006D FORTALECIMIENTO DEL CONTROL DEL TRÁNSITO"/>
        <s v="GI00K30500007D MODERNIZACIÓN DE LOS SERVICIOS DE LA AGE"/>
        <s v="GI00K30800004D PASEO DOMINICAL"/>
        <s v="GI00L10100010D CONTROL DE CUMPLIMIENTO DE LA NORMATIVA"/>
        <s v="GI00L10100039D CONTROL Y BUEN USO DEL ESPACIO PÚBLICO &quot;"/>
        <s v="GI00G10100004D SISTEMA DE CENTROS CULTURALES"/>
        <s v="GI00G10100008D FORTALECIMIENTO DE LA RED METROPOLITANA"/>
        <s v="GI00I10200004D FORTALECIMIENTO PEDAGOGICO"/>
        <s v="GI00A10200018T COMPINA"/>
        <s v="GI00A10200008T CONQUITO"/>
        <s v="GI00N10300002D IMPLEMENTACIÓN DE UN NUEVO MODELO DE GES"/>
        <s v="GI00L10100001D GESTION CATASTRAL"/>
        <s v="GI00L10100036D MODERNIZACIÓN DE LA GESTIÓN DE BIENES IN"/>
        <s v="GI00L10100037D MODERNIZACIÓN DE LA GESTIÓN DOCUMENTAL Y"/>
        <s v="GI00L10100040D CIUDAD INTELIGENTE"/>
        <s v="GI00L10100041D INNOVACION Y FORTALECIMIENTO DE LA INFRA"/>
        <s v="GI00L10100034D INNOVACIÓN DE LOS SERVICIOS DE ATENCIÓN"/>
        <s v="GI00L10100005D GESTIÓN FINANCIERA"/>
        <s v="GI00L10100032D RELACIONES Y COOPERACIÓN INTERNACIONAL P"/>
        <s v="GI00L10100042D GEOPARQUE QUITO"/>
        <s v="GI00L10100033D GESTIÓN TRIBUTARIA EFICIENTE"/>
        <s v="GI00A10200015T EPM AGUA POTABLE"/>
        <s v="GI00A10200009T EPM GESTION DE DESTINO TURISTICO"/>
        <s v="GI00A10200003T EPM GESTION INTEGRAL DE RESIDUOS SOLIDOS"/>
        <s v="GI00A10200016T EPM HABITAT Y VIVENDA"/>
        <s v="GI00A10200001T EPM MERCADO MAYORISTA"/>
        <s v="GI00A10200013T METRO DE QUITO"/>
        <s v="GI00A10200011T MOVILIDAD Y OBRAS PUBLICAS"/>
        <s v="GI00A10200017T SERVICIOS AEROPORTUARIOS Y GESTION DE ZO"/>
        <s v="GI00A10200012T EPM TRANSPORTE DE PASAJEROS"/>
        <s v="GI00A10200006T FUNDACION MUSEOS DE LA CIUDAD"/>
        <s v="GI00A10200007T FUNDACION TEATRO NACIONAL SUCRE"/>
        <s v="GI00L10100031D PLANEACIÓN DE DESARROLLO"/>
        <s v="GI00A10200014T INSTITUTO DE LA CIUDAD"/>
        <s v="GI00L10100015D CAPACITACION, FORMACION Y DESARROLLO DEL"/>
        <s v="GI00P30300005D SISTEMA DE INFORMACION DEL PATRIMONIO CU"/>
        <s v="GI00P30300008D CONSERVACIÓN DEL ESPACIO PÚBLICO EN EL C"/>
        <s v="GI00P30300006D  CONSERVACIÓN DE EDIFICACIONES PATRIMONI"/>
        <s v="GI00P30300009D CONSERVACIÓN DEL PATRIMONIO  ARQUEOLÓGIC"/>
        <s v="GI00P30300007D CONSERVACIÓN DE LA ARQUITECTURA RELIGIOS"/>
        <s v="GI00P30300010D CONSERVACIÓN DEL PATRIMONIO DE BIENES MU"/>
        <s v="GI00A10200005T QUITO HONESTO"/>
        <s v="GI00L10100009D MODERNIZACION INTEGRAL DEL REGISTRO DE L"/>
        <s v="GI00D30300001D MEJORAMIENTO DE LA GESTION DE LA CALIDAD"/>
        <s v="GI00D30500001D MANEJO  AMBIENTAL  DE LAS QUEBRADAS PRIO"/>
        <s v="GI00D30600002D MONITOREO DE LA CALIDAD DE LOS RECURSOS"/>
        <s v="GI00D30700002D RESTAURACIÓN ECOLÓGICA PARA EL MEJORAMIE"/>
        <s v="GI00D30500002D RESTAURACIÓN AMBIENTAL DE LAS FUENTES  D"/>
        <s v="GI00L10100011D DIFUSION DE LA GESTION INSTITUCIONAL"/>
        <s v="GI00G10100003D SERVICIOS CULTURALES COMUNITARIOS Y DEPO"/>
        <s v="GI00G10100002D PROMOCION DE DERECHOS CULTURALES"/>
        <s v="GI00G10100007D AMPLIACION DE LA OFERTA CULTURAL A TRAVE"/>
        <s v="GI00J10300001D GARANTÍA DE PROTECCIÓN DE DERECHOS"/>
        <s v="GI00J10300004D IMPLEMENTACIÓN CASA DE LA INCLUSIÓN A FA"/>
        <s v="GI00J10100001D INCLUSIÓN EDUCATIVA"/>
        <s v="GI00K30500004D EDUCACIÓN VIAL"/>
        <s v="GI00K30800002D MEJORAMIENTO DE LA CIRCULACIÓN DEL TRÁFI"/>
        <s v="GI00K30800003D MEJORAMIENTO DEL SERVICIO DE TRANSPORTE"/>
        <s v="GI00K30800005D PROMOCIÓN DE LOS MODOS DE TRANSPORTE NO"/>
        <s v="GI00K31000001D MEJORAMIENTO DEL SERVICIO DEL SISTEMA ME"/>
        <s v="GI00J10200001D POLÍTICAS  PÚBLICAS  DE SALUD EN EL DMQ"/>
        <s v="GI00M10300001D MEJORAMIENTO DEL MODELO DE GESTIÓN DE SA"/>
        <s v="GI00M10300009D PREVENCIÓN DE LA MAL NUTRICIÓN EN EL DMQ"/>
        <s v="GI00H21000001D CADENAS PRODUCTIVAS DE VALOR"/>
        <s v="GI00H21200002D QUITO COMPETITIVA Y DE INVERSIONES"/>
        <s v="GI00H21300002D SISTEMAS AGROALIMENTARIOS SOSTENIBLES"/>
        <s v="GI00I10100003D QUITO SI LA MUEVE"/>
        <s v="GI00I10200008D AMPLIACIÓN DE LA OFERTA EDUCATIVA VIRTUA"/>
        <s v="GI00I10100004D QUITO A LA CANCHA"/>
        <s v="GI00I10200007D AMPLIACIÓN DE LA OFERTA DE ATENCIÓN PSIC"/>
        <s v="GI00I10200009D EDUCACIÓN EXTRAORDINARIA PRESENCIAL Y SE"/>
        <s v="GI00I10200010D FORTALECIMIENTO DE LA CALIDAD DEL SERVIC"/>
        <s v="GI00I10200012D REPOTENCIACIÓN DE LA INFRAESTRUCTURA EDU"/>
        <s v="GI00I10200013D MODELO  PSICOPEDAGÓGICO  INTEGRAL PARA I"/>
        <s v="GI00F10200008D FORTALECIMIENTO A PARROQUIAS RURALES Y C"/>
        <s v="GI00F10200009D MEGAMINGAS EN BARRIOS DEL DMQ"/>
        <s v="GI00L10100017D PLANIFICACION, SEGUIMIENTO Y EVALUACION"/>
        <s v="GI00L10100024D MEJORA CONTINUA DE PROCESOS"/>
        <s v="GI00L10100025D IMPLEMENTACIÓN DE UN PLAN PARA MEJORAR L"/>
        <s v="GI00L10100027D SISTEMA METROPOLITANO DE INFORMACIÓN DEL"/>
        <s v="GI00N10300007D SISTEMA DE INDICADORES DE SEGURIDAD CIUD"/>
        <s v="GI00N30100004D ANÁLISIS DE RIESGOS NATURALES Y ANTRÓPIC"/>
        <s v="GI00P30600001D ACTUALIZACIÓN DE LOS INSTRUMENTOS DE PLA"/>
        <s v="GI00P30600002D IMPLEMENTACIÓN DE LABORATORIOS URBANOS"/>
        <s v="GI00P30600003D SISTEMA DE INFORMACIÓN DE ORDENAMIENTO T"/>
        <s v="GI00M10300006D ATENCIÓN Y PREVENCIÓN DE LA ENFERMEDAD"/>
        <s v="GI00M10300008D ADOLESCENTES INFORMADOS EN SEXUALIDAD RE"/>
        <s v="GI00M10300007D PREVENCION INTEGRAL DE ADICCIONES"/>
        <s v="GI00M10300010D REMODELACIÓN DE LA UNIDAD METROPOLITAN"/>
        <s v="GI00P30600004D REGULA TU BARRIO"/>
        <s v="GI00A10200010T UNIDAD PATRONATO MUNICIPAL SAN JOSE"/>
      </sharedItems>
    </cacheField>
    <cacheField name="Partida - Descripción" numFmtId="0">
      <sharedItems count="13">
        <s v="51 GASTOS EN PERSONAL"/>
        <s v="53 BIENES Y SERVICIOS DE CONSUMO"/>
        <s v="57 OTROS GASTOS CORRIENTES"/>
        <s v="71 GASTOS EN PERSONAL PARA INVERSIÓN"/>
        <s v="73 BIENES Y SERVICIOS PARA INVERSIÓN"/>
        <s v="75 OBRAS PÚBLICAS"/>
        <s v="84 BIENES DE LARGA DURACIÓN"/>
        <s v="99 OTROS PASIVOS"/>
        <s v="77 OTROS GASTOS DE INVERSIÓN"/>
        <s v="78 TRANSFERENCIAS Y DONACIONES PARA INVERSIÓN"/>
        <s v="58 TRANSFERENCIAS Y DONACIONES CORRIENTES"/>
        <s v="56 GASTOS FINANCIEROS"/>
        <s v="96 AMORTIZACIÓN DE LA DEUDA PÚBLICA"/>
      </sharedItems>
    </cacheField>
    <cacheField name="Partida" numFmtId="0">
      <sharedItems count="238">
        <s v="510105 Remuneraciones Unificadas"/>
        <s v="510106 Salarios Unificados"/>
        <s v="510203 Decimotercer Sueldo"/>
        <s v="510204 Decimocuarto Sueldo"/>
        <s v="510304 Compensación por Transporte"/>
        <s v="510306 Alimentación"/>
        <s v="510401 Por Cargas Familiares"/>
        <s v="510408 Subsidio de Antigüedad"/>
        <s v="510507 Honorarios"/>
        <s v="510509 Horas Extraordinarias y Suplementarias"/>
        <s v="510512 Subrogación"/>
        <s v="510513 Encargos"/>
        <s v="510601 Aporte Patronal"/>
        <s v="510602 Fondo de Reserva"/>
        <s v="510707 Compensación por Vacaciones no Gozadas por"/>
        <s v="530101  Agua Potable"/>
        <s v="530104 Energía Eléctrica"/>
        <s v="530105 Telecomunicaciones"/>
        <s v="530201 Transporte de Personal"/>
        <s v="530203 Almacenamiento, Embalaje, Desembalaje, Enva"/>
        <s v="530204 Edición, Impresión, Reproducción, Public"/>
        <s v="530208 Servicio de Seguridad y Vigilancia"/>
        <s v="530209 Servicios de Aseo, Lavado de Vestimenta"/>
        <s v="530246 Servicios de Identificación, Marcación, Aut"/>
        <s v="530402 Edificios, Locales, Residencias y Cablea"/>
        <s v="530404 Maquinarias y Equipos (Instalación, Mant"/>
        <s v="530405 Vehículos (Servicio para Mantenimiento y Re"/>
        <s v="530505 Vehículos (Arrendamiento)"/>
        <s v="530704 Mantenimiento y Reparación de Equipos y Sis"/>
        <s v="530802 Vestuario, Lencería, Prendas de Protecc"/>
        <s v="530803 Combustibles y Lubricantes"/>
        <s v="530804 Materiales de Oficina"/>
        <s v="530805 Materiales de Aseo"/>
        <s v="530806 Herramientas y Equipos Menores"/>
        <s v="530807 Materiales de Impresión, Fotografía, Rep"/>
        <s v="530809 Medicamentos"/>
        <s v="530811 Insumos, Materiales y Suministros para Cons"/>
        <s v="530813 Repuestos y Accesorios"/>
        <s v="570102 Tasas Generales, Impuestos, Contribuciones,"/>
        <s v="570203 Comisiones Bancarias"/>
        <s v="710203 Decimotercer Sueldo"/>
        <s v="710204 Decimocuarto Sueldo"/>
        <s v="710507 Honorarios"/>
        <s v="710510 Servicios Personales por Contrato"/>
        <s v="710601 Aporte Patronal"/>
        <s v="710602 Fondo de Reserva"/>
        <s v="730404 Maquinarias y Equipos (Instalación, Mant"/>
        <s v="730505 Vehículos (Arrendamiento)"/>
        <s v="730605 Estudio y Diseño de Proyectos"/>
        <s v="730606 Honorarios por Contratos Civiles de Servici"/>
        <s v="730804 Materiales de Oficina"/>
        <s v="730814 Suministros para Actividades Agropecuarias,"/>
        <s v="731406 Herramientas y equipos menores"/>
        <s v="730205 Espectáculos Culturales y Sociales"/>
        <s v="730237 Remediación, Restauración y Descontaminació"/>
        <s v="730504 Maquinarias y Equipos (Arrendamiento)"/>
        <s v="730613 Capacitación para la Ciudadanía en Gener"/>
        <s v="730204 Edición, Impresión, Reproducción, Public"/>
        <s v="730235 Servicio de Alimentación"/>
        <s v="730812 Materiales Didácticos"/>
        <s v="730203 Almacenamiento, Embalaje, Desembalaje, E"/>
        <s v="730208 Servicio de Seguridad y Vigilancia"/>
        <s v="730402 Edificios, Locales, Residencias y Cablea"/>
        <s v="730403 Mobiliarios (Instalación, Mantenimiento"/>
        <s v="730807 Materiales de Impresión, Fotografía, Rep"/>
        <s v="730820 Menaje y Accesorios Descartables"/>
        <s v="731408 Bienes Artísticos, Culturales, Bienes De"/>
        <s v="730418 Mantenimiento de Áreas Verdes y Arreglo"/>
        <s v="730811 Insumos, Materiales y Suministros para Cons"/>
        <s v="730802 Vestuario, Lencería, Prendas de Protecci"/>
        <s v="730503 Mobiliario (Arrendamiento)"/>
        <s v="730810 Dispositivos Médicos para Laboratorio Cl"/>
        <s v="730209 Servicios de Aseo, Lavado de Vestimenta"/>
        <s v="730805 Materiales de Aseo"/>
        <s v="750107 Construcciones y Edificaciones"/>
        <s v="750104 Urbanización y Embellecimiento"/>
        <s v="750105 Transporte y Vías"/>
        <s v="840104 Maquinarias y Equipos"/>
        <s v="840107 Equipos, Sistemas y Paquetes Informáticos"/>
        <s v="840103 Mobiliarios"/>
        <s v="840113 Equipos Médicos"/>
        <s v="510502 Remuneración Unificada para Pasantes e Inte"/>
        <s v="510510 Servicios Personales por Contrato"/>
        <s v="530235 Servicio de Alimentación"/>
        <s v="530301 Pasajes al Interior"/>
        <s v="530303 Viáticos y Subsistencias en el Interior"/>
        <s v="530304 Viáticos y Subsistencias en el Exterior"/>
        <s v="530801 Alimentos y Bebidas"/>
        <s v="730612 Capacitación a Servidores Públicos"/>
        <s v="730701 Desarrollo, Actualización, Asistencia Té"/>
        <s v="990101 Obligaciones de Ejercicios Anteriores por E"/>
        <s v="530106  Servicio de Correo"/>
        <s v="530207 Difusión, Información y Publicidad"/>
        <s v="530403 Mobiliarios (Instalación, Mantenimiento"/>
        <s v="530810 Dispositivos Médicos para Laboratorio Cl"/>
        <s v="530819 Accesorios e Insumos Químicos y Orgánico"/>
        <s v="531404 Maquinarias y Equipos"/>
        <s v="531406 Herramientas y Equipos menores"/>
        <s v="570206 Costas Judiciales, Trámites Notariales, Leg"/>
        <s v="730249 Eventos Públicos Promocionales"/>
        <s v="731407 Equipos, Sistemas y Paquetes Informáticos"/>
        <s v="730248 Eventos Oficiales"/>
        <s v="730827 Uniformes Deportivos"/>
        <s v="731403 Mobiliarios"/>
        <s v="750501 Obras de Infraestructura"/>
        <s v="530702 Arrendamiento y Licencias de Uso de Paquete"/>
        <s v="730601 Consultoría, Asesoría e Investigación Es"/>
        <s v="730101 Agua Potable"/>
        <s v="730104 Energía Eléctrica"/>
        <s v="730105 Telecomunicaciones"/>
        <s v="730704 Mantenimiento y Reparación de Equipos y"/>
        <s v="730604 Fiscalización e Inspecciones Técnicas"/>
        <s v="530243 Garantía extendida de bienes"/>
        <s v="530502 Edificios, Locales y Residencias, Parque"/>
        <s v="531411 Partes y Repuestos"/>
        <s v="731404 Maquinarias y Equipos"/>
        <s v="730202 Fletes y Maniobras"/>
        <s v="840106 Herramientas"/>
        <s v="530701 Desarrollo, Actualización, Asistencia Técni"/>
        <s v="531408 Bienes Artísticos, Culturales, Bienes De"/>
        <s v="730417 Infraestructura"/>
        <s v="530230 Digitalización de Información y Datos Pú"/>
        <s v="530406 Herramientas (Mantenimiento y Reparación)"/>
        <s v="531407 Equipos, Sistemas y Paquetes Informáticos"/>
        <s v="730207 Difusión, Información y Publicidad"/>
        <s v="730224 Servicio de Implementación de Bancos de Inf"/>
        <s v="730702 Arrendamiento y Licencias de Uso de Paquete"/>
        <s v="530418 Mantenimiento de Áreas Verdes y Arreglo de"/>
        <s v="530820 Menaje y Accesorios Descartables"/>
        <s v="730405 Vehículos (Servicio para Mantenimiento y"/>
        <s v="730803 Combustibles y Lubricantes"/>
        <s v="730808 Instrumental Médico Quirúrgico"/>
        <s v="730809 Medicamentos"/>
        <s v="730813 Repuestos y Accesorios"/>
        <s v="730826 Dispositivos Médicos de Uso General"/>
        <s v="730832 Dispositivos Médicos para Odontología"/>
        <s v="770102 Tasas Generales, Impuestos, Contribuciones,"/>
        <s v="780204 Transferencias o Donaciones al Sector Priva"/>
        <s v="840203 Bienes Prefabricados (Inmuebles)"/>
        <s v="530202 Fletes y Maniobras"/>
        <s v="530205 Espectáculos Culturales y Sociales"/>
        <s v="530826 Dispositivos Médicos de Uso General"/>
        <s v="710502 Remuneración Unificada para Pasantes"/>
        <s v="730106 Servicio de Correo"/>
        <s v="730230 Digitalización de Información y Datos Públi"/>
        <s v="730303 Viáticos y Subsistencias en el Interior"/>
        <s v="840105 Vehículos"/>
        <s v="730425 Instalación, Readecuación, Montaje de Expos"/>
        <s v="730239 Membrecías"/>
        <s v="730302 Pasajes al Exterior"/>
        <s v="730602 Servicio de Auditoría"/>
        <s v="731409 Libros y Colecciones"/>
        <s v="510108 Remuneración Mensual Unificada de Docentes"/>
        <s v="530812 Materiales Didácticos"/>
        <s v="530827 Uniformes Deportivos"/>
        <s v="730301 Pasajes al Interior"/>
        <s v="780102 A Entidades Descentralizadas y Autónomas"/>
        <s v="780103 A Empresas Públicas"/>
        <s v="570201 Seguros"/>
        <s v="730415 Bienes Biológicos"/>
        <s v="730502 Edificios, Locales, Residencias, Parquea"/>
        <s v="730823 Egresos para Sanidad Agropecuaria"/>
        <s v="750109 Construcciones Agropecuarias"/>
        <s v="770206 Costas Judiciales, Trámites Notariales, Leg"/>
        <s v="840512 Semovientes"/>
        <s v="530249 Eventos Públicos Promocionales"/>
        <s v="530504 Maquinarias y Equipos (Arrendamientos)"/>
        <s v="530808 Instrumental Médico Quirúrgico"/>
        <s v="530822 Condecoraciones"/>
        <s v="531403 Mobiliario"/>
        <s v="730610 Servicios de Cartografía"/>
        <s v="840301 Terrenos (Expropiación)"/>
        <s v="510606 Asignación Global de Jubilación Patronal pa"/>
        <s v="510706 Beneficio por Jubilación"/>
        <s v="530606 Honorarios por Contratos Civiles de Servici"/>
        <s v="530612 Capacitación a Servidores Publicos"/>
        <s v="570215 Indemnizaciones por Sentencias Judiciales"/>
        <s v="580209 A Jubilados Patronales"/>
        <s v="530503 Mobiliario (Arrendamiento)"/>
        <s v="730201 Transporte de Personal"/>
        <s v="530602 Servicio de Auditoría"/>
        <s v="560201 Sector Público Financiero"/>
        <s v="560301 A Organismos Multilaterales"/>
        <s v="560304 Al Sector Privado No Financiero"/>
        <s v="570219 Devoluciones"/>
        <s v="580101 A Entidades del Presupuesto General del"/>
        <s v="580102 A Entidades Descentralizadas y Autónomas"/>
        <s v="580103 A Empresas Públicas"/>
        <s v="580204 Al Sector Privado no Financiero"/>
        <s v="960201 Al Sector Público Financiero"/>
        <s v="960301 A Organismos Multilaterales"/>
        <s v="960604 Al Sector Privado no Financiero"/>
        <s v="990103 Obligaciones de Ejercicios Anteriores por L"/>
        <s v="530302 Pasajes al Exterior"/>
        <s v="730307 Atención a Delegados Extranjeros y Nacional"/>
        <s v="730607 Servicios Técnicos Especializados"/>
        <s v="780304 Transferencias o Donaciones de Inversión al"/>
        <s v="530814 Suministros para Actividades Agropecuarias,"/>
        <s v="530832 Dispositivos Médicos para Odontología"/>
        <s v="710707 Compensación por Vacaciones no Gozadas por"/>
        <s v="730609 Investigaciones Profesionales y Análisis de"/>
        <s v="510705 Restitución de Puesto"/>
        <s v="530221 Servicios Personales Eventuales sin Relació"/>
        <s v="530601 Consultoría, Asesoría e Investigación Es"/>
        <s v="530823 Egresos para Sanidad Agropecuaria"/>
        <s v="730222 Servicios y Derechos en Producción y Progra"/>
        <s v="840402 Licencias Computacionales"/>
        <s v="530241 Servicio de Monitoreo de la Información en"/>
        <s v="530609 Investigaciones Profesionales y Análisis"/>
        <s v="730236 Servicios en Plantaciones Forestales"/>
        <s v="731515 Plantas"/>
        <s v="730241 Servicios de Monitoreo de la Información en"/>
        <s v="840401 Patentes, Derechos de Autor, Marcas Registr"/>
        <s v="710509 Horas Extraordinarias y Suplementarias"/>
        <s v="710512 Subrogación"/>
        <s v="710513 Encargos"/>
        <s v="731411 Partes y Repuestos"/>
        <s v="840108 Bienes Artísticos y Culturales"/>
        <s v="730811 Insumos,MaterialesySuministrosparaConstrucc"/>
        <s v="730801 Alimentos y Bebidas"/>
        <s v="730824 Insumos,BienesyMaterialesparalaProducciónde"/>
        <s v="780206 Becas"/>
        <s v="730226 Servicios Médicos Hospitalarios y Complemen"/>
        <s v="730242 Servicios de Almacenamiento,Control,Custodi"/>
        <s v="730225 Servicio de Incineración de Documentos Públ"/>
        <s v="730819 Accesorios e Insumos Químicos y Orgánicos"/>
        <s v="730824 Insumos, Bienes y Materiales para la Produc"/>
        <s v="730243 Garantía Extendida de Bienes"/>
        <s v="780104 A Gobiernos Autónomos Descentralizados"/>
        <s v="840115 Equipos Odontológicos"/>
        <s v="530225 Servicio de Incineración de Documentos Públ"/>
        <s v="710106 Salarios Unificados"/>
        <s v="710304 Compensación por Tra"/>
        <s v="710306 Alimentación"/>
        <s v="710401 Cargas Familiares"/>
        <s v="710704 Compensación por Desahucio"/>
        <s v="530419 Bienes Deportivos (Instalación, Mantenimien"/>
        <s v="531409 Libros y Colecciones"/>
      </sharedItems>
    </cacheField>
    <cacheField name="Fondo" numFmtId="0">
      <sharedItems/>
    </cacheField>
    <cacheField name="Asignación inicial" numFmtId="164">
      <sharedItems containsSemiMixedTypes="0" containsString="0" containsNumber="1" minValue="0" maxValue="56072118.43"/>
    </cacheField>
    <cacheField name="Traspasos" numFmtId="164">
      <sharedItems containsSemiMixedTypes="0" containsString="0" containsNumber="1" minValue="-30256906.059999999" maxValue="30256906.059999999"/>
    </cacheField>
    <cacheField name="Codificado Actual" numFmtId="164">
      <sharedItems containsSemiMixedTypes="0" containsString="0" containsNumber="1" minValue="0" maxValue="54867349.020000003"/>
    </cacheField>
    <cacheField name="Reformas" numFmtId="164">
      <sharedItems containsSemiMixedTypes="0" containsString="0" containsNumber="1" minValue="-16521656.439999999" maxValue="3784852.09"/>
    </cacheField>
    <cacheField name="Codificado con Reforma" numFmtId="164">
      <sharedItems containsSemiMixedTypes="0" containsString="0" containsNumber="1" minValue="-2.0954758761515535E-11" maxValue="54867349.020000003"/>
    </cacheField>
    <cacheField name="Certificado" numFmtId="164">
      <sharedItems containsSemiMixedTypes="0" containsString="0" containsNumber="1" minValue="0" maxValue="2035061.23"/>
    </cacheField>
    <cacheField name="Comprometido" numFmtId="164">
      <sharedItems containsSemiMixedTypes="0" containsString="0" containsNumber="1" minValue="0" maxValue="28631084.219999999"/>
    </cacheField>
    <cacheField name="Devengado" numFmtId="164">
      <sharedItems containsSemiMixedTypes="0" containsString="0" containsNumber="1" minValue="0" maxValue="22499021.449999999"/>
    </cacheField>
    <cacheField name="Saldo por Comprometer" numFmtId="164">
      <sharedItems containsSemiMixedTypes="0" containsString="0" containsNumber="1" minValue="0" maxValue="37737836.910000004"/>
    </cacheField>
    <cacheField name="Saldo por Devengar" numFmtId="164">
      <sharedItems containsSemiMixedTypes="0" containsString="0" containsNumber="1" minValue="0" maxValue="39728138.120000005"/>
    </cacheField>
    <cacheField name="Disponible" numFmtId="164">
      <sharedItems containsSemiMixedTypes="0" containsString="0" containsNumber="1" minValue="0" maxValue="37737836.909999996"/>
    </cacheField>
    <cacheField name="Posición Presupuestaria" numFmtId="0">
      <sharedItems/>
    </cacheField>
    <cacheField name="% Comprometido" numFmtId="0" formula="Comprometido/'Codificado Actual'" databaseField="0"/>
    <cacheField name="% Devengado" numFmtId="0" formula="Devengado/'Codificado Actual'" databaseField="0"/>
    <cacheField name="% Reducción" numFmtId="0" formula="Reformas/'Codificado Actual'" databaseField="0"/>
    <cacheField name="Codif antes Ref" numFmtId="0" formula="'Asignación inicial'+Traspaso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Yadira Patricia Carrera Carrera" refreshedDate="44102.618700115738" createdVersion="6" refreshedVersion="6" minRefreshableVersion="3" recordCount="8">
  <cacheSource type="worksheet">
    <worksheetSource ref="A3070:X3078" sheet="HOJA DE TRABAJO"/>
  </cacheSource>
  <cacheFields count="27">
    <cacheField name="Código del eje estratégico" numFmtId="0">
      <sharedItems/>
    </cacheField>
    <cacheField name="Eje Texto" numFmtId="0">
      <sharedItems/>
    </cacheField>
    <cacheField name="Area" numFmtId="0">
      <sharedItems count="1">
        <s v="COMUNALES"/>
      </sharedItems>
    </cacheField>
    <cacheField name="Código del sector" numFmtId="0">
      <sharedItems/>
    </cacheField>
    <cacheField name="Sector Texto" numFmtId="0">
      <sharedItems count="1">
        <s v="MOVILIDAD"/>
      </sharedItems>
    </cacheField>
    <cacheField name="Des.Centro Gestor" numFmtId="0">
      <sharedItems count="1">
        <s v="Secretaría De Movilidad"/>
      </sharedItems>
    </cacheField>
    <cacheField name="Centro gestor" numFmtId="0">
      <sharedItems/>
    </cacheField>
    <cacheField name="Programa Texto" numFmtId="0">
      <sharedItems count="1">
        <s v="SISTEMA  DE TRANSPORTE PÚBLICO EFICIENTE"/>
      </sharedItems>
    </cacheField>
    <cacheField name="Des.Proyecto" numFmtId="0">
      <sharedItems count="1">
        <s v="GI00K31000003D PRIMERA LÍNEA DEL METRO DE QUITO"/>
      </sharedItems>
    </cacheField>
    <cacheField name="Partida - Descripción" numFmtId="0">
      <sharedItems count="3">
        <s v="73 BIENES Y SERVICIOS PARA INVERSIÓN"/>
        <s v="75 OBRAS PÚBLICAS"/>
        <s v="84 BIENES DE LARGA DURACIÓN"/>
      </sharedItems>
    </cacheField>
    <cacheField name="Partida" numFmtId="0">
      <sharedItems count="4">
        <s v="730601 Consultoría, Asesoría e Investigación Es"/>
        <s v="750105 Transporte y Vías"/>
        <s v="840105 Vehículos"/>
        <s v="840301 Terrenos (Expropiación)"/>
      </sharedItems>
    </cacheField>
    <cacheField name="Fondo" numFmtId="0">
      <sharedItems/>
    </cacheField>
    <cacheField name="Asignación inicial" numFmtId="164">
      <sharedItems containsSemiMixedTypes="0" containsString="0" containsNumber="1" minValue="1101557.99" maxValue="203865868.09999999"/>
    </cacheField>
    <cacheField name="Traspasos" numFmtId="164">
      <sharedItems containsSemiMixedTypes="0" containsString="0" containsNumber="1" minValue="-2392301.5699999998" maxValue="2392301.5699999998"/>
    </cacheField>
    <cacheField name="Codificado Actual" numFmtId="164">
      <sharedItems containsSemiMixedTypes="0" containsString="0" containsNumber="1" minValue="1101557.99" maxValue="201473566.53"/>
    </cacheField>
    <cacheField name="Reformas" numFmtId="164">
      <sharedItems containsSemiMixedTypes="0" containsString="0" containsNumber="1" minValue="-86002929.489999995" maxValue="0"/>
    </cacheField>
    <cacheField name="Codificado con Reforma" numFmtId="164">
      <sharedItems containsSemiMixedTypes="0" containsString="0" containsNumber="1" minValue="300000" maxValue="115470637.04000001"/>
    </cacheField>
    <cacheField name="Certificado" numFmtId="164">
      <sharedItems containsSemiMixedTypes="0" containsString="0" containsNumber="1" minValue="0" maxValue="5730301.5700000003"/>
    </cacheField>
    <cacheField name="Comprometido" numFmtId="164">
      <sharedItems containsSemiMixedTypes="0" containsString="0" containsNumber="1" minValue="0" maxValue="115470637.04000001"/>
    </cacheField>
    <cacheField name="Devengado" numFmtId="164">
      <sharedItems containsSemiMixedTypes="0" containsString="0" containsNumber="1" minValue="0" maxValue="65346619.850000001"/>
    </cacheField>
    <cacheField name="Saldo por Comprometer" numFmtId="164">
      <sharedItems containsSemiMixedTypes="0" containsString="0" containsNumber="1" minValue="0" maxValue="86002929.489999995"/>
    </cacheField>
    <cacheField name="Saldo por Devengar" numFmtId="164">
      <sharedItems containsSemiMixedTypes="0" containsString="0" containsNumber="1" minValue="3.0000000027939677E-2" maxValue="136126946.68000001"/>
    </cacheField>
    <cacheField name="Disponible" numFmtId="164">
      <sharedItems containsSemiMixedTypes="0" containsString="0" containsNumber="1" minValue="0" maxValue="34618258.969999999"/>
    </cacheField>
    <cacheField name="Posición Presupuestaria" numFmtId="0">
      <sharedItems/>
    </cacheField>
    <cacheField name="% Comprometido" numFmtId="0" formula="Comprometido/'Codificado Actual'" databaseField="0"/>
    <cacheField name="% Devengado" numFmtId="0" formula="Devengado/'Codificado Actual'" databaseField="0"/>
    <cacheField name="% Reducción" numFmtId="0" formula="Reformas*(-1)/'Codificado Actu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edro Fernando Nunez Gomez" refreshedDate="44110.838675925923" createdVersion="6" refreshedVersion="6" minRefreshableVersion="3" recordCount="3071">
  <cacheSource type="worksheet">
    <worksheetSource ref="A1:X3072" sheet="HOJA DE TRABAJO (2)"/>
  </cacheSource>
  <cacheFields count="25">
    <cacheField name="Código del eje estratégico" numFmtId="0">
      <sharedItems/>
    </cacheField>
    <cacheField name="Eje Texto" numFmtId="0">
      <sharedItems/>
    </cacheField>
    <cacheField name="Area" numFmtId="0">
      <sharedItems/>
    </cacheField>
    <cacheField name="Código del sector" numFmtId="0">
      <sharedItems/>
    </cacheField>
    <cacheField name="Sector Texto" numFmtId="0">
      <sharedItems/>
    </cacheField>
    <cacheField name="Des.Centro Gestor" numFmtId="0">
      <sharedItems/>
    </cacheField>
    <cacheField name="Centro gestor" numFmtId="0">
      <sharedItems/>
    </cacheField>
    <cacheField name="Programa Texto" numFmtId="0">
      <sharedItems/>
    </cacheField>
    <cacheField name="Des.Proyecto" numFmtId="0">
      <sharedItems/>
    </cacheField>
    <cacheField name="Partida - Descripción" numFmtId="0">
      <sharedItems count="13">
        <s v="51 GASTOS EN PERSONAL"/>
        <s v="53 BIENES Y SERVICIOS DE CONSUMO"/>
        <s v="57 OTROS GASTOS CORRIENTES"/>
        <s v="71 GASTOS EN PERSONAL PARA INVERSIÓN"/>
        <s v="73 BIENES Y SERVICIOS PARA INVERSIÓN"/>
        <s v="75 OBRAS PÚBLICAS"/>
        <s v="84 BIENES DE LARGA DURACIÓN"/>
        <s v="99 OTROS PASIVOS"/>
        <s v="77 OTROS GASTOS DE INVERSIÓN"/>
        <s v="78 TRANSFERENCIAS Y DONACIONES PARA INVERSIÓN"/>
        <s v="58 TRANSFERENCIAS Y DONACIONES CORRIENTES"/>
        <s v="56 GASTOS FINANCIEROS"/>
        <s v="96 AMORTIZACIÓN DE LA DEUDA PÚBLICA"/>
      </sharedItems>
    </cacheField>
    <cacheField name="Partida" numFmtId="0">
      <sharedItems/>
    </cacheField>
    <cacheField name="Fondo" numFmtId="0">
      <sharedItems/>
    </cacheField>
    <cacheField name="Asignación inicial" numFmtId="164">
      <sharedItems containsSemiMixedTypes="0" containsString="0" containsNumber="1" minValue="0" maxValue="203865868.09999999"/>
    </cacheField>
    <cacheField name="Traspasos" numFmtId="164">
      <sharedItems containsSemiMixedTypes="0" containsString="0" containsNumber="1" minValue="-30256906.059999999" maxValue="30256906.059999999"/>
    </cacheField>
    <cacheField name="Codificado Actual" numFmtId="164">
      <sharedItems containsSemiMixedTypes="0" containsString="0" containsNumber="1" minValue="0" maxValue="201473566.53"/>
    </cacheField>
    <cacheField name="Reformas" numFmtId="164">
      <sharedItems containsSemiMixedTypes="0" containsString="0" containsNumber="1" minValue="-86002929.489999995" maxValue="3784852.09"/>
    </cacheField>
    <cacheField name="Codificado con Reforma" numFmtId="164">
      <sharedItems containsSemiMixedTypes="0" containsString="0" containsNumber="1" minValue="-2.0954758761515535E-11" maxValue="115470637.04000001"/>
    </cacheField>
    <cacheField name="Certificado" numFmtId="164">
      <sharedItems containsSemiMixedTypes="0" containsString="0" containsNumber="1" minValue="0" maxValue="5730301.5700000003"/>
    </cacheField>
    <cacheField name="Comprometido" numFmtId="164">
      <sharedItems containsSemiMixedTypes="0" containsString="0" containsNumber="1" minValue="0" maxValue="115470637.04000001"/>
    </cacheField>
    <cacheField name="Devengado" numFmtId="164">
      <sharedItems containsSemiMixedTypes="0" containsString="0" containsNumber="1" minValue="0" maxValue="65346619.850000001"/>
    </cacheField>
    <cacheField name="Saldo por Comprometer" numFmtId="164">
      <sharedItems containsSemiMixedTypes="0" containsString="0" containsNumber="1" minValue="0" maxValue="86002929.489999995"/>
    </cacheField>
    <cacheField name="Saldo por Devengar" numFmtId="164">
      <sharedItems containsSemiMixedTypes="0" containsString="0" containsNumber="1" minValue="0" maxValue="136126946.68000001"/>
    </cacheField>
    <cacheField name="Disponible" numFmtId="164">
      <sharedItems containsSemiMixedTypes="0" containsString="0" containsNumber="1" minValue="0" maxValue="37737836.909999996"/>
    </cacheField>
    <cacheField name="Posición Presupuestaria" numFmtId="0">
      <sharedItems/>
    </cacheField>
    <cacheField name="% Reducción" numFmtId="0" formula="Reformas/'Codificado Actu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63">
  <r>
    <s v="1"/>
    <s v="QUITO CIUDAD SOLIDARIA"/>
    <x v="0"/>
    <s v="F"/>
    <x v="0"/>
    <x v="0"/>
    <x v="0"/>
    <x v="0"/>
    <x v="0"/>
    <x v="0"/>
    <x v="0"/>
    <s v="002"/>
    <n v="1394112"/>
    <n v="-8258.2000000000007"/>
    <n v="1385853.8"/>
    <n v="-99294.87"/>
    <n v="1286558.9300000002"/>
    <n v="0"/>
    <n v="850393.1"/>
    <n v="850393.1"/>
    <n v="535460.70000000007"/>
    <n v="535460.70000000007"/>
    <n v="436165.83"/>
    <s v="G/510105/1FA101"/>
  </r>
  <r>
    <s v="1"/>
    <s v="QUITO CIUDAD SOLIDARIA"/>
    <x v="0"/>
    <s v="F"/>
    <x v="0"/>
    <x v="0"/>
    <x v="0"/>
    <x v="0"/>
    <x v="0"/>
    <x v="0"/>
    <x v="1"/>
    <s v="002"/>
    <n v="81483.72"/>
    <n v="0"/>
    <n v="81483.72"/>
    <n v="-7325.16"/>
    <n v="74158.559999999998"/>
    <n v="0"/>
    <n v="49439.040000000001"/>
    <n v="49439.040000000001"/>
    <n v="32044.68"/>
    <n v="32044.68"/>
    <n v="24719.52"/>
    <s v="G/510106/1FA101"/>
  </r>
  <r>
    <s v="1"/>
    <s v="QUITO CIUDAD SOLIDARIA"/>
    <x v="0"/>
    <s v="F"/>
    <x v="0"/>
    <x v="0"/>
    <x v="0"/>
    <x v="0"/>
    <x v="0"/>
    <x v="0"/>
    <x v="2"/>
    <s v="002"/>
    <n v="122966.31"/>
    <n v="-535.5"/>
    <n v="122430.81"/>
    <n v="0"/>
    <n v="122430.81"/>
    <n v="0"/>
    <n v="13269.78"/>
    <n v="13269.78"/>
    <n v="109161.03"/>
    <n v="109161.03"/>
    <n v="109161.03"/>
    <s v="G/510203/1FA101"/>
  </r>
  <r>
    <s v="1"/>
    <s v="QUITO CIUDAD SOLIDARIA"/>
    <x v="0"/>
    <s v="F"/>
    <x v="0"/>
    <x v="0"/>
    <x v="0"/>
    <x v="0"/>
    <x v="0"/>
    <x v="0"/>
    <x v="3"/>
    <s v="002"/>
    <n v="43422.74"/>
    <n v="-233.33"/>
    <n v="43189.409999999996"/>
    <n v="0"/>
    <n v="43189.409999999996"/>
    <n v="0"/>
    <n v="37487.480000000003"/>
    <n v="37487.480000000003"/>
    <n v="5701.929999999993"/>
    <n v="5701.929999999993"/>
    <n v="5701.93"/>
    <s v="G/510204/1FA101"/>
  </r>
  <r>
    <s v="1"/>
    <s v="QUITO CIUDAD SOLIDARIA"/>
    <x v="0"/>
    <s v="F"/>
    <x v="0"/>
    <x v="0"/>
    <x v="0"/>
    <x v="0"/>
    <x v="0"/>
    <x v="0"/>
    <x v="4"/>
    <s v="002"/>
    <n v="1452"/>
    <n v="0"/>
    <n v="1452"/>
    <n v="-927.38"/>
    <n v="524.62"/>
    <n v="0"/>
    <n v="343.5"/>
    <n v="343.5"/>
    <n v="1108.5"/>
    <n v="1108.5"/>
    <n v="181.12"/>
    <s v="G/510304/1FA101"/>
  </r>
  <r>
    <s v="1"/>
    <s v="QUITO CIUDAD SOLIDARIA"/>
    <x v="0"/>
    <s v="F"/>
    <x v="0"/>
    <x v="0"/>
    <x v="0"/>
    <x v="0"/>
    <x v="0"/>
    <x v="0"/>
    <x v="5"/>
    <s v="002"/>
    <n v="11616"/>
    <n v="0"/>
    <n v="11616"/>
    <n v="-5123.49"/>
    <n v="6492.51"/>
    <n v="0"/>
    <n v="4076"/>
    <n v="4076"/>
    <n v="7540"/>
    <n v="7540"/>
    <n v="2416.5100000000002"/>
    <s v="G/510306/1FA101"/>
  </r>
  <r>
    <s v="1"/>
    <s v="QUITO CIUDAD SOLIDARIA"/>
    <x v="0"/>
    <s v="F"/>
    <x v="0"/>
    <x v="0"/>
    <x v="0"/>
    <x v="0"/>
    <x v="0"/>
    <x v="0"/>
    <x v="6"/>
    <s v="002"/>
    <n v="407.42"/>
    <n v="0"/>
    <n v="407.42"/>
    <n v="-407.42"/>
    <n v="0"/>
    <n v="0"/>
    <n v="0"/>
    <n v="0"/>
    <n v="407.42"/>
    <n v="407.42"/>
    <n v="0"/>
    <s v="G/510401/1FA101"/>
  </r>
  <r>
    <s v="1"/>
    <s v="QUITO CIUDAD SOLIDARIA"/>
    <x v="0"/>
    <s v="F"/>
    <x v="0"/>
    <x v="0"/>
    <x v="0"/>
    <x v="0"/>
    <x v="0"/>
    <x v="0"/>
    <x v="7"/>
    <s v="002"/>
    <n v="2444.5100000000002"/>
    <n v="0"/>
    <n v="2444.5100000000002"/>
    <n v="117.54"/>
    <n v="2562.0500000000002"/>
    <n v="0"/>
    <n v="1693.92"/>
    <n v="1693.92"/>
    <n v="750.59000000000015"/>
    <n v="750.59000000000015"/>
    <n v="868.13"/>
    <s v="G/510408/1FA101"/>
  </r>
  <r>
    <s v="1"/>
    <s v="QUITO CIUDAD SOLIDARIA"/>
    <x v="0"/>
    <s v="F"/>
    <x v="0"/>
    <x v="0"/>
    <x v="0"/>
    <x v="0"/>
    <x v="0"/>
    <x v="0"/>
    <x v="8"/>
    <s v="002"/>
    <n v="10035.540000000001"/>
    <n v="0"/>
    <n v="10035.540000000001"/>
    <n v="0"/>
    <n v="10035.540000000001"/>
    <n v="0"/>
    <n v="5306.44"/>
    <n v="5306.44"/>
    <n v="4729.1000000000013"/>
    <n v="4729.1000000000013"/>
    <n v="4729.1000000000004"/>
    <s v="G/510507/1FA101"/>
  </r>
  <r>
    <s v="1"/>
    <s v="QUITO CIUDAD SOLIDARIA"/>
    <x v="0"/>
    <s v="F"/>
    <x v="0"/>
    <x v="0"/>
    <x v="0"/>
    <x v="0"/>
    <x v="0"/>
    <x v="0"/>
    <x v="9"/>
    <s v="002"/>
    <n v="8831"/>
    <n v="0"/>
    <n v="8831"/>
    <n v="2359.34"/>
    <n v="11190.34"/>
    <n v="0"/>
    <n v="7184.88"/>
    <n v="7184.88"/>
    <n v="1646.12"/>
    <n v="1646.12"/>
    <n v="4005.46"/>
    <s v="G/510509/1FA101"/>
  </r>
  <r>
    <s v="1"/>
    <s v="QUITO CIUDAD SOLIDARIA"/>
    <x v="0"/>
    <s v="F"/>
    <x v="0"/>
    <x v="0"/>
    <x v="0"/>
    <x v="0"/>
    <x v="0"/>
    <x v="0"/>
    <x v="10"/>
    <s v="002"/>
    <n v="6108.14"/>
    <n v="0"/>
    <n v="6108.14"/>
    <n v="-3054.07"/>
    <n v="3054.07"/>
    <n v="0"/>
    <n v="0"/>
    <n v="0"/>
    <n v="6108.14"/>
    <n v="6108.14"/>
    <n v="3054.07"/>
    <s v="G/510512/1FA101"/>
  </r>
  <r>
    <s v="1"/>
    <s v="QUITO CIUDAD SOLIDARIA"/>
    <x v="0"/>
    <s v="F"/>
    <x v="0"/>
    <x v="0"/>
    <x v="0"/>
    <x v="0"/>
    <x v="0"/>
    <x v="0"/>
    <x v="11"/>
    <s v="002"/>
    <n v="5216.28"/>
    <n v="0"/>
    <n v="5216.28"/>
    <n v="-1584.44"/>
    <n v="3631.8399999999997"/>
    <n v="0"/>
    <n v="2438.83"/>
    <n v="2438.83"/>
    <n v="2777.45"/>
    <n v="2777.45"/>
    <n v="1193.01"/>
    <s v="G/510513/1FA101"/>
  </r>
  <r>
    <s v="1"/>
    <s v="QUITO CIUDAD SOLIDARIA"/>
    <x v="0"/>
    <s v="F"/>
    <x v="0"/>
    <x v="0"/>
    <x v="0"/>
    <x v="0"/>
    <x v="0"/>
    <x v="0"/>
    <x v="12"/>
    <s v="002"/>
    <n v="186255.44"/>
    <n v="-812.89"/>
    <n v="185442.55"/>
    <n v="-12725.23"/>
    <n v="172717.31999999998"/>
    <n v="0"/>
    <n v="114082.47"/>
    <n v="114082.47"/>
    <n v="71360.079999999987"/>
    <n v="71360.079999999987"/>
    <n v="58634.85"/>
    <s v="G/510601/1FA101"/>
  </r>
  <r>
    <s v="1"/>
    <s v="QUITO CIUDAD SOLIDARIA"/>
    <x v="0"/>
    <s v="F"/>
    <x v="0"/>
    <x v="0"/>
    <x v="0"/>
    <x v="0"/>
    <x v="0"/>
    <x v="0"/>
    <x v="13"/>
    <s v="002"/>
    <n v="122966.31"/>
    <n v="-535.5"/>
    <n v="122430.81"/>
    <n v="-17782.68"/>
    <n v="104648.13"/>
    <n v="0"/>
    <n v="69625.09"/>
    <n v="69625.09"/>
    <n v="52805.72"/>
    <n v="52805.72"/>
    <n v="35023.040000000001"/>
    <s v="G/510602/1FA101"/>
  </r>
  <r>
    <s v="1"/>
    <s v="QUITO CIUDAD SOLIDARIA"/>
    <x v="0"/>
    <s v="F"/>
    <x v="0"/>
    <x v="0"/>
    <x v="0"/>
    <x v="0"/>
    <x v="0"/>
    <x v="0"/>
    <x v="14"/>
    <s v="002"/>
    <n v="16952.91"/>
    <n v="0"/>
    <n v="16952.91"/>
    <n v="0"/>
    <n v="16952.91"/>
    <n v="0"/>
    <n v="15467.82"/>
    <n v="15467.82"/>
    <n v="1485.0900000000001"/>
    <n v="1485.0900000000001"/>
    <n v="1485.09"/>
    <s v="G/510707/1FA101"/>
  </r>
  <r>
    <s v="1"/>
    <s v="QUITO CIUDAD SOLIDARIA"/>
    <x v="0"/>
    <s v="F"/>
    <x v="0"/>
    <x v="0"/>
    <x v="0"/>
    <x v="0"/>
    <x v="1"/>
    <x v="1"/>
    <x v="15"/>
    <s v="001"/>
    <n v="8500"/>
    <n v="3500"/>
    <n v="12000"/>
    <n v="0"/>
    <n v="12000"/>
    <n v="0"/>
    <n v="7090.23"/>
    <n v="7090.23"/>
    <n v="4909.7700000000004"/>
    <n v="4909.7700000000004"/>
    <n v="4909.7700000000004"/>
    <s v="G/530101/1FA101"/>
  </r>
  <r>
    <s v="1"/>
    <s v="QUITO CIUDAD SOLIDARIA"/>
    <x v="0"/>
    <s v="F"/>
    <x v="0"/>
    <x v="0"/>
    <x v="0"/>
    <x v="0"/>
    <x v="1"/>
    <x v="1"/>
    <x v="16"/>
    <s v="001"/>
    <n v="17000"/>
    <n v="0"/>
    <n v="17000"/>
    <n v="0"/>
    <n v="17000"/>
    <n v="0"/>
    <n v="10218.67"/>
    <n v="10218.67"/>
    <n v="6781.33"/>
    <n v="6781.33"/>
    <n v="6781.33"/>
    <s v="G/530104/1FA101"/>
  </r>
  <r>
    <s v="1"/>
    <s v="QUITO CIUDAD SOLIDARIA"/>
    <x v="0"/>
    <s v="F"/>
    <x v="0"/>
    <x v="0"/>
    <x v="0"/>
    <x v="0"/>
    <x v="1"/>
    <x v="1"/>
    <x v="17"/>
    <s v="001"/>
    <n v="8500"/>
    <n v="2200"/>
    <n v="10700"/>
    <n v="-5000"/>
    <n v="5700"/>
    <n v="0"/>
    <n v="1795.72"/>
    <n v="1795.72"/>
    <n v="8904.2800000000007"/>
    <n v="8904.2800000000007"/>
    <n v="3904.28"/>
    <s v="G/530105/1FA101"/>
  </r>
  <r>
    <s v="1"/>
    <s v="QUITO CIUDAD SOLIDARIA"/>
    <x v="0"/>
    <s v="F"/>
    <x v="0"/>
    <x v="0"/>
    <x v="0"/>
    <x v="0"/>
    <x v="1"/>
    <x v="1"/>
    <x v="18"/>
    <s v="001"/>
    <n v="31800"/>
    <n v="-4300"/>
    <n v="27500"/>
    <n v="0"/>
    <n v="27500"/>
    <n v="0"/>
    <n v="27500"/>
    <n v="15000"/>
    <n v="0"/>
    <n v="12500"/>
    <n v="0"/>
    <s v="G/530201/1FA101"/>
  </r>
  <r>
    <s v="1"/>
    <s v="QUITO CIUDAD SOLIDARIA"/>
    <x v="0"/>
    <s v="F"/>
    <x v="0"/>
    <x v="0"/>
    <x v="0"/>
    <x v="0"/>
    <x v="1"/>
    <x v="1"/>
    <x v="19"/>
    <s v="001"/>
    <n v="0"/>
    <n v="500"/>
    <n v="500"/>
    <n v="0"/>
    <n v="500"/>
    <n v="0"/>
    <n v="0"/>
    <n v="0"/>
    <n v="500"/>
    <n v="500"/>
    <n v="500"/>
    <s v="G/530203/1FA101"/>
  </r>
  <r>
    <s v="1"/>
    <s v="QUITO CIUDAD SOLIDARIA"/>
    <x v="0"/>
    <s v="F"/>
    <x v="0"/>
    <x v="0"/>
    <x v="0"/>
    <x v="0"/>
    <x v="1"/>
    <x v="1"/>
    <x v="20"/>
    <s v="001"/>
    <n v="2000"/>
    <n v="0"/>
    <n v="2000"/>
    <n v="0"/>
    <n v="2000"/>
    <n v="0"/>
    <n v="2000"/>
    <n v="1139.19"/>
    <n v="0"/>
    <n v="860.81"/>
    <n v="0"/>
    <s v="G/530204/1FA101"/>
  </r>
  <r>
    <s v="1"/>
    <s v="QUITO CIUDAD SOLIDARIA"/>
    <x v="0"/>
    <s v="F"/>
    <x v="0"/>
    <x v="0"/>
    <x v="0"/>
    <x v="0"/>
    <x v="1"/>
    <x v="1"/>
    <x v="21"/>
    <s v="001"/>
    <n v="400000"/>
    <n v="26300"/>
    <n v="426300"/>
    <n v="-10000"/>
    <n v="416300"/>
    <n v="0"/>
    <n v="403110.40000000002"/>
    <n v="369510.40000000002"/>
    <n v="23189.599999999977"/>
    <n v="56789.599999999977"/>
    <n v="13189.6"/>
    <s v="G/530208/1FA101"/>
  </r>
  <r>
    <s v="1"/>
    <s v="QUITO CIUDAD SOLIDARIA"/>
    <x v="0"/>
    <s v="F"/>
    <x v="0"/>
    <x v="0"/>
    <x v="0"/>
    <x v="0"/>
    <x v="1"/>
    <x v="1"/>
    <x v="22"/>
    <s v="001"/>
    <n v="94000"/>
    <n v="-300"/>
    <n v="93700"/>
    <n v="0"/>
    <n v="93700"/>
    <n v="0"/>
    <n v="93687.679999999993"/>
    <n v="42940.2"/>
    <n v="12.320000000006985"/>
    <n v="50759.8"/>
    <n v="12.32"/>
    <s v="G/530209/1FA101"/>
  </r>
  <r>
    <s v="1"/>
    <s v="QUITO CIUDAD SOLIDARIA"/>
    <x v="0"/>
    <s v="F"/>
    <x v="0"/>
    <x v="0"/>
    <x v="0"/>
    <x v="0"/>
    <x v="1"/>
    <x v="1"/>
    <x v="23"/>
    <s v="001"/>
    <n v="0"/>
    <n v="7840"/>
    <n v="7840"/>
    <n v="0"/>
    <n v="7840"/>
    <n v="0"/>
    <n v="7840"/>
    <n v="3920"/>
    <n v="0"/>
    <n v="3920"/>
    <n v="0"/>
    <s v="G/530246/1FA101"/>
  </r>
  <r>
    <s v="1"/>
    <s v="QUITO CIUDAD SOLIDARIA"/>
    <x v="0"/>
    <s v="F"/>
    <x v="0"/>
    <x v="0"/>
    <x v="0"/>
    <x v="0"/>
    <x v="1"/>
    <x v="1"/>
    <x v="24"/>
    <s v="001"/>
    <n v="100000"/>
    <n v="-44140"/>
    <n v="55860"/>
    <n v="-10000"/>
    <n v="45860"/>
    <n v="10404.81"/>
    <n v="19940.330000000002"/>
    <n v="18372.330000000002"/>
    <n v="35919.67"/>
    <n v="37487.67"/>
    <n v="15514.86"/>
    <s v="G/530402/1FA101"/>
  </r>
  <r>
    <s v="1"/>
    <s v="QUITO CIUDAD SOLIDARIA"/>
    <x v="0"/>
    <s v="F"/>
    <x v="0"/>
    <x v="0"/>
    <x v="0"/>
    <x v="0"/>
    <x v="1"/>
    <x v="1"/>
    <x v="25"/>
    <s v="001"/>
    <n v="3000"/>
    <n v="0"/>
    <n v="3000"/>
    <n v="-1440"/>
    <n v="1560"/>
    <n v="0"/>
    <n v="560"/>
    <n v="560"/>
    <n v="2440"/>
    <n v="2440"/>
    <n v="1000"/>
    <s v="G/530404/1FA101"/>
  </r>
  <r>
    <s v="1"/>
    <s v="QUITO CIUDAD SOLIDARIA"/>
    <x v="0"/>
    <s v="F"/>
    <x v="0"/>
    <x v="0"/>
    <x v="0"/>
    <x v="0"/>
    <x v="1"/>
    <x v="1"/>
    <x v="26"/>
    <s v="001"/>
    <n v="3000"/>
    <n v="3800"/>
    <n v="6800"/>
    <n v="0"/>
    <n v="6800"/>
    <n v="270"/>
    <n v="5509"/>
    <n v="1813"/>
    <n v="1291"/>
    <n v="4987"/>
    <n v="1021"/>
    <s v="G/530405/1FA101"/>
  </r>
  <r>
    <s v="1"/>
    <s v="QUITO CIUDAD SOLIDARIA"/>
    <x v="0"/>
    <s v="F"/>
    <x v="0"/>
    <x v="0"/>
    <x v="0"/>
    <x v="0"/>
    <x v="1"/>
    <x v="1"/>
    <x v="27"/>
    <s v="001"/>
    <n v="94000"/>
    <n v="-12000"/>
    <n v="82000"/>
    <n v="-662.7"/>
    <n v="81337.3"/>
    <n v="5915.42"/>
    <n v="75421.88"/>
    <n v="44365.8"/>
    <n v="6578.1199999999953"/>
    <n v="37634.199999999997"/>
    <n v="0"/>
    <s v="G/530505/1FA101"/>
  </r>
  <r>
    <s v="1"/>
    <s v="QUITO CIUDAD SOLIDARIA"/>
    <x v="0"/>
    <s v="F"/>
    <x v="0"/>
    <x v="0"/>
    <x v="0"/>
    <x v="0"/>
    <x v="1"/>
    <x v="1"/>
    <x v="28"/>
    <s v="001"/>
    <n v="0"/>
    <n v="5500"/>
    <n v="5500"/>
    <n v="-5432.8"/>
    <n v="67.199999999999818"/>
    <n v="0"/>
    <n v="67.2"/>
    <n v="67.2"/>
    <n v="5432.8"/>
    <n v="5432.8"/>
    <n v="0"/>
    <s v="G/530704/1FA101"/>
  </r>
  <r>
    <s v="1"/>
    <s v="QUITO CIUDAD SOLIDARIA"/>
    <x v="0"/>
    <s v="F"/>
    <x v="0"/>
    <x v="0"/>
    <x v="0"/>
    <x v="0"/>
    <x v="1"/>
    <x v="1"/>
    <x v="29"/>
    <s v="001"/>
    <n v="0"/>
    <n v="200"/>
    <n v="200"/>
    <n v="-200"/>
    <n v="0"/>
    <n v="0"/>
    <n v="0"/>
    <n v="0"/>
    <n v="200"/>
    <n v="200"/>
    <n v="0"/>
    <s v="G/530802/1FA101"/>
  </r>
  <r>
    <s v="1"/>
    <s v="QUITO CIUDAD SOLIDARIA"/>
    <x v="0"/>
    <s v="F"/>
    <x v="0"/>
    <x v="0"/>
    <x v="0"/>
    <x v="0"/>
    <x v="1"/>
    <x v="1"/>
    <x v="30"/>
    <s v="001"/>
    <n v="4000"/>
    <n v="0"/>
    <n v="4000"/>
    <n v="0"/>
    <n v="4000"/>
    <n v="0"/>
    <n v="0"/>
    <n v="0"/>
    <n v="4000"/>
    <n v="4000"/>
    <n v="4000"/>
    <s v="G/530803/1FA101"/>
  </r>
  <r>
    <s v="1"/>
    <s v="QUITO CIUDAD SOLIDARIA"/>
    <x v="0"/>
    <s v="F"/>
    <x v="0"/>
    <x v="0"/>
    <x v="0"/>
    <x v="0"/>
    <x v="1"/>
    <x v="1"/>
    <x v="31"/>
    <s v="001"/>
    <n v="2500"/>
    <n v="4000"/>
    <n v="6500"/>
    <n v="0"/>
    <n v="6500"/>
    <n v="2131.6999999999998"/>
    <n v="3234.72"/>
    <n v="2847.27"/>
    <n v="3265.28"/>
    <n v="3652.73"/>
    <n v="1133.58"/>
    <s v="G/530804/1FA101"/>
  </r>
  <r>
    <s v="1"/>
    <s v="QUITO CIUDAD SOLIDARIA"/>
    <x v="0"/>
    <s v="F"/>
    <x v="0"/>
    <x v="0"/>
    <x v="0"/>
    <x v="0"/>
    <x v="1"/>
    <x v="1"/>
    <x v="32"/>
    <s v="001"/>
    <n v="0"/>
    <n v="1000"/>
    <n v="1000"/>
    <n v="0"/>
    <n v="1000"/>
    <n v="144.58000000000001"/>
    <n v="711.81"/>
    <n v="711.81"/>
    <n v="288.19000000000005"/>
    <n v="288.19000000000005"/>
    <n v="143.61000000000001"/>
    <s v="G/530805/1FA101"/>
  </r>
  <r>
    <s v="1"/>
    <s v="QUITO CIUDAD SOLIDARIA"/>
    <x v="0"/>
    <s v="F"/>
    <x v="0"/>
    <x v="0"/>
    <x v="0"/>
    <x v="0"/>
    <x v="1"/>
    <x v="1"/>
    <x v="33"/>
    <s v="001"/>
    <n v="0"/>
    <n v="200"/>
    <n v="200"/>
    <n v="0"/>
    <n v="200"/>
    <n v="0"/>
    <n v="0"/>
    <n v="0"/>
    <n v="200"/>
    <n v="200"/>
    <n v="200"/>
    <s v="G/530806/1FA101"/>
  </r>
  <r>
    <s v="1"/>
    <s v="QUITO CIUDAD SOLIDARIA"/>
    <x v="0"/>
    <s v="F"/>
    <x v="0"/>
    <x v="0"/>
    <x v="0"/>
    <x v="0"/>
    <x v="1"/>
    <x v="1"/>
    <x v="34"/>
    <s v="001"/>
    <n v="5000"/>
    <n v="0"/>
    <n v="5000"/>
    <n v="0"/>
    <n v="5000"/>
    <n v="0.01"/>
    <n v="4999.4799999999996"/>
    <n v="4999.4799999999996"/>
    <n v="0.52000000000043656"/>
    <n v="0.52000000000043656"/>
    <n v="0.51"/>
    <s v="G/530807/1FA101"/>
  </r>
  <r>
    <s v="1"/>
    <s v="QUITO CIUDAD SOLIDARIA"/>
    <x v="0"/>
    <s v="F"/>
    <x v="0"/>
    <x v="0"/>
    <x v="0"/>
    <x v="0"/>
    <x v="1"/>
    <x v="1"/>
    <x v="35"/>
    <s v="001"/>
    <n v="0"/>
    <n v="1000"/>
    <n v="1000"/>
    <n v="-914.88"/>
    <n v="85.12"/>
    <n v="0"/>
    <n v="85.12"/>
    <n v="85.12"/>
    <n v="914.88"/>
    <n v="914.88"/>
    <n v="0"/>
    <s v="G/530809/1FA101"/>
  </r>
  <r>
    <s v="1"/>
    <s v="QUITO CIUDAD SOLIDARIA"/>
    <x v="0"/>
    <s v="F"/>
    <x v="0"/>
    <x v="0"/>
    <x v="0"/>
    <x v="0"/>
    <x v="1"/>
    <x v="1"/>
    <x v="36"/>
    <s v="001"/>
    <n v="200"/>
    <n v="3500"/>
    <n v="3700"/>
    <n v="0"/>
    <n v="3700"/>
    <n v="38.700000000000003"/>
    <n v="119.62"/>
    <n v="119.62"/>
    <n v="3580.38"/>
    <n v="3580.38"/>
    <n v="3541.68"/>
    <s v="G/530811/1FA101"/>
  </r>
  <r>
    <s v="1"/>
    <s v="QUITO CIUDAD SOLIDARIA"/>
    <x v="0"/>
    <s v="F"/>
    <x v="0"/>
    <x v="0"/>
    <x v="0"/>
    <x v="0"/>
    <x v="1"/>
    <x v="1"/>
    <x v="37"/>
    <s v="001"/>
    <n v="1000"/>
    <n v="0"/>
    <n v="1000"/>
    <n v="0"/>
    <n v="1000"/>
    <n v="0"/>
    <n v="369.6"/>
    <n v="369.6"/>
    <n v="630.4"/>
    <n v="630.4"/>
    <n v="630.4"/>
    <s v="G/530813/1FA101"/>
  </r>
  <r>
    <s v="1"/>
    <s v="QUITO CIUDAD SOLIDARIA"/>
    <x v="0"/>
    <s v="F"/>
    <x v="0"/>
    <x v="0"/>
    <x v="0"/>
    <x v="0"/>
    <x v="1"/>
    <x v="2"/>
    <x v="38"/>
    <s v="001"/>
    <n v="1400"/>
    <n v="1000"/>
    <n v="2400"/>
    <n v="0"/>
    <n v="2400"/>
    <n v="0"/>
    <n v="338.28"/>
    <n v="336.54"/>
    <n v="2061.7200000000003"/>
    <n v="2063.46"/>
    <n v="2061.7199999999998"/>
    <s v="G/570102/1FA101"/>
  </r>
  <r>
    <s v="1"/>
    <s v="QUITO CIUDAD SOLIDARIA"/>
    <x v="0"/>
    <s v="F"/>
    <x v="0"/>
    <x v="0"/>
    <x v="0"/>
    <x v="0"/>
    <x v="1"/>
    <x v="2"/>
    <x v="39"/>
    <s v="001"/>
    <n v="100"/>
    <n v="200"/>
    <n v="300"/>
    <n v="-268.2"/>
    <n v="31.800000000000011"/>
    <n v="0"/>
    <n v="31.8"/>
    <n v="31.8"/>
    <n v="268.2"/>
    <n v="268.2"/>
    <n v="0"/>
    <s v="G/570203/1FA101"/>
  </r>
  <r>
    <s v="1"/>
    <s v="QUITO CIUDAD SOLIDARIA"/>
    <x v="0"/>
    <s v="F"/>
    <x v="0"/>
    <x v="0"/>
    <x v="0"/>
    <x v="1"/>
    <x v="2"/>
    <x v="3"/>
    <x v="40"/>
    <s v="002"/>
    <n v="13144"/>
    <n v="0"/>
    <n v="13144"/>
    <n v="0"/>
    <n v="13144"/>
    <n v="10647.62"/>
    <n v="2496.38"/>
    <n v="2496.38"/>
    <n v="10647.619999999999"/>
    <n v="10647.619999999999"/>
    <n v="0"/>
    <s v="G/710203/1FF102"/>
  </r>
  <r>
    <s v="1"/>
    <s v="QUITO CIUDAD SOLIDARIA"/>
    <x v="0"/>
    <s v="F"/>
    <x v="0"/>
    <x v="0"/>
    <x v="0"/>
    <x v="1"/>
    <x v="2"/>
    <x v="3"/>
    <x v="41"/>
    <s v="002"/>
    <n v="6087.3"/>
    <n v="0"/>
    <n v="6087.3"/>
    <n v="0"/>
    <n v="6087.3"/>
    <n v="1951.67"/>
    <n v="4048.33"/>
    <n v="4048.33"/>
    <n v="2038.9700000000003"/>
    <n v="2038.9700000000003"/>
    <n v="87.3"/>
    <s v="G/710204/1FF102"/>
  </r>
  <r>
    <s v="1"/>
    <s v="QUITO CIUDAD SOLIDARIA"/>
    <x v="0"/>
    <s v="F"/>
    <x v="0"/>
    <x v="0"/>
    <x v="0"/>
    <x v="1"/>
    <x v="2"/>
    <x v="3"/>
    <x v="42"/>
    <s v="002"/>
    <n v="0"/>
    <n v="1832.2"/>
    <n v="1832.2"/>
    <n v="1439.41"/>
    <n v="3271.61"/>
    <n v="0"/>
    <n v="1832.1"/>
    <n v="1832.1"/>
    <n v="0.10000000000013642"/>
    <n v="0.10000000000013642"/>
    <n v="1439.51"/>
    <s v="G/710507/1FF102"/>
  </r>
  <r>
    <s v="1"/>
    <s v="QUITO CIUDAD SOLIDARIA"/>
    <x v="0"/>
    <s v="F"/>
    <x v="0"/>
    <x v="0"/>
    <x v="0"/>
    <x v="1"/>
    <x v="2"/>
    <x v="3"/>
    <x v="43"/>
    <s v="002"/>
    <n v="157728"/>
    <n v="0"/>
    <n v="157728"/>
    <n v="0"/>
    <n v="157728"/>
    <n v="62487.8"/>
    <n v="95240.2"/>
    <n v="95240.2"/>
    <n v="62487.8"/>
    <n v="62487.8"/>
    <n v="0"/>
    <s v="G/710510/1FF102"/>
  </r>
  <r>
    <s v="1"/>
    <s v="QUITO CIUDAD SOLIDARIA"/>
    <x v="0"/>
    <s v="F"/>
    <x v="0"/>
    <x v="0"/>
    <x v="0"/>
    <x v="1"/>
    <x v="2"/>
    <x v="3"/>
    <x v="44"/>
    <s v="002"/>
    <n v="19952.59"/>
    <n v="0"/>
    <n v="19952.59"/>
    <n v="0"/>
    <n v="19952.59"/>
    <n v="7672.81"/>
    <n v="12279.78"/>
    <n v="12279.78"/>
    <n v="7672.8099999999995"/>
    <n v="7672.8099999999995"/>
    <n v="0"/>
    <s v="G/710601/1FF102"/>
  </r>
  <r>
    <s v="1"/>
    <s v="QUITO CIUDAD SOLIDARIA"/>
    <x v="0"/>
    <s v="F"/>
    <x v="0"/>
    <x v="0"/>
    <x v="0"/>
    <x v="1"/>
    <x v="2"/>
    <x v="3"/>
    <x v="45"/>
    <s v="002"/>
    <n v="13144"/>
    <n v="0"/>
    <n v="13144"/>
    <n v="0"/>
    <n v="13144"/>
    <n v="6350.76"/>
    <n v="6793.24"/>
    <n v="6793.24"/>
    <n v="6350.76"/>
    <n v="6350.76"/>
    <n v="0"/>
    <s v="G/710602/1FF102"/>
  </r>
  <r>
    <s v="1"/>
    <s v="QUITO CIUDAD SOLIDARIA"/>
    <x v="0"/>
    <s v="F"/>
    <x v="0"/>
    <x v="0"/>
    <x v="0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0"/>
    <x v="0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0"/>
    <x v="0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0"/>
    <x v="0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0"/>
    <x v="0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x v="0"/>
    <s v="F"/>
    <x v="0"/>
    <x v="0"/>
    <x v="0"/>
    <x v="3"/>
    <x v="4"/>
    <x v="4"/>
    <x v="46"/>
    <s v="001"/>
    <n v="2000"/>
    <n v="0"/>
    <n v="2000"/>
    <n v="-2000"/>
    <n v="0"/>
    <n v="0"/>
    <n v="0"/>
    <n v="0"/>
    <n v="2000"/>
    <n v="2000"/>
    <n v="0"/>
    <s v="G/730404/3FD301"/>
  </r>
  <r>
    <s v="3"/>
    <s v="QUITO CIUDAD INTELIGENTE"/>
    <x v="0"/>
    <s v="F"/>
    <x v="0"/>
    <x v="0"/>
    <x v="0"/>
    <x v="3"/>
    <x v="4"/>
    <x v="4"/>
    <x v="47"/>
    <s v="001"/>
    <n v="6000"/>
    <n v="0"/>
    <n v="6000"/>
    <n v="-6000"/>
    <n v="0"/>
    <n v="0"/>
    <n v="0"/>
    <n v="0"/>
    <n v="6000"/>
    <n v="6000"/>
    <n v="0"/>
    <s v="G/730505/3FD301"/>
  </r>
  <r>
    <s v="3"/>
    <s v="QUITO CIUDAD INTELIGENTE"/>
    <x v="0"/>
    <s v="F"/>
    <x v="0"/>
    <x v="0"/>
    <x v="0"/>
    <x v="3"/>
    <x v="4"/>
    <x v="4"/>
    <x v="48"/>
    <s v="001"/>
    <n v="15000"/>
    <n v="0"/>
    <n v="15000"/>
    <n v="-15000"/>
    <n v="0"/>
    <n v="0"/>
    <n v="0"/>
    <n v="0"/>
    <n v="15000"/>
    <n v="15000"/>
    <n v="0"/>
    <s v="G/730605/3FD301"/>
  </r>
  <r>
    <s v="3"/>
    <s v="QUITO CIUDAD INTELIGENTE"/>
    <x v="0"/>
    <s v="F"/>
    <x v="0"/>
    <x v="0"/>
    <x v="0"/>
    <x v="3"/>
    <x v="4"/>
    <x v="4"/>
    <x v="49"/>
    <s v="001"/>
    <n v="3159.01"/>
    <n v="0"/>
    <n v="3159.01"/>
    <n v="-3159.01"/>
    <n v="0"/>
    <n v="0"/>
    <n v="0"/>
    <n v="0"/>
    <n v="3159.01"/>
    <n v="3159.01"/>
    <n v="0"/>
    <s v="G/730606/3FD301"/>
  </r>
  <r>
    <s v="3"/>
    <s v="QUITO CIUDAD INTELIGENTE"/>
    <x v="0"/>
    <s v="F"/>
    <x v="0"/>
    <x v="0"/>
    <x v="0"/>
    <x v="3"/>
    <x v="4"/>
    <x v="4"/>
    <x v="50"/>
    <s v="001"/>
    <n v="300"/>
    <n v="0"/>
    <n v="300"/>
    <n v="-300"/>
    <n v="0"/>
    <n v="0"/>
    <n v="0"/>
    <n v="0"/>
    <n v="300"/>
    <n v="300"/>
    <n v="0"/>
    <s v="G/730804/3FD301"/>
  </r>
  <r>
    <s v="3"/>
    <s v="QUITO CIUDAD INTELIGENTE"/>
    <x v="0"/>
    <s v="F"/>
    <x v="0"/>
    <x v="0"/>
    <x v="0"/>
    <x v="3"/>
    <x v="4"/>
    <x v="4"/>
    <x v="51"/>
    <s v="001"/>
    <n v="700"/>
    <n v="0"/>
    <n v="700"/>
    <n v="-700"/>
    <n v="0"/>
    <n v="0"/>
    <n v="0"/>
    <n v="0"/>
    <n v="700"/>
    <n v="700"/>
    <n v="0"/>
    <s v="G/730814/3FD301"/>
  </r>
  <r>
    <s v="3"/>
    <s v="QUITO CIUDAD INTELIGENTE"/>
    <x v="0"/>
    <s v="F"/>
    <x v="0"/>
    <x v="0"/>
    <x v="0"/>
    <x v="3"/>
    <x v="4"/>
    <x v="4"/>
    <x v="52"/>
    <s v="001"/>
    <n v="600"/>
    <n v="0"/>
    <n v="600"/>
    <n v="-600"/>
    <n v="0"/>
    <n v="0"/>
    <n v="0"/>
    <n v="0"/>
    <n v="600"/>
    <n v="600"/>
    <n v="0"/>
    <s v="G/731406/3FD301"/>
  </r>
  <r>
    <s v="1"/>
    <s v="QUITO CIUDAD SOLIDARIA"/>
    <x v="0"/>
    <s v="F"/>
    <x v="0"/>
    <x v="0"/>
    <x v="0"/>
    <x v="1"/>
    <x v="5"/>
    <x v="4"/>
    <x v="53"/>
    <s v="001"/>
    <n v="125141.75"/>
    <n v="0"/>
    <n v="125141.75"/>
    <n v="-125141.75"/>
    <n v="0"/>
    <n v="0"/>
    <n v="0"/>
    <n v="0"/>
    <n v="125141.75"/>
    <n v="125141.75"/>
    <n v="0"/>
    <s v="G/730205/1FF102"/>
  </r>
  <r>
    <s v="1"/>
    <s v="QUITO CIUDAD SOLIDARIA"/>
    <x v="0"/>
    <s v="F"/>
    <x v="0"/>
    <x v="0"/>
    <x v="0"/>
    <x v="1"/>
    <x v="5"/>
    <x v="4"/>
    <x v="54"/>
    <s v="001"/>
    <n v="235978.45"/>
    <n v="0"/>
    <n v="235978.45"/>
    <n v="-235978.45"/>
    <n v="0"/>
    <n v="0"/>
    <n v="0"/>
    <n v="0"/>
    <n v="235978.45"/>
    <n v="235978.45"/>
    <n v="0"/>
    <s v="G/730237/1FF102"/>
  </r>
  <r>
    <s v="1"/>
    <s v="QUITO CIUDAD SOLIDARIA"/>
    <x v="0"/>
    <s v="F"/>
    <x v="0"/>
    <x v="0"/>
    <x v="0"/>
    <x v="1"/>
    <x v="5"/>
    <x v="4"/>
    <x v="55"/>
    <s v="001"/>
    <n v="0"/>
    <n v="149381.75"/>
    <n v="149381.75"/>
    <n v="-93381.75"/>
    <n v="56000"/>
    <n v="56000"/>
    <n v="0"/>
    <n v="0"/>
    <n v="149381.75"/>
    <n v="149381.75"/>
    <n v="0"/>
    <s v="G/730504/1FF102"/>
  </r>
  <r>
    <s v="1"/>
    <s v="QUITO CIUDAD SOLIDARIA"/>
    <x v="0"/>
    <s v="F"/>
    <x v="0"/>
    <x v="0"/>
    <x v="0"/>
    <x v="1"/>
    <x v="5"/>
    <x v="4"/>
    <x v="48"/>
    <s v="001"/>
    <n v="0"/>
    <n v="45000"/>
    <n v="45000"/>
    <n v="-18232"/>
    <n v="26768"/>
    <n v="26768"/>
    <n v="0"/>
    <n v="0"/>
    <n v="45000"/>
    <n v="45000"/>
    <n v="0"/>
    <s v="G/730605/1FF102"/>
  </r>
  <r>
    <s v="1"/>
    <s v="QUITO CIUDAD SOLIDARIA"/>
    <x v="0"/>
    <s v="F"/>
    <x v="0"/>
    <x v="0"/>
    <x v="0"/>
    <x v="1"/>
    <x v="5"/>
    <x v="4"/>
    <x v="49"/>
    <s v="001"/>
    <n v="0"/>
    <n v="50000"/>
    <n v="50000"/>
    <n v="-19397.12"/>
    <n v="30602.880000000001"/>
    <n v="30602.880000000001"/>
    <n v="0"/>
    <n v="0"/>
    <n v="50000"/>
    <n v="50000"/>
    <n v="0"/>
    <s v="G/730606/1FF102"/>
  </r>
  <r>
    <s v="1"/>
    <s v="QUITO CIUDAD SOLIDARIA"/>
    <x v="0"/>
    <s v="F"/>
    <x v="0"/>
    <x v="0"/>
    <x v="0"/>
    <x v="1"/>
    <x v="5"/>
    <x v="4"/>
    <x v="56"/>
    <s v="001"/>
    <n v="16557.95"/>
    <n v="0"/>
    <n v="16557.95"/>
    <n v="-16557.95"/>
    <n v="0"/>
    <n v="0"/>
    <n v="0"/>
    <n v="0"/>
    <n v="16557.95"/>
    <n v="16557.95"/>
    <n v="0"/>
    <s v="G/730613/1FF102"/>
  </r>
  <r>
    <s v="1"/>
    <s v="QUITO CIUDAD SOLIDARIA"/>
    <x v="0"/>
    <s v="F"/>
    <x v="0"/>
    <x v="0"/>
    <x v="0"/>
    <x v="1"/>
    <x v="5"/>
    <x v="4"/>
    <x v="51"/>
    <s v="001"/>
    <n v="3000"/>
    <n v="0"/>
    <n v="3000"/>
    <n v="-3000"/>
    <n v="0"/>
    <n v="0"/>
    <n v="0"/>
    <n v="0"/>
    <n v="3000"/>
    <n v="3000"/>
    <n v="0"/>
    <s v="G/730814/1FF102"/>
  </r>
  <r>
    <s v="1"/>
    <s v="QUITO CIUDAD SOLIDARIA"/>
    <x v="0"/>
    <s v="F"/>
    <x v="0"/>
    <x v="0"/>
    <x v="0"/>
    <x v="1"/>
    <x v="6"/>
    <x v="4"/>
    <x v="57"/>
    <s v="001"/>
    <n v="1400"/>
    <n v="0"/>
    <n v="1400"/>
    <n v="-1400"/>
    <n v="0"/>
    <n v="0"/>
    <n v="0"/>
    <n v="0"/>
    <n v="1400"/>
    <n v="1400"/>
    <n v="0"/>
    <s v="G/730204/1FF102"/>
  </r>
  <r>
    <s v="1"/>
    <s v="QUITO CIUDAD SOLIDARIA"/>
    <x v="0"/>
    <s v="F"/>
    <x v="0"/>
    <x v="0"/>
    <x v="0"/>
    <x v="1"/>
    <x v="6"/>
    <x v="4"/>
    <x v="53"/>
    <s v="001"/>
    <n v="16395.41"/>
    <n v="0"/>
    <n v="16395.41"/>
    <n v="-16395.41"/>
    <n v="0"/>
    <n v="0"/>
    <n v="0"/>
    <n v="0"/>
    <n v="16395.41"/>
    <n v="16395.41"/>
    <n v="0"/>
    <s v="G/730205/1FF102"/>
  </r>
  <r>
    <s v="1"/>
    <s v="QUITO CIUDAD SOLIDARIA"/>
    <x v="0"/>
    <s v="F"/>
    <x v="0"/>
    <x v="0"/>
    <x v="0"/>
    <x v="1"/>
    <x v="6"/>
    <x v="4"/>
    <x v="58"/>
    <s v="001"/>
    <n v="1845"/>
    <n v="0"/>
    <n v="1845"/>
    <n v="-1845"/>
    <n v="0"/>
    <n v="0"/>
    <n v="0"/>
    <n v="0"/>
    <n v="1845"/>
    <n v="1845"/>
    <n v="0"/>
    <s v="G/730235/1FF102"/>
  </r>
  <r>
    <s v="1"/>
    <s v="QUITO CIUDAD SOLIDARIA"/>
    <x v="0"/>
    <s v="F"/>
    <x v="0"/>
    <x v="0"/>
    <x v="0"/>
    <x v="1"/>
    <x v="6"/>
    <x v="4"/>
    <x v="55"/>
    <s v="001"/>
    <n v="16739.79"/>
    <n v="0"/>
    <n v="16739.79"/>
    <n v="-16739.79"/>
    <n v="0"/>
    <n v="0"/>
    <n v="0"/>
    <n v="0"/>
    <n v="16739.79"/>
    <n v="16739.79"/>
    <n v="0"/>
    <s v="G/730504/1FF102"/>
  </r>
  <r>
    <s v="1"/>
    <s v="QUITO CIUDAD SOLIDARIA"/>
    <x v="0"/>
    <s v="F"/>
    <x v="0"/>
    <x v="0"/>
    <x v="0"/>
    <x v="1"/>
    <x v="6"/>
    <x v="4"/>
    <x v="47"/>
    <s v="001"/>
    <n v="1300"/>
    <n v="0"/>
    <n v="1300"/>
    <n v="-1300"/>
    <n v="0"/>
    <n v="0"/>
    <n v="0"/>
    <n v="0"/>
    <n v="1300"/>
    <n v="1300"/>
    <n v="0"/>
    <s v="G/730505/1FF102"/>
  </r>
  <r>
    <s v="1"/>
    <s v="QUITO CIUDAD SOLIDARIA"/>
    <x v="0"/>
    <s v="F"/>
    <x v="0"/>
    <x v="0"/>
    <x v="0"/>
    <x v="1"/>
    <x v="6"/>
    <x v="4"/>
    <x v="49"/>
    <s v="001"/>
    <n v="11200"/>
    <n v="0"/>
    <n v="11200"/>
    <n v="-11200"/>
    <n v="0"/>
    <n v="0"/>
    <n v="0"/>
    <n v="0"/>
    <n v="11200"/>
    <n v="11200"/>
    <n v="0"/>
    <s v="G/730606/1FF102"/>
  </r>
  <r>
    <s v="1"/>
    <s v="QUITO CIUDAD SOLIDARIA"/>
    <x v="0"/>
    <s v="F"/>
    <x v="0"/>
    <x v="0"/>
    <x v="0"/>
    <x v="1"/>
    <x v="6"/>
    <x v="4"/>
    <x v="56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x v="0"/>
    <s v="F"/>
    <x v="0"/>
    <x v="0"/>
    <x v="0"/>
    <x v="1"/>
    <x v="7"/>
    <x v="4"/>
    <x v="53"/>
    <s v="001"/>
    <n v="7894.24"/>
    <n v="0"/>
    <n v="7894.24"/>
    <n v="-7894.24"/>
    <n v="0"/>
    <n v="0"/>
    <n v="0"/>
    <n v="0"/>
    <n v="7894.24"/>
    <n v="7894.24"/>
    <n v="0"/>
    <s v="G/730205/1FF102"/>
  </r>
  <r>
    <s v="1"/>
    <s v="QUITO CIUDAD SOLIDARIA"/>
    <x v="0"/>
    <s v="F"/>
    <x v="0"/>
    <x v="0"/>
    <x v="0"/>
    <x v="1"/>
    <x v="7"/>
    <x v="4"/>
    <x v="58"/>
    <s v="001"/>
    <n v="1600"/>
    <n v="0"/>
    <n v="1600"/>
    <n v="-1600"/>
    <n v="0"/>
    <n v="0"/>
    <n v="0"/>
    <n v="0"/>
    <n v="1600"/>
    <n v="1600"/>
    <n v="0"/>
    <s v="G/730235/1FF102"/>
  </r>
  <r>
    <s v="1"/>
    <s v="QUITO CIUDAD SOLIDARIA"/>
    <x v="0"/>
    <s v="F"/>
    <x v="0"/>
    <x v="0"/>
    <x v="0"/>
    <x v="1"/>
    <x v="7"/>
    <x v="4"/>
    <x v="47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x v="0"/>
    <s v="F"/>
    <x v="0"/>
    <x v="0"/>
    <x v="0"/>
    <x v="1"/>
    <x v="7"/>
    <x v="4"/>
    <x v="59"/>
    <s v="001"/>
    <n v="300"/>
    <n v="0"/>
    <n v="300"/>
    <n v="-300"/>
    <n v="0"/>
    <n v="0"/>
    <n v="0"/>
    <n v="0"/>
    <n v="300"/>
    <n v="300"/>
    <n v="0"/>
    <s v="G/730812/1FF102"/>
  </r>
  <r>
    <s v="1"/>
    <s v="QUITO CIUDAD SOLIDARIA"/>
    <x v="0"/>
    <s v="F"/>
    <x v="0"/>
    <x v="0"/>
    <x v="0"/>
    <x v="1"/>
    <x v="2"/>
    <x v="4"/>
    <x v="60"/>
    <s v="001"/>
    <n v="1878.64"/>
    <n v="0"/>
    <n v="1878.64"/>
    <n v="0"/>
    <n v="1878.64"/>
    <n v="0"/>
    <n v="0"/>
    <n v="0"/>
    <n v="1878.64"/>
    <n v="1878.64"/>
    <n v="1878.64"/>
    <s v="G/730203/1FF102"/>
  </r>
  <r>
    <s v="1"/>
    <s v="QUITO CIUDAD SOLIDARIA"/>
    <x v="0"/>
    <s v="F"/>
    <x v="0"/>
    <x v="0"/>
    <x v="0"/>
    <x v="1"/>
    <x v="2"/>
    <x v="4"/>
    <x v="57"/>
    <s v="001"/>
    <n v="1000"/>
    <n v="-1000"/>
    <n v="0"/>
    <n v="0"/>
    <n v="0"/>
    <n v="0"/>
    <n v="0"/>
    <n v="0"/>
    <n v="0"/>
    <n v="0"/>
    <n v="0"/>
    <s v="G/730204/1FF102"/>
  </r>
  <r>
    <s v="1"/>
    <s v="QUITO CIUDAD SOLIDARIA"/>
    <x v="0"/>
    <s v="F"/>
    <x v="0"/>
    <x v="0"/>
    <x v="0"/>
    <x v="1"/>
    <x v="2"/>
    <x v="4"/>
    <x v="53"/>
    <s v="001"/>
    <n v="28000"/>
    <n v="-8553"/>
    <n v="19447"/>
    <n v="0"/>
    <n v="19447"/>
    <n v="0"/>
    <n v="19447"/>
    <n v="19447"/>
    <n v="0"/>
    <n v="0"/>
    <n v="0"/>
    <s v="G/730205/1FF102"/>
  </r>
  <r>
    <s v="1"/>
    <s v="QUITO CIUDAD SOLIDARIA"/>
    <x v="0"/>
    <s v="F"/>
    <x v="0"/>
    <x v="0"/>
    <x v="0"/>
    <x v="1"/>
    <x v="2"/>
    <x v="4"/>
    <x v="61"/>
    <s v="001"/>
    <n v="0"/>
    <n v="150999.76"/>
    <n v="150999.76"/>
    <n v="0"/>
    <n v="150999.76"/>
    <n v="131876.51999999999"/>
    <n v="0"/>
    <n v="0"/>
    <n v="150999.76"/>
    <n v="150999.76"/>
    <n v="19123.240000000002"/>
    <s v="G/730208/1FF102"/>
  </r>
  <r>
    <s v="1"/>
    <s v="QUITO CIUDAD SOLIDARIA"/>
    <x v="0"/>
    <s v="F"/>
    <x v="0"/>
    <x v="0"/>
    <x v="0"/>
    <x v="1"/>
    <x v="2"/>
    <x v="4"/>
    <x v="62"/>
    <s v="001"/>
    <n v="80000"/>
    <n v="-49524"/>
    <n v="30476"/>
    <n v="0"/>
    <n v="30476"/>
    <n v="29979.81"/>
    <n v="476"/>
    <n v="476"/>
    <n v="30000"/>
    <n v="30000"/>
    <n v="20.190000000000001"/>
    <s v="G/730402/1FF102"/>
  </r>
  <r>
    <s v="1"/>
    <s v="QUITO CIUDAD SOLIDARIA"/>
    <x v="0"/>
    <s v="F"/>
    <x v="0"/>
    <x v="0"/>
    <x v="0"/>
    <x v="1"/>
    <x v="2"/>
    <x v="4"/>
    <x v="63"/>
    <s v="001"/>
    <n v="20000"/>
    <n v="-20000"/>
    <n v="0"/>
    <n v="0"/>
    <n v="0"/>
    <n v="0"/>
    <n v="0"/>
    <n v="0"/>
    <n v="0"/>
    <n v="0"/>
    <n v="0"/>
    <s v="G/730403/1FF102"/>
  </r>
  <r>
    <s v="1"/>
    <s v="QUITO CIUDAD SOLIDARIA"/>
    <x v="0"/>
    <s v="F"/>
    <x v="0"/>
    <x v="0"/>
    <x v="0"/>
    <x v="1"/>
    <x v="2"/>
    <x v="4"/>
    <x v="56"/>
    <s v="001"/>
    <n v="17000"/>
    <n v="-17000"/>
    <n v="0"/>
    <n v="0"/>
    <n v="0"/>
    <n v="0"/>
    <n v="0"/>
    <n v="0"/>
    <n v="0"/>
    <n v="0"/>
    <n v="0"/>
    <s v="G/730613/1FF102"/>
  </r>
  <r>
    <s v="1"/>
    <s v="QUITO CIUDAD SOLIDARIA"/>
    <x v="0"/>
    <s v="F"/>
    <x v="0"/>
    <x v="0"/>
    <x v="0"/>
    <x v="1"/>
    <x v="2"/>
    <x v="4"/>
    <x v="50"/>
    <s v="001"/>
    <n v="626.88"/>
    <n v="-626.88"/>
    <n v="0"/>
    <n v="0"/>
    <n v="0"/>
    <n v="0"/>
    <n v="0"/>
    <n v="0"/>
    <n v="0"/>
    <n v="0"/>
    <n v="0"/>
    <s v="G/730804/1FF102"/>
  </r>
  <r>
    <s v="1"/>
    <s v="QUITO CIUDAD SOLIDARIA"/>
    <x v="0"/>
    <s v="F"/>
    <x v="0"/>
    <x v="0"/>
    <x v="0"/>
    <x v="1"/>
    <x v="2"/>
    <x v="4"/>
    <x v="64"/>
    <s v="001"/>
    <n v="10000"/>
    <n v="-10000"/>
    <n v="0"/>
    <n v="0"/>
    <n v="0"/>
    <n v="0"/>
    <n v="0"/>
    <n v="0"/>
    <n v="0"/>
    <n v="0"/>
    <n v="0"/>
    <s v="G/730807/1FF102"/>
  </r>
  <r>
    <s v="1"/>
    <s v="QUITO CIUDAD SOLIDARIA"/>
    <x v="0"/>
    <s v="F"/>
    <x v="0"/>
    <x v="0"/>
    <x v="0"/>
    <x v="1"/>
    <x v="2"/>
    <x v="4"/>
    <x v="65"/>
    <s v="001"/>
    <n v="1000"/>
    <n v="-1000"/>
    <n v="0"/>
    <n v="0"/>
    <n v="0"/>
    <n v="0"/>
    <n v="0"/>
    <n v="0"/>
    <n v="0"/>
    <n v="0"/>
    <n v="0"/>
    <s v="G/730820/1FF102"/>
  </r>
  <r>
    <s v="1"/>
    <s v="QUITO CIUDAD SOLIDARIA"/>
    <x v="0"/>
    <s v="F"/>
    <x v="0"/>
    <x v="0"/>
    <x v="0"/>
    <x v="1"/>
    <x v="2"/>
    <x v="4"/>
    <x v="66"/>
    <s v="001"/>
    <n v="2000"/>
    <n v="-2000"/>
    <n v="0"/>
    <n v="0"/>
    <n v="0"/>
    <n v="0"/>
    <n v="0"/>
    <n v="0"/>
    <n v="0"/>
    <n v="0"/>
    <n v="0"/>
    <s v="G/731408/1FF102"/>
  </r>
  <r>
    <s v="1"/>
    <s v="QUITO CIUDAD SOLIDARIA"/>
    <x v="0"/>
    <s v="F"/>
    <x v="0"/>
    <x v="0"/>
    <x v="0"/>
    <x v="1"/>
    <x v="8"/>
    <x v="4"/>
    <x v="67"/>
    <s v="001"/>
    <n v="55000"/>
    <n v="0"/>
    <n v="55000"/>
    <n v="-39117.279999999999"/>
    <n v="15882.720000000001"/>
    <n v="0"/>
    <n v="7930.72"/>
    <n v="7930.72"/>
    <n v="47069.279999999999"/>
    <n v="47069.279999999999"/>
    <n v="7952"/>
    <s v="G/730418/1FF102"/>
  </r>
  <r>
    <s v="1"/>
    <s v="QUITO CIUDAD SOLIDARIA"/>
    <x v="0"/>
    <s v="F"/>
    <x v="0"/>
    <x v="0"/>
    <x v="0"/>
    <x v="1"/>
    <x v="8"/>
    <x v="4"/>
    <x v="68"/>
    <s v="001"/>
    <n v="20000"/>
    <n v="0"/>
    <n v="20000"/>
    <n v="-20000"/>
    <n v="0"/>
    <n v="0"/>
    <n v="0"/>
    <n v="0"/>
    <n v="20000"/>
    <n v="20000"/>
    <n v="0"/>
    <s v="G/730811/1FF102"/>
  </r>
  <r>
    <s v="1"/>
    <s v="QUITO CIUDAD SOLIDARIA"/>
    <x v="0"/>
    <s v="F"/>
    <x v="0"/>
    <x v="0"/>
    <x v="0"/>
    <x v="1"/>
    <x v="9"/>
    <x v="4"/>
    <x v="53"/>
    <s v="001"/>
    <n v="1360"/>
    <n v="0"/>
    <n v="1360"/>
    <n v="-1360"/>
    <n v="0"/>
    <n v="0"/>
    <n v="0"/>
    <n v="0"/>
    <n v="1360"/>
    <n v="1360"/>
    <n v="0"/>
    <s v="G/730205/1FF102"/>
  </r>
  <r>
    <s v="1"/>
    <s v="QUITO CIUDAD SOLIDARIA"/>
    <x v="0"/>
    <s v="F"/>
    <x v="0"/>
    <x v="0"/>
    <x v="0"/>
    <x v="1"/>
    <x v="9"/>
    <x v="4"/>
    <x v="58"/>
    <s v="001"/>
    <n v="46000"/>
    <n v="0"/>
    <n v="46000"/>
    <n v="-46000"/>
    <n v="0"/>
    <n v="0"/>
    <n v="0"/>
    <n v="0"/>
    <n v="46000"/>
    <n v="46000"/>
    <n v="0"/>
    <s v="G/730235/1FF102"/>
  </r>
  <r>
    <s v="1"/>
    <s v="QUITO CIUDAD SOLIDARIA"/>
    <x v="0"/>
    <s v="F"/>
    <x v="0"/>
    <x v="0"/>
    <x v="0"/>
    <x v="1"/>
    <x v="9"/>
    <x v="4"/>
    <x v="47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x v="0"/>
    <s v="F"/>
    <x v="0"/>
    <x v="0"/>
    <x v="0"/>
    <x v="1"/>
    <x v="9"/>
    <x v="4"/>
    <x v="69"/>
    <s v="001"/>
    <n v="15125.03"/>
    <n v="0"/>
    <n v="15125.03"/>
    <n v="-3.6"/>
    <n v="15121.43"/>
    <n v="81.540000000000006"/>
    <n v="15039.89"/>
    <n v="15039.89"/>
    <n v="85.140000000001237"/>
    <n v="85.140000000001237"/>
    <n v="0"/>
    <s v="G/730802/1FF102"/>
  </r>
  <r>
    <s v="1"/>
    <s v="QUITO CIUDAD SOLIDARIA"/>
    <x v="0"/>
    <s v="F"/>
    <x v="0"/>
    <x v="0"/>
    <x v="0"/>
    <x v="1"/>
    <x v="9"/>
    <x v="4"/>
    <x v="59"/>
    <s v="001"/>
    <n v="8000"/>
    <n v="0"/>
    <n v="8000"/>
    <n v="-4516.0200000000004"/>
    <n v="3483.9799999999996"/>
    <n v="0"/>
    <n v="3483.98"/>
    <n v="3483.98"/>
    <n v="4516.0200000000004"/>
    <n v="4516.0200000000004"/>
    <n v="0"/>
    <s v="G/730812/1FF102"/>
  </r>
  <r>
    <s v="1"/>
    <s v="QUITO CIUDAD SOLIDARIA"/>
    <x v="0"/>
    <s v="F"/>
    <x v="0"/>
    <x v="0"/>
    <x v="0"/>
    <x v="4"/>
    <x v="10"/>
    <x v="4"/>
    <x v="53"/>
    <s v="001"/>
    <n v="45000"/>
    <n v="0"/>
    <n v="45000"/>
    <n v="-41510"/>
    <n v="3490"/>
    <n v="0"/>
    <n v="0"/>
    <n v="0"/>
    <n v="45000"/>
    <n v="45000"/>
    <n v="3490"/>
    <s v="G/730205/1FG101"/>
  </r>
  <r>
    <s v="1"/>
    <s v="QUITO CIUDAD SOLIDARIA"/>
    <x v="0"/>
    <s v="F"/>
    <x v="0"/>
    <x v="0"/>
    <x v="0"/>
    <x v="4"/>
    <x v="11"/>
    <x v="4"/>
    <x v="53"/>
    <s v="001"/>
    <n v="67000"/>
    <n v="0"/>
    <n v="67000"/>
    <n v="-59905"/>
    <n v="7095"/>
    <n v="0"/>
    <n v="7095"/>
    <n v="3855"/>
    <n v="59905"/>
    <n v="63145"/>
    <n v="0"/>
    <s v="G/730205/1FG101"/>
  </r>
  <r>
    <s v="2"/>
    <s v="QUITO CIUDAD DE OPORTUNIDADES"/>
    <x v="0"/>
    <s v="F"/>
    <x v="0"/>
    <x v="0"/>
    <x v="0"/>
    <x v="5"/>
    <x v="12"/>
    <x v="4"/>
    <x v="57"/>
    <s v="001"/>
    <n v="4255"/>
    <n v="0"/>
    <n v="4255"/>
    <n v="-4255"/>
    <n v="0"/>
    <n v="0"/>
    <n v="0"/>
    <n v="0"/>
    <n v="4255"/>
    <n v="4255"/>
    <n v="0"/>
    <s v="G/730204/2FH211"/>
  </r>
  <r>
    <s v="2"/>
    <s v="QUITO CIUDAD DE OPORTUNIDADES"/>
    <x v="0"/>
    <s v="F"/>
    <x v="0"/>
    <x v="0"/>
    <x v="0"/>
    <x v="5"/>
    <x v="12"/>
    <x v="4"/>
    <x v="58"/>
    <s v="001"/>
    <n v="2300"/>
    <n v="0"/>
    <n v="2300"/>
    <n v="-2300"/>
    <n v="0"/>
    <n v="0"/>
    <n v="0"/>
    <n v="0"/>
    <n v="2300"/>
    <n v="2300"/>
    <n v="0"/>
    <s v="G/730235/2FH211"/>
  </r>
  <r>
    <s v="2"/>
    <s v="QUITO CIUDAD DE OPORTUNIDADES"/>
    <x v="0"/>
    <s v="F"/>
    <x v="0"/>
    <x v="0"/>
    <x v="0"/>
    <x v="5"/>
    <x v="12"/>
    <x v="4"/>
    <x v="70"/>
    <s v="001"/>
    <n v="6745"/>
    <n v="0"/>
    <n v="6745"/>
    <n v="-6745"/>
    <n v="0"/>
    <n v="0"/>
    <n v="0"/>
    <n v="0"/>
    <n v="6745"/>
    <n v="6745"/>
    <n v="0"/>
    <s v="G/730503/2FH211"/>
  </r>
  <r>
    <s v="2"/>
    <s v="QUITO CIUDAD DE OPORTUNIDADES"/>
    <x v="0"/>
    <s v="F"/>
    <x v="0"/>
    <x v="0"/>
    <x v="0"/>
    <x v="5"/>
    <x v="12"/>
    <x v="4"/>
    <x v="47"/>
    <s v="001"/>
    <n v="2700"/>
    <n v="0"/>
    <n v="2700"/>
    <n v="-2700"/>
    <n v="0"/>
    <n v="0"/>
    <n v="0"/>
    <n v="0"/>
    <n v="2700"/>
    <n v="2700"/>
    <n v="0"/>
    <s v="G/730505/2FH211"/>
  </r>
  <r>
    <s v="2"/>
    <s v="QUITO CIUDAD DE OPORTUNIDADES"/>
    <x v="0"/>
    <s v="F"/>
    <x v="0"/>
    <x v="0"/>
    <x v="0"/>
    <x v="5"/>
    <x v="12"/>
    <x v="4"/>
    <x v="56"/>
    <s v="001"/>
    <n v="7000"/>
    <n v="0"/>
    <n v="7000"/>
    <n v="-7000"/>
    <n v="0"/>
    <n v="0"/>
    <n v="0"/>
    <n v="0"/>
    <n v="7000"/>
    <n v="7000"/>
    <n v="0"/>
    <s v="G/730613/2FH211"/>
  </r>
  <r>
    <s v="2"/>
    <s v="QUITO CIUDAD DE OPORTUNIDADES"/>
    <x v="0"/>
    <s v="F"/>
    <x v="0"/>
    <x v="0"/>
    <x v="0"/>
    <x v="5"/>
    <x v="12"/>
    <x v="4"/>
    <x v="51"/>
    <s v="001"/>
    <n v="1500"/>
    <n v="0"/>
    <n v="1500"/>
    <n v="0"/>
    <n v="1500"/>
    <n v="0"/>
    <n v="1498.5"/>
    <n v="0"/>
    <n v="1.5"/>
    <n v="1500"/>
    <n v="1.5"/>
    <s v="G/730814/2FH211"/>
  </r>
  <r>
    <s v="1"/>
    <s v="QUITO CIUDAD SOLIDARIA"/>
    <x v="0"/>
    <s v="F"/>
    <x v="0"/>
    <x v="0"/>
    <x v="0"/>
    <x v="6"/>
    <x v="13"/>
    <x v="4"/>
    <x v="53"/>
    <s v="001"/>
    <n v="31800"/>
    <n v="0"/>
    <n v="31800"/>
    <n v="-24800"/>
    <n v="7000"/>
    <n v="0"/>
    <n v="7000"/>
    <n v="7000"/>
    <n v="24800"/>
    <n v="24800"/>
    <n v="0"/>
    <s v="G/730205/1FJ103"/>
  </r>
  <r>
    <s v="1"/>
    <s v="QUITO CIUDAD SOLIDARIA"/>
    <x v="0"/>
    <s v="F"/>
    <x v="0"/>
    <x v="0"/>
    <x v="0"/>
    <x v="6"/>
    <x v="13"/>
    <x v="4"/>
    <x v="56"/>
    <s v="001"/>
    <n v="14200"/>
    <n v="0"/>
    <n v="14200"/>
    <n v="-14200"/>
    <n v="0"/>
    <n v="0"/>
    <n v="0"/>
    <n v="0"/>
    <n v="14200"/>
    <n v="14200"/>
    <n v="0"/>
    <s v="G/730613/1FJ103"/>
  </r>
  <r>
    <s v="1"/>
    <s v="QUITO CIUDAD SOLIDARIA"/>
    <x v="0"/>
    <s v="F"/>
    <x v="0"/>
    <x v="0"/>
    <x v="0"/>
    <x v="2"/>
    <x v="14"/>
    <x v="4"/>
    <x v="57"/>
    <s v="001"/>
    <n v="5000"/>
    <n v="0"/>
    <n v="5000"/>
    <n v="-5000"/>
    <n v="0"/>
    <n v="0"/>
    <n v="0"/>
    <n v="0"/>
    <n v="5000"/>
    <n v="5000"/>
    <n v="0"/>
    <s v="G/730204/1FM103"/>
  </r>
  <r>
    <s v="1"/>
    <s v="QUITO CIUDAD SOLIDARIA"/>
    <x v="0"/>
    <s v="F"/>
    <x v="0"/>
    <x v="0"/>
    <x v="0"/>
    <x v="2"/>
    <x v="14"/>
    <x v="4"/>
    <x v="53"/>
    <s v="001"/>
    <n v="3000"/>
    <n v="-3000"/>
    <n v="0"/>
    <n v="0"/>
    <n v="0"/>
    <n v="0"/>
    <n v="0"/>
    <n v="0"/>
    <n v="0"/>
    <n v="0"/>
    <n v="0"/>
    <s v="G/730205/1FM103"/>
  </r>
  <r>
    <s v="1"/>
    <s v="QUITO CIUDAD SOLIDARIA"/>
    <x v="0"/>
    <s v="F"/>
    <x v="0"/>
    <x v="0"/>
    <x v="0"/>
    <x v="2"/>
    <x v="14"/>
    <x v="4"/>
    <x v="47"/>
    <s v="001"/>
    <n v="21090.240000000002"/>
    <n v="-5000"/>
    <n v="16090.240000000002"/>
    <n v="-3238.32"/>
    <n v="12851.920000000002"/>
    <n v="12851.92"/>
    <n v="0"/>
    <n v="0"/>
    <n v="16090.240000000002"/>
    <n v="16090.240000000002"/>
    <n v="0"/>
    <s v="G/730505/1FM103"/>
  </r>
  <r>
    <s v="1"/>
    <s v="QUITO CIUDAD SOLIDARIA"/>
    <x v="0"/>
    <s v="F"/>
    <x v="0"/>
    <x v="0"/>
    <x v="0"/>
    <x v="2"/>
    <x v="14"/>
    <x v="4"/>
    <x v="49"/>
    <s v="001"/>
    <n v="56830.68"/>
    <n v="0"/>
    <n v="56830.68"/>
    <n v="-43390.68"/>
    <n v="13440"/>
    <n v="0"/>
    <n v="0"/>
    <n v="0"/>
    <n v="56830.68"/>
    <n v="56830.68"/>
    <n v="13440"/>
    <s v="G/730606/1FM103"/>
  </r>
  <r>
    <s v="1"/>
    <s v="QUITO CIUDAD SOLIDARIA"/>
    <x v="0"/>
    <s v="F"/>
    <x v="0"/>
    <x v="0"/>
    <x v="0"/>
    <x v="2"/>
    <x v="14"/>
    <x v="4"/>
    <x v="71"/>
    <s v="001"/>
    <n v="0"/>
    <n v="1500"/>
    <n v="1500"/>
    <n v="0"/>
    <n v="1500"/>
    <n v="0"/>
    <n v="0"/>
    <n v="0"/>
    <n v="1500"/>
    <n v="1500"/>
    <n v="1500"/>
    <s v="G/730810/1FM103"/>
  </r>
  <r>
    <s v="1"/>
    <s v="QUITO CIUDAD SOLIDARIA"/>
    <x v="0"/>
    <s v="F"/>
    <x v="0"/>
    <x v="0"/>
    <x v="0"/>
    <x v="2"/>
    <x v="14"/>
    <x v="4"/>
    <x v="59"/>
    <s v="001"/>
    <n v="0"/>
    <n v="3000"/>
    <n v="3000"/>
    <n v="-3000"/>
    <n v="0"/>
    <n v="0"/>
    <n v="0"/>
    <n v="0"/>
    <n v="3000"/>
    <n v="3000"/>
    <n v="0"/>
    <s v="G/730812/1FM103"/>
  </r>
  <r>
    <s v="1"/>
    <s v="QUITO CIUDAD SOLIDARIA"/>
    <x v="0"/>
    <s v="F"/>
    <x v="0"/>
    <x v="0"/>
    <x v="0"/>
    <x v="2"/>
    <x v="15"/>
    <x v="4"/>
    <x v="53"/>
    <s v="001"/>
    <n v="5424"/>
    <n v="-4000"/>
    <n v="1424"/>
    <n v="-1424"/>
    <n v="0"/>
    <n v="0"/>
    <n v="0"/>
    <n v="0"/>
    <n v="1424"/>
    <n v="1424"/>
    <n v="0"/>
    <s v="G/730205/1FM103"/>
  </r>
  <r>
    <s v="1"/>
    <s v="QUITO CIUDAD SOLIDARIA"/>
    <x v="0"/>
    <s v="F"/>
    <x v="0"/>
    <x v="0"/>
    <x v="0"/>
    <x v="2"/>
    <x v="15"/>
    <x v="4"/>
    <x v="49"/>
    <s v="001"/>
    <n v="37887.120000000003"/>
    <n v="-2000"/>
    <n v="35887.120000000003"/>
    <n v="-29167.119999999999"/>
    <n v="6720.0000000000036"/>
    <n v="0"/>
    <n v="0"/>
    <n v="0"/>
    <n v="35887.120000000003"/>
    <n v="35887.120000000003"/>
    <n v="6720"/>
    <s v="G/730606/1FM103"/>
  </r>
  <r>
    <s v="1"/>
    <s v="QUITO CIUDAD SOLIDARIA"/>
    <x v="0"/>
    <s v="F"/>
    <x v="0"/>
    <x v="0"/>
    <x v="0"/>
    <x v="2"/>
    <x v="15"/>
    <x v="4"/>
    <x v="59"/>
    <s v="001"/>
    <n v="4242"/>
    <n v="0"/>
    <n v="4242"/>
    <n v="-4242"/>
    <n v="0"/>
    <n v="0"/>
    <n v="0"/>
    <n v="0"/>
    <n v="4242"/>
    <n v="4242"/>
    <n v="0"/>
    <s v="G/730812/1FM103"/>
  </r>
  <r>
    <s v="1"/>
    <s v="QUITO CIUDAD SOLIDARIA"/>
    <x v="0"/>
    <s v="F"/>
    <x v="0"/>
    <x v="0"/>
    <x v="0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0"/>
    <x v="0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0"/>
    <x v="0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0"/>
    <x v="0"/>
    <x v="7"/>
    <x v="16"/>
    <x v="4"/>
    <x v="68"/>
    <s v="001"/>
    <n v="5500"/>
    <n v="0"/>
    <n v="5500"/>
    <n v="-1867.28"/>
    <n v="3632.7200000000003"/>
    <n v="0"/>
    <n v="3632.72"/>
    <n v="3632.72"/>
    <n v="1867.2800000000002"/>
    <n v="1867.2800000000002"/>
    <n v="0"/>
    <s v="G/730811/1FN103"/>
  </r>
  <r>
    <s v="3"/>
    <s v="QUITO CIUDAD INTELIGENTE"/>
    <x v="0"/>
    <s v="F"/>
    <x v="0"/>
    <x v="0"/>
    <x v="0"/>
    <x v="8"/>
    <x v="17"/>
    <x v="4"/>
    <x v="57"/>
    <s v="001"/>
    <n v="2000"/>
    <n v="0"/>
    <n v="2000"/>
    <n v="-2000"/>
    <n v="0"/>
    <n v="0"/>
    <n v="0"/>
    <n v="0"/>
    <n v="2000"/>
    <n v="2000"/>
    <n v="0"/>
    <s v="G/730204/3FN301"/>
  </r>
  <r>
    <s v="3"/>
    <s v="QUITO CIUDAD INTELIGENTE"/>
    <x v="0"/>
    <s v="F"/>
    <x v="0"/>
    <x v="0"/>
    <x v="0"/>
    <x v="8"/>
    <x v="17"/>
    <x v="4"/>
    <x v="72"/>
    <s v="001"/>
    <n v="1000"/>
    <n v="0"/>
    <n v="1000"/>
    <n v="0"/>
    <n v="1000"/>
    <n v="0"/>
    <n v="537.6"/>
    <n v="537.6"/>
    <n v="462.4"/>
    <n v="462.4"/>
    <n v="462.4"/>
    <s v="G/730209/3FN301"/>
  </r>
  <r>
    <s v="3"/>
    <s v="QUITO CIUDAD INTELIGENTE"/>
    <x v="0"/>
    <s v="F"/>
    <x v="0"/>
    <x v="0"/>
    <x v="0"/>
    <x v="8"/>
    <x v="17"/>
    <x v="4"/>
    <x v="55"/>
    <s v="001"/>
    <n v="5500"/>
    <n v="0"/>
    <n v="5500"/>
    <n v="0"/>
    <n v="5500"/>
    <n v="0"/>
    <n v="0"/>
    <n v="0"/>
    <n v="5500"/>
    <n v="5500"/>
    <n v="5500"/>
    <s v="G/730504/3FN301"/>
  </r>
  <r>
    <s v="3"/>
    <s v="QUITO CIUDAD INTELIGENTE"/>
    <x v="0"/>
    <s v="F"/>
    <x v="0"/>
    <x v="0"/>
    <x v="0"/>
    <x v="8"/>
    <x v="17"/>
    <x v="4"/>
    <x v="69"/>
    <s v="001"/>
    <n v="5000"/>
    <n v="0"/>
    <n v="5000"/>
    <n v="-5000"/>
    <n v="0"/>
    <n v="0"/>
    <n v="0"/>
    <n v="0"/>
    <n v="5000"/>
    <n v="5000"/>
    <n v="0"/>
    <s v="G/730802/3FN301"/>
  </r>
  <r>
    <s v="3"/>
    <s v="QUITO CIUDAD INTELIGENTE"/>
    <x v="0"/>
    <s v="F"/>
    <x v="0"/>
    <x v="0"/>
    <x v="0"/>
    <x v="8"/>
    <x v="17"/>
    <x v="4"/>
    <x v="73"/>
    <s v="001"/>
    <n v="1000"/>
    <n v="0"/>
    <n v="1000"/>
    <n v="-500"/>
    <n v="500"/>
    <n v="0"/>
    <n v="0"/>
    <n v="0"/>
    <n v="1000"/>
    <n v="1000"/>
    <n v="500"/>
    <s v="G/730805/3FN301"/>
  </r>
  <r>
    <s v="3"/>
    <s v="QUITO CIUDAD INTELIGENTE"/>
    <x v="0"/>
    <s v="F"/>
    <x v="0"/>
    <x v="0"/>
    <x v="0"/>
    <x v="8"/>
    <x v="18"/>
    <x v="4"/>
    <x v="60"/>
    <s v="001"/>
    <n v="888.56"/>
    <n v="0"/>
    <n v="888.56"/>
    <n v="-688.56"/>
    <n v="200"/>
    <n v="0"/>
    <n v="0"/>
    <n v="0"/>
    <n v="888.56"/>
    <n v="888.56"/>
    <n v="200"/>
    <s v="G/730203/3FN301"/>
  </r>
  <r>
    <s v="3"/>
    <s v="QUITO CIUDAD INTELIGENTE"/>
    <x v="0"/>
    <s v="F"/>
    <x v="0"/>
    <x v="0"/>
    <x v="0"/>
    <x v="8"/>
    <x v="18"/>
    <x v="4"/>
    <x v="68"/>
    <s v="001"/>
    <n v="3000"/>
    <n v="0"/>
    <n v="3000"/>
    <n v="0"/>
    <n v="3000"/>
    <n v="0"/>
    <n v="2954"/>
    <n v="2954"/>
    <n v="46"/>
    <n v="46"/>
    <n v="46"/>
    <s v="G/730811/3FN301"/>
  </r>
  <r>
    <s v="3"/>
    <s v="QUITO CIUDAD INTELIGENTE"/>
    <x v="0"/>
    <s v="F"/>
    <x v="0"/>
    <x v="0"/>
    <x v="0"/>
    <x v="3"/>
    <x v="4"/>
    <x v="5"/>
    <x v="74"/>
    <s v="001"/>
    <n v="50000"/>
    <n v="0"/>
    <n v="50000"/>
    <n v="-121.91"/>
    <n v="49878.09"/>
    <n v="49878.09"/>
    <n v="0"/>
    <n v="0"/>
    <n v="50000"/>
    <n v="50000"/>
    <n v="0"/>
    <s v="G/750107/3FD301"/>
  </r>
  <r>
    <s v="1"/>
    <s v="QUITO CIUDAD SOLIDARIA"/>
    <x v="0"/>
    <s v="F"/>
    <x v="0"/>
    <x v="0"/>
    <x v="0"/>
    <x v="1"/>
    <x v="5"/>
    <x v="5"/>
    <x v="75"/>
    <s v="002"/>
    <n v="259644.36"/>
    <n v="-214370.71"/>
    <n v="45273.649999999994"/>
    <n v="0"/>
    <n v="45273.649999999994"/>
    <n v="0"/>
    <n v="45273.65"/>
    <n v="45273.64"/>
    <n v="0"/>
    <n v="9.9999999947613105E-3"/>
    <n v="0"/>
    <s v="G/750104/1FF102"/>
  </r>
  <r>
    <s v="1"/>
    <s v="QUITO CIUDAD SOLIDARIA"/>
    <x v="0"/>
    <s v="F"/>
    <x v="0"/>
    <x v="0"/>
    <x v="0"/>
    <x v="1"/>
    <x v="5"/>
    <x v="5"/>
    <x v="75"/>
    <s v="001"/>
    <n v="1687354.49"/>
    <n v="-134878.67000000001"/>
    <n v="1552475.82"/>
    <n v="-846477.02"/>
    <n v="705998.8"/>
    <n v="126349.15"/>
    <n v="558209.67000000004"/>
    <n v="54203.25"/>
    <n v="994266.15"/>
    <n v="1498272.57"/>
    <n v="21439.98"/>
    <s v="G/750104/1FF102"/>
  </r>
  <r>
    <s v="1"/>
    <s v="QUITO CIUDAD SOLIDARIA"/>
    <x v="0"/>
    <s v="F"/>
    <x v="0"/>
    <x v="0"/>
    <x v="0"/>
    <x v="1"/>
    <x v="5"/>
    <x v="5"/>
    <x v="76"/>
    <s v="001"/>
    <n v="1505465.7"/>
    <n v="-109503.08"/>
    <n v="1395962.6199999999"/>
    <n v="-43000"/>
    <n v="1352962.6199999999"/>
    <n v="714766.86"/>
    <n v="631458.76"/>
    <n v="41302.17"/>
    <n v="764503.85999999987"/>
    <n v="1354660.45"/>
    <n v="6737"/>
    <s v="G/750105/1FF102"/>
  </r>
  <r>
    <s v="1"/>
    <s v="QUITO CIUDAD SOLIDARIA"/>
    <x v="0"/>
    <s v="F"/>
    <x v="0"/>
    <x v="0"/>
    <x v="0"/>
    <x v="1"/>
    <x v="5"/>
    <x v="5"/>
    <x v="76"/>
    <s v="002"/>
    <n v="90000"/>
    <n v="-59574.17"/>
    <n v="30425.83"/>
    <n v="0"/>
    <n v="30425.83"/>
    <n v="0.01"/>
    <n v="30425.82"/>
    <n v="30425.82"/>
    <n v="1.0000000002037268E-2"/>
    <n v="1.0000000002037268E-2"/>
    <n v="0"/>
    <s v="G/750105/1FF102"/>
  </r>
  <r>
    <s v="1"/>
    <s v="QUITO CIUDAD SOLIDARIA"/>
    <x v="0"/>
    <s v="F"/>
    <x v="0"/>
    <x v="0"/>
    <x v="0"/>
    <x v="1"/>
    <x v="5"/>
    <x v="5"/>
    <x v="74"/>
    <s v="002"/>
    <n v="65000"/>
    <n v="-65000"/>
    <n v="0"/>
    <n v="0"/>
    <n v="0"/>
    <n v="0"/>
    <n v="0"/>
    <n v="0"/>
    <n v="0"/>
    <n v="0"/>
    <n v="0"/>
    <s v="G/750107/1FF102"/>
  </r>
  <r>
    <s v="1"/>
    <s v="QUITO CIUDAD SOLIDARIA"/>
    <x v="0"/>
    <s v="F"/>
    <x v="0"/>
    <x v="0"/>
    <x v="0"/>
    <x v="1"/>
    <x v="8"/>
    <x v="5"/>
    <x v="75"/>
    <s v="002"/>
    <n v="100000"/>
    <n v="-64108.63"/>
    <n v="35891.370000000003"/>
    <n v="0"/>
    <n v="35891.370000000003"/>
    <n v="0.01"/>
    <n v="35891.360000000001"/>
    <n v="35891.360000000001"/>
    <n v="1.0000000002037268E-2"/>
    <n v="1.0000000002037268E-2"/>
    <n v="0"/>
    <s v="G/750104/1FF102"/>
  </r>
  <r>
    <s v="1"/>
    <s v="QUITO CIUDAD SOLIDARIA"/>
    <x v="0"/>
    <s v="F"/>
    <x v="0"/>
    <x v="0"/>
    <x v="0"/>
    <x v="1"/>
    <x v="8"/>
    <x v="5"/>
    <x v="75"/>
    <s v="001"/>
    <n v="238012.98"/>
    <n v="0"/>
    <n v="238012.98"/>
    <n v="-30000"/>
    <n v="208012.98"/>
    <n v="10510.76"/>
    <n v="196987.9"/>
    <n v="42861.120000000003"/>
    <n v="41025.080000000016"/>
    <n v="195151.86000000002"/>
    <n v="514.32000000000005"/>
    <s v="G/750104/1FF102"/>
  </r>
  <r>
    <s v="1"/>
    <s v="QUITO CIUDAD SOLIDARIA"/>
    <x v="0"/>
    <s v="F"/>
    <x v="0"/>
    <x v="0"/>
    <x v="0"/>
    <x v="1"/>
    <x v="8"/>
    <x v="5"/>
    <x v="76"/>
    <s v="001"/>
    <n v="220000"/>
    <n v="0"/>
    <n v="220000"/>
    <n v="0"/>
    <n v="220000"/>
    <n v="168460.17"/>
    <n v="42299.41"/>
    <n v="0"/>
    <n v="177700.59"/>
    <n v="220000"/>
    <n v="9240.42"/>
    <s v="G/750105/1FF102"/>
  </r>
  <r>
    <s v="3"/>
    <s v="QUITO CIUDAD INTELIGENTE"/>
    <x v="0"/>
    <s v="F"/>
    <x v="0"/>
    <x v="0"/>
    <x v="0"/>
    <x v="3"/>
    <x v="4"/>
    <x v="6"/>
    <x v="77"/>
    <s v="001"/>
    <n v="4000"/>
    <n v="0"/>
    <n v="4000"/>
    <n v="-4000"/>
    <n v="0"/>
    <n v="0"/>
    <n v="0"/>
    <n v="0"/>
    <n v="4000"/>
    <n v="4000"/>
    <n v="0"/>
    <s v="G/840104/3FD301"/>
  </r>
  <r>
    <s v="3"/>
    <s v="QUITO CIUDAD INTELIGENTE"/>
    <x v="0"/>
    <s v="F"/>
    <x v="0"/>
    <x v="0"/>
    <x v="0"/>
    <x v="3"/>
    <x v="4"/>
    <x v="6"/>
    <x v="78"/>
    <s v="001"/>
    <n v="2000"/>
    <n v="0"/>
    <n v="2000"/>
    <n v="-2000"/>
    <n v="0"/>
    <n v="0"/>
    <n v="0"/>
    <n v="0"/>
    <n v="2000"/>
    <n v="2000"/>
    <n v="0"/>
    <s v="G/840107/3FD301"/>
  </r>
  <r>
    <s v="1"/>
    <s v="QUITO CIUDAD SOLIDARIA"/>
    <x v="0"/>
    <s v="F"/>
    <x v="0"/>
    <x v="0"/>
    <x v="0"/>
    <x v="1"/>
    <x v="2"/>
    <x v="6"/>
    <x v="79"/>
    <s v="001"/>
    <n v="25000"/>
    <n v="-20000"/>
    <n v="5000"/>
    <n v="0"/>
    <n v="5000"/>
    <n v="0"/>
    <n v="0"/>
    <n v="0"/>
    <n v="5000"/>
    <n v="5000"/>
    <n v="5000"/>
    <s v="G/840103/1FF102"/>
  </r>
  <r>
    <s v="1"/>
    <s v="QUITO CIUDAD SOLIDARIA"/>
    <x v="0"/>
    <s v="F"/>
    <x v="0"/>
    <x v="0"/>
    <x v="0"/>
    <x v="1"/>
    <x v="2"/>
    <x v="6"/>
    <x v="77"/>
    <s v="001"/>
    <n v="16000"/>
    <n v="-5450.88"/>
    <n v="10549.119999999999"/>
    <n v="-5000"/>
    <n v="5549.119999999999"/>
    <n v="208.32"/>
    <n v="2340.8000000000002"/>
    <n v="2340.8000000000002"/>
    <n v="8208.32"/>
    <n v="8208.32"/>
    <n v="3000"/>
    <s v="G/840104/1FF102"/>
  </r>
  <r>
    <s v="1"/>
    <s v="QUITO CIUDAD SOLIDARIA"/>
    <x v="0"/>
    <s v="F"/>
    <x v="0"/>
    <x v="0"/>
    <x v="0"/>
    <x v="1"/>
    <x v="2"/>
    <x v="6"/>
    <x v="78"/>
    <s v="001"/>
    <n v="20000"/>
    <n v="-15845"/>
    <n v="4155"/>
    <n v="-2155"/>
    <n v="2000"/>
    <n v="0"/>
    <n v="0"/>
    <n v="0"/>
    <n v="4155"/>
    <n v="4155"/>
    <n v="2000"/>
    <s v="G/840107/1FF102"/>
  </r>
  <r>
    <s v="2"/>
    <s v="QUITO CIUDAD DE OPORTUNIDADES"/>
    <x v="0"/>
    <s v="F"/>
    <x v="0"/>
    <x v="0"/>
    <x v="0"/>
    <x v="5"/>
    <x v="12"/>
    <x v="6"/>
    <x v="78"/>
    <s v="001"/>
    <n v="1500"/>
    <n v="0"/>
    <n v="1500"/>
    <n v="0"/>
    <n v="1500"/>
    <n v="1432.48"/>
    <n v="0"/>
    <n v="0"/>
    <n v="1500"/>
    <n v="1500"/>
    <n v="67.52"/>
    <s v="G/840107/2FH211"/>
  </r>
  <r>
    <s v="1"/>
    <s v="QUITO CIUDAD SOLIDARIA"/>
    <x v="0"/>
    <s v="F"/>
    <x v="0"/>
    <x v="0"/>
    <x v="0"/>
    <x v="2"/>
    <x v="14"/>
    <x v="6"/>
    <x v="80"/>
    <s v="001"/>
    <n v="0"/>
    <n v="3500"/>
    <n v="3500"/>
    <n v="0"/>
    <n v="3500"/>
    <n v="0"/>
    <n v="0"/>
    <n v="0"/>
    <n v="3500"/>
    <n v="3500"/>
    <n v="3500"/>
    <s v="G/840113/1FM103"/>
  </r>
  <r>
    <s v="1"/>
    <s v="QUITO CIUDAD SOLIDARIA"/>
    <x v="0"/>
    <s v="F"/>
    <x v="0"/>
    <x v="0"/>
    <x v="0"/>
    <x v="2"/>
    <x v="15"/>
    <x v="6"/>
    <x v="78"/>
    <s v="001"/>
    <n v="0"/>
    <n v="4000"/>
    <n v="4000"/>
    <n v="0"/>
    <n v="4000"/>
    <n v="0"/>
    <n v="0"/>
    <n v="0"/>
    <n v="4000"/>
    <n v="4000"/>
    <n v="4000"/>
    <s v="G/840107/1FM103"/>
  </r>
  <r>
    <s v="1"/>
    <s v="QUITO CIUDAD SOLIDARIA"/>
    <x v="0"/>
    <s v="F"/>
    <x v="0"/>
    <x v="0"/>
    <x v="0"/>
    <x v="2"/>
    <x v="15"/>
    <x v="6"/>
    <x v="80"/>
    <s v="001"/>
    <n v="0"/>
    <n v="2000"/>
    <n v="2000"/>
    <n v="-2000"/>
    <n v="0"/>
    <n v="0"/>
    <n v="0"/>
    <n v="0"/>
    <n v="2000"/>
    <n v="2000"/>
    <n v="0"/>
    <s v="G/840113/1FM103"/>
  </r>
  <r>
    <s v="1"/>
    <s v="QUITO CIUDAD SOLIDARIA"/>
    <x v="0"/>
    <s v="F"/>
    <x v="0"/>
    <x v="0"/>
    <x v="0"/>
    <x v="2"/>
    <x v="3"/>
    <x v="6"/>
    <x v="79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x v="0"/>
    <s v="F"/>
    <x v="0"/>
    <x v="0"/>
    <x v="0"/>
    <x v="8"/>
    <x v="17"/>
    <x v="6"/>
    <x v="77"/>
    <s v="001"/>
    <n v="15500"/>
    <n v="0"/>
    <n v="15500"/>
    <n v="-15500"/>
    <n v="0"/>
    <n v="0"/>
    <n v="0"/>
    <n v="0"/>
    <n v="15500"/>
    <n v="15500"/>
    <n v="0"/>
    <s v="G/840104/3FN301"/>
  </r>
  <r>
    <s v="3"/>
    <s v="QUITO CIUDAD INTELIGENTE"/>
    <x v="0"/>
    <s v="F"/>
    <x v="0"/>
    <x v="0"/>
    <x v="0"/>
    <x v="8"/>
    <x v="17"/>
    <x v="6"/>
    <x v="78"/>
    <s v="001"/>
    <n v="6000"/>
    <n v="0"/>
    <n v="6000"/>
    <n v="0"/>
    <n v="6000"/>
    <n v="682.92"/>
    <n v="5208"/>
    <n v="5208"/>
    <n v="792"/>
    <n v="792"/>
    <n v="109.08"/>
    <s v="G/840107/3FN301"/>
  </r>
  <r>
    <s v="1"/>
    <s v="QUITO CIUDAD SOLIDARIA"/>
    <x v="1"/>
    <s v="A"/>
    <x v="1"/>
    <x v="1"/>
    <x v="1"/>
    <x v="0"/>
    <x v="1"/>
    <x v="0"/>
    <x v="81"/>
    <s v="002"/>
    <n v="42500"/>
    <n v="32000"/>
    <n v="74500"/>
    <n v="0"/>
    <n v="74500"/>
    <n v="55517.72"/>
    <n v="18982.28"/>
    <n v="5253.2"/>
    <n v="55517.72"/>
    <n v="69246.8"/>
    <n v="0"/>
    <s v="G/510502/1AA101"/>
  </r>
  <r>
    <s v="1"/>
    <s v="QUITO CIUDAD SOLIDARIA"/>
    <x v="1"/>
    <s v="A"/>
    <x v="1"/>
    <x v="1"/>
    <x v="1"/>
    <x v="0"/>
    <x v="1"/>
    <x v="0"/>
    <x v="12"/>
    <s v="002"/>
    <n v="22200"/>
    <n v="16896"/>
    <n v="39096"/>
    <n v="0"/>
    <n v="39096"/>
    <n v="29073.32"/>
    <n v="10022.68"/>
    <n v="2773.6"/>
    <n v="29073.32"/>
    <n v="36322.400000000001"/>
    <n v="0"/>
    <s v="G/510601/1AA101"/>
  </r>
  <r>
    <s v="1"/>
    <s v="QUITO CIUDAD SOLIDARIA"/>
    <x v="1"/>
    <s v="A"/>
    <x v="1"/>
    <x v="1"/>
    <x v="1"/>
    <x v="0"/>
    <x v="0"/>
    <x v="0"/>
    <x v="0"/>
    <s v="002"/>
    <n v="8669544"/>
    <n v="-20593.73"/>
    <n v="8648950.2699999996"/>
    <n v="-1086117.02"/>
    <n v="7562833.25"/>
    <n v="0"/>
    <n v="4993000.13"/>
    <n v="4990750.13"/>
    <n v="3655950.1399999997"/>
    <n v="3658200.1399999997"/>
    <n v="2569833.12"/>
    <s v="G/510105/1AA101"/>
  </r>
  <r>
    <s v="1"/>
    <s v="QUITO CIUDAD SOLIDARIA"/>
    <x v="1"/>
    <s v="A"/>
    <x v="1"/>
    <x v="1"/>
    <x v="1"/>
    <x v="0"/>
    <x v="0"/>
    <x v="0"/>
    <x v="1"/>
    <s v="002"/>
    <n v="762350.88"/>
    <n v="2436.52"/>
    <n v="764787.4"/>
    <n v="34937.550000000003"/>
    <n v="799724.95000000007"/>
    <n v="0"/>
    <n v="525177.06999999995"/>
    <n v="525177.06999999995"/>
    <n v="239610.33000000007"/>
    <n v="239610.33000000007"/>
    <n v="274547.88"/>
    <s v="G/510106/1AA101"/>
  </r>
  <r>
    <s v="1"/>
    <s v="QUITO CIUDAD SOLIDARIA"/>
    <x v="1"/>
    <s v="A"/>
    <x v="1"/>
    <x v="1"/>
    <x v="1"/>
    <x v="0"/>
    <x v="0"/>
    <x v="0"/>
    <x v="2"/>
    <s v="002"/>
    <n v="877696.24"/>
    <n v="7387.49"/>
    <n v="885083.73"/>
    <n v="0"/>
    <n v="885083.73"/>
    <n v="74494.78"/>
    <n v="98337.43"/>
    <n v="95649.93"/>
    <n v="786746.3"/>
    <n v="789433.8"/>
    <n v="712251.52"/>
    <s v="G/510203/1AA101"/>
  </r>
  <r>
    <s v="1"/>
    <s v="QUITO CIUDAD SOLIDARIA"/>
    <x v="1"/>
    <s v="A"/>
    <x v="1"/>
    <x v="1"/>
    <x v="1"/>
    <x v="0"/>
    <x v="0"/>
    <x v="0"/>
    <x v="3"/>
    <s v="002"/>
    <n v="316133.78000000003"/>
    <n v="1795.31"/>
    <n v="317929.09000000003"/>
    <n v="0"/>
    <n v="317929.09000000003"/>
    <n v="12345.52"/>
    <n v="253110.8"/>
    <n v="252436.36"/>
    <n v="64818.290000000037"/>
    <n v="65492.73000000004"/>
    <n v="52472.77"/>
    <s v="G/510204/1AA101"/>
  </r>
  <r>
    <s v="1"/>
    <s v="QUITO CIUDAD SOLIDARIA"/>
    <x v="1"/>
    <s v="A"/>
    <x v="1"/>
    <x v="1"/>
    <x v="1"/>
    <x v="0"/>
    <x v="0"/>
    <x v="0"/>
    <x v="4"/>
    <s v="002"/>
    <n v="13464"/>
    <n v="0"/>
    <n v="13464"/>
    <n v="-7360.41"/>
    <n v="6103.59"/>
    <n v="0"/>
    <n v="4109.5"/>
    <n v="4109.5"/>
    <n v="9354.5"/>
    <n v="9354.5"/>
    <n v="1994.09"/>
    <s v="G/510304/1AA101"/>
  </r>
  <r>
    <s v="1"/>
    <s v="QUITO CIUDAD SOLIDARIA"/>
    <x v="1"/>
    <s v="A"/>
    <x v="1"/>
    <x v="1"/>
    <x v="1"/>
    <x v="0"/>
    <x v="0"/>
    <x v="0"/>
    <x v="5"/>
    <s v="002"/>
    <n v="107712"/>
    <n v="352"/>
    <n v="108064"/>
    <n v="-39329.71"/>
    <n v="68734.290000000008"/>
    <n v="0"/>
    <n v="44188"/>
    <n v="44188"/>
    <n v="63876"/>
    <n v="63876"/>
    <n v="24546.29"/>
    <s v="G/510306/1AA101"/>
  </r>
  <r>
    <s v="1"/>
    <s v="QUITO CIUDAD SOLIDARIA"/>
    <x v="1"/>
    <s v="A"/>
    <x v="1"/>
    <x v="1"/>
    <x v="1"/>
    <x v="0"/>
    <x v="0"/>
    <x v="0"/>
    <x v="6"/>
    <s v="002"/>
    <n v="3811.75"/>
    <n v="0"/>
    <n v="3811.75"/>
    <n v="-2712.38"/>
    <n v="1099.3699999999999"/>
    <n v="0"/>
    <n v="724"/>
    <n v="724"/>
    <n v="3087.75"/>
    <n v="3087.75"/>
    <n v="375.37"/>
    <s v="G/510401/1AA101"/>
  </r>
  <r>
    <s v="1"/>
    <s v="QUITO CIUDAD SOLIDARIA"/>
    <x v="1"/>
    <s v="A"/>
    <x v="1"/>
    <x v="1"/>
    <x v="1"/>
    <x v="0"/>
    <x v="0"/>
    <x v="0"/>
    <x v="7"/>
    <s v="002"/>
    <n v="22870.53"/>
    <n v="97.48"/>
    <n v="22968.01"/>
    <n v="6365.97"/>
    <n v="29333.98"/>
    <n v="0"/>
    <n v="19256.47"/>
    <n v="19256.47"/>
    <n v="3711.5399999999972"/>
    <n v="3711.5399999999972"/>
    <n v="10077.51"/>
    <s v="G/510408/1AA101"/>
  </r>
  <r>
    <s v="1"/>
    <s v="QUITO CIUDAD SOLIDARIA"/>
    <x v="1"/>
    <s v="A"/>
    <x v="1"/>
    <x v="1"/>
    <x v="1"/>
    <x v="0"/>
    <x v="0"/>
    <x v="0"/>
    <x v="8"/>
    <s v="002"/>
    <n v="44364.78"/>
    <n v="11877.37"/>
    <n v="56242.15"/>
    <n v="32920.61"/>
    <n v="89162.760000000009"/>
    <n v="0"/>
    <n v="56242.15"/>
    <n v="56242.15"/>
    <n v="0"/>
    <n v="0"/>
    <n v="32920.61"/>
    <s v="G/510507/1AA101"/>
  </r>
  <r>
    <s v="1"/>
    <s v="QUITO CIUDAD SOLIDARIA"/>
    <x v="1"/>
    <s v="A"/>
    <x v="1"/>
    <x v="1"/>
    <x v="1"/>
    <x v="0"/>
    <x v="0"/>
    <x v="0"/>
    <x v="9"/>
    <s v="002"/>
    <n v="216182.93"/>
    <n v="0"/>
    <n v="216182.93"/>
    <n v="-7929.27"/>
    <n v="208253.66"/>
    <n v="0"/>
    <n v="126051.31"/>
    <n v="126051.31"/>
    <n v="90131.62"/>
    <n v="90131.62"/>
    <n v="82202.350000000006"/>
    <s v="G/510509/1AA101"/>
  </r>
  <r>
    <s v="1"/>
    <s v="QUITO CIUDAD SOLIDARIA"/>
    <x v="1"/>
    <s v="A"/>
    <x v="1"/>
    <x v="1"/>
    <x v="1"/>
    <x v="0"/>
    <x v="0"/>
    <x v="0"/>
    <x v="82"/>
    <s v="002"/>
    <n v="1100460"/>
    <n v="99110.399999999994"/>
    <n v="1199570.3999999999"/>
    <n v="0"/>
    <n v="1199570.3999999999"/>
    <n v="589867.23"/>
    <n v="486934.77"/>
    <n v="486934.77"/>
    <n v="712635.62999999989"/>
    <n v="712635.62999999989"/>
    <n v="122768.4"/>
    <s v="G/510510/1AA101"/>
  </r>
  <r>
    <s v="1"/>
    <s v="QUITO CIUDAD SOLIDARIA"/>
    <x v="1"/>
    <s v="A"/>
    <x v="1"/>
    <x v="1"/>
    <x v="1"/>
    <x v="0"/>
    <x v="0"/>
    <x v="0"/>
    <x v="10"/>
    <s v="002"/>
    <n v="22647.1"/>
    <n v="0"/>
    <n v="22647.1"/>
    <n v="-5086.37"/>
    <n v="17560.73"/>
    <n v="0"/>
    <n v="16695.37"/>
    <n v="16695.37"/>
    <n v="5951.73"/>
    <n v="5951.73"/>
    <n v="865.36"/>
    <s v="G/510512/1AA101"/>
  </r>
  <r>
    <s v="1"/>
    <s v="QUITO CIUDAD SOLIDARIA"/>
    <x v="1"/>
    <s v="A"/>
    <x v="1"/>
    <x v="1"/>
    <x v="1"/>
    <x v="0"/>
    <x v="0"/>
    <x v="0"/>
    <x v="11"/>
    <s v="002"/>
    <n v="21294.2"/>
    <n v="6596.65"/>
    <n v="27890.85"/>
    <n v="15601.96"/>
    <n v="43492.81"/>
    <n v="0"/>
    <n v="27890.85"/>
    <n v="27890.85"/>
    <n v="0"/>
    <n v="0"/>
    <n v="15601.96"/>
    <s v="G/510513/1AA101"/>
  </r>
  <r>
    <s v="1"/>
    <s v="QUITO CIUDAD SOLIDARIA"/>
    <x v="1"/>
    <s v="A"/>
    <x v="1"/>
    <x v="1"/>
    <x v="1"/>
    <x v="0"/>
    <x v="0"/>
    <x v="0"/>
    <x v="12"/>
    <s v="002"/>
    <n v="1328531.1399999999"/>
    <n v="11202.16"/>
    <n v="1339733.2999999998"/>
    <n v="-87861.91"/>
    <n v="1251871.3899999999"/>
    <n v="70691.600000000006"/>
    <n v="774809.76"/>
    <n v="774525.13"/>
    <n v="564923.5399999998"/>
    <n v="565208.16999999981"/>
    <n v="406370.03"/>
    <s v="G/510601/1AA101"/>
  </r>
  <r>
    <s v="1"/>
    <s v="QUITO CIUDAD SOLIDARIA"/>
    <x v="1"/>
    <s v="A"/>
    <x v="1"/>
    <x v="1"/>
    <x v="1"/>
    <x v="0"/>
    <x v="0"/>
    <x v="0"/>
    <x v="13"/>
    <s v="002"/>
    <n v="877696.24"/>
    <n v="7387.42"/>
    <n v="885083.66"/>
    <n v="-136697.60000000001"/>
    <n v="748386.06"/>
    <n v="78215.759999999995"/>
    <n v="443031.75"/>
    <n v="442981.77"/>
    <n v="442051.91000000003"/>
    <n v="442101.89"/>
    <n v="227138.55"/>
    <s v="G/510602/1AA101"/>
  </r>
  <r>
    <s v="1"/>
    <s v="QUITO CIUDAD SOLIDARIA"/>
    <x v="1"/>
    <s v="A"/>
    <x v="1"/>
    <x v="1"/>
    <x v="1"/>
    <x v="0"/>
    <x v="0"/>
    <x v="0"/>
    <x v="14"/>
    <s v="002"/>
    <n v="115206.15"/>
    <n v="0"/>
    <n v="115206.15"/>
    <n v="0"/>
    <n v="115206.15"/>
    <n v="0"/>
    <n v="44850.81"/>
    <n v="34642.31"/>
    <n v="70355.34"/>
    <n v="80563.839999999997"/>
    <n v="70355.34"/>
    <s v="G/510707/1AA101"/>
  </r>
  <r>
    <s v="1"/>
    <s v="QUITO CIUDAD SOLIDARIA"/>
    <x v="1"/>
    <s v="A"/>
    <x v="1"/>
    <x v="1"/>
    <x v="1"/>
    <x v="0"/>
    <x v="1"/>
    <x v="1"/>
    <x v="17"/>
    <s v="002"/>
    <n v="1700"/>
    <n v="0"/>
    <n v="1700"/>
    <n v="0"/>
    <n v="1700"/>
    <n v="0"/>
    <n v="0"/>
    <n v="0"/>
    <n v="1700"/>
    <n v="1700"/>
    <n v="1700"/>
    <s v="G/530105/1AA101"/>
  </r>
  <r>
    <s v="1"/>
    <s v="QUITO CIUDAD SOLIDARIA"/>
    <x v="1"/>
    <s v="A"/>
    <x v="1"/>
    <x v="1"/>
    <x v="1"/>
    <x v="0"/>
    <x v="1"/>
    <x v="1"/>
    <x v="83"/>
    <s v="002"/>
    <n v="1000"/>
    <n v="-313.22000000000003"/>
    <n v="686.78"/>
    <n v="0"/>
    <n v="686.78"/>
    <n v="0"/>
    <n v="0"/>
    <n v="0"/>
    <n v="686.78"/>
    <n v="686.78"/>
    <n v="686.78"/>
    <s v="G/530235/1AA101"/>
  </r>
  <r>
    <s v="1"/>
    <s v="QUITO CIUDAD SOLIDARIA"/>
    <x v="1"/>
    <s v="A"/>
    <x v="1"/>
    <x v="1"/>
    <x v="1"/>
    <x v="0"/>
    <x v="1"/>
    <x v="1"/>
    <x v="84"/>
    <s v="002"/>
    <n v="4000"/>
    <n v="313.22000000000003"/>
    <n v="4313.22"/>
    <n v="0"/>
    <n v="4313.22"/>
    <n v="3408"/>
    <n v="905.22"/>
    <n v="905.22"/>
    <n v="3408"/>
    <n v="3408"/>
    <n v="0"/>
    <s v="G/530301/1AA101"/>
  </r>
  <r>
    <s v="1"/>
    <s v="QUITO CIUDAD SOLIDARIA"/>
    <x v="1"/>
    <s v="A"/>
    <x v="1"/>
    <x v="1"/>
    <x v="1"/>
    <x v="0"/>
    <x v="1"/>
    <x v="1"/>
    <x v="85"/>
    <s v="002"/>
    <n v="6200"/>
    <n v="0"/>
    <n v="6200"/>
    <n v="0"/>
    <n v="6200"/>
    <n v="0"/>
    <n v="160"/>
    <n v="160"/>
    <n v="6040"/>
    <n v="6040"/>
    <n v="6040"/>
    <s v="G/530303/1AA101"/>
  </r>
  <r>
    <s v="1"/>
    <s v="QUITO CIUDAD SOLIDARIA"/>
    <x v="1"/>
    <s v="A"/>
    <x v="1"/>
    <x v="1"/>
    <x v="1"/>
    <x v="0"/>
    <x v="1"/>
    <x v="1"/>
    <x v="86"/>
    <s v="002"/>
    <n v="5100"/>
    <n v="0"/>
    <n v="5100"/>
    <n v="0"/>
    <n v="5100"/>
    <n v="0"/>
    <n v="2107.15"/>
    <n v="2107.15"/>
    <n v="2992.85"/>
    <n v="2992.85"/>
    <n v="2992.85"/>
    <s v="G/530304/1AA101"/>
  </r>
  <r>
    <s v="1"/>
    <s v="QUITO CIUDAD SOLIDARIA"/>
    <x v="1"/>
    <s v="A"/>
    <x v="1"/>
    <x v="1"/>
    <x v="1"/>
    <x v="0"/>
    <x v="1"/>
    <x v="1"/>
    <x v="87"/>
    <s v="002"/>
    <n v="6000"/>
    <n v="0"/>
    <n v="6000"/>
    <n v="0"/>
    <n v="6000"/>
    <n v="0"/>
    <n v="0"/>
    <n v="0"/>
    <n v="6000"/>
    <n v="6000"/>
    <n v="6000"/>
    <s v="G/530801/1AA101"/>
  </r>
  <r>
    <s v="1"/>
    <s v="QUITO CIUDAD SOLIDARIA"/>
    <x v="1"/>
    <s v="A"/>
    <x v="1"/>
    <x v="1"/>
    <x v="1"/>
    <x v="9"/>
    <x v="19"/>
    <x v="4"/>
    <x v="49"/>
    <s v="002"/>
    <n v="170000"/>
    <n v="0"/>
    <n v="170000"/>
    <n v="-170000"/>
    <n v="0"/>
    <n v="0"/>
    <n v="0"/>
    <n v="0"/>
    <n v="170000"/>
    <n v="170000"/>
    <n v="0"/>
    <s v="G/730606/1AL101"/>
  </r>
  <r>
    <s v="1"/>
    <s v="QUITO CIUDAD SOLIDARIA"/>
    <x v="1"/>
    <s v="A"/>
    <x v="1"/>
    <x v="1"/>
    <x v="1"/>
    <x v="9"/>
    <x v="19"/>
    <x v="4"/>
    <x v="88"/>
    <s v="002"/>
    <n v="120000"/>
    <n v="0"/>
    <n v="120000"/>
    <n v="-120000"/>
    <n v="0"/>
    <n v="0"/>
    <n v="0"/>
    <n v="0"/>
    <n v="120000"/>
    <n v="120000"/>
    <n v="0"/>
    <s v="G/730612/1AL101"/>
  </r>
  <r>
    <s v="1"/>
    <s v="QUITO CIUDAD SOLIDARIA"/>
    <x v="1"/>
    <s v="A"/>
    <x v="1"/>
    <x v="1"/>
    <x v="1"/>
    <x v="9"/>
    <x v="20"/>
    <x v="4"/>
    <x v="49"/>
    <s v="002"/>
    <n v="50000"/>
    <n v="0"/>
    <n v="50000"/>
    <n v="-50000"/>
    <n v="0"/>
    <n v="0"/>
    <n v="0"/>
    <n v="0"/>
    <n v="50000"/>
    <n v="50000"/>
    <n v="0"/>
    <s v="G/730606/1AL101"/>
  </r>
  <r>
    <s v="1"/>
    <s v="QUITO CIUDAD SOLIDARIA"/>
    <x v="1"/>
    <s v="A"/>
    <x v="1"/>
    <x v="1"/>
    <x v="1"/>
    <x v="9"/>
    <x v="20"/>
    <x v="4"/>
    <x v="89"/>
    <s v="002"/>
    <n v="250000"/>
    <n v="0"/>
    <n v="250000"/>
    <n v="-250000"/>
    <n v="0"/>
    <n v="0"/>
    <n v="0"/>
    <n v="0"/>
    <n v="250000"/>
    <n v="250000"/>
    <n v="0"/>
    <s v="G/730701/1AL101"/>
  </r>
  <r>
    <s v="1"/>
    <s v="QUITO CIUDAD SOLIDARIA"/>
    <x v="1"/>
    <s v="A"/>
    <x v="1"/>
    <x v="1"/>
    <x v="1"/>
    <x v="0"/>
    <x v="0"/>
    <x v="7"/>
    <x v="90"/>
    <s v="002"/>
    <n v="1025101.75"/>
    <n v="-113299.89"/>
    <n v="911801.86"/>
    <n v="0"/>
    <n v="911801.86"/>
    <n v="0"/>
    <n v="433824.73"/>
    <n v="426338.64"/>
    <n v="477977.13"/>
    <n v="485463.22"/>
    <n v="477977.13"/>
    <s v="G/990101/1AA101"/>
  </r>
  <r>
    <s v="1"/>
    <s v="QUITO CIUDAD SOLIDARIA"/>
    <x v="0"/>
    <s v="F"/>
    <x v="0"/>
    <x v="2"/>
    <x v="2"/>
    <x v="0"/>
    <x v="0"/>
    <x v="0"/>
    <x v="0"/>
    <s v="002"/>
    <n v="1537008"/>
    <n v="-10169.17"/>
    <n v="1526838.83"/>
    <n v="-223331.7"/>
    <n v="1303507.1300000001"/>
    <n v="0"/>
    <n v="859859.37"/>
    <n v="859859.37"/>
    <n v="666979.46000000008"/>
    <n v="666979.46000000008"/>
    <n v="443647.76"/>
    <s v="G/510105/1FA101"/>
  </r>
  <r>
    <s v="1"/>
    <s v="QUITO CIUDAD SOLIDARIA"/>
    <x v="0"/>
    <s v="F"/>
    <x v="0"/>
    <x v="2"/>
    <x v="2"/>
    <x v="0"/>
    <x v="0"/>
    <x v="0"/>
    <x v="1"/>
    <s v="002"/>
    <n v="382757.04"/>
    <n v="0"/>
    <n v="382757.04"/>
    <n v="-1744.7"/>
    <n v="381012.33999999997"/>
    <n v="0"/>
    <n v="253539.62"/>
    <n v="253539.62"/>
    <n v="129217.41999999998"/>
    <n v="129217.41999999998"/>
    <n v="127472.72"/>
    <s v="G/510106/1FA101"/>
  </r>
  <r>
    <s v="1"/>
    <s v="QUITO CIUDAD SOLIDARIA"/>
    <x v="0"/>
    <s v="F"/>
    <x v="0"/>
    <x v="2"/>
    <x v="2"/>
    <x v="0"/>
    <x v="0"/>
    <x v="0"/>
    <x v="2"/>
    <s v="002"/>
    <n v="159980.42000000001"/>
    <n v="0"/>
    <n v="159980.42000000001"/>
    <n v="0"/>
    <n v="159980.42000000001"/>
    <n v="0"/>
    <n v="10188.870000000001"/>
    <n v="10188.870000000001"/>
    <n v="149791.55000000002"/>
    <n v="149791.55000000002"/>
    <n v="149791.54999999999"/>
    <s v="G/510203/1FA101"/>
  </r>
  <r>
    <s v="1"/>
    <s v="QUITO CIUDAD SOLIDARIA"/>
    <x v="0"/>
    <s v="F"/>
    <x v="0"/>
    <x v="2"/>
    <x v="2"/>
    <x v="0"/>
    <x v="0"/>
    <x v="0"/>
    <x v="3"/>
    <s v="002"/>
    <n v="66960.3"/>
    <n v="0"/>
    <n v="66960.3"/>
    <n v="0"/>
    <n v="66960.3"/>
    <n v="0"/>
    <n v="55729.09"/>
    <n v="55729.09"/>
    <n v="11231.210000000006"/>
    <n v="11231.210000000006"/>
    <n v="11231.21"/>
    <s v="G/510204/1FA101"/>
  </r>
  <r>
    <s v="1"/>
    <s v="QUITO CIUDAD SOLIDARIA"/>
    <x v="0"/>
    <s v="F"/>
    <x v="0"/>
    <x v="2"/>
    <x v="2"/>
    <x v="0"/>
    <x v="0"/>
    <x v="0"/>
    <x v="4"/>
    <s v="002"/>
    <n v="7260"/>
    <n v="0"/>
    <n v="7260"/>
    <n v="-3760.51"/>
    <n v="3499.49"/>
    <n v="0"/>
    <n v="2628"/>
    <n v="2628"/>
    <n v="4632"/>
    <n v="4632"/>
    <n v="871.49"/>
    <s v="G/510304/1FA101"/>
  </r>
  <r>
    <s v="1"/>
    <s v="QUITO CIUDAD SOLIDARIA"/>
    <x v="0"/>
    <s v="F"/>
    <x v="0"/>
    <x v="2"/>
    <x v="2"/>
    <x v="0"/>
    <x v="0"/>
    <x v="0"/>
    <x v="5"/>
    <s v="002"/>
    <n v="58080"/>
    <n v="0"/>
    <n v="58080"/>
    <n v="-26516.29"/>
    <n v="31563.71"/>
    <n v="0"/>
    <n v="23144"/>
    <n v="23144"/>
    <n v="34936"/>
    <n v="34936"/>
    <n v="8419.7099999999991"/>
    <s v="G/510306/1FA101"/>
  </r>
  <r>
    <s v="1"/>
    <s v="QUITO CIUDAD SOLIDARIA"/>
    <x v="0"/>
    <s v="F"/>
    <x v="0"/>
    <x v="2"/>
    <x v="2"/>
    <x v="0"/>
    <x v="0"/>
    <x v="0"/>
    <x v="6"/>
    <s v="002"/>
    <n v="1913.79"/>
    <n v="0"/>
    <n v="1913.79"/>
    <n v="-205.96"/>
    <n v="1707.83"/>
    <n v="0"/>
    <n v="1128"/>
    <n v="1128"/>
    <n v="785.79"/>
    <n v="785.79"/>
    <n v="579.83000000000004"/>
    <s v="G/510401/1FA101"/>
  </r>
  <r>
    <s v="1"/>
    <s v="QUITO CIUDAD SOLIDARIA"/>
    <x v="0"/>
    <s v="F"/>
    <x v="0"/>
    <x v="2"/>
    <x v="2"/>
    <x v="0"/>
    <x v="0"/>
    <x v="0"/>
    <x v="7"/>
    <s v="002"/>
    <n v="11482.71"/>
    <n v="0"/>
    <n v="11482.71"/>
    <n v="-1598.2"/>
    <n v="9884.5099999999984"/>
    <n v="0"/>
    <n v="6525.29"/>
    <n v="6525.29"/>
    <n v="4957.4199999999992"/>
    <n v="4957.4199999999992"/>
    <n v="3359.22"/>
    <s v="G/510408/1FA101"/>
  </r>
  <r>
    <s v="1"/>
    <s v="QUITO CIUDAD SOLIDARIA"/>
    <x v="0"/>
    <s v="F"/>
    <x v="0"/>
    <x v="2"/>
    <x v="2"/>
    <x v="0"/>
    <x v="0"/>
    <x v="0"/>
    <x v="8"/>
    <s v="002"/>
    <n v="5618.63"/>
    <n v="9321.16"/>
    <n v="14939.79"/>
    <n v="8945.99"/>
    <n v="23885.78"/>
    <n v="0"/>
    <n v="14939.79"/>
    <n v="14939.79"/>
    <n v="0"/>
    <n v="0"/>
    <n v="8945.99"/>
    <s v="G/510507/1FA101"/>
  </r>
  <r>
    <s v="1"/>
    <s v="QUITO CIUDAD SOLIDARIA"/>
    <x v="0"/>
    <s v="F"/>
    <x v="0"/>
    <x v="2"/>
    <x v="2"/>
    <x v="0"/>
    <x v="0"/>
    <x v="0"/>
    <x v="9"/>
    <s v="002"/>
    <n v="18437.34"/>
    <n v="0"/>
    <n v="18437.34"/>
    <n v="-6437.41"/>
    <n v="11999.93"/>
    <n v="0"/>
    <n v="6719.96"/>
    <n v="6719.96"/>
    <n v="11717.380000000001"/>
    <n v="11717.380000000001"/>
    <n v="5279.97"/>
    <s v="G/510509/1FA101"/>
  </r>
  <r>
    <s v="1"/>
    <s v="QUITO CIUDAD SOLIDARIA"/>
    <x v="0"/>
    <s v="F"/>
    <x v="0"/>
    <x v="2"/>
    <x v="2"/>
    <x v="0"/>
    <x v="0"/>
    <x v="0"/>
    <x v="10"/>
    <s v="002"/>
    <n v="4121.46"/>
    <n v="848.01"/>
    <n v="4969.47"/>
    <n v="3643.9"/>
    <n v="8613.3700000000008"/>
    <n v="0"/>
    <n v="4969.47"/>
    <n v="4969.47"/>
    <n v="0"/>
    <n v="0"/>
    <n v="3643.9"/>
    <s v="G/510512/1FA101"/>
  </r>
  <r>
    <s v="1"/>
    <s v="QUITO CIUDAD SOLIDARIA"/>
    <x v="0"/>
    <s v="F"/>
    <x v="0"/>
    <x v="2"/>
    <x v="2"/>
    <x v="0"/>
    <x v="0"/>
    <x v="0"/>
    <x v="11"/>
    <s v="002"/>
    <n v="9242.93"/>
    <n v="0"/>
    <n v="9242.93"/>
    <n v="-1941.14"/>
    <n v="7301.79"/>
    <n v="0"/>
    <n v="4920.67"/>
    <n v="4920.67"/>
    <n v="4322.26"/>
    <n v="4322.26"/>
    <n v="2381.12"/>
    <s v="G/510513/1FA101"/>
  </r>
  <r>
    <s v="1"/>
    <s v="QUITO CIUDAD SOLIDARIA"/>
    <x v="0"/>
    <s v="F"/>
    <x v="0"/>
    <x v="2"/>
    <x v="2"/>
    <x v="0"/>
    <x v="0"/>
    <x v="0"/>
    <x v="12"/>
    <s v="002"/>
    <n v="240936.49"/>
    <n v="0"/>
    <n v="240936.49"/>
    <n v="-24215.01"/>
    <n v="216721.47999999998"/>
    <n v="0"/>
    <n v="142868.79"/>
    <n v="142868.79"/>
    <n v="98067.699999999983"/>
    <n v="98067.699999999983"/>
    <n v="73852.69"/>
    <s v="G/510601/1FA101"/>
  </r>
  <r>
    <s v="1"/>
    <s v="QUITO CIUDAD SOLIDARIA"/>
    <x v="0"/>
    <s v="F"/>
    <x v="0"/>
    <x v="2"/>
    <x v="2"/>
    <x v="0"/>
    <x v="0"/>
    <x v="0"/>
    <x v="13"/>
    <s v="002"/>
    <n v="159980.42000000001"/>
    <n v="0"/>
    <n v="159980.42000000001"/>
    <n v="-31313.66"/>
    <n v="128666.76000000001"/>
    <n v="0"/>
    <n v="84993.23"/>
    <n v="84993.23"/>
    <n v="74987.190000000017"/>
    <n v="74987.190000000017"/>
    <n v="43673.53"/>
    <s v="G/510602/1FA101"/>
  </r>
  <r>
    <s v="1"/>
    <s v="QUITO CIUDAD SOLIDARIA"/>
    <x v="0"/>
    <s v="F"/>
    <x v="0"/>
    <x v="2"/>
    <x v="2"/>
    <x v="0"/>
    <x v="0"/>
    <x v="0"/>
    <x v="14"/>
    <s v="002"/>
    <n v="20289.509999999998"/>
    <n v="0"/>
    <n v="20289.509999999998"/>
    <n v="0"/>
    <n v="20289.509999999998"/>
    <n v="0"/>
    <n v="9051.8700000000008"/>
    <n v="9051.8700000000008"/>
    <n v="11237.639999999998"/>
    <n v="11237.639999999998"/>
    <n v="11237.64"/>
    <s v="G/510707/1FA101"/>
  </r>
  <r>
    <s v="1"/>
    <s v="QUITO CIUDAD SOLIDARIA"/>
    <x v="0"/>
    <s v="F"/>
    <x v="0"/>
    <x v="2"/>
    <x v="2"/>
    <x v="0"/>
    <x v="1"/>
    <x v="1"/>
    <x v="15"/>
    <s v="001"/>
    <n v="33000"/>
    <n v="-7950.88"/>
    <n v="25049.119999999999"/>
    <n v="0"/>
    <n v="25049.119999999999"/>
    <n v="0"/>
    <n v="23549.119999999999"/>
    <n v="18994.189999999999"/>
    <n v="1500"/>
    <n v="6054.93"/>
    <n v="1500"/>
    <s v="G/530101/1FA101"/>
  </r>
  <r>
    <s v="1"/>
    <s v="QUITO CIUDAD SOLIDARIA"/>
    <x v="0"/>
    <s v="F"/>
    <x v="0"/>
    <x v="2"/>
    <x v="2"/>
    <x v="0"/>
    <x v="1"/>
    <x v="1"/>
    <x v="16"/>
    <s v="001"/>
    <n v="30000"/>
    <n v="0"/>
    <n v="30000"/>
    <n v="-4375.2700000000004"/>
    <n v="25624.73"/>
    <n v="0"/>
    <n v="21000"/>
    <n v="15590.81"/>
    <n v="9000"/>
    <n v="14409.19"/>
    <n v="4624.7299999999996"/>
    <s v="G/530104/1FA101"/>
  </r>
  <r>
    <s v="1"/>
    <s v="QUITO CIUDAD SOLIDARIA"/>
    <x v="0"/>
    <s v="F"/>
    <x v="0"/>
    <x v="2"/>
    <x v="2"/>
    <x v="0"/>
    <x v="1"/>
    <x v="1"/>
    <x v="17"/>
    <s v="001"/>
    <n v="12000"/>
    <n v="0"/>
    <n v="12000"/>
    <n v="-6352.87"/>
    <n v="5647.13"/>
    <n v="0"/>
    <n v="5647.13"/>
    <n v="5136.8900000000003"/>
    <n v="6352.87"/>
    <n v="6863.11"/>
    <n v="0"/>
    <s v="G/530105/1FA101"/>
  </r>
  <r>
    <s v="1"/>
    <s v="QUITO CIUDAD SOLIDARIA"/>
    <x v="0"/>
    <s v="F"/>
    <x v="0"/>
    <x v="2"/>
    <x v="2"/>
    <x v="0"/>
    <x v="1"/>
    <x v="1"/>
    <x v="91"/>
    <s v="001"/>
    <n v="25"/>
    <n v="0"/>
    <n v="25"/>
    <n v="-25"/>
    <n v="0"/>
    <n v="0"/>
    <n v="0"/>
    <n v="0"/>
    <n v="25"/>
    <n v="25"/>
    <n v="0"/>
    <s v="G/530106/1FA101"/>
  </r>
  <r>
    <s v="1"/>
    <s v="QUITO CIUDAD SOLIDARIA"/>
    <x v="0"/>
    <s v="F"/>
    <x v="0"/>
    <x v="2"/>
    <x v="2"/>
    <x v="0"/>
    <x v="1"/>
    <x v="1"/>
    <x v="18"/>
    <s v="001"/>
    <n v="95000"/>
    <n v="-8500"/>
    <n v="86500"/>
    <n v="-3363.37"/>
    <n v="83136.63"/>
    <n v="0"/>
    <n v="83136.63"/>
    <n v="21474.97"/>
    <n v="3363.3699999999953"/>
    <n v="65025.03"/>
    <n v="0"/>
    <s v="G/530201/1FA101"/>
  </r>
  <r>
    <s v="1"/>
    <s v="QUITO CIUDAD SOLIDARIA"/>
    <x v="0"/>
    <s v="F"/>
    <x v="0"/>
    <x v="2"/>
    <x v="2"/>
    <x v="0"/>
    <x v="1"/>
    <x v="1"/>
    <x v="19"/>
    <s v="001"/>
    <n v="2000"/>
    <n v="0"/>
    <n v="2000"/>
    <n v="0"/>
    <n v="2000"/>
    <n v="0"/>
    <n v="0"/>
    <n v="0"/>
    <n v="2000"/>
    <n v="2000"/>
    <n v="2000"/>
    <s v="G/530203/1FA101"/>
  </r>
  <r>
    <s v="1"/>
    <s v="QUITO CIUDAD SOLIDARIA"/>
    <x v="0"/>
    <s v="F"/>
    <x v="0"/>
    <x v="2"/>
    <x v="2"/>
    <x v="0"/>
    <x v="1"/>
    <x v="1"/>
    <x v="20"/>
    <s v="001"/>
    <n v="55000"/>
    <n v="0"/>
    <n v="55000"/>
    <n v="-29294.93"/>
    <n v="25705.07"/>
    <n v="0"/>
    <n v="8345.01"/>
    <n v="6340.6"/>
    <n v="46654.99"/>
    <n v="48659.4"/>
    <n v="17360.060000000001"/>
    <s v="G/530204/1FA101"/>
  </r>
  <r>
    <s v="1"/>
    <s v="QUITO CIUDAD SOLIDARIA"/>
    <x v="0"/>
    <s v="F"/>
    <x v="0"/>
    <x v="2"/>
    <x v="2"/>
    <x v="0"/>
    <x v="1"/>
    <x v="1"/>
    <x v="92"/>
    <s v="001"/>
    <n v="3000"/>
    <n v="0"/>
    <n v="3000"/>
    <n v="0"/>
    <n v="3000"/>
    <n v="0"/>
    <n v="0"/>
    <n v="0"/>
    <n v="3000"/>
    <n v="3000"/>
    <n v="3000"/>
    <s v="G/530207/1FA101"/>
  </r>
  <r>
    <s v="1"/>
    <s v="QUITO CIUDAD SOLIDARIA"/>
    <x v="0"/>
    <s v="F"/>
    <x v="0"/>
    <x v="2"/>
    <x v="2"/>
    <x v="0"/>
    <x v="1"/>
    <x v="1"/>
    <x v="21"/>
    <s v="001"/>
    <n v="525000"/>
    <n v="0"/>
    <n v="525000"/>
    <n v="-85239.33"/>
    <n v="439760.67"/>
    <n v="0"/>
    <n v="416605.12"/>
    <n v="282290.49"/>
    <n v="108394.88"/>
    <n v="242709.51"/>
    <n v="23155.55"/>
    <s v="G/530208/1FA101"/>
  </r>
  <r>
    <s v="1"/>
    <s v="QUITO CIUDAD SOLIDARIA"/>
    <x v="0"/>
    <s v="F"/>
    <x v="0"/>
    <x v="2"/>
    <x v="2"/>
    <x v="0"/>
    <x v="1"/>
    <x v="1"/>
    <x v="22"/>
    <s v="001"/>
    <n v="157000"/>
    <n v="0"/>
    <n v="157000"/>
    <n v="-909.59"/>
    <n v="156090.41"/>
    <n v="0"/>
    <n v="156090.41"/>
    <n v="52030.12"/>
    <n v="909.58999999999651"/>
    <n v="104969.88"/>
    <n v="0"/>
    <s v="G/530209/1FA101"/>
  </r>
  <r>
    <s v="1"/>
    <s v="QUITO CIUDAD SOLIDARIA"/>
    <x v="0"/>
    <s v="F"/>
    <x v="0"/>
    <x v="2"/>
    <x v="2"/>
    <x v="0"/>
    <x v="1"/>
    <x v="1"/>
    <x v="24"/>
    <s v="001"/>
    <n v="24000"/>
    <n v="0"/>
    <n v="24000"/>
    <n v="-24000"/>
    <n v="0"/>
    <n v="0"/>
    <n v="0"/>
    <n v="0"/>
    <n v="24000"/>
    <n v="24000"/>
    <n v="0"/>
    <s v="G/530402/1FA101"/>
  </r>
  <r>
    <s v="1"/>
    <s v="QUITO CIUDAD SOLIDARIA"/>
    <x v="0"/>
    <s v="F"/>
    <x v="0"/>
    <x v="2"/>
    <x v="2"/>
    <x v="0"/>
    <x v="1"/>
    <x v="1"/>
    <x v="93"/>
    <s v="001"/>
    <n v="3000"/>
    <n v="0"/>
    <n v="3000"/>
    <n v="-3000"/>
    <n v="0"/>
    <n v="0"/>
    <n v="0"/>
    <n v="0"/>
    <n v="3000"/>
    <n v="3000"/>
    <n v="0"/>
    <s v="G/530403/1FA101"/>
  </r>
  <r>
    <s v="1"/>
    <s v="QUITO CIUDAD SOLIDARIA"/>
    <x v="0"/>
    <s v="F"/>
    <x v="0"/>
    <x v="2"/>
    <x v="2"/>
    <x v="0"/>
    <x v="1"/>
    <x v="1"/>
    <x v="25"/>
    <s v="001"/>
    <n v="10000"/>
    <n v="0"/>
    <n v="10000"/>
    <n v="-3360"/>
    <n v="6640"/>
    <n v="3360"/>
    <n v="28"/>
    <n v="28"/>
    <n v="9972"/>
    <n v="9972"/>
    <n v="3252"/>
    <s v="G/530404/1FA101"/>
  </r>
  <r>
    <s v="1"/>
    <s v="QUITO CIUDAD SOLIDARIA"/>
    <x v="0"/>
    <s v="F"/>
    <x v="0"/>
    <x v="2"/>
    <x v="2"/>
    <x v="0"/>
    <x v="1"/>
    <x v="1"/>
    <x v="26"/>
    <s v="001"/>
    <n v="11000"/>
    <n v="8500"/>
    <n v="19500"/>
    <n v="-5147.93"/>
    <n v="14352.07"/>
    <n v="0"/>
    <n v="6348.07"/>
    <n v="1341.19"/>
    <n v="13151.93"/>
    <n v="18158.810000000001"/>
    <n v="8004"/>
    <s v="G/530405/1FA101"/>
  </r>
  <r>
    <s v="1"/>
    <s v="QUITO CIUDAD SOLIDARIA"/>
    <x v="0"/>
    <s v="F"/>
    <x v="0"/>
    <x v="2"/>
    <x v="2"/>
    <x v="0"/>
    <x v="1"/>
    <x v="1"/>
    <x v="27"/>
    <s v="001"/>
    <n v="76000"/>
    <n v="0"/>
    <n v="76000"/>
    <n v="-66583.66"/>
    <n v="9416.3399999999965"/>
    <n v="0"/>
    <n v="9416.34"/>
    <n v="9416.34"/>
    <n v="66583.66"/>
    <n v="66583.66"/>
    <n v="0"/>
    <s v="G/530505/1FA101"/>
  </r>
  <r>
    <s v="1"/>
    <s v="QUITO CIUDAD SOLIDARIA"/>
    <x v="0"/>
    <s v="F"/>
    <x v="0"/>
    <x v="2"/>
    <x v="2"/>
    <x v="0"/>
    <x v="1"/>
    <x v="1"/>
    <x v="87"/>
    <s v="001"/>
    <n v="20"/>
    <n v="0"/>
    <n v="20"/>
    <n v="-20"/>
    <n v="0"/>
    <n v="0"/>
    <n v="0"/>
    <n v="0"/>
    <n v="20"/>
    <n v="20"/>
    <n v="0"/>
    <s v="G/530801/1FA101"/>
  </r>
  <r>
    <s v="1"/>
    <s v="QUITO CIUDAD SOLIDARIA"/>
    <x v="0"/>
    <s v="F"/>
    <x v="0"/>
    <x v="2"/>
    <x v="2"/>
    <x v="0"/>
    <x v="1"/>
    <x v="1"/>
    <x v="30"/>
    <s v="001"/>
    <n v="16000"/>
    <n v="0"/>
    <n v="16000"/>
    <n v="0"/>
    <n v="16000"/>
    <n v="0"/>
    <n v="7951.64"/>
    <n v="5626.46"/>
    <n v="8048.36"/>
    <n v="10373.540000000001"/>
    <n v="8048.36"/>
    <s v="G/530803/1FA101"/>
  </r>
  <r>
    <s v="1"/>
    <s v="QUITO CIUDAD SOLIDARIA"/>
    <x v="0"/>
    <s v="F"/>
    <x v="0"/>
    <x v="2"/>
    <x v="2"/>
    <x v="0"/>
    <x v="1"/>
    <x v="1"/>
    <x v="31"/>
    <s v="001"/>
    <n v="6000"/>
    <n v="0"/>
    <n v="6000"/>
    <n v="0"/>
    <n v="6000"/>
    <n v="283.32"/>
    <n v="3858.88"/>
    <n v="3546.18"/>
    <n v="2141.12"/>
    <n v="2453.8200000000002"/>
    <n v="1857.8"/>
    <s v="G/530804/1FA101"/>
  </r>
  <r>
    <s v="1"/>
    <s v="QUITO CIUDAD SOLIDARIA"/>
    <x v="0"/>
    <s v="F"/>
    <x v="0"/>
    <x v="2"/>
    <x v="2"/>
    <x v="0"/>
    <x v="1"/>
    <x v="1"/>
    <x v="32"/>
    <s v="001"/>
    <n v="600"/>
    <n v="0"/>
    <n v="600"/>
    <n v="0"/>
    <n v="600"/>
    <n v="50.98"/>
    <n v="383.2"/>
    <n v="371.87"/>
    <n v="216.8"/>
    <n v="228.13"/>
    <n v="165.82"/>
    <s v="G/530805/1FA101"/>
  </r>
  <r>
    <s v="1"/>
    <s v="QUITO CIUDAD SOLIDARIA"/>
    <x v="0"/>
    <s v="F"/>
    <x v="0"/>
    <x v="2"/>
    <x v="2"/>
    <x v="0"/>
    <x v="1"/>
    <x v="1"/>
    <x v="34"/>
    <s v="001"/>
    <n v="0"/>
    <n v="7950.88"/>
    <n v="7950.88"/>
    <n v="0"/>
    <n v="7950.88"/>
    <n v="0.01"/>
    <n v="7950.87"/>
    <n v="0"/>
    <n v="1.0000000000218279E-2"/>
    <n v="7950.88"/>
    <n v="0"/>
    <s v="G/530807/1FA101"/>
  </r>
  <r>
    <s v="1"/>
    <s v="QUITO CIUDAD SOLIDARIA"/>
    <x v="0"/>
    <s v="F"/>
    <x v="0"/>
    <x v="2"/>
    <x v="2"/>
    <x v="0"/>
    <x v="1"/>
    <x v="1"/>
    <x v="94"/>
    <s v="001"/>
    <n v="300"/>
    <n v="0"/>
    <n v="300"/>
    <n v="0"/>
    <n v="300"/>
    <n v="0"/>
    <n v="0"/>
    <n v="0"/>
    <n v="300"/>
    <n v="300"/>
    <n v="300"/>
    <s v="G/530810/1FA101"/>
  </r>
  <r>
    <s v="1"/>
    <s v="QUITO CIUDAD SOLIDARIA"/>
    <x v="0"/>
    <s v="F"/>
    <x v="0"/>
    <x v="2"/>
    <x v="2"/>
    <x v="0"/>
    <x v="1"/>
    <x v="1"/>
    <x v="36"/>
    <s v="001"/>
    <n v="1000"/>
    <n v="0"/>
    <n v="1000"/>
    <n v="0"/>
    <n v="1000"/>
    <n v="0"/>
    <n v="380.86"/>
    <n v="188.86"/>
    <n v="619.14"/>
    <n v="811.14"/>
    <n v="619.14"/>
    <s v="G/530811/1FA101"/>
  </r>
  <r>
    <s v="1"/>
    <s v="QUITO CIUDAD SOLIDARIA"/>
    <x v="0"/>
    <s v="F"/>
    <x v="0"/>
    <x v="2"/>
    <x v="2"/>
    <x v="0"/>
    <x v="1"/>
    <x v="1"/>
    <x v="37"/>
    <s v="001"/>
    <n v="2455"/>
    <n v="0"/>
    <n v="2455"/>
    <n v="0"/>
    <n v="2455"/>
    <n v="0"/>
    <n v="2455"/>
    <n v="0"/>
    <n v="0"/>
    <n v="2455"/>
    <n v="0"/>
    <s v="G/530813/1FA101"/>
  </r>
  <r>
    <s v="1"/>
    <s v="QUITO CIUDAD SOLIDARIA"/>
    <x v="0"/>
    <s v="F"/>
    <x v="0"/>
    <x v="2"/>
    <x v="2"/>
    <x v="0"/>
    <x v="1"/>
    <x v="1"/>
    <x v="95"/>
    <s v="001"/>
    <n v="360"/>
    <n v="0"/>
    <n v="360"/>
    <n v="0"/>
    <n v="360"/>
    <n v="0"/>
    <n v="0"/>
    <n v="0"/>
    <n v="360"/>
    <n v="360"/>
    <n v="360"/>
    <s v="G/530819/1FA101"/>
  </r>
  <r>
    <s v="1"/>
    <s v="QUITO CIUDAD SOLIDARIA"/>
    <x v="0"/>
    <s v="F"/>
    <x v="0"/>
    <x v="2"/>
    <x v="2"/>
    <x v="0"/>
    <x v="1"/>
    <x v="1"/>
    <x v="96"/>
    <s v="001"/>
    <n v="100"/>
    <n v="0"/>
    <n v="100"/>
    <n v="0"/>
    <n v="100"/>
    <n v="0"/>
    <n v="0"/>
    <n v="0"/>
    <n v="100"/>
    <n v="100"/>
    <n v="100"/>
    <s v="G/531404/1FA101"/>
  </r>
  <r>
    <s v="1"/>
    <s v="QUITO CIUDAD SOLIDARIA"/>
    <x v="0"/>
    <s v="F"/>
    <x v="0"/>
    <x v="2"/>
    <x v="2"/>
    <x v="0"/>
    <x v="1"/>
    <x v="1"/>
    <x v="97"/>
    <s v="001"/>
    <n v="100"/>
    <n v="0"/>
    <n v="100"/>
    <n v="0"/>
    <n v="100"/>
    <n v="0"/>
    <n v="0"/>
    <n v="0"/>
    <n v="100"/>
    <n v="100"/>
    <n v="100"/>
    <s v="G/531406/1FA101"/>
  </r>
  <r>
    <s v="1"/>
    <s v="QUITO CIUDAD SOLIDARIA"/>
    <x v="0"/>
    <s v="F"/>
    <x v="0"/>
    <x v="2"/>
    <x v="2"/>
    <x v="0"/>
    <x v="1"/>
    <x v="2"/>
    <x v="38"/>
    <s v="001"/>
    <n v="2500"/>
    <n v="0"/>
    <n v="2500"/>
    <n v="-1628.38"/>
    <n v="871.61999999999989"/>
    <n v="0"/>
    <n v="871.62"/>
    <n v="5.4"/>
    <n v="1628.38"/>
    <n v="2494.6"/>
    <n v="0"/>
    <s v="G/570102/1FA101"/>
  </r>
  <r>
    <s v="1"/>
    <s v="QUITO CIUDAD SOLIDARIA"/>
    <x v="0"/>
    <s v="F"/>
    <x v="0"/>
    <x v="2"/>
    <x v="2"/>
    <x v="0"/>
    <x v="1"/>
    <x v="2"/>
    <x v="39"/>
    <s v="001"/>
    <n v="200"/>
    <n v="0"/>
    <n v="200"/>
    <n v="0"/>
    <n v="200"/>
    <n v="0"/>
    <n v="200"/>
    <n v="52.2"/>
    <n v="0"/>
    <n v="147.80000000000001"/>
    <n v="0"/>
    <s v="G/570203/1FA101"/>
  </r>
  <r>
    <s v="1"/>
    <s v="QUITO CIUDAD SOLIDARIA"/>
    <x v="0"/>
    <s v="F"/>
    <x v="0"/>
    <x v="2"/>
    <x v="2"/>
    <x v="0"/>
    <x v="1"/>
    <x v="2"/>
    <x v="98"/>
    <s v="001"/>
    <n v="100"/>
    <n v="0"/>
    <n v="100"/>
    <n v="0"/>
    <n v="100"/>
    <n v="0"/>
    <n v="0"/>
    <n v="0"/>
    <n v="100"/>
    <n v="100"/>
    <n v="100"/>
    <s v="G/570206/1FA101"/>
  </r>
  <r>
    <s v="1"/>
    <s v="QUITO CIUDAD SOLIDARIA"/>
    <x v="0"/>
    <s v="F"/>
    <x v="0"/>
    <x v="2"/>
    <x v="2"/>
    <x v="1"/>
    <x v="2"/>
    <x v="3"/>
    <x v="40"/>
    <s v="002"/>
    <n v="10693"/>
    <n v="0"/>
    <n v="10693"/>
    <n v="0"/>
    <n v="10693"/>
    <n v="9041.66"/>
    <n v="1651.34"/>
    <n v="1651.34"/>
    <n v="9041.66"/>
    <n v="9041.66"/>
    <n v="0"/>
    <s v="G/710203/1FF102"/>
  </r>
  <r>
    <s v="1"/>
    <s v="QUITO CIUDAD SOLIDARIA"/>
    <x v="0"/>
    <s v="F"/>
    <x v="0"/>
    <x v="2"/>
    <x v="2"/>
    <x v="1"/>
    <x v="2"/>
    <x v="3"/>
    <x v="41"/>
    <s v="002"/>
    <n v="4869.84"/>
    <n v="0"/>
    <n v="4869.84"/>
    <n v="0"/>
    <n v="4869.84"/>
    <n v="903.66"/>
    <n v="3896.34"/>
    <n v="3896.34"/>
    <n v="973.5"/>
    <n v="973.5"/>
    <n v="69.84"/>
    <s v="G/710204/1FF102"/>
  </r>
  <r>
    <s v="1"/>
    <s v="QUITO CIUDAD SOLIDARIA"/>
    <x v="0"/>
    <s v="F"/>
    <x v="0"/>
    <x v="2"/>
    <x v="2"/>
    <x v="1"/>
    <x v="2"/>
    <x v="3"/>
    <x v="43"/>
    <s v="002"/>
    <n v="128316"/>
    <n v="0"/>
    <n v="128316"/>
    <n v="0"/>
    <n v="128316"/>
    <n v="50961.599999999999"/>
    <n v="77354.399999999994"/>
    <n v="77354.399999999994"/>
    <n v="50961.600000000006"/>
    <n v="50961.600000000006"/>
    <n v="0"/>
    <s v="G/710510/1FF102"/>
  </r>
  <r>
    <s v="1"/>
    <s v="QUITO CIUDAD SOLIDARIA"/>
    <x v="0"/>
    <s v="F"/>
    <x v="0"/>
    <x v="2"/>
    <x v="2"/>
    <x v="1"/>
    <x v="2"/>
    <x v="3"/>
    <x v="44"/>
    <s v="002"/>
    <n v="16231.97"/>
    <n v="0"/>
    <n v="16231.97"/>
    <n v="0"/>
    <n v="16231.97"/>
    <n v="6446.52"/>
    <n v="9785.4500000000007"/>
    <n v="9785.4500000000007"/>
    <n v="6446.5199999999986"/>
    <n v="6446.5199999999986"/>
    <n v="0"/>
    <s v="G/710601/1FF102"/>
  </r>
  <r>
    <s v="1"/>
    <s v="QUITO CIUDAD SOLIDARIA"/>
    <x v="0"/>
    <s v="F"/>
    <x v="0"/>
    <x v="2"/>
    <x v="2"/>
    <x v="1"/>
    <x v="2"/>
    <x v="3"/>
    <x v="45"/>
    <s v="002"/>
    <n v="10693"/>
    <n v="0"/>
    <n v="10693"/>
    <n v="0"/>
    <n v="10693"/>
    <n v="7411.42"/>
    <n v="3281.58"/>
    <n v="3281.58"/>
    <n v="7411.42"/>
    <n v="7411.42"/>
    <n v="0"/>
    <s v="G/710602/1FF102"/>
  </r>
  <r>
    <s v="1"/>
    <s v="QUITO CIUDAD SOLIDARIA"/>
    <x v="0"/>
    <s v="F"/>
    <x v="0"/>
    <x v="2"/>
    <x v="2"/>
    <x v="2"/>
    <x v="3"/>
    <x v="3"/>
    <x v="40"/>
    <s v="001"/>
    <n v="0"/>
    <n v="777.58"/>
    <n v="777.58"/>
    <n v="-222.16"/>
    <n v="555.42000000000007"/>
    <n v="555.41999999999996"/>
    <n v="0"/>
    <n v="0"/>
    <n v="777.58"/>
    <n v="777.58"/>
    <n v="0"/>
    <s v="G/710203/1FM103"/>
  </r>
  <r>
    <s v="1"/>
    <s v="QUITO CIUDAD SOLIDARIA"/>
    <x v="0"/>
    <s v="F"/>
    <x v="0"/>
    <x v="2"/>
    <x v="2"/>
    <x v="2"/>
    <x v="3"/>
    <x v="3"/>
    <x v="41"/>
    <s v="001"/>
    <n v="0"/>
    <n v="233.33"/>
    <n v="233.33"/>
    <n v="-66.66"/>
    <n v="166.67000000000002"/>
    <n v="166.67"/>
    <n v="0"/>
    <n v="0"/>
    <n v="233.33"/>
    <n v="233.33"/>
    <n v="0"/>
    <s v="G/710204/1FM103"/>
  </r>
  <r>
    <s v="1"/>
    <s v="QUITO CIUDAD SOLIDARIA"/>
    <x v="0"/>
    <s v="F"/>
    <x v="0"/>
    <x v="2"/>
    <x v="2"/>
    <x v="2"/>
    <x v="3"/>
    <x v="3"/>
    <x v="43"/>
    <s v="001"/>
    <n v="0"/>
    <n v="9331"/>
    <n v="9331"/>
    <n v="-2666"/>
    <n v="6665"/>
    <n v="6665"/>
    <n v="0"/>
    <n v="0"/>
    <n v="9331"/>
    <n v="9331"/>
    <n v="0"/>
    <s v="G/710510/1FM103"/>
  </r>
  <r>
    <s v="1"/>
    <s v="QUITO CIUDAD SOLIDARIA"/>
    <x v="0"/>
    <s v="F"/>
    <x v="0"/>
    <x v="2"/>
    <x v="2"/>
    <x v="2"/>
    <x v="3"/>
    <x v="3"/>
    <x v="44"/>
    <s v="001"/>
    <n v="0"/>
    <n v="1180.3800000000001"/>
    <n v="1180.3800000000001"/>
    <n v="-337.26"/>
    <n v="843.12000000000012"/>
    <n v="843.12"/>
    <n v="0"/>
    <n v="0"/>
    <n v="1180.3800000000001"/>
    <n v="1180.3800000000001"/>
    <n v="0"/>
    <s v="G/710601/1FM103"/>
  </r>
  <r>
    <s v="1"/>
    <s v="QUITO CIUDAD SOLIDARIA"/>
    <x v="0"/>
    <s v="F"/>
    <x v="0"/>
    <x v="2"/>
    <x v="2"/>
    <x v="2"/>
    <x v="3"/>
    <x v="3"/>
    <x v="45"/>
    <s v="001"/>
    <n v="0"/>
    <n v="777.58"/>
    <n v="777.58"/>
    <n v="-222.16"/>
    <n v="555.42000000000007"/>
    <n v="555.41999999999996"/>
    <n v="0"/>
    <n v="0"/>
    <n v="777.58"/>
    <n v="777.58"/>
    <n v="0"/>
    <s v="G/710602/1FM103"/>
  </r>
  <r>
    <s v="1"/>
    <s v="QUITO CIUDAD SOLIDARIA"/>
    <x v="0"/>
    <s v="F"/>
    <x v="0"/>
    <x v="2"/>
    <x v="2"/>
    <x v="1"/>
    <x v="5"/>
    <x v="4"/>
    <x v="57"/>
    <s v="001"/>
    <n v="12262.5"/>
    <n v="11160.22"/>
    <n v="23422.720000000001"/>
    <n v="-10000"/>
    <n v="13422.720000000001"/>
    <n v="10422.700000000001"/>
    <n v="0"/>
    <n v="0"/>
    <n v="23422.720000000001"/>
    <n v="23422.720000000001"/>
    <n v="3000.02"/>
    <s v="G/730204/1FF102"/>
  </r>
  <r>
    <s v="1"/>
    <s v="QUITO CIUDAD SOLIDARIA"/>
    <x v="0"/>
    <s v="F"/>
    <x v="0"/>
    <x v="2"/>
    <x v="2"/>
    <x v="1"/>
    <x v="5"/>
    <x v="4"/>
    <x v="53"/>
    <s v="001"/>
    <n v="79526.759999999995"/>
    <n v="0"/>
    <n v="79526.759999999995"/>
    <n v="-7548.65"/>
    <n v="71978.11"/>
    <n v="33376"/>
    <n v="0"/>
    <n v="0"/>
    <n v="79526.759999999995"/>
    <n v="79526.759999999995"/>
    <n v="38602.11"/>
    <s v="G/730205/1FF102"/>
  </r>
  <r>
    <s v="1"/>
    <s v="QUITO CIUDAD SOLIDARIA"/>
    <x v="0"/>
    <s v="F"/>
    <x v="0"/>
    <x v="2"/>
    <x v="2"/>
    <x v="1"/>
    <x v="5"/>
    <x v="4"/>
    <x v="54"/>
    <s v="002"/>
    <n v="0"/>
    <n v="36031.24"/>
    <n v="36031.24"/>
    <n v="0"/>
    <n v="36031.24"/>
    <n v="0"/>
    <n v="36031.24"/>
    <n v="36031.24"/>
    <n v="0"/>
    <n v="0"/>
    <n v="0"/>
    <s v="G/730237/1FF102"/>
  </r>
  <r>
    <s v="1"/>
    <s v="QUITO CIUDAD SOLIDARIA"/>
    <x v="0"/>
    <s v="F"/>
    <x v="0"/>
    <x v="2"/>
    <x v="2"/>
    <x v="1"/>
    <x v="5"/>
    <x v="4"/>
    <x v="54"/>
    <s v="001"/>
    <n v="37618.75"/>
    <n v="0"/>
    <n v="37618.75"/>
    <n v="0"/>
    <n v="37618.75"/>
    <n v="15999.99"/>
    <n v="21618.76"/>
    <n v="21618.76"/>
    <n v="15999.990000000002"/>
    <n v="15999.990000000002"/>
    <n v="0"/>
    <s v="G/730237/1FF102"/>
  </r>
  <r>
    <s v="1"/>
    <s v="QUITO CIUDAD SOLIDARIA"/>
    <x v="0"/>
    <s v="F"/>
    <x v="0"/>
    <x v="2"/>
    <x v="2"/>
    <x v="1"/>
    <x v="5"/>
    <x v="4"/>
    <x v="47"/>
    <s v="001"/>
    <n v="3500"/>
    <n v="-2000"/>
    <n v="1500"/>
    <n v="-1500"/>
    <n v="0"/>
    <n v="0"/>
    <n v="0"/>
    <n v="0"/>
    <n v="1500"/>
    <n v="1500"/>
    <n v="0"/>
    <s v="G/730505/1FF102"/>
  </r>
  <r>
    <s v="1"/>
    <s v="QUITO CIUDAD SOLIDARIA"/>
    <x v="0"/>
    <s v="F"/>
    <x v="0"/>
    <x v="2"/>
    <x v="2"/>
    <x v="1"/>
    <x v="5"/>
    <x v="4"/>
    <x v="48"/>
    <s v="001"/>
    <n v="14005.36"/>
    <n v="0"/>
    <n v="14005.36"/>
    <n v="0"/>
    <n v="14005.36"/>
    <n v="0.01"/>
    <n v="9487.49"/>
    <n v="9487.49"/>
    <n v="4517.8700000000008"/>
    <n v="4517.8700000000008"/>
    <n v="4517.8599999999997"/>
    <s v="G/730605/1FF102"/>
  </r>
  <r>
    <s v="1"/>
    <s v="QUITO CIUDAD SOLIDARIA"/>
    <x v="0"/>
    <s v="F"/>
    <x v="0"/>
    <x v="2"/>
    <x v="2"/>
    <x v="1"/>
    <x v="5"/>
    <x v="4"/>
    <x v="48"/>
    <s v="002"/>
    <n v="0"/>
    <n v="15812.51"/>
    <n v="15812.51"/>
    <n v="0"/>
    <n v="15812.51"/>
    <n v="0"/>
    <n v="15812.5"/>
    <n v="15812.5"/>
    <n v="1.0000000000218279E-2"/>
    <n v="1.0000000000218279E-2"/>
    <n v="0.01"/>
    <s v="G/730605/1FF102"/>
  </r>
  <r>
    <s v="1"/>
    <s v="QUITO CIUDAD SOLIDARIA"/>
    <x v="0"/>
    <s v="F"/>
    <x v="0"/>
    <x v="2"/>
    <x v="2"/>
    <x v="1"/>
    <x v="5"/>
    <x v="4"/>
    <x v="49"/>
    <s v="001"/>
    <n v="11309.76"/>
    <n v="0"/>
    <n v="11309.76"/>
    <n v="-11309.76"/>
    <n v="0"/>
    <n v="0"/>
    <n v="0"/>
    <n v="0"/>
    <n v="11309.76"/>
    <n v="11309.76"/>
    <n v="0"/>
    <s v="G/730606/1FF102"/>
  </r>
  <r>
    <s v="1"/>
    <s v="QUITO CIUDAD SOLIDARIA"/>
    <x v="0"/>
    <s v="F"/>
    <x v="0"/>
    <x v="2"/>
    <x v="2"/>
    <x v="1"/>
    <x v="5"/>
    <x v="4"/>
    <x v="56"/>
    <s v="001"/>
    <n v="9500"/>
    <n v="-5000"/>
    <n v="4500"/>
    <n v="-1500"/>
    <n v="3000"/>
    <n v="0"/>
    <n v="0"/>
    <n v="0"/>
    <n v="4500"/>
    <n v="4500"/>
    <n v="3000"/>
    <s v="G/730613/1FF102"/>
  </r>
  <r>
    <s v="1"/>
    <s v="QUITO CIUDAD SOLIDARIA"/>
    <x v="0"/>
    <s v="F"/>
    <x v="0"/>
    <x v="2"/>
    <x v="2"/>
    <x v="1"/>
    <x v="5"/>
    <x v="4"/>
    <x v="69"/>
    <s v="001"/>
    <n v="1000"/>
    <n v="0"/>
    <n v="1000"/>
    <n v="-1000"/>
    <n v="0"/>
    <n v="0"/>
    <n v="0"/>
    <n v="0"/>
    <n v="1000"/>
    <n v="1000"/>
    <n v="0"/>
    <s v="G/730802/1FF102"/>
  </r>
  <r>
    <s v="1"/>
    <s v="QUITO CIUDAD SOLIDARIA"/>
    <x v="0"/>
    <s v="F"/>
    <x v="0"/>
    <x v="2"/>
    <x v="2"/>
    <x v="1"/>
    <x v="5"/>
    <x v="4"/>
    <x v="68"/>
    <s v="001"/>
    <n v="3000"/>
    <n v="0"/>
    <n v="3000"/>
    <n v="0"/>
    <n v="3000"/>
    <n v="2700.19"/>
    <n v="0"/>
    <n v="0"/>
    <n v="3000"/>
    <n v="3000"/>
    <n v="299.81"/>
    <s v="G/730811/1FF102"/>
  </r>
  <r>
    <s v="1"/>
    <s v="QUITO CIUDAD SOLIDARIA"/>
    <x v="0"/>
    <s v="F"/>
    <x v="0"/>
    <x v="2"/>
    <x v="2"/>
    <x v="1"/>
    <x v="6"/>
    <x v="4"/>
    <x v="57"/>
    <s v="001"/>
    <n v="1308.05"/>
    <n v="0"/>
    <n v="1308.05"/>
    <n v="-1308.05"/>
    <n v="0"/>
    <n v="0"/>
    <n v="0"/>
    <n v="0"/>
    <n v="1308.05"/>
    <n v="1308.05"/>
    <n v="0"/>
    <s v="G/730204/1FF102"/>
  </r>
  <r>
    <s v="1"/>
    <s v="QUITO CIUDAD SOLIDARIA"/>
    <x v="0"/>
    <s v="F"/>
    <x v="0"/>
    <x v="2"/>
    <x v="2"/>
    <x v="1"/>
    <x v="6"/>
    <x v="4"/>
    <x v="53"/>
    <s v="001"/>
    <n v="2000"/>
    <n v="0"/>
    <n v="2000"/>
    <n v="-2000"/>
    <n v="0"/>
    <n v="0"/>
    <n v="0"/>
    <n v="0"/>
    <n v="2000"/>
    <n v="2000"/>
    <n v="0"/>
    <s v="G/730205/1FF102"/>
  </r>
  <r>
    <s v="1"/>
    <s v="QUITO CIUDAD SOLIDARIA"/>
    <x v="0"/>
    <s v="F"/>
    <x v="0"/>
    <x v="2"/>
    <x v="2"/>
    <x v="1"/>
    <x v="6"/>
    <x v="4"/>
    <x v="58"/>
    <s v="001"/>
    <n v="2000"/>
    <n v="0"/>
    <n v="2000"/>
    <n v="-2000"/>
    <n v="0"/>
    <n v="0"/>
    <n v="0"/>
    <n v="0"/>
    <n v="2000"/>
    <n v="2000"/>
    <n v="0"/>
    <s v="G/730235/1FF102"/>
  </r>
  <r>
    <s v="1"/>
    <s v="QUITO CIUDAD SOLIDARIA"/>
    <x v="0"/>
    <s v="F"/>
    <x v="0"/>
    <x v="2"/>
    <x v="2"/>
    <x v="1"/>
    <x v="6"/>
    <x v="4"/>
    <x v="47"/>
    <s v="001"/>
    <n v="14124.51"/>
    <n v="0"/>
    <n v="14124.51"/>
    <n v="-14124.51"/>
    <n v="0"/>
    <n v="0"/>
    <n v="0"/>
    <n v="0"/>
    <n v="14124.51"/>
    <n v="14124.51"/>
    <n v="0"/>
    <s v="G/730505/1FF102"/>
  </r>
  <r>
    <s v="1"/>
    <s v="QUITO CIUDAD SOLIDARIA"/>
    <x v="0"/>
    <s v="F"/>
    <x v="0"/>
    <x v="2"/>
    <x v="2"/>
    <x v="1"/>
    <x v="6"/>
    <x v="4"/>
    <x v="49"/>
    <s v="001"/>
    <n v="11500"/>
    <n v="0"/>
    <n v="11500"/>
    <n v="-11500"/>
    <n v="0"/>
    <n v="0"/>
    <n v="0"/>
    <n v="0"/>
    <n v="11500"/>
    <n v="11500"/>
    <n v="0"/>
    <s v="G/730606/1FF102"/>
  </r>
  <r>
    <s v="1"/>
    <s v="QUITO CIUDAD SOLIDARIA"/>
    <x v="0"/>
    <s v="F"/>
    <x v="0"/>
    <x v="2"/>
    <x v="2"/>
    <x v="1"/>
    <x v="6"/>
    <x v="4"/>
    <x v="56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x v="0"/>
    <s v="F"/>
    <x v="0"/>
    <x v="2"/>
    <x v="2"/>
    <x v="1"/>
    <x v="6"/>
    <x v="4"/>
    <x v="68"/>
    <s v="001"/>
    <n v="3000"/>
    <n v="0"/>
    <n v="3000"/>
    <n v="-3000"/>
    <n v="0"/>
    <n v="0"/>
    <n v="0"/>
    <n v="0"/>
    <n v="3000"/>
    <n v="3000"/>
    <n v="0"/>
    <s v="G/730811/1FF102"/>
  </r>
  <r>
    <s v="1"/>
    <s v="QUITO CIUDAD SOLIDARIA"/>
    <x v="0"/>
    <s v="F"/>
    <x v="0"/>
    <x v="2"/>
    <x v="2"/>
    <x v="1"/>
    <x v="7"/>
    <x v="4"/>
    <x v="57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x v="0"/>
    <s v="F"/>
    <x v="0"/>
    <x v="2"/>
    <x v="2"/>
    <x v="1"/>
    <x v="7"/>
    <x v="4"/>
    <x v="53"/>
    <s v="001"/>
    <n v="4500"/>
    <n v="0"/>
    <n v="4500"/>
    <n v="-4500"/>
    <n v="0"/>
    <n v="0"/>
    <n v="0"/>
    <n v="0"/>
    <n v="4500"/>
    <n v="4500"/>
    <n v="0"/>
    <s v="G/730205/1FF102"/>
  </r>
  <r>
    <s v="1"/>
    <s v="QUITO CIUDAD SOLIDARIA"/>
    <x v="0"/>
    <s v="F"/>
    <x v="0"/>
    <x v="2"/>
    <x v="2"/>
    <x v="1"/>
    <x v="7"/>
    <x v="4"/>
    <x v="47"/>
    <s v="001"/>
    <n v="1500"/>
    <n v="0"/>
    <n v="1500"/>
    <n v="-1500"/>
    <n v="0"/>
    <n v="0"/>
    <n v="0"/>
    <n v="0"/>
    <n v="1500"/>
    <n v="1500"/>
    <n v="0"/>
    <s v="G/730505/1FF102"/>
  </r>
  <r>
    <s v="1"/>
    <s v="QUITO CIUDAD SOLIDARIA"/>
    <x v="0"/>
    <s v="F"/>
    <x v="0"/>
    <x v="2"/>
    <x v="2"/>
    <x v="1"/>
    <x v="7"/>
    <x v="4"/>
    <x v="49"/>
    <s v="001"/>
    <n v="11500"/>
    <n v="0"/>
    <n v="11500"/>
    <n v="-11500"/>
    <n v="0"/>
    <n v="0"/>
    <n v="0"/>
    <n v="0"/>
    <n v="11500"/>
    <n v="11500"/>
    <n v="0"/>
    <s v="G/730606/1FF102"/>
  </r>
  <r>
    <s v="1"/>
    <s v="QUITO CIUDAD SOLIDARIA"/>
    <x v="0"/>
    <s v="F"/>
    <x v="0"/>
    <x v="2"/>
    <x v="2"/>
    <x v="1"/>
    <x v="7"/>
    <x v="4"/>
    <x v="68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x v="0"/>
    <s v="F"/>
    <x v="0"/>
    <x v="2"/>
    <x v="2"/>
    <x v="1"/>
    <x v="2"/>
    <x v="4"/>
    <x v="57"/>
    <s v="001"/>
    <n v="8500"/>
    <n v="0"/>
    <n v="8500"/>
    <n v="-8500"/>
    <n v="0"/>
    <n v="0"/>
    <n v="0"/>
    <n v="0"/>
    <n v="8500"/>
    <n v="8500"/>
    <n v="0"/>
    <s v="G/730204/1FF102"/>
  </r>
  <r>
    <s v="1"/>
    <s v="QUITO CIUDAD SOLIDARIA"/>
    <x v="0"/>
    <s v="F"/>
    <x v="0"/>
    <x v="2"/>
    <x v="2"/>
    <x v="1"/>
    <x v="2"/>
    <x v="4"/>
    <x v="53"/>
    <s v="001"/>
    <n v="7000"/>
    <n v="0"/>
    <n v="7000"/>
    <n v="-7000"/>
    <n v="0"/>
    <n v="0"/>
    <n v="0"/>
    <n v="0"/>
    <n v="7000"/>
    <n v="7000"/>
    <n v="0"/>
    <s v="G/730205/1FF102"/>
  </r>
  <r>
    <s v="1"/>
    <s v="QUITO CIUDAD SOLIDARIA"/>
    <x v="0"/>
    <s v="F"/>
    <x v="0"/>
    <x v="2"/>
    <x v="2"/>
    <x v="1"/>
    <x v="2"/>
    <x v="4"/>
    <x v="62"/>
    <s v="001"/>
    <n v="10000"/>
    <n v="0"/>
    <n v="10000"/>
    <n v="-10000"/>
    <n v="0"/>
    <n v="0"/>
    <n v="0"/>
    <n v="0"/>
    <n v="10000"/>
    <n v="10000"/>
    <n v="0"/>
    <s v="G/730402/1FF102"/>
  </r>
  <r>
    <s v="1"/>
    <s v="QUITO CIUDAD SOLIDARIA"/>
    <x v="0"/>
    <s v="F"/>
    <x v="0"/>
    <x v="2"/>
    <x v="2"/>
    <x v="1"/>
    <x v="2"/>
    <x v="4"/>
    <x v="46"/>
    <s v="001"/>
    <n v="844"/>
    <n v="0"/>
    <n v="844"/>
    <n v="-844"/>
    <n v="0"/>
    <n v="0"/>
    <n v="0"/>
    <n v="0"/>
    <n v="844"/>
    <n v="844"/>
    <n v="0"/>
    <s v="G/730404/1FF102"/>
  </r>
  <r>
    <s v="1"/>
    <s v="QUITO CIUDAD SOLIDARIA"/>
    <x v="0"/>
    <s v="F"/>
    <x v="0"/>
    <x v="2"/>
    <x v="2"/>
    <x v="1"/>
    <x v="2"/>
    <x v="4"/>
    <x v="56"/>
    <s v="001"/>
    <n v="27000"/>
    <n v="0"/>
    <n v="27000"/>
    <n v="-27000"/>
    <n v="0"/>
    <n v="0"/>
    <n v="0"/>
    <n v="0"/>
    <n v="27000"/>
    <n v="27000"/>
    <n v="0"/>
    <s v="G/730613/1FF102"/>
  </r>
  <r>
    <s v="1"/>
    <s v="QUITO CIUDAD SOLIDARIA"/>
    <x v="0"/>
    <s v="F"/>
    <x v="0"/>
    <x v="2"/>
    <x v="2"/>
    <x v="1"/>
    <x v="2"/>
    <x v="4"/>
    <x v="59"/>
    <s v="001"/>
    <n v="15000"/>
    <n v="0"/>
    <n v="15000"/>
    <n v="-15000"/>
    <n v="0"/>
    <n v="0"/>
    <n v="0"/>
    <n v="0"/>
    <n v="15000"/>
    <n v="15000"/>
    <n v="0"/>
    <s v="G/730812/1FF102"/>
  </r>
  <r>
    <s v="1"/>
    <s v="QUITO CIUDAD SOLIDARIA"/>
    <x v="0"/>
    <s v="F"/>
    <x v="0"/>
    <x v="2"/>
    <x v="2"/>
    <x v="1"/>
    <x v="8"/>
    <x v="4"/>
    <x v="53"/>
    <s v="001"/>
    <n v="45000"/>
    <n v="-44978.11"/>
    <n v="21.889999999999418"/>
    <n v="-21.89"/>
    <n v="-5.8264504332328215E-13"/>
    <n v="0"/>
    <n v="0"/>
    <n v="0"/>
    <n v="21.889999999999418"/>
    <n v="21.889999999999418"/>
    <n v="0"/>
    <s v="G/730205/1FF102"/>
  </r>
  <r>
    <s v="1"/>
    <s v="QUITO CIUDAD SOLIDARIA"/>
    <x v="0"/>
    <s v="F"/>
    <x v="0"/>
    <x v="2"/>
    <x v="2"/>
    <x v="1"/>
    <x v="8"/>
    <x v="4"/>
    <x v="54"/>
    <s v="001"/>
    <n v="65719.990000000005"/>
    <n v="0"/>
    <n v="65719.990000000005"/>
    <n v="-65719.990000000005"/>
    <n v="0"/>
    <n v="0"/>
    <n v="0"/>
    <n v="0"/>
    <n v="65719.990000000005"/>
    <n v="65719.990000000005"/>
    <n v="0"/>
    <s v="G/730237/1FF102"/>
  </r>
  <r>
    <s v="1"/>
    <s v="QUITO CIUDAD SOLIDARIA"/>
    <x v="0"/>
    <s v="F"/>
    <x v="0"/>
    <x v="2"/>
    <x v="2"/>
    <x v="1"/>
    <x v="8"/>
    <x v="4"/>
    <x v="48"/>
    <s v="001"/>
    <n v="25300"/>
    <n v="-8678.08"/>
    <n v="16621.919999999998"/>
    <n v="-16621.919999999998"/>
    <n v="0"/>
    <n v="0"/>
    <n v="0"/>
    <n v="0"/>
    <n v="16621.919999999998"/>
    <n v="16621.919999999998"/>
    <n v="0"/>
    <s v="G/730605/1FF102"/>
  </r>
  <r>
    <s v="1"/>
    <s v="QUITO CIUDAD SOLIDARIA"/>
    <x v="0"/>
    <s v="F"/>
    <x v="0"/>
    <x v="2"/>
    <x v="2"/>
    <x v="1"/>
    <x v="9"/>
    <x v="4"/>
    <x v="57"/>
    <s v="001"/>
    <n v="3500"/>
    <n v="0"/>
    <n v="3500"/>
    <n v="-3500"/>
    <n v="0"/>
    <n v="0"/>
    <n v="0"/>
    <n v="0"/>
    <n v="3500"/>
    <n v="3500"/>
    <n v="0"/>
    <s v="G/730204/1FF102"/>
  </r>
  <r>
    <s v="1"/>
    <s v="QUITO CIUDAD SOLIDARIA"/>
    <x v="0"/>
    <s v="F"/>
    <x v="0"/>
    <x v="2"/>
    <x v="2"/>
    <x v="1"/>
    <x v="9"/>
    <x v="4"/>
    <x v="53"/>
    <s v="001"/>
    <n v="5582.81"/>
    <n v="0"/>
    <n v="5582.81"/>
    <n v="-5582.81"/>
    <n v="0"/>
    <n v="0"/>
    <n v="0"/>
    <n v="0"/>
    <n v="5582.81"/>
    <n v="5582.81"/>
    <n v="0"/>
    <s v="G/730205/1FF102"/>
  </r>
  <r>
    <s v="1"/>
    <s v="QUITO CIUDAD SOLIDARIA"/>
    <x v="0"/>
    <s v="F"/>
    <x v="0"/>
    <x v="2"/>
    <x v="2"/>
    <x v="1"/>
    <x v="9"/>
    <x v="4"/>
    <x v="58"/>
    <s v="001"/>
    <n v="39000"/>
    <n v="0"/>
    <n v="39000"/>
    <n v="-39000"/>
    <n v="0"/>
    <n v="0"/>
    <n v="0"/>
    <n v="0"/>
    <n v="39000"/>
    <n v="39000"/>
    <n v="0"/>
    <s v="G/730235/1FF102"/>
  </r>
  <r>
    <s v="1"/>
    <s v="QUITO CIUDAD SOLIDARIA"/>
    <x v="0"/>
    <s v="F"/>
    <x v="0"/>
    <x v="2"/>
    <x v="2"/>
    <x v="1"/>
    <x v="9"/>
    <x v="4"/>
    <x v="47"/>
    <s v="001"/>
    <n v="13000"/>
    <n v="0"/>
    <n v="13000"/>
    <n v="-13000"/>
    <n v="0"/>
    <n v="0"/>
    <n v="0"/>
    <n v="0"/>
    <n v="13000"/>
    <n v="13000"/>
    <n v="0"/>
    <s v="G/730505/1FF102"/>
  </r>
  <r>
    <s v="1"/>
    <s v="QUITO CIUDAD SOLIDARIA"/>
    <x v="0"/>
    <s v="F"/>
    <x v="0"/>
    <x v="2"/>
    <x v="2"/>
    <x v="1"/>
    <x v="9"/>
    <x v="4"/>
    <x v="56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x v="0"/>
    <s v="F"/>
    <x v="0"/>
    <x v="2"/>
    <x v="2"/>
    <x v="1"/>
    <x v="9"/>
    <x v="4"/>
    <x v="69"/>
    <s v="001"/>
    <n v="18000"/>
    <n v="0"/>
    <n v="18000"/>
    <n v="-18000"/>
    <n v="0"/>
    <n v="0"/>
    <n v="0"/>
    <n v="0"/>
    <n v="18000"/>
    <n v="18000"/>
    <n v="0"/>
    <s v="G/730802/1FF102"/>
  </r>
  <r>
    <s v="1"/>
    <s v="QUITO CIUDAD SOLIDARIA"/>
    <x v="0"/>
    <s v="F"/>
    <x v="0"/>
    <x v="2"/>
    <x v="2"/>
    <x v="1"/>
    <x v="9"/>
    <x v="4"/>
    <x v="59"/>
    <s v="001"/>
    <n v="15000"/>
    <n v="0"/>
    <n v="15000"/>
    <n v="-15000"/>
    <n v="0"/>
    <n v="0"/>
    <n v="0"/>
    <n v="0"/>
    <n v="15000"/>
    <n v="15000"/>
    <n v="0"/>
    <s v="G/730812/1FF102"/>
  </r>
  <r>
    <s v="1"/>
    <s v="QUITO CIUDAD SOLIDARIA"/>
    <x v="0"/>
    <s v="F"/>
    <x v="0"/>
    <x v="2"/>
    <x v="2"/>
    <x v="4"/>
    <x v="10"/>
    <x v="4"/>
    <x v="53"/>
    <s v="001"/>
    <n v="45000"/>
    <n v="0"/>
    <n v="45000"/>
    <n v="-45000"/>
    <n v="0"/>
    <n v="0"/>
    <n v="0"/>
    <n v="0"/>
    <n v="45000"/>
    <n v="45000"/>
    <n v="0"/>
    <s v="G/730205/1FG101"/>
  </r>
  <r>
    <s v="1"/>
    <s v="QUITO CIUDAD SOLIDARIA"/>
    <x v="0"/>
    <s v="F"/>
    <x v="0"/>
    <x v="2"/>
    <x v="2"/>
    <x v="4"/>
    <x v="11"/>
    <x v="4"/>
    <x v="53"/>
    <s v="001"/>
    <n v="67000"/>
    <n v="0"/>
    <n v="67000"/>
    <n v="-67000"/>
    <n v="0"/>
    <n v="0"/>
    <n v="0"/>
    <n v="0"/>
    <n v="67000"/>
    <n v="67000"/>
    <n v="0"/>
    <s v="G/730205/1FG101"/>
  </r>
  <r>
    <s v="2"/>
    <s v="QUITO CIUDAD DE OPORTUNIDADES"/>
    <x v="0"/>
    <s v="F"/>
    <x v="0"/>
    <x v="2"/>
    <x v="2"/>
    <x v="5"/>
    <x v="12"/>
    <x v="4"/>
    <x v="57"/>
    <s v="001"/>
    <n v="1000"/>
    <n v="0"/>
    <n v="1000"/>
    <n v="-1000"/>
    <n v="0"/>
    <n v="0"/>
    <n v="0"/>
    <n v="0"/>
    <n v="1000"/>
    <n v="1000"/>
    <n v="0"/>
    <s v="G/730204/2FH211"/>
  </r>
  <r>
    <s v="2"/>
    <s v="QUITO CIUDAD DE OPORTUNIDADES"/>
    <x v="0"/>
    <s v="F"/>
    <x v="0"/>
    <x v="2"/>
    <x v="2"/>
    <x v="5"/>
    <x v="12"/>
    <x v="4"/>
    <x v="53"/>
    <s v="001"/>
    <n v="2000"/>
    <n v="0"/>
    <n v="2000"/>
    <n v="-2000"/>
    <n v="0"/>
    <n v="0"/>
    <n v="0"/>
    <n v="0"/>
    <n v="2000"/>
    <n v="2000"/>
    <n v="0"/>
    <s v="G/730205/2FH211"/>
  </r>
  <r>
    <s v="2"/>
    <s v="QUITO CIUDAD DE OPORTUNIDADES"/>
    <x v="0"/>
    <s v="F"/>
    <x v="0"/>
    <x v="2"/>
    <x v="2"/>
    <x v="5"/>
    <x v="12"/>
    <x v="4"/>
    <x v="47"/>
    <s v="001"/>
    <n v="5000"/>
    <n v="0"/>
    <n v="5000"/>
    <n v="-5000"/>
    <n v="0"/>
    <n v="0"/>
    <n v="0"/>
    <n v="0"/>
    <n v="5000"/>
    <n v="5000"/>
    <n v="0"/>
    <s v="G/730505/2FH211"/>
  </r>
  <r>
    <s v="2"/>
    <s v="QUITO CIUDAD DE OPORTUNIDADES"/>
    <x v="0"/>
    <s v="F"/>
    <x v="0"/>
    <x v="2"/>
    <x v="2"/>
    <x v="5"/>
    <x v="12"/>
    <x v="4"/>
    <x v="56"/>
    <s v="001"/>
    <n v="11000"/>
    <n v="0"/>
    <n v="11000"/>
    <n v="-11000"/>
    <n v="0"/>
    <n v="0"/>
    <n v="0"/>
    <n v="0"/>
    <n v="11000"/>
    <n v="11000"/>
    <n v="0"/>
    <s v="G/730613/2FH211"/>
  </r>
  <r>
    <s v="2"/>
    <s v="QUITO CIUDAD DE OPORTUNIDADES"/>
    <x v="0"/>
    <s v="F"/>
    <x v="0"/>
    <x v="2"/>
    <x v="2"/>
    <x v="5"/>
    <x v="12"/>
    <x v="4"/>
    <x v="51"/>
    <s v="001"/>
    <n v="3000"/>
    <n v="0"/>
    <n v="3000"/>
    <n v="-495.45"/>
    <n v="2504.5500000000002"/>
    <n v="0"/>
    <n v="2504.5500000000002"/>
    <n v="0"/>
    <n v="495.44999999999982"/>
    <n v="3000"/>
    <n v="0"/>
    <s v="G/730814/2FH211"/>
  </r>
  <r>
    <s v="1"/>
    <s v="QUITO CIUDAD SOLIDARIA"/>
    <x v="0"/>
    <s v="F"/>
    <x v="0"/>
    <x v="2"/>
    <x v="2"/>
    <x v="6"/>
    <x v="13"/>
    <x v="4"/>
    <x v="99"/>
    <s v="001"/>
    <n v="18000"/>
    <n v="0"/>
    <n v="18000"/>
    <n v="-18000"/>
    <n v="0"/>
    <n v="0"/>
    <n v="0"/>
    <n v="0"/>
    <n v="18000"/>
    <n v="18000"/>
    <n v="0"/>
    <s v="G/730249/1FJ103"/>
  </r>
  <r>
    <s v="1"/>
    <s v="QUITO CIUDAD SOLIDARIA"/>
    <x v="0"/>
    <s v="F"/>
    <x v="0"/>
    <x v="2"/>
    <x v="2"/>
    <x v="6"/>
    <x v="13"/>
    <x v="4"/>
    <x v="56"/>
    <s v="001"/>
    <n v="10000"/>
    <n v="0"/>
    <n v="10000"/>
    <n v="-10000"/>
    <n v="0"/>
    <n v="0"/>
    <n v="0"/>
    <n v="0"/>
    <n v="10000"/>
    <n v="10000"/>
    <n v="0"/>
    <s v="G/730613/1FJ103"/>
  </r>
  <r>
    <s v="1"/>
    <s v="QUITO CIUDAD SOLIDARIA"/>
    <x v="0"/>
    <s v="F"/>
    <x v="0"/>
    <x v="2"/>
    <x v="2"/>
    <x v="6"/>
    <x v="13"/>
    <x v="4"/>
    <x v="59"/>
    <s v="001"/>
    <n v="6000"/>
    <n v="0"/>
    <n v="6000"/>
    <n v="-6000"/>
    <n v="0"/>
    <n v="0"/>
    <n v="0"/>
    <n v="0"/>
    <n v="6000"/>
    <n v="6000"/>
    <n v="0"/>
    <s v="G/730812/1FJ103"/>
  </r>
  <r>
    <s v="1"/>
    <s v="QUITO CIUDAD SOLIDARIA"/>
    <x v="0"/>
    <s v="F"/>
    <x v="0"/>
    <x v="2"/>
    <x v="2"/>
    <x v="6"/>
    <x v="13"/>
    <x v="4"/>
    <x v="65"/>
    <s v="001"/>
    <n v="6000"/>
    <n v="0"/>
    <n v="6000"/>
    <n v="-6000"/>
    <n v="0"/>
    <n v="0"/>
    <n v="0"/>
    <n v="0"/>
    <n v="6000"/>
    <n v="6000"/>
    <n v="0"/>
    <s v="G/730820/1FJ103"/>
  </r>
  <r>
    <s v="1"/>
    <s v="QUITO CIUDAD SOLIDARIA"/>
    <x v="0"/>
    <s v="F"/>
    <x v="0"/>
    <x v="2"/>
    <x v="2"/>
    <x v="6"/>
    <x v="13"/>
    <x v="4"/>
    <x v="100"/>
    <s v="001"/>
    <n v="6000"/>
    <n v="0"/>
    <n v="6000"/>
    <n v="-6000"/>
    <n v="0"/>
    <n v="0"/>
    <n v="0"/>
    <n v="0"/>
    <n v="6000"/>
    <n v="6000"/>
    <n v="0"/>
    <s v="G/731407/1FJ103"/>
  </r>
  <r>
    <s v="1"/>
    <s v="QUITO CIUDAD SOLIDARIA"/>
    <x v="0"/>
    <s v="F"/>
    <x v="0"/>
    <x v="2"/>
    <x v="2"/>
    <x v="2"/>
    <x v="14"/>
    <x v="4"/>
    <x v="57"/>
    <s v="001"/>
    <n v="4000"/>
    <n v="0"/>
    <n v="4000"/>
    <n v="-4000"/>
    <n v="0"/>
    <n v="0"/>
    <n v="0"/>
    <n v="0"/>
    <n v="4000"/>
    <n v="4000"/>
    <n v="0"/>
    <s v="G/730204/1FM103"/>
  </r>
  <r>
    <s v="1"/>
    <s v="QUITO CIUDAD SOLIDARIA"/>
    <x v="0"/>
    <s v="F"/>
    <x v="0"/>
    <x v="2"/>
    <x v="2"/>
    <x v="2"/>
    <x v="14"/>
    <x v="4"/>
    <x v="53"/>
    <s v="001"/>
    <n v="9000"/>
    <n v="0"/>
    <n v="9000"/>
    <n v="-9000"/>
    <n v="0"/>
    <n v="0"/>
    <n v="0"/>
    <n v="0"/>
    <n v="9000"/>
    <n v="9000"/>
    <n v="0"/>
    <s v="G/730205/1FM103"/>
  </r>
  <r>
    <s v="1"/>
    <s v="QUITO CIUDAD SOLIDARIA"/>
    <x v="0"/>
    <s v="F"/>
    <x v="0"/>
    <x v="2"/>
    <x v="2"/>
    <x v="2"/>
    <x v="14"/>
    <x v="4"/>
    <x v="47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x v="0"/>
    <s v="F"/>
    <x v="0"/>
    <x v="2"/>
    <x v="2"/>
    <x v="2"/>
    <x v="14"/>
    <x v="4"/>
    <x v="49"/>
    <s v="001"/>
    <n v="56830.68"/>
    <n v="0"/>
    <n v="56830.68"/>
    <n v="-56830.68"/>
    <n v="0"/>
    <n v="0"/>
    <n v="0"/>
    <n v="0"/>
    <n v="56830.68"/>
    <n v="56830.68"/>
    <n v="0"/>
    <s v="G/730606/1FM103"/>
  </r>
  <r>
    <s v="1"/>
    <s v="QUITO CIUDAD SOLIDARIA"/>
    <x v="0"/>
    <s v="F"/>
    <x v="0"/>
    <x v="2"/>
    <x v="2"/>
    <x v="2"/>
    <x v="15"/>
    <x v="4"/>
    <x v="53"/>
    <s v="001"/>
    <n v="9938"/>
    <n v="0"/>
    <n v="9938"/>
    <n v="-9938"/>
    <n v="0"/>
    <n v="0"/>
    <n v="0"/>
    <n v="0"/>
    <n v="9938"/>
    <n v="9938"/>
    <n v="0"/>
    <s v="G/730205/1FM103"/>
  </r>
  <r>
    <s v="1"/>
    <s v="QUITO CIUDAD SOLIDARIA"/>
    <x v="0"/>
    <s v="F"/>
    <x v="0"/>
    <x v="2"/>
    <x v="2"/>
    <x v="2"/>
    <x v="15"/>
    <x v="4"/>
    <x v="49"/>
    <s v="001"/>
    <n v="56830.58"/>
    <n v="0"/>
    <n v="56830.58"/>
    <n v="-56830.58"/>
    <n v="0"/>
    <n v="0"/>
    <n v="0"/>
    <n v="0"/>
    <n v="56830.58"/>
    <n v="56830.58"/>
    <n v="0"/>
    <s v="G/730606/1FM103"/>
  </r>
  <r>
    <s v="1"/>
    <s v="QUITO CIUDAD SOLIDARIA"/>
    <x v="0"/>
    <s v="F"/>
    <x v="0"/>
    <x v="2"/>
    <x v="2"/>
    <x v="2"/>
    <x v="15"/>
    <x v="4"/>
    <x v="59"/>
    <s v="001"/>
    <n v="6891"/>
    <n v="0"/>
    <n v="6891"/>
    <n v="-6891"/>
    <n v="0"/>
    <n v="0"/>
    <n v="0"/>
    <n v="0"/>
    <n v="6891"/>
    <n v="6891"/>
    <n v="0"/>
    <s v="G/730812/1FM103"/>
  </r>
  <r>
    <s v="1"/>
    <s v="QUITO CIUDAD SOLIDARIA"/>
    <x v="0"/>
    <s v="F"/>
    <x v="0"/>
    <x v="2"/>
    <x v="2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2"/>
    <x v="2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2"/>
    <x v="2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2"/>
    <x v="2"/>
    <x v="7"/>
    <x v="16"/>
    <x v="4"/>
    <x v="68"/>
    <s v="001"/>
    <n v="5500"/>
    <n v="-5500"/>
    <n v="0"/>
    <n v="0"/>
    <n v="0"/>
    <n v="0"/>
    <n v="0"/>
    <n v="0"/>
    <n v="0"/>
    <n v="0"/>
    <n v="0"/>
    <s v="G/730811/1FN103"/>
  </r>
  <r>
    <s v="3"/>
    <s v="QUITO CIUDAD INTELIGENTE"/>
    <x v="0"/>
    <s v="F"/>
    <x v="0"/>
    <x v="2"/>
    <x v="2"/>
    <x v="8"/>
    <x v="17"/>
    <x v="4"/>
    <x v="49"/>
    <s v="001"/>
    <n v="10000"/>
    <n v="0"/>
    <n v="10000"/>
    <n v="-10000"/>
    <n v="0"/>
    <n v="0"/>
    <n v="0"/>
    <n v="0"/>
    <n v="10000"/>
    <n v="10000"/>
    <n v="0"/>
    <s v="G/730606/3FN301"/>
  </r>
  <r>
    <s v="3"/>
    <s v="QUITO CIUDAD INTELIGENTE"/>
    <x v="0"/>
    <s v="F"/>
    <x v="0"/>
    <x v="2"/>
    <x v="2"/>
    <x v="8"/>
    <x v="17"/>
    <x v="4"/>
    <x v="68"/>
    <s v="001"/>
    <n v="1200"/>
    <n v="-1200"/>
    <n v="0"/>
    <n v="0"/>
    <n v="0"/>
    <n v="0"/>
    <n v="0"/>
    <n v="0"/>
    <n v="0"/>
    <n v="0"/>
    <n v="0"/>
    <s v="G/730811/3FN301"/>
  </r>
  <r>
    <s v="3"/>
    <s v="QUITO CIUDAD INTELIGENTE"/>
    <x v="0"/>
    <s v="F"/>
    <x v="0"/>
    <x v="2"/>
    <x v="2"/>
    <x v="8"/>
    <x v="18"/>
    <x v="4"/>
    <x v="57"/>
    <s v="001"/>
    <n v="700"/>
    <n v="0"/>
    <n v="700"/>
    <n v="-700"/>
    <n v="0"/>
    <n v="0"/>
    <n v="0"/>
    <n v="0"/>
    <n v="700"/>
    <n v="700"/>
    <n v="0"/>
    <s v="G/730204/3FN301"/>
  </r>
  <r>
    <s v="3"/>
    <s v="QUITO CIUDAD INTELIGENTE"/>
    <x v="0"/>
    <s v="F"/>
    <x v="0"/>
    <x v="2"/>
    <x v="2"/>
    <x v="8"/>
    <x v="18"/>
    <x v="4"/>
    <x v="69"/>
    <s v="001"/>
    <n v="3500"/>
    <n v="1500"/>
    <n v="5000"/>
    <n v="-3813.53"/>
    <n v="1186.4699999999998"/>
    <n v="0"/>
    <n v="1186.47"/>
    <n v="1186.47"/>
    <n v="3813.5299999999997"/>
    <n v="3813.5299999999997"/>
    <n v="0"/>
    <s v="G/730802/3FN301"/>
  </r>
  <r>
    <s v="3"/>
    <s v="QUITO CIUDAD INTELIGENTE"/>
    <x v="0"/>
    <s v="F"/>
    <x v="0"/>
    <x v="2"/>
    <x v="2"/>
    <x v="8"/>
    <x v="18"/>
    <x v="4"/>
    <x v="65"/>
    <s v="001"/>
    <n v="5000"/>
    <n v="2000"/>
    <n v="7000"/>
    <n v="-7000"/>
    <n v="0"/>
    <n v="0"/>
    <n v="0"/>
    <n v="0"/>
    <n v="7000"/>
    <n v="7000"/>
    <n v="0"/>
    <s v="G/730820/3FN301"/>
  </r>
  <r>
    <s v="1"/>
    <s v="QUITO CIUDAD SOLIDARIA"/>
    <x v="0"/>
    <s v="F"/>
    <x v="0"/>
    <x v="2"/>
    <x v="2"/>
    <x v="1"/>
    <x v="5"/>
    <x v="5"/>
    <x v="75"/>
    <s v="001"/>
    <n v="3924069.69"/>
    <n v="-21439.06"/>
    <n v="3902630.63"/>
    <n v="-507087.4"/>
    <n v="3395543.23"/>
    <n v="1746974.68"/>
    <n v="1046123.74"/>
    <n v="505232.82"/>
    <n v="2856506.8899999997"/>
    <n v="3397397.81"/>
    <n v="602444.81000000006"/>
    <s v="G/750104/1FF102"/>
  </r>
  <r>
    <s v="1"/>
    <s v="QUITO CIUDAD SOLIDARIA"/>
    <x v="0"/>
    <s v="F"/>
    <x v="0"/>
    <x v="2"/>
    <x v="2"/>
    <x v="1"/>
    <x v="5"/>
    <x v="5"/>
    <x v="75"/>
    <s v="002"/>
    <n v="275597.96000000002"/>
    <n v="298158.67"/>
    <n v="573756.63"/>
    <n v="352125.39"/>
    <n v="925882.02"/>
    <n v="0.01"/>
    <n v="449569.5"/>
    <n v="416875.53"/>
    <n v="124187.13"/>
    <n v="156881.09999999998"/>
    <n v="476312.51"/>
    <s v="G/750104/1FF102"/>
  </r>
  <r>
    <s v="1"/>
    <s v="QUITO CIUDAD SOLIDARIA"/>
    <x v="0"/>
    <s v="F"/>
    <x v="0"/>
    <x v="2"/>
    <x v="2"/>
    <x v="1"/>
    <x v="5"/>
    <x v="5"/>
    <x v="76"/>
    <s v="001"/>
    <n v="1982402.14"/>
    <n v="190160.81"/>
    <n v="2172562.9499999997"/>
    <n v="-315826.99"/>
    <n v="1856735.9599999997"/>
    <n v="1497385.33"/>
    <n v="313551.12"/>
    <n v="313551.12"/>
    <n v="1859011.8299999996"/>
    <n v="1859011.8299999996"/>
    <n v="45799.51"/>
    <s v="G/750105/1FF102"/>
  </r>
  <r>
    <s v="1"/>
    <s v="QUITO CIUDAD SOLIDARIA"/>
    <x v="0"/>
    <s v="F"/>
    <x v="0"/>
    <x v="2"/>
    <x v="2"/>
    <x v="1"/>
    <x v="5"/>
    <x v="5"/>
    <x v="76"/>
    <s v="002"/>
    <n v="56249.919999999998"/>
    <n v="243219.5"/>
    <n v="299469.42"/>
    <n v="0"/>
    <n v="299469.42"/>
    <n v="0"/>
    <n v="299469.42"/>
    <n v="299469.42"/>
    <n v="0"/>
    <n v="0"/>
    <n v="0"/>
    <s v="G/750105/1FF102"/>
  </r>
  <r>
    <s v="1"/>
    <s v="QUITO CIUDAD SOLIDARIA"/>
    <x v="0"/>
    <s v="F"/>
    <x v="0"/>
    <x v="2"/>
    <x v="2"/>
    <x v="1"/>
    <x v="8"/>
    <x v="5"/>
    <x v="75"/>
    <s v="001"/>
    <n v="300000"/>
    <n v="-31462.5"/>
    <n v="268537.5"/>
    <n v="-45256.29"/>
    <n v="223281.21"/>
    <n v="217851.22"/>
    <n v="0"/>
    <n v="0"/>
    <n v="268537.5"/>
    <n v="268537.5"/>
    <n v="5429.99"/>
    <s v="G/750104/1FF102"/>
  </r>
  <r>
    <s v="1"/>
    <s v="QUITO CIUDAD SOLIDARIA"/>
    <x v="0"/>
    <s v="F"/>
    <x v="0"/>
    <x v="2"/>
    <x v="2"/>
    <x v="1"/>
    <x v="8"/>
    <x v="5"/>
    <x v="76"/>
    <s v="001"/>
    <n v="276402.88"/>
    <n v="0"/>
    <n v="276402.88"/>
    <n v="-271302.88"/>
    <n v="5100"/>
    <n v="0"/>
    <n v="0"/>
    <n v="0"/>
    <n v="276402.88"/>
    <n v="276402.88"/>
    <n v="5100"/>
    <s v="G/750105/1FF102"/>
  </r>
  <r>
    <s v="1"/>
    <s v="QUITO CIUDAD SOLIDARIA"/>
    <x v="0"/>
    <s v="F"/>
    <x v="0"/>
    <x v="2"/>
    <x v="2"/>
    <x v="1"/>
    <x v="5"/>
    <x v="6"/>
    <x v="79"/>
    <s v="001"/>
    <n v="0"/>
    <n v="5000"/>
    <n v="5000"/>
    <n v="0"/>
    <n v="5000"/>
    <n v="0"/>
    <n v="0"/>
    <n v="0"/>
    <n v="5000"/>
    <n v="5000"/>
    <n v="5000"/>
    <s v="G/840103/1FF102"/>
  </r>
  <r>
    <s v="1"/>
    <s v="QUITO CIUDAD SOLIDARIA"/>
    <x v="0"/>
    <s v="F"/>
    <x v="0"/>
    <x v="2"/>
    <x v="2"/>
    <x v="1"/>
    <x v="5"/>
    <x v="6"/>
    <x v="77"/>
    <s v="001"/>
    <n v="0"/>
    <n v="18000"/>
    <n v="18000"/>
    <n v="0"/>
    <n v="18000"/>
    <n v="0"/>
    <n v="0"/>
    <n v="0"/>
    <n v="18000"/>
    <n v="18000"/>
    <n v="18000"/>
    <s v="G/840104/1FF102"/>
  </r>
  <r>
    <s v="1"/>
    <s v="QUITO CIUDAD SOLIDARIA"/>
    <x v="0"/>
    <s v="F"/>
    <x v="0"/>
    <x v="2"/>
    <x v="2"/>
    <x v="1"/>
    <x v="5"/>
    <x v="6"/>
    <x v="78"/>
    <s v="001"/>
    <n v="0"/>
    <n v="65000"/>
    <n v="65000"/>
    <n v="0"/>
    <n v="65000"/>
    <n v="0"/>
    <n v="0"/>
    <n v="0"/>
    <n v="65000"/>
    <n v="65000"/>
    <n v="65000"/>
    <s v="G/840107/1FF102"/>
  </r>
  <r>
    <s v="1"/>
    <s v="QUITO CIUDAD SOLIDARIA"/>
    <x v="0"/>
    <s v="F"/>
    <x v="0"/>
    <x v="2"/>
    <x v="2"/>
    <x v="1"/>
    <x v="6"/>
    <x v="6"/>
    <x v="77"/>
    <s v="001"/>
    <n v="1000"/>
    <n v="0"/>
    <n v="1000"/>
    <n v="-1000"/>
    <n v="0"/>
    <n v="0"/>
    <n v="0"/>
    <n v="0"/>
    <n v="1000"/>
    <n v="1000"/>
    <n v="0"/>
    <s v="G/840104/1FF102"/>
  </r>
  <r>
    <s v="1"/>
    <s v="QUITO CIUDAD SOLIDARIA"/>
    <x v="0"/>
    <s v="F"/>
    <x v="0"/>
    <x v="2"/>
    <x v="2"/>
    <x v="1"/>
    <x v="2"/>
    <x v="6"/>
    <x v="77"/>
    <s v="001"/>
    <n v="7000"/>
    <n v="0"/>
    <n v="7000"/>
    <n v="-7000"/>
    <n v="0"/>
    <n v="0"/>
    <n v="0"/>
    <n v="0"/>
    <n v="7000"/>
    <n v="7000"/>
    <n v="0"/>
    <s v="G/840104/1FF102"/>
  </r>
  <r>
    <s v="1"/>
    <s v="QUITO CIUDAD SOLIDARIA"/>
    <x v="0"/>
    <s v="F"/>
    <x v="0"/>
    <x v="2"/>
    <x v="2"/>
    <x v="1"/>
    <x v="8"/>
    <x v="6"/>
    <x v="79"/>
    <s v="001"/>
    <n v="5000"/>
    <n v="-5000"/>
    <n v="0"/>
    <n v="0"/>
    <n v="0"/>
    <n v="0"/>
    <n v="0"/>
    <n v="0"/>
    <n v="0"/>
    <n v="0"/>
    <n v="0"/>
    <s v="G/840103/1FF102"/>
  </r>
  <r>
    <s v="1"/>
    <s v="QUITO CIUDAD SOLIDARIA"/>
    <x v="0"/>
    <s v="F"/>
    <x v="0"/>
    <x v="2"/>
    <x v="2"/>
    <x v="1"/>
    <x v="8"/>
    <x v="6"/>
    <x v="77"/>
    <s v="001"/>
    <n v="18000"/>
    <n v="-18000"/>
    <n v="0"/>
    <n v="0"/>
    <n v="0"/>
    <n v="0"/>
    <n v="0"/>
    <n v="0"/>
    <n v="0"/>
    <n v="0"/>
    <n v="0"/>
    <s v="G/840104/1FF102"/>
  </r>
  <r>
    <s v="1"/>
    <s v="QUITO CIUDAD SOLIDARIA"/>
    <x v="0"/>
    <s v="F"/>
    <x v="0"/>
    <x v="2"/>
    <x v="2"/>
    <x v="1"/>
    <x v="8"/>
    <x v="6"/>
    <x v="78"/>
    <s v="001"/>
    <n v="65000"/>
    <n v="-65000"/>
    <n v="0"/>
    <n v="0"/>
    <n v="0"/>
    <n v="0"/>
    <n v="0"/>
    <n v="0"/>
    <n v="0"/>
    <n v="0"/>
    <n v="0"/>
    <s v="G/840107/1FF102"/>
  </r>
  <r>
    <s v="1"/>
    <s v="QUITO CIUDAD SOLIDARIA"/>
    <x v="0"/>
    <s v="F"/>
    <x v="0"/>
    <x v="2"/>
    <x v="2"/>
    <x v="2"/>
    <x v="3"/>
    <x v="6"/>
    <x v="79"/>
    <s v="001"/>
    <n v="1472.46"/>
    <n v="0"/>
    <n v="1472.46"/>
    <n v="-1472.46"/>
    <n v="0"/>
    <n v="0"/>
    <n v="0"/>
    <n v="0"/>
    <n v="1472.46"/>
    <n v="1472.46"/>
    <n v="0"/>
    <s v="G/840103/1FM103"/>
  </r>
  <r>
    <s v="3"/>
    <s v="QUITO CIUDAD INTELIGENTE"/>
    <x v="0"/>
    <s v="F"/>
    <x v="0"/>
    <x v="2"/>
    <x v="2"/>
    <x v="8"/>
    <x v="18"/>
    <x v="6"/>
    <x v="77"/>
    <s v="001"/>
    <n v="2000"/>
    <n v="3200"/>
    <n v="5200"/>
    <n v="-5200"/>
    <n v="0"/>
    <n v="0"/>
    <n v="0"/>
    <n v="0"/>
    <n v="5200"/>
    <n v="5200"/>
    <n v="0"/>
    <s v="G/840104/3FN301"/>
  </r>
  <r>
    <s v="1"/>
    <s v="QUITO CIUDAD SOLIDARIA"/>
    <x v="0"/>
    <s v="F"/>
    <x v="0"/>
    <x v="3"/>
    <x v="3"/>
    <x v="0"/>
    <x v="0"/>
    <x v="0"/>
    <x v="0"/>
    <s v="002"/>
    <n v="838284"/>
    <n v="-6074.74"/>
    <n v="832209.26"/>
    <n v="-84935.49"/>
    <n v="747273.77"/>
    <n v="0"/>
    <n v="490705.43"/>
    <n v="490705.43"/>
    <n v="341503.83"/>
    <n v="341503.83"/>
    <n v="256568.34"/>
    <s v="G/510105/1FA101"/>
  </r>
  <r>
    <s v="1"/>
    <s v="QUITO CIUDAD SOLIDARIA"/>
    <x v="0"/>
    <s v="F"/>
    <x v="0"/>
    <x v="3"/>
    <x v="3"/>
    <x v="0"/>
    <x v="0"/>
    <x v="0"/>
    <x v="1"/>
    <s v="002"/>
    <n v="61002"/>
    <n v="0"/>
    <n v="61002"/>
    <n v="0"/>
    <n v="61002"/>
    <n v="0"/>
    <n v="40668"/>
    <n v="40668"/>
    <n v="20334"/>
    <n v="20334"/>
    <n v="20334"/>
    <s v="G/510106/1FA101"/>
  </r>
  <r>
    <s v="1"/>
    <s v="QUITO CIUDAD SOLIDARIA"/>
    <x v="0"/>
    <s v="F"/>
    <x v="0"/>
    <x v="3"/>
    <x v="3"/>
    <x v="0"/>
    <x v="0"/>
    <x v="0"/>
    <x v="2"/>
    <s v="002"/>
    <n v="75757.5"/>
    <n v="0"/>
    <n v="75757.5"/>
    <n v="0"/>
    <n v="75757.5"/>
    <n v="817"/>
    <n v="8584.76"/>
    <n v="8584.76"/>
    <n v="67172.740000000005"/>
    <n v="67172.740000000005"/>
    <n v="66355.740000000005"/>
    <s v="G/510203/1FA101"/>
  </r>
  <r>
    <s v="1"/>
    <s v="QUITO CIUDAD SOLIDARIA"/>
    <x v="0"/>
    <s v="F"/>
    <x v="0"/>
    <x v="3"/>
    <x v="3"/>
    <x v="0"/>
    <x v="0"/>
    <x v="0"/>
    <x v="3"/>
    <s v="002"/>
    <n v="27595.759999999998"/>
    <n v="0"/>
    <n v="27595.759999999998"/>
    <n v="0"/>
    <n v="27595.759999999998"/>
    <n v="0"/>
    <n v="21760.34"/>
    <n v="21760.34"/>
    <n v="5835.4199999999983"/>
    <n v="5835.4199999999983"/>
    <n v="5835.42"/>
    <s v="G/510204/1FA101"/>
  </r>
  <r>
    <s v="1"/>
    <s v="QUITO CIUDAD SOLIDARIA"/>
    <x v="0"/>
    <s v="F"/>
    <x v="0"/>
    <x v="3"/>
    <x v="3"/>
    <x v="0"/>
    <x v="0"/>
    <x v="0"/>
    <x v="4"/>
    <s v="002"/>
    <n v="1056"/>
    <n v="0"/>
    <n v="1056"/>
    <n v="-614.35"/>
    <n v="441.65"/>
    <n v="0"/>
    <n v="330.5"/>
    <n v="330.5"/>
    <n v="725.5"/>
    <n v="725.5"/>
    <n v="111.15"/>
    <s v="G/510304/1FA101"/>
  </r>
  <r>
    <s v="1"/>
    <s v="QUITO CIUDAD SOLIDARIA"/>
    <x v="0"/>
    <s v="F"/>
    <x v="0"/>
    <x v="3"/>
    <x v="3"/>
    <x v="0"/>
    <x v="0"/>
    <x v="0"/>
    <x v="5"/>
    <s v="002"/>
    <n v="8448"/>
    <n v="0"/>
    <n v="8448"/>
    <n v="-3193.14"/>
    <n v="5254.8600000000006"/>
    <n v="0"/>
    <n v="3640"/>
    <n v="3640"/>
    <n v="4808"/>
    <n v="4808"/>
    <n v="1614.86"/>
    <s v="G/510306/1FA101"/>
  </r>
  <r>
    <s v="1"/>
    <s v="QUITO CIUDAD SOLIDARIA"/>
    <x v="0"/>
    <s v="F"/>
    <x v="0"/>
    <x v="3"/>
    <x v="3"/>
    <x v="0"/>
    <x v="0"/>
    <x v="0"/>
    <x v="6"/>
    <s v="002"/>
    <n v="305.01"/>
    <n v="0"/>
    <n v="305.01"/>
    <n v="-208.21"/>
    <n v="96.799999999999983"/>
    <n v="0"/>
    <n v="64"/>
    <n v="64"/>
    <n v="241.01"/>
    <n v="241.01"/>
    <n v="32.799999999999997"/>
    <s v="G/510401/1FA101"/>
  </r>
  <r>
    <s v="1"/>
    <s v="QUITO CIUDAD SOLIDARIA"/>
    <x v="0"/>
    <s v="F"/>
    <x v="0"/>
    <x v="3"/>
    <x v="3"/>
    <x v="0"/>
    <x v="0"/>
    <x v="0"/>
    <x v="7"/>
    <s v="002"/>
    <n v="1830.06"/>
    <n v="0"/>
    <n v="1830.06"/>
    <n v="630.35"/>
    <n v="2460.41"/>
    <n v="0"/>
    <n v="1626.72"/>
    <n v="1626.72"/>
    <n v="203.33999999999992"/>
    <n v="203.33999999999992"/>
    <n v="833.69"/>
    <s v="G/510408/1FA101"/>
  </r>
  <r>
    <s v="1"/>
    <s v="QUITO CIUDAD SOLIDARIA"/>
    <x v="0"/>
    <s v="F"/>
    <x v="0"/>
    <x v="3"/>
    <x v="3"/>
    <x v="0"/>
    <x v="0"/>
    <x v="0"/>
    <x v="8"/>
    <s v="002"/>
    <n v="6160.25"/>
    <n v="4424.74"/>
    <n v="10584.99"/>
    <n v="6306.07"/>
    <n v="16891.059999999998"/>
    <n v="0"/>
    <n v="10584.99"/>
    <n v="10584.99"/>
    <n v="0"/>
    <n v="0"/>
    <n v="6306.07"/>
    <s v="G/510507/1FA101"/>
  </r>
  <r>
    <s v="1"/>
    <s v="QUITO CIUDAD SOLIDARIA"/>
    <x v="0"/>
    <s v="F"/>
    <x v="0"/>
    <x v="3"/>
    <x v="3"/>
    <x v="0"/>
    <x v="0"/>
    <x v="0"/>
    <x v="9"/>
    <s v="002"/>
    <n v="10800.01"/>
    <n v="0"/>
    <n v="10800.01"/>
    <n v="0"/>
    <n v="10800.01"/>
    <n v="0"/>
    <n v="5769.18"/>
    <n v="5769.18"/>
    <n v="5030.83"/>
    <n v="5030.83"/>
    <n v="5030.83"/>
    <s v="G/510509/1FA101"/>
  </r>
  <r>
    <s v="1"/>
    <s v="QUITO CIUDAD SOLIDARIA"/>
    <x v="0"/>
    <s v="F"/>
    <x v="0"/>
    <x v="3"/>
    <x v="3"/>
    <x v="0"/>
    <x v="0"/>
    <x v="0"/>
    <x v="82"/>
    <s v="002"/>
    <n v="9804"/>
    <n v="0"/>
    <n v="9804"/>
    <n v="0"/>
    <n v="9804"/>
    <n v="3268"/>
    <n v="6536"/>
    <n v="6536"/>
    <n v="3268"/>
    <n v="3268"/>
    <n v="0"/>
    <s v="G/510510/1FA101"/>
  </r>
  <r>
    <s v="1"/>
    <s v="QUITO CIUDAD SOLIDARIA"/>
    <x v="0"/>
    <s v="F"/>
    <x v="0"/>
    <x v="3"/>
    <x v="3"/>
    <x v="0"/>
    <x v="0"/>
    <x v="0"/>
    <x v="10"/>
    <s v="002"/>
    <n v="3422.36"/>
    <n v="0"/>
    <n v="3422.36"/>
    <n v="-1711.18"/>
    <n v="1711.18"/>
    <n v="0"/>
    <n v="0"/>
    <n v="0"/>
    <n v="3422.36"/>
    <n v="3422.36"/>
    <n v="1711.18"/>
    <s v="G/510512/1FA101"/>
  </r>
  <r>
    <s v="1"/>
    <s v="QUITO CIUDAD SOLIDARIA"/>
    <x v="0"/>
    <s v="F"/>
    <x v="0"/>
    <x v="3"/>
    <x v="3"/>
    <x v="0"/>
    <x v="0"/>
    <x v="0"/>
    <x v="11"/>
    <s v="002"/>
    <n v="27767.72"/>
    <n v="0"/>
    <n v="27767.72"/>
    <n v="-13883.86"/>
    <n v="13883.86"/>
    <n v="0"/>
    <n v="0"/>
    <n v="0"/>
    <n v="27767.72"/>
    <n v="27767.72"/>
    <n v="13883.86"/>
    <s v="G/510513/1FA101"/>
  </r>
  <r>
    <s v="1"/>
    <s v="QUITO CIUDAD SOLIDARIA"/>
    <x v="0"/>
    <s v="F"/>
    <x v="0"/>
    <x v="3"/>
    <x v="3"/>
    <x v="0"/>
    <x v="0"/>
    <x v="0"/>
    <x v="12"/>
    <s v="002"/>
    <n v="114694.88"/>
    <n v="0"/>
    <n v="114694.88"/>
    <n v="-8445.64"/>
    <n v="106249.24"/>
    <n v="413.41"/>
    <n v="69366.820000000007"/>
    <n v="69366.820000000007"/>
    <n v="45328.06"/>
    <n v="45328.06"/>
    <n v="36469.01"/>
    <s v="G/510601/1FA101"/>
  </r>
  <r>
    <s v="1"/>
    <s v="QUITO CIUDAD SOLIDARIA"/>
    <x v="0"/>
    <s v="F"/>
    <x v="0"/>
    <x v="3"/>
    <x v="3"/>
    <x v="0"/>
    <x v="0"/>
    <x v="0"/>
    <x v="13"/>
    <s v="002"/>
    <n v="75757.5"/>
    <n v="0"/>
    <n v="75757.5"/>
    <n v="-19410.060000000001"/>
    <n v="56347.44"/>
    <n v="272.52"/>
    <n v="36657.99"/>
    <n v="36657.99"/>
    <n v="39099.51"/>
    <n v="39099.51"/>
    <n v="19416.93"/>
    <s v="G/510602/1FA101"/>
  </r>
  <r>
    <s v="1"/>
    <s v="QUITO CIUDAD SOLIDARIA"/>
    <x v="0"/>
    <s v="F"/>
    <x v="0"/>
    <x v="3"/>
    <x v="3"/>
    <x v="0"/>
    <x v="0"/>
    <x v="0"/>
    <x v="14"/>
    <s v="002"/>
    <n v="6245.34"/>
    <n v="0"/>
    <n v="6245.34"/>
    <n v="0"/>
    <n v="6245.34"/>
    <n v="0"/>
    <n v="1458.49"/>
    <n v="1458.49"/>
    <n v="4786.8500000000004"/>
    <n v="4786.8500000000004"/>
    <n v="4786.8500000000004"/>
    <s v="G/510707/1FA101"/>
  </r>
  <r>
    <s v="1"/>
    <s v="QUITO CIUDAD SOLIDARIA"/>
    <x v="0"/>
    <s v="F"/>
    <x v="0"/>
    <x v="3"/>
    <x v="3"/>
    <x v="0"/>
    <x v="1"/>
    <x v="1"/>
    <x v="15"/>
    <s v="001"/>
    <n v="10000"/>
    <n v="0"/>
    <n v="10000"/>
    <n v="-4000"/>
    <n v="6000"/>
    <n v="0"/>
    <n v="6000"/>
    <n v="2979.78"/>
    <n v="4000"/>
    <n v="7020.2199999999993"/>
    <n v="0"/>
    <s v="G/530101/1FA101"/>
  </r>
  <r>
    <s v="1"/>
    <s v="QUITO CIUDAD SOLIDARIA"/>
    <x v="0"/>
    <s v="F"/>
    <x v="0"/>
    <x v="3"/>
    <x v="3"/>
    <x v="0"/>
    <x v="1"/>
    <x v="1"/>
    <x v="16"/>
    <s v="001"/>
    <n v="10000"/>
    <n v="0"/>
    <n v="10000"/>
    <n v="0"/>
    <n v="10000"/>
    <n v="0"/>
    <n v="10000"/>
    <n v="7182.6"/>
    <n v="0"/>
    <n v="2817.3999999999996"/>
    <n v="0"/>
    <s v="G/530104/1FA101"/>
  </r>
  <r>
    <s v="1"/>
    <s v="QUITO CIUDAD SOLIDARIA"/>
    <x v="0"/>
    <s v="F"/>
    <x v="0"/>
    <x v="3"/>
    <x v="3"/>
    <x v="0"/>
    <x v="1"/>
    <x v="1"/>
    <x v="17"/>
    <s v="001"/>
    <n v="4000"/>
    <n v="0"/>
    <n v="4000"/>
    <n v="-1500"/>
    <n v="2500"/>
    <n v="0"/>
    <n v="2500"/>
    <n v="1032.42"/>
    <n v="1500"/>
    <n v="2967.58"/>
    <n v="0"/>
    <s v="G/530105/1FA101"/>
  </r>
  <r>
    <s v="1"/>
    <s v="QUITO CIUDAD SOLIDARIA"/>
    <x v="0"/>
    <s v="F"/>
    <x v="0"/>
    <x v="3"/>
    <x v="3"/>
    <x v="0"/>
    <x v="1"/>
    <x v="1"/>
    <x v="18"/>
    <s v="001"/>
    <n v="39000"/>
    <n v="-8257.2000000000007"/>
    <n v="30742.799999999999"/>
    <n v="-10000"/>
    <n v="20742.8"/>
    <n v="1752"/>
    <n v="18990"/>
    <n v="0"/>
    <n v="11752.8"/>
    <n v="30742.799999999999"/>
    <n v="0.8"/>
    <s v="G/530201/1FA101"/>
  </r>
  <r>
    <s v="1"/>
    <s v="QUITO CIUDAD SOLIDARIA"/>
    <x v="0"/>
    <s v="F"/>
    <x v="0"/>
    <x v="3"/>
    <x v="3"/>
    <x v="0"/>
    <x v="1"/>
    <x v="1"/>
    <x v="20"/>
    <s v="001"/>
    <n v="5700"/>
    <n v="0"/>
    <n v="5700"/>
    <n v="-2000"/>
    <n v="3700"/>
    <n v="3432.93"/>
    <n v="0"/>
    <n v="0"/>
    <n v="5700"/>
    <n v="5700"/>
    <n v="267.07"/>
    <s v="G/530204/1FA101"/>
  </r>
  <r>
    <s v="1"/>
    <s v="QUITO CIUDAD SOLIDARIA"/>
    <x v="0"/>
    <s v="F"/>
    <x v="0"/>
    <x v="3"/>
    <x v="3"/>
    <x v="0"/>
    <x v="1"/>
    <x v="1"/>
    <x v="21"/>
    <s v="001"/>
    <n v="171000"/>
    <n v="-1642.8"/>
    <n v="169357.2"/>
    <n v="-7623.38"/>
    <n v="161733.82"/>
    <n v="0"/>
    <n v="161733.82"/>
    <n v="95763.12"/>
    <n v="7623.3800000000047"/>
    <n v="73594.080000000016"/>
    <n v="0"/>
    <s v="G/530208/1FA101"/>
  </r>
  <r>
    <s v="1"/>
    <s v="QUITO CIUDAD SOLIDARIA"/>
    <x v="0"/>
    <s v="F"/>
    <x v="0"/>
    <x v="3"/>
    <x v="3"/>
    <x v="0"/>
    <x v="1"/>
    <x v="1"/>
    <x v="22"/>
    <s v="001"/>
    <n v="90000"/>
    <n v="0"/>
    <n v="90000"/>
    <n v="0"/>
    <n v="90000"/>
    <n v="0"/>
    <n v="89989.54"/>
    <n v="25072.1"/>
    <n v="10.460000000006403"/>
    <n v="64927.9"/>
    <n v="10.46"/>
    <s v="G/530209/1FA101"/>
  </r>
  <r>
    <s v="1"/>
    <s v="QUITO CIUDAD SOLIDARIA"/>
    <x v="0"/>
    <s v="F"/>
    <x v="0"/>
    <x v="3"/>
    <x v="3"/>
    <x v="0"/>
    <x v="1"/>
    <x v="1"/>
    <x v="24"/>
    <s v="001"/>
    <n v="24000"/>
    <n v="0"/>
    <n v="24000"/>
    <n v="-16000"/>
    <n v="8000"/>
    <n v="0"/>
    <n v="0"/>
    <n v="0"/>
    <n v="24000"/>
    <n v="24000"/>
    <n v="8000"/>
    <s v="G/530402/1FA101"/>
  </r>
  <r>
    <s v="1"/>
    <s v="QUITO CIUDAD SOLIDARIA"/>
    <x v="0"/>
    <s v="F"/>
    <x v="0"/>
    <x v="3"/>
    <x v="3"/>
    <x v="0"/>
    <x v="1"/>
    <x v="1"/>
    <x v="25"/>
    <s v="001"/>
    <n v="0"/>
    <n v="5124.3"/>
    <n v="5124.3"/>
    <n v="0"/>
    <n v="5124.3"/>
    <n v="5124.29"/>
    <n v="0"/>
    <n v="0"/>
    <n v="5124.3"/>
    <n v="5124.3"/>
    <n v="0.01"/>
    <s v="G/530404/1FA101"/>
  </r>
  <r>
    <s v="1"/>
    <s v="QUITO CIUDAD SOLIDARIA"/>
    <x v="0"/>
    <s v="F"/>
    <x v="0"/>
    <x v="3"/>
    <x v="3"/>
    <x v="0"/>
    <x v="1"/>
    <x v="1"/>
    <x v="26"/>
    <s v="001"/>
    <n v="5000"/>
    <n v="10375.700000000001"/>
    <n v="15375.7"/>
    <n v="0"/>
    <n v="15375.7"/>
    <n v="5463.92"/>
    <n v="0"/>
    <n v="0"/>
    <n v="15375.7"/>
    <n v="15375.7"/>
    <n v="9911.7800000000007"/>
    <s v="G/530405/1FA101"/>
  </r>
  <r>
    <s v="1"/>
    <s v="QUITO CIUDAD SOLIDARIA"/>
    <x v="0"/>
    <s v="F"/>
    <x v="0"/>
    <x v="3"/>
    <x v="3"/>
    <x v="0"/>
    <x v="1"/>
    <x v="1"/>
    <x v="27"/>
    <s v="001"/>
    <n v="66000"/>
    <n v="-7600"/>
    <n v="58400"/>
    <n v="-58400"/>
    <n v="0"/>
    <n v="0"/>
    <n v="0"/>
    <n v="0"/>
    <n v="58400"/>
    <n v="58400"/>
    <n v="0"/>
    <s v="G/530505/1FA101"/>
  </r>
  <r>
    <s v="1"/>
    <s v="QUITO CIUDAD SOLIDARIA"/>
    <x v="0"/>
    <s v="F"/>
    <x v="0"/>
    <x v="3"/>
    <x v="3"/>
    <x v="0"/>
    <x v="1"/>
    <x v="1"/>
    <x v="28"/>
    <s v="001"/>
    <n v="7000"/>
    <n v="-2500"/>
    <n v="4500"/>
    <n v="-2500"/>
    <n v="2000"/>
    <n v="0"/>
    <n v="0"/>
    <n v="0"/>
    <n v="4500"/>
    <n v="4500"/>
    <n v="2000"/>
    <s v="G/530704/1FA101"/>
  </r>
  <r>
    <s v="1"/>
    <s v="QUITO CIUDAD SOLIDARIA"/>
    <x v="0"/>
    <s v="F"/>
    <x v="0"/>
    <x v="3"/>
    <x v="3"/>
    <x v="0"/>
    <x v="1"/>
    <x v="1"/>
    <x v="30"/>
    <s v="001"/>
    <n v="5000"/>
    <n v="0"/>
    <n v="5000"/>
    <n v="0"/>
    <n v="5000"/>
    <n v="0"/>
    <n v="0"/>
    <n v="0"/>
    <n v="5000"/>
    <n v="5000"/>
    <n v="5000"/>
    <s v="G/530803/1FA101"/>
  </r>
  <r>
    <s v="1"/>
    <s v="QUITO CIUDAD SOLIDARIA"/>
    <x v="0"/>
    <s v="F"/>
    <x v="0"/>
    <x v="3"/>
    <x v="3"/>
    <x v="0"/>
    <x v="1"/>
    <x v="1"/>
    <x v="31"/>
    <s v="001"/>
    <n v="3000"/>
    <n v="0"/>
    <n v="3000"/>
    <n v="-2000"/>
    <n v="1000"/>
    <n v="0"/>
    <n v="0"/>
    <n v="0"/>
    <n v="3000"/>
    <n v="3000"/>
    <n v="1000"/>
    <s v="G/530804/1FA101"/>
  </r>
  <r>
    <s v="1"/>
    <s v="QUITO CIUDAD SOLIDARIA"/>
    <x v="0"/>
    <s v="F"/>
    <x v="0"/>
    <x v="3"/>
    <x v="3"/>
    <x v="0"/>
    <x v="1"/>
    <x v="1"/>
    <x v="32"/>
    <s v="001"/>
    <n v="0"/>
    <n v="2500"/>
    <n v="2500"/>
    <n v="0"/>
    <n v="2500"/>
    <n v="0"/>
    <n v="1279.3800000000001"/>
    <n v="1279.3800000000001"/>
    <n v="1220.6199999999999"/>
    <n v="1220.6199999999999"/>
    <n v="1220.6199999999999"/>
    <s v="G/530805/1FA101"/>
  </r>
  <r>
    <s v="1"/>
    <s v="QUITO CIUDAD SOLIDARIA"/>
    <x v="0"/>
    <s v="F"/>
    <x v="0"/>
    <x v="3"/>
    <x v="3"/>
    <x v="0"/>
    <x v="1"/>
    <x v="1"/>
    <x v="34"/>
    <s v="001"/>
    <n v="15000"/>
    <n v="0"/>
    <n v="15000"/>
    <n v="-7000"/>
    <n v="8000"/>
    <n v="0"/>
    <n v="0"/>
    <n v="0"/>
    <n v="15000"/>
    <n v="15000"/>
    <n v="8000"/>
    <s v="G/530807/1FA101"/>
  </r>
  <r>
    <s v="1"/>
    <s v="QUITO CIUDAD SOLIDARIA"/>
    <x v="0"/>
    <s v="F"/>
    <x v="0"/>
    <x v="3"/>
    <x v="3"/>
    <x v="0"/>
    <x v="1"/>
    <x v="1"/>
    <x v="36"/>
    <s v="001"/>
    <n v="30"/>
    <n v="0"/>
    <n v="30"/>
    <n v="0"/>
    <n v="30"/>
    <n v="0"/>
    <n v="0"/>
    <n v="0"/>
    <n v="30"/>
    <n v="30"/>
    <n v="30"/>
    <s v="G/530811/1FA101"/>
  </r>
  <r>
    <s v="1"/>
    <s v="QUITO CIUDAD SOLIDARIA"/>
    <x v="0"/>
    <s v="F"/>
    <x v="0"/>
    <x v="3"/>
    <x v="3"/>
    <x v="0"/>
    <x v="1"/>
    <x v="2"/>
    <x v="38"/>
    <s v="001"/>
    <n v="2500"/>
    <n v="2000"/>
    <n v="4500"/>
    <n v="0"/>
    <n v="4500"/>
    <n v="0"/>
    <n v="1686.72"/>
    <n v="1686.72"/>
    <n v="2813.2799999999997"/>
    <n v="2813.2799999999997"/>
    <n v="2813.28"/>
    <s v="G/570102/1FA101"/>
  </r>
  <r>
    <s v="1"/>
    <s v="QUITO CIUDAD SOLIDARIA"/>
    <x v="0"/>
    <s v="F"/>
    <x v="0"/>
    <x v="3"/>
    <x v="3"/>
    <x v="0"/>
    <x v="1"/>
    <x v="2"/>
    <x v="39"/>
    <s v="001"/>
    <n v="100"/>
    <n v="0"/>
    <n v="100"/>
    <n v="0"/>
    <n v="100"/>
    <n v="0"/>
    <n v="0"/>
    <n v="0"/>
    <n v="100"/>
    <n v="100"/>
    <n v="100"/>
    <s v="G/570203/1FA101"/>
  </r>
  <r>
    <s v="1"/>
    <s v="QUITO CIUDAD SOLIDARIA"/>
    <x v="0"/>
    <s v="F"/>
    <x v="0"/>
    <x v="3"/>
    <x v="3"/>
    <x v="1"/>
    <x v="6"/>
    <x v="3"/>
    <x v="40"/>
    <s v="002"/>
    <n v="613"/>
    <n v="0"/>
    <n v="613"/>
    <n v="0"/>
    <n v="613"/>
    <n v="613"/>
    <n v="0"/>
    <n v="0"/>
    <n v="613"/>
    <n v="613"/>
    <n v="0"/>
    <s v="G/710203/1FF102"/>
  </r>
  <r>
    <s v="1"/>
    <s v="QUITO CIUDAD SOLIDARIA"/>
    <x v="0"/>
    <s v="F"/>
    <x v="0"/>
    <x v="3"/>
    <x v="3"/>
    <x v="1"/>
    <x v="6"/>
    <x v="3"/>
    <x v="41"/>
    <s v="002"/>
    <n v="405.82"/>
    <n v="0"/>
    <n v="405.82"/>
    <n v="0"/>
    <n v="405.82"/>
    <n v="66.67"/>
    <n v="333.33"/>
    <n v="333.33"/>
    <n v="72.490000000000009"/>
    <n v="72.490000000000009"/>
    <n v="5.82"/>
    <s v="G/710204/1FF102"/>
  </r>
  <r>
    <s v="1"/>
    <s v="QUITO CIUDAD SOLIDARIA"/>
    <x v="0"/>
    <s v="F"/>
    <x v="0"/>
    <x v="3"/>
    <x v="3"/>
    <x v="1"/>
    <x v="6"/>
    <x v="3"/>
    <x v="43"/>
    <s v="002"/>
    <n v="7356"/>
    <n v="0"/>
    <n v="7356"/>
    <n v="0"/>
    <n v="7356"/>
    <n v="2452"/>
    <n v="4904"/>
    <n v="4904"/>
    <n v="2452"/>
    <n v="2452"/>
    <n v="0"/>
    <s v="G/710510/1FF102"/>
  </r>
  <r>
    <s v="1"/>
    <s v="QUITO CIUDAD SOLIDARIA"/>
    <x v="0"/>
    <s v="F"/>
    <x v="0"/>
    <x v="3"/>
    <x v="3"/>
    <x v="1"/>
    <x v="6"/>
    <x v="3"/>
    <x v="44"/>
    <s v="002"/>
    <n v="930.53"/>
    <n v="0"/>
    <n v="930.53"/>
    <n v="7.7"/>
    <n v="938.23"/>
    <n v="310.20999999999998"/>
    <n v="620.32000000000005"/>
    <n v="620.32000000000005"/>
    <n v="310.20999999999992"/>
    <n v="310.20999999999992"/>
    <n v="7.7"/>
    <s v="G/710601/1FF102"/>
  </r>
  <r>
    <s v="1"/>
    <s v="QUITO CIUDAD SOLIDARIA"/>
    <x v="0"/>
    <s v="F"/>
    <x v="0"/>
    <x v="3"/>
    <x v="3"/>
    <x v="1"/>
    <x v="6"/>
    <x v="3"/>
    <x v="45"/>
    <s v="002"/>
    <n v="613"/>
    <n v="0"/>
    <n v="613"/>
    <n v="0"/>
    <n v="613"/>
    <n v="613"/>
    <n v="0"/>
    <n v="0"/>
    <n v="613"/>
    <n v="613"/>
    <n v="0"/>
    <s v="G/710602/1FF102"/>
  </r>
  <r>
    <s v="1"/>
    <s v="QUITO CIUDAD SOLIDARIA"/>
    <x v="0"/>
    <s v="F"/>
    <x v="0"/>
    <x v="3"/>
    <x v="3"/>
    <x v="1"/>
    <x v="2"/>
    <x v="3"/>
    <x v="40"/>
    <s v="002"/>
    <n v="4570"/>
    <n v="0"/>
    <n v="4570"/>
    <n v="0"/>
    <n v="4570"/>
    <n v="4570"/>
    <n v="0"/>
    <n v="0"/>
    <n v="4570"/>
    <n v="4570"/>
    <n v="0"/>
    <s v="G/710203/1FF102"/>
  </r>
  <r>
    <s v="1"/>
    <s v="QUITO CIUDAD SOLIDARIA"/>
    <x v="0"/>
    <s v="F"/>
    <x v="0"/>
    <x v="3"/>
    <x v="3"/>
    <x v="1"/>
    <x v="2"/>
    <x v="3"/>
    <x v="41"/>
    <s v="002"/>
    <n v="2029.1"/>
    <n v="0"/>
    <n v="2029.1"/>
    <n v="0"/>
    <n v="2029.1"/>
    <n v="836.48"/>
    <n v="1163.52"/>
    <n v="1163.52"/>
    <n v="865.57999999999993"/>
    <n v="865.57999999999993"/>
    <n v="29.1"/>
    <s v="G/710204/1FF102"/>
  </r>
  <r>
    <s v="1"/>
    <s v="QUITO CIUDAD SOLIDARIA"/>
    <x v="0"/>
    <s v="F"/>
    <x v="0"/>
    <x v="3"/>
    <x v="3"/>
    <x v="1"/>
    <x v="2"/>
    <x v="3"/>
    <x v="42"/>
    <s v="002"/>
    <n v="0"/>
    <n v="1650"/>
    <n v="1650"/>
    <n v="806.67"/>
    <n v="2456.67"/>
    <n v="0"/>
    <n v="1650"/>
    <n v="1650"/>
    <n v="0"/>
    <n v="0"/>
    <n v="806.67"/>
    <s v="G/710507/1FF102"/>
  </r>
  <r>
    <s v="1"/>
    <s v="QUITO CIUDAD SOLIDARIA"/>
    <x v="0"/>
    <s v="F"/>
    <x v="0"/>
    <x v="3"/>
    <x v="3"/>
    <x v="1"/>
    <x v="2"/>
    <x v="3"/>
    <x v="43"/>
    <s v="002"/>
    <n v="54840"/>
    <n v="0"/>
    <n v="54840"/>
    <n v="0"/>
    <n v="54840"/>
    <n v="21690"/>
    <n v="33150"/>
    <n v="33150"/>
    <n v="21690"/>
    <n v="21690"/>
    <n v="0"/>
    <s v="G/710510/1FF102"/>
  </r>
  <r>
    <s v="1"/>
    <s v="QUITO CIUDAD SOLIDARIA"/>
    <x v="0"/>
    <s v="F"/>
    <x v="0"/>
    <x v="3"/>
    <x v="3"/>
    <x v="1"/>
    <x v="2"/>
    <x v="3"/>
    <x v="44"/>
    <s v="002"/>
    <n v="6937.26"/>
    <n v="0"/>
    <n v="6937.26"/>
    <n v="0"/>
    <n v="6937.26"/>
    <n v="2535.02"/>
    <n v="4402.24"/>
    <n v="4402.24"/>
    <n v="2535.0200000000004"/>
    <n v="2535.0200000000004"/>
    <n v="0"/>
    <s v="G/710601/1FF102"/>
  </r>
  <r>
    <s v="1"/>
    <s v="QUITO CIUDAD SOLIDARIA"/>
    <x v="0"/>
    <s v="F"/>
    <x v="0"/>
    <x v="3"/>
    <x v="3"/>
    <x v="1"/>
    <x v="2"/>
    <x v="3"/>
    <x v="45"/>
    <s v="002"/>
    <n v="4570"/>
    <n v="0"/>
    <n v="4570"/>
    <n v="0"/>
    <n v="4570"/>
    <n v="2964.77"/>
    <n v="1605.23"/>
    <n v="1605.23"/>
    <n v="2964.77"/>
    <n v="2964.77"/>
    <n v="0"/>
    <s v="G/710602/1FF102"/>
  </r>
  <r>
    <s v="1"/>
    <s v="QUITO CIUDAD SOLIDARIA"/>
    <x v="0"/>
    <s v="F"/>
    <x v="0"/>
    <x v="3"/>
    <x v="3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3"/>
    <x v="3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3"/>
    <x v="3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3"/>
    <x v="3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3"/>
    <x v="3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x v="0"/>
    <s v="F"/>
    <x v="0"/>
    <x v="3"/>
    <x v="3"/>
    <x v="3"/>
    <x v="4"/>
    <x v="4"/>
    <x v="47"/>
    <s v="001"/>
    <n v="5300"/>
    <n v="0"/>
    <n v="5300"/>
    <n v="-5300"/>
    <n v="0"/>
    <n v="0"/>
    <n v="0"/>
    <n v="0"/>
    <n v="5300"/>
    <n v="5300"/>
    <n v="0"/>
    <s v="G/730505/3FD301"/>
  </r>
  <r>
    <s v="3"/>
    <s v="QUITO CIUDAD INTELIGENTE"/>
    <x v="0"/>
    <s v="F"/>
    <x v="0"/>
    <x v="3"/>
    <x v="3"/>
    <x v="3"/>
    <x v="4"/>
    <x v="4"/>
    <x v="48"/>
    <s v="001"/>
    <n v="15000"/>
    <n v="0"/>
    <n v="15000"/>
    <n v="-15000"/>
    <n v="0"/>
    <n v="0"/>
    <n v="0"/>
    <n v="0"/>
    <n v="15000"/>
    <n v="15000"/>
    <n v="0"/>
    <s v="G/730605/3FD301"/>
  </r>
  <r>
    <s v="3"/>
    <s v="QUITO CIUDAD INTELIGENTE"/>
    <x v="0"/>
    <s v="F"/>
    <x v="0"/>
    <x v="3"/>
    <x v="3"/>
    <x v="3"/>
    <x v="4"/>
    <x v="4"/>
    <x v="49"/>
    <s v="001"/>
    <n v="3158"/>
    <n v="0"/>
    <n v="3158"/>
    <n v="-3158"/>
    <n v="0"/>
    <n v="0"/>
    <n v="0"/>
    <n v="0"/>
    <n v="3158"/>
    <n v="3158"/>
    <n v="0"/>
    <s v="G/730606/3FD301"/>
  </r>
  <r>
    <s v="3"/>
    <s v="QUITO CIUDAD INTELIGENTE"/>
    <x v="0"/>
    <s v="F"/>
    <x v="0"/>
    <x v="3"/>
    <x v="3"/>
    <x v="3"/>
    <x v="4"/>
    <x v="4"/>
    <x v="50"/>
    <s v="001"/>
    <n v="300"/>
    <n v="0"/>
    <n v="300"/>
    <n v="-300"/>
    <n v="0"/>
    <n v="0"/>
    <n v="0"/>
    <n v="0"/>
    <n v="300"/>
    <n v="300"/>
    <n v="0"/>
    <s v="G/730804/3FD301"/>
  </r>
  <r>
    <s v="3"/>
    <s v="QUITO CIUDAD INTELIGENTE"/>
    <x v="0"/>
    <s v="F"/>
    <x v="0"/>
    <x v="3"/>
    <x v="3"/>
    <x v="3"/>
    <x v="4"/>
    <x v="4"/>
    <x v="51"/>
    <s v="001"/>
    <n v="1000"/>
    <n v="0"/>
    <n v="1000"/>
    <n v="-1000"/>
    <n v="0"/>
    <n v="0"/>
    <n v="0"/>
    <n v="0"/>
    <n v="1000"/>
    <n v="1000"/>
    <n v="0"/>
    <s v="G/730814/3FD301"/>
  </r>
  <r>
    <s v="3"/>
    <s v="QUITO CIUDAD INTELIGENTE"/>
    <x v="0"/>
    <s v="F"/>
    <x v="0"/>
    <x v="3"/>
    <x v="3"/>
    <x v="3"/>
    <x v="4"/>
    <x v="4"/>
    <x v="52"/>
    <s v="001"/>
    <n v="1000"/>
    <n v="0"/>
    <n v="1000"/>
    <n v="-1000"/>
    <n v="0"/>
    <n v="0"/>
    <n v="0"/>
    <n v="0"/>
    <n v="1000"/>
    <n v="1000"/>
    <n v="0"/>
    <s v="G/731406/3FD301"/>
  </r>
  <r>
    <s v="1"/>
    <s v="QUITO CIUDAD SOLIDARIA"/>
    <x v="0"/>
    <s v="F"/>
    <x v="0"/>
    <x v="3"/>
    <x v="3"/>
    <x v="1"/>
    <x v="5"/>
    <x v="4"/>
    <x v="68"/>
    <s v="001"/>
    <n v="201873"/>
    <n v="21627"/>
    <n v="223500"/>
    <n v="-223500"/>
    <n v="0"/>
    <n v="0"/>
    <n v="0"/>
    <n v="0"/>
    <n v="223500"/>
    <n v="223500"/>
    <n v="0"/>
    <s v="G/730811/1FF102"/>
  </r>
  <r>
    <s v="1"/>
    <s v="QUITO CIUDAD SOLIDARIA"/>
    <x v="0"/>
    <s v="F"/>
    <x v="0"/>
    <x v="3"/>
    <x v="3"/>
    <x v="1"/>
    <x v="6"/>
    <x v="4"/>
    <x v="57"/>
    <s v="001"/>
    <n v="3000"/>
    <n v="0"/>
    <n v="3000"/>
    <n v="-3000"/>
    <n v="0"/>
    <n v="0"/>
    <n v="0"/>
    <n v="0"/>
    <n v="3000"/>
    <n v="3000"/>
    <n v="0"/>
    <s v="G/730204/1FF102"/>
  </r>
  <r>
    <s v="1"/>
    <s v="QUITO CIUDAD SOLIDARIA"/>
    <x v="0"/>
    <s v="F"/>
    <x v="0"/>
    <x v="3"/>
    <x v="3"/>
    <x v="1"/>
    <x v="6"/>
    <x v="4"/>
    <x v="53"/>
    <s v="001"/>
    <n v="1906.48"/>
    <n v="0"/>
    <n v="1906.48"/>
    <n v="-1906.48"/>
    <n v="0"/>
    <n v="0"/>
    <n v="0"/>
    <n v="0"/>
    <n v="1906.48"/>
    <n v="1906.48"/>
    <n v="0"/>
    <s v="G/730205/1FF102"/>
  </r>
  <r>
    <s v="1"/>
    <s v="QUITO CIUDAD SOLIDARIA"/>
    <x v="0"/>
    <s v="F"/>
    <x v="0"/>
    <x v="3"/>
    <x v="3"/>
    <x v="1"/>
    <x v="6"/>
    <x v="4"/>
    <x v="58"/>
    <s v="001"/>
    <n v="4000"/>
    <n v="0"/>
    <n v="4000"/>
    <n v="-4000"/>
    <n v="0"/>
    <n v="0"/>
    <n v="0"/>
    <n v="0"/>
    <n v="4000"/>
    <n v="4000"/>
    <n v="0"/>
    <s v="G/730235/1FF102"/>
  </r>
  <r>
    <s v="1"/>
    <s v="QUITO CIUDAD SOLIDARIA"/>
    <x v="0"/>
    <s v="F"/>
    <x v="0"/>
    <x v="3"/>
    <x v="3"/>
    <x v="1"/>
    <x v="6"/>
    <x v="4"/>
    <x v="101"/>
    <s v="001"/>
    <n v="7152.23"/>
    <n v="0"/>
    <n v="7152.23"/>
    <n v="-7152.23"/>
    <n v="0"/>
    <n v="0"/>
    <n v="0"/>
    <n v="0"/>
    <n v="7152.23"/>
    <n v="7152.23"/>
    <n v="0"/>
    <s v="G/730248/1FF102"/>
  </r>
  <r>
    <s v="1"/>
    <s v="QUITO CIUDAD SOLIDARIA"/>
    <x v="0"/>
    <s v="F"/>
    <x v="0"/>
    <x v="3"/>
    <x v="3"/>
    <x v="1"/>
    <x v="6"/>
    <x v="4"/>
    <x v="47"/>
    <s v="001"/>
    <n v="1800"/>
    <n v="0"/>
    <n v="1800"/>
    <n v="-1800"/>
    <n v="0"/>
    <n v="0"/>
    <n v="0"/>
    <n v="0"/>
    <n v="1800"/>
    <n v="1800"/>
    <n v="0"/>
    <s v="G/730505/1FF102"/>
  </r>
  <r>
    <s v="1"/>
    <s v="QUITO CIUDAD SOLIDARIA"/>
    <x v="0"/>
    <s v="F"/>
    <x v="0"/>
    <x v="3"/>
    <x v="3"/>
    <x v="1"/>
    <x v="6"/>
    <x v="4"/>
    <x v="56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x v="0"/>
    <s v="F"/>
    <x v="0"/>
    <x v="3"/>
    <x v="3"/>
    <x v="1"/>
    <x v="6"/>
    <x v="4"/>
    <x v="69"/>
    <s v="001"/>
    <n v="4000"/>
    <n v="0"/>
    <n v="4000"/>
    <n v="-4000"/>
    <n v="0"/>
    <n v="0"/>
    <n v="0"/>
    <n v="0"/>
    <n v="4000"/>
    <n v="4000"/>
    <n v="0"/>
    <s v="G/730802/1FF102"/>
  </r>
  <r>
    <s v="1"/>
    <s v="QUITO CIUDAD SOLIDARIA"/>
    <x v="0"/>
    <s v="F"/>
    <x v="0"/>
    <x v="3"/>
    <x v="3"/>
    <x v="1"/>
    <x v="6"/>
    <x v="4"/>
    <x v="68"/>
    <s v="001"/>
    <n v="1500"/>
    <n v="0"/>
    <n v="1500"/>
    <n v="-1500"/>
    <n v="0"/>
    <n v="0"/>
    <n v="0"/>
    <n v="0"/>
    <n v="1500"/>
    <n v="1500"/>
    <n v="0"/>
    <s v="G/730811/1FF102"/>
  </r>
  <r>
    <s v="1"/>
    <s v="QUITO CIUDAD SOLIDARIA"/>
    <x v="0"/>
    <s v="F"/>
    <x v="0"/>
    <x v="3"/>
    <x v="3"/>
    <x v="1"/>
    <x v="7"/>
    <x v="4"/>
    <x v="53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x v="0"/>
    <s v="F"/>
    <x v="0"/>
    <x v="3"/>
    <x v="3"/>
    <x v="1"/>
    <x v="7"/>
    <x v="4"/>
    <x v="47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x v="0"/>
    <s v="F"/>
    <x v="0"/>
    <x v="3"/>
    <x v="3"/>
    <x v="1"/>
    <x v="7"/>
    <x v="4"/>
    <x v="56"/>
    <s v="001"/>
    <n v="2500"/>
    <n v="0"/>
    <n v="2500"/>
    <n v="-2500"/>
    <n v="0"/>
    <n v="0"/>
    <n v="0"/>
    <n v="0"/>
    <n v="2500"/>
    <n v="2500"/>
    <n v="0"/>
    <s v="G/730613/1FF102"/>
  </r>
  <r>
    <s v="1"/>
    <s v="QUITO CIUDAD SOLIDARIA"/>
    <x v="0"/>
    <s v="F"/>
    <x v="0"/>
    <x v="3"/>
    <x v="3"/>
    <x v="1"/>
    <x v="7"/>
    <x v="4"/>
    <x v="68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x v="0"/>
    <s v="F"/>
    <x v="0"/>
    <x v="3"/>
    <x v="3"/>
    <x v="1"/>
    <x v="7"/>
    <x v="4"/>
    <x v="102"/>
    <s v="001"/>
    <n v="500"/>
    <n v="0"/>
    <n v="500"/>
    <n v="-500"/>
    <n v="0"/>
    <n v="0"/>
    <n v="0"/>
    <n v="0"/>
    <n v="500"/>
    <n v="500"/>
    <n v="0"/>
    <s v="G/730827/1FF102"/>
  </r>
  <r>
    <s v="1"/>
    <s v="QUITO CIUDAD SOLIDARIA"/>
    <x v="0"/>
    <s v="F"/>
    <x v="0"/>
    <x v="3"/>
    <x v="3"/>
    <x v="1"/>
    <x v="2"/>
    <x v="4"/>
    <x v="57"/>
    <s v="001"/>
    <n v="1500"/>
    <n v="0"/>
    <n v="1500"/>
    <n v="-1500"/>
    <n v="0"/>
    <n v="0"/>
    <n v="0"/>
    <n v="0"/>
    <n v="1500"/>
    <n v="1500"/>
    <n v="0"/>
    <s v="G/730204/1FF102"/>
  </r>
  <r>
    <s v="1"/>
    <s v="QUITO CIUDAD SOLIDARIA"/>
    <x v="0"/>
    <s v="F"/>
    <x v="0"/>
    <x v="3"/>
    <x v="3"/>
    <x v="1"/>
    <x v="2"/>
    <x v="4"/>
    <x v="53"/>
    <s v="001"/>
    <n v="1000"/>
    <n v="0"/>
    <n v="1000"/>
    <n v="-1000"/>
    <n v="0"/>
    <n v="0"/>
    <n v="0"/>
    <n v="0"/>
    <n v="1000"/>
    <n v="1000"/>
    <n v="0"/>
    <s v="G/730205/1FF102"/>
  </r>
  <r>
    <s v="1"/>
    <s v="QUITO CIUDAD SOLIDARIA"/>
    <x v="0"/>
    <s v="F"/>
    <x v="0"/>
    <x v="3"/>
    <x v="3"/>
    <x v="1"/>
    <x v="2"/>
    <x v="4"/>
    <x v="62"/>
    <s v="001"/>
    <n v="6400"/>
    <n v="0"/>
    <n v="6400"/>
    <n v="-6400"/>
    <n v="0"/>
    <n v="0"/>
    <n v="0"/>
    <n v="0"/>
    <n v="6400"/>
    <n v="6400"/>
    <n v="0"/>
    <s v="G/730402/1FF102"/>
  </r>
  <r>
    <s v="1"/>
    <s v="QUITO CIUDAD SOLIDARIA"/>
    <x v="0"/>
    <s v="F"/>
    <x v="0"/>
    <x v="3"/>
    <x v="3"/>
    <x v="1"/>
    <x v="2"/>
    <x v="4"/>
    <x v="56"/>
    <s v="001"/>
    <n v="9000"/>
    <n v="0"/>
    <n v="9000"/>
    <n v="-9000"/>
    <n v="0"/>
    <n v="0"/>
    <n v="0"/>
    <n v="0"/>
    <n v="9000"/>
    <n v="9000"/>
    <n v="0"/>
    <s v="G/730613/1FF102"/>
  </r>
  <r>
    <s v="1"/>
    <s v="QUITO CIUDAD SOLIDARIA"/>
    <x v="0"/>
    <s v="F"/>
    <x v="0"/>
    <x v="3"/>
    <x v="3"/>
    <x v="1"/>
    <x v="2"/>
    <x v="4"/>
    <x v="50"/>
    <s v="001"/>
    <n v="300"/>
    <n v="0"/>
    <n v="300"/>
    <n v="-300"/>
    <n v="0"/>
    <n v="0"/>
    <n v="0"/>
    <n v="0"/>
    <n v="300"/>
    <n v="300"/>
    <n v="0"/>
    <s v="G/730804/1FF102"/>
  </r>
  <r>
    <s v="1"/>
    <s v="QUITO CIUDAD SOLIDARIA"/>
    <x v="0"/>
    <s v="F"/>
    <x v="0"/>
    <x v="3"/>
    <x v="3"/>
    <x v="1"/>
    <x v="2"/>
    <x v="4"/>
    <x v="64"/>
    <s v="001"/>
    <n v="300"/>
    <n v="0"/>
    <n v="300"/>
    <n v="-300"/>
    <n v="0"/>
    <n v="0"/>
    <n v="0"/>
    <n v="0"/>
    <n v="300"/>
    <n v="300"/>
    <n v="0"/>
    <s v="G/730807/1FF102"/>
  </r>
  <r>
    <s v="1"/>
    <s v="QUITO CIUDAD SOLIDARIA"/>
    <x v="0"/>
    <s v="F"/>
    <x v="0"/>
    <x v="3"/>
    <x v="3"/>
    <x v="1"/>
    <x v="8"/>
    <x v="4"/>
    <x v="49"/>
    <s v="001"/>
    <n v="47100"/>
    <n v="0"/>
    <n v="47100"/>
    <n v="-28260"/>
    <n v="18840"/>
    <n v="18144"/>
    <n v="0"/>
    <n v="0"/>
    <n v="47100"/>
    <n v="47100"/>
    <n v="696"/>
    <s v="G/730606/1FF102"/>
  </r>
  <r>
    <s v="1"/>
    <s v="QUITO CIUDAD SOLIDARIA"/>
    <x v="0"/>
    <s v="F"/>
    <x v="0"/>
    <x v="3"/>
    <x v="3"/>
    <x v="1"/>
    <x v="9"/>
    <x v="4"/>
    <x v="57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x v="0"/>
    <s v="F"/>
    <x v="0"/>
    <x v="3"/>
    <x v="3"/>
    <x v="1"/>
    <x v="9"/>
    <x v="4"/>
    <x v="53"/>
    <s v="001"/>
    <n v="8159"/>
    <n v="0"/>
    <n v="8159"/>
    <n v="-8159"/>
    <n v="0"/>
    <n v="0"/>
    <n v="0"/>
    <n v="0"/>
    <n v="8159"/>
    <n v="8159"/>
    <n v="0"/>
    <s v="G/730205/1FF102"/>
  </r>
  <r>
    <s v="1"/>
    <s v="QUITO CIUDAD SOLIDARIA"/>
    <x v="0"/>
    <s v="F"/>
    <x v="0"/>
    <x v="3"/>
    <x v="3"/>
    <x v="1"/>
    <x v="9"/>
    <x v="4"/>
    <x v="58"/>
    <s v="001"/>
    <n v="38473.71"/>
    <n v="0"/>
    <n v="38473.71"/>
    <n v="-38473.71"/>
    <n v="0"/>
    <n v="0"/>
    <n v="0"/>
    <n v="0"/>
    <n v="38473.71"/>
    <n v="38473.71"/>
    <n v="0"/>
    <s v="G/730235/1FF102"/>
  </r>
  <r>
    <s v="1"/>
    <s v="QUITO CIUDAD SOLIDARIA"/>
    <x v="0"/>
    <s v="F"/>
    <x v="0"/>
    <x v="3"/>
    <x v="3"/>
    <x v="1"/>
    <x v="9"/>
    <x v="4"/>
    <x v="47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x v="0"/>
    <s v="F"/>
    <x v="0"/>
    <x v="3"/>
    <x v="3"/>
    <x v="1"/>
    <x v="9"/>
    <x v="4"/>
    <x v="56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x v="0"/>
    <s v="F"/>
    <x v="0"/>
    <x v="3"/>
    <x v="3"/>
    <x v="1"/>
    <x v="9"/>
    <x v="4"/>
    <x v="69"/>
    <s v="001"/>
    <n v="16058"/>
    <n v="0"/>
    <n v="16058"/>
    <n v="-16058"/>
    <n v="0"/>
    <n v="0"/>
    <n v="0"/>
    <n v="0"/>
    <n v="16058"/>
    <n v="16058"/>
    <n v="0"/>
    <s v="G/730802/1FF102"/>
  </r>
  <r>
    <s v="1"/>
    <s v="QUITO CIUDAD SOLIDARIA"/>
    <x v="0"/>
    <s v="F"/>
    <x v="0"/>
    <x v="3"/>
    <x v="3"/>
    <x v="1"/>
    <x v="9"/>
    <x v="4"/>
    <x v="59"/>
    <s v="001"/>
    <n v="8000"/>
    <n v="0"/>
    <n v="8000"/>
    <n v="-8000"/>
    <n v="0"/>
    <n v="0"/>
    <n v="0"/>
    <n v="0"/>
    <n v="8000"/>
    <n v="8000"/>
    <n v="0"/>
    <s v="G/730812/1FF102"/>
  </r>
  <r>
    <s v="1"/>
    <s v="QUITO CIUDAD SOLIDARIA"/>
    <x v="0"/>
    <s v="F"/>
    <x v="0"/>
    <x v="3"/>
    <x v="3"/>
    <x v="4"/>
    <x v="10"/>
    <x v="4"/>
    <x v="53"/>
    <s v="001"/>
    <n v="45000"/>
    <n v="-8300"/>
    <n v="36700"/>
    <n v="-3700"/>
    <n v="33000"/>
    <n v="0"/>
    <n v="33000"/>
    <n v="0"/>
    <n v="3700"/>
    <n v="36700"/>
    <n v="0"/>
    <s v="G/730205/1FG101"/>
  </r>
  <r>
    <s v="1"/>
    <s v="QUITO CIUDAD SOLIDARIA"/>
    <x v="0"/>
    <s v="F"/>
    <x v="0"/>
    <x v="3"/>
    <x v="3"/>
    <x v="4"/>
    <x v="11"/>
    <x v="4"/>
    <x v="57"/>
    <s v="001"/>
    <n v="3000"/>
    <n v="0"/>
    <n v="3000"/>
    <n v="-3000"/>
    <n v="0"/>
    <n v="0"/>
    <n v="0"/>
    <n v="0"/>
    <n v="3000"/>
    <n v="3000"/>
    <n v="0"/>
    <s v="G/730204/1FG101"/>
  </r>
  <r>
    <s v="1"/>
    <s v="QUITO CIUDAD SOLIDARIA"/>
    <x v="0"/>
    <s v="F"/>
    <x v="0"/>
    <x v="3"/>
    <x v="3"/>
    <x v="4"/>
    <x v="11"/>
    <x v="4"/>
    <x v="53"/>
    <s v="001"/>
    <n v="50000"/>
    <n v="0"/>
    <n v="50000"/>
    <n v="-10000"/>
    <n v="40000"/>
    <n v="0"/>
    <n v="40000"/>
    <n v="12450"/>
    <n v="10000"/>
    <n v="37550"/>
    <n v="0"/>
    <s v="G/730205/1FG101"/>
  </r>
  <r>
    <s v="1"/>
    <s v="QUITO CIUDAD SOLIDARIA"/>
    <x v="0"/>
    <s v="F"/>
    <x v="0"/>
    <x v="3"/>
    <x v="3"/>
    <x v="4"/>
    <x v="11"/>
    <x v="4"/>
    <x v="58"/>
    <s v="001"/>
    <n v="2000"/>
    <n v="0"/>
    <n v="2000"/>
    <n v="-2000"/>
    <n v="0"/>
    <n v="0"/>
    <n v="0"/>
    <n v="0"/>
    <n v="2000"/>
    <n v="2000"/>
    <n v="0"/>
    <s v="G/730235/1FG101"/>
  </r>
  <r>
    <s v="1"/>
    <s v="QUITO CIUDAD SOLIDARIA"/>
    <x v="0"/>
    <s v="F"/>
    <x v="0"/>
    <x v="3"/>
    <x v="3"/>
    <x v="4"/>
    <x v="11"/>
    <x v="4"/>
    <x v="47"/>
    <s v="001"/>
    <n v="2000"/>
    <n v="0"/>
    <n v="2000"/>
    <n v="-2000"/>
    <n v="0"/>
    <n v="0"/>
    <n v="0"/>
    <n v="0"/>
    <n v="2000"/>
    <n v="2000"/>
    <n v="0"/>
    <s v="G/730505/1FG101"/>
  </r>
  <r>
    <s v="1"/>
    <s v="QUITO CIUDAD SOLIDARIA"/>
    <x v="0"/>
    <s v="F"/>
    <x v="0"/>
    <x v="3"/>
    <x v="3"/>
    <x v="4"/>
    <x v="11"/>
    <x v="4"/>
    <x v="49"/>
    <s v="001"/>
    <n v="0"/>
    <n v="8300"/>
    <n v="8300"/>
    <n v="-8300"/>
    <n v="0"/>
    <n v="0"/>
    <n v="0"/>
    <n v="0"/>
    <n v="8300"/>
    <n v="8300"/>
    <n v="0"/>
    <s v="G/730606/1FG101"/>
  </r>
  <r>
    <s v="1"/>
    <s v="QUITO CIUDAD SOLIDARIA"/>
    <x v="0"/>
    <s v="F"/>
    <x v="0"/>
    <x v="3"/>
    <x v="3"/>
    <x v="4"/>
    <x v="11"/>
    <x v="4"/>
    <x v="56"/>
    <s v="001"/>
    <n v="2000"/>
    <n v="0"/>
    <n v="2000"/>
    <n v="-2000"/>
    <n v="0"/>
    <n v="0"/>
    <n v="0"/>
    <n v="0"/>
    <n v="2000"/>
    <n v="2000"/>
    <n v="0"/>
    <s v="G/730613/1FG101"/>
  </r>
  <r>
    <s v="1"/>
    <s v="QUITO CIUDAD SOLIDARIA"/>
    <x v="0"/>
    <s v="F"/>
    <x v="0"/>
    <x v="3"/>
    <x v="3"/>
    <x v="4"/>
    <x v="11"/>
    <x v="4"/>
    <x v="59"/>
    <s v="001"/>
    <n v="3000"/>
    <n v="0"/>
    <n v="3000"/>
    <n v="-3000"/>
    <n v="0"/>
    <n v="0"/>
    <n v="0"/>
    <n v="0"/>
    <n v="3000"/>
    <n v="3000"/>
    <n v="0"/>
    <s v="G/730812/1FG101"/>
  </r>
  <r>
    <s v="2"/>
    <s v="QUITO CIUDAD DE OPORTUNIDADES"/>
    <x v="0"/>
    <s v="F"/>
    <x v="0"/>
    <x v="3"/>
    <x v="3"/>
    <x v="5"/>
    <x v="12"/>
    <x v="4"/>
    <x v="57"/>
    <s v="001"/>
    <n v="1000"/>
    <n v="0"/>
    <n v="1000"/>
    <n v="-1000"/>
    <n v="0"/>
    <n v="0"/>
    <n v="0"/>
    <n v="0"/>
    <n v="1000"/>
    <n v="1000"/>
    <n v="0"/>
    <s v="G/730204/2FH211"/>
  </r>
  <r>
    <s v="2"/>
    <s v="QUITO CIUDAD DE OPORTUNIDADES"/>
    <x v="0"/>
    <s v="F"/>
    <x v="0"/>
    <x v="3"/>
    <x v="3"/>
    <x v="5"/>
    <x v="12"/>
    <x v="4"/>
    <x v="99"/>
    <s v="001"/>
    <n v="14000"/>
    <n v="0"/>
    <n v="14000"/>
    <n v="-14000"/>
    <n v="0"/>
    <n v="0"/>
    <n v="0"/>
    <n v="0"/>
    <n v="14000"/>
    <n v="14000"/>
    <n v="0"/>
    <s v="G/730249/2FH211"/>
  </r>
  <r>
    <s v="2"/>
    <s v="QUITO CIUDAD DE OPORTUNIDADES"/>
    <x v="0"/>
    <s v="F"/>
    <x v="0"/>
    <x v="3"/>
    <x v="3"/>
    <x v="5"/>
    <x v="12"/>
    <x v="4"/>
    <x v="56"/>
    <s v="001"/>
    <n v="8000"/>
    <n v="0"/>
    <n v="8000"/>
    <n v="-8000"/>
    <n v="0"/>
    <n v="0"/>
    <n v="0"/>
    <n v="0"/>
    <n v="8000"/>
    <n v="8000"/>
    <n v="0"/>
    <s v="G/730613/2FH211"/>
  </r>
  <r>
    <s v="2"/>
    <s v="QUITO CIUDAD DE OPORTUNIDADES"/>
    <x v="0"/>
    <s v="F"/>
    <x v="0"/>
    <x v="3"/>
    <x v="3"/>
    <x v="5"/>
    <x v="12"/>
    <x v="4"/>
    <x v="51"/>
    <s v="001"/>
    <n v="2000"/>
    <n v="0"/>
    <n v="2000"/>
    <n v="0"/>
    <n v="2000"/>
    <n v="0"/>
    <n v="0"/>
    <n v="0"/>
    <n v="2000"/>
    <n v="2000"/>
    <n v="2000"/>
    <s v="G/730814/2FH211"/>
  </r>
  <r>
    <s v="1"/>
    <s v="QUITO CIUDAD SOLIDARIA"/>
    <x v="0"/>
    <s v="F"/>
    <x v="0"/>
    <x v="3"/>
    <x v="3"/>
    <x v="6"/>
    <x v="13"/>
    <x v="4"/>
    <x v="53"/>
    <s v="001"/>
    <n v="20000"/>
    <n v="0"/>
    <n v="20000"/>
    <n v="-20000"/>
    <n v="0"/>
    <n v="0"/>
    <n v="0"/>
    <n v="0"/>
    <n v="20000"/>
    <n v="20000"/>
    <n v="0"/>
    <s v="G/730205/1FJ103"/>
  </r>
  <r>
    <s v="1"/>
    <s v="QUITO CIUDAD SOLIDARIA"/>
    <x v="0"/>
    <s v="F"/>
    <x v="0"/>
    <x v="3"/>
    <x v="3"/>
    <x v="6"/>
    <x v="13"/>
    <x v="4"/>
    <x v="58"/>
    <s v="001"/>
    <n v="700"/>
    <n v="0"/>
    <n v="700"/>
    <n v="-700"/>
    <n v="0"/>
    <n v="0"/>
    <n v="0"/>
    <n v="0"/>
    <n v="700"/>
    <n v="700"/>
    <n v="0"/>
    <s v="G/730235/1FJ103"/>
  </r>
  <r>
    <s v="1"/>
    <s v="QUITO CIUDAD SOLIDARIA"/>
    <x v="0"/>
    <s v="F"/>
    <x v="0"/>
    <x v="3"/>
    <x v="3"/>
    <x v="6"/>
    <x v="13"/>
    <x v="4"/>
    <x v="47"/>
    <s v="001"/>
    <n v="14200"/>
    <n v="0"/>
    <n v="14200"/>
    <n v="-14200"/>
    <n v="0"/>
    <n v="0"/>
    <n v="0"/>
    <n v="0"/>
    <n v="14200"/>
    <n v="14200"/>
    <n v="0"/>
    <s v="G/730505/1FJ103"/>
  </r>
  <r>
    <s v="1"/>
    <s v="QUITO CIUDAD SOLIDARIA"/>
    <x v="0"/>
    <s v="F"/>
    <x v="0"/>
    <x v="3"/>
    <x v="3"/>
    <x v="6"/>
    <x v="13"/>
    <x v="4"/>
    <x v="49"/>
    <s v="001"/>
    <n v="28800"/>
    <n v="0"/>
    <n v="28800"/>
    <n v="-28800"/>
    <n v="0"/>
    <n v="0"/>
    <n v="0"/>
    <n v="0"/>
    <n v="28800"/>
    <n v="28800"/>
    <n v="0"/>
    <s v="G/730606/1FJ103"/>
  </r>
  <r>
    <s v="1"/>
    <s v="QUITO CIUDAD SOLIDARIA"/>
    <x v="0"/>
    <s v="F"/>
    <x v="0"/>
    <x v="3"/>
    <x v="3"/>
    <x v="6"/>
    <x v="13"/>
    <x v="4"/>
    <x v="56"/>
    <s v="001"/>
    <n v="11000"/>
    <n v="0"/>
    <n v="11000"/>
    <n v="-11000"/>
    <n v="0"/>
    <n v="0"/>
    <n v="0"/>
    <n v="0"/>
    <n v="11000"/>
    <n v="11000"/>
    <n v="0"/>
    <s v="G/730613/1FJ103"/>
  </r>
  <r>
    <s v="1"/>
    <s v="QUITO CIUDAD SOLIDARIA"/>
    <x v="0"/>
    <s v="F"/>
    <x v="0"/>
    <x v="3"/>
    <x v="3"/>
    <x v="2"/>
    <x v="14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3"/>
    <x v="3"/>
    <x v="2"/>
    <x v="14"/>
    <x v="4"/>
    <x v="47"/>
    <s v="001"/>
    <n v="21090.240000000002"/>
    <n v="0"/>
    <n v="21090.240000000002"/>
    <n v="-13243.29"/>
    <n v="7846.9500000000007"/>
    <n v="0"/>
    <n v="1569.39"/>
    <n v="1569.39"/>
    <n v="19520.850000000002"/>
    <n v="19520.850000000002"/>
    <n v="6277.56"/>
    <s v="G/730505/1FM103"/>
  </r>
  <r>
    <s v="1"/>
    <s v="QUITO CIUDAD SOLIDARIA"/>
    <x v="0"/>
    <s v="F"/>
    <x v="0"/>
    <x v="3"/>
    <x v="3"/>
    <x v="2"/>
    <x v="14"/>
    <x v="4"/>
    <x v="49"/>
    <s v="001"/>
    <n v="37887.120000000003"/>
    <n v="0"/>
    <n v="37887.120000000003"/>
    <n v="-15786.3"/>
    <n v="22100.820000000003"/>
    <n v="22100.82"/>
    <n v="0"/>
    <n v="0"/>
    <n v="37887.120000000003"/>
    <n v="37887.120000000003"/>
    <n v="0"/>
    <s v="G/730606/1FM103"/>
  </r>
  <r>
    <s v="1"/>
    <s v="QUITO CIUDAD SOLIDARIA"/>
    <x v="0"/>
    <s v="F"/>
    <x v="0"/>
    <x v="3"/>
    <x v="3"/>
    <x v="2"/>
    <x v="15"/>
    <x v="4"/>
    <x v="53"/>
    <s v="001"/>
    <n v="3908"/>
    <n v="0"/>
    <n v="3908"/>
    <n v="-3908"/>
    <n v="0"/>
    <n v="0"/>
    <n v="0"/>
    <n v="0"/>
    <n v="3908"/>
    <n v="3908"/>
    <n v="0"/>
    <s v="G/730205/1FM103"/>
  </r>
  <r>
    <s v="1"/>
    <s v="QUITO CIUDAD SOLIDARIA"/>
    <x v="0"/>
    <s v="F"/>
    <x v="0"/>
    <x v="3"/>
    <x v="3"/>
    <x v="2"/>
    <x v="15"/>
    <x v="4"/>
    <x v="49"/>
    <s v="001"/>
    <n v="37887.120000000003"/>
    <n v="0"/>
    <n v="37887.120000000003"/>
    <n v="-15786.3"/>
    <n v="22100.820000000003"/>
    <n v="22100.82"/>
    <n v="0"/>
    <n v="0"/>
    <n v="37887.120000000003"/>
    <n v="37887.120000000003"/>
    <n v="0"/>
    <s v="G/730606/1FM103"/>
  </r>
  <r>
    <s v="1"/>
    <s v="QUITO CIUDAD SOLIDARIA"/>
    <x v="0"/>
    <s v="F"/>
    <x v="0"/>
    <x v="3"/>
    <x v="3"/>
    <x v="2"/>
    <x v="15"/>
    <x v="4"/>
    <x v="59"/>
    <s v="001"/>
    <n v="1589"/>
    <n v="0"/>
    <n v="1589"/>
    <n v="-1589"/>
    <n v="0"/>
    <n v="0"/>
    <n v="0"/>
    <n v="0"/>
    <n v="1589"/>
    <n v="1589"/>
    <n v="0"/>
    <s v="G/730812/1FM103"/>
  </r>
  <r>
    <s v="1"/>
    <s v="QUITO CIUDAD SOLIDARIA"/>
    <x v="0"/>
    <s v="F"/>
    <x v="0"/>
    <x v="3"/>
    <x v="3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3"/>
    <x v="3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3"/>
    <x v="3"/>
    <x v="2"/>
    <x v="3"/>
    <x v="4"/>
    <x v="49"/>
    <s v="001"/>
    <n v="18943.560000000001"/>
    <n v="-12299.87"/>
    <n v="6643.6900000000005"/>
    <n v="0"/>
    <n v="6643.6900000000005"/>
    <n v="0"/>
    <n v="0"/>
    <n v="0"/>
    <n v="6643.6900000000005"/>
    <n v="6643.6900000000005"/>
    <n v="6643.69"/>
    <s v="G/730606/1FM103"/>
  </r>
  <r>
    <s v="1"/>
    <s v="QUITO CIUDAD SOLIDARIA"/>
    <x v="0"/>
    <s v="F"/>
    <x v="0"/>
    <x v="3"/>
    <x v="3"/>
    <x v="7"/>
    <x v="16"/>
    <x v="4"/>
    <x v="60"/>
    <s v="001"/>
    <n v="300"/>
    <n v="0"/>
    <n v="300"/>
    <n v="-300"/>
    <n v="0"/>
    <n v="0"/>
    <n v="0"/>
    <n v="0"/>
    <n v="300"/>
    <n v="300"/>
    <n v="0"/>
    <s v="G/730203/1FN103"/>
  </r>
  <r>
    <s v="1"/>
    <s v="QUITO CIUDAD SOLIDARIA"/>
    <x v="0"/>
    <s v="F"/>
    <x v="0"/>
    <x v="3"/>
    <x v="3"/>
    <x v="7"/>
    <x v="16"/>
    <x v="4"/>
    <x v="53"/>
    <s v="001"/>
    <n v="800"/>
    <n v="0"/>
    <n v="800"/>
    <n v="-800"/>
    <n v="0"/>
    <n v="0"/>
    <n v="0"/>
    <n v="0"/>
    <n v="800"/>
    <n v="800"/>
    <n v="0"/>
    <s v="G/730205/1FN103"/>
  </r>
  <r>
    <s v="1"/>
    <s v="QUITO CIUDAD SOLIDARIA"/>
    <x v="0"/>
    <s v="F"/>
    <x v="0"/>
    <x v="3"/>
    <x v="3"/>
    <x v="7"/>
    <x v="16"/>
    <x v="4"/>
    <x v="68"/>
    <s v="001"/>
    <n v="4700"/>
    <n v="0"/>
    <n v="4700"/>
    <n v="-4700"/>
    <n v="0"/>
    <n v="0"/>
    <n v="0"/>
    <n v="0"/>
    <n v="4700"/>
    <n v="4700"/>
    <n v="0"/>
    <s v="G/730811/1FN103"/>
  </r>
  <r>
    <s v="3"/>
    <s v="QUITO CIUDAD INTELIGENTE"/>
    <x v="0"/>
    <s v="F"/>
    <x v="0"/>
    <x v="3"/>
    <x v="3"/>
    <x v="8"/>
    <x v="17"/>
    <x v="4"/>
    <x v="57"/>
    <s v="001"/>
    <n v="100"/>
    <n v="0"/>
    <n v="100"/>
    <n v="-100"/>
    <n v="0"/>
    <n v="0"/>
    <n v="0"/>
    <n v="0"/>
    <n v="100"/>
    <n v="100"/>
    <n v="0"/>
    <s v="G/730204/3FN301"/>
  </r>
  <r>
    <s v="3"/>
    <s v="QUITO CIUDAD INTELIGENTE"/>
    <x v="0"/>
    <s v="F"/>
    <x v="0"/>
    <x v="3"/>
    <x v="3"/>
    <x v="8"/>
    <x v="17"/>
    <x v="4"/>
    <x v="72"/>
    <s v="001"/>
    <n v="300"/>
    <n v="0"/>
    <n v="300"/>
    <n v="0"/>
    <n v="300"/>
    <n v="0"/>
    <n v="0"/>
    <n v="0"/>
    <n v="300"/>
    <n v="300"/>
    <n v="300"/>
    <s v="G/730209/3FN301"/>
  </r>
  <r>
    <s v="3"/>
    <s v="QUITO CIUDAD INTELIGENTE"/>
    <x v="0"/>
    <s v="F"/>
    <x v="0"/>
    <x v="3"/>
    <x v="3"/>
    <x v="8"/>
    <x v="17"/>
    <x v="4"/>
    <x v="67"/>
    <s v="001"/>
    <n v="4000"/>
    <n v="0"/>
    <n v="4000"/>
    <n v="0"/>
    <n v="4000"/>
    <n v="0"/>
    <n v="0"/>
    <n v="0"/>
    <n v="4000"/>
    <n v="4000"/>
    <n v="4000"/>
    <s v="G/730418/3FN301"/>
  </r>
  <r>
    <s v="3"/>
    <s v="QUITO CIUDAD INTELIGENTE"/>
    <x v="0"/>
    <s v="F"/>
    <x v="0"/>
    <x v="3"/>
    <x v="3"/>
    <x v="8"/>
    <x v="17"/>
    <x v="4"/>
    <x v="69"/>
    <s v="001"/>
    <n v="900"/>
    <n v="0"/>
    <n v="900"/>
    <n v="-900"/>
    <n v="0"/>
    <n v="0"/>
    <n v="0"/>
    <n v="0"/>
    <n v="900"/>
    <n v="900"/>
    <n v="0"/>
    <s v="G/730802/3FN301"/>
  </r>
  <r>
    <s v="3"/>
    <s v="QUITO CIUDAD INTELIGENTE"/>
    <x v="0"/>
    <s v="F"/>
    <x v="0"/>
    <x v="3"/>
    <x v="3"/>
    <x v="8"/>
    <x v="17"/>
    <x v="4"/>
    <x v="68"/>
    <s v="001"/>
    <n v="2500"/>
    <n v="0"/>
    <n v="2500"/>
    <n v="-2500"/>
    <n v="0"/>
    <n v="0"/>
    <n v="0"/>
    <n v="0"/>
    <n v="2500"/>
    <n v="2500"/>
    <n v="0"/>
    <s v="G/730811/3FN301"/>
  </r>
  <r>
    <s v="3"/>
    <s v="QUITO CIUDAD INTELIGENTE"/>
    <x v="0"/>
    <s v="F"/>
    <x v="0"/>
    <x v="3"/>
    <x v="3"/>
    <x v="8"/>
    <x v="17"/>
    <x v="4"/>
    <x v="65"/>
    <s v="001"/>
    <n v="4500"/>
    <n v="0"/>
    <n v="4500"/>
    <n v="-2500"/>
    <n v="2000"/>
    <n v="0"/>
    <n v="0"/>
    <n v="0"/>
    <n v="4500"/>
    <n v="4500"/>
    <n v="2000"/>
    <s v="G/730820/3FN301"/>
  </r>
  <r>
    <s v="3"/>
    <s v="QUITO CIUDAD INTELIGENTE"/>
    <x v="0"/>
    <s v="F"/>
    <x v="0"/>
    <x v="3"/>
    <x v="3"/>
    <x v="8"/>
    <x v="17"/>
    <x v="4"/>
    <x v="103"/>
    <s v="001"/>
    <n v="3200"/>
    <n v="0"/>
    <n v="3200"/>
    <n v="-3200"/>
    <n v="0"/>
    <n v="0"/>
    <n v="0"/>
    <n v="0"/>
    <n v="3200"/>
    <n v="3200"/>
    <n v="0"/>
    <s v="G/731403/3FN301"/>
  </r>
  <r>
    <s v="3"/>
    <s v="QUITO CIUDAD INTELIGENTE"/>
    <x v="0"/>
    <s v="F"/>
    <x v="0"/>
    <x v="3"/>
    <x v="3"/>
    <x v="8"/>
    <x v="18"/>
    <x v="4"/>
    <x v="69"/>
    <s v="001"/>
    <n v="200"/>
    <n v="0"/>
    <n v="200"/>
    <n v="0"/>
    <n v="200"/>
    <n v="0"/>
    <n v="0"/>
    <n v="0"/>
    <n v="200"/>
    <n v="200"/>
    <n v="200"/>
    <s v="G/730802/3FN301"/>
  </r>
  <r>
    <s v="3"/>
    <s v="QUITO CIUDAD INTELIGENTE"/>
    <x v="0"/>
    <s v="F"/>
    <x v="0"/>
    <x v="3"/>
    <x v="3"/>
    <x v="8"/>
    <x v="18"/>
    <x v="4"/>
    <x v="73"/>
    <s v="001"/>
    <n v="500"/>
    <n v="0"/>
    <n v="500"/>
    <n v="0"/>
    <n v="500"/>
    <n v="500"/>
    <n v="0"/>
    <n v="0"/>
    <n v="500"/>
    <n v="500"/>
    <n v="0"/>
    <s v="G/730805/3FN301"/>
  </r>
  <r>
    <s v="3"/>
    <s v="QUITO CIUDAD INTELIGENTE"/>
    <x v="0"/>
    <s v="F"/>
    <x v="0"/>
    <x v="3"/>
    <x v="3"/>
    <x v="8"/>
    <x v="18"/>
    <x v="4"/>
    <x v="68"/>
    <s v="001"/>
    <n v="4300"/>
    <n v="0"/>
    <n v="4300"/>
    <n v="-4300"/>
    <n v="0"/>
    <n v="0"/>
    <n v="0"/>
    <n v="0"/>
    <n v="4300"/>
    <n v="4300"/>
    <n v="0"/>
    <s v="G/730811/3FN301"/>
  </r>
  <r>
    <s v="3"/>
    <s v="QUITO CIUDAD INTELIGENTE"/>
    <x v="0"/>
    <s v="F"/>
    <x v="0"/>
    <x v="3"/>
    <x v="3"/>
    <x v="3"/>
    <x v="4"/>
    <x v="5"/>
    <x v="74"/>
    <s v="001"/>
    <n v="50000"/>
    <n v="0"/>
    <n v="50000"/>
    <n v="-50000"/>
    <n v="0"/>
    <n v="0"/>
    <n v="0"/>
    <n v="0"/>
    <n v="50000"/>
    <n v="50000"/>
    <n v="0"/>
    <s v="G/750107/3FD301"/>
  </r>
  <r>
    <s v="1"/>
    <s v="QUITO CIUDAD SOLIDARIA"/>
    <x v="0"/>
    <s v="F"/>
    <x v="0"/>
    <x v="3"/>
    <x v="3"/>
    <x v="1"/>
    <x v="5"/>
    <x v="5"/>
    <x v="75"/>
    <s v="001"/>
    <n v="2125517.42"/>
    <n v="-254208.4"/>
    <n v="1871309.02"/>
    <n v="-90000"/>
    <n v="1781309.02"/>
    <n v="1322204.1399999999"/>
    <n v="83055.649999999994"/>
    <n v="83055.649999999994"/>
    <n v="1788253.37"/>
    <n v="1788253.37"/>
    <n v="376049.23"/>
    <s v="G/750104/1FF102"/>
  </r>
  <r>
    <s v="1"/>
    <s v="QUITO CIUDAD SOLIDARIA"/>
    <x v="0"/>
    <s v="F"/>
    <x v="0"/>
    <x v="3"/>
    <x v="3"/>
    <x v="1"/>
    <x v="5"/>
    <x v="5"/>
    <x v="75"/>
    <s v="002"/>
    <n v="232581.4"/>
    <n v="-161665.68"/>
    <n v="70915.72"/>
    <n v="0"/>
    <n v="70915.72"/>
    <n v="0"/>
    <n v="70915.72"/>
    <n v="70915.72"/>
    <n v="0"/>
    <n v="0"/>
    <n v="0"/>
    <s v="G/750104/1FF102"/>
  </r>
  <r>
    <s v="1"/>
    <s v="QUITO CIUDAD SOLIDARIA"/>
    <x v="0"/>
    <s v="F"/>
    <x v="0"/>
    <x v="3"/>
    <x v="3"/>
    <x v="1"/>
    <x v="5"/>
    <x v="5"/>
    <x v="76"/>
    <s v="002"/>
    <n v="0"/>
    <n v="174333.23"/>
    <n v="174333.23"/>
    <n v="0"/>
    <n v="174333.23"/>
    <n v="0"/>
    <n v="174333.22"/>
    <n v="174333.22"/>
    <n v="1.0000000009313226E-2"/>
    <n v="1.0000000009313226E-2"/>
    <n v="0.01"/>
    <s v="G/750105/1FF102"/>
  </r>
  <r>
    <s v="1"/>
    <s v="QUITO CIUDAD SOLIDARIA"/>
    <x v="0"/>
    <s v="F"/>
    <x v="0"/>
    <x v="3"/>
    <x v="3"/>
    <x v="1"/>
    <x v="5"/>
    <x v="5"/>
    <x v="76"/>
    <s v="001"/>
    <n v="2871294.47"/>
    <n v="232581.4"/>
    <n v="3103875.87"/>
    <n v="-250000"/>
    <n v="2853875.87"/>
    <n v="1947775.88"/>
    <n v="514867.11"/>
    <n v="277317.01"/>
    <n v="2589008.7600000002"/>
    <n v="2826558.8600000003"/>
    <n v="391232.88"/>
    <s v="G/750105/1FF102"/>
  </r>
  <r>
    <s v="1"/>
    <s v="QUITO CIUDAD SOLIDARIA"/>
    <x v="0"/>
    <s v="F"/>
    <x v="0"/>
    <x v="3"/>
    <x v="3"/>
    <x v="1"/>
    <x v="8"/>
    <x v="5"/>
    <x v="75"/>
    <s v="002"/>
    <n v="53123.75"/>
    <n v="0"/>
    <n v="53123.75"/>
    <n v="0"/>
    <n v="53123.75"/>
    <n v="0"/>
    <n v="53123.75"/>
    <n v="53123.75"/>
    <n v="0"/>
    <n v="0"/>
    <n v="0"/>
    <s v="G/750104/1FF102"/>
  </r>
  <r>
    <s v="1"/>
    <s v="QUITO CIUDAD SOLIDARIA"/>
    <x v="0"/>
    <s v="F"/>
    <x v="0"/>
    <x v="3"/>
    <x v="3"/>
    <x v="1"/>
    <x v="8"/>
    <x v="5"/>
    <x v="75"/>
    <s v="001"/>
    <n v="230964"/>
    <n v="-164490.57"/>
    <n v="66473.429999999993"/>
    <n v="-100"/>
    <n v="66373.429999999993"/>
    <n v="0"/>
    <n v="65644.009999999995"/>
    <n v="65644.009999999995"/>
    <n v="829.41999999999825"/>
    <n v="829.41999999999825"/>
    <n v="729.42"/>
    <s v="G/750104/1FF102"/>
  </r>
  <r>
    <s v="1"/>
    <s v="QUITO CIUDAD SOLIDARIA"/>
    <x v="0"/>
    <s v="F"/>
    <x v="0"/>
    <x v="3"/>
    <x v="3"/>
    <x v="1"/>
    <x v="8"/>
    <x v="5"/>
    <x v="76"/>
    <s v="002"/>
    <n v="0"/>
    <n v="82171.839999999997"/>
    <n v="82171.839999999997"/>
    <n v="0"/>
    <n v="82171.839999999997"/>
    <n v="0"/>
    <n v="82171.839999999997"/>
    <n v="82171.83"/>
    <n v="0"/>
    <n v="9.9999999947613105E-3"/>
    <n v="0"/>
    <s v="G/750105/1FF102"/>
  </r>
  <r>
    <s v="1"/>
    <s v="QUITO CIUDAD SOLIDARIA"/>
    <x v="0"/>
    <s v="F"/>
    <x v="0"/>
    <x v="3"/>
    <x v="3"/>
    <x v="1"/>
    <x v="8"/>
    <x v="5"/>
    <x v="76"/>
    <s v="001"/>
    <n v="316380.99"/>
    <n v="162290.57"/>
    <n v="478671.56"/>
    <n v="0"/>
    <n v="478671.56"/>
    <n v="289651.62"/>
    <n v="101893.06"/>
    <n v="89433.24"/>
    <n v="376778.5"/>
    <n v="389238.32"/>
    <n v="87126.88"/>
    <s v="G/750105/1FF102"/>
  </r>
  <r>
    <s v="1"/>
    <s v="QUITO CIUDAD SOLIDARIA"/>
    <x v="0"/>
    <s v="F"/>
    <x v="0"/>
    <x v="3"/>
    <x v="3"/>
    <x v="1"/>
    <x v="8"/>
    <x v="5"/>
    <x v="104"/>
    <s v="001"/>
    <n v="0"/>
    <n v="2200"/>
    <n v="2200"/>
    <n v="-2200"/>
    <n v="0"/>
    <n v="0"/>
    <n v="0"/>
    <n v="0"/>
    <n v="2200"/>
    <n v="2200"/>
    <n v="0"/>
    <s v="G/750501/1FF102"/>
  </r>
  <r>
    <s v="3"/>
    <s v="QUITO CIUDAD INTELIGENTE"/>
    <x v="0"/>
    <s v="F"/>
    <x v="0"/>
    <x v="3"/>
    <x v="3"/>
    <x v="8"/>
    <x v="17"/>
    <x v="5"/>
    <x v="76"/>
    <s v="001"/>
    <n v="10300"/>
    <n v="0"/>
    <n v="10300"/>
    <n v="-10300"/>
    <n v="0"/>
    <n v="0"/>
    <n v="0"/>
    <n v="0"/>
    <n v="10300"/>
    <n v="10300"/>
    <n v="0"/>
    <s v="G/750105/3FN301"/>
  </r>
  <r>
    <s v="3"/>
    <s v="QUITO CIUDAD INTELIGENTE"/>
    <x v="0"/>
    <s v="F"/>
    <x v="0"/>
    <x v="3"/>
    <x v="3"/>
    <x v="3"/>
    <x v="4"/>
    <x v="6"/>
    <x v="77"/>
    <s v="001"/>
    <n v="6000"/>
    <n v="0"/>
    <n v="6000"/>
    <n v="-6000"/>
    <n v="0"/>
    <n v="0"/>
    <n v="0"/>
    <n v="0"/>
    <n v="6000"/>
    <n v="6000"/>
    <n v="0"/>
    <s v="G/840104/3FD301"/>
  </r>
  <r>
    <s v="3"/>
    <s v="QUITO CIUDAD INTELIGENTE"/>
    <x v="0"/>
    <s v="F"/>
    <x v="0"/>
    <x v="3"/>
    <x v="3"/>
    <x v="3"/>
    <x v="4"/>
    <x v="6"/>
    <x v="78"/>
    <s v="001"/>
    <n v="2000"/>
    <n v="0"/>
    <n v="2000"/>
    <n v="-2000"/>
    <n v="0"/>
    <n v="0"/>
    <n v="0"/>
    <n v="0"/>
    <n v="2000"/>
    <n v="2000"/>
    <n v="0"/>
    <s v="G/840107/3FD301"/>
  </r>
  <r>
    <s v="1"/>
    <s v="QUITO CIUDAD SOLIDARIA"/>
    <x v="0"/>
    <s v="F"/>
    <x v="0"/>
    <x v="3"/>
    <x v="3"/>
    <x v="1"/>
    <x v="2"/>
    <x v="6"/>
    <x v="77"/>
    <s v="001"/>
    <n v="1500"/>
    <n v="0"/>
    <n v="1500"/>
    <n v="-1500"/>
    <n v="0"/>
    <n v="0"/>
    <n v="0"/>
    <n v="0"/>
    <n v="1500"/>
    <n v="1500"/>
    <n v="0"/>
    <s v="G/840104/1FF102"/>
  </r>
  <r>
    <s v="1"/>
    <s v="QUITO CIUDAD SOLIDARIA"/>
    <x v="0"/>
    <s v="F"/>
    <x v="0"/>
    <x v="3"/>
    <x v="3"/>
    <x v="2"/>
    <x v="3"/>
    <x v="6"/>
    <x v="79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x v="0"/>
    <s v="F"/>
    <x v="0"/>
    <x v="3"/>
    <x v="3"/>
    <x v="8"/>
    <x v="17"/>
    <x v="6"/>
    <x v="77"/>
    <s v="001"/>
    <n v="1700"/>
    <n v="0"/>
    <n v="1700"/>
    <n v="-1700"/>
    <n v="0"/>
    <n v="0"/>
    <n v="0"/>
    <n v="0"/>
    <n v="1700"/>
    <n v="1700"/>
    <n v="0"/>
    <s v="G/840104/3FN301"/>
  </r>
  <r>
    <s v="3"/>
    <s v="QUITO CIUDAD INTELIGENTE"/>
    <x v="0"/>
    <s v="F"/>
    <x v="0"/>
    <x v="3"/>
    <x v="3"/>
    <x v="8"/>
    <x v="18"/>
    <x v="6"/>
    <x v="77"/>
    <s v="001"/>
    <n v="2500"/>
    <n v="0"/>
    <n v="2500"/>
    <n v="-2500"/>
    <n v="0"/>
    <n v="0"/>
    <n v="0"/>
    <n v="0"/>
    <n v="2500"/>
    <n v="2500"/>
    <n v="0"/>
    <s v="G/840104/3FN301"/>
  </r>
  <r>
    <s v="1"/>
    <s v="QUITO CIUDAD SOLIDARIA"/>
    <x v="0"/>
    <s v="F"/>
    <x v="0"/>
    <x v="4"/>
    <x v="4"/>
    <x v="0"/>
    <x v="0"/>
    <x v="0"/>
    <x v="0"/>
    <s v="002"/>
    <n v="1192392"/>
    <n v="0"/>
    <n v="1192392"/>
    <n v="-44857.77"/>
    <n v="1147534.23"/>
    <n v="0"/>
    <n v="758196.78"/>
    <n v="758196.78"/>
    <n v="434195.22"/>
    <n v="434195.22"/>
    <n v="389337.45"/>
    <s v="G/510105/1FA101"/>
  </r>
  <r>
    <s v="1"/>
    <s v="QUITO CIUDAD SOLIDARIA"/>
    <x v="0"/>
    <s v="F"/>
    <x v="0"/>
    <x v="4"/>
    <x v="4"/>
    <x v="0"/>
    <x v="0"/>
    <x v="0"/>
    <x v="1"/>
    <s v="002"/>
    <n v="174833.64"/>
    <n v="0"/>
    <n v="174833.64"/>
    <n v="-7417.56"/>
    <n v="167416.08000000002"/>
    <n v="0"/>
    <n v="111610.72"/>
    <n v="111610.72"/>
    <n v="63222.920000000013"/>
    <n v="63222.920000000013"/>
    <n v="55805.36"/>
    <s v="G/510106/1FA101"/>
  </r>
  <r>
    <s v="1"/>
    <s v="QUITO CIUDAD SOLIDARIA"/>
    <x v="0"/>
    <s v="F"/>
    <x v="0"/>
    <x v="4"/>
    <x v="4"/>
    <x v="0"/>
    <x v="0"/>
    <x v="0"/>
    <x v="2"/>
    <s v="002"/>
    <n v="113935.47"/>
    <n v="0"/>
    <n v="113935.47"/>
    <n v="0"/>
    <n v="113935.47"/>
    <n v="0"/>
    <n v="9735.09"/>
    <n v="9735.09"/>
    <n v="104200.38"/>
    <n v="104200.38"/>
    <n v="104200.38"/>
    <s v="G/510203/1FA101"/>
  </r>
  <r>
    <s v="1"/>
    <s v="QUITO CIUDAD SOLIDARIA"/>
    <x v="0"/>
    <s v="F"/>
    <x v="0"/>
    <x v="4"/>
    <x v="4"/>
    <x v="0"/>
    <x v="0"/>
    <x v="0"/>
    <x v="3"/>
    <s v="002"/>
    <n v="42205.279999999999"/>
    <n v="0"/>
    <n v="42205.279999999999"/>
    <n v="0"/>
    <n v="42205.279999999999"/>
    <n v="0"/>
    <n v="37731.64"/>
    <n v="37567.47"/>
    <n v="4473.6399999999994"/>
    <n v="4637.8099999999977"/>
    <n v="4473.6400000000003"/>
    <s v="G/510204/1FA101"/>
  </r>
  <r>
    <s v="1"/>
    <s v="QUITO CIUDAD SOLIDARIA"/>
    <x v="0"/>
    <s v="F"/>
    <x v="0"/>
    <x v="4"/>
    <x v="4"/>
    <x v="0"/>
    <x v="0"/>
    <x v="0"/>
    <x v="4"/>
    <s v="002"/>
    <n v="2904"/>
    <n v="0"/>
    <n v="2904"/>
    <n v="-1986.13"/>
    <n v="917.86999999999989"/>
    <n v="0"/>
    <n v="739"/>
    <n v="739"/>
    <n v="2165"/>
    <n v="2165"/>
    <n v="178.87"/>
    <s v="G/510304/1FA101"/>
  </r>
  <r>
    <s v="1"/>
    <s v="QUITO CIUDAD SOLIDARIA"/>
    <x v="0"/>
    <s v="F"/>
    <x v="0"/>
    <x v="4"/>
    <x v="4"/>
    <x v="0"/>
    <x v="0"/>
    <x v="0"/>
    <x v="5"/>
    <s v="002"/>
    <n v="23232"/>
    <n v="0"/>
    <n v="23232"/>
    <n v="-10724.06"/>
    <n v="12507.94"/>
    <n v="0"/>
    <n v="8900"/>
    <n v="8900"/>
    <n v="14332"/>
    <n v="14332"/>
    <n v="3607.94"/>
    <s v="G/510306/1FA101"/>
  </r>
  <r>
    <s v="1"/>
    <s v="QUITO CIUDAD SOLIDARIA"/>
    <x v="0"/>
    <s v="F"/>
    <x v="0"/>
    <x v="4"/>
    <x v="4"/>
    <x v="0"/>
    <x v="0"/>
    <x v="0"/>
    <x v="6"/>
    <s v="002"/>
    <n v="874.17"/>
    <n v="0"/>
    <n v="874.17"/>
    <n v="-473.14"/>
    <n v="401.03"/>
    <n v="0"/>
    <n v="264"/>
    <n v="264"/>
    <n v="610.16999999999996"/>
    <n v="610.16999999999996"/>
    <n v="137.03"/>
    <s v="G/510401/1FA101"/>
  </r>
  <r>
    <s v="1"/>
    <s v="QUITO CIUDAD SOLIDARIA"/>
    <x v="0"/>
    <s v="F"/>
    <x v="0"/>
    <x v="4"/>
    <x v="4"/>
    <x v="0"/>
    <x v="0"/>
    <x v="0"/>
    <x v="7"/>
    <s v="002"/>
    <n v="5245.01"/>
    <n v="0"/>
    <n v="5245.01"/>
    <n v="1507.64"/>
    <n v="6752.6500000000005"/>
    <n v="0"/>
    <n v="4464.5600000000004"/>
    <n v="4464.5600000000004"/>
    <n v="780.44999999999982"/>
    <n v="780.44999999999982"/>
    <n v="2288.09"/>
    <s v="G/510408/1FA101"/>
  </r>
  <r>
    <s v="1"/>
    <s v="QUITO CIUDAD SOLIDARIA"/>
    <x v="0"/>
    <s v="F"/>
    <x v="0"/>
    <x v="4"/>
    <x v="4"/>
    <x v="0"/>
    <x v="0"/>
    <x v="0"/>
    <x v="8"/>
    <s v="002"/>
    <n v="4000.9"/>
    <n v="0"/>
    <n v="4000.9"/>
    <n v="1619.15"/>
    <n v="5620.05"/>
    <n v="0"/>
    <n v="3147.23"/>
    <n v="3147.23"/>
    <n v="853.67000000000007"/>
    <n v="853.67000000000007"/>
    <n v="2472.8200000000002"/>
    <s v="G/510507/1FA101"/>
  </r>
  <r>
    <s v="1"/>
    <s v="QUITO CIUDAD SOLIDARIA"/>
    <x v="0"/>
    <s v="F"/>
    <x v="0"/>
    <x v="4"/>
    <x v="4"/>
    <x v="0"/>
    <x v="0"/>
    <x v="0"/>
    <x v="9"/>
    <s v="002"/>
    <n v="42312.45"/>
    <n v="0"/>
    <n v="42312.45"/>
    <n v="-19162.86"/>
    <n v="23149.589999999997"/>
    <n v="0"/>
    <n v="13674.41"/>
    <n v="13674.41"/>
    <n v="28638.039999999997"/>
    <n v="28638.039999999997"/>
    <n v="9475.18"/>
    <s v="G/510509/1FA101"/>
  </r>
  <r>
    <s v="1"/>
    <s v="QUITO CIUDAD SOLIDARIA"/>
    <x v="0"/>
    <s v="F"/>
    <x v="0"/>
    <x v="4"/>
    <x v="4"/>
    <x v="0"/>
    <x v="0"/>
    <x v="0"/>
    <x v="10"/>
    <s v="002"/>
    <n v="6222.72"/>
    <n v="0"/>
    <n v="6222.72"/>
    <n v="1433.71"/>
    <n v="7656.43"/>
    <n v="0"/>
    <n v="4705.87"/>
    <n v="4705.87"/>
    <n v="1516.8500000000004"/>
    <n v="1516.8500000000004"/>
    <n v="2950.56"/>
    <s v="G/510512/1FA101"/>
  </r>
  <r>
    <s v="1"/>
    <s v="QUITO CIUDAD SOLIDARIA"/>
    <x v="0"/>
    <s v="F"/>
    <x v="0"/>
    <x v="4"/>
    <x v="4"/>
    <x v="0"/>
    <x v="0"/>
    <x v="0"/>
    <x v="11"/>
    <s v="002"/>
    <n v="4445.4399999999996"/>
    <n v="0"/>
    <n v="4445.4399999999996"/>
    <n v="-2222.7199999999998"/>
    <n v="2222.7199999999998"/>
    <n v="0"/>
    <n v="0"/>
    <n v="0"/>
    <n v="4445.4399999999996"/>
    <n v="4445.4399999999996"/>
    <n v="2222.7199999999998"/>
    <s v="G/510513/1FA101"/>
  </r>
  <r>
    <s v="1"/>
    <s v="QUITO CIUDAD SOLIDARIA"/>
    <x v="0"/>
    <s v="F"/>
    <x v="0"/>
    <x v="4"/>
    <x v="4"/>
    <x v="0"/>
    <x v="0"/>
    <x v="0"/>
    <x v="12"/>
    <s v="002"/>
    <n v="172079.88"/>
    <n v="0"/>
    <n v="172079.88"/>
    <n v="-4510.51"/>
    <n v="167569.37"/>
    <n v="0"/>
    <n v="110581.29"/>
    <n v="110581.29"/>
    <n v="61498.590000000011"/>
    <n v="61498.590000000011"/>
    <n v="56988.08"/>
    <s v="G/510601/1FA101"/>
  </r>
  <r>
    <s v="1"/>
    <s v="QUITO CIUDAD SOLIDARIA"/>
    <x v="0"/>
    <s v="F"/>
    <x v="0"/>
    <x v="4"/>
    <x v="4"/>
    <x v="0"/>
    <x v="0"/>
    <x v="0"/>
    <x v="13"/>
    <s v="002"/>
    <n v="113935.47"/>
    <n v="0"/>
    <n v="113935.47"/>
    <n v="-20688.919999999998"/>
    <n v="93246.55"/>
    <n v="0"/>
    <n v="61931.05"/>
    <n v="61931.05"/>
    <n v="52004.42"/>
    <n v="52004.42"/>
    <n v="31315.5"/>
    <s v="G/510602/1FA101"/>
  </r>
  <r>
    <s v="1"/>
    <s v="QUITO CIUDAD SOLIDARIA"/>
    <x v="0"/>
    <s v="F"/>
    <x v="0"/>
    <x v="4"/>
    <x v="4"/>
    <x v="0"/>
    <x v="0"/>
    <x v="0"/>
    <x v="14"/>
    <s v="002"/>
    <n v="14447.68"/>
    <n v="-850"/>
    <n v="13597.68"/>
    <n v="0"/>
    <n v="13597.68"/>
    <n v="0"/>
    <n v="12869.42"/>
    <n v="10433.42"/>
    <n v="728.26000000000022"/>
    <n v="3164.26"/>
    <n v="728.26"/>
    <s v="G/510707/1FA101"/>
  </r>
  <r>
    <s v="1"/>
    <s v="QUITO CIUDAD SOLIDARIA"/>
    <x v="0"/>
    <s v="F"/>
    <x v="0"/>
    <x v="4"/>
    <x v="4"/>
    <x v="0"/>
    <x v="1"/>
    <x v="1"/>
    <x v="15"/>
    <s v="001"/>
    <n v="10000"/>
    <n v="14259"/>
    <n v="24259"/>
    <n v="0"/>
    <n v="24259"/>
    <n v="0"/>
    <n v="24259"/>
    <n v="10849.29"/>
    <n v="0"/>
    <n v="13409.71"/>
    <n v="0"/>
    <s v="G/530101/1FA101"/>
  </r>
  <r>
    <s v="1"/>
    <s v="QUITO CIUDAD SOLIDARIA"/>
    <x v="0"/>
    <s v="F"/>
    <x v="0"/>
    <x v="4"/>
    <x v="4"/>
    <x v="0"/>
    <x v="1"/>
    <x v="1"/>
    <x v="16"/>
    <s v="001"/>
    <n v="24000"/>
    <n v="-7259"/>
    <n v="16741"/>
    <n v="0"/>
    <n v="16741"/>
    <n v="0"/>
    <n v="16741"/>
    <n v="12612.41"/>
    <n v="0"/>
    <n v="4128.59"/>
    <n v="0"/>
    <s v="G/530104/1FA101"/>
  </r>
  <r>
    <s v="1"/>
    <s v="QUITO CIUDAD SOLIDARIA"/>
    <x v="0"/>
    <s v="F"/>
    <x v="0"/>
    <x v="4"/>
    <x v="4"/>
    <x v="0"/>
    <x v="1"/>
    <x v="1"/>
    <x v="17"/>
    <s v="001"/>
    <n v="3700"/>
    <n v="0"/>
    <n v="3700"/>
    <n v="0"/>
    <n v="3700"/>
    <n v="0"/>
    <n v="3700"/>
    <n v="1559.18"/>
    <n v="0"/>
    <n v="2140.8199999999997"/>
    <n v="0"/>
    <s v="G/530105/1FA101"/>
  </r>
  <r>
    <s v="1"/>
    <s v="QUITO CIUDAD SOLIDARIA"/>
    <x v="0"/>
    <s v="F"/>
    <x v="0"/>
    <x v="4"/>
    <x v="4"/>
    <x v="0"/>
    <x v="1"/>
    <x v="1"/>
    <x v="18"/>
    <s v="001"/>
    <n v="33000"/>
    <n v="0"/>
    <n v="33000"/>
    <n v="0"/>
    <n v="33000"/>
    <n v="0"/>
    <n v="28490"/>
    <n v="5753.85"/>
    <n v="4510"/>
    <n v="27246.15"/>
    <n v="4510"/>
    <s v="G/530201/1FA101"/>
  </r>
  <r>
    <s v="1"/>
    <s v="QUITO CIUDAD SOLIDARIA"/>
    <x v="0"/>
    <s v="F"/>
    <x v="0"/>
    <x v="4"/>
    <x v="4"/>
    <x v="0"/>
    <x v="1"/>
    <x v="1"/>
    <x v="20"/>
    <s v="001"/>
    <n v="15000"/>
    <n v="-3000"/>
    <n v="12000"/>
    <n v="-4160"/>
    <n v="7840"/>
    <n v="4286.6400000000003"/>
    <n v="3553.36"/>
    <n v="0"/>
    <n v="8446.64"/>
    <n v="12000"/>
    <n v="0"/>
    <s v="G/530204/1FA101"/>
  </r>
  <r>
    <s v="1"/>
    <s v="QUITO CIUDAD SOLIDARIA"/>
    <x v="0"/>
    <s v="F"/>
    <x v="0"/>
    <x v="4"/>
    <x v="4"/>
    <x v="0"/>
    <x v="1"/>
    <x v="1"/>
    <x v="21"/>
    <s v="001"/>
    <n v="312000"/>
    <n v="0"/>
    <n v="312000"/>
    <n v="-721.76"/>
    <n v="311278.24"/>
    <n v="4838.3999999999996"/>
    <n v="306439.84000000003"/>
    <n v="202639.6"/>
    <n v="5560.1599999999744"/>
    <n v="109360.4"/>
    <n v="0"/>
    <s v="G/530208/1FA101"/>
  </r>
  <r>
    <s v="1"/>
    <s v="QUITO CIUDAD SOLIDARIA"/>
    <x v="0"/>
    <s v="F"/>
    <x v="0"/>
    <x v="4"/>
    <x v="4"/>
    <x v="0"/>
    <x v="1"/>
    <x v="1"/>
    <x v="22"/>
    <s v="001"/>
    <n v="186000"/>
    <n v="-7095.2"/>
    <n v="178904.8"/>
    <n v="0"/>
    <n v="178904.8"/>
    <n v="0"/>
    <n v="172396.47"/>
    <n v="65301.29"/>
    <n v="6508.3299999999872"/>
    <n v="113603.50999999998"/>
    <n v="6508.33"/>
    <s v="G/530209/1FA101"/>
  </r>
  <r>
    <s v="1"/>
    <s v="QUITO CIUDAD SOLIDARIA"/>
    <x v="0"/>
    <s v="F"/>
    <x v="0"/>
    <x v="4"/>
    <x v="4"/>
    <x v="0"/>
    <x v="1"/>
    <x v="1"/>
    <x v="24"/>
    <s v="001"/>
    <n v="7000"/>
    <n v="0"/>
    <n v="7000"/>
    <n v="-4000"/>
    <n v="3000"/>
    <n v="0"/>
    <n v="0"/>
    <n v="0"/>
    <n v="7000"/>
    <n v="7000"/>
    <n v="3000"/>
    <s v="G/530402/1FA101"/>
  </r>
  <r>
    <s v="1"/>
    <s v="QUITO CIUDAD SOLIDARIA"/>
    <x v="0"/>
    <s v="F"/>
    <x v="0"/>
    <x v="4"/>
    <x v="4"/>
    <x v="0"/>
    <x v="1"/>
    <x v="1"/>
    <x v="25"/>
    <s v="001"/>
    <n v="5000"/>
    <n v="0"/>
    <n v="5000"/>
    <n v="-1900"/>
    <n v="3100"/>
    <n v="1196"/>
    <n v="1904"/>
    <n v="1904"/>
    <n v="3096"/>
    <n v="3096"/>
    <n v="0"/>
    <s v="G/530404/1FA101"/>
  </r>
  <r>
    <s v="1"/>
    <s v="QUITO CIUDAD SOLIDARIA"/>
    <x v="0"/>
    <s v="F"/>
    <x v="0"/>
    <x v="4"/>
    <x v="4"/>
    <x v="0"/>
    <x v="1"/>
    <x v="1"/>
    <x v="26"/>
    <s v="001"/>
    <n v="27800"/>
    <n v="-4000"/>
    <n v="23800"/>
    <n v="-7224"/>
    <n v="16576"/>
    <n v="0"/>
    <n v="16576"/>
    <n v="0"/>
    <n v="7224"/>
    <n v="23800"/>
    <n v="0"/>
    <s v="G/530405/1FA101"/>
  </r>
  <r>
    <s v="1"/>
    <s v="QUITO CIUDAD SOLIDARIA"/>
    <x v="0"/>
    <s v="F"/>
    <x v="0"/>
    <x v="4"/>
    <x v="4"/>
    <x v="0"/>
    <x v="1"/>
    <x v="1"/>
    <x v="105"/>
    <s v="001"/>
    <n v="0"/>
    <n v="7095.2"/>
    <n v="7095.2"/>
    <n v="0"/>
    <n v="7095.2"/>
    <n v="0"/>
    <n v="0"/>
    <n v="0"/>
    <n v="7095.2"/>
    <n v="7095.2"/>
    <n v="7095.2"/>
    <s v="G/530702/1FA101"/>
  </r>
  <r>
    <s v="1"/>
    <s v="QUITO CIUDAD SOLIDARIA"/>
    <x v="0"/>
    <s v="F"/>
    <x v="0"/>
    <x v="4"/>
    <x v="4"/>
    <x v="0"/>
    <x v="1"/>
    <x v="1"/>
    <x v="28"/>
    <s v="001"/>
    <n v="15000"/>
    <n v="0"/>
    <n v="15000"/>
    <n v="0"/>
    <n v="15000"/>
    <n v="15000"/>
    <n v="0"/>
    <n v="0"/>
    <n v="15000"/>
    <n v="15000"/>
    <n v="0"/>
    <s v="G/530704/1FA101"/>
  </r>
  <r>
    <s v="1"/>
    <s v="QUITO CIUDAD SOLIDARIA"/>
    <x v="0"/>
    <s v="F"/>
    <x v="0"/>
    <x v="4"/>
    <x v="4"/>
    <x v="0"/>
    <x v="1"/>
    <x v="1"/>
    <x v="87"/>
    <s v="001"/>
    <n v="3000"/>
    <n v="0"/>
    <n v="3000"/>
    <n v="-1000"/>
    <n v="2000"/>
    <n v="2000"/>
    <n v="0"/>
    <n v="0"/>
    <n v="3000"/>
    <n v="3000"/>
    <n v="0"/>
    <s v="G/530801/1FA101"/>
  </r>
  <r>
    <s v="1"/>
    <s v="QUITO CIUDAD SOLIDARIA"/>
    <x v="0"/>
    <s v="F"/>
    <x v="0"/>
    <x v="4"/>
    <x v="4"/>
    <x v="0"/>
    <x v="1"/>
    <x v="1"/>
    <x v="30"/>
    <s v="001"/>
    <n v="15000"/>
    <n v="0"/>
    <n v="15000"/>
    <n v="-6000"/>
    <n v="9000"/>
    <n v="5569.51"/>
    <n v="3430.49"/>
    <n v="2852.98"/>
    <n v="11569.51"/>
    <n v="12147.02"/>
    <n v="0"/>
    <s v="G/530803/1FA101"/>
  </r>
  <r>
    <s v="1"/>
    <s v="QUITO CIUDAD SOLIDARIA"/>
    <x v="0"/>
    <s v="F"/>
    <x v="0"/>
    <x v="4"/>
    <x v="4"/>
    <x v="0"/>
    <x v="1"/>
    <x v="1"/>
    <x v="31"/>
    <s v="001"/>
    <n v="10000"/>
    <n v="0"/>
    <n v="10000"/>
    <n v="0"/>
    <n v="10000"/>
    <n v="3595.46"/>
    <n v="6404.54"/>
    <n v="6404.54"/>
    <n v="3595.46"/>
    <n v="3595.46"/>
    <n v="0"/>
    <s v="G/530804/1FA101"/>
  </r>
  <r>
    <s v="1"/>
    <s v="QUITO CIUDAD SOLIDARIA"/>
    <x v="0"/>
    <s v="F"/>
    <x v="0"/>
    <x v="4"/>
    <x v="4"/>
    <x v="0"/>
    <x v="1"/>
    <x v="1"/>
    <x v="32"/>
    <s v="001"/>
    <n v="3000"/>
    <n v="0"/>
    <n v="3000"/>
    <n v="-7.0000000000000007E-2"/>
    <n v="2999.93"/>
    <n v="282.39999999999998"/>
    <n v="377.53"/>
    <n v="377.53"/>
    <n v="2622.4700000000003"/>
    <n v="2622.4700000000003"/>
    <n v="2340"/>
    <s v="G/530805/1FA101"/>
  </r>
  <r>
    <s v="1"/>
    <s v="QUITO CIUDAD SOLIDARIA"/>
    <x v="0"/>
    <s v="F"/>
    <x v="0"/>
    <x v="4"/>
    <x v="4"/>
    <x v="0"/>
    <x v="1"/>
    <x v="1"/>
    <x v="34"/>
    <s v="001"/>
    <n v="29000"/>
    <n v="0"/>
    <n v="29000"/>
    <n v="0"/>
    <n v="29000"/>
    <n v="29000"/>
    <n v="0"/>
    <n v="0"/>
    <n v="29000"/>
    <n v="29000"/>
    <n v="0"/>
    <s v="G/530807/1FA101"/>
  </r>
  <r>
    <s v="1"/>
    <s v="QUITO CIUDAD SOLIDARIA"/>
    <x v="0"/>
    <s v="F"/>
    <x v="0"/>
    <x v="4"/>
    <x v="4"/>
    <x v="0"/>
    <x v="1"/>
    <x v="1"/>
    <x v="36"/>
    <s v="001"/>
    <n v="31000"/>
    <n v="0"/>
    <n v="31000"/>
    <n v="0"/>
    <n v="31000"/>
    <n v="31000"/>
    <n v="0"/>
    <n v="0"/>
    <n v="31000"/>
    <n v="31000"/>
    <n v="0"/>
    <s v="G/530811/1FA101"/>
  </r>
  <r>
    <s v="1"/>
    <s v="QUITO CIUDAD SOLIDARIA"/>
    <x v="0"/>
    <s v="F"/>
    <x v="0"/>
    <x v="4"/>
    <x v="4"/>
    <x v="0"/>
    <x v="1"/>
    <x v="2"/>
    <x v="38"/>
    <s v="001"/>
    <n v="4000"/>
    <n v="0"/>
    <n v="4000"/>
    <n v="0"/>
    <n v="4000"/>
    <n v="4000"/>
    <n v="0"/>
    <n v="0"/>
    <n v="4000"/>
    <n v="4000"/>
    <n v="0"/>
    <s v="G/570102/1FA101"/>
  </r>
  <r>
    <s v="1"/>
    <s v="QUITO CIUDAD SOLIDARIA"/>
    <x v="0"/>
    <s v="F"/>
    <x v="0"/>
    <x v="4"/>
    <x v="4"/>
    <x v="0"/>
    <x v="1"/>
    <x v="2"/>
    <x v="39"/>
    <s v="001"/>
    <n v="100"/>
    <n v="0"/>
    <n v="100"/>
    <n v="-100"/>
    <n v="0"/>
    <n v="0"/>
    <n v="0"/>
    <n v="0"/>
    <n v="100"/>
    <n v="100"/>
    <n v="0"/>
    <s v="G/570203/1FA101"/>
  </r>
  <r>
    <s v="1"/>
    <s v="QUITO CIUDAD SOLIDARIA"/>
    <x v="0"/>
    <s v="F"/>
    <x v="0"/>
    <x v="4"/>
    <x v="4"/>
    <x v="0"/>
    <x v="1"/>
    <x v="2"/>
    <x v="98"/>
    <s v="001"/>
    <n v="200"/>
    <n v="0"/>
    <n v="200"/>
    <n v="-200"/>
    <n v="0"/>
    <n v="0"/>
    <n v="0"/>
    <n v="0"/>
    <n v="200"/>
    <n v="200"/>
    <n v="0"/>
    <s v="G/570206/1FA101"/>
  </r>
  <r>
    <s v="1"/>
    <s v="QUITO CIUDAD SOLIDARIA"/>
    <x v="0"/>
    <s v="F"/>
    <x v="0"/>
    <x v="4"/>
    <x v="4"/>
    <x v="1"/>
    <x v="2"/>
    <x v="3"/>
    <x v="40"/>
    <s v="002"/>
    <n v="13245"/>
    <n v="0"/>
    <n v="13245"/>
    <n v="0"/>
    <n v="13245"/>
    <n v="12088.36"/>
    <n v="1156.6400000000001"/>
    <n v="1156.6400000000001"/>
    <n v="12088.36"/>
    <n v="12088.36"/>
    <n v="0"/>
    <s v="G/710203/1FF102"/>
  </r>
  <r>
    <s v="1"/>
    <s v="QUITO CIUDAD SOLIDARIA"/>
    <x v="0"/>
    <s v="F"/>
    <x v="0"/>
    <x v="4"/>
    <x v="4"/>
    <x v="1"/>
    <x v="2"/>
    <x v="3"/>
    <x v="41"/>
    <s v="002"/>
    <n v="6087.3"/>
    <n v="0"/>
    <n v="6087.3"/>
    <n v="0"/>
    <n v="6087.3"/>
    <n v="787.89"/>
    <n v="5212.1099999999997"/>
    <n v="5212.1099999999997"/>
    <n v="875.19000000000051"/>
    <n v="875.19000000000051"/>
    <n v="87.3"/>
    <s v="G/710204/1FF102"/>
  </r>
  <r>
    <s v="1"/>
    <s v="QUITO CIUDAD SOLIDARIA"/>
    <x v="0"/>
    <s v="F"/>
    <x v="0"/>
    <x v="4"/>
    <x v="4"/>
    <x v="1"/>
    <x v="2"/>
    <x v="3"/>
    <x v="42"/>
    <s v="002"/>
    <n v="0"/>
    <n v="850"/>
    <n v="850"/>
    <n v="625.36"/>
    <n v="1475.3600000000001"/>
    <n v="0"/>
    <n v="826.2"/>
    <n v="826.2"/>
    <n v="23.799999999999955"/>
    <n v="23.799999999999955"/>
    <n v="649.16"/>
    <s v="G/710507/1FF102"/>
  </r>
  <r>
    <s v="1"/>
    <s v="QUITO CIUDAD SOLIDARIA"/>
    <x v="0"/>
    <s v="F"/>
    <x v="0"/>
    <x v="4"/>
    <x v="4"/>
    <x v="1"/>
    <x v="2"/>
    <x v="3"/>
    <x v="43"/>
    <s v="002"/>
    <n v="158940"/>
    <n v="0"/>
    <n v="158940"/>
    <n v="0"/>
    <n v="158940"/>
    <n v="54737.67"/>
    <n v="104202.33"/>
    <n v="104202.33"/>
    <n v="54737.67"/>
    <n v="54737.67"/>
    <n v="0"/>
    <s v="G/710510/1FF102"/>
  </r>
  <r>
    <s v="1"/>
    <s v="QUITO CIUDAD SOLIDARIA"/>
    <x v="0"/>
    <s v="F"/>
    <x v="0"/>
    <x v="4"/>
    <x v="4"/>
    <x v="1"/>
    <x v="2"/>
    <x v="3"/>
    <x v="44"/>
    <s v="002"/>
    <n v="20105.91"/>
    <n v="0"/>
    <n v="20105.91"/>
    <n v="0"/>
    <n v="20105.91"/>
    <n v="6819.67"/>
    <n v="13286.24"/>
    <n v="13286.24"/>
    <n v="6819.67"/>
    <n v="6819.67"/>
    <n v="0"/>
    <s v="G/710601/1FF102"/>
  </r>
  <r>
    <s v="1"/>
    <s v="QUITO CIUDAD SOLIDARIA"/>
    <x v="0"/>
    <s v="F"/>
    <x v="0"/>
    <x v="4"/>
    <x v="4"/>
    <x v="1"/>
    <x v="2"/>
    <x v="3"/>
    <x v="45"/>
    <s v="002"/>
    <n v="13245"/>
    <n v="0"/>
    <n v="13245"/>
    <n v="0"/>
    <n v="13245"/>
    <n v="7327.68"/>
    <n v="5917.32"/>
    <n v="5917.32"/>
    <n v="7327.68"/>
    <n v="7327.68"/>
    <n v="0"/>
    <s v="G/710602/1FF102"/>
  </r>
  <r>
    <s v="1"/>
    <s v="QUITO CIUDAD SOLIDARIA"/>
    <x v="0"/>
    <s v="F"/>
    <x v="0"/>
    <x v="4"/>
    <x v="4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4"/>
    <x v="4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4"/>
    <x v="4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4"/>
    <x v="4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4"/>
    <x v="4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x v="0"/>
    <s v="F"/>
    <x v="0"/>
    <x v="4"/>
    <x v="4"/>
    <x v="3"/>
    <x v="4"/>
    <x v="4"/>
    <x v="106"/>
    <s v="001"/>
    <n v="83758"/>
    <n v="0"/>
    <n v="83758"/>
    <n v="-83758"/>
    <n v="0"/>
    <n v="0"/>
    <n v="0"/>
    <n v="0"/>
    <n v="83758"/>
    <n v="83758"/>
    <n v="0"/>
    <s v="G/730601/3FD301"/>
  </r>
  <r>
    <s v="1"/>
    <s v="QUITO CIUDAD SOLIDARIA"/>
    <x v="0"/>
    <s v="F"/>
    <x v="0"/>
    <x v="4"/>
    <x v="4"/>
    <x v="1"/>
    <x v="5"/>
    <x v="4"/>
    <x v="56"/>
    <s v="001"/>
    <n v="11520"/>
    <n v="0"/>
    <n v="11520"/>
    <n v="-3680"/>
    <n v="7840"/>
    <n v="7840"/>
    <n v="0"/>
    <n v="0"/>
    <n v="11520"/>
    <n v="11520"/>
    <n v="0"/>
    <s v="G/730613/1FF102"/>
  </r>
  <r>
    <s v="1"/>
    <s v="QUITO CIUDAD SOLIDARIA"/>
    <x v="0"/>
    <s v="F"/>
    <x v="0"/>
    <x v="4"/>
    <x v="4"/>
    <x v="1"/>
    <x v="6"/>
    <x v="4"/>
    <x v="57"/>
    <s v="001"/>
    <n v="3500"/>
    <n v="0"/>
    <n v="3500"/>
    <n v="-3500"/>
    <n v="0"/>
    <n v="0"/>
    <n v="0"/>
    <n v="0"/>
    <n v="3500"/>
    <n v="3500"/>
    <n v="0"/>
    <s v="G/730204/1FF102"/>
  </r>
  <r>
    <s v="1"/>
    <s v="QUITO CIUDAD SOLIDARIA"/>
    <x v="0"/>
    <s v="F"/>
    <x v="0"/>
    <x v="4"/>
    <x v="4"/>
    <x v="1"/>
    <x v="6"/>
    <x v="4"/>
    <x v="53"/>
    <s v="001"/>
    <n v="7500"/>
    <n v="0"/>
    <n v="7500"/>
    <n v="-7500"/>
    <n v="0"/>
    <n v="0"/>
    <n v="0"/>
    <n v="0"/>
    <n v="7500"/>
    <n v="7500"/>
    <n v="0"/>
    <s v="G/730205/1FF102"/>
  </r>
  <r>
    <s v="1"/>
    <s v="QUITO CIUDAD SOLIDARIA"/>
    <x v="0"/>
    <s v="F"/>
    <x v="0"/>
    <x v="4"/>
    <x v="4"/>
    <x v="1"/>
    <x v="6"/>
    <x v="4"/>
    <x v="58"/>
    <s v="001"/>
    <n v="4500"/>
    <n v="0"/>
    <n v="4500"/>
    <n v="-4500"/>
    <n v="0"/>
    <n v="0"/>
    <n v="0"/>
    <n v="0"/>
    <n v="4500"/>
    <n v="4500"/>
    <n v="0"/>
    <s v="G/730235/1FF102"/>
  </r>
  <r>
    <s v="1"/>
    <s v="QUITO CIUDAD SOLIDARIA"/>
    <x v="0"/>
    <s v="F"/>
    <x v="0"/>
    <x v="4"/>
    <x v="4"/>
    <x v="1"/>
    <x v="6"/>
    <x v="4"/>
    <x v="55"/>
    <s v="001"/>
    <n v="10900.35"/>
    <n v="0"/>
    <n v="10900.35"/>
    <n v="0"/>
    <n v="10900.35"/>
    <n v="10900.35"/>
    <n v="0"/>
    <n v="0"/>
    <n v="10900.35"/>
    <n v="10900.35"/>
    <n v="0"/>
    <s v="G/730504/1FF102"/>
  </r>
  <r>
    <s v="1"/>
    <s v="QUITO CIUDAD SOLIDARIA"/>
    <x v="0"/>
    <s v="F"/>
    <x v="0"/>
    <x v="4"/>
    <x v="4"/>
    <x v="1"/>
    <x v="6"/>
    <x v="4"/>
    <x v="47"/>
    <s v="001"/>
    <n v="5500"/>
    <n v="0"/>
    <n v="5500"/>
    <n v="-5500"/>
    <n v="0"/>
    <n v="0"/>
    <n v="0"/>
    <n v="0"/>
    <n v="5500"/>
    <n v="5500"/>
    <n v="0"/>
    <s v="G/730505/1FF102"/>
  </r>
  <r>
    <s v="1"/>
    <s v="QUITO CIUDAD SOLIDARIA"/>
    <x v="0"/>
    <s v="F"/>
    <x v="0"/>
    <x v="4"/>
    <x v="4"/>
    <x v="1"/>
    <x v="6"/>
    <x v="4"/>
    <x v="56"/>
    <s v="001"/>
    <n v="6500"/>
    <n v="0"/>
    <n v="6500"/>
    <n v="-6500"/>
    <n v="0"/>
    <n v="0"/>
    <n v="0"/>
    <n v="0"/>
    <n v="6500"/>
    <n v="6500"/>
    <n v="0"/>
    <s v="G/730613/1FF102"/>
  </r>
  <r>
    <s v="1"/>
    <s v="QUITO CIUDAD SOLIDARIA"/>
    <x v="0"/>
    <s v="F"/>
    <x v="0"/>
    <x v="4"/>
    <x v="4"/>
    <x v="1"/>
    <x v="6"/>
    <x v="4"/>
    <x v="64"/>
    <s v="001"/>
    <n v="3000"/>
    <n v="0"/>
    <n v="3000"/>
    <n v="-3000"/>
    <n v="0"/>
    <n v="0"/>
    <n v="0"/>
    <n v="0"/>
    <n v="3000"/>
    <n v="3000"/>
    <n v="0"/>
    <s v="G/730807/1FF102"/>
  </r>
  <r>
    <s v="1"/>
    <s v="QUITO CIUDAD SOLIDARIA"/>
    <x v="0"/>
    <s v="F"/>
    <x v="0"/>
    <x v="4"/>
    <x v="4"/>
    <x v="1"/>
    <x v="6"/>
    <x v="4"/>
    <x v="68"/>
    <s v="001"/>
    <n v="8500"/>
    <n v="0"/>
    <n v="8500"/>
    <n v="0"/>
    <n v="8500"/>
    <n v="8500"/>
    <n v="0"/>
    <n v="0"/>
    <n v="8500"/>
    <n v="8500"/>
    <n v="0"/>
    <s v="G/730811/1FF102"/>
  </r>
  <r>
    <s v="1"/>
    <s v="QUITO CIUDAD SOLIDARIA"/>
    <x v="0"/>
    <s v="F"/>
    <x v="0"/>
    <x v="4"/>
    <x v="4"/>
    <x v="1"/>
    <x v="7"/>
    <x v="4"/>
    <x v="53"/>
    <s v="001"/>
    <n v="4775"/>
    <n v="0"/>
    <n v="4775"/>
    <n v="-4775"/>
    <n v="0"/>
    <n v="0"/>
    <n v="0"/>
    <n v="0"/>
    <n v="4775"/>
    <n v="4775"/>
    <n v="0"/>
    <s v="G/730205/1FF102"/>
  </r>
  <r>
    <s v="1"/>
    <s v="QUITO CIUDAD SOLIDARIA"/>
    <x v="0"/>
    <s v="F"/>
    <x v="0"/>
    <x v="4"/>
    <x v="4"/>
    <x v="1"/>
    <x v="7"/>
    <x v="4"/>
    <x v="58"/>
    <s v="001"/>
    <n v="1000"/>
    <n v="0"/>
    <n v="1000"/>
    <n v="-1000"/>
    <n v="0"/>
    <n v="0"/>
    <n v="0"/>
    <n v="0"/>
    <n v="1000"/>
    <n v="1000"/>
    <n v="0"/>
    <s v="G/730235/1FF102"/>
  </r>
  <r>
    <s v="1"/>
    <s v="QUITO CIUDAD SOLIDARIA"/>
    <x v="0"/>
    <s v="F"/>
    <x v="0"/>
    <x v="4"/>
    <x v="4"/>
    <x v="1"/>
    <x v="7"/>
    <x v="4"/>
    <x v="47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x v="0"/>
    <s v="F"/>
    <x v="0"/>
    <x v="4"/>
    <x v="4"/>
    <x v="1"/>
    <x v="7"/>
    <x v="4"/>
    <x v="69"/>
    <s v="001"/>
    <n v="1000"/>
    <n v="0"/>
    <n v="1000"/>
    <n v="-1000"/>
    <n v="0"/>
    <n v="0"/>
    <n v="0"/>
    <n v="0"/>
    <n v="1000"/>
    <n v="1000"/>
    <n v="0"/>
    <s v="G/730802/1FF102"/>
  </r>
  <r>
    <s v="1"/>
    <s v="QUITO CIUDAD SOLIDARIA"/>
    <x v="0"/>
    <s v="F"/>
    <x v="0"/>
    <x v="4"/>
    <x v="4"/>
    <x v="1"/>
    <x v="7"/>
    <x v="4"/>
    <x v="68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x v="0"/>
    <s v="F"/>
    <x v="0"/>
    <x v="4"/>
    <x v="4"/>
    <x v="1"/>
    <x v="2"/>
    <x v="4"/>
    <x v="107"/>
    <s v="001"/>
    <n v="5200"/>
    <n v="0"/>
    <n v="5200"/>
    <n v="0"/>
    <n v="5200"/>
    <n v="0"/>
    <n v="5200"/>
    <n v="1076.95"/>
    <n v="0"/>
    <n v="4123.05"/>
    <n v="0"/>
    <s v="G/730101/1FF102"/>
  </r>
  <r>
    <s v="1"/>
    <s v="QUITO CIUDAD SOLIDARIA"/>
    <x v="0"/>
    <s v="F"/>
    <x v="0"/>
    <x v="4"/>
    <x v="4"/>
    <x v="1"/>
    <x v="2"/>
    <x v="4"/>
    <x v="108"/>
    <s v="001"/>
    <n v="13119.1"/>
    <n v="0"/>
    <n v="13119.1"/>
    <n v="0"/>
    <n v="13119.1"/>
    <n v="0"/>
    <n v="13119.1"/>
    <n v="6349.03"/>
    <n v="0"/>
    <n v="6770.0700000000006"/>
    <n v="0"/>
    <s v="G/730104/1FF102"/>
  </r>
  <r>
    <s v="1"/>
    <s v="QUITO CIUDAD SOLIDARIA"/>
    <x v="0"/>
    <s v="F"/>
    <x v="0"/>
    <x v="4"/>
    <x v="4"/>
    <x v="1"/>
    <x v="2"/>
    <x v="4"/>
    <x v="109"/>
    <s v="001"/>
    <n v="400"/>
    <n v="0"/>
    <n v="400"/>
    <n v="0"/>
    <n v="400"/>
    <n v="0"/>
    <n v="400"/>
    <n v="160.33000000000001"/>
    <n v="0"/>
    <n v="239.67"/>
    <n v="0"/>
    <s v="G/730105/1FF102"/>
  </r>
  <r>
    <s v="1"/>
    <s v="QUITO CIUDAD SOLIDARIA"/>
    <x v="0"/>
    <s v="F"/>
    <x v="0"/>
    <x v="4"/>
    <x v="4"/>
    <x v="1"/>
    <x v="2"/>
    <x v="4"/>
    <x v="60"/>
    <s v="001"/>
    <n v="1000"/>
    <n v="0"/>
    <n v="1000"/>
    <n v="0"/>
    <n v="1000"/>
    <n v="1000"/>
    <n v="0"/>
    <n v="0"/>
    <n v="1000"/>
    <n v="1000"/>
    <n v="0"/>
    <s v="G/730203/1FF102"/>
  </r>
  <r>
    <s v="1"/>
    <s v="QUITO CIUDAD SOLIDARIA"/>
    <x v="0"/>
    <s v="F"/>
    <x v="0"/>
    <x v="4"/>
    <x v="4"/>
    <x v="1"/>
    <x v="2"/>
    <x v="4"/>
    <x v="57"/>
    <s v="001"/>
    <n v="3000"/>
    <n v="0"/>
    <n v="3000"/>
    <n v="-3000"/>
    <n v="0"/>
    <n v="0"/>
    <n v="0"/>
    <n v="0"/>
    <n v="3000"/>
    <n v="3000"/>
    <n v="0"/>
    <s v="G/730204/1FF102"/>
  </r>
  <r>
    <s v="1"/>
    <s v="QUITO CIUDAD SOLIDARIA"/>
    <x v="0"/>
    <s v="F"/>
    <x v="0"/>
    <x v="4"/>
    <x v="4"/>
    <x v="1"/>
    <x v="2"/>
    <x v="4"/>
    <x v="53"/>
    <s v="001"/>
    <n v="6000"/>
    <n v="0"/>
    <n v="6000"/>
    <n v="-6000"/>
    <n v="0"/>
    <n v="0"/>
    <n v="0"/>
    <n v="0"/>
    <n v="6000"/>
    <n v="6000"/>
    <n v="0"/>
    <s v="G/730205/1FF102"/>
  </r>
  <r>
    <s v="1"/>
    <s v="QUITO CIUDAD SOLIDARIA"/>
    <x v="0"/>
    <s v="F"/>
    <x v="0"/>
    <x v="4"/>
    <x v="4"/>
    <x v="1"/>
    <x v="2"/>
    <x v="4"/>
    <x v="62"/>
    <s v="001"/>
    <n v="6000"/>
    <n v="0"/>
    <n v="6000"/>
    <n v="0"/>
    <n v="6000"/>
    <n v="0"/>
    <n v="0"/>
    <n v="0"/>
    <n v="6000"/>
    <n v="6000"/>
    <n v="6000"/>
    <s v="G/730402/1FF102"/>
  </r>
  <r>
    <s v="1"/>
    <s v="QUITO CIUDAD SOLIDARIA"/>
    <x v="0"/>
    <s v="F"/>
    <x v="0"/>
    <x v="4"/>
    <x v="4"/>
    <x v="1"/>
    <x v="2"/>
    <x v="4"/>
    <x v="47"/>
    <s v="001"/>
    <n v="800"/>
    <n v="0"/>
    <n v="800"/>
    <n v="-800"/>
    <n v="0"/>
    <n v="0"/>
    <n v="0"/>
    <n v="0"/>
    <n v="800"/>
    <n v="800"/>
    <n v="0"/>
    <s v="G/730505/1FF102"/>
  </r>
  <r>
    <s v="1"/>
    <s v="QUITO CIUDAD SOLIDARIA"/>
    <x v="0"/>
    <s v="F"/>
    <x v="0"/>
    <x v="4"/>
    <x v="4"/>
    <x v="1"/>
    <x v="2"/>
    <x v="4"/>
    <x v="56"/>
    <s v="001"/>
    <n v="40000"/>
    <n v="0"/>
    <n v="40000"/>
    <n v="-32160"/>
    <n v="7840"/>
    <n v="0"/>
    <n v="7840"/>
    <n v="0"/>
    <n v="32160"/>
    <n v="40000"/>
    <n v="0"/>
    <s v="G/730613/1FF102"/>
  </r>
  <r>
    <s v="1"/>
    <s v="QUITO CIUDAD SOLIDARIA"/>
    <x v="0"/>
    <s v="F"/>
    <x v="0"/>
    <x v="4"/>
    <x v="4"/>
    <x v="1"/>
    <x v="2"/>
    <x v="4"/>
    <x v="110"/>
    <s v="001"/>
    <n v="2000"/>
    <n v="0"/>
    <n v="2000"/>
    <n v="-2000"/>
    <n v="0"/>
    <n v="0"/>
    <n v="0"/>
    <n v="0"/>
    <n v="2000"/>
    <n v="2000"/>
    <n v="0"/>
    <s v="G/730704/1FF102"/>
  </r>
  <r>
    <s v="1"/>
    <s v="QUITO CIUDAD SOLIDARIA"/>
    <x v="0"/>
    <s v="F"/>
    <x v="0"/>
    <x v="4"/>
    <x v="4"/>
    <x v="1"/>
    <x v="2"/>
    <x v="4"/>
    <x v="50"/>
    <s v="001"/>
    <n v="2000"/>
    <n v="0"/>
    <n v="2000"/>
    <n v="0"/>
    <n v="2000"/>
    <n v="2000"/>
    <n v="0"/>
    <n v="0"/>
    <n v="2000"/>
    <n v="2000"/>
    <n v="0"/>
    <s v="G/730804/1FF102"/>
  </r>
  <r>
    <s v="1"/>
    <s v="QUITO CIUDAD SOLIDARIA"/>
    <x v="0"/>
    <s v="F"/>
    <x v="0"/>
    <x v="4"/>
    <x v="4"/>
    <x v="1"/>
    <x v="2"/>
    <x v="4"/>
    <x v="64"/>
    <s v="001"/>
    <n v="3000"/>
    <n v="0"/>
    <n v="3000"/>
    <n v="-3000"/>
    <n v="0"/>
    <n v="0"/>
    <n v="0"/>
    <n v="0"/>
    <n v="3000"/>
    <n v="3000"/>
    <n v="0"/>
    <s v="G/730807/1FF102"/>
  </r>
  <r>
    <s v="1"/>
    <s v="QUITO CIUDAD SOLIDARIA"/>
    <x v="0"/>
    <s v="F"/>
    <x v="0"/>
    <x v="4"/>
    <x v="4"/>
    <x v="1"/>
    <x v="2"/>
    <x v="4"/>
    <x v="68"/>
    <s v="001"/>
    <n v="2000"/>
    <n v="0"/>
    <n v="2000"/>
    <n v="0"/>
    <n v="2000"/>
    <n v="2000"/>
    <n v="0"/>
    <n v="0"/>
    <n v="2000"/>
    <n v="2000"/>
    <n v="0"/>
    <s v="G/730811/1FF102"/>
  </r>
  <r>
    <s v="1"/>
    <s v="QUITO CIUDAD SOLIDARIA"/>
    <x v="0"/>
    <s v="F"/>
    <x v="0"/>
    <x v="4"/>
    <x v="4"/>
    <x v="1"/>
    <x v="2"/>
    <x v="4"/>
    <x v="59"/>
    <s v="001"/>
    <n v="400"/>
    <n v="0"/>
    <n v="400"/>
    <n v="-400"/>
    <n v="0"/>
    <n v="0"/>
    <n v="0"/>
    <n v="0"/>
    <n v="400"/>
    <n v="400"/>
    <n v="0"/>
    <s v="G/730812/1FF102"/>
  </r>
  <r>
    <s v="1"/>
    <s v="QUITO CIUDAD SOLIDARIA"/>
    <x v="0"/>
    <s v="F"/>
    <x v="0"/>
    <x v="4"/>
    <x v="4"/>
    <x v="1"/>
    <x v="2"/>
    <x v="4"/>
    <x v="65"/>
    <s v="001"/>
    <n v="2000"/>
    <n v="0"/>
    <n v="2000"/>
    <n v="0"/>
    <n v="2000"/>
    <n v="0"/>
    <n v="0"/>
    <n v="0"/>
    <n v="2000"/>
    <n v="2000"/>
    <n v="2000"/>
    <s v="G/730820/1FF102"/>
  </r>
  <r>
    <s v="1"/>
    <s v="QUITO CIUDAD SOLIDARIA"/>
    <x v="0"/>
    <s v="F"/>
    <x v="0"/>
    <x v="4"/>
    <x v="4"/>
    <x v="1"/>
    <x v="2"/>
    <x v="4"/>
    <x v="103"/>
    <s v="001"/>
    <n v="2000"/>
    <n v="0"/>
    <n v="2000"/>
    <n v="-2000"/>
    <n v="0"/>
    <n v="0"/>
    <n v="0"/>
    <n v="0"/>
    <n v="2000"/>
    <n v="2000"/>
    <n v="0"/>
    <s v="G/731403/1FF102"/>
  </r>
  <r>
    <s v="1"/>
    <s v="QUITO CIUDAD SOLIDARIA"/>
    <x v="0"/>
    <s v="F"/>
    <x v="0"/>
    <x v="4"/>
    <x v="4"/>
    <x v="1"/>
    <x v="8"/>
    <x v="4"/>
    <x v="55"/>
    <s v="001"/>
    <n v="100000"/>
    <n v="0"/>
    <n v="100000"/>
    <n v="0"/>
    <n v="100000"/>
    <n v="100000"/>
    <n v="0"/>
    <n v="0"/>
    <n v="100000"/>
    <n v="100000"/>
    <n v="0"/>
    <s v="G/730504/1FF102"/>
  </r>
  <r>
    <s v="1"/>
    <s v="QUITO CIUDAD SOLIDARIA"/>
    <x v="0"/>
    <s v="F"/>
    <x v="0"/>
    <x v="4"/>
    <x v="4"/>
    <x v="1"/>
    <x v="8"/>
    <x v="4"/>
    <x v="106"/>
    <s v="001"/>
    <n v="20000"/>
    <n v="4757.49"/>
    <n v="24757.489999999998"/>
    <n v="-20000"/>
    <n v="4757.489999999998"/>
    <n v="0"/>
    <n v="4757.49"/>
    <n v="4757.49"/>
    <n v="20000"/>
    <n v="20000"/>
    <n v="0"/>
    <s v="G/730601/1FF102"/>
  </r>
  <r>
    <s v="1"/>
    <s v="QUITO CIUDAD SOLIDARIA"/>
    <x v="0"/>
    <s v="F"/>
    <x v="0"/>
    <x v="4"/>
    <x v="4"/>
    <x v="1"/>
    <x v="8"/>
    <x v="4"/>
    <x v="111"/>
    <s v="001"/>
    <n v="0"/>
    <n v="11500"/>
    <n v="11500"/>
    <n v="-11500"/>
    <n v="0"/>
    <n v="0"/>
    <n v="0"/>
    <n v="0"/>
    <n v="11500"/>
    <n v="11500"/>
    <n v="0"/>
    <s v="G/730604/1FF102"/>
  </r>
  <r>
    <s v="1"/>
    <s v="QUITO CIUDAD SOLIDARIA"/>
    <x v="0"/>
    <s v="F"/>
    <x v="0"/>
    <x v="4"/>
    <x v="4"/>
    <x v="1"/>
    <x v="8"/>
    <x v="4"/>
    <x v="68"/>
    <s v="001"/>
    <n v="30000"/>
    <n v="0"/>
    <n v="30000"/>
    <n v="0"/>
    <n v="30000"/>
    <n v="30000"/>
    <n v="0"/>
    <n v="0"/>
    <n v="30000"/>
    <n v="30000"/>
    <n v="0"/>
    <s v="G/730811/1FF102"/>
  </r>
  <r>
    <s v="1"/>
    <s v="QUITO CIUDAD SOLIDARIA"/>
    <x v="0"/>
    <s v="F"/>
    <x v="0"/>
    <x v="4"/>
    <x v="4"/>
    <x v="1"/>
    <x v="9"/>
    <x v="4"/>
    <x v="53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x v="0"/>
    <s v="F"/>
    <x v="0"/>
    <x v="4"/>
    <x v="4"/>
    <x v="1"/>
    <x v="9"/>
    <x v="4"/>
    <x v="58"/>
    <s v="001"/>
    <n v="17287.98"/>
    <n v="0"/>
    <n v="17287.98"/>
    <n v="-17287.98"/>
    <n v="0"/>
    <n v="0"/>
    <n v="0"/>
    <n v="0"/>
    <n v="17287.98"/>
    <n v="17287.98"/>
    <n v="0"/>
    <s v="G/730235/1FF102"/>
  </r>
  <r>
    <s v="1"/>
    <s v="QUITO CIUDAD SOLIDARIA"/>
    <x v="0"/>
    <s v="F"/>
    <x v="0"/>
    <x v="4"/>
    <x v="4"/>
    <x v="1"/>
    <x v="9"/>
    <x v="4"/>
    <x v="47"/>
    <s v="001"/>
    <n v="8000"/>
    <n v="0"/>
    <n v="8000"/>
    <n v="-8000"/>
    <n v="0"/>
    <n v="0"/>
    <n v="0"/>
    <n v="0"/>
    <n v="8000"/>
    <n v="8000"/>
    <n v="0"/>
    <s v="G/730505/1FF102"/>
  </r>
  <r>
    <s v="1"/>
    <s v="QUITO CIUDAD SOLIDARIA"/>
    <x v="0"/>
    <s v="F"/>
    <x v="0"/>
    <x v="4"/>
    <x v="4"/>
    <x v="1"/>
    <x v="9"/>
    <x v="4"/>
    <x v="56"/>
    <s v="001"/>
    <n v="4500"/>
    <n v="0"/>
    <n v="4500"/>
    <n v="-4500"/>
    <n v="0"/>
    <n v="0"/>
    <n v="0"/>
    <n v="0"/>
    <n v="4500"/>
    <n v="4500"/>
    <n v="0"/>
    <s v="G/730613/1FF102"/>
  </r>
  <r>
    <s v="1"/>
    <s v="QUITO CIUDAD SOLIDARIA"/>
    <x v="0"/>
    <s v="F"/>
    <x v="0"/>
    <x v="4"/>
    <x v="4"/>
    <x v="1"/>
    <x v="9"/>
    <x v="4"/>
    <x v="69"/>
    <s v="001"/>
    <n v="15000"/>
    <n v="0"/>
    <n v="15000"/>
    <n v="-15000"/>
    <n v="0"/>
    <n v="0"/>
    <n v="0"/>
    <n v="0"/>
    <n v="15000"/>
    <n v="15000"/>
    <n v="0"/>
    <s v="G/730802/1FF102"/>
  </r>
  <r>
    <s v="1"/>
    <s v="QUITO CIUDAD SOLIDARIA"/>
    <x v="0"/>
    <s v="F"/>
    <x v="0"/>
    <x v="4"/>
    <x v="4"/>
    <x v="1"/>
    <x v="9"/>
    <x v="4"/>
    <x v="59"/>
    <s v="001"/>
    <n v="3500"/>
    <n v="0"/>
    <n v="3500"/>
    <n v="-3500"/>
    <n v="0"/>
    <n v="0"/>
    <n v="0"/>
    <n v="0"/>
    <n v="3500"/>
    <n v="3500"/>
    <n v="0"/>
    <s v="G/730812/1FF102"/>
  </r>
  <r>
    <s v="1"/>
    <s v="QUITO CIUDAD SOLIDARIA"/>
    <x v="0"/>
    <s v="F"/>
    <x v="0"/>
    <x v="4"/>
    <x v="4"/>
    <x v="4"/>
    <x v="10"/>
    <x v="4"/>
    <x v="57"/>
    <s v="001"/>
    <n v="1800"/>
    <n v="0"/>
    <n v="1800"/>
    <n v="-1800"/>
    <n v="0"/>
    <n v="0"/>
    <n v="0"/>
    <n v="0"/>
    <n v="1800"/>
    <n v="1800"/>
    <n v="0"/>
    <s v="G/730204/1FG101"/>
  </r>
  <r>
    <s v="1"/>
    <s v="QUITO CIUDAD SOLIDARIA"/>
    <x v="0"/>
    <s v="F"/>
    <x v="0"/>
    <x v="4"/>
    <x v="4"/>
    <x v="4"/>
    <x v="10"/>
    <x v="4"/>
    <x v="53"/>
    <s v="001"/>
    <n v="38200"/>
    <n v="0"/>
    <n v="38200"/>
    <n v="-38200"/>
    <n v="0"/>
    <n v="0"/>
    <n v="0"/>
    <n v="0"/>
    <n v="38200"/>
    <n v="38200"/>
    <n v="0"/>
    <s v="G/730205/1FG101"/>
  </r>
  <r>
    <s v="1"/>
    <s v="QUITO CIUDAD SOLIDARIA"/>
    <x v="0"/>
    <s v="F"/>
    <x v="0"/>
    <x v="4"/>
    <x v="4"/>
    <x v="4"/>
    <x v="11"/>
    <x v="4"/>
    <x v="57"/>
    <s v="001"/>
    <n v="3000"/>
    <n v="0"/>
    <n v="3000"/>
    <n v="-3000"/>
    <n v="0"/>
    <n v="0"/>
    <n v="0"/>
    <n v="0"/>
    <n v="3000"/>
    <n v="3000"/>
    <n v="0"/>
    <s v="G/730204/1FG101"/>
  </r>
  <r>
    <s v="1"/>
    <s v="QUITO CIUDAD SOLIDARIA"/>
    <x v="0"/>
    <s v="F"/>
    <x v="0"/>
    <x v="4"/>
    <x v="4"/>
    <x v="4"/>
    <x v="11"/>
    <x v="4"/>
    <x v="53"/>
    <s v="001"/>
    <n v="77250"/>
    <n v="0"/>
    <n v="77250"/>
    <n v="-64830"/>
    <n v="12420"/>
    <n v="300.24"/>
    <n v="12119.76"/>
    <n v="11656.22"/>
    <n v="65130.239999999998"/>
    <n v="65593.78"/>
    <n v="0"/>
    <s v="G/730205/1FG101"/>
  </r>
  <r>
    <s v="1"/>
    <s v="QUITO CIUDAD SOLIDARIA"/>
    <x v="0"/>
    <s v="F"/>
    <x v="0"/>
    <x v="4"/>
    <x v="4"/>
    <x v="4"/>
    <x v="11"/>
    <x v="4"/>
    <x v="58"/>
    <s v="001"/>
    <n v="1750"/>
    <n v="0"/>
    <n v="1750"/>
    <n v="-1050"/>
    <n v="700"/>
    <n v="700"/>
    <n v="0"/>
    <n v="0"/>
    <n v="1750"/>
    <n v="1750"/>
    <n v="0"/>
    <s v="G/730235/1FG101"/>
  </r>
  <r>
    <s v="2"/>
    <s v="QUITO CIUDAD DE OPORTUNIDADES"/>
    <x v="0"/>
    <s v="F"/>
    <x v="0"/>
    <x v="4"/>
    <x v="4"/>
    <x v="5"/>
    <x v="12"/>
    <x v="4"/>
    <x v="57"/>
    <s v="001"/>
    <n v="2000"/>
    <n v="0"/>
    <n v="2000"/>
    <n v="-2000"/>
    <n v="0"/>
    <n v="0"/>
    <n v="0"/>
    <n v="0"/>
    <n v="2000"/>
    <n v="2000"/>
    <n v="0"/>
    <s v="G/730204/2FH211"/>
  </r>
  <r>
    <s v="2"/>
    <s v="QUITO CIUDAD DE OPORTUNIDADES"/>
    <x v="0"/>
    <s v="F"/>
    <x v="0"/>
    <x v="4"/>
    <x v="4"/>
    <x v="5"/>
    <x v="12"/>
    <x v="4"/>
    <x v="53"/>
    <s v="001"/>
    <n v="12000"/>
    <n v="0"/>
    <n v="12000"/>
    <n v="-12000"/>
    <n v="0"/>
    <n v="0"/>
    <n v="0"/>
    <n v="0"/>
    <n v="12000"/>
    <n v="12000"/>
    <n v="0"/>
    <s v="G/730205/2FH211"/>
  </r>
  <r>
    <s v="2"/>
    <s v="QUITO CIUDAD DE OPORTUNIDADES"/>
    <x v="0"/>
    <s v="F"/>
    <x v="0"/>
    <x v="4"/>
    <x v="4"/>
    <x v="5"/>
    <x v="12"/>
    <x v="4"/>
    <x v="56"/>
    <s v="001"/>
    <n v="5000"/>
    <n v="0"/>
    <n v="5000"/>
    <n v="-5000"/>
    <n v="0"/>
    <n v="0"/>
    <n v="0"/>
    <n v="0"/>
    <n v="5000"/>
    <n v="5000"/>
    <n v="0"/>
    <s v="G/730613/2FH211"/>
  </r>
  <r>
    <s v="1"/>
    <s v="QUITO CIUDAD SOLIDARIA"/>
    <x v="0"/>
    <s v="F"/>
    <x v="0"/>
    <x v="4"/>
    <x v="4"/>
    <x v="6"/>
    <x v="13"/>
    <x v="4"/>
    <x v="47"/>
    <s v="001"/>
    <n v="10000"/>
    <n v="0"/>
    <n v="10000"/>
    <n v="-10000"/>
    <n v="0"/>
    <n v="0"/>
    <n v="0"/>
    <n v="0"/>
    <n v="10000"/>
    <n v="10000"/>
    <n v="0"/>
    <s v="G/730505/1FJ103"/>
  </r>
  <r>
    <s v="1"/>
    <s v="QUITO CIUDAD SOLIDARIA"/>
    <x v="0"/>
    <s v="F"/>
    <x v="0"/>
    <x v="4"/>
    <x v="4"/>
    <x v="6"/>
    <x v="13"/>
    <x v="4"/>
    <x v="49"/>
    <s v="001"/>
    <n v="30000"/>
    <n v="0"/>
    <n v="30000"/>
    <n v="-30000"/>
    <n v="0"/>
    <n v="0"/>
    <n v="0"/>
    <n v="0"/>
    <n v="30000"/>
    <n v="30000"/>
    <n v="0"/>
    <s v="G/730606/1FJ103"/>
  </r>
  <r>
    <s v="1"/>
    <s v="QUITO CIUDAD SOLIDARIA"/>
    <x v="0"/>
    <s v="F"/>
    <x v="0"/>
    <x v="4"/>
    <x v="4"/>
    <x v="6"/>
    <x v="13"/>
    <x v="4"/>
    <x v="56"/>
    <s v="001"/>
    <n v="6000"/>
    <n v="0"/>
    <n v="6000"/>
    <n v="-6000"/>
    <n v="0"/>
    <n v="0"/>
    <n v="0"/>
    <n v="0"/>
    <n v="6000"/>
    <n v="6000"/>
    <n v="0"/>
    <s v="G/730613/1FJ103"/>
  </r>
  <r>
    <s v="1"/>
    <s v="QUITO CIUDAD SOLIDARIA"/>
    <x v="0"/>
    <s v="F"/>
    <x v="0"/>
    <x v="4"/>
    <x v="4"/>
    <x v="2"/>
    <x v="14"/>
    <x v="4"/>
    <x v="57"/>
    <s v="001"/>
    <n v="1000"/>
    <n v="0"/>
    <n v="1000"/>
    <n v="-1000"/>
    <n v="0"/>
    <n v="0"/>
    <n v="0"/>
    <n v="0"/>
    <n v="1000"/>
    <n v="1000"/>
    <n v="0"/>
    <s v="G/730204/1FM103"/>
  </r>
  <r>
    <s v="1"/>
    <s v="QUITO CIUDAD SOLIDARIA"/>
    <x v="0"/>
    <s v="F"/>
    <x v="0"/>
    <x v="4"/>
    <x v="4"/>
    <x v="2"/>
    <x v="14"/>
    <x v="4"/>
    <x v="53"/>
    <s v="001"/>
    <n v="6000"/>
    <n v="0"/>
    <n v="6000"/>
    <n v="-6000"/>
    <n v="0"/>
    <n v="0"/>
    <n v="0"/>
    <n v="0"/>
    <n v="6000"/>
    <n v="6000"/>
    <n v="0"/>
    <s v="G/730205/1FM103"/>
  </r>
  <r>
    <s v="1"/>
    <s v="QUITO CIUDAD SOLIDARIA"/>
    <x v="0"/>
    <s v="F"/>
    <x v="0"/>
    <x v="4"/>
    <x v="4"/>
    <x v="2"/>
    <x v="14"/>
    <x v="4"/>
    <x v="47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x v="0"/>
    <s v="F"/>
    <x v="0"/>
    <x v="4"/>
    <x v="4"/>
    <x v="2"/>
    <x v="14"/>
    <x v="4"/>
    <x v="49"/>
    <s v="001"/>
    <n v="18943.560000000001"/>
    <n v="0"/>
    <n v="18943.560000000001"/>
    <n v="-18943.560000000001"/>
    <n v="0"/>
    <n v="0"/>
    <n v="0"/>
    <n v="0"/>
    <n v="18943.560000000001"/>
    <n v="18943.560000000001"/>
    <n v="0"/>
    <s v="G/730606/1FM103"/>
  </r>
  <r>
    <s v="1"/>
    <s v="QUITO CIUDAD SOLIDARIA"/>
    <x v="0"/>
    <s v="F"/>
    <x v="0"/>
    <x v="4"/>
    <x v="4"/>
    <x v="2"/>
    <x v="15"/>
    <x v="4"/>
    <x v="53"/>
    <s v="001"/>
    <n v="6030"/>
    <n v="0"/>
    <n v="6030"/>
    <n v="-6030"/>
    <n v="0"/>
    <n v="0"/>
    <n v="0"/>
    <n v="0"/>
    <n v="6030"/>
    <n v="6030"/>
    <n v="0"/>
    <s v="G/730205/1FM103"/>
  </r>
  <r>
    <s v="1"/>
    <s v="QUITO CIUDAD SOLIDARIA"/>
    <x v="0"/>
    <s v="F"/>
    <x v="0"/>
    <x v="4"/>
    <x v="4"/>
    <x v="2"/>
    <x v="15"/>
    <x v="4"/>
    <x v="49"/>
    <s v="001"/>
    <n v="37887.120000000003"/>
    <n v="0"/>
    <n v="37887.120000000003"/>
    <n v="-31572.12"/>
    <n v="6315.0000000000036"/>
    <n v="6315"/>
    <n v="0"/>
    <n v="0"/>
    <n v="37887.120000000003"/>
    <n v="37887.120000000003"/>
    <n v="0"/>
    <s v="G/730606/1FM103"/>
  </r>
  <r>
    <s v="1"/>
    <s v="QUITO CIUDAD SOLIDARIA"/>
    <x v="0"/>
    <s v="F"/>
    <x v="0"/>
    <x v="4"/>
    <x v="4"/>
    <x v="2"/>
    <x v="15"/>
    <x v="4"/>
    <x v="59"/>
    <s v="001"/>
    <n v="5302"/>
    <n v="0"/>
    <n v="5302"/>
    <n v="-5302"/>
    <n v="0"/>
    <n v="0"/>
    <n v="0"/>
    <n v="0"/>
    <n v="5302"/>
    <n v="5302"/>
    <n v="0"/>
    <s v="G/730812/1FM103"/>
  </r>
  <r>
    <s v="1"/>
    <s v="QUITO CIUDAD SOLIDARIA"/>
    <x v="0"/>
    <s v="F"/>
    <x v="0"/>
    <x v="4"/>
    <x v="4"/>
    <x v="2"/>
    <x v="3"/>
    <x v="4"/>
    <x v="57"/>
    <s v="001"/>
    <n v="1472.46"/>
    <n v="0"/>
    <n v="1472.46"/>
    <n v="-1472.46"/>
    <n v="0"/>
    <n v="0"/>
    <n v="0"/>
    <n v="0"/>
    <n v="1472.46"/>
    <n v="1472.46"/>
    <n v="0"/>
    <s v="G/730204/1FM103"/>
  </r>
  <r>
    <s v="1"/>
    <s v="QUITO CIUDAD SOLIDARIA"/>
    <x v="0"/>
    <s v="F"/>
    <x v="0"/>
    <x v="4"/>
    <x v="4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4"/>
    <x v="4"/>
    <x v="7"/>
    <x v="16"/>
    <x v="4"/>
    <x v="68"/>
    <s v="001"/>
    <n v="4500"/>
    <n v="0"/>
    <n v="4500"/>
    <n v="-4500"/>
    <n v="0"/>
    <n v="0"/>
    <n v="0"/>
    <n v="0"/>
    <n v="4500"/>
    <n v="4500"/>
    <n v="0"/>
    <s v="G/730811/1FN103"/>
  </r>
  <r>
    <s v="1"/>
    <s v="QUITO CIUDAD SOLIDARIA"/>
    <x v="0"/>
    <s v="F"/>
    <x v="0"/>
    <x v="4"/>
    <x v="4"/>
    <x v="7"/>
    <x v="16"/>
    <x v="4"/>
    <x v="52"/>
    <s v="001"/>
    <n v="1000"/>
    <n v="0"/>
    <n v="1000"/>
    <n v="-1000"/>
    <n v="0"/>
    <n v="0"/>
    <n v="0"/>
    <n v="0"/>
    <n v="1000"/>
    <n v="1000"/>
    <n v="0"/>
    <s v="G/731406/1FN103"/>
  </r>
  <r>
    <s v="3"/>
    <s v="QUITO CIUDAD INTELIGENTE"/>
    <x v="0"/>
    <s v="F"/>
    <x v="0"/>
    <x v="4"/>
    <x v="4"/>
    <x v="8"/>
    <x v="17"/>
    <x v="4"/>
    <x v="57"/>
    <s v="001"/>
    <n v="1000"/>
    <n v="0"/>
    <n v="1000"/>
    <n v="-1000"/>
    <n v="0"/>
    <n v="0"/>
    <n v="0"/>
    <n v="0"/>
    <n v="1000"/>
    <n v="1000"/>
    <n v="0"/>
    <s v="G/730204/3FN301"/>
  </r>
  <r>
    <s v="3"/>
    <s v="QUITO CIUDAD INTELIGENTE"/>
    <x v="0"/>
    <s v="F"/>
    <x v="0"/>
    <x v="4"/>
    <x v="4"/>
    <x v="8"/>
    <x v="17"/>
    <x v="4"/>
    <x v="55"/>
    <s v="001"/>
    <n v="11000"/>
    <n v="0"/>
    <n v="11000"/>
    <n v="0"/>
    <n v="11000"/>
    <n v="11000"/>
    <n v="0"/>
    <n v="0"/>
    <n v="11000"/>
    <n v="11000"/>
    <n v="0"/>
    <s v="G/730504/3FN301"/>
  </r>
  <r>
    <s v="3"/>
    <s v="QUITO CIUDAD INTELIGENTE"/>
    <x v="0"/>
    <s v="F"/>
    <x v="0"/>
    <x v="4"/>
    <x v="4"/>
    <x v="8"/>
    <x v="17"/>
    <x v="4"/>
    <x v="49"/>
    <s v="001"/>
    <n v="16700"/>
    <n v="0"/>
    <n v="16700"/>
    <n v="-9741.66"/>
    <n v="6958.34"/>
    <n v="0"/>
    <n v="0"/>
    <n v="0"/>
    <n v="16700"/>
    <n v="16700"/>
    <n v="6958.34"/>
    <s v="G/730606/3FN301"/>
  </r>
  <r>
    <s v="3"/>
    <s v="QUITO CIUDAD INTELIGENTE"/>
    <x v="0"/>
    <s v="F"/>
    <x v="0"/>
    <x v="4"/>
    <x v="4"/>
    <x v="8"/>
    <x v="17"/>
    <x v="4"/>
    <x v="68"/>
    <s v="001"/>
    <n v="2000"/>
    <n v="0"/>
    <n v="2000"/>
    <n v="0"/>
    <n v="2000"/>
    <n v="2000"/>
    <n v="0"/>
    <n v="0"/>
    <n v="2000"/>
    <n v="2000"/>
    <n v="0"/>
    <s v="G/730811/3FN301"/>
  </r>
  <r>
    <s v="3"/>
    <s v="QUITO CIUDAD INTELIGENTE"/>
    <x v="0"/>
    <s v="F"/>
    <x v="0"/>
    <x v="4"/>
    <x v="4"/>
    <x v="8"/>
    <x v="17"/>
    <x v="4"/>
    <x v="65"/>
    <s v="001"/>
    <n v="6000"/>
    <n v="0"/>
    <n v="6000"/>
    <n v="-6000"/>
    <n v="0"/>
    <n v="0"/>
    <n v="0"/>
    <n v="0"/>
    <n v="6000"/>
    <n v="6000"/>
    <n v="0"/>
    <s v="G/730820/3FN301"/>
  </r>
  <r>
    <s v="3"/>
    <s v="QUITO CIUDAD INTELIGENTE"/>
    <x v="0"/>
    <s v="F"/>
    <x v="0"/>
    <x v="4"/>
    <x v="4"/>
    <x v="8"/>
    <x v="18"/>
    <x v="4"/>
    <x v="53"/>
    <s v="001"/>
    <n v="1000"/>
    <n v="0"/>
    <n v="1000"/>
    <n v="-1000"/>
    <n v="0"/>
    <n v="0"/>
    <n v="0"/>
    <n v="0"/>
    <n v="1000"/>
    <n v="1000"/>
    <n v="0"/>
    <s v="G/730205/3FN301"/>
  </r>
  <r>
    <s v="3"/>
    <s v="QUITO CIUDAD INTELIGENTE"/>
    <x v="0"/>
    <s v="F"/>
    <x v="0"/>
    <x v="4"/>
    <x v="4"/>
    <x v="8"/>
    <x v="18"/>
    <x v="4"/>
    <x v="69"/>
    <s v="001"/>
    <n v="4000"/>
    <n v="0"/>
    <n v="4000"/>
    <n v="0"/>
    <n v="4000"/>
    <n v="3"/>
    <n v="3997"/>
    <n v="3997"/>
    <n v="3"/>
    <n v="3"/>
    <n v="0"/>
    <s v="G/730802/3FN301"/>
  </r>
  <r>
    <s v="3"/>
    <s v="QUITO CIUDAD INTELIGENTE"/>
    <x v="0"/>
    <s v="F"/>
    <x v="0"/>
    <x v="4"/>
    <x v="4"/>
    <x v="8"/>
    <x v="18"/>
    <x v="4"/>
    <x v="52"/>
    <s v="001"/>
    <n v="1500"/>
    <n v="0"/>
    <n v="1500"/>
    <n v="-1500"/>
    <n v="0"/>
    <n v="0"/>
    <n v="0"/>
    <n v="0"/>
    <n v="1500"/>
    <n v="1500"/>
    <n v="0"/>
    <s v="G/731406/3FN301"/>
  </r>
  <r>
    <s v="1"/>
    <s v="QUITO CIUDAD SOLIDARIA"/>
    <x v="0"/>
    <s v="F"/>
    <x v="0"/>
    <x v="4"/>
    <x v="4"/>
    <x v="1"/>
    <x v="5"/>
    <x v="5"/>
    <x v="75"/>
    <s v="002"/>
    <n v="161918.95000000001"/>
    <n v="-111879.96"/>
    <n v="50038.990000000005"/>
    <n v="0"/>
    <n v="50038.990000000005"/>
    <n v="0"/>
    <n v="50038.99"/>
    <n v="50038.99"/>
    <n v="0"/>
    <n v="0"/>
    <n v="0"/>
    <s v="G/750104/1FF102"/>
  </r>
  <r>
    <s v="1"/>
    <s v="QUITO CIUDAD SOLIDARIA"/>
    <x v="0"/>
    <s v="F"/>
    <x v="0"/>
    <x v="4"/>
    <x v="4"/>
    <x v="1"/>
    <x v="5"/>
    <x v="5"/>
    <x v="75"/>
    <s v="001"/>
    <n v="3380061.09"/>
    <n v="-26103.68"/>
    <n v="3353957.4099999997"/>
    <n v="-403373.33"/>
    <n v="2950584.0799999996"/>
    <n v="1492631.47"/>
    <n v="1391971.78"/>
    <n v="866346.52"/>
    <n v="1961985.6299999997"/>
    <n v="2487610.8899999997"/>
    <n v="65980.83"/>
    <s v="G/750104/1FF102"/>
  </r>
  <r>
    <s v="1"/>
    <s v="QUITO CIUDAD SOLIDARIA"/>
    <x v="0"/>
    <s v="F"/>
    <x v="0"/>
    <x v="4"/>
    <x v="4"/>
    <x v="1"/>
    <x v="5"/>
    <x v="5"/>
    <x v="76"/>
    <s v="001"/>
    <n v="1533018.52"/>
    <n v="26103.68"/>
    <n v="1559122.2"/>
    <n v="-162000"/>
    <n v="1397122.2"/>
    <n v="406728.68"/>
    <n v="968550.8"/>
    <n v="4260.96"/>
    <n v="590571.39999999991"/>
    <n v="1554861.24"/>
    <n v="21842.720000000001"/>
    <s v="G/750105/1FF102"/>
  </r>
  <r>
    <s v="1"/>
    <s v="QUITO CIUDAD SOLIDARIA"/>
    <x v="0"/>
    <s v="F"/>
    <x v="0"/>
    <x v="4"/>
    <x v="4"/>
    <x v="1"/>
    <x v="5"/>
    <x v="5"/>
    <x v="76"/>
    <s v="002"/>
    <n v="0"/>
    <n v="111879.96"/>
    <n v="111879.96"/>
    <n v="0"/>
    <n v="111879.96"/>
    <n v="0"/>
    <n v="111879.96"/>
    <n v="111879.96"/>
    <n v="0"/>
    <n v="0"/>
    <n v="0"/>
    <s v="G/750105/1FF102"/>
  </r>
  <r>
    <s v="1"/>
    <s v="QUITO CIUDAD SOLIDARIA"/>
    <x v="0"/>
    <s v="F"/>
    <x v="0"/>
    <x v="4"/>
    <x v="4"/>
    <x v="1"/>
    <x v="8"/>
    <x v="5"/>
    <x v="75"/>
    <s v="001"/>
    <n v="402100.22"/>
    <n v="0"/>
    <n v="402100.22"/>
    <n v="-133745.95000000001"/>
    <n v="268354.26999999996"/>
    <n v="35002.730000000003"/>
    <n v="233351.54"/>
    <n v="92869.38"/>
    <n v="168748.67999999996"/>
    <n v="309230.83999999997"/>
    <n v="0"/>
    <s v="G/750104/1FF102"/>
  </r>
  <r>
    <s v="1"/>
    <s v="QUITO CIUDAD SOLIDARIA"/>
    <x v="0"/>
    <s v="F"/>
    <x v="0"/>
    <x v="4"/>
    <x v="4"/>
    <x v="1"/>
    <x v="8"/>
    <x v="5"/>
    <x v="76"/>
    <s v="001"/>
    <n v="134041.07"/>
    <n v="-36257.49"/>
    <n v="97783.580000000016"/>
    <n v="-97783.58"/>
    <n v="0"/>
    <n v="0"/>
    <n v="0"/>
    <n v="0"/>
    <n v="97783.580000000016"/>
    <n v="97783.580000000016"/>
    <n v="0"/>
    <s v="G/750105/1FF102"/>
  </r>
  <r>
    <s v="1"/>
    <s v="QUITO CIUDAD SOLIDARIA"/>
    <x v="0"/>
    <s v="F"/>
    <x v="0"/>
    <x v="4"/>
    <x v="4"/>
    <x v="1"/>
    <x v="2"/>
    <x v="6"/>
    <x v="79"/>
    <s v="001"/>
    <n v="7080.07"/>
    <n v="0"/>
    <n v="7080.07"/>
    <n v="0"/>
    <n v="7080.07"/>
    <n v="0"/>
    <n v="0"/>
    <n v="0"/>
    <n v="7080.07"/>
    <n v="7080.07"/>
    <n v="7080.07"/>
    <s v="G/840103/1FF102"/>
  </r>
  <r>
    <s v="1"/>
    <s v="QUITO CIUDAD SOLIDARIA"/>
    <x v="0"/>
    <s v="F"/>
    <x v="0"/>
    <x v="4"/>
    <x v="4"/>
    <x v="1"/>
    <x v="2"/>
    <x v="6"/>
    <x v="77"/>
    <s v="001"/>
    <n v="4000.83"/>
    <n v="0"/>
    <n v="4000.83"/>
    <n v="0"/>
    <n v="4000.83"/>
    <n v="0"/>
    <n v="0"/>
    <n v="0"/>
    <n v="4000.83"/>
    <n v="4000.83"/>
    <n v="4000.83"/>
    <s v="G/840104/1FF102"/>
  </r>
  <r>
    <s v="1"/>
    <s v="QUITO CIUDAD SOLIDARIA"/>
    <x v="0"/>
    <s v="F"/>
    <x v="0"/>
    <x v="4"/>
    <x v="4"/>
    <x v="1"/>
    <x v="2"/>
    <x v="6"/>
    <x v="78"/>
    <s v="001"/>
    <n v="3000"/>
    <n v="0"/>
    <n v="3000"/>
    <n v="-3000"/>
    <n v="0"/>
    <n v="0"/>
    <n v="0"/>
    <n v="0"/>
    <n v="3000"/>
    <n v="3000"/>
    <n v="0"/>
    <s v="G/840107/1FF102"/>
  </r>
  <r>
    <s v="1"/>
    <s v="QUITO CIUDAD SOLIDARIA"/>
    <x v="0"/>
    <s v="F"/>
    <x v="0"/>
    <x v="4"/>
    <x v="4"/>
    <x v="1"/>
    <x v="8"/>
    <x v="6"/>
    <x v="77"/>
    <s v="001"/>
    <n v="0"/>
    <n v="20000"/>
    <n v="20000"/>
    <n v="0"/>
    <n v="20000"/>
    <n v="20000"/>
    <n v="0"/>
    <n v="0"/>
    <n v="20000"/>
    <n v="20000"/>
    <n v="0"/>
    <s v="G/840104/1FF102"/>
  </r>
  <r>
    <s v="1"/>
    <s v="QUITO CIUDAD SOLIDARIA"/>
    <x v="0"/>
    <s v="F"/>
    <x v="0"/>
    <x v="4"/>
    <x v="4"/>
    <x v="2"/>
    <x v="3"/>
    <x v="6"/>
    <x v="79"/>
    <s v="001"/>
    <n v="3000"/>
    <n v="0"/>
    <n v="3000"/>
    <n v="-3000"/>
    <n v="0"/>
    <n v="0"/>
    <n v="0"/>
    <n v="0"/>
    <n v="3000"/>
    <n v="3000"/>
    <n v="0"/>
    <s v="G/840103/1FM103"/>
  </r>
  <r>
    <s v="1"/>
    <s v="QUITO CIUDAD SOLIDARIA"/>
    <x v="0"/>
    <s v="F"/>
    <x v="0"/>
    <x v="4"/>
    <x v="4"/>
    <x v="2"/>
    <x v="3"/>
    <x v="6"/>
    <x v="80"/>
    <s v="001"/>
    <n v="2000"/>
    <n v="0"/>
    <n v="2000"/>
    <n v="-2000"/>
    <n v="0"/>
    <n v="0"/>
    <n v="0"/>
    <n v="0"/>
    <n v="2000"/>
    <n v="2000"/>
    <n v="0"/>
    <s v="G/840113/1FM103"/>
  </r>
  <r>
    <s v="3"/>
    <s v="QUITO CIUDAD INTELIGENTE"/>
    <x v="0"/>
    <s v="F"/>
    <x v="0"/>
    <x v="4"/>
    <x v="4"/>
    <x v="8"/>
    <x v="17"/>
    <x v="6"/>
    <x v="77"/>
    <s v="001"/>
    <n v="4000"/>
    <n v="0"/>
    <n v="4000"/>
    <n v="-4000"/>
    <n v="0"/>
    <n v="0"/>
    <n v="0"/>
    <n v="0"/>
    <n v="4000"/>
    <n v="4000"/>
    <n v="0"/>
    <s v="G/840104/3FN301"/>
  </r>
  <r>
    <s v="3"/>
    <s v="QUITO CIUDAD INTELIGENTE"/>
    <x v="0"/>
    <s v="F"/>
    <x v="0"/>
    <x v="4"/>
    <x v="4"/>
    <x v="8"/>
    <x v="18"/>
    <x v="6"/>
    <x v="78"/>
    <s v="001"/>
    <n v="4500"/>
    <n v="0"/>
    <n v="4500"/>
    <n v="-4500"/>
    <n v="0"/>
    <n v="0"/>
    <n v="0"/>
    <n v="0"/>
    <n v="4500"/>
    <n v="4500"/>
    <n v="0"/>
    <s v="G/840107/3FN301"/>
  </r>
  <r>
    <s v="1"/>
    <s v="QUITO CIUDAD SOLIDARIA"/>
    <x v="0"/>
    <s v="F"/>
    <x v="0"/>
    <x v="5"/>
    <x v="5"/>
    <x v="0"/>
    <x v="0"/>
    <x v="0"/>
    <x v="0"/>
    <s v="002"/>
    <n v="1345260"/>
    <n v="-6036"/>
    <n v="1339224"/>
    <n v="-94728.94"/>
    <n v="1244495.06"/>
    <n v="0"/>
    <n v="824080.82"/>
    <n v="824080.82"/>
    <n v="515143.18000000005"/>
    <n v="515143.18000000005"/>
    <n v="420414.24"/>
    <s v="G/510105/1FA101"/>
  </r>
  <r>
    <s v="1"/>
    <s v="QUITO CIUDAD SOLIDARIA"/>
    <x v="0"/>
    <s v="F"/>
    <x v="0"/>
    <x v="5"/>
    <x v="5"/>
    <x v="0"/>
    <x v="0"/>
    <x v="0"/>
    <x v="1"/>
    <s v="002"/>
    <n v="127767.24"/>
    <n v="0"/>
    <n v="127767.24"/>
    <n v="-7724.88"/>
    <n v="120042.36"/>
    <n v="0"/>
    <n v="80028.240000000005"/>
    <n v="80028.240000000005"/>
    <n v="47739"/>
    <n v="47739"/>
    <n v="40014.120000000003"/>
    <s v="G/510106/1FA101"/>
  </r>
  <r>
    <s v="1"/>
    <s v="QUITO CIUDAD SOLIDARIA"/>
    <x v="0"/>
    <s v="F"/>
    <x v="0"/>
    <x v="5"/>
    <x v="5"/>
    <x v="0"/>
    <x v="0"/>
    <x v="0"/>
    <x v="2"/>
    <s v="002"/>
    <n v="124295.27"/>
    <n v="0"/>
    <n v="124295.27"/>
    <n v="0"/>
    <n v="124295.27"/>
    <n v="503"/>
    <n v="11684.67"/>
    <n v="11684.67"/>
    <n v="112610.6"/>
    <n v="112610.6"/>
    <n v="112107.6"/>
    <s v="G/510203/1FA101"/>
  </r>
  <r>
    <s v="1"/>
    <s v="QUITO CIUDAD SOLIDARIA"/>
    <x v="0"/>
    <s v="F"/>
    <x v="0"/>
    <x v="5"/>
    <x v="5"/>
    <x v="0"/>
    <x v="0"/>
    <x v="0"/>
    <x v="3"/>
    <s v="002"/>
    <n v="46263.48"/>
    <n v="0"/>
    <n v="46263.48"/>
    <n v="0"/>
    <n v="46263.48"/>
    <n v="200"/>
    <n v="41210.269999999997"/>
    <n v="41210.269999999997"/>
    <n v="5053.2100000000064"/>
    <n v="5053.2100000000064"/>
    <n v="4853.21"/>
    <s v="G/510204/1FA101"/>
  </r>
  <r>
    <s v="1"/>
    <s v="QUITO CIUDAD SOLIDARIA"/>
    <x v="0"/>
    <s v="F"/>
    <x v="0"/>
    <x v="5"/>
    <x v="5"/>
    <x v="0"/>
    <x v="0"/>
    <x v="0"/>
    <x v="4"/>
    <s v="002"/>
    <n v="2244"/>
    <n v="0"/>
    <n v="2244"/>
    <n v="-1734.94"/>
    <n v="509.05999999999995"/>
    <n v="0"/>
    <n v="338"/>
    <n v="338"/>
    <n v="1906"/>
    <n v="1906"/>
    <n v="171.06"/>
    <s v="G/510304/1FA101"/>
  </r>
  <r>
    <s v="1"/>
    <s v="QUITO CIUDAD SOLIDARIA"/>
    <x v="0"/>
    <s v="F"/>
    <x v="0"/>
    <x v="5"/>
    <x v="5"/>
    <x v="0"/>
    <x v="0"/>
    <x v="0"/>
    <x v="5"/>
    <s v="002"/>
    <n v="17952"/>
    <n v="0"/>
    <n v="17952"/>
    <n v="-7566.74"/>
    <n v="10385.26"/>
    <n v="0"/>
    <n v="6356"/>
    <n v="6356"/>
    <n v="11596"/>
    <n v="11596"/>
    <n v="4029.26"/>
    <s v="G/510306/1FA101"/>
  </r>
  <r>
    <s v="1"/>
    <s v="QUITO CIUDAD SOLIDARIA"/>
    <x v="0"/>
    <s v="F"/>
    <x v="0"/>
    <x v="5"/>
    <x v="5"/>
    <x v="0"/>
    <x v="0"/>
    <x v="0"/>
    <x v="6"/>
    <s v="002"/>
    <n v="638.84"/>
    <n v="0"/>
    <n v="638.84"/>
    <n v="-542.04"/>
    <n v="96.800000000000068"/>
    <n v="0"/>
    <n v="64"/>
    <n v="64"/>
    <n v="574.84"/>
    <n v="574.84"/>
    <n v="32.799999999999997"/>
    <s v="G/510401/1FA101"/>
  </r>
  <r>
    <s v="1"/>
    <s v="QUITO CIUDAD SOLIDARIA"/>
    <x v="0"/>
    <s v="F"/>
    <x v="0"/>
    <x v="5"/>
    <x v="5"/>
    <x v="0"/>
    <x v="0"/>
    <x v="0"/>
    <x v="7"/>
    <s v="002"/>
    <n v="3833.02"/>
    <n v="0"/>
    <n v="3833.02"/>
    <n v="865.12"/>
    <n v="4698.1400000000003"/>
    <n v="0"/>
    <n v="3107.5"/>
    <n v="3107.5"/>
    <n v="725.52"/>
    <n v="725.52"/>
    <n v="1590.64"/>
    <s v="G/510408/1FA101"/>
  </r>
  <r>
    <s v="1"/>
    <s v="QUITO CIUDAD SOLIDARIA"/>
    <x v="0"/>
    <s v="F"/>
    <x v="0"/>
    <x v="5"/>
    <x v="5"/>
    <x v="0"/>
    <x v="0"/>
    <x v="0"/>
    <x v="8"/>
    <s v="002"/>
    <n v="15161.78"/>
    <n v="0"/>
    <n v="15161.78"/>
    <n v="-5905.89"/>
    <n v="9255.89"/>
    <n v="0"/>
    <n v="3350"/>
    <n v="3350"/>
    <n v="11811.78"/>
    <n v="11811.78"/>
    <n v="5905.89"/>
    <s v="G/510507/1FA101"/>
  </r>
  <r>
    <s v="1"/>
    <s v="QUITO CIUDAD SOLIDARIA"/>
    <x v="0"/>
    <s v="F"/>
    <x v="0"/>
    <x v="5"/>
    <x v="5"/>
    <x v="0"/>
    <x v="0"/>
    <x v="0"/>
    <x v="9"/>
    <s v="002"/>
    <n v="32163.01"/>
    <n v="0"/>
    <n v="32163.01"/>
    <n v="-4026.64"/>
    <n v="28136.37"/>
    <n v="0"/>
    <n v="18527.599999999999"/>
    <n v="18527.599999999999"/>
    <n v="13635.41"/>
    <n v="13635.41"/>
    <n v="9608.77"/>
    <s v="G/510509/1FA101"/>
  </r>
  <r>
    <s v="1"/>
    <s v="QUITO CIUDAD SOLIDARIA"/>
    <x v="0"/>
    <s v="F"/>
    <x v="0"/>
    <x v="5"/>
    <x v="5"/>
    <x v="0"/>
    <x v="0"/>
    <x v="0"/>
    <x v="82"/>
    <s v="002"/>
    <n v="18516"/>
    <n v="6036"/>
    <n v="24552"/>
    <n v="-18516"/>
    <n v="6036"/>
    <n v="6036"/>
    <n v="0"/>
    <n v="0"/>
    <n v="24552"/>
    <n v="24552"/>
    <n v="0"/>
    <s v="G/510510/1FA101"/>
  </r>
  <r>
    <s v="1"/>
    <s v="QUITO CIUDAD SOLIDARIA"/>
    <x v="0"/>
    <s v="F"/>
    <x v="0"/>
    <x v="5"/>
    <x v="5"/>
    <x v="0"/>
    <x v="0"/>
    <x v="0"/>
    <x v="10"/>
    <s v="002"/>
    <n v="8830.42"/>
    <n v="0"/>
    <n v="8830.42"/>
    <n v="-4135.58"/>
    <n v="4694.84"/>
    <n v="0"/>
    <n v="559.27"/>
    <n v="559.27"/>
    <n v="8271.15"/>
    <n v="8271.15"/>
    <n v="4135.57"/>
    <s v="G/510512/1FA101"/>
  </r>
  <r>
    <s v="1"/>
    <s v="QUITO CIUDAD SOLIDARIA"/>
    <x v="0"/>
    <s v="F"/>
    <x v="0"/>
    <x v="5"/>
    <x v="5"/>
    <x v="0"/>
    <x v="0"/>
    <x v="0"/>
    <x v="11"/>
    <s v="002"/>
    <n v="5507.83"/>
    <n v="0"/>
    <n v="5507.83"/>
    <n v="-2123.42"/>
    <n v="3384.41"/>
    <n v="0"/>
    <n v="1261"/>
    <n v="1261"/>
    <n v="4246.83"/>
    <n v="4246.83"/>
    <n v="2123.41"/>
    <s v="G/510513/1FA101"/>
  </r>
  <r>
    <s v="1"/>
    <s v="QUITO CIUDAD SOLIDARIA"/>
    <x v="0"/>
    <s v="F"/>
    <x v="0"/>
    <x v="5"/>
    <x v="5"/>
    <x v="0"/>
    <x v="0"/>
    <x v="0"/>
    <x v="12"/>
    <s v="002"/>
    <n v="188041.38"/>
    <n v="0"/>
    <n v="188041.38"/>
    <n v="-13915.29"/>
    <n v="174126.09"/>
    <n v="763.55"/>
    <n v="114679.74"/>
    <n v="114679.74"/>
    <n v="73361.64"/>
    <n v="73361.64"/>
    <n v="58682.8"/>
    <s v="G/510601/1FA101"/>
  </r>
  <r>
    <s v="1"/>
    <s v="QUITO CIUDAD SOLIDARIA"/>
    <x v="0"/>
    <s v="F"/>
    <x v="0"/>
    <x v="5"/>
    <x v="5"/>
    <x v="0"/>
    <x v="0"/>
    <x v="0"/>
    <x v="13"/>
    <s v="002"/>
    <n v="124295.27"/>
    <n v="0"/>
    <n v="124295.27"/>
    <n v="-17127.47"/>
    <n v="107167.8"/>
    <n v="503"/>
    <n v="70838.94"/>
    <n v="70838.94"/>
    <n v="53456.33"/>
    <n v="53456.33"/>
    <n v="35825.86"/>
    <s v="G/510602/1FA101"/>
  </r>
  <r>
    <s v="1"/>
    <s v="QUITO CIUDAD SOLIDARIA"/>
    <x v="0"/>
    <s v="F"/>
    <x v="0"/>
    <x v="5"/>
    <x v="5"/>
    <x v="0"/>
    <x v="0"/>
    <x v="0"/>
    <x v="14"/>
    <s v="002"/>
    <n v="19156.16"/>
    <n v="-1500"/>
    <n v="17656.16"/>
    <n v="0"/>
    <n v="17656.16"/>
    <n v="0"/>
    <n v="10319.86"/>
    <n v="10319.86"/>
    <n v="7336.2999999999993"/>
    <n v="7336.2999999999993"/>
    <n v="7336.3"/>
    <s v="G/510707/1FA101"/>
  </r>
  <r>
    <s v="1"/>
    <s v="QUITO CIUDAD SOLIDARIA"/>
    <x v="0"/>
    <s v="F"/>
    <x v="0"/>
    <x v="5"/>
    <x v="5"/>
    <x v="0"/>
    <x v="1"/>
    <x v="1"/>
    <x v="15"/>
    <s v="001"/>
    <n v="22220"/>
    <n v="0"/>
    <n v="22220"/>
    <n v="0"/>
    <n v="22220"/>
    <n v="0"/>
    <n v="22220"/>
    <n v="6156.48"/>
    <n v="0"/>
    <n v="16063.52"/>
    <n v="0"/>
    <s v="G/530101/1FA101"/>
  </r>
  <r>
    <s v="1"/>
    <s v="QUITO CIUDAD SOLIDARIA"/>
    <x v="0"/>
    <s v="F"/>
    <x v="0"/>
    <x v="5"/>
    <x v="5"/>
    <x v="0"/>
    <x v="1"/>
    <x v="1"/>
    <x v="16"/>
    <s v="001"/>
    <n v="41900"/>
    <n v="0"/>
    <n v="41900"/>
    <n v="0"/>
    <n v="41900"/>
    <n v="0"/>
    <n v="41900"/>
    <n v="14665.8"/>
    <n v="0"/>
    <n v="27234.2"/>
    <n v="0"/>
    <s v="G/530104/1FA101"/>
  </r>
  <r>
    <s v="1"/>
    <s v="QUITO CIUDAD SOLIDARIA"/>
    <x v="0"/>
    <s v="F"/>
    <x v="0"/>
    <x v="5"/>
    <x v="5"/>
    <x v="0"/>
    <x v="1"/>
    <x v="1"/>
    <x v="17"/>
    <s v="001"/>
    <n v="5000"/>
    <n v="0"/>
    <n v="5000"/>
    <n v="0"/>
    <n v="5000"/>
    <n v="0"/>
    <n v="3177.28"/>
    <n v="2210.69"/>
    <n v="1822.7199999999998"/>
    <n v="2789.31"/>
    <n v="1822.72"/>
    <s v="G/530105/1FA101"/>
  </r>
  <r>
    <s v="1"/>
    <s v="QUITO CIUDAD SOLIDARIA"/>
    <x v="0"/>
    <s v="F"/>
    <x v="0"/>
    <x v="5"/>
    <x v="5"/>
    <x v="0"/>
    <x v="1"/>
    <x v="1"/>
    <x v="19"/>
    <s v="001"/>
    <n v="0"/>
    <n v="2000"/>
    <n v="2000"/>
    <n v="0"/>
    <n v="2000"/>
    <n v="0"/>
    <n v="0"/>
    <n v="0"/>
    <n v="2000"/>
    <n v="2000"/>
    <n v="2000"/>
    <s v="G/530203/1FA101"/>
  </r>
  <r>
    <s v="1"/>
    <s v="QUITO CIUDAD SOLIDARIA"/>
    <x v="0"/>
    <s v="F"/>
    <x v="0"/>
    <x v="5"/>
    <x v="5"/>
    <x v="0"/>
    <x v="1"/>
    <x v="1"/>
    <x v="92"/>
    <s v="001"/>
    <n v="1000"/>
    <n v="0"/>
    <n v="1000"/>
    <n v="0"/>
    <n v="1000"/>
    <n v="0"/>
    <n v="0"/>
    <n v="0"/>
    <n v="1000"/>
    <n v="1000"/>
    <n v="1000"/>
    <s v="G/530207/1FA101"/>
  </r>
  <r>
    <s v="1"/>
    <s v="QUITO CIUDAD SOLIDARIA"/>
    <x v="0"/>
    <s v="F"/>
    <x v="0"/>
    <x v="5"/>
    <x v="5"/>
    <x v="0"/>
    <x v="1"/>
    <x v="1"/>
    <x v="21"/>
    <s v="001"/>
    <n v="528000"/>
    <n v="-58700"/>
    <n v="469300"/>
    <n v="0"/>
    <n v="469300"/>
    <n v="0"/>
    <n v="364000"/>
    <n v="250622.74"/>
    <n v="105300"/>
    <n v="218677.26"/>
    <n v="105300"/>
    <s v="G/530208/1FA101"/>
  </r>
  <r>
    <s v="1"/>
    <s v="QUITO CIUDAD SOLIDARIA"/>
    <x v="0"/>
    <s v="F"/>
    <x v="0"/>
    <x v="5"/>
    <x v="5"/>
    <x v="0"/>
    <x v="1"/>
    <x v="1"/>
    <x v="22"/>
    <s v="001"/>
    <n v="196000"/>
    <n v="0"/>
    <n v="196000"/>
    <n v="-102.46"/>
    <n v="195897.54"/>
    <n v="0"/>
    <n v="195897.54"/>
    <n v="84077.53"/>
    <n v="102.45999999999185"/>
    <n v="111922.47"/>
    <n v="0"/>
    <s v="G/530209/1FA101"/>
  </r>
  <r>
    <s v="1"/>
    <s v="QUITO CIUDAD SOLIDARIA"/>
    <x v="0"/>
    <s v="F"/>
    <x v="0"/>
    <x v="5"/>
    <x v="5"/>
    <x v="0"/>
    <x v="1"/>
    <x v="1"/>
    <x v="112"/>
    <s v="001"/>
    <n v="0"/>
    <n v="2050"/>
    <n v="2050"/>
    <n v="-1250"/>
    <n v="800"/>
    <n v="0"/>
    <n v="0"/>
    <n v="0"/>
    <n v="2050"/>
    <n v="2050"/>
    <n v="800"/>
    <s v="G/530243/1FA101"/>
  </r>
  <r>
    <s v="1"/>
    <s v="QUITO CIUDAD SOLIDARIA"/>
    <x v="0"/>
    <s v="F"/>
    <x v="0"/>
    <x v="5"/>
    <x v="5"/>
    <x v="0"/>
    <x v="1"/>
    <x v="1"/>
    <x v="24"/>
    <s v="001"/>
    <n v="100000"/>
    <n v="-22951.64"/>
    <n v="77048.36"/>
    <n v="-61548.35"/>
    <n v="15500.010000000002"/>
    <n v="0"/>
    <n v="0"/>
    <n v="0"/>
    <n v="77048.36"/>
    <n v="77048.36"/>
    <n v="15500.01"/>
    <s v="G/530402/1FA101"/>
  </r>
  <r>
    <s v="1"/>
    <s v="QUITO CIUDAD SOLIDARIA"/>
    <x v="0"/>
    <s v="F"/>
    <x v="0"/>
    <x v="5"/>
    <x v="5"/>
    <x v="0"/>
    <x v="1"/>
    <x v="1"/>
    <x v="25"/>
    <s v="001"/>
    <n v="0"/>
    <n v="6200"/>
    <n v="6200"/>
    <n v="-2700"/>
    <n v="3500"/>
    <n v="0"/>
    <n v="0"/>
    <n v="0"/>
    <n v="6200"/>
    <n v="6200"/>
    <n v="3500"/>
    <s v="G/530404/1FA101"/>
  </r>
  <r>
    <s v="1"/>
    <s v="QUITO CIUDAD SOLIDARIA"/>
    <x v="0"/>
    <s v="F"/>
    <x v="0"/>
    <x v="5"/>
    <x v="5"/>
    <x v="0"/>
    <x v="1"/>
    <x v="1"/>
    <x v="26"/>
    <s v="001"/>
    <n v="0"/>
    <n v="10000"/>
    <n v="10000"/>
    <n v="0"/>
    <n v="10000"/>
    <n v="0"/>
    <n v="10000"/>
    <n v="4190.76"/>
    <n v="0"/>
    <n v="5809.24"/>
    <n v="0"/>
    <s v="G/530405/1FA101"/>
  </r>
  <r>
    <s v="1"/>
    <s v="QUITO CIUDAD SOLIDARIA"/>
    <x v="0"/>
    <s v="F"/>
    <x v="0"/>
    <x v="5"/>
    <x v="5"/>
    <x v="0"/>
    <x v="1"/>
    <x v="1"/>
    <x v="113"/>
    <s v="001"/>
    <n v="18000"/>
    <n v="0"/>
    <n v="18000"/>
    <n v="0"/>
    <n v="18000"/>
    <n v="3890.74"/>
    <n v="14109.26"/>
    <n v="14109.26"/>
    <n v="3890.74"/>
    <n v="3890.74"/>
    <n v="0"/>
    <s v="G/530502/1FA101"/>
  </r>
  <r>
    <s v="1"/>
    <s v="QUITO CIUDAD SOLIDARIA"/>
    <x v="0"/>
    <s v="F"/>
    <x v="0"/>
    <x v="5"/>
    <x v="5"/>
    <x v="0"/>
    <x v="1"/>
    <x v="1"/>
    <x v="105"/>
    <s v="001"/>
    <n v="0"/>
    <n v="7951.64"/>
    <n v="7951.64"/>
    <n v="0"/>
    <n v="7951.64"/>
    <n v="0"/>
    <n v="0"/>
    <n v="0"/>
    <n v="7951.64"/>
    <n v="7951.64"/>
    <n v="7951.64"/>
    <s v="G/530702/1FA101"/>
  </r>
  <r>
    <s v="1"/>
    <s v="QUITO CIUDAD SOLIDARIA"/>
    <x v="0"/>
    <s v="F"/>
    <x v="0"/>
    <x v="5"/>
    <x v="5"/>
    <x v="0"/>
    <x v="1"/>
    <x v="1"/>
    <x v="28"/>
    <s v="001"/>
    <n v="0"/>
    <n v="5000"/>
    <n v="5000"/>
    <n v="-3000"/>
    <n v="2000"/>
    <n v="0"/>
    <n v="0"/>
    <n v="0"/>
    <n v="5000"/>
    <n v="5000"/>
    <n v="2000"/>
    <s v="G/530704/1FA101"/>
  </r>
  <r>
    <s v="1"/>
    <s v="QUITO CIUDAD SOLIDARIA"/>
    <x v="0"/>
    <s v="F"/>
    <x v="0"/>
    <x v="5"/>
    <x v="5"/>
    <x v="0"/>
    <x v="1"/>
    <x v="1"/>
    <x v="30"/>
    <s v="001"/>
    <n v="10000"/>
    <n v="-1000"/>
    <n v="9000"/>
    <n v="-3000"/>
    <n v="6000"/>
    <n v="0"/>
    <n v="5000"/>
    <n v="3776.19"/>
    <n v="4000"/>
    <n v="5223.8099999999995"/>
    <n v="1000"/>
    <s v="G/530803/1FA101"/>
  </r>
  <r>
    <s v="1"/>
    <s v="QUITO CIUDAD SOLIDARIA"/>
    <x v="0"/>
    <s v="F"/>
    <x v="0"/>
    <x v="5"/>
    <x v="5"/>
    <x v="0"/>
    <x v="1"/>
    <x v="1"/>
    <x v="31"/>
    <s v="001"/>
    <n v="1000"/>
    <n v="0"/>
    <n v="1000"/>
    <n v="-1000"/>
    <n v="0"/>
    <n v="0"/>
    <n v="0"/>
    <n v="0"/>
    <n v="1000"/>
    <n v="1000"/>
    <n v="0"/>
    <s v="G/530804/1FA101"/>
  </r>
  <r>
    <s v="1"/>
    <s v="QUITO CIUDAD SOLIDARIA"/>
    <x v="0"/>
    <s v="F"/>
    <x v="0"/>
    <x v="5"/>
    <x v="5"/>
    <x v="0"/>
    <x v="1"/>
    <x v="1"/>
    <x v="32"/>
    <s v="001"/>
    <n v="1000"/>
    <n v="0"/>
    <n v="1000"/>
    <n v="-1000"/>
    <n v="0"/>
    <n v="0"/>
    <n v="0"/>
    <n v="0"/>
    <n v="1000"/>
    <n v="1000"/>
    <n v="0"/>
    <s v="G/530805/1FA101"/>
  </r>
  <r>
    <s v="1"/>
    <s v="QUITO CIUDAD SOLIDARIA"/>
    <x v="0"/>
    <s v="F"/>
    <x v="0"/>
    <x v="5"/>
    <x v="5"/>
    <x v="0"/>
    <x v="1"/>
    <x v="1"/>
    <x v="34"/>
    <s v="001"/>
    <n v="0"/>
    <n v="45000"/>
    <n v="45000"/>
    <n v="-33000"/>
    <n v="12000"/>
    <n v="0"/>
    <n v="0"/>
    <n v="0"/>
    <n v="45000"/>
    <n v="45000"/>
    <n v="12000"/>
    <s v="G/530807/1FA101"/>
  </r>
  <r>
    <s v="1"/>
    <s v="QUITO CIUDAD SOLIDARIA"/>
    <x v="0"/>
    <s v="F"/>
    <x v="0"/>
    <x v="5"/>
    <x v="5"/>
    <x v="0"/>
    <x v="1"/>
    <x v="1"/>
    <x v="36"/>
    <s v="001"/>
    <n v="0"/>
    <n v="3000"/>
    <n v="3000"/>
    <n v="-1500"/>
    <n v="1500"/>
    <n v="0"/>
    <n v="0"/>
    <n v="0"/>
    <n v="3000"/>
    <n v="3000"/>
    <n v="1500"/>
    <s v="G/530811/1FA101"/>
  </r>
  <r>
    <s v="1"/>
    <s v="QUITO CIUDAD SOLIDARIA"/>
    <x v="0"/>
    <s v="F"/>
    <x v="0"/>
    <x v="5"/>
    <x v="5"/>
    <x v="0"/>
    <x v="1"/>
    <x v="1"/>
    <x v="37"/>
    <s v="001"/>
    <n v="3000"/>
    <n v="0"/>
    <n v="3000"/>
    <n v="-3000"/>
    <n v="0"/>
    <n v="0"/>
    <n v="0"/>
    <n v="0"/>
    <n v="3000"/>
    <n v="3000"/>
    <n v="0"/>
    <s v="G/530813/1FA101"/>
  </r>
  <r>
    <s v="1"/>
    <s v="QUITO CIUDAD SOLIDARIA"/>
    <x v="0"/>
    <s v="F"/>
    <x v="0"/>
    <x v="5"/>
    <x v="5"/>
    <x v="0"/>
    <x v="1"/>
    <x v="1"/>
    <x v="97"/>
    <s v="001"/>
    <n v="0"/>
    <n v="1000"/>
    <n v="1000"/>
    <n v="0"/>
    <n v="1000"/>
    <n v="0"/>
    <n v="0"/>
    <n v="0"/>
    <n v="1000"/>
    <n v="1000"/>
    <n v="1000"/>
    <s v="G/531406/1FA101"/>
  </r>
  <r>
    <s v="1"/>
    <s v="QUITO CIUDAD SOLIDARIA"/>
    <x v="0"/>
    <s v="F"/>
    <x v="0"/>
    <x v="5"/>
    <x v="5"/>
    <x v="0"/>
    <x v="1"/>
    <x v="1"/>
    <x v="114"/>
    <s v="001"/>
    <n v="0"/>
    <n v="450"/>
    <n v="450"/>
    <n v="0"/>
    <n v="450"/>
    <n v="0"/>
    <n v="0"/>
    <n v="0"/>
    <n v="450"/>
    <n v="450"/>
    <n v="450"/>
    <s v="G/531411/1FA101"/>
  </r>
  <r>
    <s v="1"/>
    <s v="QUITO CIUDAD SOLIDARIA"/>
    <x v="0"/>
    <s v="F"/>
    <x v="0"/>
    <x v="5"/>
    <x v="5"/>
    <x v="0"/>
    <x v="1"/>
    <x v="2"/>
    <x v="38"/>
    <s v="001"/>
    <n v="2500"/>
    <n v="0"/>
    <n v="2500"/>
    <n v="0"/>
    <n v="2500"/>
    <n v="0"/>
    <n v="2138.3000000000002"/>
    <n v="0"/>
    <n v="361.69999999999982"/>
    <n v="2500"/>
    <n v="361.7"/>
    <s v="G/570102/1FA101"/>
  </r>
  <r>
    <s v="1"/>
    <s v="QUITO CIUDAD SOLIDARIA"/>
    <x v="0"/>
    <s v="F"/>
    <x v="0"/>
    <x v="5"/>
    <x v="5"/>
    <x v="0"/>
    <x v="1"/>
    <x v="2"/>
    <x v="39"/>
    <s v="001"/>
    <n v="170"/>
    <n v="0"/>
    <n v="170"/>
    <n v="0"/>
    <n v="170"/>
    <n v="0"/>
    <n v="48"/>
    <n v="0"/>
    <n v="122"/>
    <n v="170"/>
    <n v="122"/>
    <s v="G/570203/1FA101"/>
  </r>
  <r>
    <s v="1"/>
    <s v="QUITO CIUDAD SOLIDARIA"/>
    <x v="0"/>
    <s v="F"/>
    <x v="0"/>
    <x v="5"/>
    <x v="5"/>
    <x v="0"/>
    <x v="1"/>
    <x v="2"/>
    <x v="98"/>
    <s v="001"/>
    <n v="100"/>
    <n v="0"/>
    <n v="100"/>
    <n v="0"/>
    <n v="100"/>
    <n v="0"/>
    <n v="0"/>
    <n v="0"/>
    <n v="100"/>
    <n v="100"/>
    <n v="100"/>
    <s v="G/570206/1FA101"/>
  </r>
  <r>
    <s v="1"/>
    <s v="QUITO CIUDAD SOLIDARIA"/>
    <x v="0"/>
    <s v="F"/>
    <x v="0"/>
    <x v="5"/>
    <x v="5"/>
    <x v="1"/>
    <x v="6"/>
    <x v="3"/>
    <x v="40"/>
    <s v="002"/>
    <n v="3560"/>
    <n v="0"/>
    <n v="3560"/>
    <n v="0"/>
    <n v="3560"/>
    <n v="3560"/>
    <n v="0"/>
    <n v="0"/>
    <n v="3560"/>
    <n v="3560"/>
    <n v="0"/>
    <s v="G/710203/1FF102"/>
  </r>
  <r>
    <s v="1"/>
    <s v="QUITO CIUDAD SOLIDARIA"/>
    <x v="0"/>
    <s v="F"/>
    <x v="0"/>
    <x v="5"/>
    <x v="5"/>
    <x v="1"/>
    <x v="6"/>
    <x v="3"/>
    <x v="41"/>
    <s v="002"/>
    <n v="2029.1"/>
    <n v="0"/>
    <n v="2029.1"/>
    <n v="0"/>
    <n v="2029.1"/>
    <n v="118.88"/>
    <n v="1881.12"/>
    <n v="1881.12"/>
    <n v="147.98000000000002"/>
    <n v="147.98000000000002"/>
    <n v="29.1"/>
    <s v="G/710204/1FF102"/>
  </r>
  <r>
    <s v="1"/>
    <s v="QUITO CIUDAD SOLIDARIA"/>
    <x v="0"/>
    <s v="F"/>
    <x v="0"/>
    <x v="5"/>
    <x v="5"/>
    <x v="1"/>
    <x v="6"/>
    <x v="3"/>
    <x v="43"/>
    <s v="002"/>
    <n v="42720"/>
    <n v="0"/>
    <n v="42720"/>
    <n v="0"/>
    <n v="42720"/>
    <n v="14240"/>
    <n v="28480"/>
    <n v="28480"/>
    <n v="14240"/>
    <n v="14240"/>
    <n v="0"/>
    <s v="G/710510/1FF102"/>
  </r>
  <r>
    <s v="1"/>
    <s v="QUITO CIUDAD SOLIDARIA"/>
    <x v="0"/>
    <s v="F"/>
    <x v="0"/>
    <x v="5"/>
    <x v="5"/>
    <x v="1"/>
    <x v="6"/>
    <x v="3"/>
    <x v="44"/>
    <s v="002"/>
    <n v="5404.08"/>
    <n v="0"/>
    <n v="5404.08"/>
    <n v="45.03"/>
    <n v="5449.11"/>
    <n v="1801.36"/>
    <n v="3602.72"/>
    <n v="3602.72"/>
    <n v="1801.3600000000001"/>
    <n v="1801.3600000000001"/>
    <n v="45.03"/>
    <s v="G/710601/1FF102"/>
  </r>
  <r>
    <s v="1"/>
    <s v="QUITO CIUDAD SOLIDARIA"/>
    <x v="0"/>
    <s v="F"/>
    <x v="0"/>
    <x v="5"/>
    <x v="5"/>
    <x v="1"/>
    <x v="6"/>
    <x v="3"/>
    <x v="45"/>
    <s v="002"/>
    <n v="3560"/>
    <n v="0"/>
    <n v="3560"/>
    <n v="0"/>
    <n v="3560"/>
    <n v="2149.2800000000002"/>
    <n v="1410.72"/>
    <n v="1410.72"/>
    <n v="2149.2799999999997"/>
    <n v="2149.2799999999997"/>
    <n v="0"/>
    <s v="G/710602/1FF102"/>
  </r>
  <r>
    <s v="1"/>
    <s v="QUITO CIUDAD SOLIDARIA"/>
    <x v="0"/>
    <s v="F"/>
    <x v="0"/>
    <x v="5"/>
    <x v="5"/>
    <x v="1"/>
    <x v="2"/>
    <x v="3"/>
    <x v="40"/>
    <s v="002"/>
    <n v="11510"/>
    <n v="0"/>
    <n v="11510"/>
    <n v="0"/>
    <n v="11510"/>
    <n v="7947.69"/>
    <n v="3562.31"/>
    <n v="3562.31"/>
    <n v="7947.6900000000005"/>
    <n v="7947.6900000000005"/>
    <n v="0"/>
    <s v="G/710203/1FF102"/>
  </r>
  <r>
    <s v="1"/>
    <s v="QUITO CIUDAD SOLIDARIA"/>
    <x v="0"/>
    <s v="F"/>
    <x v="0"/>
    <x v="5"/>
    <x v="5"/>
    <x v="1"/>
    <x v="2"/>
    <x v="3"/>
    <x v="41"/>
    <s v="002"/>
    <n v="5275.66"/>
    <n v="0"/>
    <n v="5275.66"/>
    <n v="0"/>
    <n v="5275.66"/>
    <n v="1389.36"/>
    <n v="3810.64"/>
    <n v="3810.64"/>
    <n v="1465.02"/>
    <n v="1465.02"/>
    <n v="75.66"/>
    <s v="G/710204/1FF102"/>
  </r>
  <r>
    <s v="1"/>
    <s v="QUITO CIUDAD SOLIDARIA"/>
    <x v="0"/>
    <s v="F"/>
    <x v="0"/>
    <x v="5"/>
    <x v="5"/>
    <x v="1"/>
    <x v="2"/>
    <x v="3"/>
    <x v="42"/>
    <s v="002"/>
    <n v="0"/>
    <n v="1500"/>
    <n v="1500"/>
    <n v="795"/>
    <n v="2295"/>
    <n v="0"/>
    <n v="1285.2"/>
    <n v="1285.2"/>
    <n v="214.79999999999995"/>
    <n v="214.79999999999995"/>
    <n v="1009.8"/>
    <s v="G/710507/1FF102"/>
  </r>
  <r>
    <s v="1"/>
    <s v="QUITO CIUDAD SOLIDARIA"/>
    <x v="0"/>
    <s v="F"/>
    <x v="0"/>
    <x v="5"/>
    <x v="5"/>
    <x v="1"/>
    <x v="2"/>
    <x v="3"/>
    <x v="43"/>
    <s v="002"/>
    <n v="138120"/>
    <n v="0"/>
    <n v="138120"/>
    <n v="0"/>
    <n v="138120"/>
    <n v="50298.67"/>
    <n v="87821.33"/>
    <n v="87821.33"/>
    <n v="50298.67"/>
    <n v="50298.67"/>
    <n v="0"/>
    <s v="G/710510/1FF102"/>
  </r>
  <r>
    <s v="1"/>
    <s v="QUITO CIUDAD SOLIDARIA"/>
    <x v="0"/>
    <s v="F"/>
    <x v="0"/>
    <x v="5"/>
    <x v="5"/>
    <x v="1"/>
    <x v="2"/>
    <x v="3"/>
    <x v="44"/>
    <s v="002"/>
    <n v="17472.18"/>
    <n v="0"/>
    <n v="17472.18"/>
    <n v="0"/>
    <n v="17472.18"/>
    <n v="6200.09"/>
    <n v="11272.09"/>
    <n v="11272.09"/>
    <n v="6200.09"/>
    <n v="6200.09"/>
    <n v="0"/>
    <s v="G/710601/1FF102"/>
  </r>
  <r>
    <s v="1"/>
    <s v="QUITO CIUDAD SOLIDARIA"/>
    <x v="0"/>
    <s v="F"/>
    <x v="0"/>
    <x v="5"/>
    <x v="5"/>
    <x v="1"/>
    <x v="2"/>
    <x v="3"/>
    <x v="45"/>
    <s v="002"/>
    <n v="11510"/>
    <n v="0"/>
    <n v="11510"/>
    <n v="0"/>
    <n v="11510"/>
    <n v="7405.17"/>
    <n v="4104.83"/>
    <n v="4104.83"/>
    <n v="7405.17"/>
    <n v="7405.17"/>
    <n v="0"/>
    <s v="G/710602/1FF102"/>
  </r>
  <r>
    <s v="1"/>
    <s v="QUITO CIUDAD SOLIDARIA"/>
    <x v="0"/>
    <s v="F"/>
    <x v="0"/>
    <x v="5"/>
    <x v="5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5"/>
    <x v="5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5"/>
    <x v="5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5"/>
    <x v="5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5"/>
    <x v="5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x v="0"/>
    <s v="F"/>
    <x v="0"/>
    <x v="5"/>
    <x v="5"/>
    <x v="1"/>
    <x v="5"/>
    <x v="4"/>
    <x v="53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x v="0"/>
    <s v="F"/>
    <x v="0"/>
    <x v="5"/>
    <x v="5"/>
    <x v="1"/>
    <x v="5"/>
    <x v="4"/>
    <x v="111"/>
    <s v="001"/>
    <n v="63199.360000000001"/>
    <n v="-11331.6"/>
    <n v="51867.76"/>
    <n v="-51867.76"/>
    <n v="0"/>
    <n v="0"/>
    <n v="0"/>
    <n v="0"/>
    <n v="51867.76"/>
    <n v="51867.76"/>
    <n v="0"/>
    <s v="G/730604/1FF102"/>
  </r>
  <r>
    <s v="1"/>
    <s v="QUITO CIUDAD SOLIDARIA"/>
    <x v="0"/>
    <s v="F"/>
    <x v="0"/>
    <x v="5"/>
    <x v="5"/>
    <x v="1"/>
    <x v="5"/>
    <x v="4"/>
    <x v="56"/>
    <s v="001"/>
    <n v="5000"/>
    <n v="0"/>
    <n v="5000"/>
    <n v="-5000"/>
    <n v="0"/>
    <n v="0"/>
    <n v="0"/>
    <n v="0"/>
    <n v="5000"/>
    <n v="5000"/>
    <n v="0"/>
    <s v="G/730613/1FF102"/>
  </r>
  <r>
    <s v="1"/>
    <s v="QUITO CIUDAD SOLIDARIA"/>
    <x v="0"/>
    <s v="F"/>
    <x v="0"/>
    <x v="5"/>
    <x v="5"/>
    <x v="1"/>
    <x v="5"/>
    <x v="4"/>
    <x v="59"/>
    <s v="001"/>
    <n v="3440"/>
    <n v="0"/>
    <n v="3440"/>
    <n v="-3440"/>
    <n v="0"/>
    <n v="0"/>
    <n v="0"/>
    <n v="0"/>
    <n v="3440"/>
    <n v="3440"/>
    <n v="0"/>
    <s v="G/730812/1FF102"/>
  </r>
  <r>
    <s v="1"/>
    <s v="QUITO CIUDAD SOLIDARIA"/>
    <x v="0"/>
    <s v="F"/>
    <x v="0"/>
    <x v="5"/>
    <x v="5"/>
    <x v="1"/>
    <x v="6"/>
    <x v="4"/>
    <x v="53"/>
    <s v="001"/>
    <n v="46491.57"/>
    <n v="0"/>
    <n v="46491.57"/>
    <n v="-46491.57"/>
    <n v="0"/>
    <n v="0"/>
    <n v="0"/>
    <n v="0"/>
    <n v="46491.57"/>
    <n v="46491.57"/>
    <n v="0"/>
    <s v="G/730205/1FF102"/>
  </r>
  <r>
    <s v="1"/>
    <s v="QUITO CIUDAD SOLIDARIA"/>
    <x v="0"/>
    <s v="F"/>
    <x v="0"/>
    <x v="5"/>
    <x v="5"/>
    <x v="1"/>
    <x v="6"/>
    <x v="4"/>
    <x v="56"/>
    <s v="001"/>
    <n v="15000"/>
    <n v="0"/>
    <n v="15000"/>
    <n v="-15000"/>
    <n v="0"/>
    <n v="0"/>
    <n v="0"/>
    <n v="0"/>
    <n v="15000"/>
    <n v="15000"/>
    <n v="0"/>
    <s v="G/730613/1FF102"/>
  </r>
  <r>
    <s v="1"/>
    <s v="QUITO CIUDAD SOLIDARIA"/>
    <x v="0"/>
    <s v="F"/>
    <x v="0"/>
    <x v="5"/>
    <x v="5"/>
    <x v="1"/>
    <x v="6"/>
    <x v="4"/>
    <x v="69"/>
    <s v="001"/>
    <n v="10000"/>
    <n v="0"/>
    <n v="10000"/>
    <n v="-10000"/>
    <n v="0"/>
    <n v="0"/>
    <n v="0"/>
    <n v="0"/>
    <n v="10000"/>
    <n v="10000"/>
    <n v="0"/>
    <s v="G/730802/1FF102"/>
  </r>
  <r>
    <s v="1"/>
    <s v="QUITO CIUDAD SOLIDARIA"/>
    <x v="0"/>
    <s v="F"/>
    <x v="0"/>
    <x v="5"/>
    <x v="5"/>
    <x v="1"/>
    <x v="6"/>
    <x v="4"/>
    <x v="59"/>
    <s v="001"/>
    <n v="5000"/>
    <n v="0"/>
    <n v="5000"/>
    <n v="-5000"/>
    <n v="0"/>
    <n v="0"/>
    <n v="0"/>
    <n v="0"/>
    <n v="5000"/>
    <n v="5000"/>
    <n v="0"/>
    <s v="G/730812/1FF102"/>
  </r>
  <r>
    <s v="1"/>
    <s v="QUITO CIUDAD SOLIDARIA"/>
    <x v="0"/>
    <s v="F"/>
    <x v="0"/>
    <x v="5"/>
    <x v="5"/>
    <x v="1"/>
    <x v="7"/>
    <x v="4"/>
    <x v="56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x v="0"/>
    <s v="F"/>
    <x v="0"/>
    <x v="5"/>
    <x v="5"/>
    <x v="1"/>
    <x v="2"/>
    <x v="4"/>
    <x v="57"/>
    <s v="001"/>
    <n v="1000"/>
    <n v="3000"/>
    <n v="4000"/>
    <n v="-4000"/>
    <n v="0"/>
    <n v="0"/>
    <n v="0"/>
    <n v="0"/>
    <n v="4000"/>
    <n v="4000"/>
    <n v="0"/>
    <s v="G/730204/1FF102"/>
  </r>
  <r>
    <s v="1"/>
    <s v="QUITO CIUDAD SOLIDARIA"/>
    <x v="0"/>
    <s v="F"/>
    <x v="0"/>
    <x v="5"/>
    <x v="5"/>
    <x v="1"/>
    <x v="2"/>
    <x v="4"/>
    <x v="62"/>
    <s v="001"/>
    <n v="52000"/>
    <n v="0"/>
    <n v="52000"/>
    <n v="-52000"/>
    <n v="0"/>
    <n v="0"/>
    <n v="0"/>
    <n v="0"/>
    <n v="52000"/>
    <n v="52000"/>
    <n v="0"/>
    <s v="G/730402/1FF102"/>
  </r>
  <r>
    <s v="1"/>
    <s v="QUITO CIUDAD SOLIDARIA"/>
    <x v="0"/>
    <s v="F"/>
    <x v="0"/>
    <x v="5"/>
    <x v="5"/>
    <x v="1"/>
    <x v="2"/>
    <x v="4"/>
    <x v="56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x v="0"/>
    <s v="F"/>
    <x v="0"/>
    <x v="5"/>
    <x v="5"/>
    <x v="1"/>
    <x v="2"/>
    <x v="4"/>
    <x v="50"/>
    <s v="001"/>
    <n v="500"/>
    <n v="-500"/>
    <n v="0"/>
    <n v="0"/>
    <n v="0"/>
    <n v="0"/>
    <n v="0"/>
    <n v="0"/>
    <n v="0"/>
    <n v="0"/>
    <n v="0"/>
    <s v="G/730804/1FF102"/>
  </r>
  <r>
    <s v="1"/>
    <s v="QUITO CIUDAD SOLIDARIA"/>
    <x v="0"/>
    <s v="F"/>
    <x v="0"/>
    <x v="5"/>
    <x v="5"/>
    <x v="1"/>
    <x v="2"/>
    <x v="4"/>
    <x v="59"/>
    <s v="001"/>
    <n v="1000"/>
    <n v="-1000"/>
    <n v="0"/>
    <n v="0"/>
    <n v="0"/>
    <n v="0"/>
    <n v="0"/>
    <n v="0"/>
    <n v="0"/>
    <n v="0"/>
    <n v="0"/>
    <s v="G/730812/1FF102"/>
  </r>
  <r>
    <s v="1"/>
    <s v="QUITO CIUDAD SOLIDARIA"/>
    <x v="0"/>
    <s v="F"/>
    <x v="0"/>
    <x v="5"/>
    <x v="5"/>
    <x v="1"/>
    <x v="2"/>
    <x v="4"/>
    <x v="52"/>
    <s v="001"/>
    <n v="300"/>
    <n v="-300"/>
    <n v="0"/>
    <n v="0"/>
    <n v="0"/>
    <n v="0"/>
    <n v="0"/>
    <n v="0"/>
    <n v="0"/>
    <n v="0"/>
    <n v="0"/>
    <s v="G/731406/1FF102"/>
  </r>
  <r>
    <s v="1"/>
    <s v="QUITO CIUDAD SOLIDARIA"/>
    <x v="0"/>
    <s v="F"/>
    <x v="0"/>
    <x v="5"/>
    <x v="5"/>
    <x v="1"/>
    <x v="9"/>
    <x v="4"/>
    <x v="58"/>
    <s v="001"/>
    <n v="48000"/>
    <n v="0"/>
    <n v="48000"/>
    <n v="-48000"/>
    <n v="0"/>
    <n v="0"/>
    <n v="0"/>
    <n v="0"/>
    <n v="48000"/>
    <n v="48000"/>
    <n v="0"/>
    <s v="G/730235/1FF102"/>
  </r>
  <r>
    <s v="1"/>
    <s v="QUITO CIUDAD SOLIDARIA"/>
    <x v="0"/>
    <s v="F"/>
    <x v="0"/>
    <x v="5"/>
    <x v="5"/>
    <x v="1"/>
    <x v="9"/>
    <x v="4"/>
    <x v="47"/>
    <s v="001"/>
    <n v="13000"/>
    <n v="0"/>
    <n v="13000"/>
    <n v="-13000"/>
    <n v="0"/>
    <n v="0"/>
    <n v="0"/>
    <n v="0"/>
    <n v="13000"/>
    <n v="13000"/>
    <n v="0"/>
    <s v="G/730505/1FF102"/>
  </r>
  <r>
    <s v="1"/>
    <s v="QUITO CIUDAD SOLIDARIA"/>
    <x v="0"/>
    <s v="F"/>
    <x v="0"/>
    <x v="5"/>
    <x v="5"/>
    <x v="1"/>
    <x v="9"/>
    <x v="4"/>
    <x v="56"/>
    <s v="001"/>
    <n v="7000"/>
    <n v="0"/>
    <n v="7000"/>
    <n v="-7000"/>
    <n v="0"/>
    <n v="0"/>
    <n v="0"/>
    <n v="0"/>
    <n v="7000"/>
    <n v="7000"/>
    <n v="0"/>
    <s v="G/730613/1FF102"/>
  </r>
  <r>
    <s v="1"/>
    <s v="QUITO CIUDAD SOLIDARIA"/>
    <x v="0"/>
    <s v="F"/>
    <x v="0"/>
    <x v="5"/>
    <x v="5"/>
    <x v="1"/>
    <x v="9"/>
    <x v="4"/>
    <x v="69"/>
    <s v="001"/>
    <n v="25331.05"/>
    <n v="0"/>
    <n v="25331.05"/>
    <n v="-25331.05"/>
    <n v="0"/>
    <n v="0"/>
    <n v="0"/>
    <n v="0"/>
    <n v="25331.05"/>
    <n v="25331.05"/>
    <n v="0"/>
    <s v="G/730802/1FF102"/>
  </r>
  <r>
    <s v="1"/>
    <s v="QUITO CIUDAD SOLIDARIA"/>
    <x v="0"/>
    <s v="F"/>
    <x v="0"/>
    <x v="5"/>
    <x v="5"/>
    <x v="1"/>
    <x v="9"/>
    <x v="4"/>
    <x v="59"/>
    <s v="001"/>
    <n v="6000"/>
    <n v="0"/>
    <n v="6000"/>
    <n v="-6000"/>
    <n v="0"/>
    <n v="0"/>
    <n v="0"/>
    <n v="0"/>
    <n v="6000"/>
    <n v="6000"/>
    <n v="0"/>
    <s v="G/730812/1FF102"/>
  </r>
  <r>
    <s v="1"/>
    <s v="QUITO CIUDAD SOLIDARIA"/>
    <x v="0"/>
    <s v="F"/>
    <x v="0"/>
    <x v="5"/>
    <x v="5"/>
    <x v="4"/>
    <x v="10"/>
    <x v="4"/>
    <x v="53"/>
    <s v="001"/>
    <n v="40000"/>
    <n v="0"/>
    <n v="40000"/>
    <n v="-40000"/>
    <n v="0"/>
    <n v="0"/>
    <n v="0"/>
    <n v="0"/>
    <n v="40000"/>
    <n v="40000"/>
    <n v="0"/>
    <s v="G/730205/1FG101"/>
  </r>
  <r>
    <s v="1"/>
    <s v="QUITO CIUDAD SOLIDARIA"/>
    <x v="0"/>
    <s v="F"/>
    <x v="0"/>
    <x v="5"/>
    <x v="5"/>
    <x v="4"/>
    <x v="11"/>
    <x v="4"/>
    <x v="53"/>
    <s v="001"/>
    <n v="62000"/>
    <n v="0"/>
    <n v="62000"/>
    <n v="-62000"/>
    <n v="0"/>
    <n v="0"/>
    <n v="0"/>
    <n v="0"/>
    <n v="62000"/>
    <n v="62000"/>
    <n v="0"/>
    <s v="G/730205/1FG101"/>
  </r>
  <r>
    <s v="2"/>
    <s v="QUITO CIUDAD DE OPORTUNIDADES"/>
    <x v="0"/>
    <s v="F"/>
    <x v="0"/>
    <x v="5"/>
    <x v="5"/>
    <x v="5"/>
    <x v="12"/>
    <x v="4"/>
    <x v="53"/>
    <s v="001"/>
    <n v="12500"/>
    <n v="0"/>
    <n v="12500"/>
    <n v="-12500"/>
    <n v="0"/>
    <n v="0"/>
    <n v="0"/>
    <n v="0"/>
    <n v="12500"/>
    <n v="12500"/>
    <n v="0"/>
    <s v="G/730205/2FH211"/>
  </r>
  <r>
    <s v="2"/>
    <s v="QUITO CIUDAD DE OPORTUNIDADES"/>
    <x v="0"/>
    <s v="F"/>
    <x v="0"/>
    <x v="5"/>
    <x v="5"/>
    <x v="5"/>
    <x v="12"/>
    <x v="4"/>
    <x v="56"/>
    <s v="001"/>
    <n v="15700"/>
    <n v="0"/>
    <n v="15700"/>
    <n v="-15700"/>
    <n v="0"/>
    <n v="0"/>
    <n v="0"/>
    <n v="0"/>
    <n v="15700"/>
    <n v="15700"/>
    <n v="0"/>
    <s v="G/730613/2FH211"/>
  </r>
  <r>
    <s v="2"/>
    <s v="QUITO CIUDAD DE OPORTUNIDADES"/>
    <x v="0"/>
    <s v="F"/>
    <x v="0"/>
    <x v="5"/>
    <x v="5"/>
    <x v="5"/>
    <x v="12"/>
    <x v="4"/>
    <x v="50"/>
    <s v="001"/>
    <n v="1000"/>
    <n v="0"/>
    <n v="1000"/>
    <n v="-1000"/>
    <n v="0"/>
    <n v="0"/>
    <n v="0"/>
    <n v="0"/>
    <n v="1000"/>
    <n v="1000"/>
    <n v="0"/>
    <s v="G/730804/2FH211"/>
  </r>
  <r>
    <s v="2"/>
    <s v="QUITO CIUDAD DE OPORTUNIDADES"/>
    <x v="0"/>
    <s v="F"/>
    <x v="0"/>
    <x v="5"/>
    <x v="5"/>
    <x v="5"/>
    <x v="12"/>
    <x v="4"/>
    <x v="51"/>
    <s v="001"/>
    <n v="5000"/>
    <n v="0"/>
    <n v="5000"/>
    <n v="0"/>
    <n v="5000"/>
    <n v="0"/>
    <n v="0"/>
    <n v="0"/>
    <n v="5000"/>
    <n v="5000"/>
    <n v="5000"/>
    <s v="G/730814/2FH211"/>
  </r>
  <r>
    <s v="1"/>
    <s v="QUITO CIUDAD SOLIDARIA"/>
    <x v="0"/>
    <s v="F"/>
    <x v="0"/>
    <x v="5"/>
    <x v="5"/>
    <x v="6"/>
    <x v="13"/>
    <x v="4"/>
    <x v="57"/>
    <s v="001"/>
    <n v="8000"/>
    <n v="0"/>
    <n v="8000"/>
    <n v="-8000"/>
    <n v="0"/>
    <n v="0"/>
    <n v="0"/>
    <n v="0"/>
    <n v="8000"/>
    <n v="8000"/>
    <n v="0"/>
    <s v="G/730204/1FJ103"/>
  </r>
  <r>
    <s v="1"/>
    <s v="QUITO CIUDAD SOLIDARIA"/>
    <x v="0"/>
    <s v="F"/>
    <x v="0"/>
    <x v="5"/>
    <x v="5"/>
    <x v="6"/>
    <x v="13"/>
    <x v="4"/>
    <x v="53"/>
    <s v="001"/>
    <n v="10000"/>
    <n v="0"/>
    <n v="10000"/>
    <n v="-10000"/>
    <n v="0"/>
    <n v="0"/>
    <n v="0"/>
    <n v="0"/>
    <n v="10000"/>
    <n v="10000"/>
    <n v="0"/>
    <s v="G/730205/1FJ103"/>
  </r>
  <r>
    <s v="1"/>
    <s v="QUITO CIUDAD SOLIDARIA"/>
    <x v="0"/>
    <s v="F"/>
    <x v="0"/>
    <x v="5"/>
    <x v="5"/>
    <x v="6"/>
    <x v="13"/>
    <x v="4"/>
    <x v="58"/>
    <s v="001"/>
    <n v="4900"/>
    <n v="0"/>
    <n v="4900"/>
    <n v="-4900"/>
    <n v="0"/>
    <n v="0"/>
    <n v="0"/>
    <n v="0"/>
    <n v="4900"/>
    <n v="4900"/>
    <n v="0"/>
    <s v="G/730235/1FJ103"/>
  </r>
  <r>
    <s v="1"/>
    <s v="QUITO CIUDAD SOLIDARIA"/>
    <x v="0"/>
    <s v="F"/>
    <x v="0"/>
    <x v="5"/>
    <x v="5"/>
    <x v="6"/>
    <x v="13"/>
    <x v="4"/>
    <x v="49"/>
    <s v="001"/>
    <n v="14400"/>
    <n v="0"/>
    <n v="14400"/>
    <n v="-14400"/>
    <n v="0"/>
    <n v="0"/>
    <n v="0"/>
    <n v="0"/>
    <n v="14400"/>
    <n v="14400"/>
    <n v="0"/>
    <s v="G/730606/1FJ103"/>
  </r>
  <r>
    <s v="1"/>
    <s v="QUITO CIUDAD SOLIDARIA"/>
    <x v="0"/>
    <s v="F"/>
    <x v="0"/>
    <x v="5"/>
    <x v="5"/>
    <x v="6"/>
    <x v="13"/>
    <x v="4"/>
    <x v="56"/>
    <s v="001"/>
    <n v="5000"/>
    <n v="0"/>
    <n v="5000"/>
    <n v="-5000"/>
    <n v="0"/>
    <n v="0"/>
    <n v="0"/>
    <n v="0"/>
    <n v="5000"/>
    <n v="5000"/>
    <n v="0"/>
    <s v="G/730613/1FJ103"/>
  </r>
  <r>
    <s v="1"/>
    <s v="QUITO CIUDAD SOLIDARIA"/>
    <x v="0"/>
    <s v="F"/>
    <x v="0"/>
    <x v="5"/>
    <x v="5"/>
    <x v="6"/>
    <x v="13"/>
    <x v="4"/>
    <x v="69"/>
    <s v="001"/>
    <n v="15000"/>
    <n v="0"/>
    <n v="15000"/>
    <n v="-15000"/>
    <n v="0"/>
    <n v="0"/>
    <n v="0"/>
    <n v="0"/>
    <n v="15000"/>
    <n v="15000"/>
    <n v="0"/>
    <s v="G/730802/1FJ103"/>
  </r>
  <r>
    <s v="1"/>
    <s v="QUITO CIUDAD SOLIDARIA"/>
    <x v="0"/>
    <s v="F"/>
    <x v="0"/>
    <x v="5"/>
    <x v="5"/>
    <x v="6"/>
    <x v="13"/>
    <x v="4"/>
    <x v="59"/>
    <s v="001"/>
    <n v="3000"/>
    <n v="0"/>
    <n v="3000"/>
    <n v="-3000"/>
    <n v="0"/>
    <n v="0"/>
    <n v="0"/>
    <n v="0"/>
    <n v="3000"/>
    <n v="3000"/>
    <n v="0"/>
    <s v="G/730812/1FJ103"/>
  </r>
  <r>
    <s v="1"/>
    <s v="QUITO CIUDAD SOLIDARIA"/>
    <x v="0"/>
    <s v="F"/>
    <x v="0"/>
    <x v="5"/>
    <x v="5"/>
    <x v="2"/>
    <x v="14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5"/>
    <x v="5"/>
    <x v="2"/>
    <x v="14"/>
    <x v="4"/>
    <x v="53"/>
    <s v="001"/>
    <n v="6000"/>
    <n v="0"/>
    <n v="6000"/>
    <n v="-6000"/>
    <n v="0"/>
    <n v="0"/>
    <n v="0"/>
    <n v="0"/>
    <n v="6000"/>
    <n v="6000"/>
    <n v="0"/>
    <s v="G/730205/1FM103"/>
  </r>
  <r>
    <s v="1"/>
    <s v="QUITO CIUDAD SOLIDARIA"/>
    <x v="0"/>
    <s v="F"/>
    <x v="0"/>
    <x v="5"/>
    <x v="5"/>
    <x v="2"/>
    <x v="14"/>
    <x v="4"/>
    <x v="47"/>
    <s v="001"/>
    <n v="21090.240000000002"/>
    <n v="-5000"/>
    <n v="16090.240000000002"/>
    <n v="-16090.24"/>
    <n v="0"/>
    <n v="0"/>
    <n v="0"/>
    <n v="0"/>
    <n v="16090.240000000002"/>
    <n v="16090.240000000002"/>
    <n v="0"/>
    <s v="G/730505/1FM103"/>
  </r>
  <r>
    <s v="1"/>
    <s v="QUITO CIUDAD SOLIDARIA"/>
    <x v="0"/>
    <s v="F"/>
    <x v="0"/>
    <x v="5"/>
    <x v="5"/>
    <x v="2"/>
    <x v="14"/>
    <x v="4"/>
    <x v="49"/>
    <s v="001"/>
    <n v="37887.120000000003"/>
    <n v="-7893.15"/>
    <n v="29993.97"/>
    <n v="-24617.97"/>
    <n v="5376"/>
    <n v="0"/>
    <n v="0"/>
    <n v="0"/>
    <n v="29993.97"/>
    <n v="29993.97"/>
    <n v="5376"/>
    <s v="G/730606/1FM103"/>
  </r>
  <r>
    <s v="1"/>
    <s v="QUITO CIUDAD SOLIDARIA"/>
    <x v="0"/>
    <s v="F"/>
    <x v="0"/>
    <x v="5"/>
    <x v="5"/>
    <x v="2"/>
    <x v="14"/>
    <x v="4"/>
    <x v="69"/>
    <s v="001"/>
    <n v="0"/>
    <n v="7893.15"/>
    <n v="7893.15"/>
    <n v="-5893.15"/>
    <n v="2000"/>
    <n v="0"/>
    <n v="0"/>
    <n v="0"/>
    <n v="7893.15"/>
    <n v="7893.15"/>
    <n v="2000"/>
    <s v="G/730802/1FM103"/>
  </r>
  <r>
    <s v="1"/>
    <s v="QUITO CIUDAD SOLIDARIA"/>
    <x v="0"/>
    <s v="F"/>
    <x v="0"/>
    <x v="5"/>
    <x v="5"/>
    <x v="2"/>
    <x v="14"/>
    <x v="4"/>
    <x v="71"/>
    <s v="001"/>
    <n v="0"/>
    <n v="1500"/>
    <n v="1500"/>
    <n v="0"/>
    <n v="1500"/>
    <n v="0"/>
    <n v="0"/>
    <n v="0"/>
    <n v="1500"/>
    <n v="1500"/>
    <n v="1500"/>
    <s v="G/730810/1FM103"/>
  </r>
  <r>
    <s v="1"/>
    <s v="QUITO CIUDAD SOLIDARIA"/>
    <x v="0"/>
    <s v="F"/>
    <x v="0"/>
    <x v="5"/>
    <x v="5"/>
    <x v="2"/>
    <x v="15"/>
    <x v="4"/>
    <x v="53"/>
    <s v="001"/>
    <n v="9400"/>
    <n v="-4000"/>
    <n v="5400"/>
    <n v="-5400"/>
    <n v="0"/>
    <n v="0"/>
    <n v="0"/>
    <n v="0"/>
    <n v="5400"/>
    <n v="5400"/>
    <n v="0"/>
    <s v="G/730205/1FM103"/>
  </r>
  <r>
    <s v="1"/>
    <s v="QUITO CIUDAD SOLIDARIA"/>
    <x v="0"/>
    <s v="F"/>
    <x v="0"/>
    <x v="5"/>
    <x v="5"/>
    <x v="2"/>
    <x v="15"/>
    <x v="4"/>
    <x v="49"/>
    <s v="001"/>
    <n v="37887.120000000003"/>
    <n v="-2000"/>
    <n v="35887.120000000003"/>
    <n v="-30511.119999999999"/>
    <n v="5376.0000000000036"/>
    <n v="0"/>
    <n v="0"/>
    <n v="0"/>
    <n v="35887.120000000003"/>
    <n v="35887.120000000003"/>
    <n v="5376"/>
    <s v="G/730606/1FM103"/>
  </r>
  <r>
    <s v="1"/>
    <s v="QUITO CIUDAD SOLIDARIA"/>
    <x v="0"/>
    <s v="F"/>
    <x v="0"/>
    <x v="5"/>
    <x v="5"/>
    <x v="2"/>
    <x v="15"/>
    <x v="4"/>
    <x v="59"/>
    <s v="001"/>
    <n v="5950"/>
    <n v="0"/>
    <n v="5950"/>
    <n v="-5950"/>
    <n v="0"/>
    <n v="0"/>
    <n v="0"/>
    <n v="0"/>
    <n v="5950"/>
    <n v="5950"/>
    <n v="0"/>
    <s v="G/730812/1FM103"/>
  </r>
  <r>
    <s v="1"/>
    <s v="QUITO CIUDAD SOLIDARIA"/>
    <x v="0"/>
    <s v="F"/>
    <x v="0"/>
    <x v="5"/>
    <x v="5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5"/>
    <x v="5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5"/>
    <x v="5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5"/>
    <x v="5"/>
    <x v="7"/>
    <x v="21"/>
    <x v="4"/>
    <x v="60"/>
    <s v="001"/>
    <n v="60"/>
    <n v="0"/>
    <n v="60"/>
    <n v="-60"/>
    <n v="0"/>
    <n v="0"/>
    <n v="0"/>
    <n v="0"/>
    <n v="60"/>
    <n v="60"/>
    <n v="0"/>
    <s v="G/730203/1FN103"/>
  </r>
  <r>
    <s v="1"/>
    <s v="QUITO CIUDAD SOLIDARIA"/>
    <x v="0"/>
    <s v="F"/>
    <x v="0"/>
    <x v="5"/>
    <x v="5"/>
    <x v="7"/>
    <x v="21"/>
    <x v="4"/>
    <x v="62"/>
    <s v="001"/>
    <n v="20000"/>
    <n v="0"/>
    <n v="20000"/>
    <n v="0"/>
    <n v="20000"/>
    <n v="0"/>
    <n v="0"/>
    <n v="0"/>
    <n v="20000"/>
    <n v="20000"/>
    <n v="20000"/>
    <s v="G/730402/1FN103"/>
  </r>
  <r>
    <s v="1"/>
    <s v="QUITO CIUDAD SOLIDARIA"/>
    <x v="0"/>
    <s v="F"/>
    <x v="0"/>
    <x v="5"/>
    <x v="5"/>
    <x v="7"/>
    <x v="21"/>
    <x v="4"/>
    <x v="68"/>
    <s v="001"/>
    <n v="11770"/>
    <n v="0"/>
    <n v="11770"/>
    <n v="-11770"/>
    <n v="0"/>
    <n v="0"/>
    <n v="0"/>
    <n v="0"/>
    <n v="11770"/>
    <n v="11770"/>
    <n v="0"/>
    <s v="G/730811/1FN103"/>
  </r>
  <r>
    <s v="1"/>
    <s v="QUITO CIUDAD SOLIDARIA"/>
    <x v="0"/>
    <s v="F"/>
    <x v="0"/>
    <x v="5"/>
    <x v="5"/>
    <x v="7"/>
    <x v="21"/>
    <x v="4"/>
    <x v="59"/>
    <s v="001"/>
    <n v="3000"/>
    <n v="0"/>
    <n v="3000"/>
    <n v="-3000"/>
    <n v="0"/>
    <n v="0"/>
    <n v="0"/>
    <n v="0"/>
    <n v="3000"/>
    <n v="3000"/>
    <n v="0"/>
    <s v="G/730812/1FN103"/>
  </r>
  <r>
    <s v="1"/>
    <s v="QUITO CIUDAD SOLIDARIA"/>
    <x v="0"/>
    <s v="F"/>
    <x v="0"/>
    <x v="5"/>
    <x v="5"/>
    <x v="7"/>
    <x v="21"/>
    <x v="4"/>
    <x v="103"/>
    <s v="001"/>
    <n v="9940"/>
    <n v="0"/>
    <n v="9940"/>
    <n v="-9940"/>
    <n v="0"/>
    <n v="0"/>
    <n v="0"/>
    <n v="0"/>
    <n v="9940"/>
    <n v="9940"/>
    <n v="0"/>
    <s v="G/731403/1FN103"/>
  </r>
  <r>
    <s v="1"/>
    <s v="QUITO CIUDAD SOLIDARIA"/>
    <x v="0"/>
    <s v="F"/>
    <x v="0"/>
    <x v="5"/>
    <x v="5"/>
    <x v="7"/>
    <x v="21"/>
    <x v="4"/>
    <x v="115"/>
    <s v="001"/>
    <n v="230"/>
    <n v="0"/>
    <n v="230"/>
    <n v="-230"/>
    <n v="0"/>
    <n v="0"/>
    <n v="0"/>
    <n v="0"/>
    <n v="230"/>
    <n v="230"/>
    <n v="0"/>
    <s v="G/731404/1FN103"/>
  </r>
  <r>
    <s v="1"/>
    <s v="QUITO CIUDAD SOLIDARIA"/>
    <x v="0"/>
    <s v="F"/>
    <x v="0"/>
    <x v="5"/>
    <x v="5"/>
    <x v="7"/>
    <x v="16"/>
    <x v="4"/>
    <x v="68"/>
    <s v="001"/>
    <n v="5500"/>
    <n v="0"/>
    <n v="5500"/>
    <n v="-5500"/>
    <n v="0"/>
    <n v="0"/>
    <n v="0"/>
    <n v="0"/>
    <n v="5500"/>
    <n v="5500"/>
    <n v="0"/>
    <s v="G/730811/1FN103"/>
  </r>
  <r>
    <s v="3"/>
    <s v="QUITO CIUDAD INTELIGENTE"/>
    <x v="0"/>
    <s v="F"/>
    <x v="0"/>
    <x v="5"/>
    <x v="5"/>
    <x v="8"/>
    <x v="17"/>
    <x v="4"/>
    <x v="116"/>
    <s v="001"/>
    <n v="2000"/>
    <n v="0"/>
    <n v="2000"/>
    <n v="-2000"/>
    <n v="0"/>
    <n v="0"/>
    <n v="0"/>
    <n v="0"/>
    <n v="2000"/>
    <n v="2000"/>
    <n v="0"/>
    <s v="G/730202/3FN301"/>
  </r>
  <r>
    <s v="3"/>
    <s v="QUITO CIUDAD INTELIGENTE"/>
    <x v="0"/>
    <s v="F"/>
    <x v="0"/>
    <x v="5"/>
    <x v="5"/>
    <x v="8"/>
    <x v="17"/>
    <x v="4"/>
    <x v="57"/>
    <s v="001"/>
    <n v="8000"/>
    <n v="0"/>
    <n v="8000"/>
    <n v="-8000"/>
    <n v="0"/>
    <n v="0"/>
    <n v="0"/>
    <n v="0"/>
    <n v="8000"/>
    <n v="8000"/>
    <n v="0"/>
    <s v="G/730204/3FN301"/>
  </r>
  <r>
    <s v="3"/>
    <s v="QUITO CIUDAD INTELIGENTE"/>
    <x v="0"/>
    <s v="F"/>
    <x v="0"/>
    <x v="5"/>
    <x v="5"/>
    <x v="8"/>
    <x v="17"/>
    <x v="4"/>
    <x v="68"/>
    <s v="001"/>
    <n v="23000"/>
    <n v="0"/>
    <n v="23000"/>
    <n v="-18050"/>
    <n v="4950"/>
    <n v="0"/>
    <n v="0"/>
    <n v="0"/>
    <n v="23000"/>
    <n v="23000"/>
    <n v="4950"/>
    <s v="G/730811/3FN301"/>
  </r>
  <r>
    <s v="3"/>
    <s v="QUITO CIUDAD INTELIGENTE"/>
    <x v="0"/>
    <s v="F"/>
    <x v="0"/>
    <x v="5"/>
    <x v="5"/>
    <x v="8"/>
    <x v="17"/>
    <x v="4"/>
    <x v="65"/>
    <s v="001"/>
    <n v="2000"/>
    <n v="0"/>
    <n v="2000"/>
    <n v="-2000"/>
    <n v="0"/>
    <n v="0"/>
    <n v="0"/>
    <n v="0"/>
    <n v="2000"/>
    <n v="2000"/>
    <n v="0"/>
    <s v="G/730820/3FN301"/>
  </r>
  <r>
    <s v="3"/>
    <s v="QUITO CIUDAD INTELIGENTE"/>
    <x v="0"/>
    <s v="F"/>
    <x v="0"/>
    <x v="5"/>
    <x v="5"/>
    <x v="8"/>
    <x v="17"/>
    <x v="4"/>
    <x v="103"/>
    <s v="001"/>
    <n v="1500"/>
    <n v="0"/>
    <n v="1500"/>
    <n v="-1500"/>
    <n v="0"/>
    <n v="0"/>
    <n v="0"/>
    <n v="0"/>
    <n v="1500"/>
    <n v="1500"/>
    <n v="0"/>
    <s v="G/731403/3FN301"/>
  </r>
  <r>
    <s v="3"/>
    <s v="QUITO CIUDAD INTELIGENTE"/>
    <x v="0"/>
    <s v="F"/>
    <x v="0"/>
    <x v="5"/>
    <x v="5"/>
    <x v="8"/>
    <x v="18"/>
    <x v="4"/>
    <x v="47"/>
    <s v="001"/>
    <n v="7000"/>
    <n v="0"/>
    <n v="7000"/>
    <n v="-7000"/>
    <n v="0"/>
    <n v="0"/>
    <n v="0"/>
    <n v="0"/>
    <n v="7000"/>
    <n v="7000"/>
    <n v="0"/>
    <s v="G/730505/3FN301"/>
  </r>
  <r>
    <s v="3"/>
    <s v="QUITO CIUDAD INTELIGENTE"/>
    <x v="0"/>
    <s v="F"/>
    <x v="0"/>
    <x v="5"/>
    <x v="5"/>
    <x v="8"/>
    <x v="18"/>
    <x v="4"/>
    <x v="69"/>
    <s v="001"/>
    <n v="5000"/>
    <n v="0"/>
    <n v="5000"/>
    <n v="-5000"/>
    <n v="0"/>
    <n v="0"/>
    <n v="0"/>
    <n v="0"/>
    <n v="5000"/>
    <n v="5000"/>
    <n v="0"/>
    <s v="G/730802/3FN301"/>
  </r>
  <r>
    <s v="1"/>
    <s v="QUITO CIUDAD SOLIDARIA"/>
    <x v="0"/>
    <s v="F"/>
    <x v="0"/>
    <x v="5"/>
    <x v="5"/>
    <x v="1"/>
    <x v="5"/>
    <x v="5"/>
    <x v="75"/>
    <s v="001"/>
    <n v="2176079.4"/>
    <n v="4495.4399999999996"/>
    <n v="2180574.84"/>
    <n v="-406056"/>
    <n v="1774518.8399999999"/>
    <n v="1171029.67"/>
    <n v="603270.77"/>
    <n v="570534.26"/>
    <n v="1577304.0699999998"/>
    <n v="1610040.5799999998"/>
    <n v="218.4"/>
    <s v="G/750104/1FF102"/>
  </r>
  <r>
    <s v="1"/>
    <s v="QUITO CIUDAD SOLIDARIA"/>
    <x v="0"/>
    <s v="F"/>
    <x v="0"/>
    <x v="5"/>
    <x v="5"/>
    <x v="1"/>
    <x v="5"/>
    <x v="5"/>
    <x v="75"/>
    <s v="002"/>
    <n v="567002.05000000005"/>
    <n v="-80030.91"/>
    <n v="486971.14"/>
    <n v="0"/>
    <n v="486971.14"/>
    <n v="0"/>
    <n v="486971.14"/>
    <n v="484888.15"/>
    <n v="0"/>
    <n v="2082.9899999999907"/>
    <n v="0"/>
    <s v="G/750104/1FF102"/>
  </r>
  <r>
    <s v="1"/>
    <s v="QUITO CIUDAD SOLIDARIA"/>
    <x v="0"/>
    <s v="F"/>
    <x v="0"/>
    <x v="5"/>
    <x v="5"/>
    <x v="1"/>
    <x v="5"/>
    <x v="5"/>
    <x v="76"/>
    <s v="001"/>
    <n v="786371.82"/>
    <n v="68751.990000000005"/>
    <n v="855123.80999999994"/>
    <n v="-202720"/>
    <n v="652403.80999999994"/>
    <n v="593544"/>
    <n v="55871.8"/>
    <n v="55803.9"/>
    <n v="799252.00999999989"/>
    <n v="799319.90999999992"/>
    <n v="2988.01"/>
    <s v="G/750105/1FF102"/>
  </r>
  <r>
    <s v="1"/>
    <s v="QUITO CIUDAD SOLIDARIA"/>
    <x v="0"/>
    <s v="F"/>
    <x v="0"/>
    <x v="5"/>
    <x v="5"/>
    <x v="1"/>
    <x v="5"/>
    <x v="5"/>
    <x v="76"/>
    <s v="002"/>
    <n v="24900"/>
    <n v="22567.58"/>
    <n v="47467.58"/>
    <n v="0"/>
    <n v="47467.58"/>
    <n v="0.01"/>
    <n v="47467.57"/>
    <n v="47467.57"/>
    <n v="1.0000000002037268E-2"/>
    <n v="1.0000000002037268E-2"/>
    <n v="0"/>
    <s v="G/750105/1FF102"/>
  </r>
  <r>
    <s v="1"/>
    <s v="QUITO CIUDAD SOLIDARIA"/>
    <x v="0"/>
    <s v="F"/>
    <x v="0"/>
    <x v="5"/>
    <x v="5"/>
    <x v="1"/>
    <x v="8"/>
    <x v="5"/>
    <x v="75"/>
    <s v="001"/>
    <n v="347040"/>
    <n v="0"/>
    <n v="347040"/>
    <n v="-266400"/>
    <n v="80640"/>
    <n v="80640"/>
    <n v="0"/>
    <n v="0"/>
    <n v="347040"/>
    <n v="347040"/>
    <n v="0"/>
    <s v="G/750104/1FF102"/>
  </r>
  <r>
    <s v="1"/>
    <s v="QUITO CIUDAD SOLIDARIA"/>
    <x v="0"/>
    <s v="F"/>
    <x v="0"/>
    <x v="5"/>
    <x v="5"/>
    <x v="1"/>
    <x v="8"/>
    <x v="5"/>
    <x v="76"/>
    <s v="001"/>
    <n v="75756.740000000005"/>
    <n v="0"/>
    <n v="75756.740000000005"/>
    <n v="-49996.74"/>
    <n v="25760.000000000007"/>
    <n v="25760"/>
    <n v="0"/>
    <n v="0"/>
    <n v="75756.740000000005"/>
    <n v="75756.740000000005"/>
    <n v="0"/>
    <s v="G/750105/1FF102"/>
  </r>
  <r>
    <s v="1"/>
    <s v="QUITO CIUDAD SOLIDARIA"/>
    <x v="0"/>
    <s v="F"/>
    <x v="0"/>
    <x v="5"/>
    <x v="5"/>
    <x v="1"/>
    <x v="2"/>
    <x v="6"/>
    <x v="79"/>
    <s v="001"/>
    <n v="500"/>
    <n v="-500"/>
    <n v="0"/>
    <n v="0"/>
    <n v="0"/>
    <n v="0"/>
    <n v="0"/>
    <n v="0"/>
    <n v="0"/>
    <n v="0"/>
    <n v="0"/>
    <s v="G/840103/1FF102"/>
  </r>
  <r>
    <s v="1"/>
    <s v="QUITO CIUDAD SOLIDARIA"/>
    <x v="0"/>
    <s v="F"/>
    <x v="0"/>
    <x v="5"/>
    <x v="5"/>
    <x v="1"/>
    <x v="2"/>
    <x v="6"/>
    <x v="117"/>
    <s v="001"/>
    <n v="700"/>
    <n v="-700"/>
    <n v="0"/>
    <n v="0"/>
    <n v="0"/>
    <n v="0"/>
    <n v="0"/>
    <n v="0"/>
    <n v="0"/>
    <n v="0"/>
    <n v="0"/>
    <s v="G/840106/1FF102"/>
  </r>
  <r>
    <s v="1"/>
    <s v="QUITO CIUDAD SOLIDARIA"/>
    <x v="0"/>
    <s v="F"/>
    <x v="0"/>
    <x v="5"/>
    <x v="5"/>
    <x v="2"/>
    <x v="14"/>
    <x v="6"/>
    <x v="80"/>
    <s v="001"/>
    <n v="0"/>
    <n v="3500"/>
    <n v="3500"/>
    <n v="0"/>
    <n v="3500"/>
    <n v="0"/>
    <n v="0"/>
    <n v="0"/>
    <n v="3500"/>
    <n v="3500"/>
    <n v="3500"/>
    <s v="G/840113/1FM103"/>
  </r>
  <r>
    <s v="1"/>
    <s v="QUITO CIUDAD SOLIDARIA"/>
    <x v="0"/>
    <s v="F"/>
    <x v="0"/>
    <x v="5"/>
    <x v="5"/>
    <x v="2"/>
    <x v="15"/>
    <x v="6"/>
    <x v="78"/>
    <s v="001"/>
    <n v="0"/>
    <n v="4000"/>
    <n v="4000"/>
    <n v="-4000"/>
    <n v="0"/>
    <n v="0"/>
    <n v="0"/>
    <n v="0"/>
    <n v="4000"/>
    <n v="4000"/>
    <n v="0"/>
    <s v="G/840107/1FM103"/>
  </r>
  <r>
    <s v="1"/>
    <s v="QUITO CIUDAD SOLIDARIA"/>
    <x v="0"/>
    <s v="F"/>
    <x v="0"/>
    <x v="5"/>
    <x v="5"/>
    <x v="2"/>
    <x v="15"/>
    <x v="6"/>
    <x v="80"/>
    <s v="001"/>
    <n v="0"/>
    <n v="2000"/>
    <n v="2000"/>
    <n v="-2000"/>
    <n v="0"/>
    <n v="0"/>
    <n v="0"/>
    <n v="0"/>
    <n v="2000"/>
    <n v="2000"/>
    <n v="0"/>
    <s v="G/840113/1FM103"/>
  </r>
  <r>
    <s v="1"/>
    <s v="QUITO CIUDAD SOLIDARIA"/>
    <x v="0"/>
    <s v="F"/>
    <x v="0"/>
    <x v="5"/>
    <x v="5"/>
    <x v="2"/>
    <x v="3"/>
    <x v="6"/>
    <x v="79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x v="0"/>
    <s v="F"/>
    <x v="0"/>
    <x v="5"/>
    <x v="5"/>
    <x v="8"/>
    <x v="17"/>
    <x v="6"/>
    <x v="79"/>
    <s v="001"/>
    <n v="5500"/>
    <n v="0"/>
    <n v="5500"/>
    <n v="-5500"/>
    <n v="0"/>
    <n v="0"/>
    <n v="0"/>
    <n v="0"/>
    <n v="5500"/>
    <n v="5500"/>
    <n v="0"/>
    <s v="G/840103/3FN301"/>
  </r>
  <r>
    <s v="3"/>
    <s v="QUITO CIUDAD INTELIGENTE"/>
    <x v="0"/>
    <s v="F"/>
    <x v="0"/>
    <x v="5"/>
    <x v="5"/>
    <x v="8"/>
    <x v="17"/>
    <x v="6"/>
    <x v="77"/>
    <s v="001"/>
    <n v="11000"/>
    <n v="0"/>
    <n v="11000"/>
    <n v="-11000"/>
    <n v="0"/>
    <n v="0"/>
    <n v="0"/>
    <n v="0"/>
    <n v="11000"/>
    <n v="11000"/>
    <n v="0"/>
    <s v="G/840104/3FN301"/>
  </r>
  <r>
    <s v="3"/>
    <s v="QUITO CIUDAD INTELIGENTE"/>
    <x v="0"/>
    <s v="F"/>
    <x v="0"/>
    <x v="5"/>
    <x v="5"/>
    <x v="8"/>
    <x v="18"/>
    <x v="6"/>
    <x v="77"/>
    <s v="001"/>
    <n v="5000"/>
    <n v="0"/>
    <n v="5000"/>
    <n v="-5000"/>
    <n v="0"/>
    <n v="0"/>
    <n v="0"/>
    <n v="0"/>
    <n v="5000"/>
    <n v="5000"/>
    <n v="0"/>
    <s v="G/840104/3FN301"/>
  </r>
  <r>
    <s v="1"/>
    <s v="QUITO CIUDAD SOLIDARIA"/>
    <x v="0"/>
    <s v="F"/>
    <x v="0"/>
    <x v="6"/>
    <x v="6"/>
    <x v="0"/>
    <x v="0"/>
    <x v="0"/>
    <x v="0"/>
    <s v="002"/>
    <n v="1014468"/>
    <n v="5074.67"/>
    <n v="1019542.67"/>
    <n v="-92166.99"/>
    <n v="927375.68"/>
    <n v="0"/>
    <n v="618910.82999999996"/>
    <n v="618910.82999999996"/>
    <n v="400631.84000000008"/>
    <n v="400631.84000000008"/>
    <n v="308464.84999999998"/>
    <s v="G/510105/1FA101"/>
  </r>
  <r>
    <s v="1"/>
    <s v="QUITO CIUDAD SOLIDARIA"/>
    <x v="0"/>
    <s v="F"/>
    <x v="0"/>
    <x v="6"/>
    <x v="6"/>
    <x v="0"/>
    <x v="0"/>
    <x v="0"/>
    <x v="1"/>
    <s v="002"/>
    <n v="84454.8"/>
    <n v="0"/>
    <n v="84454.8"/>
    <n v="-4482.03"/>
    <n v="79972.77"/>
    <n v="0"/>
    <n v="53056.42"/>
    <n v="53056.42"/>
    <n v="31398.380000000005"/>
    <n v="31398.380000000005"/>
    <n v="26916.35"/>
    <s v="G/510106/1FA101"/>
  </r>
  <r>
    <s v="1"/>
    <s v="QUITO CIUDAD SOLIDARIA"/>
    <x v="0"/>
    <s v="F"/>
    <x v="0"/>
    <x v="6"/>
    <x v="6"/>
    <x v="0"/>
    <x v="0"/>
    <x v="0"/>
    <x v="2"/>
    <s v="002"/>
    <n v="91576.9"/>
    <n v="838.33"/>
    <n v="92415.23"/>
    <n v="0"/>
    <n v="92415.23"/>
    <n v="0"/>
    <n v="10564.18"/>
    <n v="10564.18"/>
    <n v="81851.049999999988"/>
    <n v="81851.049999999988"/>
    <n v="81851.05"/>
    <s v="G/510203/1FA101"/>
  </r>
  <r>
    <s v="1"/>
    <s v="QUITO CIUDAD SOLIDARIA"/>
    <x v="0"/>
    <s v="F"/>
    <x v="0"/>
    <x v="6"/>
    <x v="6"/>
    <x v="0"/>
    <x v="0"/>
    <x v="0"/>
    <x v="3"/>
    <s v="002"/>
    <n v="34494.699999999997"/>
    <n v="333.33"/>
    <n v="34828.03"/>
    <n v="0"/>
    <n v="34828.03"/>
    <n v="0"/>
    <n v="28865.52"/>
    <n v="28865.52"/>
    <n v="5962.5099999999984"/>
    <n v="5962.5099999999984"/>
    <n v="5962.51"/>
    <s v="G/510204/1FA101"/>
  </r>
  <r>
    <s v="1"/>
    <s v="QUITO CIUDAD SOLIDARIA"/>
    <x v="0"/>
    <s v="F"/>
    <x v="0"/>
    <x v="6"/>
    <x v="6"/>
    <x v="0"/>
    <x v="0"/>
    <x v="0"/>
    <x v="4"/>
    <s v="002"/>
    <n v="1452"/>
    <n v="0"/>
    <n v="1452"/>
    <n v="-836.63"/>
    <n v="615.37"/>
    <n v="0"/>
    <n v="417.5"/>
    <n v="417.5"/>
    <n v="1034.5"/>
    <n v="1034.5"/>
    <n v="197.87"/>
    <s v="G/510304/1FA101"/>
  </r>
  <r>
    <s v="1"/>
    <s v="QUITO CIUDAD SOLIDARIA"/>
    <x v="0"/>
    <s v="F"/>
    <x v="0"/>
    <x v="6"/>
    <x v="6"/>
    <x v="0"/>
    <x v="0"/>
    <x v="0"/>
    <x v="5"/>
    <s v="002"/>
    <n v="11616"/>
    <n v="0"/>
    <n v="11616"/>
    <n v="-4971.37"/>
    <n v="6644.63"/>
    <n v="0"/>
    <n v="4336"/>
    <n v="4336"/>
    <n v="7280"/>
    <n v="7280"/>
    <n v="2308.63"/>
    <s v="G/510306/1FA101"/>
  </r>
  <r>
    <s v="1"/>
    <s v="QUITO CIUDAD SOLIDARIA"/>
    <x v="0"/>
    <s v="F"/>
    <x v="0"/>
    <x v="6"/>
    <x v="6"/>
    <x v="0"/>
    <x v="0"/>
    <x v="0"/>
    <x v="6"/>
    <s v="002"/>
    <n v="422.27"/>
    <n v="0"/>
    <n v="422.27"/>
    <n v="-304.73"/>
    <n v="117.53999999999996"/>
    <n v="0"/>
    <n v="76"/>
    <n v="76"/>
    <n v="346.27"/>
    <n v="346.27"/>
    <n v="41.54"/>
    <s v="G/510401/1FA101"/>
  </r>
  <r>
    <s v="1"/>
    <s v="QUITO CIUDAD SOLIDARIA"/>
    <x v="0"/>
    <s v="F"/>
    <x v="0"/>
    <x v="6"/>
    <x v="6"/>
    <x v="0"/>
    <x v="0"/>
    <x v="0"/>
    <x v="7"/>
    <s v="002"/>
    <n v="2533.64"/>
    <n v="0"/>
    <n v="2533.64"/>
    <n v="437.84"/>
    <n v="2971.48"/>
    <n v="0"/>
    <n v="1953.41"/>
    <n v="1953.41"/>
    <n v="580.22999999999979"/>
    <n v="580.22999999999979"/>
    <n v="1018.07"/>
    <s v="G/510408/1FA101"/>
  </r>
  <r>
    <s v="1"/>
    <s v="QUITO CIUDAD SOLIDARIA"/>
    <x v="0"/>
    <s v="F"/>
    <x v="0"/>
    <x v="6"/>
    <x v="6"/>
    <x v="0"/>
    <x v="0"/>
    <x v="0"/>
    <x v="8"/>
    <s v="002"/>
    <n v="3791.81"/>
    <n v="3510"/>
    <n v="7301.8099999999995"/>
    <n v="4598.55"/>
    <n v="11900.36"/>
    <n v="0"/>
    <n v="6664.2"/>
    <n v="6664.2"/>
    <n v="637.60999999999967"/>
    <n v="637.60999999999967"/>
    <n v="5236.16"/>
    <s v="G/510507/1FA101"/>
  </r>
  <r>
    <s v="1"/>
    <s v="QUITO CIUDAD SOLIDARIA"/>
    <x v="0"/>
    <s v="F"/>
    <x v="0"/>
    <x v="6"/>
    <x v="6"/>
    <x v="0"/>
    <x v="0"/>
    <x v="0"/>
    <x v="9"/>
    <s v="002"/>
    <n v="17767.060000000001"/>
    <n v="0"/>
    <n v="17767.060000000001"/>
    <n v="-4103.3100000000004"/>
    <n v="13663.75"/>
    <n v="0"/>
    <n v="8084.62"/>
    <n v="8084.62"/>
    <n v="9682.4400000000023"/>
    <n v="9682.4400000000023"/>
    <n v="5579.13"/>
    <s v="G/510509/1FA101"/>
  </r>
  <r>
    <s v="1"/>
    <s v="QUITO CIUDAD SOLIDARIA"/>
    <x v="0"/>
    <s v="F"/>
    <x v="0"/>
    <x v="6"/>
    <x v="6"/>
    <x v="0"/>
    <x v="0"/>
    <x v="0"/>
    <x v="10"/>
    <s v="002"/>
    <n v="3779.56"/>
    <n v="0"/>
    <n v="3779.56"/>
    <n v="-1753.7"/>
    <n v="2025.86"/>
    <n v="0"/>
    <n v="272.17"/>
    <n v="272.17"/>
    <n v="3507.39"/>
    <n v="3507.39"/>
    <n v="1753.69"/>
    <s v="G/510512/1FA101"/>
  </r>
  <r>
    <s v="1"/>
    <s v="QUITO CIUDAD SOLIDARIA"/>
    <x v="0"/>
    <s v="F"/>
    <x v="0"/>
    <x v="6"/>
    <x v="6"/>
    <x v="0"/>
    <x v="0"/>
    <x v="0"/>
    <x v="11"/>
    <s v="002"/>
    <n v="9413.1200000000008"/>
    <n v="0"/>
    <n v="9413.1200000000008"/>
    <n v="0"/>
    <n v="9413.1200000000008"/>
    <n v="0"/>
    <n v="5600.97"/>
    <n v="5600.97"/>
    <n v="3812.1500000000005"/>
    <n v="3812.1500000000005"/>
    <n v="3812.15"/>
    <s v="G/510513/1FA101"/>
  </r>
  <r>
    <s v="1"/>
    <s v="QUITO CIUDAD SOLIDARIA"/>
    <x v="0"/>
    <s v="F"/>
    <x v="0"/>
    <x v="6"/>
    <x v="6"/>
    <x v="0"/>
    <x v="0"/>
    <x v="0"/>
    <x v="12"/>
    <s v="002"/>
    <n v="138591.46"/>
    <n v="1272.5999999999999"/>
    <n v="139864.06"/>
    <n v="-9534.0300000000007"/>
    <n v="130330.03"/>
    <n v="0"/>
    <n v="86672.24"/>
    <n v="86672.24"/>
    <n v="53191.819999999992"/>
    <n v="53191.819999999992"/>
    <n v="43657.79"/>
    <s v="G/510601/1FA101"/>
  </r>
  <r>
    <s v="1"/>
    <s v="QUITO CIUDAD SOLIDARIA"/>
    <x v="0"/>
    <s v="F"/>
    <x v="0"/>
    <x v="6"/>
    <x v="6"/>
    <x v="0"/>
    <x v="0"/>
    <x v="0"/>
    <x v="13"/>
    <s v="002"/>
    <n v="91576.9"/>
    <n v="838.33"/>
    <n v="92415.23"/>
    <n v="-22531.1"/>
    <n v="69884.13"/>
    <n v="0"/>
    <n v="47194.92"/>
    <n v="47194.92"/>
    <n v="45220.31"/>
    <n v="45220.31"/>
    <n v="22689.21"/>
    <s v="G/510602/1FA101"/>
  </r>
  <r>
    <s v="1"/>
    <s v="QUITO CIUDAD SOLIDARIA"/>
    <x v="0"/>
    <s v="F"/>
    <x v="0"/>
    <x v="6"/>
    <x v="6"/>
    <x v="0"/>
    <x v="0"/>
    <x v="0"/>
    <x v="14"/>
    <s v="002"/>
    <n v="6467.65"/>
    <n v="-550"/>
    <n v="5917.65"/>
    <n v="0"/>
    <n v="5917.65"/>
    <n v="0"/>
    <n v="5141.17"/>
    <n v="5141.17"/>
    <n v="776.47999999999956"/>
    <n v="776.47999999999956"/>
    <n v="776.48"/>
    <s v="G/510707/1FA101"/>
  </r>
  <r>
    <s v="1"/>
    <s v="QUITO CIUDAD SOLIDARIA"/>
    <x v="0"/>
    <s v="F"/>
    <x v="0"/>
    <x v="6"/>
    <x v="6"/>
    <x v="0"/>
    <x v="1"/>
    <x v="1"/>
    <x v="15"/>
    <s v="001"/>
    <n v="7000"/>
    <n v="0"/>
    <n v="7000"/>
    <n v="0"/>
    <n v="7000"/>
    <n v="0"/>
    <n v="7000"/>
    <n v="3876.48"/>
    <n v="0"/>
    <n v="3123.52"/>
    <n v="0"/>
    <s v="G/530101/1FA101"/>
  </r>
  <r>
    <s v="1"/>
    <s v="QUITO CIUDAD SOLIDARIA"/>
    <x v="0"/>
    <s v="F"/>
    <x v="0"/>
    <x v="6"/>
    <x v="6"/>
    <x v="0"/>
    <x v="1"/>
    <x v="1"/>
    <x v="16"/>
    <s v="001"/>
    <n v="13050"/>
    <n v="0"/>
    <n v="13050"/>
    <n v="0"/>
    <n v="13050"/>
    <n v="0"/>
    <n v="13050"/>
    <n v="3674.7"/>
    <n v="0"/>
    <n v="9375.2999999999993"/>
    <n v="0"/>
    <s v="G/530104/1FA101"/>
  </r>
  <r>
    <s v="1"/>
    <s v="QUITO CIUDAD SOLIDARIA"/>
    <x v="0"/>
    <s v="F"/>
    <x v="0"/>
    <x v="6"/>
    <x v="6"/>
    <x v="0"/>
    <x v="1"/>
    <x v="1"/>
    <x v="17"/>
    <s v="001"/>
    <n v="9210.66"/>
    <n v="-921.06"/>
    <n v="8289.6"/>
    <n v="0"/>
    <n v="8289.6"/>
    <n v="74.64"/>
    <n v="8214.9599999999991"/>
    <n v="1659.16"/>
    <n v="74.640000000001237"/>
    <n v="6630.4400000000005"/>
    <n v="0"/>
    <s v="G/530105/1FA101"/>
  </r>
  <r>
    <s v="1"/>
    <s v="QUITO CIUDAD SOLIDARIA"/>
    <x v="0"/>
    <s v="F"/>
    <x v="0"/>
    <x v="6"/>
    <x v="6"/>
    <x v="0"/>
    <x v="1"/>
    <x v="1"/>
    <x v="91"/>
    <s v="001"/>
    <n v="5800"/>
    <n v="-594.24"/>
    <n v="5205.76"/>
    <n v="0"/>
    <n v="5205.76"/>
    <n v="0"/>
    <n v="5205.76"/>
    <n v="1106.23"/>
    <n v="0"/>
    <n v="4099.5300000000007"/>
    <n v="0"/>
    <s v="G/530106/1FA101"/>
  </r>
  <r>
    <s v="1"/>
    <s v="QUITO CIUDAD SOLIDARIA"/>
    <x v="0"/>
    <s v="F"/>
    <x v="0"/>
    <x v="6"/>
    <x v="6"/>
    <x v="0"/>
    <x v="1"/>
    <x v="1"/>
    <x v="18"/>
    <s v="001"/>
    <n v="53170"/>
    <n v="-11312.08"/>
    <n v="41857.919999999998"/>
    <n v="0"/>
    <n v="41857.919999999998"/>
    <n v="39974.5"/>
    <n v="1883.42"/>
    <n v="1883.42"/>
    <n v="39974.5"/>
    <n v="39974.5"/>
    <n v="0"/>
    <s v="G/530201/1FA101"/>
  </r>
  <r>
    <s v="1"/>
    <s v="QUITO CIUDAD SOLIDARIA"/>
    <x v="0"/>
    <s v="F"/>
    <x v="0"/>
    <x v="6"/>
    <x v="6"/>
    <x v="0"/>
    <x v="1"/>
    <x v="1"/>
    <x v="21"/>
    <s v="001"/>
    <n v="330000"/>
    <n v="37920"/>
    <n v="367920"/>
    <n v="0"/>
    <n v="367920"/>
    <n v="84446.21"/>
    <n v="267120"/>
    <n v="152100.69"/>
    <n v="100800"/>
    <n v="215819.31"/>
    <n v="16353.79"/>
    <s v="G/530208/1FA101"/>
  </r>
  <r>
    <s v="1"/>
    <s v="QUITO CIUDAD SOLIDARIA"/>
    <x v="0"/>
    <s v="F"/>
    <x v="0"/>
    <x v="6"/>
    <x v="6"/>
    <x v="0"/>
    <x v="1"/>
    <x v="1"/>
    <x v="22"/>
    <s v="001"/>
    <n v="147000"/>
    <n v="4873.8599999999997"/>
    <n v="151873.85999999999"/>
    <n v="0"/>
    <n v="151873.85999999999"/>
    <n v="7.4"/>
    <n v="151866.46"/>
    <n v="73509.39"/>
    <n v="7.3999999999941792"/>
    <n v="78364.469999999987"/>
    <n v="0"/>
    <s v="G/530209/1FA101"/>
  </r>
  <r>
    <s v="1"/>
    <s v="QUITO CIUDAD SOLIDARIA"/>
    <x v="0"/>
    <s v="F"/>
    <x v="0"/>
    <x v="6"/>
    <x v="6"/>
    <x v="0"/>
    <x v="1"/>
    <x v="1"/>
    <x v="24"/>
    <s v="001"/>
    <n v="44500"/>
    <n v="0"/>
    <n v="44500"/>
    <n v="-36660"/>
    <n v="7840"/>
    <n v="0"/>
    <n v="0"/>
    <n v="0"/>
    <n v="44500"/>
    <n v="44500"/>
    <n v="7840"/>
    <s v="G/530402/1FA101"/>
  </r>
  <r>
    <s v="1"/>
    <s v="QUITO CIUDAD SOLIDARIA"/>
    <x v="0"/>
    <s v="F"/>
    <x v="0"/>
    <x v="6"/>
    <x v="6"/>
    <x v="0"/>
    <x v="1"/>
    <x v="1"/>
    <x v="93"/>
    <s v="001"/>
    <n v="1500"/>
    <n v="0"/>
    <n v="1500"/>
    <n v="-1500"/>
    <n v="0"/>
    <n v="0"/>
    <n v="0"/>
    <n v="0"/>
    <n v="1500"/>
    <n v="1500"/>
    <n v="0"/>
    <s v="G/530403/1FA101"/>
  </r>
  <r>
    <s v="1"/>
    <s v="QUITO CIUDAD SOLIDARIA"/>
    <x v="0"/>
    <s v="F"/>
    <x v="0"/>
    <x v="6"/>
    <x v="6"/>
    <x v="0"/>
    <x v="1"/>
    <x v="1"/>
    <x v="25"/>
    <s v="001"/>
    <n v="12000"/>
    <n v="0"/>
    <n v="12000"/>
    <n v="0"/>
    <n v="12000"/>
    <n v="0.01"/>
    <n v="11757.33"/>
    <n v="0"/>
    <n v="242.67000000000007"/>
    <n v="12000"/>
    <n v="242.66"/>
    <s v="G/530404/1FA101"/>
  </r>
  <r>
    <s v="1"/>
    <s v="QUITO CIUDAD SOLIDARIA"/>
    <x v="0"/>
    <s v="F"/>
    <x v="0"/>
    <x v="6"/>
    <x v="6"/>
    <x v="0"/>
    <x v="1"/>
    <x v="1"/>
    <x v="26"/>
    <s v="001"/>
    <n v="14000"/>
    <n v="1176.04"/>
    <n v="15176.04"/>
    <n v="0"/>
    <n v="15176.04"/>
    <n v="0"/>
    <n v="15176.04"/>
    <n v="0"/>
    <n v="0"/>
    <n v="15176.04"/>
    <n v="0"/>
    <s v="G/530405/1FA101"/>
  </r>
  <r>
    <s v="1"/>
    <s v="QUITO CIUDAD SOLIDARIA"/>
    <x v="0"/>
    <s v="F"/>
    <x v="0"/>
    <x v="6"/>
    <x v="6"/>
    <x v="0"/>
    <x v="1"/>
    <x v="1"/>
    <x v="27"/>
    <s v="001"/>
    <n v="87500"/>
    <n v="-38874.11"/>
    <n v="48625.89"/>
    <n v="-46069.19"/>
    <n v="2556.6999999999971"/>
    <n v="0"/>
    <n v="2556.6999999999998"/>
    <n v="2556.6999999999998"/>
    <n v="46069.19"/>
    <n v="46069.19"/>
    <n v="0"/>
    <s v="G/530505/1FA101"/>
  </r>
  <r>
    <s v="1"/>
    <s v="QUITO CIUDAD SOLIDARIA"/>
    <x v="0"/>
    <s v="F"/>
    <x v="0"/>
    <x v="6"/>
    <x v="6"/>
    <x v="0"/>
    <x v="1"/>
    <x v="1"/>
    <x v="28"/>
    <s v="001"/>
    <n v="7000"/>
    <n v="0"/>
    <n v="7000"/>
    <n v="0"/>
    <n v="7000"/>
    <n v="0"/>
    <n v="1064.44"/>
    <n v="0"/>
    <n v="5935.5599999999995"/>
    <n v="7000"/>
    <n v="5935.56"/>
    <s v="G/530704/1FA101"/>
  </r>
  <r>
    <s v="1"/>
    <s v="QUITO CIUDAD SOLIDARIA"/>
    <x v="0"/>
    <s v="F"/>
    <x v="0"/>
    <x v="6"/>
    <x v="6"/>
    <x v="0"/>
    <x v="1"/>
    <x v="1"/>
    <x v="30"/>
    <s v="001"/>
    <n v="15000"/>
    <n v="-1458.1"/>
    <n v="13541.9"/>
    <n v="0"/>
    <n v="13541.9"/>
    <n v="0"/>
    <n v="13541.9"/>
    <n v="4197.2299999999996"/>
    <n v="0"/>
    <n v="9344.67"/>
    <n v="0"/>
    <s v="G/530803/1FA101"/>
  </r>
  <r>
    <s v="1"/>
    <s v="QUITO CIUDAD SOLIDARIA"/>
    <x v="0"/>
    <s v="F"/>
    <x v="0"/>
    <x v="6"/>
    <x v="6"/>
    <x v="0"/>
    <x v="1"/>
    <x v="1"/>
    <x v="31"/>
    <s v="001"/>
    <n v="2000"/>
    <n v="1910.1"/>
    <n v="3910.1"/>
    <n v="0"/>
    <n v="3910.1"/>
    <n v="3632.93"/>
    <n v="0"/>
    <n v="0"/>
    <n v="3910.1"/>
    <n v="3910.1"/>
    <n v="277.17"/>
    <s v="G/530804/1FA101"/>
  </r>
  <r>
    <s v="1"/>
    <s v="QUITO CIUDAD SOLIDARIA"/>
    <x v="0"/>
    <s v="F"/>
    <x v="0"/>
    <x v="6"/>
    <x v="6"/>
    <x v="0"/>
    <x v="1"/>
    <x v="1"/>
    <x v="32"/>
    <s v="001"/>
    <n v="250"/>
    <n v="0"/>
    <n v="250"/>
    <n v="0"/>
    <n v="250"/>
    <n v="0"/>
    <n v="0"/>
    <n v="0"/>
    <n v="250"/>
    <n v="250"/>
    <n v="250"/>
    <s v="G/530805/1FA101"/>
  </r>
  <r>
    <s v="1"/>
    <s v="QUITO CIUDAD SOLIDARIA"/>
    <x v="0"/>
    <s v="F"/>
    <x v="0"/>
    <x v="6"/>
    <x v="6"/>
    <x v="0"/>
    <x v="1"/>
    <x v="1"/>
    <x v="34"/>
    <s v="001"/>
    <n v="8000"/>
    <n v="0"/>
    <n v="8000"/>
    <n v="0"/>
    <n v="8000"/>
    <n v="7807.71"/>
    <n v="0"/>
    <n v="0"/>
    <n v="8000"/>
    <n v="8000"/>
    <n v="192.29"/>
    <s v="G/530807/1FA101"/>
  </r>
  <r>
    <s v="1"/>
    <s v="QUITO CIUDAD SOLIDARIA"/>
    <x v="0"/>
    <s v="F"/>
    <x v="0"/>
    <x v="6"/>
    <x v="6"/>
    <x v="0"/>
    <x v="1"/>
    <x v="1"/>
    <x v="36"/>
    <s v="001"/>
    <n v="2000"/>
    <n v="0"/>
    <n v="2000"/>
    <n v="0"/>
    <n v="2000"/>
    <n v="0"/>
    <n v="0"/>
    <n v="0"/>
    <n v="2000"/>
    <n v="2000"/>
    <n v="2000"/>
    <s v="G/530811/1FA101"/>
  </r>
  <r>
    <s v="1"/>
    <s v="QUITO CIUDAD SOLIDARIA"/>
    <x v="0"/>
    <s v="F"/>
    <x v="0"/>
    <x v="6"/>
    <x v="6"/>
    <x v="0"/>
    <x v="1"/>
    <x v="1"/>
    <x v="37"/>
    <s v="001"/>
    <n v="28000"/>
    <n v="3633.01"/>
    <n v="31633.010000000002"/>
    <n v="0"/>
    <n v="31633.010000000002"/>
    <n v="0"/>
    <n v="31633.01"/>
    <n v="0"/>
    <n v="0"/>
    <n v="31633.010000000002"/>
    <n v="0"/>
    <s v="G/530813/1FA101"/>
  </r>
  <r>
    <s v="1"/>
    <s v="QUITO CIUDAD SOLIDARIA"/>
    <x v="0"/>
    <s v="F"/>
    <x v="0"/>
    <x v="6"/>
    <x v="6"/>
    <x v="0"/>
    <x v="1"/>
    <x v="2"/>
    <x v="38"/>
    <s v="001"/>
    <n v="0"/>
    <n v="3646.58"/>
    <n v="3646.58"/>
    <n v="0"/>
    <n v="3646.58"/>
    <n v="1401.82"/>
    <n v="1541.7"/>
    <n v="1504.96"/>
    <n v="2104.88"/>
    <n v="2141.62"/>
    <n v="703.06"/>
    <s v="G/570102/1FA101"/>
  </r>
  <r>
    <s v="1"/>
    <s v="QUITO CIUDAD SOLIDARIA"/>
    <x v="0"/>
    <s v="F"/>
    <x v="0"/>
    <x v="6"/>
    <x v="6"/>
    <x v="1"/>
    <x v="6"/>
    <x v="3"/>
    <x v="40"/>
    <s v="002"/>
    <n v="817"/>
    <n v="0"/>
    <n v="817"/>
    <n v="0"/>
    <n v="817"/>
    <n v="817"/>
    <n v="0"/>
    <n v="0"/>
    <n v="817"/>
    <n v="817"/>
    <n v="0"/>
    <s v="G/710203/1FF102"/>
  </r>
  <r>
    <s v="1"/>
    <s v="QUITO CIUDAD SOLIDARIA"/>
    <x v="0"/>
    <s v="F"/>
    <x v="0"/>
    <x v="6"/>
    <x v="6"/>
    <x v="1"/>
    <x v="6"/>
    <x v="3"/>
    <x v="41"/>
    <s v="002"/>
    <n v="405.82"/>
    <n v="0"/>
    <n v="405.82"/>
    <n v="0"/>
    <n v="405.82"/>
    <n v="400"/>
    <n v="0"/>
    <n v="0"/>
    <n v="405.82"/>
    <n v="405.82"/>
    <n v="5.82"/>
    <s v="G/710204/1FF102"/>
  </r>
  <r>
    <s v="1"/>
    <s v="QUITO CIUDAD SOLIDARIA"/>
    <x v="0"/>
    <s v="F"/>
    <x v="0"/>
    <x v="6"/>
    <x v="6"/>
    <x v="1"/>
    <x v="6"/>
    <x v="3"/>
    <x v="43"/>
    <s v="002"/>
    <n v="9804"/>
    <n v="0"/>
    <n v="9804"/>
    <n v="0"/>
    <n v="9804"/>
    <n v="9804"/>
    <n v="0"/>
    <n v="0"/>
    <n v="9804"/>
    <n v="9804"/>
    <n v="0"/>
    <s v="G/710510/1FF102"/>
  </r>
  <r>
    <s v="1"/>
    <s v="QUITO CIUDAD SOLIDARIA"/>
    <x v="0"/>
    <s v="F"/>
    <x v="0"/>
    <x v="6"/>
    <x v="6"/>
    <x v="1"/>
    <x v="6"/>
    <x v="3"/>
    <x v="44"/>
    <s v="002"/>
    <n v="1240.21"/>
    <n v="0"/>
    <n v="1240.21"/>
    <n v="0"/>
    <n v="1240.21"/>
    <n v="1240.21"/>
    <n v="0"/>
    <n v="0"/>
    <n v="1240.21"/>
    <n v="1240.21"/>
    <n v="0"/>
    <s v="G/710601/1FF102"/>
  </r>
  <r>
    <s v="1"/>
    <s v="QUITO CIUDAD SOLIDARIA"/>
    <x v="0"/>
    <s v="F"/>
    <x v="0"/>
    <x v="6"/>
    <x v="6"/>
    <x v="1"/>
    <x v="6"/>
    <x v="3"/>
    <x v="45"/>
    <s v="002"/>
    <n v="817"/>
    <n v="0"/>
    <n v="817"/>
    <n v="0"/>
    <n v="817"/>
    <n v="817"/>
    <n v="0"/>
    <n v="0"/>
    <n v="817"/>
    <n v="817"/>
    <n v="0"/>
    <s v="G/710602/1FF102"/>
  </r>
  <r>
    <s v="1"/>
    <s v="QUITO CIUDAD SOLIDARIA"/>
    <x v="0"/>
    <s v="F"/>
    <x v="0"/>
    <x v="6"/>
    <x v="6"/>
    <x v="1"/>
    <x v="2"/>
    <x v="3"/>
    <x v="40"/>
    <s v="002"/>
    <n v="8040"/>
    <n v="0"/>
    <n v="8040"/>
    <n v="0"/>
    <n v="8040"/>
    <n v="7427.05"/>
    <n v="612.95000000000005"/>
    <n v="612.95000000000005"/>
    <n v="7427.05"/>
    <n v="7427.05"/>
    <n v="0"/>
    <s v="G/710203/1FF102"/>
  </r>
  <r>
    <s v="1"/>
    <s v="QUITO CIUDAD SOLIDARIA"/>
    <x v="0"/>
    <s v="F"/>
    <x v="0"/>
    <x v="6"/>
    <x v="6"/>
    <x v="1"/>
    <x v="2"/>
    <x v="3"/>
    <x v="41"/>
    <s v="002"/>
    <n v="3652.38"/>
    <n v="0"/>
    <n v="3652.38"/>
    <n v="0"/>
    <n v="3652.38"/>
    <n v="528.39"/>
    <n v="3071.61"/>
    <n v="3071.61"/>
    <n v="580.77"/>
    <n v="580.77"/>
    <n v="52.38"/>
    <s v="G/710204/1FF102"/>
  </r>
  <r>
    <s v="1"/>
    <s v="QUITO CIUDAD SOLIDARIA"/>
    <x v="0"/>
    <s v="F"/>
    <x v="0"/>
    <x v="6"/>
    <x v="6"/>
    <x v="1"/>
    <x v="2"/>
    <x v="3"/>
    <x v="42"/>
    <s v="002"/>
    <n v="0"/>
    <n v="2025.33"/>
    <n v="2025.33"/>
    <n v="1590.38"/>
    <n v="3615.71"/>
    <n v="0"/>
    <n v="2024.8"/>
    <n v="2024.8"/>
    <n v="0.52999999999997272"/>
    <n v="0.52999999999997272"/>
    <n v="1590.91"/>
    <s v="G/710507/1FF102"/>
  </r>
  <r>
    <s v="1"/>
    <s v="QUITO CIUDAD SOLIDARIA"/>
    <x v="0"/>
    <s v="F"/>
    <x v="0"/>
    <x v="6"/>
    <x v="6"/>
    <x v="1"/>
    <x v="2"/>
    <x v="3"/>
    <x v="43"/>
    <s v="002"/>
    <n v="96480"/>
    <n v="0"/>
    <n v="96480"/>
    <n v="4320.26"/>
    <n v="100800.26"/>
    <n v="29308.799999999999"/>
    <n v="67171.199999999997"/>
    <n v="67171.199999999997"/>
    <n v="29308.800000000003"/>
    <n v="29308.800000000003"/>
    <n v="4320.26"/>
    <s v="G/710510/1FF102"/>
  </r>
  <r>
    <s v="1"/>
    <s v="QUITO CIUDAD SOLIDARIA"/>
    <x v="0"/>
    <s v="F"/>
    <x v="0"/>
    <x v="6"/>
    <x v="6"/>
    <x v="1"/>
    <x v="2"/>
    <x v="3"/>
    <x v="44"/>
    <s v="002"/>
    <n v="12204.72"/>
    <n v="0"/>
    <n v="12204.72"/>
    <n v="989.36"/>
    <n v="13194.08"/>
    <n v="3451.36"/>
    <n v="8753.36"/>
    <n v="8753.36"/>
    <n v="3451.3599999999988"/>
    <n v="3451.3599999999988"/>
    <n v="989.36"/>
    <s v="G/710601/1FF102"/>
  </r>
  <r>
    <s v="1"/>
    <s v="QUITO CIUDAD SOLIDARIA"/>
    <x v="0"/>
    <s v="F"/>
    <x v="0"/>
    <x v="6"/>
    <x v="6"/>
    <x v="1"/>
    <x v="2"/>
    <x v="3"/>
    <x v="45"/>
    <s v="002"/>
    <n v="8040"/>
    <n v="0"/>
    <n v="8040"/>
    <n v="0"/>
    <n v="8040"/>
    <n v="4326.71"/>
    <n v="3713.29"/>
    <n v="3713.29"/>
    <n v="4326.71"/>
    <n v="4326.71"/>
    <n v="0"/>
    <s v="G/710602/1FF102"/>
  </r>
  <r>
    <s v="1"/>
    <s v="QUITO CIUDAD SOLIDARIA"/>
    <x v="0"/>
    <s v="F"/>
    <x v="0"/>
    <x v="6"/>
    <x v="6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6"/>
    <x v="6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6"/>
    <x v="6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6"/>
    <x v="6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6"/>
    <x v="6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x v="0"/>
    <s v="F"/>
    <x v="0"/>
    <x v="6"/>
    <x v="6"/>
    <x v="1"/>
    <x v="5"/>
    <x v="4"/>
    <x v="57"/>
    <s v="001"/>
    <n v="7860"/>
    <n v="0"/>
    <n v="7860"/>
    <n v="-7860"/>
    <n v="0"/>
    <n v="0"/>
    <n v="0"/>
    <n v="0"/>
    <n v="7860"/>
    <n v="7860"/>
    <n v="0"/>
    <s v="G/730204/1FF102"/>
  </r>
  <r>
    <s v="1"/>
    <s v="QUITO CIUDAD SOLIDARIA"/>
    <x v="0"/>
    <s v="F"/>
    <x v="0"/>
    <x v="6"/>
    <x v="6"/>
    <x v="1"/>
    <x v="5"/>
    <x v="4"/>
    <x v="53"/>
    <s v="001"/>
    <n v="58766"/>
    <n v="1624"/>
    <n v="60390"/>
    <n v="-60390"/>
    <n v="0"/>
    <n v="0"/>
    <n v="0"/>
    <n v="0"/>
    <n v="60390"/>
    <n v="60390"/>
    <n v="0"/>
    <s v="G/730205/1FF102"/>
  </r>
  <r>
    <s v="1"/>
    <s v="QUITO CIUDAD SOLIDARIA"/>
    <x v="0"/>
    <s v="F"/>
    <x v="0"/>
    <x v="6"/>
    <x v="6"/>
    <x v="1"/>
    <x v="5"/>
    <x v="4"/>
    <x v="58"/>
    <s v="001"/>
    <n v="6368"/>
    <n v="560"/>
    <n v="6928"/>
    <n v="-6928"/>
    <n v="0"/>
    <n v="0"/>
    <n v="0"/>
    <n v="0"/>
    <n v="6928"/>
    <n v="6928"/>
    <n v="0"/>
    <s v="G/730235/1FF102"/>
  </r>
  <r>
    <s v="1"/>
    <s v="QUITO CIUDAD SOLIDARIA"/>
    <x v="0"/>
    <s v="F"/>
    <x v="0"/>
    <x v="6"/>
    <x v="6"/>
    <x v="1"/>
    <x v="5"/>
    <x v="4"/>
    <x v="47"/>
    <s v="001"/>
    <n v="9532"/>
    <n v="0"/>
    <n v="9532"/>
    <n v="-9532"/>
    <n v="0"/>
    <n v="0"/>
    <n v="0"/>
    <n v="0"/>
    <n v="9532"/>
    <n v="9532"/>
    <n v="0"/>
    <s v="G/730505/1FF102"/>
  </r>
  <r>
    <s v="1"/>
    <s v="QUITO CIUDAD SOLIDARIA"/>
    <x v="0"/>
    <s v="F"/>
    <x v="0"/>
    <x v="6"/>
    <x v="6"/>
    <x v="1"/>
    <x v="5"/>
    <x v="4"/>
    <x v="48"/>
    <s v="001"/>
    <n v="0"/>
    <n v="77800"/>
    <n v="77800"/>
    <n v="-77800"/>
    <n v="0"/>
    <n v="0"/>
    <n v="0"/>
    <n v="0"/>
    <n v="77800"/>
    <n v="77800"/>
    <n v="0"/>
    <s v="G/730605/1FF102"/>
  </r>
  <r>
    <s v="1"/>
    <s v="QUITO CIUDAD SOLIDARIA"/>
    <x v="0"/>
    <s v="F"/>
    <x v="0"/>
    <x v="6"/>
    <x v="6"/>
    <x v="1"/>
    <x v="5"/>
    <x v="4"/>
    <x v="56"/>
    <s v="001"/>
    <n v="46895.199999999997"/>
    <n v="2240"/>
    <n v="49135.199999999997"/>
    <n v="-49135.199999999997"/>
    <n v="0"/>
    <n v="0"/>
    <n v="0"/>
    <n v="0"/>
    <n v="49135.199999999997"/>
    <n v="49135.199999999997"/>
    <n v="0"/>
    <s v="G/730613/1FF102"/>
  </r>
  <r>
    <s v="1"/>
    <s v="QUITO CIUDAD SOLIDARIA"/>
    <x v="0"/>
    <s v="F"/>
    <x v="0"/>
    <x v="6"/>
    <x v="6"/>
    <x v="1"/>
    <x v="5"/>
    <x v="4"/>
    <x v="69"/>
    <s v="001"/>
    <n v="1580.8"/>
    <n v="0"/>
    <n v="1580.8"/>
    <n v="-1580.8"/>
    <n v="0"/>
    <n v="0"/>
    <n v="0"/>
    <n v="0"/>
    <n v="1580.8"/>
    <n v="1580.8"/>
    <n v="0"/>
    <s v="G/730802/1FF102"/>
  </r>
  <r>
    <s v="1"/>
    <s v="QUITO CIUDAD SOLIDARIA"/>
    <x v="0"/>
    <s v="F"/>
    <x v="0"/>
    <x v="6"/>
    <x v="6"/>
    <x v="1"/>
    <x v="5"/>
    <x v="4"/>
    <x v="50"/>
    <s v="001"/>
    <n v="2860"/>
    <n v="0"/>
    <n v="2860"/>
    <n v="-2860"/>
    <n v="0"/>
    <n v="0"/>
    <n v="0"/>
    <n v="0"/>
    <n v="2860"/>
    <n v="2860"/>
    <n v="0"/>
    <s v="G/730804/1FF102"/>
  </r>
  <r>
    <s v="1"/>
    <s v="QUITO CIUDAD SOLIDARIA"/>
    <x v="0"/>
    <s v="F"/>
    <x v="0"/>
    <x v="6"/>
    <x v="6"/>
    <x v="1"/>
    <x v="5"/>
    <x v="4"/>
    <x v="68"/>
    <s v="001"/>
    <n v="12308.8"/>
    <n v="0"/>
    <n v="12308.8"/>
    <n v="-12308.8"/>
    <n v="0"/>
    <n v="0"/>
    <n v="0"/>
    <n v="0"/>
    <n v="12308.8"/>
    <n v="12308.8"/>
    <n v="0"/>
    <s v="G/730811/1FF102"/>
  </r>
  <r>
    <s v="1"/>
    <s v="QUITO CIUDAD SOLIDARIA"/>
    <x v="0"/>
    <s v="F"/>
    <x v="0"/>
    <x v="6"/>
    <x v="6"/>
    <x v="1"/>
    <x v="5"/>
    <x v="4"/>
    <x v="59"/>
    <s v="001"/>
    <n v="8260"/>
    <n v="0"/>
    <n v="8260"/>
    <n v="-8260"/>
    <n v="0"/>
    <n v="0"/>
    <n v="0"/>
    <n v="0"/>
    <n v="8260"/>
    <n v="8260"/>
    <n v="0"/>
    <s v="G/730812/1FF102"/>
  </r>
  <r>
    <s v="1"/>
    <s v="QUITO CIUDAD SOLIDARIA"/>
    <x v="0"/>
    <s v="F"/>
    <x v="0"/>
    <x v="6"/>
    <x v="6"/>
    <x v="1"/>
    <x v="6"/>
    <x v="4"/>
    <x v="57"/>
    <s v="001"/>
    <n v="2800"/>
    <n v="0"/>
    <n v="2800"/>
    <n v="-2800"/>
    <n v="0"/>
    <n v="0"/>
    <n v="0"/>
    <n v="0"/>
    <n v="2800"/>
    <n v="2800"/>
    <n v="0"/>
    <s v="G/730204/1FF102"/>
  </r>
  <r>
    <s v="1"/>
    <s v="QUITO CIUDAD SOLIDARIA"/>
    <x v="0"/>
    <s v="F"/>
    <x v="0"/>
    <x v="6"/>
    <x v="6"/>
    <x v="1"/>
    <x v="6"/>
    <x v="4"/>
    <x v="53"/>
    <s v="001"/>
    <n v="13000"/>
    <n v="0"/>
    <n v="13000"/>
    <n v="-13000"/>
    <n v="0"/>
    <n v="0"/>
    <n v="0"/>
    <n v="0"/>
    <n v="13000"/>
    <n v="13000"/>
    <n v="0"/>
    <s v="G/730205/1FF102"/>
  </r>
  <r>
    <s v="1"/>
    <s v="QUITO CIUDAD SOLIDARIA"/>
    <x v="0"/>
    <s v="F"/>
    <x v="0"/>
    <x v="6"/>
    <x v="6"/>
    <x v="1"/>
    <x v="6"/>
    <x v="4"/>
    <x v="58"/>
    <s v="001"/>
    <n v="6172.82"/>
    <n v="0"/>
    <n v="6172.82"/>
    <n v="-6172.82"/>
    <n v="0"/>
    <n v="0"/>
    <n v="0"/>
    <n v="0"/>
    <n v="6172.82"/>
    <n v="6172.82"/>
    <n v="0"/>
    <s v="G/730235/1FF102"/>
  </r>
  <r>
    <s v="1"/>
    <s v="QUITO CIUDAD SOLIDARIA"/>
    <x v="0"/>
    <s v="F"/>
    <x v="0"/>
    <x v="6"/>
    <x v="6"/>
    <x v="1"/>
    <x v="6"/>
    <x v="4"/>
    <x v="47"/>
    <s v="001"/>
    <n v="3400"/>
    <n v="0"/>
    <n v="3400"/>
    <n v="-3400"/>
    <n v="0"/>
    <n v="0"/>
    <n v="0"/>
    <n v="0"/>
    <n v="3400"/>
    <n v="3400"/>
    <n v="0"/>
    <s v="G/730505/1FF102"/>
  </r>
  <r>
    <s v="1"/>
    <s v="QUITO CIUDAD SOLIDARIA"/>
    <x v="0"/>
    <s v="F"/>
    <x v="0"/>
    <x v="6"/>
    <x v="6"/>
    <x v="1"/>
    <x v="6"/>
    <x v="4"/>
    <x v="56"/>
    <s v="001"/>
    <n v="4500"/>
    <n v="0"/>
    <n v="4500"/>
    <n v="-4500"/>
    <n v="0"/>
    <n v="0"/>
    <n v="0"/>
    <n v="0"/>
    <n v="4500"/>
    <n v="4500"/>
    <n v="0"/>
    <s v="G/730613/1FF102"/>
  </r>
  <r>
    <s v="1"/>
    <s v="QUITO CIUDAD SOLIDARIA"/>
    <x v="0"/>
    <s v="F"/>
    <x v="0"/>
    <x v="6"/>
    <x v="6"/>
    <x v="1"/>
    <x v="6"/>
    <x v="4"/>
    <x v="50"/>
    <s v="001"/>
    <n v="2000"/>
    <n v="0"/>
    <n v="2000"/>
    <n v="-2000"/>
    <n v="0"/>
    <n v="0"/>
    <n v="0"/>
    <n v="0"/>
    <n v="2000"/>
    <n v="2000"/>
    <n v="0"/>
    <s v="G/730804/1FF102"/>
  </r>
  <r>
    <s v="1"/>
    <s v="QUITO CIUDAD SOLIDARIA"/>
    <x v="0"/>
    <s v="F"/>
    <x v="0"/>
    <x v="6"/>
    <x v="6"/>
    <x v="1"/>
    <x v="7"/>
    <x v="4"/>
    <x v="53"/>
    <s v="001"/>
    <n v="5600"/>
    <n v="0"/>
    <n v="5600"/>
    <n v="-5600"/>
    <n v="0"/>
    <n v="0"/>
    <n v="0"/>
    <n v="0"/>
    <n v="5600"/>
    <n v="5600"/>
    <n v="0"/>
    <s v="G/730205/1FF102"/>
  </r>
  <r>
    <s v="1"/>
    <s v="QUITO CIUDAD SOLIDARIA"/>
    <x v="0"/>
    <s v="F"/>
    <x v="0"/>
    <x v="6"/>
    <x v="6"/>
    <x v="1"/>
    <x v="7"/>
    <x v="4"/>
    <x v="58"/>
    <s v="001"/>
    <n v="3700"/>
    <n v="0"/>
    <n v="3700"/>
    <n v="-3700"/>
    <n v="0"/>
    <n v="0"/>
    <n v="0"/>
    <n v="0"/>
    <n v="3700"/>
    <n v="3700"/>
    <n v="0"/>
    <s v="G/730235/1FF102"/>
  </r>
  <r>
    <s v="1"/>
    <s v="QUITO CIUDAD SOLIDARIA"/>
    <x v="0"/>
    <s v="F"/>
    <x v="0"/>
    <x v="6"/>
    <x v="6"/>
    <x v="1"/>
    <x v="7"/>
    <x v="4"/>
    <x v="47"/>
    <s v="001"/>
    <n v="2799"/>
    <n v="0"/>
    <n v="2799"/>
    <n v="-2799"/>
    <n v="0"/>
    <n v="0"/>
    <n v="0"/>
    <n v="0"/>
    <n v="2799"/>
    <n v="2799"/>
    <n v="0"/>
    <s v="G/730505/1FF102"/>
  </r>
  <r>
    <s v="1"/>
    <s v="QUITO CIUDAD SOLIDARIA"/>
    <x v="0"/>
    <s v="F"/>
    <x v="0"/>
    <x v="6"/>
    <x v="6"/>
    <x v="1"/>
    <x v="7"/>
    <x v="4"/>
    <x v="56"/>
    <s v="001"/>
    <n v="1000"/>
    <n v="0"/>
    <n v="1000"/>
    <n v="-1000"/>
    <n v="0"/>
    <n v="0"/>
    <n v="0"/>
    <n v="0"/>
    <n v="1000"/>
    <n v="1000"/>
    <n v="0"/>
    <s v="G/730613/1FF102"/>
  </r>
  <r>
    <s v="1"/>
    <s v="QUITO CIUDAD SOLIDARIA"/>
    <x v="0"/>
    <s v="F"/>
    <x v="0"/>
    <x v="6"/>
    <x v="6"/>
    <x v="1"/>
    <x v="7"/>
    <x v="4"/>
    <x v="69"/>
    <s v="001"/>
    <n v="2000"/>
    <n v="0"/>
    <n v="2000"/>
    <n v="-2000"/>
    <n v="0"/>
    <n v="0"/>
    <n v="0"/>
    <n v="0"/>
    <n v="2000"/>
    <n v="2000"/>
    <n v="0"/>
    <s v="G/730802/1FF102"/>
  </r>
  <r>
    <s v="1"/>
    <s v="QUITO CIUDAD SOLIDARIA"/>
    <x v="0"/>
    <s v="F"/>
    <x v="0"/>
    <x v="6"/>
    <x v="6"/>
    <x v="1"/>
    <x v="7"/>
    <x v="4"/>
    <x v="50"/>
    <s v="001"/>
    <n v="400"/>
    <n v="0"/>
    <n v="400"/>
    <n v="-400"/>
    <n v="0"/>
    <n v="0"/>
    <n v="0"/>
    <n v="0"/>
    <n v="400"/>
    <n v="400"/>
    <n v="0"/>
    <s v="G/730804/1FF102"/>
  </r>
  <r>
    <s v="1"/>
    <s v="QUITO CIUDAD SOLIDARIA"/>
    <x v="0"/>
    <s v="F"/>
    <x v="0"/>
    <x v="6"/>
    <x v="6"/>
    <x v="1"/>
    <x v="7"/>
    <x v="4"/>
    <x v="68"/>
    <s v="001"/>
    <n v="3000"/>
    <n v="0"/>
    <n v="3000"/>
    <n v="-3000"/>
    <n v="0"/>
    <n v="0"/>
    <n v="0"/>
    <n v="0"/>
    <n v="3000"/>
    <n v="3000"/>
    <n v="0"/>
    <s v="G/730811/1FF102"/>
  </r>
  <r>
    <s v="1"/>
    <s v="QUITO CIUDAD SOLIDARIA"/>
    <x v="0"/>
    <s v="F"/>
    <x v="0"/>
    <x v="6"/>
    <x v="6"/>
    <x v="1"/>
    <x v="7"/>
    <x v="4"/>
    <x v="59"/>
    <s v="001"/>
    <n v="800"/>
    <n v="0"/>
    <n v="800"/>
    <n v="-800"/>
    <n v="0"/>
    <n v="0"/>
    <n v="0"/>
    <n v="0"/>
    <n v="800"/>
    <n v="800"/>
    <n v="0"/>
    <s v="G/730812/1FF102"/>
  </r>
  <r>
    <s v="1"/>
    <s v="QUITO CIUDAD SOLIDARIA"/>
    <x v="0"/>
    <s v="F"/>
    <x v="0"/>
    <x v="6"/>
    <x v="6"/>
    <x v="1"/>
    <x v="2"/>
    <x v="4"/>
    <x v="57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x v="0"/>
    <s v="F"/>
    <x v="0"/>
    <x v="6"/>
    <x v="6"/>
    <x v="1"/>
    <x v="2"/>
    <x v="4"/>
    <x v="53"/>
    <s v="001"/>
    <n v="1500"/>
    <n v="0"/>
    <n v="1500"/>
    <n v="-1500"/>
    <n v="0"/>
    <n v="0"/>
    <n v="0"/>
    <n v="0"/>
    <n v="1500"/>
    <n v="1500"/>
    <n v="0"/>
    <s v="G/730205/1FF102"/>
  </r>
  <r>
    <s v="1"/>
    <s v="QUITO CIUDAD SOLIDARIA"/>
    <x v="0"/>
    <s v="F"/>
    <x v="0"/>
    <x v="6"/>
    <x v="6"/>
    <x v="1"/>
    <x v="2"/>
    <x v="4"/>
    <x v="62"/>
    <s v="001"/>
    <n v="7500"/>
    <n v="0"/>
    <n v="7500"/>
    <n v="-7500"/>
    <n v="0"/>
    <n v="0"/>
    <n v="0"/>
    <n v="0"/>
    <n v="7500"/>
    <n v="7500"/>
    <n v="0"/>
    <s v="G/730402/1FF102"/>
  </r>
  <r>
    <s v="1"/>
    <s v="QUITO CIUDAD SOLIDARIA"/>
    <x v="0"/>
    <s v="F"/>
    <x v="0"/>
    <x v="6"/>
    <x v="6"/>
    <x v="1"/>
    <x v="2"/>
    <x v="4"/>
    <x v="46"/>
    <s v="001"/>
    <n v="1500"/>
    <n v="0"/>
    <n v="1500"/>
    <n v="-1500"/>
    <n v="0"/>
    <n v="0"/>
    <n v="0"/>
    <n v="0"/>
    <n v="1500"/>
    <n v="1500"/>
    <n v="0"/>
    <s v="G/730404/1FF102"/>
  </r>
  <r>
    <s v="1"/>
    <s v="QUITO CIUDAD SOLIDARIA"/>
    <x v="0"/>
    <s v="F"/>
    <x v="0"/>
    <x v="6"/>
    <x v="6"/>
    <x v="1"/>
    <x v="2"/>
    <x v="4"/>
    <x v="56"/>
    <s v="001"/>
    <n v="11100"/>
    <n v="0"/>
    <n v="11100"/>
    <n v="-11100"/>
    <n v="0"/>
    <n v="0"/>
    <n v="0"/>
    <n v="0"/>
    <n v="11100"/>
    <n v="11100"/>
    <n v="0"/>
    <s v="G/730613/1FF102"/>
  </r>
  <r>
    <s v="1"/>
    <s v="QUITO CIUDAD SOLIDARIA"/>
    <x v="0"/>
    <s v="F"/>
    <x v="0"/>
    <x v="6"/>
    <x v="6"/>
    <x v="1"/>
    <x v="2"/>
    <x v="4"/>
    <x v="50"/>
    <s v="001"/>
    <n v="600"/>
    <n v="0"/>
    <n v="600"/>
    <n v="-600"/>
    <n v="0"/>
    <n v="0"/>
    <n v="0"/>
    <n v="0"/>
    <n v="600"/>
    <n v="600"/>
    <n v="0"/>
    <s v="G/730804/1FF102"/>
  </r>
  <r>
    <s v="1"/>
    <s v="QUITO CIUDAD SOLIDARIA"/>
    <x v="0"/>
    <s v="F"/>
    <x v="0"/>
    <x v="6"/>
    <x v="6"/>
    <x v="1"/>
    <x v="2"/>
    <x v="4"/>
    <x v="59"/>
    <s v="001"/>
    <n v="1000"/>
    <n v="0"/>
    <n v="1000"/>
    <n v="-1000"/>
    <n v="0"/>
    <n v="0"/>
    <n v="0"/>
    <n v="0"/>
    <n v="1000"/>
    <n v="1000"/>
    <n v="0"/>
    <s v="G/730812/1FF102"/>
  </r>
  <r>
    <s v="1"/>
    <s v="QUITO CIUDAD SOLIDARIA"/>
    <x v="0"/>
    <s v="F"/>
    <x v="0"/>
    <x v="6"/>
    <x v="6"/>
    <x v="1"/>
    <x v="2"/>
    <x v="4"/>
    <x v="65"/>
    <s v="001"/>
    <n v="1500"/>
    <n v="0"/>
    <n v="1500"/>
    <n v="-1500"/>
    <n v="0"/>
    <n v="0"/>
    <n v="0"/>
    <n v="0"/>
    <n v="1500"/>
    <n v="1500"/>
    <n v="0"/>
    <s v="G/730820/1FF102"/>
  </r>
  <r>
    <s v="1"/>
    <s v="QUITO CIUDAD SOLIDARIA"/>
    <x v="0"/>
    <s v="F"/>
    <x v="0"/>
    <x v="6"/>
    <x v="6"/>
    <x v="1"/>
    <x v="8"/>
    <x v="4"/>
    <x v="67"/>
    <s v="001"/>
    <n v="60000"/>
    <n v="0"/>
    <n v="60000"/>
    <n v="-60000"/>
    <n v="0"/>
    <n v="0"/>
    <n v="0"/>
    <n v="0"/>
    <n v="60000"/>
    <n v="60000"/>
    <n v="0"/>
    <s v="G/730418/1FF102"/>
  </r>
  <r>
    <s v="1"/>
    <s v="QUITO CIUDAD SOLIDARIA"/>
    <x v="0"/>
    <s v="F"/>
    <x v="0"/>
    <x v="6"/>
    <x v="6"/>
    <x v="1"/>
    <x v="8"/>
    <x v="4"/>
    <x v="48"/>
    <s v="001"/>
    <n v="20000"/>
    <n v="10371.459999999999"/>
    <n v="30371.46"/>
    <n v="-30371.46"/>
    <n v="0"/>
    <n v="0"/>
    <n v="0"/>
    <n v="0"/>
    <n v="30371.46"/>
    <n v="30371.46"/>
    <n v="0"/>
    <s v="G/730605/1FF102"/>
  </r>
  <r>
    <s v="1"/>
    <s v="QUITO CIUDAD SOLIDARIA"/>
    <x v="0"/>
    <s v="F"/>
    <x v="0"/>
    <x v="6"/>
    <x v="6"/>
    <x v="1"/>
    <x v="9"/>
    <x v="4"/>
    <x v="53"/>
    <s v="001"/>
    <n v="10000"/>
    <n v="0"/>
    <n v="10000"/>
    <n v="-10000"/>
    <n v="0"/>
    <n v="0"/>
    <n v="0"/>
    <n v="0"/>
    <n v="10000"/>
    <n v="10000"/>
    <n v="0"/>
    <s v="G/730205/1FF102"/>
  </r>
  <r>
    <s v="1"/>
    <s v="QUITO CIUDAD SOLIDARIA"/>
    <x v="0"/>
    <s v="F"/>
    <x v="0"/>
    <x v="6"/>
    <x v="6"/>
    <x v="1"/>
    <x v="9"/>
    <x v="4"/>
    <x v="58"/>
    <s v="001"/>
    <n v="67633.84"/>
    <n v="0"/>
    <n v="67633.84"/>
    <n v="-67633.84"/>
    <n v="0"/>
    <n v="0"/>
    <n v="0"/>
    <n v="0"/>
    <n v="67633.84"/>
    <n v="67633.84"/>
    <n v="0"/>
    <s v="G/730235/1FF102"/>
  </r>
  <r>
    <s v="1"/>
    <s v="QUITO CIUDAD SOLIDARIA"/>
    <x v="0"/>
    <s v="F"/>
    <x v="0"/>
    <x v="6"/>
    <x v="6"/>
    <x v="1"/>
    <x v="9"/>
    <x v="4"/>
    <x v="47"/>
    <s v="001"/>
    <n v="15000"/>
    <n v="0"/>
    <n v="15000"/>
    <n v="-15000"/>
    <n v="0"/>
    <n v="0"/>
    <n v="0"/>
    <n v="0"/>
    <n v="15000"/>
    <n v="15000"/>
    <n v="0"/>
    <s v="G/730505/1FF102"/>
  </r>
  <r>
    <s v="1"/>
    <s v="QUITO CIUDAD SOLIDARIA"/>
    <x v="0"/>
    <s v="F"/>
    <x v="0"/>
    <x v="6"/>
    <x v="6"/>
    <x v="1"/>
    <x v="9"/>
    <x v="4"/>
    <x v="56"/>
    <s v="001"/>
    <n v="5000"/>
    <n v="0"/>
    <n v="5000"/>
    <n v="-5000"/>
    <n v="0"/>
    <n v="0"/>
    <n v="0"/>
    <n v="0"/>
    <n v="5000"/>
    <n v="5000"/>
    <n v="0"/>
    <s v="G/730613/1FF102"/>
  </r>
  <r>
    <s v="1"/>
    <s v="QUITO CIUDAD SOLIDARIA"/>
    <x v="0"/>
    <s v="F"/>
    <x v="0"/>
    <x v="6"/>
    <x v="6"/>
    <x v="1"/>
    <x v="9"/>
    <x v="4"/>
    <x v="69"/>
    <s v="001"/>
    <n v="30000"/>
    <n v="0"/>
    <n v="30000"/>
    <n v="-30000"/>
    <n v="0"/>
    <n v="0"/>
    <n v="0"/>
    <n v="0"/>
    <n v="30000"/>
    <n v="30000"/>
    <n v="0"/>
    <s v="G/730802/1FF102"/>
  </r>
  <r>
    <s v="1"/>
    <s v="QUITO CIUDAD SOLIDARIA"/>
    <x v="0"/>
    <s v="F"/>
    <x v="0"/>
    <x v="6"/>
    <x v="6"/>
    <x v="1"/>
    <x v="9"/>
    <x v="4"/>
    <x v="50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x v="0"/>
    <s v="F"/>
    <x v="0"/>
    <x v="6"/>
    <x v="6"/>
    <x v="1"/>
    <x v="9"/>
    <x v="4"/>
    <x v="59"/>
    <s v="001"/>
    <n v="7000"/>
    <n v="0"/>
    <n v="7000"/>
    <n v="-7000"/>
    <n v="0"/>
    <n v="0"/>
    <n v="0"/>
    <n v="0"/>
    <n v="7000"/>
    <n v="7000"/>
    <n v="0"/>
    <s v="G/730812/1FF102"/>
  </r>
  <r>
    <s v="1"/>
    <s v="QUITO CIUDAD SOLIDARIA"/>
    <x v="0"/>
    <s v="F"/>
    <x v="0"/>
    <x v="6"/>
    <x v="6"/>
    <x v="4"/>
    <x v="10"/>
    <x v="4"/>
    <x v="53"/>
    <s v="001"/>
    <n v="40000"/>
    <n v="0"/>
    <n v="40000"/>
    <n v="-40000"/>
    <n v="0"/>
    <n v="0"/>
    <n v="0"/>
    <n v="0"/>
    <n v="40000"/>
    <n v="40000"/>
    <n v="0"/>
    <s v="G/730205/1FG101"/>
  </r>
  <r>
    <s v="1"/>
    <s v="QUITO CIUDAD SOLIDARIA"/>
    <x v="0"/>
    <s v="F"/>
    <x v="0"/>
    <x v="6"/>
    <x v="6"/>
    <x v="4"/>
    <x v="11"/>
    <x v="4"/>
    <x v="53"/>
    <s v="001"/>
    <n v="66000"/>
    <n v="0"/>
    <n v="66000"/>
    <n v="-66000"/>
    <n v="0"/>
    <n v="0"/>
    <n v="0"/>
    <n v="0"/>
    <n v="66000"/>
    <n v="66000"/>
    <n v="0"/>
    <s v="G/730205/1FG101"/>
  </r>
  <r>
    <s v="1"/>
    <s v="QUITO CIUDAD SOLIDARIA"/>
    <x v="0"/>
    <s v="F"/>
    <x v="0"/>
    <x v="6"/>
    <x v="6"/>
    <x v="4"/>
    <x v="11"/>
    <x v="4"/>
    <x v="56"/>
    <s v="001"/>
    <n v="6000"/>
    <n v="0"/>
    <n v="6000"/>
    <n v="-6000"/>
    <n v="0"/>
    <n v="0"/>
    <n v="0"/>
    <n v="0"/>
    <n v="6000"/>
    <n v="6000"/>
    <n v="0"/>
    <s v="G/730613/1FG101"/>
  </r>
  <r>
    <s v="2"/>
    <s v="QUITO CIUDAD DE OPORTUNIDADES"/>
    <x v="0"/>
    <s v="F"/>
    <x v="0"/>
    <x v="6"/>
    <x v="6"/>
    <x v="5"/>
    <x v="12"/>
    <x v="4"/>
    <x v="57"/>
    <s v="001"/>
    <n v="1500"/>
    <n v="0"/>
    <n v="1500"/>
    <n v="-1500"/>
    <n v="0"/>
    <n v="0"/>
    <n v="0"/>
    <n v="0"/>
    <n v="1500"/>
    <n v="1500"/>
    <n v="0"/>
    <s v="G/730204/2FH211"/>
  </r>
  <r>
    <s v="2"/>
    <s v="QUITO CIUDAD DE OPORTUNIDADES"/>
    <x v="0"/>
    <s v="F"/>
    <x v="0"/>
    <x v="6"/>
    <x v="6"/>
    <x v="5"/>
    <x v="12"/>
    <x v="4"/>
    <x v="53"/>
    <s v="001"/>
    <n v="15500"/>
    <n v="0"/>
    <n v="15500"/>
    <n v="-15500"/>
    <n v="0"/>
    <n v="0"/>
    <n v="0"/>
    <n v="0"/>
    <n v="15500"/>
    <n v="15500"/>
    <n v="0"/>
    <s v="G/730205/2FH211"/>
  </r>
  <r>
    <s v="2"/>
    <s v="QUITO CIUDAD DE OPORTUNIDADES"/>
    <x v="0"/>
    <s v="F"/>
    <x v="0"/>
    <x v="6"/>
    <x v="6"/>
    <x v="5"/>
    <x v="12"/>
    <x v="4"/>
    <x v="56"/>
    <s v="001"/>
    <n v="5000"/>
    <n v="0"/>
    <n v="5000"/>
    <n v="-5000"/>
    <n v="0"/>
    <n v="0"/>
    <n v="0"/>
    <n v="0"/>
    <n v="5000"/>
    <n v="5000"/>
    <n v="0"/>
    <s v="G/730613/2FH211"/>
  </r>
  <r>
    <s v="2"/>
    <s v="QUITO CIUDAD DE OPORTUNIDADES"/>
    <x v="0"/>
    <s v="F"/>
    <x v="0"/>
    <x v="6"/>
    <x v="6"/>
    <x v="5"/>
    <x v="12"/>
    <x v="4"/>
    <x v="51"/>
    <s v="001"/>
    <n v="8050"/>
    <n v="0"/>
    <n v="8050"/>
    <n v="0"/>
    <n v="8050"/>
    <n v="7050.5"/>
    <n v="0"/>
    <n v="0"/>
    <n v="8050"/>
    <n v="8050"/>
    <n v="999.5"/>
    <s v="G/730814/2FH211"/>
  </r>
  <r>
    <s v="1"/>
    <s v="QUITO CIUDAD SOLIDARIA"/>
    <x v="0"/>
    <s v="F"/>
    <x v="0"/>
    <x v="6"/>
    <x v="6"/>
    <x v="6"/>
    <x v="13"/>
    <x v="4"/>
    <x v="53"/>
    <s v="001"/>
    <n v="26000"/>
    <n v="0"/>
    <n v="26000"/>
    <n v="-26000"/>
    <n v="0"/>
    <n v="0"/>
    <n v="0"/>
    <n v="0"/>
    <n v="26000"/>
    <n v="26000"/>
    <n v="0"/>
    <s v="G/730205/1FJ103"/>
  </r>
  <r>
    <s v="1"/>
    <s v="QUITO CIUDAD SOLIDARIA"/>
    <x v="0"/>
    <s v="F"/>
    <x v="0"/>
    <x v="6"/>
    <x v="6"/>
    <x v="6"/>
    <x v="13"/>
    <x v="4"/>
    <x v="58"/>
    <s v="001"/>
    <n v="3000"/>
    <n v="0"/>
    <n v="3000"/>
    <n v="-3000"/>
    <n v="0"/>
    <n v="0"/>
    <n v="0"/>
    <n v="0"/>
    <n v="3000"/>
    <n v="3000"/>
    <n v="0"/>
    <s v="G/730235/1FJ103"/>
  </r>
  <r>
    <s v="1"/>
    <s v="QUITO CIUDAD SOLIDARIA"/>
    <x v="0"/>
    <s v="F"/>
    <x v="0"/>
    <x v="6"/>
    <x v="6"/>
    <x v="6"/>
    <x v="13"/>
    <x v="4"/>
    <x v="47"/>
    <s v="001"/>
    <n v="4000"/>
    <n v="0"/>
    <n v="4000"/>
    <n v="-4000"/>
    <n v="0"/>
    <n v="0"/>
    <n v="0"/>
    <n v="0"/>
    <n v="4000"/>
    <n v="4000"/>
    <n v="0"/>
    <s v="G/730505/1FJ103"/>
  </r>
  <r>
    <s v="1"/>
    <s v="QUITO CIUDAD SOLIDARIA"/>
    <x v="0"/>
    <s v="F"/>
    <x v="0"/>
    <x v="6"/>
    <x v="6"/>
    <x v="6"/>
    <x v="13"/>
    <x v="4"/>
    <x v="49"/>
    <s v="001"/>
    <n v="28700"/>
    <n v="0"/>
    <n v="28700"/>
    <n v="-28700"/>
    <n v="0"/>
    <n v="0"/>
    <n v="0"/>
    <n v="0"/>
    <n v="28700"/>
    <n v="28700"/>
    <n v="0"/>
    <s v="G/730606/1FJ103"/>
  </r>
  <r>
    <s v="1"/>
    <s v="QUITO CIUDAD SOLIDARIA"/>
    <x v="0"/>
    <s v="F"/>
    <x v="0"/>
    <x v="6"/>
    <x v="6"/>
    <x v="6"/>
    <x v="13"/>
    <x v="4"/>
    <x v="56"/>
    <s v="001"/>
    <n v="7000"/>
    <n v="0"/>
    <n v="7000"/>
    <n v="-7000"/>
    <n v="0"/>
    <n v="0"/>
    <n v="0"/>
    <n v="0"/>
    <n v="7000"/>
    <n v="7000"/>
    <n v="0"/>
    <s v="G/730613/1FJ103"/>
  </r>
  <r>
    <s v="1"/>
    <s v="QUITO CIUDAD SOLIDARIA"/>
    <x v="0"/>
    <s v="F"/>
    <x v="0"/>
    <x v="6"/>
    <x v="6"/>
    <x v="6"/>
    <x v="13"/>
    <x v="4"/>
    <x v="69"/>
    <s v="001"/>
    <n v="2500"/>
    <n v="0"/>
    <n v="2500"/>
    <n v="-2500"/>
    <n v="0"/>
    <n v="0"/>
    <n v="0"/>
    <n v="0"/>
    <n v="2500"/>
    <n v="2500"/>
    <n v="0"/>
    <s v="G/730802/1FJ103"/>
  </r>
  <r>
    <s v="1"/>
    <s v="QUITO CIUDAD SOLIDARIA"/>
    <x v="0"/>
    <s v="F"/>
    <x v="0"/>
    <x v="6"/>
    <x v="6"/>
    <x v="6"/>
    <x v="13"/>
    <x v="4"/>
    <x v="50"/>
    <s v="001"/>
    <n v="1000"/>
    <n v="0"/>
    <n v="1000"/>
    <n v="-1000"/>
    <n v="0"/>
    <n v="0"/>
    <n v="0"/>
    <n v="0"/>
    <n v="1000"/>
    <n v="1000"/>
    <n v="0"/>
    <s v="G/730804/1FJ103"/>
  </r>
  <r>
    <s v="1"/>
    <s v="QUITO CIUDAD SOLIDARIA"/>
    <x v="0"/>
    <s v="F"/>
    <x v="0"/>
    <x v="6"/>
    <x v="6"/>
    <x v="6"/>
    <x v="13"/>
    <x v="4"/>
    <x v="59"/>
    <s v="001"/>
    <n v="2500"/>
    <n v="0"/>
    <n v="2500"/>
    <n v="-2500"/>
    <n v="0"/>
    <n v="0"/>
    <n v="0"/>
    <n v="0"/>
    <n v="2500"/>
    <n v="2500"/>
    <n v="0"/>
    <s v="G/730812/1FJ103"/>
  </r>
  <r>
    <s v="1"/>
    <s v="QUITO CIUDAD SOLIDARIA"/>
    <x v="0"/>
    <s v="F"/>
    <x v="0"/>
    <x v="6"/>
    <x v="6"/>
    <x v="2"/>
    <x v="14"/>
    <x v="4"/>
    <x v="57"/>
    <s v="001"/>
    <n v="10000"/>
    <n v="0"/>
    <n v="10000"/>
    <n v="-10000"/>
    <n v="0"/>
    <n v="0"/>
    <n v="0"/>
    <n v="0"/>
    <n v="10000"/>
    <n v="10000"/>
    <n v="0"/>
    <s v="G/730204/1FM103"/>
  </r>
  <r>
    <s v="1"/>
    <s v="QUITO CIUDAD SOLIDARIA"/>
    <x v="0"/>
    <s v="F"/>
    <x v="0"/>
    <x v="6"/>
    <x v="6"/>
    <x v="2"/>
    <x v="14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6"/>
    <x v="6"/>
    <x v="2"/>
    <x v="14"/>
    <x v="4"/>
    <x v="47"/>
    <s v="001"/>
    <n v="21090.240000000002"/>
    <n v="0"/>
    <n v="21090.240000000002"/>
    <n v="-14059.96"/>
    <n v="7030.2800000000025"/>
    <n v="0"/>
    <n v="7030.28"/>
    <n v="0"/>
    <n v="14059.960000000003"/>
    <n v="21090.240000000002"/>
    <n v="0"/>
    <s v="G/730505/1FM103"/>
  </r>
  <r>
    <s v="1"/>
    <s v="QUITO CIUDAD SOLIDARIA"/>
    <x v="0"/>
    <s v="F"/>
    <x v="0"/>
    <x v="6"/>
    <x v="6"/>
    <x v="2"/>
    <x v="14"/>
    <x v="4"/>
    <x v="49"/>
    <s v="001"/>
    <n v="56830.68"/>
    <n v="0"/>
    <n v="56830.68"/>
    <n v="-44734.68"/>
    <n v="12096"/>
    <n v="12096"/>
    <n v="0"/>
    <n v="0"/>
    <n v="56830.68"/>
    <n v="56830.68"/>
    <n v="0"/>
    <s v="G/730606/1FM103"/>
  </r>
  <r>
    <s v="1"/>
    <s v="QUITO CIUDAD SOLIDARIA"/>
    <x v="0"/>
    <s v="F"/>
    <x v="0"/>
    <x v="6"/>
    <x v="6"/>
    <x v="2"/>
    <x v="15"/>
    <x v="4"/>
    <x v="53"/>
    <s v="001"/>
    <n v="8730"/>
    <n v="0"/>
    <n v="8730"/>
    <n v="-8730"/>
    <n v="0"/>
    <n v="0"/>
    <n v="0"/>
    <n v="0"/>
    <n v="8730"/>
    <n v="8730"/>
    <n v="0"/>
    <s v="G/730205/1FM103"/>
  </r>
  <r>
    <s v="1"/>
    <s v="QUITO CIUDAD SOLIDARIA"/>
    <x v="0"/>
    <s v="F"/>
    <x v="0"/>
    <x v="6"/>
    <x v="6"/>
    <x v="2"/>
    <x v="15"/>
    <x v="4"/>
    <x v="49"/>
    <s v="001"/>
    <n v="37887.120000000003"/>
    <n v="0"/>
    <n v="37887.120000000003"/>
    <n v="-31839.119999999999"/>
    <n v="6048.0000000000036"/>
    <n v="6048"/>
    <n v="0"/>
    <n v="0"/>
    <n v="37887.120000000003"/>
    <n v="37887.120000000003"/>
    <n v="0"/>
    <s v="G/730606/1FM103"/>
  </r>
  <r>
    <s v="1"/>
    <s v="QUITO CIUDAD SOLIDARIA"/>
    <x v="0"/>
    <s v="F"/>
    <x v="0"/>
    <x v="6"/>
    <x v="6"/>
    <x v="2"/>
    <x v="15"/>
    <x v="4"/>
    <x v="59"/>
    <s v="001"/>
    <n v="4777"/>
    <n v="0"/>
    <n v="4777"/>
    <n v="-4777"/>
    <n v="0"/>
    <n v="0"/>
    <n v="0"/>
    <n v="0"/>
    <n v="4777"/>
    <n v="4777"/>
    <n v="0"/>
    <s v="G/730812/1FM103"/>
  </r>
  <r>
    <s v="1"/>
    <s v="QUITO CIUDAD SOLIDARIA"/>
    <x v="0"/>
    <s v="F"/>
    <x v="0"/>
    <x v="6"/>
    <x v="6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6"/>
    <x v="6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6"/>
    <x v="6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6"/>
    <x v="6"/>
    <x v="7"/>
    <x v="16"/>
    <x v="4"/>
    <x v="68"/>
    <s v="001"/>
    <n v="5500"/>
    <n v="0"/>
    <n v="5500"/>
    <n v="-5500"/>
    <n v="0"/>
    <n v="0"/>
    <n v="0"/>
    <n v="0"/>
    <n v="5500"/>
    <n v="5500"/>
    <n v="0"/>
    <s v="G/730811/1FN103"/>
  </r>
  <r>
    <s v="3"/>
    <s v="QUITO CIUDAD INTELIGENTE"/>
    <x v="0"/>
    <s v="F"/>
    <x v="0"/>
    <x v="6"/>
    <x v="6"/>
    <x v="8"/>
    <x v="17"/>
    <x v="4"/>
    <x v="67"/>
    <s v="001"/>
    <n v="18942"/>
    <n v="0"/>
    <n v="18942"/>
    <n v="-18942"/>
    <n v="0"/>
    <n v="0"/>
    <n v="0"/>
    <n v="0"/>
    <n v="18942"/>
    <n v="18942"/>
    <n v="0"/>
    <s v="G/730418/3FN301"/>
  </r>
  <r>
    <s v="3"/>
    <s v="QUITO CIUDAD INTELIGENTE"/>
    <x v="0"/>
    <s v="F"/>
    <x v="0"/>
    <x v="6"/>
    <x v="6"/>
    <x v="8"/>
    <x v="17"/>
    <x v="4"/>
    <x v="49"/>
    <s v="001"/>
    <n v="30258"/>
    <n v="0"/>
    <n v="30258"/>
    <n v="-30258"/>
    <n v="0"/>
    <n v="0"/>
    <n v="0"/>
    <n v="0"/>
    <n v="30258"/>
    <n v="30258"/>
    <n v="0"/>
    <s v="G/730606/3FN301"/>
  </r>
  <r>
    <s v="3"/>
    <s v="QUITO CIUDAD INTELIGENTE"/>
    <x v="0"/>
    <s v="F"/>
    <x v="0"/>
    <x v="6"/>
    <x v="6"/>
    <x v="8"/>
    <x v="17"/>
    <x v="4"/>
    <x v="65"/>
    <s v="001"/>
    <n v="3000"/>
    <n v="0"/>
    <n v="3000"/>
    <n v="-3000"/>
    <n v="0"/>
    <n v="0"/>
    <n v="0"/>
    <n v="0"/>
    <n v="3000"/>
    <n v="3000"/>
    <n v="0"/>
    <s v="G/730820/3FN301"/>
  </r>
  <r>
    <s v="3"/>
    <s v="QUITO CIUDAD INTELIGENTE"/>
    <x v="0"/>
    <s v="F"/>
    <x v="0"/>
    <x v="6"/>
    <x v="6"/>
    <x v="8"/>
    <x v="18"/>
    <x v="4"/>
    <x v="69"/>
    <s v="001"/>
    <n v="6000"/>
    <n v="0"/>
    <n v="6000"/>
    <n v="-1494.91"/>
    <n v="4505.09"/>
    <n v="0"/>
    <n v="4505.09"/>
    <n v="4505.09"/>
    <n v="1494.9099999999999"/>
    <n v="1494.9099999999999"/>
    <n v="0"/>
    <s v="G/730802/3FN301"/>
  </r>
  <r>
    <s v="1"/>
    <s v="QUITO CIUDAD SOLIDARIA"/>
    <x v="0"/>
    <s v="F"/>
    <x v="0"/>
    <x v="6"/>
    <x v="6"/>
    <x v="1"/>
    <x v="5"/>
    <x v="5"/>
    <x v="75"/>
    <s v="002"/>
    <n v="787657.76"/>
    <n v="-84391.89"/>
    <n v="703265.87"/>
    <n v="0"/>
    <n v="703265.87"/>
    <n v="0"/>
    <n v="703265.87"/>
    <n v="697886.11"/>
    <n v="0"/>
    <n v="5379.7600000000093"/>
    <n v="0"/>
    <s v="G/750104/1FF102"/>
  </r>
  <r>
    <s v="1"/>
    <s v="QUITO CIUDAD SOLIDARIA"/>
    <x v="0"/>
    <s v="F"/>
    <x v="0"/>
    <x v="6"/>
    <x v="6"/>
    <x v="1"/>
    <x v="5"/>
    <x v="5"/>
    <x v="75"/>
    <s v="001"/>
    <n v="3057015.52"/>
    <n v="9533.15"/>
    <n v="3066548.67"/>
    <n v="-40556.76"/>
    <n v="3025991.91"/>
    <n v="831982.57"/>
    <n v="2113229.25"/>
    <n v="835684.67"/>
    <n v="953319.41999999993"/>
    <n v="2230864"/>
    <n v="80780.09"/>
    <s v="G/750104/1FF102"/>
  </r>
  <r>
    <s v="1"/>
    <s v="QUITO CIUDAD SOLIDARIA"/>
    <x v="0"/>
    <s v="F"/>
    <x v="0"/>
    <x v="6"/>
    <x v="6"/>
    <x v="1"/>
    <x v="5"/>
    <x v="5"/>
    <x v="76"/>
    <s v="001"/>
    <n v="2443557.15"/>
    <n v="-91757.15"/>
    <n v="2351800"/>
    <n v="-398784.54"/>
    <n v="1953015.46"/>
    <n v="1811331.78"/>
    <n v="141683.68"/>
    <n v="0"/>
    <n v="2210116.3199999998"/>
    <n v="2351800"/>
    <n v="0"/>
    <s v="G/750105/1FF102"/>
  </r>
  <r>
    <s v="1"/>
    <s v="QUITO CIUDAD SOLIDARIA"/>
    <x v="0"/>
    <s v="F"/>
    <x v="0"/>
    <x v="6"/>
    <x v="6"/>
    <x v="1"/>
    <x v="8"/>
    <x v="5"/>
    <x v="75"/>
    <s v="001"/>
    <n v="455528.6"/>
    <n v="-380528.6"/>
    <n v="75000"/>
    <n v="-50018.98"/>
    <n v="24981.019999999997"/>
    <n v="0"/>
    <n v="24981.02"/>
    <n v="0"/>
    <n v="50018.979999999996"/>
    <n v="75000"/>
    <n v="0"/>
    <s v="G/750104/1FF102"/>
  </r>
  <r>
    <s v="1"/>
    <s v="QUITO CIUDAD SOLIDARIA"/>
    <x v="0"/>
    <s v="F"/>
    <x v="0"/>
    <x v="6"/>
    <x v="6"/>
    <x v="1"/>
    <x v="8"/>
    <x v="5"/>
    <x v="76"/>
    <s v="001"/>
    <n v="171842.86"/>
    <n v="370157.14"/>
    <n v="542000"/>
    <n v="-272544.15999999997"/>
    <n v="269455.84000000003"/>
    <n v="269455.84000000003"/>
    <n v="0"/>
    <n v="0"/>
    <n v="542000"/>
    <n v="542000"/>
    <n v="0"/>
    <s v="G/750105/1FF102"/>
  </r>
  <r>
    <s v="1"/>
    <s v="QUITO CIUDAD SOLIDARIA"/>
    <x v="0"/>
    <s v="F"/>
    <x v="0"/>
    <x v="6"/>
    <x v="6"/>
    <x v="1"/>
    <x v="2"/>
    <x v="6"/>
    <x v="79"/>
    <s v="001"/>
    <n v="4500"/>
    <n v="0"/>
    <n v="4500"/>
    <n v="-4500"/>
    <n v="0"/>
    <n v="0"/>
    <n v="0"/>
    <n v="0"/>
    <n v="4500"/>
    <n v="4500"/>
    <n v="0"/>
    <s v="G/840103/1FF102"/>
  </r>
  <r>
    <s v="1"/>
    <s v="QUITO CIUDAD SOLIDARIA"/>
    <x v="0"/>
    <s v="F"/>
    <x v="0"/>
    <x v="6"/>
    <x v="6"/>
    <x v="1"/>
    <x v="2"/>
    <x v="6"/>
    <x v="77"/>
    <s v="001"/>
    <n v="3300"/>
    <n v="0"/>
    <n v="3300"/>
    <n v="-3300"/>
    <n v="0"/>
    <n v="0"/>
    <n v="0"/>
    <n v="0"/>
    <n v="3300"/>
    <n v="3300"/>
    <n v="0"/>
    <s v="G/840104/1FF102"/>
  </r>
  <r>
    <s v="1"/>
    <s v="QUITO CIUDAD SOLIDARIA"/>
    <x v="0"/>
    <s v="F"/>
    <x v="0"/>
    <x v="6"/>
    <x v="6"/>
    <x v="2"/>
    <x v="3"/>
    <x v="6"/>
    <x v="79"/>
    <s v="001"/>
    <n v="1472.46"/>
    <n v="0"/>
    <n v="1472.46"/>
    <n v="0"/>
    <n v="1472.46"/>
    <n v="0"/>
    <n v="1471.68"/>
    <n v="0"/>
    <n v="0.77999999999997272"/>
    <n v="1472.46"/>
    <n v="0.78"/>
    <s v="G/840103/1FM103"/>
  </r>
  <r>
    <s v="3"/>
    <s v="QUITO CIUDAD INTELIGENTE"/>
    <x v="0"/>
    <s v="F"/>
    <x v="0"/>
    <x v="6"/>
    <x v="6"/>
    <x v="8"/>
    <x v="18"/>
    <x v="6"/>
    <x v="79"/>
    <s v="001"/>
    <n v="5000"/>
    <n v="0"/>
    <n v="5000"/>
    <n v="-5000"/>
    <n v="0"/>
    <n v="0"/>
    <n v="0"/>
    <n v="0"/>
    <n v="5000"/>
    <n v="5000"/>
    <n v="0"/>
    <s v="G/840103/3FN301"/>
  </r>
  <r>
    <s v="1"/>
    <s v="QUITO CIUDAD SOLIDARIA"/>
    <x v="0"/>
    <s v="F"/>
    <x v="0"/>
    <x v="7"/>
    <x v="7"/>
    <x v="0"/>
    <x v="0"/>
    <x v="0"/>
    <x v="0"/>
    <s v="002"/>
    <n v="1051848"/>
    <n v="-3243.82"/>
    <n v="1048604.18"/>
    <n v="-159278.66"/>
    <n v="889325.5199999999"/>
    <n v="0"/>
    <n v="590931.43000000005"/>
    <n v="590931.43000000005"/>
    <n v="457672.74999999988"/>
    <n v="457672.74999999988"/>
    <n v="298394.09000000003"/>
    <s v="G/510105/1FA101"/>
  </r>
  <r>
    <s v="1"/>
    <s v="QUITO CIUDAD SOLIDARIA"/>
    <x v="0"/>
    <s v="F"/>
    <x v="0"/>
    <x v="7"/>
    <x v="7"/>
    <x v="0"/>
    <x v="0"/>
    <x v="0"/>
    <x v="1"/>
    <s v="002"/>
    <n v="177309.12"/>
    <n v="0"/>
    <n v="177309.12"/>
    <n v="-21451.34"/>
    <n v="155857.78"/>
    <n v="0"/>
    <n v="102588.01"/>
    <n v="102588.01"/>
    <n v="74721.11"/>
    <n v="74721.11"/>
    <n v="53269.77"/>
    <s v="G/510106/1FA101"/>
  </r>
  <r>
    <s v="1"/>
    <s v="QUITO CIUDAD SOLIDARIA"/>
    <x v="0"/>
    <s v="F"/>
    <x v="0"/>
    <x v="7"/>
    <x v="7"/>
    <x v="0"/>
    <x v="0"/>
    <x v="0"/>
    <x v="2"/>
    <s v="002"/>
    <n v="102972.76"/>
    <n v="0"/>
    <n v="102972.76"/>
    <n v="0"/>
    <n v="102972.76"/>
    <n v="0"/>
    <n v="5705.67"/>
    <n v="5705.67"/>
    <n v="97267.09"/>
    <n v="97267.09"/>
    <n v="97267.09"/>
    <s v="G/510203/1FA101"/>
  </r>
  <r>
    <s v="1"/>
    <s v="QUITO CIUDAD SOLIDARIA"/>
    <x v="0"/>
    <s v="F"/>
    <x v="0"/>
    <x v="7"/>
    <x v="7"/>
    <x v="0"/>
    <x v="0"/>
    <x v="0"/>
    <x v="3"/>
    <s v="002"/>
    <n v="40582"/>
    <n v="0"/>
    <n v="40582"/>
    <n v="0"/>
    <n v="40582"/>
    <n v="0"/>
    <n v="31415.15"/>
    <n v="31415.15"/>
    <n v="9166.8499999999985"/>
    <n v="9166.8499999999985"/>
    <n v="9166.85"/>
    <s v="G/510204/1FA101"/>
  </r>
  <r>
    <s v="1"/>
    <s v="QUITO CIUDAD SOLIDARIA"/>
    <x v="0"/>
    <s v="F"/>
    <x v="0"/>
    <x v="7"/>
    <x v="7"/>
    <x v="0"/>
    <x v="0"/>
    <x v="0"/>
    <x v="4"/>
    <s v="002"/>
    <n v="3036"/>
    <n v="0"/>
    <n v="3036"/>
    <n v="-1756.86"/>
    <n v="1279.1400000000001"/>
    <n v="0"/>
    <n v="774"/>
    <n v="774"/>
    <n v="2262"/>
    <n v="2262"/>
    <n v="505.14"/>
    <s v="G/510304/1FA101"/>
  </r>
  <r>
    <s v="1"/>
    <s v="QUITO CIUDAD SOLIDARIA"/>
    <x v="0"/>
    <s v="F"/>
    <x v="0"/>
    <x v="7"/>
    <x v="7"/>
    <x v="0"/>
    <x v="0"/>
    <x v="0"/>
    <x v="5"/>
    <s v="002"/>
    <n v="24288"/>
    <n v="0"/>
    <n v="24288"/>
    <n v="-11005.66"/>
    <n v="13282.34"/>
    <n v="0"/>
    <n v="7956"/>
    <n v="7956"/>
    <n v="16332"/>
    <n v="16332"/>
    <n v="5326.34"/>
    <s v="G/510306/1FA101"/>
  </r>
  <r>
    <s v="1"/>
    <s v="QUITO CIUDAD SOLIDARIA"/>
    <x v="0"/>
    <s v="F"/>
    <x v="0"/>
    <x v="7"/>
    <x v="7"/>
    <x v="0"/>
    <x v="0"/>
    <x v="0"/>
    <x v="6"/>
    <s v="002"/>
    <n v="886.55"/>
    <n v="0"/>
    <n v="886.55"/>
    <n v="-886.55"/>
    <n v="0"/>
    <n v="0"/>
    <n v="0"/>
    <n v="0"/>
    <n v="886.55"/>
    <n v="886.55"/>
    <n v="0"/>
    <s v="G/510401/1FA101"/>
  </r>
  <r>
    <s v="1"/>
    <s v="QUITO CIUDAD SOLIDARIA"/>
    <x v="0"/>
    <s v="F"/>
    <x v="0"/>
    <x v="7"/>
    <x v="7"/>
    <x v="0"/>
    <x v="0"/>
    <x v="0"/>
    <x v="7"/>
    <s v="002"/>
    <n v="5319.27"/>
    <n v="0"/>
    <n v="5319.27"/>
    <n v="959.33"/>
    <n v="6278.6"/>
    <n v="0"/>
    <n v="4099.1099999999997"/>
    <n v="4099.1099999999997"/>
    <n v="1220.1600000000008"/>
    <n v="1220.1600000000008"/>
    <n v="2179.4899999999998"/>
    <s v="G/510408/1FA101"/>
  </r>
  <r>
    <s v="1"/>
    <s v="QUITO CIUDAD SOLIDARIA"/>
    <x v="0"/>
    <s v="F"/>
    <x v="0"/>
    <x v="7"/>
    <x v="7"/>
    <x v="0"/>
    <x v="0"/>
    <x v="0"/>
    <x v="8"/>
    <s v="002"/>
    <n v="5936.71"/>
    <n v="0"/>
    <n v="5936.71"/>
    <n v="3119.84"/>
    <n v="9056.5499999999993"/>
    <n v="0"/>
    <n v="5071.67"/>
    <n v="5071.67"/>
    <n v="865.04"/>
    <n v="865.04"/>
    <n v="3984.88"/>
    <s v="G/510507/1FA101"/>
  </r>
  <r>
    <s v="1"/>
    <s v="QUITO CIUDAD SOLIDARIA"/>
    <x v="0"/>
    <s v="F"/>
    <x v="0"/>
    <x v="7"/>
    <x v="7"/>
    <x v="0"/>
    <x v="0"/>
    <x v="0"/>
    <x v="9"/>
    <s v="002"/>
    <n v="27525.55"/>
    <n v="0"/>
    <n v="27525.55"/>
    <n v="-6685.68"/>
    <n v="20839.87"/>
    <n v="0"/>
    <n v="11953.9"/>
    <n v="11953.9"/>
    <n v="15571.65"/>
    <n v="15571.65"/>
    <n v="8885.9699999999993"/>
    <s v="G/510509/1FA101"/>
  </r>
  <r>
    <s v="1"/>
    <s v="QUITO CIUDAD SOLIDARIA"/>
    <x v="0"/>
    <s v="F"/>
    <x v="0"/>
    <x v="7"/>
    <x v="7"/>
    <x v="0"/>
    <x v="0"/>
    <x v="0"/>
    <x v="82"/>
    <s v="002"/>
    <n v="6516"/>
    <n v="0"/>
    <n v="6516"/>
    <n v="-6516"/>
    <n v="0"/>
    <n v="0"/>
    <n v="0"/>
    <n v="0"/>
    <n v="6516"/>
    <n v="6516"/>
    <n v="0"/>
    <s v="G/510510/1FA101"/>
  </r>
  <r>
    <s v="1"/>
    <s v="QUITO CIUDAD SOLIDARIA"/>
    <x v="0"/>
    <s v="F"/>
    <x v="0"/>
    <x v="7"/>
    <x v="7"/>
    <x v="0"/>
    <x v="0"/>
    <x v="0"/>
    <x v="10"/>
    <s v="002"/>
    <n v="3027.59"/>
    <n v="536"/>
    <n v="3563.59"/>
    <n v="-910.32"/>
    <n v="2653.27"/>
    <n v="0"/>
    <n v="2652.84"/>
    <n v="2652.84"/>
    <n v="910.75"/>
    <n v="910.75"/>
    <n v="0.43"/>
    <s v="G/510512/1FA101"/>
  </r>
  <r>
    <s v="1"/>
    <s v="QUITO CIUDAD SOLIDARIA"/>
    <x v="0"/>
    <s v="F"/>
    <x v="0"/>
    <x v="7"/>
    <x v="7"/>
    <x v="0"/>
    <x v="0"/>
    <x v="0"/>
    <x v="11"/>
    <s v="002"/>
    <n v="16555.189999999999"/>
    <n v="727.3"/>
    <n v="17282.489999999998"/>
    <n v="9464.74"/>
    <n v="26747.229999999996"/>
    <n v="0"/>
    <n v="17282.490000000002"/>
    <n v="17282.490000000002"/>
    <n v="0"/>
    <n v="0"/>
    <n v="9464.74"/>
    <s v="G/510513/1FA101"/>
  </r>
  <r>
    <s v="1"/>
    <s v="QUITO CIUDAD SOLIDARIA"/>
    <x v="0"/>
    <s v="F"/>
    <x v="0"/>
    <x v="7"/>
    <x v="7"/>
    <x v="0"/>
    <x v="0"/>
    <x v="0"/>
    <x v="12"/>
    <s v="002"/>
    <n v="155426.1"/>
    <n v="0"/>
    <n v="155426.1"/>
    <n v="-18503.349999999999"/>
    <n v="136922.75"/>
    <n v="0"/>
    <n v="90561.13"/>
    <n v="90561.13"/>
    <n v="64864.97"/>
    <n v="64864.97"/>
    <n v="46361.62"/>
    <s v="G/510601/1FA101"/>
  </r>
  <r>
    <s v="1"/>
    <s v="QUITO CIUDAD SOLIDARIA"/>
    <x v="0"/>
    <s v="F"/>
    <x v="0"/>
    <x v="7"/>
    <x v="7"/>
    <x v="0"/>
    <x v="0"/>
    <x v="0"/>
    <x v="13"/>
    <s v="002"/>
    <n v="102972.76"/>
    <n v="0"/>
    <n v="102972.76"/>
    <n v="-23489.51"/>
    <n v="79483.25"/>
    <n v="0"/>
    <n v="52830.17"/>
    <n v="52830.17"/>
    <n v="50142.59"/>
    <n v="50142.59"/>
    <n v="26653.08"/>
    <s v="G/510602/1FA101"/>
  </r>
  <r>
    <s v="1"/>
    <s v="QUITO CIUDAD SOLIDARIA"/>
    <x v="0"/>
    <s v="F"/>
    <x v="0"/>
    <x v="7"/>
    <x v="7"/>
    <x v="0"/>
    <x v="0"/>
    <x v="0"/>
    <x v="14"/>
    <s v="002"/>
    <n v="13179.35"/>
    <n v="-550"/>
    <n v="12629.35"/>
    <n v="0"/>
    <n v="12629.35"/>
    <n v="0"/>
    <n v="1130.7"/>
    <n v="1130.7"/>
    <n v="11498.65"/>
    <n v="11498.65"/>
    <n v="11498.65"/>
    <s v="G/510707/1FA101"/>
  </r>
  <r>
    <s v="1"/>
    <s v="QUITO CIUDAD SOLIDARIA"/>
    <x v="0"/>
    <s v="F"/>
    <x v="0"/>
    <x v="7"/>
    <x v="7"/>
    <x v="0"/>
    <x v="1"/>
    <x v="1"/>
    <x v="15"/>
    <s v="001"/>
    <n v="12000"/>
    <n v="0"/>
    <n v="12000"/>
    <n v="0"/>
    <n v="12000"/>
    <n v="0"/>
    <n v="12000"/>
    <n v="7414.15"/>
    <n v="0"/>
    <n v="4585.8500000000004"/>
    <n v="0"/>
    <s v="G/530101/1FA101"/>
  </r>
  <r>
    <s v="1"/>
    <s v="QUITO CIUDAD SOLIDARIA"/>
    <x v="0"/>
    <s v="F"/>
    <x v="0"/>
    <x v="7"/>
    <x v="7"/>
    <x v="0"/>
    <x v="1"/>
    <x v="1"/>
    <x v="16"/>
    <s v="001"/>
    <n v="17000"/>
    <n v="0"/>
    <n v="17000"/>
    <n v="0"/>
    <n v="17000"/>
    <n v="0"/>
    <n v="17000"/>
    <n v="9516.4699999999993"/>
    <n v="0"/>
    <n v="7483.5300000000007"/>
    <n v="0"/>
    <s v="G/530104/1FA101"/>
  </r>
  <r>
    <s v="1"/>
    <s v="QUITO CIUDAD SOLIDARIA"/>
    <x v="0"/>
    <s v="F"/>
    <x v="0"/>
    <x v="7"/>
    <x v="7"/>
    <x v="0"/>
    <x v="1"/>
    <x v="1"/>
    <x v="17"/>
    <s v="001"/>
    <n v="6000"/>
    <n v="0"/>
    <n v="6000"/>
    <n v="0"/>
    <n v="6000"/>
    <n v="0"/>
    <n v="6000"/>
    <n v="2537.1799999999998"/>
    <n v="0"/>
    <n v="3462.82"/>
    <n v="0"/>
    <s v="G/530105/1FA101"/>
  </r>
  <r>
    <s v="1"/>
    <s v="QUITO CIUDAD SOLIDARIA"/>
    <x v="0"/>
    <s v="F"/>
    <x v="0"/>
    <x v="7"/>
    <x v="7"/>
    <x v="0"/>
    <x v="1"/>
    <x v="1"/>
    <x v="18"/>
    <s v="001"/>
    <n v="60000"/>
    <n v="0"/>
    <n v="60000"/>
    <n v="0"/>
    <n v="60000"/>
    <n v="2095.3200000000002"/>
    <n v="57904.68"/>
    <n v="0"/>
    <n v="2095.3199999999997"/>
    <n v="60000"/>
    <n v="0"/>
    <s v="G/530201/1FA101"/>
  </r>
  <r>
    <s v="1"/>
    <s v="QUITO CIUDAD SOLIDARIA"/>
    <x v="0"/>
    <s v="F"/>
    <x v="0"/>
    <x v="7"/>
    <x v="7"/>
    <x v="0"/>
    <x v="1"/>
    <x v="1"/>
    <x v="21"/>
    <s v="001"/>
    <n v="211000"/>
    <n v="0"/>
    <n v="211000"/>
    <n v="0"/>
    <n v="211000"/>
    <n v="13881.12"/>
    <n v="197118.88"/>
    <n v="32853.14"/>
    <n v="13881.119999999995"/>
    <n v="178146.86"/>
    <n v="0"/>
    <s v="G/530208/1FA101"/>
  </r>
  <r>
    <s v="1"/>
    <s v="QUITO CIUDAD SOLIDARIA"/>
    <x v="0"/>
    <s v="F"/>
    <x v="0"/>
    <x v="7"/>
    <x v="7"/>
    <x v="0"/>
    <x v="1"/>
    <x v="1"/>
    <x v="22"/>
    <s v="001"/>
    <n v="82000"/>
    <n v="0"/>
    <n v="82000"/>
    <n v="0"/>
    <n v="82000"/>
    <n v="10.49"/>
    <n v="81989.509999999995"/>
    <n v="13664.92"/>
    <n v="10.490000000005239"/>
    <n v="68335.08"/>
    <n v="0"/>
    <s v="G/530209/1FA101"/>
  </r>
  <r>
    <s v="1"/>
    <s v="QUITO CIUDAD SOLIDARIA"/>
    <x v="0"/>
    <s v="F"/>
    <x v="0"/>
    <x v="7"/>
    <x v="7"/>
    <x v="0"/>
    <x v="1"/>
    <x v="1"/>
    <x v="23"/>
    <s v="001"/>
    <n v="2000"/>
    <n v="0"/>
    <n v="2000"/>
    <n v="0"/>
    <n v="2000"/>
    <n v="212.48"/>
    <n v="1787.52"/>
    <n v="0"/>
    <n v="212.48000000000002"/>
    <n v="2000"/>
    <n v="0"/>
    <s v="G/530246/1FA101"/>
  </r>
  <r>
    <s v="1"/>
    <s v="QUITO CIUDAD SOLIDARIA"/>
    <x v="0"/>
    <s v="F"/>
    <x v="0"/>
    <x v="7"/>
    <x v="7"/>
    <x v="0"/>
    <x v="1"/>
    <x v="1"/>
    <x v="24"/>
    <s v="001"/>
    <n v="100000"/>
    <n v="-27086.74"/>
    <n v="72913.259999999995"/>
    <n v="0"/>
    <n v="72913.259999999995"/>
    <n v="0"/>
    <n v="0"/>
    <n v="0"/>
    <n v="72913.259999999995"/>
    <n v="72913.259999999995"/>
    <n v="72913.259999999995"/>
    <s v="G/530402/1FA101"/>
  </r>
  <r>
    <s v="1"/>
    <s v="QUITO CIUDAD SOLIDARIA"/>
    <x v="0"/>
    <s v="F"/>
    <x v="0"/>
    <x v="7"/>
    <x v="7"/>
    <x v="0"/>
    <x v="1"/>
    <x v="1"/>
    <x v="26"/>
    <s v="001"/>
    <n v="0"/>
    <n v="18836.599999999999"/>
    <n v="18836.599999999999"/>
    <n v="0"/>
    <n v="18836.599999999999"/>
    <n v="0"/>
    <n v="0"/>
    <n v="0"/>
    <n v="18836.599999999999"/>
    <n v="18836.599999999999"/>
    <n v="18836.599999999999"/>
    <s v="G/530405/1FA101"/>
  </r>
  <r>
    <s v="1"/>
    <s v="QUITO CIUDAD SOLIDARIA"/>
    <x v="0"/>
    <s v="F"/>
    <x v="0"/>
    <x v="7"/>
    <x v="7"/>
    <x v="0"/>
    <x v="1"/>
    <x v="1"/>
    <x v="113"/>
    <s v="001"/>
    <n v="47000"/>
    <n v="4386.74"/>
    <n v="51386.74"/>
    <n v="0"/>
    <n v="51386.74"/>
    <n v="0"/>
    <n v="49380"/>
    <n v="42880.88"/>
    <n v="2006.739999999998"/>
    <n v="8505.86"/>
    <n v="2006.74"/>
    <s v="G/530502/1FA101"/>
  </r>
  <r>
    <s v="1"/>
    <s v="QUITO CIUDAD SOLIDARIA"/>
    <x v="0"/>
    <s v="F"/>
    <x v="0"/>
    <x v="7"/>
    <x v="7"/>
    <x v="0"/>
    <x v="1"/>
    <x v="1"/>
    <x v="27"/>
    <s v="001"/>
    <n v="113000"/>
    <n v="-18836.599999999999"/>
    <n v="94163.4"/>
    <n v="0"/>
    <n v="94163.4"/>
    <n v="33885.629999999997"/>
    <n v="60277.77"/>
    <n v="0"/>
    <n v="33885.629999999997"/>
    <n v="94163.4"/>
    <n v="0"/>
    <s v="G/530505/1FA101"/>
  </r>
  <r>
    <s v="1"/>
    <s v="QUITO CIUDAD SOLIDARIA"/>
    <x v="0"/>
    <s v="F"/>
    <x v="0"/>
    <x v="7"/>
    <x v="7"/>
    <x v="0"/>
    <x v="1"/>
    <x v="1"/>
    <x v="28"/>
    <s v="001"/>
    <n v="3000"/>
    <n v="2700"/>
    <n v="5700"/>
    <n v="0"/>
    <n v="5700"/>
    <n v="0"/>
    <n v="0"/>
    <n v="0"/>
    <n v="5700"/>
    <n v="5700"/>
    <n v="5700"/>
    <s v="G/530704/1FA101"/>
  </r>
  <r>
    <s v="1"/>
    <s v="QUITO CIUDAD SOLIDARIA"/>
    <x v="0"/>
    <s v="F"/>
    <x v="0"/>
    <x v="7"/>
    <x v="7"/>
    <x v="0"/>
    <x v="1"/>
    <x v="1"/>
    <x v="30"/>
    <s v="001"/>
    <n v="8400"/>
    <n v="0"/>
    <n v="8400"/>
    <n v="0"/>
    <n v="8400"/>
    <n v="4200"/>
    <n v="4200"/>
    <n v="2987.48"/>
    <n v="4200"/>
    <n v="5412.52"/>
    <n v="0"/>
    <s v="G/530803/1FA101"/>
  </r>
  <r>
    <s v="1"/>
    <s v="QUITO CIUDAD SOLIDARIA"/>
    <x v="0"/>
    <s v="F"/>
    <x v="0"/>
    <x v="7"/>
    <x v="7"/>
    <x v="0"/>
    <x v="1"/>
    <x v="1"/>
    <x v="31"/>
    <s v="001"/>
    <n v="2000"/>
    <n v="0"/>
    <n v="2000"/>
    <n v="0"/>
    <n v="2000"/>
    <n v="0"/>
    <n v="0"/>
    <n v="0"/>
    <n v="2000"/>
    <n v="2000"/>
    <n v="2000"/>
    <s v="G/530804/1FA101"/>
  </r>
  <r>
    <s v="1"/>
    <s v="QUITO CIUDAD SOLIDARIA"/>
    <x v="0"/>
    <s v="F"/>
    <x v="0"/>
    <x v="7"/>
    <x v="7"/>
    <x v="0"/>
    <x v="1"/>
    <x v="1"/>
    <x v="32"/>
    <s v="001"/>
    <n v="1000"/>
    <n v="0"/>
    <n v="1000"/>
    <n v="0"/>
    <n v="1000"/>
    <n v="1.2"/>
    <n v="268.8"/>
    <n v="0"/>
    <n v="731.2"/>
    <n v="1000"/>
    <n v="730"/>
    <s v="G/530805/1FA101"/>
  </r>
  <r>
    <s v="1"/>
    <s v="QUITO CIUDAD SOLIDARIA"/>
    <x v="0"/>
    <s v="F"/>
    <x v="0"/>
    <x v="7"/>
    <x v="7"/>
    <x v="0"/>
    <x v="1"/>
    <x v="1"/>
    <x v="34"/>
    <s v="001"/>
    <n v="0"/>
    <n v="20000"/>
    <n v="20000"/>
    <n v="0"/>
    <n v="20000"/>
    <n v="0"/>
    <n v="0"/>
    <n v="0"/>
    <n v="20000"/>
    <n v="20000"/>
    <n v="20000"/>
    <s v="G/530807/1FA101"/>
  </r>
  <r>
    <s v="1"/>
    <s v="QUITO CIUDAD SOLIDARIA"/>
    <x v="0"/>
    <s v="F"/>
    <x v="0"/>
    <x v="7"/>
    <x v="7"/>
    <x v="0"/>
    <x v="1"/>
    <x v="2"/>
    <x v="38"/>
    <s v="001"/>
    <n v="1000"/>
    <n v="0"/>
    <n v="1000"/>
    <n v="0"/>
    <n v="1000"/>
    <n v="0"/>
    <n v="766.81"/>
    <n v="766.81"/>
    <n v="233.19000000000005"/>
    <n v="233.19000000000005"/>
    <n v="233.19"/>
    <s v="G/570102/1FA101"/>
  </r>
  <r>
    <s v="1"/>
    <s v="QUITO CIUDAD SOLIDARIA"/>
    <x v="0"/>
    <s v="F"/>
    <x v="0"/>
    <x v="7"/>
    <x v="7"/>
    <x v="0"/>
    <x v="1"/>
    <x v="2"/>
    <x v="39"/>
    <s v="001"/>
    <n v="100"/>
    <n v="0"/>
    <n v="100"/>
    <n v="0"/>
    <n v="100"/>
    <n v="0"/>
    <n v="0"/>
    <n v="0"/>
    <n v="100"/>
    <n v="100"/>
    <n v="100"/>
    <s v="G/570203/1FA101"/>
  </r>
  <r>
    <s v="1"/>
    <s v="QUITO CIUDAD SOLIDARIA"/>
    <x v="0"/>
    <s v="F"/>
    <x v="0"/>
    <x v="7"/>
    <x v="7"/>
    <x v="0"/>
    <x v="1"/>
    <x v="2"/>
    <x v="98"/>
    <s v="001"/>
    <n v="30"/>
    <n v="0"/>
    <n v="30"/>
    <n v="0"/>
    <n v="30"/>
    <n v="0"/>
    <n v="0"/>
    <n v="0"/>
    <n v="30"/>
    <n v="30"/>
    <n v="30"/>
    <s v="G/570206/1FA101"/>
  </r>
  <r>
    <s v="1"/>
    <s v="QUITO CIUDAD SOLIDARIA"/>
    <x v="0"/>
    <s v="F"/>
    <x v="0"/>
    <x v="7"/>
    <x v="7"/>
    <x v="1"/>
    <x v="6"/>
    <x v="3"/>
    <x v="40"/>
    <s v="002"/>
    <n v="1200"/>
    <n v="0"/>
    <n v="1200"/>
    <n v="0"/>
    <n v="1200"/>
    <n v="1200"/>
    <n v="0"/>
    <n v="0"/>
    <n v="1200"/>
    <n v="1200"/>
    <n v="0"/>
    <s v="G/710203/1FF102"/>
  </r>
  <r>
    <s v="1"/>
    <s v="QUITO CIUDAD SOLIDARIA"/>
    <x v="0"/>
    <s v="F"/>
    <x v="0"/>
    <x v="7"/>
    <x v="7"/>
    <x v="1"/>
    <x v="6"/>
    <x v="3"/>
    <x v="41"/>
    <s v="002"/>
    <n v="405.82"/>
    <n v="0"/>
    <n v="405.82"/>
    <n v="0"/>
    <n v="405.82"/>
    <n v="0"/>
    <n v="400"/>
    <n v="400"/>
    <n v="5.8199999999999932"/>
    <n v="5.8199999999999932"/>
    <n v="5.82"/>
    <s v="G/710204/1FF102"/>
  </r>
  <r>
    <s v="1"/>
    <s v="QUITO CIUDAD SOLIDARIA"/>
    <x v="0"/>
    <s v="F"/>
    <x v="0"/>
    <x v="7"/>
    <x v="7"/>
    <x v="1"/>
    <x v="6"/>
    <x v="3"/>
    <x v="43"/>
    <s v="002"/>
    <n v="14400"/>
    <n v="0"/>
    <n v="14400"/>
    <n v="0"/>
    <n v="14400"/>
    <n v="4800"/>
    <n v="9600"/>
    <n v="9600"/>
    <n v="4800"/>
    <n v="4800"/>
    <n v="0"/>
    <s v="G/710510/1FF102"/>
  </r>
  <r>
    <s v="1"/>
    <s v="QUITO CIUDAD SOLIDARIA"/>
    <x v="0"/>
    <s v="F"/>
    <x v="0"/>
    <x v="7"/>
    <x v="7"/>
    <x v="1"/>
    <x v="6"/>
    <x v="3"/>
    <x v="44"/>
    <s v="002"/>
    <n v="1821.6"/>
    <n v="0"/>
    <n v="1821.6"/>
    <n v="15.18"/>
    <n v="1836.78"/>
    <n v="607.20000000000005"/>
    <n v="1214.4000000000001"/>
    <n v="1214.4000000000001"/>
    <n v="607.19999999999982"/>
    <n v="607.19999999999982"/>
    <n v="15.18"/>
    <s v="G/710601/1FF102"/>
  </r>
  <r>
    <s v="1"/>
    <s v="QUITO CIUDAD SOLIDARIA"/>
    <x v="0"/>
    <s v="F"/>
    <x v="0"/>
    <x v="7"/>
    <x v="7"/>
    <x v="1"/>
    <x v="6"/>
    <x v="3"/>
    <x v="45"/>
    <s v="002"/>
    <n v="1200"/>
    <n v="0"/>
    <n v="1200"/>
    <n v="9.52"/>
    <n v="1209.52"/>
    <n v="400.32"/>
    <n v="799.68"/>
    <n v="799.68"/>
    <n v="400.32000000000005"/>
    <n v="400.32000000000005"/>
    <n v="9.52"/>
    <s v="G/710602/1FF102"/>
  </r>
  <r>
    <s v="1"/>
    <s v="QUITO CIUDAD SOLIDARIA"/>
    <x v="0"/>
    <s v="F"/>
    <x v="0"/>
    <x v="7"/>
    <x v="7"/>
    <x v="1"/>
    <x v="2"/>
    <x v="3"/>
    <x v="40"/>
    <s v="002"/>
    <n v="6305"/>
    <n v="0"/>
    <n v="6305"/>
    <n v="0"/>
    <n v="6305"/>
    <n v="6305"/>
    <n v="0"/>
    <n v="0"/>
    <n v="6305"/>
    <n v="6305"/>
    <n v="0"/>
    <s v="G/710203/1FF102"/>
  </r>
  <r>
    <s v="1"/>
    <s v="QUITO CIUDAD SOLIDARIA"/>
    <x v="0"/>
    <s v="F"/>
    <x v="0"/>
    <x v="7"/>
    <x v="7"/>
    <x v="1"/>
    <x v="2"/>
    <x v="3"/>
    <x v="41"/>
    <s v="002"/>
    <n v="2840.74"/>
    <n v="0"/>
    <n v="2840.74"/>
    <n v="0"/>
    <n v="2840.74"/>
    <n v="590"/>
    <n v="2210"/>
    <n v="2210"/>
    <n v="630.73999999999978"/>
    <n v="630.73999999999978"/>
    <n v="40.74"/>
    <s v="G/710204/1FF102"/>
  </r>
  <r>
    <s v="1"/>
    <s v="QUITO CIUDAD SOLIDARIA"/>
    <x v="0"/>
    <s v="F"/>
    <x v="0"/>
    <x v="7"/>
    <x v="7"/>
    <x v="1"/>
    <x v="2"/>
    <x v="3"/>
    <x v="42"/>
    <s v="002"/>
    <n v="0"/>
    <n v="550"/>
    <n v="550"/>
    <n v="422.63"/>
    <n v="972.63"/>
    <n v="0"/>
    <n v="544.66999999999996"/>
    <n v="544.66999999999996"/>
    <n v="5.3300000000000409"/>
    <n v="5.3300000000000409"/>
    <n v="427.96"/>
    <s v="G/710507/1FF102"/>
  </r>
  <r>
    <s v="1"/>
    <s v="QUITO CIUDAD SOLIDARIA"/>
    <x v="0"/>
    <s v="F"/>
    <x v="0"/>
    <x v="7"/>
    <x v="7"/>
    <x v="1"/>
    <x v="2"/>
    <x v="3"/>
    <x v="43"/>
    <s v="002"/>
    <n v="75660"/>
    <n v="0"/>
    <n v="75660"/>
    <n v="0"/>
    <n v="75660"/>
    <n v="27440.67"/>
    <n v="48219.33"/>
    <n v="48219.33"/>
    <n v="27440.67"/>
    <n v="27440.67"/>
    <n v="0"/>
    <s v="G/710510/1FF102"/>
  </r>
  <r>
    <s v="1"/>
    <s v="QUITO CIUDAD SOLIDARIA"/>
    <x v="0"/>
    <s v="F"/>
    <x v="0"/>
    <x v="7"/>
    <x v="7"/>
    <x v="1"/>
    <x v="2"/>
    <x v="3"/>
    <x v="44"/>
    <s v="002"/>
    <n v="9570.99"/>
    <n v="0"/>
    <n v="9570.99"/>
    <n v="0"/>
    <n v="9570.99"/>
    <n v="3402.28"/>
    <n v="6168.71"/>
    <n v="6168.71"/>
    <n v="3402.2799999999997"/>
    <n v="3402.2799999999997"/>
    <n v="0"/>
    <s v="G/710601/1FF102"/>
  </r>
  <r>
    <s v="1"/>
    <s v="QUITO CIUDAD SOLIDARIA"/>
    <x v="0"/>
    <s v="F"/>
    <x v="0"/>
    <x v="7"/>
    <x v="7"/>
    <x v="1"/>
    <x v="2"/>
    <x v="3"/>
    <x v="45"/>
    <s v="002"/>
    <n v="6305"/>
    <n v="0"/>
    <n v="6305"/>
    <n v="0"/>
    <n v="6305"/>
    <n v="3833.61"/>
    <n v="2471.39"/>
    <n v="2471.39"/>
    <n v="3833.61"/>
    <n v="3833.61"/>
    <n v="0"/>
    <s v="G/710602/1FF102"/>
  </r>
  <r>
    <s v="1"/>
    <s v="QUITO CIUDAD SOLIDARIA"/>
    <x v="0"/>
    <s v="F"/>
    <x v="0"/>
    <x v="7"/>
    <x v="7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7"/>
    <x v="7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7"/>
    <x v="7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7"/>
    <x v="7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7"/>
    <x v="7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x v="0"/>
    <s v="F"/>
    <x v="0"/>
    <x v="7"/>
    <x v="7"/>
    <x v="1"/>
    <x v="5"/>
    <x v="4"/>
    <x v="68"/>
    <s v="001"/>
    <n v="100000"/>
    <n v="0"/>
    <n v="100000"/>
    <n v="-0.34"/>
    <n v="99999.66"/>
    <n v="99999.66"/>
    <n v="0"/>
    <n v="0"/>
    <n v="100000"/>
    <n v="100000"/>
    <n v="0"/>
    <s v="G/730811/1FF102"/>
  </r>
  <r>
    <s v="1"/>
    <s v="QUITO CIUDAD SOLIDARIA"/>
    <x v="0"/>
    <s v="F"/>
    <x v="0"/>
    <x v="7"/>
    <x v="7"/>
    <x v="1"/>
    <x v="6"/>
    <x v="4"/>
    <x v="57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x v="0"/>
    <s v="F"/>
    <x v="0"/>
    <x v="7"/>
    <x v="7"/>
    <x v="1"/>
    <x v="6"/>
    <x v="4"/>
    <x v="53"/>
    <s v="001"/>
    <n v="4000"/>
    <n v="0"/>
    <n v="4000"/>
    <n v="-4000"/>
    <n v="0"/>
    <n v="0"/>
    <n v="0"/>
    <n v="0"/>
    <n v="4000"/>
    <n v="4000"/>
    <n v="0"/>
    <s v="G/730205/1FF102"/>
  </r>
  <r>
    <s v="1"/>
    <s v="QUITO CIUDAD SOLIDARIA"/>
    <x v="0"/>
    <s v="F"/>
    <x v="0"/>
    <x v="7"/>
    <x v="7"/>
    <x v="1"/>
    <x v="6"/>
    <x v="4"/>
    <x v="58"/>
    <s v="001"/>
    <n v="1000"/>
    <n v="0"/>
    <n v="1000"/>
    <n v="-1000"/>
    <n v="0"/>
    <n v="0"/>
    <n v="0"/>
    <n v="0"/>
    <n v="1000"/>
    <n v="1000"/>
    <n v="0"/>
    <s v="G/730235/1FF102"/>
  </r>
  <r>
    <s v="1"/>
    <s v="QUITO CIUDAD SOLIDARIA"/>
    <x v="0"/>
    <s v="F"/>
    <x v="0"/>
    <x v="7"/>
    <x v="7"/>
    <x v="1"/>
    <x v="6"/>
    <x v="4"/>
    <x v="47"/>
    <s v="001"/>
    <n v="9353.44"/>
    <n v="0"/>
    <n v="9353.44"/>
    <n v="-9353.44"/>
    <n v="0"/>
    <n v="0"/>
    <n v="0"/>
    <n v="0"/>
    <n v="9353.44"/>
    <n v="9353.44"/>
    <n v="0"/>
    <s v="G/730505/1FF102"/>
  </r>
  <r>
    <s v="1"/>
    <s v="QUITO CIUDAD SOLIDARIA"/>
    <x v="0"/>
    <s v="F"/>
    <x v="0"/>
    <x v="7"/>
    <x v="7"/>
    <x v="1"/>
    <x v="6"/>
    <x v="4"/>
    <x v="56"/>
    <s v="001"/>
    <n v="21015.599999999999"/>
    <n v="0"/>
    <n v="21015.599999999999"/>
    <n v="-21015.599999999999"/>
    <n v="0"/>
    <n v="0"/>
    <n v="0"/>
    <n v="0"/>
    <n v="21015.599999999999"/>
    <n v="21015.599999999999"/>
    <n v="0"/>
    <s v="G/730613/1FF102"/>
  </r>
  <r>
    <s v="1"/>
    <s v="QUITO CIUDAD SOLIDARIA"/>
    <x v="0"/>
    <s v="F"/>
    <x v="0"/>
    <x v="7"/>
    <x v="7"/>
    <x v="1"/>
    <x v="7"/>
    <x v="4"/>
    <x v="53"/>
    <s v="001"/>
    <n v="3000"/>
    <n v="0"/>
    <n v="3000"/>
    <n v="-3000"/>
    <n v="0"/>
    <n v="0"/>
    <n v="0"/>
    <n v="0"/>
    <n v="3000"/>
    <n v="3000"/>
    <n v="0"/>
    <s v="G/730205/1FF102"/>
  </r>
  <r>
    <s v="1"/>
    <s v="QUITO CIUDAD SOLIDARIA"/>
    <x v="0"/>
    <s v="F"/>
    <x v="0"/>
    <x v="7"/>
    <x v="7"/>
    <x v="1"/>
    <x v="7"/>
    <x v="4"/>
    <x v="58"/>
    <s v="001"/>
    <n v="500"/>
    <n v="0"/>
    <n v="500"/>
    <n v="-500"/>
    <n v="0"/>
    <n v="0"/>
    <n v="0"/>
    <n v="0"/>
    <n v="500"/>
    <n v="500"/>
    <n v="0"/>
    <s v="G/730235/1FF102"/>
  </r>
  <r>
    <s v="1"/>
    <s v="QUITO CIUDAD SOLIDARIA"/>
    <x v="0"/>
    <s v="F"/>
    <x v="0"/>
    <x v="7"/>
    <x v="7"/>
    <x v="1"/>
    <x v="7"/>
    <x v="4"/>
    <x v="47"/>
    <s v="001"/>
    <n v="4400"/>
    <n v="0"/>
    <n v="4400"/>
    <n v="-4400"/>
    <n v="0"/>
    <n v="0"/>
    <n v="0"/>
    <n v="0"/>
    <n v="4400"/>
    <n v="4400"/>
    <n v="0"/>
    <s v="G/730505/1FF102"/>
  </r>
  <r>
    <s v="1"/>
    <s v="QUITO CIUDAD SOLIDARIA"/>
    <x v="0"/>
    <s v="F"/>
    <x v="0"/>
    <x v="7"/>
    <x v="7"/>
    <x v="1"/>
    <x v="7"/>
    <x v="4"/>
    <x v="56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x v="0"/>
    <s v="F"/>
    <x v="0"/>
    <x v="7"/>
    <x v="7"/>
    <x v="1"/>
    <x v="7"/>
    <x v="4"/>
    <x v="68"/>
    <s v="001"/>
    <n v="1000"/>
    <n v="0"/>
    <n v="1000"/>
    <n v="-1000"/>
    <n v="0"/>
    <n v="0"/>
    <n v="0"/>
    <n v="0"/>
    <n v="1000"/>
    <n v="1000"/>
    <n v="0"/>
    <s v="G/730811/1FF102"/>
  </r>
  <r>
    <s v="1"/>
    <s v="QUITO CIUDAD SOLIDARIA"/>
    <x v="0"/>
    <s v="F"/>
    <x v="0"/>
    <x v="7"/>
    <x v="7"/>
    <x v="1"/>
    <x v="2"/>
    <x v="4"/>
    <x v="57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x v="0"/>
    <s v="F"/>
    <x v="0"/>
    <x v="7"/>
    <x v="7"/>
    <x v="1"/>
    <x v="2"/>
    <x v="4"/>
    <x v="53"/>
    <s v="001"/>
    <n v="2000"/>
    <n v="0"/>
    <n v="2000"/>
    <n v="-2000"/>
    <n v="0"/>
    <n v="0"/>
    <n v="0"/>
    <n v="0"/>
    <n v="2000"/>
    <n v="2000"/>
    <n v="0"/>
    <s v="G/730205/1FF102"/>
  </r>
  <r>
    <s v="1"/>
    <s v="QUITO CIUDAD SOLIDARIA"/>
    <x v="0"/>
    <s v="F"/>
    <x v="0"/>
    <x v="7"/>
    <x v="7"/>
    <x v="1"/>
    <x v="2"/>
    <x v="4"/>
    <x v="62"/>
    <s v="001"/>
    <n v="2000"/>
    <n v="0"/>
    <n v="2000"/>
    <n v="-2000"/>
    <n v="0"/>
    <n v="0"/>
    <n v="0"/>
    <n v="0"/>
    <n v="2000"/>
    <n v="2000"/>
    <n v="0"/>
    <s v="G/730402/1FF102"/>
  </r>
  <r>
    <s v="1"/>
    <s v="QUITO CIUDAD SOLIDARIA"/>
    <x v="0"/>
    <s v="F"/>
    <x v="0"/>
    <x v="7"/>
    <x v="7"/>
    <x v="1"/>
    <x v="2"/>
    <x v="4"/>
    <x v="46"/>
    <s v="001"/>
    <n v="2000"/>
    <n v="0"/>
    <n v="2000"/>
    <n v="-2000"/>
    <n v="0"/>
    <n v="0"/>
    <n v="0"/>
    <n v="0"/>
    <n v="2000"/>
    <n v="2000"/>
    <n v="0"/>
    <s v="G/730404/1FF102"/>
  </r>
  <r>
    <s v="1"/>
    <s v="QUITO CIUDAD SOLIDARIA"/>
    <x v="0"/>
    <s v="F"/>
    <x v="0"/>
    <x v="7"/>
    <x v="7"/>
    <x v="1"/>
    <x v="2"/>
    <x v="4"/>
    <x v="56"/>
    <s v="001"/>
    <n v="16000"/>
    <n v="0"/>
    <n v="16000"/>
    <n v="-16000"/>
    <n v="0"/>
    <n v="0"/>
    <n v="0"/>
    <n v="0"/>
    <n v="16000"/>
    <n v="16000"/>
    <n v="0"/>
    <s v="G/730613/1FF102"/>
  </r>
  <r>
    <s v="1"/>
    <s v="QUITO CIUDAD SOLIDARIA"/>
    <x v="0"/>
    <s v="F"/>
    <x v="0"/>
    <x v="7"/>
    <x v="7"/>
    <x v="1"/>
    <x v="2"/>
    <x v="4"/>
    <x v="50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x v="0"/>
    <s v="F"/>
    <x v="0"/>
    <x v="7"/>
    <x v="7"/>
    <x v="1"/>
    <x v="2"/>
    <x v="4"/>
    <x v="64"/>
    <s v="001"/>
    <n v="4000"/>
    <n v="0"/>
    <n v="4000"/>
    <n v="-4000"/>
    <n v="0"/>
    <n v="0"/>
    <n v="0"/>
    <n v="0"/>
    <n v="4000"/>
    <n v="4000"/>
    <n v="0"/>
    <s v="G/730807/1FF102"/>
  </r>
  <r>
    <s v="1"/>
    <s v="QUITO CIUDAD SOLIDARIA"/>
    <x v="0"/>
    <s v="F"/>
    <x v="0"/>
    <x v="7"/>
    <x v="7"/>
    <x v="1"/>
    <x v="9"/>
    <x v="4"/>
    <x v="53"/>
    <s v="001"/>
    <n v="3750"/>
    <n v="0"/>
    <n v="3750"/>
    <n v="-3750"/>
    <n v="0"/>
    <n v="0"/>
    <n v="0"/>
    <n v="0"/>
    <n v="3750"/>
    <n v="3750"/>
    <n v="0"/>
    <s v="G/730205/1FF102"/>
  </r>
  <r>
    <s v="1"/>
    <s v="QUITO CIUDAD SOLIDARIA"/>
    <x v="0"/>
    <s v="F"/>
    <x v="0"/>
    <x v="7"/>
    <x v="7"/>
    <x v="1"/>
    <x v="9"/>
    <x v="4"/>
    <x v="58"/>
    <s v="001"/>
    <n v="37000"/>
    <n v="0"/>
    <n v="37000"/>
    <n v="-37000"/>
    <n v="0"/>
    <n v="0"/>
    <n v="0"/>
    <n v="0"/>
    <n v="37000"/>
    <n v="37000"/>
    <n v="0"/>
    <s v="G/730235/1FF102"/>
  </r>
  <r>
    <s v="1"/>
    <s v="QUITO CIUDAD SOLIDARIA"/>
    <x v="0"/>
    <s v="F"/>
    <x v="0"/>
    <x v="7"/>
    <x v="7"/>
    <x v="1"/>
    <x v="9"/>
    <x v="4"/>
    <x v="47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x v="0"/>
    <s v="F"/>
    <x v="0"/>
    <x v="7"/>
    <x v="7"/>
    <x v="1"/>
    <x v="9"/>
    <x v="4"/>
    <x v="56"/>
    <s v="001"/>
    <n v="1700"/>
    <n v="0"/>
    <n v="1700"/>
    <n v="-1700"/>
    <n v="0"/>
    <n v="0"/>
    <n v="0"/>
    <n v="0"/>
    <n v="1700"/>
    <n v="1700"/>
    <n v="0"/>
    <s v="G/730613/1FF102"/>
  </r>
  <r>
    <s v="1"/>
    <s v="QUITO CIUDAD SOLIDARIA"/>
    <x v="0"/>
    <s v="F"/>
    <x v="0"/>
    <x v="7"/>
    <x v="7"/>
    <x v="1"/>
    <x v="9"/>
    <x v="4"/>
    <x v="69"/>
    <s v="001"/>
    <n v="9675"/>
    <n v="0"/>
    <n v="9675"/>
    <n v="-9675"/>
    <n v="0"/>
    <n v="0"/>
    <n v="0"/>
    <n v="0"/>
    <n v="9675"/>
    <n v="9675"/>
    <n v="0"/>
    <s v="G/730802/1FF102"/>
  </r>
  <r>
    <s v="1"/>
    <s v="QUITO CIUDAD SOLIDARIA"/>
    <x v="0"/>
    <s v="F"/>
    <x v="0"/>
    <x v="7"/>
    <x v="7"/>
    <x v="1"/>
    <x v="9"/>
    <x v="4"/>
    <x v="59"/>
    <s v="001"/>
    <n v="7897.2"/>
    <n v="0"/>
    <n v="7897.2"/>
    <n v="-7897.2"/>
    <n v="0"/>
    <n v="0"/>
    <n v="0"/>
    <n v="0"/>
    <n v="7897.2"/>
    <n v="7897.2"/>
    <n v="0"/>
    <s v="G/730812/1FF102"/>
  </r>
  <r>
    <s v="1"/>
    <s v="QUITO CIUDAD SOLIDARIA"/>
    <x v="0"/>
    <s v="F"/>
    <x v="0"/>
    <x v="7"/>
    <x v="7"/>
    <x v="4"/>
    <x v="10"/>
    <x v="4"/>
    <x v="53"/>
    <s v="001"/>
    <n v="45000"/>
    <n v="0"/>
    <n v="45000"/>
    <n v="-45000"/>
    <n v="0"/>
    <n v="0"/>
    <n v="0"/>
    <n v="0"/>
    <n v="45000"/>
    <n v="45000"/>
    <n v="0"/>
    <s v="G/730205/1FG101"/>
  </r>
  <r>
    <s v="1"/>
    <s v="QUITO CIUDAD SOLIDARIA"/>
    <x v="0"/>
    <s v="F"/>
    <x v="0"/>
    <x v="7"/>
    <x v="7"/>
    <x v="4"/>
    <x v="11"/>
    <x v="4"/>
    <x v="53"/>
    <s v="001"/>
    <n v="62000"/>
    <n v="0"/>
    <n v="62000"/>
    <n v="-59000"/>
    <n v="3000"/>
    <n v="0"/>
    <n v="3000"/>
    <n v="0"/>
    <n v="59000"/>
    <n v="62000"/>
    <n v="0"/>
    <s v="G/730205/1FG101"/>
  </r>
  <r>
    <s v="2"/>
    <s v="QUITO CIUDAD DE OPORTUNIDADES"/>
    <x v="0"/>
    <s v="F"/>
    <x v="0"/>
    <x v="7"/>
    <x v="7"/>
    <x v="5"/>
    <x v="12"/>
    <x v="4"/>
    <x v="49"/>
    <s v="001"/>
    <n v="12500"/>
    <n v="-4500"/>
    <n v="8000"/>
    <n v="-8000"/>
    <n v="0"/>
    <n v="0"/>
    <n v="0"/>
    <n v="0"/>
    <n v="8000"/>
    <n v="8000"/>
    <n v="0"/>
    <s v="G/730606/2FH211"/>
  </r>
  <r>
    <s v="2"/>
    <s v="QUITO CIUDAD DE OPORTUNIDADES"/>
    <x v="0"/>
    <s v="F"/>
    <x v="0"/>
    <x v="7"/>
    <x v="7"/>
    <x v="5"/>
    <x v="12"/>
    <x v="4"/>
    <x v="68"/>
    <s v="001"/>
    <n v="1000"/>
    <n v="2500"/>
    <n v="3500"/>
    <n v="-3500"/>
    <n v="0"/>
    <n v="0"/>
    <n v="0"/>
    <n v="0"/>
    <n v="3500"/>
    <n v="3500"/>
    <n v="0"/>
    <s v="G/730811/2FH211"/>
  </r>
  <r>
    <s v="2"/>
    <s v="QUITO CIUDAD DE OPORTUNIDADES"/>
    <x v="0"/>
    <s v="F"/>
    <x v="0"/>
    <x v="7"/>
    <x v="7"/>
    <x v="5"/>
    <x v="12"/>
    <x v="4"/>
    <x v="51"/>
    <s v="001"/>
    <n v="1500"/>
    <n v="2000"/>
    <n v="3500"/>
    <n v="-3500"/>
    <n v="0"/>
    <n v="0"/>
    <n v="0"/>
    <n v="0"/>
    <n v="3500"/>
    <n v="3500"/>
    <n v="0"/>
    <s v="G/730814/2FH211"/>
  </r>
  <r>
    <s v="1"/>
    <s v="QUITO CIUDAD SOLIDARIA"/>
    <x v="0"/>
    <s v="F"/>
    <x v="0"/>
    <x v="7"/>
    <x v="7"/>
    <x v="6"/>
    <x v="13"/>
    <x v="4"/>
    <x v="57"/>
    <s v="001"/>
    <n v="2000"/>
    <n v="0"/>
    <n v="2000"/>
    <n v="-2000"/>
    <n v="0"/>
    <n v="0"/>
    <n v="0"/>
    <n v="0"/>
    <n v="2000"/>
    <n v="2000"/>
    <n v="0"/>
    <s v="G/730204/1FJ103"/>
  </r>
  <r>
    <s v="1"/>
    <s v="QUITO CIUDAD SOLIDARIA"/>
    <x v="0"/>
    <s v="F"/>
    <x v="0"/>
    <x v="7"/>
    <x v="7"/>
    <x v="6"/>
    <x v="13"/>
    <x v="4"/>
    <x v="53"/>
    <s v="001"/>
    <n v="11360"/>
    <n v="0"/>
    <n v="11360"/>
    <n v="-11360"/>
    <n v="0"/>
    <n v="0"/>
    <n v="0"/>
    <n v="0"/>
    <n v="11360"/>
    <n v="11360"/>
    <n v="0"/>
    <s v="G/730205/1FJ103"/>
  </r>
  <r>
    <s v="1"/>
    <s v="QUITO CIUDAD SOLIDARIA"/>
    <x v="0"/>
    <s v="F"/>
    <x v="0"/>
    <x v="7"/>
    <x v="7"/>
    <x v="6"/>
    <x v="13"/>
    <x v="4"/>
    <x v="58"/>
    <s v="001"/>
    <n v="1500"/>
    <n v="0"/>
    <n v="1500"/>
    <n v="-1500"/>
    <n v="0"/>
    <n v="0"/>
    <n v="0"/>
    <n v="0"/>
    <n v="1500"/>
    <n v="1500"/>
    <n v="0"/>
    <s v="G/730235/1FJ103"/>
  </r>
  <r>
    <s v="1"/>
    <s v="QUITO CIUDAD SOLIDARIA"/>
    <x v="0"/>
    <s v="F"/>
    <x v="0"/>
    <x v="7"/>
    <x v="7"/>
    <x v="6"/>
    <x v="13"/>
    <x v="4"/>
    <x v="47"/>
    <s v="001"/>
    <n v="15540"/>
    <n v="0"/>
    <n v="15540"/>
    <n v="-15540"/>
    <n v="0"/>
    <n v="0"/>
    <n v="0"/>
    <n v="0"/>
    <n v="15540"/>
    <n v="15540"/>
    <n v="0"/>
    <s v="G/730505/1FJ103"/>
  </r>
  <r>
    <s v="1"/>
    <s v="QUITO CIUDAD SOLIDARIA"/>
    <x v="0"/>
    <s v="F"/>
    <x v="0"/>
    <x v="7"/>
    <x v="7"/>
    <x v="6"/>
    <x v="13"/>
    <x v="4"/>
    <x v="49"/>
    <s v="001"/>
    <n v="14400"/>
    <n v="0"/>
    <n v="14400"/>
    <n v="-14400"/>
    <n v="0"/>
    <n v="0"/>
    <n v="0"/>
    <n v="0"/>
    <n v="14400"/>
    <n v="14400"/>
    <n v="0"/>
    <s v="G/730606/1FJ103"/>
  </r>
  <r>
    <s v="1"/>
    <s v="QUITO CIUDAD SOLIDARIA"/>
    <x v="0"/>
    <s v="F"/>
    <x v="0"/>
    <x v="7"/>
    <x v="7"/>
    <x v="6"/>
    <x v="13"/>
    <x v="4"/>
    <x v="56"/>
    <s v="001"/>
    <n v="8000"/>
    <n v="0"/>
    <n v="8000"/>
    <n v="-8000"/>
    <n v="0"/>
    <n v="0"/>
    <n v="0"/>
    <n v="0"/>
    <n v="8000"/>
    <n v="8000"/>
    <n v="0"/>
    <s v="G/730613/1FJ103"/>
  </r>
  <r>
    <s v="1"/>
    <s v="QUITO CIUDAD SOLIDARIA"/>
    <x v="0"/>
    <s v="F"/>
    <x v="0"/>
    <x v="7"/>
    <x v="7"/>
    <x v="6"/>
    <x v="13"/>
    <x v="4"/>
    <x v="68"/>
    <s v="001"/>
    <n v="3000"/>
    <n v="0"/>
    <n v="3000"/>
    <n v="-3000"/>
    <n v="0"/>
    <n v="0"/>
    <n v="0"/>
    <n v="0"/>
    <n v="3000"/>
    <n v="3000"/>
    <n v="0"/>
    <s v="G/730811/1FJ103"/>
  </r>
  <r>
    <s v="1"/>
    <s v="QUITO CIUDAD SOLIDARIA"/>
    <x v="0"/>
    <s v="F"/>
    <x v="0"/>
    <x v="7"/>
    <x v="7"/>
    <x v="6"/>
    <x v="13"/>
    <x v="4"/>
    <x v="59"/>
    <s v="001"/>
    <n v="4000"/>
    <n v="0"/>
    <n v="4000"/>
    <n v="-4000"/>
    <n v="0"/>
    <n v="0"/>
    <n v="0"/>
    <n v="0"/>
    <n v="4000"/>
    <n v="4000"/>
    <n v="0"/>
    <s v="G/730812/1FJ103"/>
  </r>
  <r>
    <s v="1"/>
    <s v="QUITO CIUDAD SOLIDARIA"/>
    <x v="0"/>
    <s v="F"/>
    <x v="0"/>
    <x v="7"/>
    <x v="7"/>
    <x v="6"/>
    <x v="13"/>
    <x v="4"/>
    <x v="65"/>
    <s v="001"/>
    <n v="500"/>
    <n v="0"/>
    <n v="500"/>
    <n v="-500"/>
    <n v="0"/>
    <n v="0"/>
    <n v="0"/>
    <n v="0"/>
    <n v="500"/>
    <n v="500"/>
    <n v="0"/>
    <s v="G/730820/1FJ103"/>
  </r>
  <r>
    <s v="1"/>
    <s v="QUITO CIUDAD SOLIDARIA"/>
    <x v="0"/>
    <s v="F"/>
    <x v="0"/>
    <x v="7"/>
    <x v="7"/>
    <x v="2"/>
    <x v="14"/>
    <x v="4"/>
    <x v="57"/>
    <s v="001"/>
    <n v="1000"/>
    <n v="-1000"/>
    <n v="0"/>
    <n v="0"/>
    <n v="0"/>
    <n v="0"/>
    <n v="0"/>
    <n v="0"/>
    <n v="0"/>
    <n v="0"/>
    <n v="0"/>
    <s v="G/730204/1FM103"/>
  </r>
  <r>
    <s v="1"/>
    <s v="QUITO CIUDAD SOLIDARIA"/>
    <x v="0"/>
    <s v="F"/>
    <x v="0"/>
    <x v="7"/>
    <x v="7"/>
    <x v="2"/>
    <x v="14"/>
    <x v="4"/>
    <x v="53"/>
    <s v="001"/>
    <n v="3000"/>
    <n v="-3000"/>
    <n v="0"/>
    <n v="0"/>
    <n v="0"/>
    <n v="0"/>
    <n v="0"/>
    <n v="0"/>
    <n v="0"/>
    <n v="0"/>
    <n v="0"/>
    <s v="G/730205/1FM103"/>
  </r>
  <r>
    <s v="1"/>
    <s v="QUITO CIUDAD SOLIDARIA"/>
    <x v="0"/>
    <s v="F"/>
    <x v="0"/>
    <x v="7"/>
    <x v="7"/>
    <x v="2"/>
    <x v="14"/>
    <x v="4"/>
    <x v="47"/>
    <s v="001"/>
    <n v="21090.240000000002"/>
    <n v="-5000"/>
    <n v="16090.240000000002"/>
    <n v="-16090.24"/>
    <n v="0"/>
    <n v="0"/>
    <n v="0"/>
    <n v="0"/>
    <n v="16090.240000000002"/>
    <n v="16090.240000000002"/>
    <n v="0"/>
    <s v="G/730505/1FM103"/>
  </r>
  <r>
    <s v="1"/>
    <s v="QUITO CIUDAD SOLIDARIA"/>
    <x v="0"/>
    <s v="F"/>
    <x v="0"/>
    <x v="7"/>
    <x v="7"/>
    <x v="2"/>
    <x v="14"/>
    <x v="4"/>
    <x v="49"/>
    <s v="001"/>
    <n v="37887.120000000003"/>
    <n v="0"/>
    <n v="37887.120000000003"/>
    <n v="-37887.120000000003"/>
    <n v="0"/>
    <n v="0"/>
    <n v="0"/>
    <n v="0"/>
    <n v="37887.120000000003"/>
    <n v="37887.120000000003"/>
    <n v="0"/>
    <s v="G/730606/1FM103"/>
  </r>
  <r>
    <s v="1"/>
    <s v="QUITO CIUDAD SOLIDARIA"/>
    <x v="0"/>
    <s v="F"/>
    <x v="0"/>
    <x v="7"/>
    <x v="7"/>
    <x v="2"/>
    <x v="14"/>
    <x v="4"/>
    <x v="71"/>
    <s v="001"/>
    <n v="0"/>
    <n v="1000"/>
    <n v="1000"/>
    <n v="0"/>
    <n v="1000"/>
    <n v="0"/>
    <n v="0"/>
    <n v="0"/>
    <n v="1000"/>
    <n v="1000"/>
    <n v="1000"/>
    <s v="G/730810/1FM103"/>
  </r>
  <r>
    <s v="1"/>
    <s v="QUITO CIUDAD SOLIDARIA"/>
    <x v="0"/>
    <s v="F"/>
    <x v="0"/>
    <x v="7"/>
    <x v="7"/>
    <x v="2"/>
    <x v="14"/>
    <x v="4"/>
    <x v="59"/>
    <s v="001"/>
    <n v="0"/>
    <n v="4000"/>
    <n v="4000"/>
    <n v="-4000"/>
    <n v="0"/>
    <n v="0"/>
    <n v="0"/>
    <n v="0"/>
    <n v="4000"/>
    <n v="4000"/>
    <n v="0"/>
    <s v="G/730812/1FM103"/>
  </r>
  <r>
    <s v="1"/>
    <s v="QUITO CIUDAD SOLIDARIA"/>
    <x v="0"/>
    <s v="F"/>
    <x v="0"/>
    <x v="7"/>
    <x v="7"/>
    <x v="2"/>
    <x v="15"/>
    <x v="4"/>
    <x v="109"/>
    <s v="001"/>
    <n v="0"/>
    <n v="1000"/>
    <n v="1000"/>
    <n v="-1000"/>
    <n v="0"/>
    <n v="0"/>
    <n v="0"/>
    <n v="0"/>
    <n v="1000"/>
    <n v="1000"/>
    <n v="0"/>
    <s v="G/730105/1FM103"/>
  </r>
  <r>
    <s v="1"/>
    <s v="QUITO CIUDAD SOLIDARIA"/>
    <x v="0"/>
    <s v="F"/>
    <x v="0"/>
    <x v="7"/>
    <x v="7"/>
    <x v="2"/>
    <x v="15"/>
    <x v="4"/>
    <x v="53"/>
    <s v="001"/>
    <n v="3908"/>
    <n v="-3908"/>
    <n v="0"/>
    <n v="0"/>
    <n v="0"/>
    <n v="0"/>
    <n v="0"/>
    <n v="0"/>
    <n v="0"/>
    <n v="0"/>
    <n v="0"/>
    <s v="G/730205/1FM103"/>
  </r>
  <r>
    <s v="1"/>
    <s v="QUITO CIUDAD SOLIDARIA"/>
    <x v="0"/>
    <s v="F"/>
    <x v="0"/>
    <x v="7"/>
    <x v="7"/>
    <x v="2"/>
    <x v="15"/>
    <x v="4"/>
    <x v="49"/>
    <s v="001"/>
    <n v="37887.120000000003"/>
    <n v="-1300"/>
    <n v="36587.120000000003"/>
    <n v="-36587.120000000003"/>
    <n v="0"/>
    <n v="0"/>
    <n v="0"/>
    <n v="0"/>
    <n v="36587.120000000003"/>
    <n v="36587.120000000003"/>
    <n v="0"/>
    <s v="G/730606/1FM103"/>
  </r>
  <r>
    <s v="1"/>
    <s v="QUITO CIUDAD SOLIDARIA"/>
    <x v="0"/>
    <s v="F"/>
    <x v="0"/>
    <x v="7"/>
    <x v="7"/>
    <x v="2"/>
    <x v="15"/>
    <x v="4"/>
    <x v="59"/>
    <s v="001"/>
    <n v="1589"/>
    <n v="0"/>
    <n v="1589"/>
    <n v="-1589"/>
    <n v="0"/>
    <n v="0"/>
    <n v="0"/>
    <n v="0"/>
    <n v="1589"/>
    <n v="1589"/>
    <n v="0"/>
    <s v="G/730812/1FM103"/>
  </r>
  <r>
    <s v="1"/>
    <s v="QUITO CIUDAD SOLIDARIA"/>
    <x v="0"/>
    <s v="F"/>
    <x v="0"/>
    <x v="7"/>
    <x v="7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7"/>
    <x v="7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7"/>
    <x v="7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7"/>
    <x v="7"/>
    <x v="7"/>
    <x v="16"/>
    <x v="4"/>
    <x v="64"/>
    <s v="001"/>
    <n v="1000"/>
    <n v="0"/>
    <n v="1000"/>
    <n v="-1000"/>
    <n v="0"/>
    <n v="0"/>
    <n v="0"/>
    <n v="0"/>
    <n v="1000"/>
    <n v="1000"/>
    <n v="0"/>
    <s v="G/730807/1FN103"/>
  </r>
  <r>
    <s v="1"/>
    <s v="QUITO CIUDAD SOLIDARIA"/>
    <x v="0"/>
    <s v="F"/>
    <x v="0"/>
    <x v="7"/>
    <x v="7"/>
    <x v="7"/>
    <x v="16"/>
    <x v="4"/>
    <x v="68"/>
    <s v="001"/>
    <n v="3500"/>
    <n v="0"/>
    <n v="3500"/>
    <n v="-3500"/>
    <n v="0"/>
    <n v="0"/>
    <n v="0"/>
    <n v="0"/>
    <n v="3500"/>
    <n v="3500"/>
    <n v="0"/>
    <s v="G/730811/1FN103"/>
  </r>
  <r>
    <s v="3"/>
    <s v="QUITO CIUDAD INTELIGENTE"/>
    <x v="0"/>
    <s v="F"/>
    <x v="0"/>
    <x v="7"/>
    <x v="7"/>
    <x v="8"/>
    <x v="17"/>
    <x v="4"/>
    <x v="49"/>
    <s v="001"/>
    <n v="29000"/>
    <n v="0"/>
    <n v="29000"/>
    <n v="-29000"/>
    <n v="0"/>
    <n v="0"/>
    <n v="0"/>
    <n v="0"/>
    <n v="29000"/>
    <n v="29000"/>
    <n v="0"/>
    <s v="G/730606/3FN301"/>
  </r>
  <r>
    <s v="3"/>
    <s v="QUITO CIUDAD INTELIGENTE"/>
    <x v="0"/>
    <s v="F"/>
    <x v="0"/>
    <x v="7"/>
    <x v="7"/>
    <x v="8"/>
    <x v="17"/>
    <x v="4"/>
    <x v="68"/>
    <s v="001"/>
    <n v="4700"/>
    <n v="0"/>
    <n v="4700"/>
    <n v="-4700"/>
    <n v="0"/>
    <n v="0"/>
    <n v="0"/>
    <n v="0"/>
    <n v="4700"/>
    <n v="4700"/>
    <n v="0"/>
    <s v="G/730811/3FN301"/>
  </r>
  <r>
    <s v="3"/>
    <s v="QUITO CIUDAD INTELIGENTE"/>
    <x v="0"/>
    <s v="F"/>
    <x v="0"/>
    <x v="7"/>
    <x v="7"/>
    <x v="8"/>
    <x v="17"/>
    <x v="4"/>
    <x v="65"/>
    <s v="001"/>
    <n v="1000"/>
    <n v="0"/>
    <n v="1000"/>
    <n v="-1000"/>
    <n v="0"/>
    <n v="0"/>
    <n v="0"/>
    <n v="0"/>
    <n v="1000"/>
    <n v="1000"/>
    <n v="0"/>
    <s v="G/730820/3FN301"/>
  </r>
  <r>
    <s v="3"/>
    <s v="QUITO CIUDAD INTELIGENTE"/>
    <x v="0"/>
    <s v="F"/>
    <x v="0"/>
    <x v="7"/>
    <x v="7"/>
    <x v="8"/>
    <x v="18"/>
    <x v="4"/>
    <x v="69"/>
    <s v="001"/>
    <n v="2500"/>
    <n v="0"/>
    <n v="2500"/>
    <n v="0"/>
    <n v="2500"/>
    <n v="2500"/>
    <n v="0"/>
    <n v="0"/>
    <n v="2500"/>
    <n v="2500"/>
    <n v="0"/>
    <s v="G/730802/3FN301"/>
  </r>
  <r>
    <s v="3"/>
    <s v="QUITO CIUDAD INTELIGENTE"/>
    <x v="0"/>
    <s v="F"/>
    <x v="0"/>
    <x v="7"/>
    <x v="7"/>
    <x v="8"/>
    <x v="18"/>
    <x v="4"/>
    <x v="52"/>
    <s v="001"/>
    <n v="2000"/>
    <n v="0"/>
    <n v="2000"/>
    <n v="-2000"/>
    <n v="0"/>
    <n v="0"/>
    <n v="0"/>
    <n v="0"/>
    <n v="2000"/>
    <n v="2000"/>
    <n v="0"/>
    <s v="G/731406/3FN301"/>
  </r>
  <r>
    <s v="1"/>
    <s v="QUITO CIUDAD SOLIDARIA"/>
    <x v="0"/>
    <s v="F"/>
    <x v="0"/>
    <x v="7"/>
    <x v="7"/>
    <x v="1"/>
    <x v="5"/>
    <x v="5"/>
    <x v="75"/>
    <s v="002"/>
    <n v="57278.64"/>
    <n v="-45250.76"/>
    <n v="12027.879999999997"/>
    <n v="0"/>
    <n v="12027.879999999997"/>
    <n v="0.01"/>
    <n v="12027.87"/>
    <n v="12027.86"/>
    <n v="9.9999999965802999E-3"/>
    <n v="1.9999999996798579E-2"/>
    <n v="0"/>
    <s v="G/750104/1FF102"/>
  </r>
  <r>
    <s v="1"/>
    <s v="QUITO CIUDAD SOLIDARIA"/>
    <x v="0"/>
    <s v="F"/>
    <x v="0"/>
    <x v="7"/>
    <x v="7"/>
    <x v="1"/>
    <x v="5"/>
    <x v="5"/>
    <x v="75"/>
    <s v="001"/>
    <n v="819164.85"/>
    <n v="-30945.41"/>
    <n v="788219.44"/>
    <n v="-82174.61"/>
    <n v="706044.83"/>
    <n v="691131.1"/>
    <n v="14913.73"/>
    <n v="14885.65"/>
    <n v="773305.71"/>
    <n v="773333.78999999992"/>
    <n v="0"/>
    <s v="G/750104/1FF102"/>
  </r>
  <r>
    <s v="1"/>
    <s v="QUITO CIUDAD SOLIDARIA"/>
    <x v="0"/>
    <s v="F"/>
    <x v="0"/>
    <x v="7"/>
    <x v="7"/>
    <x v="1"/>
    <x v="5"/>
    <x v="5"/>
    <x v="76"/>
    <s v="002"/>
    <n v="141267.42000000001"/>
    <n v="-71169.77"/>
    <n v="70097.650000000009"/>
    <n v="0"/>
    <n v="70097.650000000009"/>
    <n v="0.01"/>
    <n v="70097.64"/>
    <n v="70097.64"/>
    <n v="1.0000000009313226E-2"/>
    <n v="1.0000000009313226E-2"/>
    <n v="0"/>
    <s v="G/750105/1FF102"/>
  </r>
  <r>
    <s v="1"/>
    <s v="QUITO CIUDAD SOLIDARIA"/>
    <x v="0"/>
    <s v="F"/>
    <x v="0"/>
    <x v="7"/>
    <x v="7"/>
    <x v="1"/>
    <x v="5"/>
    <x v="5"/>
    <x v="76"/>
    <s v="001"/>
    <n v="1668818.66"/>
    <n v="-169481.19"/>
    <n v="1499337.47"/>
    <n v="-99270.91"/>
    <n v="1400066.56"/>
    <n v="1279773.8"/>
    <n v="120292.76"/>
    <n v="120238.18"/>
    <n v="1379044.71"/>
    <n v="1379099.29"/>
    <n v="0"/>
    <s v="G/750105/1FF102"/>
  </r>
  <r>
    <s v="1"/>
    <s v="QUITO CIUDAD SOLIDARIA"/>
    <x v="0"/>
    <s v="F"/>
    <x v="0"/>
    <x v="7"/>
    <x v="7"/>
    <x v="1"/>
    <x v="5"/>
    <x v="5"/>
    <x v="74"/>
    <s v="002"/>
    <n v="234498.13"/>
    <n v="-26732.05"/>
    <n v="207766.08000000002"/>
    <n v="0"/>
    <n v="207766.08000000002"/>
    <n v="0"/>
    <n v="207766.08"/>
    <n v="207766.07"/>
    <n v="0"/>
    <n v="1.0000000009313226E-2"/>
    <n v="0"/>
    <s v="G/750107/1FF102"/>
  </r>
  <r>
    <s v="1"/>
    <s v="QUITO CIUDAD SOLIDARIA"/>
    <x v="0"/>
    <s v="F"/>
    <x v="0"/>
    <x v="7"/>
    <x v="7"/>
    <x v="1"/>
    <x v="5"/>
    <x v="5"/>
    <x v="74"/>
    <s v="001"/>
    <n v="825454.9"/>
    <n v="50747.49"/>
    <n v="876202.39"/>
    <n v="-269072.71999999997"/>
    <n v="607129.67000000004"/>
    <n v="353388.47"/>
    <n v="253741.2"/>
    <n v="241267.05"/>
    <n v="622461.18999999994"/>
    <n v="634935.34000000008"/>
    <n v="0"/>
    <s v="G/750107/1FF102"/>
  </r>
  <r>
    <s v="1"/>
    <s v="QUITO CIUDAD SOLIDARIA"/>
    <x v="0"/>
    <s v="F"/>
    <x v="0"/>
    <x v="7"/>
    <x v="7"/>
    <x v="1"/>
    <x v="8"/>
    <x v="5"/>
    <x v="75"/>
    <s v="001"/>
    <n v="55000"/>
    <n v="-27000"/>
    <n v="28000"/>
    <n v="-28000"/>
    <n v="0"/>
    <n v="0"/>
    <n v="0"/>
    <n v="0"/>
    <n v="28000"/>
    <n v="28000"/>
    <n v="0"/>
    <s v="G/750104/1FF102"/>
  </r>
  <r>
    <s v="1"/>
    <s v="QUITO CIUDAD SOLIDARIA"/>
    <x v="0"/>
    <s v="F"/>
    <x v="0"/>
    <x v="7"/>
    <x v="7"/>
    <x v="1"/>
    <x v="8"/>
    <x v="5"/>
    <x v="76"/>
    <s v="001"/>
    <n v="80000"/>
    <n v="316151.86"/>
    <n v="396151.86"/>
    <n v="-9504.26"/>
    <n v="386647.6"/>
    <n v="386647.6"/>
    <n v="0"/>
    <n v="0"/>
    <n v="396151.86"/>
    <n v="396151.86"/>
    <n v="0"/>
    <s v="G/750105/1FF102"/>
  </r>
  <r>
    <s v="1"/>
    <s v="QUITO CIUDAD SOLIDARIA"/>
    <x v="0"/>
    <s v="F"/>
    <x v="0"/>
    <x v="7"/>
    <x v="7"/>
    <x v="1"/>
    <x v="8"/>
    <x v="5"/>
    <x v="74"/>
    <s v="001"/>
    <n v="289151.86"/>
    <n v="-289151.86"/>
    <n v="0"/>
    <n v="0"/>
    <n v="0"/>
    <n v="0"/>
    <n v="0"/>
    <n v="0"/>
    <n v="0"/>
    <n v="0"/>
    <n v="0"/>
    <s v="G/750107/1FF102"/>
  </r>
  <r>
    <s v="1"/>
    <s v="QUITO CIUDAD SOLIDARIA"/>
    <x v="0"/>
    <s v="F"/>
    <x v="0"/>
    <x v="7"/>
    <x v="7"/>
    <x v="1"/>
    <x v="2"/>
    <x v="6"/>
    <x v="77"/>
    <s v="001"/>
    <n v="4000"/>
    <n v="0"/>
    <n v="4000"/>
    <n v="-4000"/>
    <n v="0"/>
    <n v="0"/>
    <n v="0"/>
    <n v="0"/>
    <n v="4000"/>
    <n v="4000"/>
    <n v="0"/>
    <s v="G/840104/1FF102"/>
  </r>
  <r>
    <s v="1"/>
    <s v="QUITO CIUDAD SOLIDARIA"/>
    <x v="0"/>
    <s v="F"/>
    <x v="0"/>
    <x v="7"/>
    <x v="7"/>
    <x v="2"/>
    <x v="14"/>
    <x v="6"/>
    <x v="80"/>
    <s v="001"/>
    <n v="0"/>
    <n v="4000"/>
    <n v="4000"/>
    <n v="0"/>
    <n v="4000"/>
    <n v="0"/>
    <n v="0"/>
    <n v="0"/>
    <n v="4000"/>
    <n v="4000"/>
    <n v="4000"/>
    <s v="G/840113/1FM103"/>
  </r>
  <r>
    <s v="1"/>
    <s v="QUITO CIUDAD SOLIDARIA"/>
    <x v="0"/>
    <s v="F"/>
    <x v="0"/>
    <x v="7"/>
    <x v="7"/>
    <x v="2"/>
    <x v="15"/>
    <x v="6"/>
    <x v="78"/>
    <s v="001"/>
    <n v="0"/>
    <n v="2908"/>
    <n v="2908"/>
    <n v="-2908"/>
    <n v="0"/>
    <n v="0"/>
    <n v="0"/>
    <n v="0"/>
    <n v="2908"/>
    <n v="2908"/>
    <n v="0"/>
    <s v="G/840107/1FM103"/>
  </r>
  <r>
    <s v="1"/>
    <s v="QUITO CIUDAD SOLIDARIA"/>
    <x v="0"/>
    <s v="F"/>
    <x v="0"/>
    <x v="7"/>
    <x v="7"/>
    <x v="2"/>
    <x v="15"/>
    <x v="6"/>
    <x v="80"/>
    <s v="001"/>
    <n v="0"/>
    <n v="1300"/>
    <n v="1300"/>
    <n v="-1300"/>
    <n v="0"/>
    <n v="0"/>
    <n v="0"/>
    <n v="0"/>
    <n v="1300"/>
    <n v="1300"/>
    <n v="0"/>
    <s v="G/840113/1FM103"/>
  </r>
  <r>
    <s v="1"/>
    <s v="QUITO CIUDAD SOLIDARIA"/>
    <x v="0"/>
    <s v="F"/>
    <x v="0"/>
    <x v="7"/>
    <x v="7"/>
    <x v="2"/>
    <x v="3"/>
    <x v="6"/>
    <x v="79"/>
    <s v="001"/>
    <n v="1472.46"/>
    <n v="0"/>
    <n v="1472.46"/>
    <n v="-1472.46"/>
    <n v="0"/>
    <n v="0"/>
    <n v="0"/>
    <n v="0"/>
    <n v="1472.46"/>
    <n v="1472.46"/>
    <n v="0"/>
    <s v="G/840103/1FM103"/>
  </r>
  <r>
    <s v="1"/>
    <s v="QUITO CIUDAD SOLIDARIA"/>
    <x v="0"/>
    <s v="F"/>
    <x v="0"/>
    <x v="7"/>
    <x v="7"/>
    <x v="7"/>
    <x v="16"/>
    <x v="6"/>
    <x v="78"/>
    <s v="001"/>
    <n v="1000"/>
    <n v="0"/>
    <n v="1000"/>
    <n v="-1000"/>
    <n v="0"/>
    <n v="0"/>
    <n v="0"/>
    <n v="0"/>
    <n v="1000"/>
    <n v="1000"/>
    <n v="0"/>
    <s v="G/840107/1FN103"/>
  </r>
  <r>
    <s v="3"/>
    <s v="QUITO CIUDAD INTELIGENTE"/>
    <x v="0"/>
    <s v="F"/>
    <x v="0"/>
    <x v="7"/>
    <x v="7"/>
    <x v="8"/>
    <x v="17"/>
    <x v="6"/>
    <x v="79"/>
    <s v="001"/>
    <n v="4500"/>
    <n v="0"/>
    <n v="4500"/>
    <n v="-4500"/>
    <n v="0"/>
    <n v="0"/>
    <n v="0"/>
    <n v="0"/>
    <n v="4500"/>
    <n v="4500"/>
    <n v="0"/>
    <s v="G/840103/3FN301"/>
  </r>
  <r>
    <s v="1"/>
    <s v="QUITO CIUDAD SOLIDARIA"/>
    <x v="0"/>
    <s v="F"/>
    <x v="0"/>
    <x v="7"/>
    <x v="7"/>
    <x v="1"/>
    <x v="2"/>
    <x v="7"/>
    <x v="90"/>
    <s v="002"/>
    <n v="0"/>
    <n v="1980.52"/>
    <n v="1980.52"/>
    <n v="0"/>
    <n v="1980.52"/>
    <n v="0"/>
    <n v="0"/>
    <n v="0"/>
    <n v="1980.52"/>
    <n v="1980.52"/>
    <n v="1980.52"/>
    <s v="G/990101/1FF102"/>
  </r>
  <r>
    <s v="1"/>
    <s v="QUITO CIUDAD SOLIDARIA"/>
    <x v="0"/>
    <s v="F"/>
    <x v="0"/>
    <x v="8"/>
    <x v="8"/>
    <x v="0"/>
    <x v="0"/>
    <x v="0"/>
    <x v="0"/>
    <s v="002"/>
    <n v="1253772"/>
    <n v="13330"/>
    <n v="1267102"/>
    <n v="-155486.81"/>
    <n v="1111615.19"/>
    <n v="0"/>
    <n v="732805.5"/>
    <n v="732805.49"/>
    <n v="534296.5"/>
    <n v="534296.51"/>
    <n v="378809.69"/>
    <s v="G/510105/1FA101"/>
  </r>
  <r>
    <s v="1"/>
    <s v="QUITO CIUDAD SOLIDARIA"/>
    <x v="0"/>
    <s v="F"/>
    <x v="0"/>
    <x v="8"/>
    <x v="8"/>
    <x v="0"/>
    <x v="0"/>
    <x v="0"/>
    <x v="1"/>
    <s v="002"/>
    <n v="94303.2"/>
    <n v="0"/>
    <n v="94303.2"/>
    <n v="-9469.0300000000007"/>
    <n v="84834.17"/>
    <n v="0"/>
    <n v="56104.44"/>
    <n v="56104.44"/>
    <n v="38198.759999999995"/>
    <n v="38198.759999999995"/>
    <n v="28729.73"/>
    <s v="G/510106/1FA101"/>
  </r>
  <r>
    <s v="1"/>
    <s v="QUITO CIUDAD SOLIDARIA"/>
    <x v="0"/>
    <s v="F"/>
    <x v="0"/>
    <x v="8"/>
    <x v="8"/>
    <x v="0"/>
    <x v="0"/>
    <x v="0"/>
    <x v="2"/>
    <s v="002"/>
    <n v="113052.6"/>
    <n v="620"/>
    <n v="113672.6"/>
    <n v="0"/>
    <n v="113672.6"/>
    <n v="0"/>
    <n v="14616.28"/>
    <n v="14616.28"/>
    <n v="99056.320000000007"/>
    <n v="99056.320000000007"/>
    <n v="99056.320000000007"/>
    <s v="G/510203/1FA101"/>
  </r>
  <r>
    <s v="1"/>
    <s v="QUITO CIUDAD SOLIDARIA"/>
    <x v="0"/>
    <s v="F"/>
    <x v="0"/>
    <x v="8"/>
    <x v="8"/>
    <x v="0"/>
    <x v="0"/>
    <x v="0"/>
    <x v="3"/>
    <s v="002"/>
    <n v="40987.82"/>
    <n v="0"/>
    <n v="40987.82"/>
    <n v="0"/>
    <n v="40987.82"/>
    <n v="0"/>
    <n v="30473.5"/>
    <n v="30473.5"/>
    <n v="10514.32"/>
    <n v="10514.32"/>
    <n v="10514.32"/>
    <s v="G/510204/1FA101"/>
  </r>
  <r>
    <s v="1"/>
    <s v="QUITO CIUDAD SOLIDARIA"/>
    <x v="0"/>
    <s v="F"/>
    <x v="0"/>
    <x v="8"/>
    <x v="8"/>
    <x v="0"/>
    <x v="0"/>
    <x v="0"/>
    <x v="4"/>
    <s v="002"/>
    <n v="1584"/>
    <n v="0"/>
    <n v="1584"/>
    <n v="-1264.21"/>
    <n v="319.78999999999996"/>
    <n v="0"/>
    <n v="208"/>
    <n v="208"/>
    <n v="1376"/>
    <n v="1376"/>
    <n v="111.79"/>
    <s v="G/510304/1FA101"/>
  </r>
  <r>
    <s v="1"/>
    <s v="QUITO CIUDAD SOLIDARIA"/>
    <x v="0"/>
    <s v="F"/>
    <x v="0"/>
    <x v="8"/>
    <x v="8"/>
    <x v="0"/>
    <x v="0"/>
    <x v="0"/>
    <x v="5"/>
    <s v="002"/>
    <n v="12672"/>
    <n v="0"/>
    <n v="12672"/>
    <n v="-5522.63"/>
    <n v="7149.37"/>
    <n v="0"/>
    <n v="4320"/>
    <n v="4320"/>
    <n v="8352"/>
    <n v="8352"/>
    <n v="2829.37"/>
    <s v="G/510306/1FA101"/>
  </r>
  <r>
    <s v="1"/>
    <s v="QUITO CIUDAD SOLIDARIA"/>
    <x v="0"/>
    <s v="F"/>
    <x v="0"/>
    <x v="8"/>
    <x v="8"/>
    <x v="0"/>
    <x v="0"/>
    <x v="0"/>
    <x v="6"/>
    <s v="002"/>
    <n v="471.52"/>
    <n v="0"/>
    <n v="471.52"/>
    <n v="-229.52"/>
    <n v="241.99999999999997"/>
    <n v="0"/>
    <n v="160"/>
    <n v="160"/>
    <n v="311.52"/>
    <n v="311.52"/>
    <n v="82"/>
    <s v="G/510401/1FA101"/>
  </r>
  <r>
    <s v="1"/>
    <s v="QUITO CIUDAD SOLIDARIA"/>
    <x v="0"/>
    <s v="F"/>
    <x v="0"/>
    <x v="8"/>
    <x v="8"/>
    <x v="0"/>
    <x v="0"/>
    <x v="0"/>
    <x v="7"/>
    <s v="002"/>
    <n v="2829.1"/>
    <n v="0"/>
    <n v="2829.1"/>
    <n v="381.43"/>
    <n v="3210.5299999999997"/>
    <n v="0"/>
    <n v="2105.7399999999998"/>
    <n v="2105.7399999999998"/>
    <n v="723.36000000000013"/>
    <n v="723.36000000000013"/>
    <n v="1104.79"/>
    <s v="G/510408/1FA101"/>
  </r>
  <r>
    <s v="1"/>
    <s v="QUITO CIUDAD SOLIDARIA"/>
    <x v="0"/>
    <s v="F"/>
    <x v="0"/>
    <x v="8"/>
    <x v="8"/>
    <x v="0"/>
    <x v="0"/>
    <x v="0"/>
    <x v="8"/>
    <s v="002"/>
    <n v="4962.9399999999996"/>
    <n v="0"/>
    <n v="4962.9399999999996"/>
    <n v="0"/>
    <n v="4962.9399999999996"/>
    <n v="0"/>
    <n v="1800"/>
    <n v="1800"/>
    <n v="3162.9399999999996"/>
    <n v="3162.9399999999996"/>
    <n v="3162.94"/>
    <s v="G/510507/1FA101"/>
  </r>
  <r>
    <s v="1"/>
    <s v="QUITO CIUDAD SOLIDARIA"/>
    <x v="0"/>
    <s v="F"/>
    <x v="0"/>
    <x v="8"/>
    <x v="8"/>
    <x v="0"/>
    <x v="0"/>
    <x v="0"/>
    <x v="9"/>
    <s v="002"/>
    <n v="20856"/>
    <n v="0"/>
    <n v="20856"/>
    <n v="-4555.54"/>
    <n v="16300.46"/>
    <n v="0"/>
    <n v="9890.11"/>
    <n v="9890.11"/>
    <n v="10965.89"/>
    <n v="10965.89"/>
    <n v="6410.35"/>
    <s v="G/510509/1FA101"/>
  </r>
  <r>
    <s v="1"/>
    <s v="QUITO CIUDAD SOLIDARIA"/>
    <x v="0"/>
    <s v="F"/>
    <x v="0"/>
    <x v="8"/>
    <x v="8"/>
    <x v="0"/>
    <x v="0"/>
    <x v="0"/>
    <x v="82"/>
    <s v="002"/>
    <n v="8556"/>
    <n v="-8556"/>
    <n v="0"/>
    <n v="0"/>
    <n v="0"/>
    <n v="0"/>
    <n v="0"/>
    <n v="0"/>
    <n v="0"/>
    <n v="0"/>
    <n v="0"/>
    <s v="G/510510/1FA101"/>
  </r>
  <r>
    <s v="1"/>
    <s v="QUITO CIUDAD SOLIDARIA"/>
    <x v="0"/>
    <s v="F"/>
    <x v="0"/>
    <x v="8"/>
    <x v="8"/>
    <x v="0"/>
    <x v="0"/>
    <x v="0"/>
    <x v="10"/>
    <s v="002"/>
    <n v="6150.4"/>
    <n v="0"/>
    <n v="6150.4"/>
    <n v="-2799.2"/>
    <n v="3351.2"/>
    <n v="0"/>
    <n v="552"/>
    <n v="552"/>
    <n v="5598.4"/>
    <n v="5598.4"/>
    <n v="2799.2"/>
    <s v="G/510512/1FA101"/>
  </r>
  <r>
    <s v="1"/>
    <s v="QUITO CIUDAD SOLIDARIA"/>
    <x v="0"/>
    <s v="F"/>
    <x v="0"/>
    <x v="8"/>
    <x v="8"/>
    <x v="0"/>
    <x v="0"/>
    <x v="0"/>
    <x v="11"/>
    <s v="002"/>
    <n v="12479.8"/>
    <n v="0"/>
    <n v="12479.8"/>
    <n v="-9314.68"/>
    <n v="3165.119999999999"/>
    <n v="0"/>
    <n v="1772.47"/>
    <n v="1772.47"/>
    <n v="10707.33"/>
    <n v="10707.33"/>
    <n v="1392.65"/>
    <s v="G/510513/1FA101"/>
  </r>
  <r>
    <s v="1"/>
    <s v="QUITO CIUDAD SOLIDARIA"/>
    <x v="0"/>
    <s v="F"/>
    <x v="0"/>
    <x v="8"/>
    <x v="8"/>
    <x v="0"/>
    <x v="0"/>
    <x v="0"/>
    <x v="12"/>
    <s v="002"/>
    <n v="171142.33"/>
    <n v="603.87"/>
    <n v="171746.19999999998"/>
    <n v="-19409.41"/>
    <n v="152336.78999999998"/>
    <n v="0"/>
    <n v="100327.4"/>
    <n v="100327.4"/>
    <n v="71418.799999999988"/>
    <n v="71418.799999999988"/>
    <n v="52009.39"/>
    <s v="G/510601/1FA101"/>
  </r>
  <r>
    <s v="1"/>
    <s v="QUITO CIUDAD SOLIDARIA"/>
    <x v="0"/>
    <s v="F"/>
    <x v="0"/>
    <x v="8"/>
    <x v="8"/>
    <x v="0"/>
    <x v="0"/>
    <x v="0"/>
    <x v="13"/>
    <s v="002"/>
    <n v="113052.6"/>
    <n v="620"/>
    <n v="113672.6"/>
    <n v="-29553.53"/>
    <n v="84119.07"/>
    <n v="0"/>
    <n v="56188.05"/>
    <n v="56188.05"/>
    <n v="57484.55"/>
    <n v="57484.55"/>
    <n v="27931.02"/>
    <s v="G/510602/1FA101"/>
  </r>
  <r>
    <s v="1"/>
    <s v="QUITO CIUDAD SOLIDARIA"/>
    <x v="0"/>
    <s v="F"/>
    <x v="0"/>
    <x v="8"/>
    <x v="8"/>
    <x v="0"/>
    <x v="0"/>
    <x v="0"/>
    <x v="14"/>
    <s v="002"/>
    <n v="13977.57"/>
    <n v="0"/>
    <n v="13977.57"/>
    <n v="0"/>
    <n v="13977.57"/>
    <n v="0"/>
    <n v="5410.62"/>
    <n v="5410.62"/>
    <n v="8566.9500000000007"/>
    <n v="8566.9500000000007"/>
    <n v="8566.9500000000007"/>
    <s v="G/510707/1FA101"/>
  </r>
  <r>
    <s v="1"/>
    <s v="QUITO CIUDAD SOLIDARIA"/>
    <x v="0"/>
    <s v="F"/>
    <x v="0"/>
    <x v="8"/>
    <x v="8"/>
    <x v="0"/>
    <x v="1"/>
    <x v="1"/>
    <x v="15"/>
    <s v="001"/>
    <n v="16800"/>
    <n v="-3800"/>
    <n v="13000"/>
    <n v="0"/>
    <n v="13000"/>
    <n v="0"/>
    <n v="13000"/>
    <n v="6075.44"/>
    <n v="0"/>
    <n v="6924.56"/>
    <n v="0"/>
    <s v="G/530101/1FA101"/>
  </r>
  <r>
    <s v="1"/>
    <s v="QUITO CIUDAD SOLIDARIA"/>
    <x v="0"/>
    <s v="F"/>
    <x v="0"/>
    <x v="8"/>
    <x v="8"/>
    <x v="0"/>
    <x v="1"/>
    <x v="1"/>
    <x v="16"/>
    <s v="001"/>
    <n v="37200"/>
    <n v="0"/>
    <n v="37200"/>
    <n v="0"/>
    <n v="37200"/>
    <n v="0"/>
    <n v="37200"/>
    <n v="15162.55"/>
    <n v="0"/>
    <n v="22037.45"/>
    <n v="0"/>
    <s v="G/530104/1FA101"/>
  </r>
  <r>
    <s v="1"/>
    <s v="QUITO CIUDAD SOLIDARIA"/>
    <x v="0"/>
    <s v="F"/>
    <x v="0"/>
    <x v="8"/>
    <x v="8"/>
    <x v="0"/>
    <x v="1"/>
    <x v="1"/>
    <x v="17"/>
    <s v="001"/>
    <n v="10000"/>
    <n v="-4000"/>
    <n v="6000"/>
    <n v="0"/>
    <n v="6000"/>
    <n v="0"/>
    <n v="6000"/>
    <n v="3274.61"/>
    <n v="0"/>
    <n v="2725.39"/>
    <n v="0"/>
    <s v="G/530105/1FA101"/>
  </r>
  <r>
    <s v="1"/>
    <s v="QUITO CIUDAD SOLIDARIA"/>
    <x v="0"/>
    <s v="F"/>
    <x v="0"/>
    <x v="8"/>
    <x v="8"/>
    <x v="0"/>
    <x v="1"/>
    <x v="1"/>
    <x v="18"/>
    <s v="001"/>
    <n v="65000"/>
    <n v="-13696.33"/>
    <n v="51303.67"/>
    <n v="-22943.47"/>
    <n v="28360.199999999997"/>
    <n v="0"/>
    <n v="28360.2"/>
    <n v="11674"/>
    <n v="22943.469999999998"/>
    <n v="39629.67"/>
    <n v="0"/>
    <s v="G/530201/1FA101"/>
  </r>
  <r>
    <s v="1"/>
    <s v="QUITO CIUDAD SOLIDARIA"/>
    <x v="0"/>
    <s v="F"/>
    <x v="0"/>
    <x v="8"/>
    <x v="8"/>
    <x v="0"/>
    <x v="1"/>
    <x v="1"/>
    <x v="19"/>
    <s v="001"/>
    <n v="0"/>
    <n v="1344"/>
    <n v="1344"/>
    <n v="0"/>
    <n v="1344"/>
    <n v="0"/>
    <n v="0"/>
    <n v="0"/>
    <n v="1344"/>
    <n v="1344"/>
    <n v="1344"/>
    <s v="G/530203/1FA101"/>
  </r>
  <r>
    <s v="1"/>
    <s v="QUITO CIUDAD SOLIDARIA"/>
    <x v="0"/>
    <s v="F"/>
    <x v="0"/>
    <x v="8"/>
    <x v="8"/>
    <x v="0"/>
    <x v="1"/>
    <x v="1"/>
    <x v="20"/>
    <s v="001"/>
    <n v="0"/>
    <n v="2531.0500000000002"/>
    <n v="2531.0500000000002"/>
    <n v="-2531.0500000000002"/>
    <n v="0"/>
    <n v="0"/>
    <n v="0"/>
    <n v="0"/>
    <n v="2531.0500000000002"/>
    <n v="2531.0500000000002"/>
    <n v="0"/>
    <s v="G/530204/1FA101"/>
  </r>
  <r>
    <s v="1"/>
    <s v="QUITO CIUDAD SOLIDARIA"/>
    <x v="0"/>
    <s v="F"/>
    <x v="0"/>
    <x v="8"/>
    <x v="8"/>
    <x v="0"/>
    <x v="1"/>
    <x v="1"/>
    <x v="21"/>
    <s v="001"/>
    <n v="380000"/>
    <n v="-23569.3"/>
    <n v="356430.7"/>
    <n v="-31171.94"/>
    <n v="325258.76"/>
    <n v="0"/>
    <n v="265921.57"/>
    <n v="180604.98"/>
    <n v="90509.13"/>
    <n v="175825.72"/>
    <n v="59337.19"/>
    <s v="G/530208/1FA101"/>
  </r>
  <r>
    <s v="1"/>
    <s v="QUITO CIUDAD SOLIDARIA"/>
    <x v="0"/>
    <s v="F"/>
    <x v="0"/>
    <x v="8"/>
    <x v="8"/>
    <x v="0"/>
    <x v="1"/>
    <x v="1"/>
    <x v="22"/>
    <s v="001"/>
    <n v="125000"/>
    <n v="0"/>
    <n v="125000"/>
    <n v="-38709.56"/>
    <n v="86290.44"/>
    <n v="0"/>
    <n v="85714.06"/>
    <n v="44239.519999999997"/>
    <n v="39285.94"/>
    <n v="80760.48000000001"/>
    <n v="576.38"/>
    <s v="G/530209/1FA101"/>
  </r>
  <r>
    <s v="1"/>
    <s v="QUITO CIUDAD SOLIDARIA"/>
    <x v="0"/>
    <s v="F"/>
    <x v="0"/>
    <x v="8"/>
    <x v="8"/>
    <x v="0"/>
    <x v="1"/>
    <x v="1"/>
    <x v="23"/>
    <s v="001"/>
    <n v="2000"/>
    <n v="0"/>
    <n v="2000"/>
    <n v="-44"/>
    <n v="1956"/>
    <n v="0"/>
    <n v="1456"/>
    <n v="0"/>
    <n v="544"/>
    <n v="2000"/>
    <n v="500"/>
    <s v="G/530246/1FA101"/>
  </r>
  <r>
    <s v="1"/>
    <s v="QUITO CIUDAD SOLIDARIA"/>
    <x v="0"/>
    <s v="F"/>
    <x v="0"/>
    <x v="8"/>
    <x v="8"/>
    <x v="0"/>
    <x v="1"/>
    <x v="1"/>
    <x v="24"/>
    <s v="001"/>
    <n v="53000"/>
    <n v="-47861.06"/>
    <n v="5138.9400000000023"/>
    <n v="-200"/>
    <n v="4938.9400000000023"/>
    <n v="0"/>
    <n v="4938.9399999999996"/>
    <n v="1579.65"/>
    <n v="200.00000000000273"/>
    <n v="3559.2900000000022"/>
    <n v="0"/>
    <s v="G/530402/1FA101"/>
  </r>
  <r>
    <s v="1"/>
    <s v="QUITO CIUDAD SOLIDARIA"/>
    <x v="0"/>
    <s v="F"/>
    <x v="0"/>
    <x v="8"/>
    <x v="8"/>
    <x v="0"/>
    <x v="1"/>
    <x v="1"/>
    <x v="93"/>
    <s v="001"/>
    <n v="0"/>
    <n v="4480"/>
    <n v="4480"/>
    <n v="0"/>
    <n v="4480"/>
    <n v="0"/>
    <n v="0"/>
    <n v="0"/>
    <n v="4480"/>
    <n v="4480"/>
    <n v="4480"/>
    <s v="G/530403/1FA101"/>
  </r>
  <r>
    <s v="1"/>
    <s v="QUITO CIUDAD SOLIDARIA"/>
    <x v="0"/>
    <s v="F"/>
    <x v="0"/>
    <x v="8"/>
    <x v="8"/>
    <x v="0"/>
    <x v="1"/>
    <x v="1"/>
    <x v="25"/>
    <s v="001"/>
    <n v="3000"/>
    <n v="16734.12"/>
    <n v="19734.12"/>
    <n v="0"/>
    <n v="19734.12"/>
    <n v="265.44"/>
    <n v="6613.62"/>
    <n v="106"/>
    <n v="13120.5"/>
    <n v="19628.12"/>
    <n v="12855.06"/>
    <s v="G/530404/1FA101"/>
  </r>
  <r>
    <s v="1"/>
    <s v="QUITO CIUDAD SOLIDARIA"/>
    <x v="0"/>
    <s v="F"/>
    <x v="0"/>
    <x v="8"/>
    <x v="8"/>
    <x v="0"/>
    <x v="1"/>
    <x v="1"/>
    <x v="26"/>
    <s v="001"/>
    <n v="3000"/>
    <n v="7237.73"/>
    <n v="10237.73"/>
    <n v="0"/>
    <n v="10237.73"/>
    <n v="38.08"/>
    <n v="7452.03"/>
    <n v="30.27"/>
    <n v="2785.7"/>
    <n v="10207.459999999999"/>
    <n v="2747.62"/>
    <s v="G/530405/1FA101"/>
  </r>
  <r>
    <s v="1"/>
    <s v="QUITO CIUDAD SOLIDARIA"/>
    <x v="0"/>
    <s v="F"/>
    <x v="0"/>
    <x v="8"/>
    <x v="8"/>
    <x v="0"/>
    <x v="1"/>
    <x v="1"/>
    <x v="118"/>
    <s v="001"/>
    <n v="0"/>
    <n v="18000"/>
    <n v="18000"/>
    <n v="0"/>
    <n v="18000"/>
    <n v="0"/>
    <n v="0"/>
    <n v="0"/>
    <n v="18000"/>
    <n v="18000"/>
    <n v="18000"/>
    <s v="G/530701/1FA101"/>
  </r>
  <r>
    <s v="1"/>
    <s v="QUITO CIUDAD SOLIDARIA"/>
    <x v="0"/>
    <s v="F"/>
    <x v="0"/>
    <x v="8"/>
    <x v="8"/>
    <x v="0"/>
    <x v="1"/>
    <x v="1"/>
    <x v="28"/>
    <s v="001"/>
    <n v="1000"/>
    <n v="5000"/>
    <n v="6000"/>
    <n v="0"/>
    <n v="6000"/>
    <n v="0"/>
    <n v="0"/>
    <n v="0"/>
    <n v="6000"/>
    <n v="6000"/>
    <n v="6000"/>
    <s v="G/530704/1FA101"/>
  </r>
  <r>
    <s v="1"/>
    <s v="QUITO CIUDAD SOLIDARIA"/>
    <x v="0"/>
    <s v="F"/>
    <x v="0"/>
    <x v="8"/>
    <x v="8"/>
    <x v="0"/>
    <x v="1"/>
    <x v="1"/>
    <x v="87"/>
    <s v="001"/>
    <n v="0"/>
    <n v="120"/>
    <n v="120"/>
    <n v="-120"/>
    <n v="0"/>
    <n v="0"/>
    <n v="0"/>
    <n v="0"/>
    <n v="120"/>
    <n v="120"/>
    <n v="0"/>
    <s v="G/530801/1FA101"/>
  </r>
  <r>
    <s v="1"/>
    <s v="QUITO CIUDAD SOLIDARIA"/>
    <x v="0"/>
    <s v="F"/>
    <x v="0"/>
    <x v="8"/>
    <x v="8"/>
    <x v="0"/>
    <x v="1"/>
    <x v="1"/>
    <x v="30"/>
    <s v="001"/>
    <n v="16000"/>
    <n v="-320"/>
    <n v="15680"/>
    <n v="-3160"/>
    <n v="12520"/>
    <n v="0"/>
    <n v="7840"/>
    <n v="1454.9"/>
    <n v="7840"/>
    <n v="14225.1"/>
    <n v="4680"/>
    <s v="G/530803/1FA101"/>
  </r>
  <r>
    <s v="1"/>
    <s v="QUITO CIUDAD SOLIDARIA"/>
    <x v="0"/>
    <s v="F"/>
    <x v="0"/>
    <x v="8"/>
    <x v="8"/>
    <x v="0"/>
    <x v="1"/>
    <x v="1"/>
    <x v="31"/>
    <s v="001"/>
    <n v="20000"/>
    <n v="-11626.32"/>
    <n v="8373.68"/>
    <n v="-1989.68"/>
    <n v="6384"/>
    <n v="0"/>
    <n v="0"/>
    <n v="0"/>
    <n v="8373.68"/>
    <n v="8373.68"/>
    <n v="6384"/>
    <s v="G/530804/1FA101"/>
  </r>
  <r>
    <s v="1"/>
    <s v="QUITO CIUDAD SOLIDARIA"/>
    <x v="0"/>
    <s v="F"/>
    <x v="0"/>
    <x v="8"/>
    <x v="8"/>
    <x v="0"/>
    <x v="1"/>
    <x v="1"/>
    <x v="32"/>
    <s v="001"/>
    <n v="13000"/>
    <n v="3136"/>
    <n v="16136"/>
    <n v="-4109.55"/>
    <n v="12026.45"/>
    <n v="837.76"/>
    <n v="4067.63"/>
    <n v="4067.63"/>
    <n v="12068.369999999999"/>
    <n v="12068.369999999999"/>
    <n v="7121.06"/>
    <s v="G/530805/1FA101"/>
  </r>
  <r>
    <s v="1"/>
    <s v="QUITO CIUDAD SOLIDARIA"/>
    <x v="0"/>
    <s v="F"/>
    <x v="0"/>
    <x v="8"/>
    <x v="8"/>
    <x v="0"/>
    <x v="1"/>
    <x v="1"/>
    <x v="34"/>
    <s v="001"/>
    <n v="17000"/>
    <n v="30940.19"/>
    <n v="47940.19"/>
    <n v="0"/>
    <n v="47940.19"/>
    <n v="0"/>
    <n v="0"/>
    <n v="0"/>
    <n v="47940.19"/>
    <n v="47940.19"/>
    <n v="47940.19"/>
    <s v="G/530807/1FA101"/>
  </r>
  <r>
    <s v="1"/>
    <s v="QUITO CIUDAD SOLIDARIA"/>
    <x v="0"/>
    <s v="F"/>
    <x v="0"/>
    <x v="8"/>
    <x v="8"/>
    <x v="0"/>
    <x v="1"/>
    <x v="1"/>
    <x v="36"/>
    <s v="001"/>
    <n v="0"/>
    <n v="7000"/>
    <n v="7000"/>
    <n v="0"/>
    <n v="7000"/>
    <n v="0"/>
    <n v="161.34"/>
    <n v="161.34"/>
    <n v="6838.66"/>
    <n v="6838.66"/>
    <n v="6838.66"/>
    <s v="G/530811/1FA101"/>
  </r>
  <r>
    <s v="1"/>
    <s v="QUITO CIUDAD SOLIDARIA"/>
    <x v="0"/>
    <s v="F"/>
    <x v="0"/>
    <x v="8"/>
    <x v="8"/>
    <x v="0"/>
    <x v="1"/>
    <x v="1"/>
    <x v="37"/>
    <s v="001"/>
    <n v="9000"/>
    <n v="6781.92"/>
    <n v="15781.92"/>
    <n v="0"/>
    <n v="15781.92"/>
    <n v="2.2400000000000002"/>
    <n v="13167.85"/>
    <n v="300.17"/>
    <n v="2614.0699999999997"/>
    <n v="15481.75"/>
    <n v="2611.83"/>
    <s v="G/530813/1FA101"/>
  </r>
  <r>
    <s v="1"/>
    <s v="QUITO CIUDAD SOLIDARIA"/>
    <x v="0"/>
    <s v="F"/>
    <x v="0"/>
    <x v="8"/>
    <x v="8"/>
    <x v="0"/>
    <x v="1"/>
    <x v="1"/>
    <x v="119"/>
    <s v="001"/>
    <n v="0"/>
    <n v="1568"/>
    <n v="1568"/>
    <n v="0"/>
    <n v="1568"/>
    <n v="0"/>
    <n v="0"/>
    <n v="0"/>
    <n v="1568"/>
    <n v="1568"/>
    <n v="1568"/>
    <s v="G/531408/1FA101"/>
  </r>
  <r>
    <s v="1"/>
    <s v="QUITO CIUDAD SOLIDARIA"/>
    <x v="0"/>
    <s v="F"/>
    <x v="0"/>
    <x v="8"/>
    <x v="8"/>
    <x v="0"/>
    <x v="1"/>
    <x v="2"/>
    <x v="38"/>
    <s v="001"/>
    <n v="6500"/>
    <n v="0"/>
    <n v="6500"/>
    <n v="0"/>
    <n v="6500"/>
    <n v="2876.63"/>
    <n v="24"/>
    <n v="24"/>
    <n v="6476"/>
    <n v="6476"/>
    <n v="3599.37"/>
    <s v="G/570102/1FA101"/>
  </r>
  <r>
    <s v="1"/>
    <s v="QUITO CIUDAD SOLIDARIA"/>
    <x v="0"/>
    <s v="F"/>
    <x v="0"/>
    <x v="8"/>
    <x v="8"/>
    <x v="0"/>
    <x v="1"/>
    <x v="2"/>
    <x v="98"/>
    <s v="001"/>
    <n v="700"/>
    <n v="0"/>
    <n v="700"/>
    <n v="0"/>
    <n v="700"/>
    <n v="0"/>
    <n v="0"/>
    <n v="0"/>
    <n v="700"/>
    <n v="700"/>
    <n v="700"/>
    <s v="G/570206/1FA101"/>
  </r>
  <r>
    <s v="1"/>
    <s v="QUITO CIUDAD SOLIDARIA"/>
    <x v="0"/>
    <s v="F"/>
    <x v="0"/>
    <x v="8"/>
    <x v="8"/>
    <x v="1"/>
    <x v="2"/>
    <x v="3"/>
    <x v="40"/>
    <s v="002"/>
    <n v="11510"/>
    <n v="0"/>
    <n v="11510"/>
    <n v="0"/>
    <n v="11510"/>
    <n v="10060.540000000001"/>
    <n v="1449.46"/>
    <n v="1449.46"/>
    <n v="10060.540000000001"/>
    <n v="10060.540000000001"/>
    <n v="0"/>
    <s v="G/710203/1FF102"/>
  </r>
  <r>
    <s v="1"/>
    <s v="QUITO CIUDAD SOLIDARIA"/>
    <x v="0"/>
    <s v="F"/>
    <x v="0"/>
    <x v="8"/>
    <x v="8"/>
    <x v="1"/>
    <x v="2"/>
    <x v="3"/>
    <x v="41"/>
    <s v="002"/>
    <n v="5275.66"/>
    <n v="0"/>
    <n v="5275.66"/>
    <n v="0"/>
    <n v="5275.66"/>
    <n v="711.74"/>
    <n v="4488.26"/>
    <n v="4488.26"/>
    <n v="787.39999999999964"/>
    <n v="787.39999999999964"/>
    <n v="75.66"/>
    <s v="G/710204/1FF102"/>
  </r>
  <r>
    <s v="1"/>
    <s v="QUITO CIUDAD SOLIDARIA"/>
    <x v="0"/>
    <s v="F"/>
    <x v="0"/>
    <x v="8"/>
    <x v="8"/>
    <x v="1"/>
    <x v="2"/>
    <x v="3"/>
    <x v="43"/>
    <s v="002"/>
    <n v="138120"/>
    <n v="0"/>
    <n v="138120"/>
    <n v="0"/>
    <n v="138120"/>
    <n v="48249.5"/>
    <n v="89870.5"/>
    <n v="89870.5"/>
    <n v="48249.5"/>
    <n v="48249.5"/>
    <n v="0"/>
    <s v="G/710510/1FF102"/>
  </r>
  <r>
    <s v="1"/>
    <s v="QUITO CIUDAD SOLIDARIA"/>
    <x v="0"/>
    <s v="F"/>
    <x v="0"/>
    <x v="8"/>
    <x v="8"/>
    <x v="1"/>
    <x v="2"/>
    <x v="3"/>
    <x v="44"/>
    <s v="002"/>
    <n v="17472.18"/>
    <n v="0"/>
    <n v="17472.18"/>
    <n v="0"/>
    <n v="17472.18"/>
    <n v="6193.62"/>
    <n v="11278.56"/>
    <n v="11278.56"/>
    <n v="6193.6200000000008"/>
    <n v="6193.6200000000008"/>
    <n v="0"/>
    <s v="G/710601/1FF102"/>
  </r>
  <r>
    <s v="1"/>
    <s v="QUITO CIUDAD SOLIDARIA"/>
    <x v="0"/>
    <s v="F"/>
    <x v="0"/>
    <x v="8"/>
    <x v="8"/>
    <x v="1"/>
    <x v="2"/>
    <x v="3"/>
    <x v="45"/>
    <s v="002"/>
    <n v="11510"/>
    <n v="0"/>
    <n v="11510"/>
    <n v="0"/>
    <n v="11510"/>
    <n v="6187.68"/>
    <n v="5322.32"/>
    <n v="5322.32"/>
    <n v="6187.68"/>
    <n v="6187.68"/>
    <n v="0"/>
    <s v="G/710602/1FF102"/>
  </r>
  <r>
    <s v="1"/>
    <s v="QUITO CIUDAD SOLIDARIA"/>
    <x v="0"/>
    <s v="F"/>
    <x v="0"/>
    <x v="8"/>
    <x v="8"/>
    <x v="6"/>
    <x v="13"/>
    <x v="3"/>
    <x v="40"/>
    <s v="002"/>
    <n v="1631"/>
    <n v="0"/>
    <n v="1631"/>
    <n v="0"/>
    <n v="1631"/>
    <n v="1019"/>
    <n v="612"/>
    <n v="612"/>
    <n v="1019"/>
    <n v="1019"/>
    <n v="0"/>
    <s v="G/710203/1FJ103"/>
  </r>
  <r>
    <s v="1"/>
    <s v="QUITO CIUDAD SOLIDARIA"/>
    <x v="0"/>
    <s v="F"/>
    <x v="0"/>
    <x v="8"/>
    <x v="8"/>
    <x v="6"/>
    <x v="13"/>
    <x v="3"/>
    <x v="41"/>
    <s v="002"/>
    <n v="811.64"/>
    <n v="0"/>
    <n v="811.64"/>
    <n v="0"/>
    <n v="811.64"/>
    <n v="530.82000000000005"/>
    <n v="269.18"/>
    <n v="269.18"/>
    <n v="542.46"/>
    <n v="542.46"/>
    <n v="11.64"/>
    <s v="G/710204/1FJ103"/>
  </r>
  <r>
    <s v="1"/>
    <s v="QUITO CIUDAD SOLIDARIA"/>
    <x v="0"/>
    <s v="F"/>
    <x v="0"/>
    <x v="8"/>
    <x v="8"/>
    <x v="6"/>
    <x v="13"/>
    <x v="3"/>
    <x v="43"/>
    <s v="002"/>
    <n v="19572"/>
    <n v="0"/>
    <n v="19572"/>
    <n v="0"/>
    <n v="19572"/>
    <n v="12228"/>
    <n v="7344"/>
    <n v="7344"/>
    <n v="12228"/>
    <n v="12228"/>
    <n v="0"/>
    <s v="G/710510/1FJ103"/>
  </r>
  <r>
    <s v="1"/>
    <s v="QUITO CIUDAD SOLIDARIA"/>
    <x v="0"/>
    <s v="F"/>
    <x v="0"/>
    <x v="8"/>
    <x v="8"/>
    <x v="6"/>
    <x v="13"/>
    <x v="3"/>
    <x v="44"/>
    <s v="002"/>
    <n v="2475.86"/>
    <n v="0"/>
    <n v="2475.86"/>
    <n v="0"/>
    <n v="2475.86"/>
    <n v="1546.82"/>
    <n v="929.04"/>
    <n v="929.04"/>
    <n v="1546.8200000000002"/>
    <n v="1546.8200000000002"/>
    <n v="0"/>
    <s v="G/710601/1FJ103"/>
  </r>
  <r>
    <s v="1"/>
    <s v="QUITO CIUDAD SOLIDARIA"/>
    <x v="0"/>
    <s v="F"/>
    <x v="0"/>
    <x v="8"/>
    <x v="8"/>
    <x v="6"/>
    <x v="13"/>
    <x v="3"/>
    <x v="45"/>
    <s v="002"/>
    <n v="1631"/>
    <n v="0"/>
    <n v="1631"/>
    <n v="0"/>
    <n v="1631"/>
    <n v="1019.24"/>
    <n v="611.76"/>
    <n v="611.76"/>
    <n v="1019.24"/>
    <n v="1019.24"/>
    <n v="0"/>
    <s v="G/710602/1FJ103"/>
  </r>
  <r>
    <s v="1"/>
    <s v="QUITO CIUDAD SOLIDARIA"/>
    <x v="0"/>
    <s v="F"/>
    <x v="0"/>
    <x v="8"/>
    <x v="8"/>
    <x v="2"/>
    <x v="3"/>
    <x v="3"/>
    <x v="40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x v="0"/>
    <s v="F"/>
    <x v="0"/>
    <x v="8"/>
    <x v="8"/>
    <x v="2"/>
    <x v="3"/>
    <x v="3"/>
    <x v="41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x v="0"/>
    <s v="F"/>
    <x v="0"/>
    <x v="8"/>
    <x v="8"/>
    <x v="2"/>
    <x v="3"/>
    <x v="3"/>
    <x v="43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x v="0"/>
    <s v="F"/>
    <x v="0"/>
    <x v="8"/>
    <x v="8"/>
    <x v="2"/>
    <x v="3"/>
    <x v="3"/>
    <x v="44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x v="0"/>
    <s v="F"/>
    <x v="0"/>
    <x v="8"/>
    <x v="8"/>
    <x v="2"/>
    <x v="3"/>
    <x v="3"/>
    <x v="45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x v="0"/>
    <s v="F"/>
    <x v="0"/>
    <x v="8"/>
    <x v="8"/>
    <x v="1"/>
    <x v="5"/>
    <x v="4"/>
    <x v="48"/>
    <s v="001"/>
    <n v="53420.66"/>
    <n v="-2399.89"/>
    <n v="51020.770000000004"/>
    <n v="0"/>
    <n v="51020.770000000004"/>
    <n v="0"/>
    <n v="49690.03"/>
    <n v="49690.03"/>
    <n v="1330.7400000000052"/>
    <n v="1330.7400000000052"/>
    <n v="1330.74"/>
    <s v="G/730605/1FF102"/>
  </r>
  <r>
    <s v="1"/>
    <s v="QUITO CIUDAD SOLIDARIA"/>
    <x v="0"/>
    <s v="F"/>
    <x v="0"/>
    <x v="8"/>
    <x v="8"/>
    <x v="1"/>
    <x v="5"/>
    <x v="4"/>
    <x v="68"/>
    <s v="001"/>
    <n v="316988.88"/>
    <n v="-19518"/>
    <n v="297470.88"/>
    <n v="0"/>
    <n v="297470.88"/>
    <n v="297470.88"/>
    <n v="0"/>
    <n v="0"/>
    <n v="297470.88"/>
    <n v="297470.88"/>
    <n v="0"/>
    <s v="G/730811/1FF102"/>
  </r>
  <r>
    <s v="1"/>
    <s v="QUITO CIUDAD SOLIDARIA"/>
    <x v="0"/>
    <s v="F"/>
    <x v="0"/>
    <x v="8"/>
    <x v="8"/>
    <x v="1"/>
    <x v="6"/>
    <x v="4"/>
    <x v="57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x v="0"/>
    <s v="F"/>
    <x v="0"/>
    <x v="8"/>
    <x v="8"/>
    <x v="1"/>
    <x v="6"/>
    <x v="4"/>
    <x v="53"/>
    <s v="001"/>
    <n v="2477.34"/>
    <n v="0"/>
    <n v="2477.34"/>
    <n v="-2477.34"/>
    <n v="0"/>
    <n v="0"/>
    <n v="0"/>
    <n v="0"/>
    <n v="2477.34"/>
    <n v="2477.34"/>
    <n v="0"/>
    <s v="G/730205/1FF102"/>
  </r>
  <r>
    <s v="1"/>
    <s v="QUITO CIUDAD SOLIDARIA"/>
    <x v="0"/>
    <s v="F"/>
    <x v="0"/>
    <x v="8"/>
    <x v="8"/>
    <x v="1"/>
    <x v="6"/>
    <x v="4"/>
    <x v="58"/>
    <s v="001"/>
    <n v="7000"/>
    <n v="0"/>
    <n v="7000"/>
    <n v="-7000"/>
    <n v="0"/>
    <n v="0"/>
    <n v="0"/>
    <n v="0"/>
    <n v="7000"/>
    <n v="7000"/>
    <n v="0"/>
    <s v="G/730235/1FF102"/>
  </r>
  <r>
    <s v="1"/>
    <s v="QUITO CIUDAD SOLIDARIA"/>
    <x v="0"/>
    <s v="F"/>
    <x v="0"/>
    <x v="8"/>
    <x v="8"/>
    <x v="1"/>
    <x v="6"/>
    <x v="4"/>
    <x v="56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x v="0"/>
    <s v="F"/>
    <x v="0"/>
    <x v="8"/>
    <x v="8"/>
    <x v="1"/>
    <x v="7"/>
    <x v="4"/>
    <x v="56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x v="0"/>
    <s v="F"/>
    <x v="0"/>
    <x v="8"/>
    <x v="8"/>
    <x v="1"/>
    <x v="7"/>
    <x v="4"/>
    <x v="69"/>
    <s v="001"/>
    <n v="7900"/>
    <n v="0"/>
    <n v="7900"/>
    <n v="-7900"/>
    <n v="0"/>
    <n v="0"/>
    <n v="0"/>
    <n v="0"/>
    <n v="7900"/>
    <n v="7900"/>
    <n v="0"/>
    <s v="G/730802/1FF102"/>
  </r>
  <r>
    <s v="1"/>
    <s v="QUITO CIUDAD SOLIDARIA"/>
    <x v="0"/>
    <s v="F"/>
    <x v="0"/>
    <x v="8"/>
    <x v="8"/>
    <x v="1"/>
    <x v="2"/>
    <x v="4"/>
    <x v="57"/>
    <s v="001"/>
    <n v="6500"/>
    <n v="0"/>
    <n v="6500"/>
    <n v="-6500"/>
    <n v="0"/>
    <n v="0"/>
    <n v="0"/>
    <n v="0"/>
    <n v="6500"/>
    <n v="6500"/>
    <n v="0"/>
    <s v="G/730204/1FF102"/>
  </r>
  <r>
    <s v="1"/>
    <s v="QUITO CIUDAD SOLIDARIA"/>
    <x v="0"/>
    <s v="F"/>
    <x v="0"/>
    <x v="8"/>
    <x v="8"/>
    <x v="1"/>
    <x v="2"/>
    <x v="4"/>
    <x v="58"/>
    <s v="001"/>
    <n v="500"/>
    <n v="0"/>
    <n v="500"/>
    <n v="-500"/>
    <n v="0"/>
    <n v="0"/>
    <n v="0"/>
    <n v="0"/>
    <n v="500"/>
    <n v="500"/>
    <n v="0"/>
    <s v="G/730235/1FF102"/>
  </r>
  <r>
    <s v="1"/>
    <s v="QUITO CIUDAD SOLIDARIA"/>
    <x v="0"/>
    <s v="F"/>
    <x v="0"/>
    <x v="8"/>
    <x v="8"/>
    <x v="1"/>
    <x v="2"/>
    <x v="4"/>
    <x v="62"/>
    <s v="001"/>
    <n v="3000"/>
    <n v="0"/>
    <n v="3000"/>
    <n v="-3000"/>
    <n v="0"/>
    <n v="0"/>
    <n v="0"/>
    <n v="0"/>
    <n v="3000"/>
    <n v="3000"/>
    <n v="0"/>
    <s v="G/730402/1FF102"/>
  </r>
  <r>
    <s v="1"/>
    <s v="QUITO CIUDAD SOLIDARIA"/>
    <x v="0"/>
    <s v="F"/>
    <x v="0"/>
    <x v="8"/>
    <x v="8"/>
    <x v="1"/>
    <x v="2"/>
    <x v="4"/>
    <x v="49"/>
    <s v="001"/>
    <n v="100845.48"/>
    <n v="0"/>
    <n v="100845.48"/>
    <n v="-100845.48"/>
    <n v="0"/>
    <n v="0"/>
    <n v="0"/>
    <n v="0"/>
    <n v="100845.48"/>
    <n v="100845.48"/>
    <n v="0"/>
    <s v="G/730606/1FF102"/>
  </r>
  <r>
    <s v="1"/>
    <s v="QUITO CIUDAD SOLIDARIA"/>
    <x v="0"/>
    <s v="F"/>
    <x v="0"/>
    <x v="8"/>
    <x v="8"/>
    <x v="1"/>
    <x v="2"/>
    <x v="4"/>
    <x v="56"/>
    <s v="001"/>
    <n v="25000"/>
    <n v="0"/>
    <n v="25000"/>
    <n v="-25000"/>
    <n v="0"/>
    <n v="0"/>
    <n v="0"/>
    <n v="0"/>
    <n v="25000"/>
    <n v="25000"/>
    <n v="0"/>
    <s v="G/730613/1FF102"/>
  </r>
  <r>
    <s v="1"/>
    <s v="QUITO CIUDAD SOLIDARIA"/>
    <x v="0"/>
    <s v="F"/>
    <x v="0"/>
    <x v="8"/>
    <x v="8"/>
    <x v="1"/>
    <x v="2"/>
    <x v="4"/>
    <x v="50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x v="0"/>
    <s v="F"/>
    <x v="0"/>
    <x v="8"/>
    <x v="8"/>
    <x v="1"/>
    <x v="8"/>
    <x v="4"/>
    <x v="120"/>
    <s v="001"/>
    <n v="100000"/>
    <n v="-100000"/>
    <n v="0"/>
    <n v="0"/>
    <n v="0"/>
    <n v="0"/>
    <n v="0"/>
    <n v="0"/>
    <n v="0"/>
    <n v="0"/>
    <n v="0"/>
    <s v="G/730417/1FF102"/>
  </r>
  <r>
    <s v="1"/>
    <s v="QUITO CIUDAD SOLIDARIA"/>
    <x v="0"/>
    <s v="F"/>
    <x v="0"/>
    <x v="8"/>
    <x v="8"/>
    <x v="1"/>
    <x v="8"/>
    <x v="4"/>
    <x v="68"/>
    <s v="001"/>
    <n v="11000"/>
    <n v="35000"/>
    <n v="46000"/>
    <n v="0"/>
    <n v="46000"/>
    <n v="30486.63"/>
    <n v="9207.18"/>
    <n v="0"/>
    <n v="36792.82"/>
    <n v="46000"/>
    <n v="6306.19"/>
    <s v="G/730811/1FF102"/>
  </r>
  <r>
    <s v="1"/>
    <s v="QUITO CIUDAD SOLIDARIA"/>
    <x v="0"/>
    <s v="F"/>
    <x v="0"/>
    <x v="8"/>
    <x v="8"/>
    <x v="1"/>
    <x v="9"/>
    <x v="4"/>
    <x v="53"/>
    <s v="001"/>
    <n v="3000"/>
    <n v="0"/>
    <n v="3000"/>
    <n v="-3000"/>
    <n v="0"/>
    <n v="0"/>
    <n v="0"/>
    <n v="0"/>
    <n v="3000"/>
    <n v="3000"/>
    <n v="0"/>
    <s v="G/730205/1FF102"/>
  </r>
  <r>
    <s v="1"/>
    <s v="QUITO CIUDAD SOLIDARIA"/>
    <x v="0"/>
    <s v="F"/>
    <x v="0"/>
    <x v="8"/>
    <x v="8"/>
    <x v="1"/>
    <x v="9"/>
    <x v="4"/>
    <x v="58"/>
    <s v="001"/>
    <n v="52900"/>
    <n v="0"/>
    <n v="52900"/>
    <n v="-52900"/>
    <n v="0"/>
    <n v="0"/>
    <n v="0"/>
    <n v="0"/>
    <n v="52900"/>
    <n v="52900"/>
    <n v="0"/>
    <s v="G/730235/1FF102"/>
  </r>
  <r>
    <s v="1"/>
    <s v="QUITO CIUDAD SOLIDARIA"/>
    <x v="0"/>
    <s v="F"/>
    <x v="0"/>
    <x v="8"/>
    <x v="8"/>
    <x v="1"/>
    <x v="9"/>
    <x v="4"/>
    <x v="47"/>
    <s v="001"/>
    <n v="13500"/>
    <n v="0"/>
    <n v="13500"/>
    <n v="-13500"/>
    <n v="0"/>
    <n v="0"/>
    <n v="0"/>
    <n v="0"/>
    <n v="13500"/>
    <n v="13500"/>
    <n v="0"/>
    <s v="G/730505/1FF102"/>
  </r>
  <r>
    <s v="1"/>
    <s v="QUITO CIUDAD SOLIDARIA"/>
    <x v="0"/>
    <s v="F"/>
    <x v="0"/>
    <x v="8"/>
    <x v="8"/>
    <x v="1"/>
    <x v="9"/>
    <x v="4"/>
    <x v="56"/>
    <s v="001"/>
    <n v="9860.5"/>
    <n v="0"/>
    <n v="9860.5"/>
    <n v="-9860.5"/>
    <n v="0"/>
    <n v="0"/>
    <n v="0"/>
    <n v="0"/>
    <n v="9860.5"/>
    <n v="9860.5"/>
    <n v="0"/>
    <s v="G/730613/1FF102"/>
  </r>
  <r>
    <s v="1"/>
    <s v="QUITO CIUDAD SOLIDARIA"/>
    <x v="0"/>
    <s v="F"/>
    <x v="0"/>
    <x v="8"/>
    <x v="8"/>
    <x v="1"/>
    <x v="9"/>
    <x v="4"/>
    <x v="69"/>
    <s v="001"/>
    <n v="12100"/>
    <n v="0"/>
    <n v="12100"/>
    <n v="-12100"/>
    <n v="0"/>
    <n v="0"/>
    <n v="0"/>
    <n v="0"/>
    <n v="12100"/>
    <n v="12100"/>
    <n v="0"/>
    <s v="G/730802/1FF102"/>
  </r>
  <r>
    <s v="1"/>
    <s v="QUITO CIUDAD SOLIDARIA"/>
    <x v="0"/>
    <s v="F"/>
    <x v="0"/>
    <x v="8"/>
    <x v="8"/>
    <x v="1"/>
    <x v="9"/>
    <x v="4"/>
    <x v="68"/>
    <s v="001"/>
    <n v="600"/>
    <n v="0"/>
    <n v="600"/>
    <n v="-600"/>
    <n v="0"/>
    <n v="0"/>
    <n v="0"/>
    <n v="0"/>
    <n v="600"/>
    <n v="600"/>
    <n v="0"/>
    <s v="G/730811/1FF102"/>
  </r>
  <r>
    <s v="1"/>
    <s v="QUITO CIUDAD SOLIDARIA"/>
    <x v="0"/>
    <s v="F"/>
    <x v="0"/>
    <x v="8"/>
    <x v="8"/>
    <x v="1"/>
    <x v="9"/>
    <x v="4"/>
    <x v="59"/>
    <s v="001"/>
    <n v="5500"/>
    <n v="0"/>
    <n v="5500"/>
    <n v="-5500"/>
    <n v="0"/>
    <n v="0"/>
    <n v="0"/>
    <n v="0"/>
    <n v="5500"/>
    <n v="5500"/>
    <n v="0"/>
    <s v="G/730812/1FF102"/>
  </r>
  <r>
    <s v="1"/>
    <s v="QUITO CIUDAD SOLIDARIA"/>
    <x v="0"/>
    <s v="F"/>
    <x v="0"/>
    <x v="8"/>
    <x v="8"/>
    <x v="4"/>
    <x v="10"/>
    <x v="4"/>
    <x v="53"/>
    <s v="001"/>
    <n v="120000"/>
    <n v="0"/>
    <n v="120000"/>
    <n v="-50000"/>
    <n v="70000"/>
    <n v="0"/>
    <n v="70000"/>
    <n v="70000"/>
    <n v="50000"/>
    <n v="50000"/>
    <n v="0"/>
    <s v="G/730205/1FG101"/>
  </r>
  <r>
    <s v="1"/>
    <s v="QUITO CIUDAD SOLIDARIA"/>
    <x v="0"/>
    <s v="F"/>
    <x v="0"/>
    <x v="8"/>
    <x v="8"/>
    <x v="4"/>
    <x v="11"/>
    <x v="4"/>
    <x v="53"/>
    <s v="001"/>
    <n v="62000"/>
    <n v="0"/>
    <n v="62000"/>
    <n v="-62000"/>
    <n v="0"/>
    <n v="0"/>
    <n v="0"/>
    <n v="0"/>
    <n v="62000"/>
    <n v="62000"/>
    <n v="0"/>
    <s v="G/730205/1FG101"/>
  </r>
  <r>
    <s v="2"/>
    <s v="QUITO CIUDAD DE OPORTUNIDADES"/>
    <x v="0"/>
    <s v="F"/>
    <x v="0"/>
    <x v="8"/>
    <x v="8"/>
    <x v="5"/>
    <x v="12"/>
    <x v="4"/>
    <x v="57"/>
    <s v="001"/>
    <n v="2014.23"/>
    <n v="0"/>
    <n v="2014.23"/>
    <n v="-2014.23"/>
    <n v="0"/>
    <n v="0"/>
    <n v="0"/>
    <n v="0"/>
    <n v="2014.23"/>
    <n v="2014.23"/>
    <n v="0"/>
    <s v="G/730204/2FH211"/>
  </r>
  <r>
    <s v="2"/>
    <s v="QUITO CIUDAD DE OPORTUNIDADES"/>
    <x v="0"/>
    <s v="F"/>
    <x v="0"/>
    <x v="8"/>
    <x v="8"/>
    <x v="5"/>
    <x v="12"/>
    <x v="4"/>
    <x v="47"/>
    <s v="001"/>
    <n v="1040"/>
    <n v="0"/>
    <n v="1040"/>
    <n v="-1040"/>
    <n v="0"/>
    <n v="0"/>
    <n v="0"/>
    <n v="0"/>
    <n v="1040"/>
    <n v="1040"/>
    <n v="0"/>
    <s v="G/730505/2FH211"/>
  </r>
  <r>
    <s v="2"/>
    <s v="QUITO CIUDAD DE OPORTUNIDADES"/>
    <x v="0"/>
    <s v="F"/>
    <x v="0"/>
    <x v="8"/>
    <x v="8"/>
    <x v="5"/>
    <x v="12"/>
    <x v="4"/>
    <x v="56"/>
    <s v="001"/>
    <n v="5000"/>
    <n v="0"/>
    <n v="5000"/>
    <n v="-5000"/>
    <n v="0"/>
    <n v="0"/>
    <n v="0"/>
    <n v="0"/>
    <n v="5000"/>
    <n v="5000"/>
    <n v="0"/>
    <s v="G/730613/2FH211"/>
  </r>
  <r>
    <s v="2"/>
    <s v="QUITO CIUDAD DE OPORTUNIDADES"/>
    <x v="0"/>
    <s v="F"/>
    <x v="0"/>
    <x v="8"/>
    <x v="8"/>
    <x v="5"/>
    <x v="12"/>
    <x v="4"/>
    <x v="51"/>
    <s v="001"/>
    <n v="9000"/>
    <n v="0"/>
    <n v="9000"/>
    <n v="-9000"/>
    <n v="0"/>
    <n v="0"/>
    <n v="0"/>
    <n v="0"/>
    <n v="9000"/>
    <n v="9000"/>
    <n v="0"/>
    <s v="G/730814/2FH211"/>
  </r>
  <r>
    <s v="1"/>
    <s v="QUITO CIUDAD SOLIDARIA"/>
    <x v="0"/>
    <s v="F"/>
    <x v="0"/>
    <x v="8"/>
    <x v="8"/>
    <x v="6"/>
    <x v="13"/>
    <x v="4"/>
    <x v="57"/>
    <s v="001"/>
    <n v="10000"/>
    <n v="0"/>
    <n v="10000"/>
    <n v="-10000"/>
    <n v="0"/>
    <n v="0"/>
    <n v="0"/>
    <n v="0"/>
    <n v="10000"/>
    <n v="10000"/>
    <n v="0"/>
    <s v="G/730204/1FJ103"/>
  </r>
  <r>
    <s v="1"/>
    <s v="QUITO CIUDAD SOLIDARIA"/>
    <x v="0"/>
    <s v="F"/>
    <x v="0"/>
    <x v="8"/>
    <x v="8"/>
    <x v="6"/>
    <x v="13"/>
    <x v="4"/>
    <x v="53"/>
    <s v="001"/>
    <n v="23000"/>
    <n v="0"/>
    <n v="23000"/>
    <n v="-23000"/>
    <n v="0"/>
    <n v="0"/>
    <n v="0"/>
    <n v="0"/>
    <n v="23000"/>
    <n v="23000"/>
    <n v="0"/>
    <s v="G/730205/1FJ103"/>
  </r>
  <r>
    <s v="1"/>
    <s v="QUITO CIUDAD SOLIDARIA"/>
    <x v="0"/>
    <s v="F"/>
    <x v="0"/>
    <x v="8"/>
    <x v="8"/>
    <x v="6"/>
    <x v="13"/>
    <x v="4"/>
    <x v="47"/>
    <s v="001"/>
    <n v="3000"/>
    <n v="0"/>
    <n v="3000"/>
    <n v="-3000"/>
    <n v="0"/>
    <n v="0"/>
    <n v="0"/>
    <n v="0"/>
    <n v="3000"/>
    <n v="3000"/>
    <n v="0"/>
    <s v="G/730505/1FJ103"/>
  </r>
  <r>
    <s v="1"/>
    <s v="QUITO CIUDAD SOLIDARIA"/>
    <x v="0"/>
    <s v="F"/>
    <x v="0"/>
    <x v="8"/>
    <x v="8"/>
    <x v="6"/>
    <x v="13"/>
    <x v="4"/>
    <x v="56"/>
    <s v="001"/>
    <n v="10000"/>
    <n v="0"/>
    <n v="10000"/>
    <n v="-10000"/>
    <n v="0"/>
    <n v="0"/>
    <n v="0"/>
    <n v="0"/>
    <n v="10000"/>
    <n v="10000"/>
    <n v="0"/>
    <s v="G/730613/1FJ103"/>
  </r>
  <r>
    <s v="1"/>
    <s v="QUITO CIUDAD SOLIDARIA"/>
    <x v="0"/>
    <s v="F"/>
    <x v="0"/>
    <x v="8"/>
    <x v="8"/>
    <x v="2"/>
    <x v="14"/>
    <x v="4"/>
    <x v="57"/>
    <s v="001"/>
    <n v="6000"/>
    <n v="0"/>
    <n v="6000"/>
    <n v="-6000"/>
    <n v="0"/>
    <n v="0"/>
    <n v="0"/>
    <n v="0"/>
    <n v="6000"/>
    <n v="6000"/>
    <n v="0"/>
    <s v="G/730204/1FM103"/>
  </r>
  <r>
    <s v="1"/>
    <s v="QUITO CIUDAD SOLIDARIA"/>
    <x v="0"/>
    <s v="F"/>
    <x v="0"/>
    <x v="8"/>
    <x v="8"/>
    <x v="2"/>
    <x v="14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8"/>
    <x v="8"/>
    <x v="2"/>
    <x v="14"/>
    <x v="4"/>
    <x v="47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x v="0"/>
    <s v="F"/>
    <x v="0"/>
    <x v="8"/>
    <x v="8"/>
    <x v="2"/>
    <x v="14"/>
    <x v="4"/>
    <x v="49"/>
    <s v="001"/>
    <n v="56830.7"/>
    <n v="0"/>
    <n v="56830.7"/>
    <n v="-56830.7"/>
    <n v="0"/>
    <n v="0"/>
    <n v="0"/>
    <n v="0"/>
    <n v="56830.7"/>
    <n v="56830.7"/>
    <n v="0"/>
    <s v="G/730606/1FM103"/>
  </r>
  <r>
    <s v="1"/>
    <s v="QUITO CIUDAD SOLIDARIA"/>
    <x v="0"/>
    <s v="F"/>
    <x v="0"/>
    <x v="8"/>
    <x v="8"/>
    <x v="2"/>
    <x v="15"/>
    <x v="4"/>
    <x v="53"/>
    <s v="001"/>
    <n v="5352"/>
    <n v="0"/>
    <n v="5352"/>
    <n v="-5352"/>
    <n v="0"/>
    <n v="0"/>
    <n v="0"/>
    <n v="0"/>
    <n v="5352"/>
    <n v="5352"/>
    <n v="0"/>
    <s v="G/730205/1FM103"/>
  </r>
  <r>
    <s v="1"/>
    <s v="QUITO CIUDAD SOLIDARIA"/>
    <x v="0"/>
    <s v="F"/>
    <x v="0"/>
    <x v="8"/>
    <x v="8"/>
    <x v="2"/>
    <x v="15"/>
    <x v="4"/>
    <x v="49"/>
    <s v="001"/>
    <n v="37887.120000000003"/>
    <n v="0"/>
    <n v="37887.120000000003"/>
    <n v="-37887.120000000003"/>
    <n v="0"/>
    <n v="0"/>
    <n v="0"/>
    <n v="0"/>
    <n v="37887.120000000003"/>
    <n v="37887.120000000003"/>
    <n v="0"/>
    <s v="G/730606/1FM103"/>
  </r>
  <r>
    <s v="1"/>
    <s v="QUITO CIUDAD SOLIDARIA"/>
    <x v="0"/>
    <s v="F"/>
    <x v="0"/>
    <x v="8"/>
    <x v="8"/>
    <x v="2"/>
    <x v="15"/>
    <x v="4"/>
    <x v="59"/>
    <s v="001"/>
    <n v="4116"/>
    <n v="0"/>
    <n v="4116"/>
    <n v="-4116"/>
    <n v="0"/>
    <n v="0"/>
    <n v="0"/>
    <n v="0"/>
    <n v="4116"/>
    <n v="4116"/>
    <n v="0"/>
    <s v="G/730812/1FM103"/>
  </r>
  <r>
    <s v="1"/>
    <s v="QUITO CIUDAD SOLIDARIA"/>
    <x v="0"/>
    <s v="F"/>
    <x v="0"/>
    <x v="8"/>
    <x v="8"/>
    <x v="2"/>
    <x v="3"/>
    <x v="4"/>
    <x v="57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x v="0"/>
    <s v="F"/>
    <x v="0"/>
    <x v="8"/>
    <x v="8"/>
    <x v="2"/>
    <x v="3"/>
    <x v="4"/>
    <x v="53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x v="0"/>
    <s v="F"/>
    <x v="0"/>
    <x v="8"/>
    <x v="8"/>
    <x v="2"/>
    <x v="3"/>
    <x v="4"/>
    <x v="49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x v="0"/>
    <s v="F"/>
    <x v="0"/>
    <x v="8"/>
    <x v="8"/>
    <x v="7"/>
    <x v="16"/>
    <x v="4"/>
    <x v="68"/>
    <s v="001"/>
    <n v="5500"/>
    <n v="0"/>
    <n v="5500"/>
    <n v="0"/>
    <n v="5500"/>
    <n v="0"/>
    <n v="0"/>
    <n v="0"/>
    <n v="5500"/>
    <n v="5500"/>
    <n v="5500"/>
    <s v="G/730811/1FN103"/>
  </r>
  <r>
    <s v="3"/>
    <s v="QUITO CIUDAD INTELIGENTE"/>
    <x v="0"/>
    <s v="F"/>
    <x v="0"/>
    <x v="8"/>
    <x v="8"/>
    <x v="8"/>
    <x v="17"/>
    <x v="4"/>
    <x v="57"/>
    <s v="001"/>
    <n v="1500"/>
    <n v="0"/>
    <n v="1500"/>
    <n v="-1500"/>
    <n v="0"/>
    <n v="0"/>
    <n v="0"/>
    <n v="0"/>
    <n v="1500"/>
    <n v="1500"/>
    <n v="0"/>
    <s v="G/730204/3FN301"/>
  </r>
  <r>
    <s v="3"/>
    <s v="QUITO CIUDAD INTELIGENTE"/>
    <x v="0"/>
    <s v="F"/>
    <x v="0"/>
    <x v="8"/>
    <x v="8"/>
    <x v="8"/>
    <x v="17"/>
    <x v="4"/>
    <x v="53"/>
    <s v="001"/>
    <n v="4000"/>
    <n v="-4000"/>
    <n v="0"/>
    <n v="0"/>
    <n v="0"/>
    <n v="0"/>
    <n v="0"/>
    <n v="0"/>
    <n v="0"/>
    <n v="0"/>
    <n v="0"/>
    <s v="G/730205/3FN301"/>
  </r>
  <r>
    <s v="3"/>
    <s v="QUITO CIUDAD INTELIGENTE"/>
    <x v="0"/>
    <s v="F"/>
    <x v="0"/>
    <x v="8"/>
    <x v="8"/>
    <x v="8"/>
    <x v="17"/>
    <x v="4"/>
    <x v="68"/>
    <s v="001"/>
    <n v="9500"/>
    <n v="0"/>
    <n v="9500"/>
    <n v="0"/>
    <n v="9500"/>
    <n v="0"/>
    <n v="0"/>
    <n v="0"/>
    <n v="9500"/>
    <n v="9500"/>
    <n v="9500"/>
    <s v="G/730811/3FN301"/>
  </r>
  <r>
    <s v="3"/>
    <s v="QUITO CIUDAD INTELIGENTE"/>
    <x v="0"/>
    <s v="F"/>
    <x v="0"/>
    <x v="8"/>
    <x v="8"/>
    <x v="8"/>
    <x v="18"/>
    <x v="4"/>
    <x v="69"/>
    <s v="001"/>
    <n v="4000"/>
    <n v="-2498.08"/>
    <n v="1501.92"/>
    <n v="0"/>
    <n v="1501.92"/>
    <n v="0"/>
    <n v="1501.92"/>
    <n v="0"/>
    <n v="0"/>
    <n v="1501.92"/>
    <n v="0"/>
    <s v="G/730802/3FN301"/>
  </r>
  <r>
    <s v="3"/>
    <s v="QUITO CIUDAD INTELIGENTE"/>
    <x v="0"/>
    <s v="F"/>
    <x v="0"/>
    <x v="8"/>
    <x v="8"/>
    <x v="8"/>
    <x v="18"/>
    <x v="4"/>
    <x v="68"/>
    <s v="001"/>
    <n v="7000"/>
    <n v="0"/>
    <n v="7000"/>
    <n v="0"/>
    <n v="7000"/>
    <n v="0"/>
    <n v="0"/>
    <n v="0"/>
    <n v="7000"/>
    <n v="7000"/>
    <n v="7000"/>
    <s v="G/730811/3FN301"/>
  </r>
  <r>
    <s v="1"/>
    <s v="QUITO CIUDAD SOLIDARIA"/>
    <x v="0"/>
    <s v="F"/>
    <x v="0"/>
    <x v="8"/>
    <x v="8"/>
    <x v="1"/>
    <x v="5"/>
    <x v="5"/>
    <x v="75"/>
    <s v="001"/>
    <n v="210247.01"/>
    <n v="39912.050000000003"/>
    <n v="250159.06"/>
    <n v="-60843"/>
    <n v="189316.06"/>
    <n v="166959.31"/>
    <n v="15501.34"/>
    <n v="0"/>
    <n v="234657.72"/>
    <n v="250159.06"/>
    <n v="6855.41"/>
    <s v="G/750104/1FF102"/>
  </r>
  <r>
    <s v="1"/>
    <s v="QUITO CIUDAD SOLIDARIA"/>
    <x v="0"/>
    <s v="F"/>
    <x v="0"/>
    <x v="8"/>
    <x v="8"/>
    <x v="1"/>
    <x v="5"/>
    <x v="5"/>
    <x v="76"/>
    <s v="001"/>
    <n v="1430806.72"/>
    <n v="-17994.16"/>
    <n v="1412812.56"/>
    <n v="-22500"/>
    <n v="1390312.56"/>
    <n v="1333370.3899999999"/>
    <n v="43118.7"/>
    <n v="19516.259999999998"/>
    <n v="1369693.86"/>
    <n v="1393296.3"/>
    <n v="13823.47"/>
    <s v="G/750105/1FF102"/>
  </r>
  <r>
    <s v="1"/>
    <s v="QUITO CIUDAD SOLIDARIA"/>
    <x v="0"/>
    <s v="F"/>
    <x v="0"/>
    <x v="8"/>
    <x v="8"/>
    <x v="1"/>
    <x v="8"/>
    <x v="5"/>
    <x v="75"/>
    <s v="001"/>
    <n v="197716.97"/>
    <n v="10607.83"/>
    <n v="208324.8"/>
    <n v="0"/>
    <n v="208324.8"/>
    <n v="208324.8"/>
    <n v="0"/>
    <n v="0"/>
    <n v="208324.8"/>
    <n v="208324.8"/>
    <n v="0"/>
    <s v="G/750104/1FF102"/>
  </r>
  <r>
    <s v="1"/>
    <s v="QUITO CIUDAD SOLIDARIA"/>
    <x v="0"/>
    <s v="F"/>
    <x v="0"/>
    <x v="8"/>
    <x v="8"/>
    <x v="1"/>
    <x v="8"/>
    <x v="5"/>
    <x v="76"/>
    <s v="001"/>
    <n v="40000"/>
    <n v="29392.17"/>
    <n v="69392.17"/>
    <n v="0"/>
    <n v="69392.17"/>
    <n v="64404.74"/>
    <n v="0"/>
    <n v="0"/>
    <n v="69392.17"/>
    <n v="69392.17"/>
    <n v="4987.43"/>
    <s v="G/750105/1FF102"/>
  </r>
  <r>
    <s v="1"/>
    <s v="QUITO CIUDAD SOLIDARIA"/>
    <x v="0"/>
    <s v="F"/>
    <x v="0"/>
    <x v="8"/>
    <x v="8"/>
    <x v="1"/>
    <x v="6"/>
    <x v="6"/>
    <x v="77"/>
    <s v="001"/>
    <n v="1000"/>
    <n v="0"/>
    <n v="1000"/>
    <n v="-1000"/>
    <n v="0"/>
    <n v="0"/>
    <n v="0"/>
    <n v="0"/>
    <n v="1000"/>
    <n v="1000"/>
    <n v="0"/>
    <s v="G/840104/1FF102"/>
  </r>
  <r>
    <s v="1"/>
    <s v="QUITO CIUDAD SOLIDARIA"/>
    <x v="0"/>
    <s v="F"/>
    <x v="0"/>
    <x v="8"/>
    <x v="8"/>
    <x v="1"/>
    <x v="2"/>
    <x v="6"/>
    <x v="79"/>
    <s v="001"/>
    <n v="7000"/>
    <n v="0"/>
    <n v="7000"/>
    <n v="-7000"/>
    <n v="0"/>
    <n v="0"/>
    <n v="0"/>
    <n v="0"/>
    <n v="7000"/>
    <n v="7000"/>
    <n v="0"/>
    <s v="G/840103/1FF102"/>
  </r>
  <r>
    <s v="1"/>
    <s v="QUITO CIUDAD SOLIDARIA"/>
    <x v="0"/>
    <s v="F"/>
    <x v="0"/>
    <x v="8"/>
    <x v="8"/>
    <x v="1"/>
    <x v="8"/>
    <x v="6"/>
    <x v="77"/>
    <s v="001"/>
    <n v="0"/>
    <n v="25000"/>
    <n v="25000"/>
    <n v="0"/>
    <n v="25000"/>
    <n v="24999.99"/>
    <n v="0"/>
    <n v="0"/>
    <n v="25000"/>
    <n v="25000"/>
    <n v="0.01"/>
    <s v="G/840104/1FF102"/>
  </r>
  <r>
    <s v="1"/>
    <s v="QUITO CIUDAD SOLIDARIA"/>
    <x v="0"/>
    <s v="F"/>
    <x v="0"/>
    <x v="8"/>
    <x v="8"/>
    <x v="2"/>
    <x v="3"/>
    <x v="6"/>
    <x v="79"/>
    <s v="001"/>
    <n v="1472.46"/>
    <n v="0"/>
    <n v="1472.46"/>
    <n v="-1472.46"/>
    <n v="0"/>
    <n v="0"/>
    <n v="0"/>
    <n v="0"/>
    <n v="1472.46"/>
    <n v="1472.46"/>
    <n v="0"/>
    <s v="G/840103/1FM103"/>
  </r>
  <r>
    <s v="3"/>
    <s v="QUITO CIUDAD INTELIGENTE"/>
    <x v="0"/>
    <s v="F"/>
    <x v="0"/>
    <x v="8"/>
    <x v="8"/>
    <x v="8"/>
    <x v="17"/>
    <x v="6"/>
    <x v="77"/>
    <s v="001"/>
    <n v="9500"/>
    <n v="0"/>
    <n v="9500"/>
    <n v="0"/>
    <n v="9500"/>
    <n v="231.3"/>
    <n v="9268.7000000000007"/>
    <n v="0"/>
    <n v="231.29999999999927"/>
    <n v="9500"/>
    <n v="0"/>
    <s v="G/840104/3FN301"/>
  </r>
  <r>
    <s v="3"/>
    <s v="QUITO CIUDAD INTELIGENTE"/>
    <x v="0"/>
    <s v="F"/>
    <x v="0"/>
    <x v="8"/>
    <x v="8"/>
    <x v="8"/>
    <x v="18"/>
    <x v="6"/>
    <x v="79"/>
    <s v="001"/>
    <n v="0"/>
    <n v="6498.08"/>
    <n v="6498.08"/>
    <n v="0"/>
    <n v="6498.08"/>
    <n v="0"/>
    <n v="0"/>
    <n v="0"/>
    <n v="6498.08"/>
    <n v="6498.08"/>
    <n v="6498.08"/>
    <s v="G/840103/3FN301"/>
  </r>
  <r>
    <s v="2"/>
    <s v="QUITO CIUDAD DE OPORTUNIDADES"/>
    <x v="2"/>
    <s v="Q"/>
    <x v="2"/>
    <x v="9"/>
    <x v="9"/>
    <x v="0"/>
    <x v="0"/>
    <x v="0"/>
    <x v="0"/>
    <s v="002"/>
    <n v="1290288"/>
    <n v="-140355.54"/>
    <n v="1149932.46"/>
    <n v="0"/>
    <n v="1149932.46"/>
    <n v="0"/>
    <n v="848898.46"/>
    <n v="848898.46"/>
    <n v="301034"/>
    <n v="301034"/>
    <n v="301034"/>
    <s v="G/510105/2QA101"/>
  </r>
  <r>
    <s v="2"/>
    <s v="QUITO CIUDAD DE OPORTUNIDADES"/>
    <x v="2"/>
    <s v="Q"/>
    <x v="2"/>
    <x v="9"/>
    <x v="9"/>
    <x v="0"/>
    <x v="0"/>
    <x v="0"/>
    <x v="1"/>
    <s v="002"/>
    <n v="254801.88"/>
    <n v="-43382.68"/>
    <n v="211419.2"/>
    <n v="0"/>
    <n v="211419.2"/>
    <n v="0"/>
    <n v="159491.01999999999"/>
    <n v="159491.01999999999"/>
    <n v="51928.180000000022"/>
    <n v="51928.180000000022"/>
    <n v="51928.18"/>
    <s v="G/510106/2QA101"/>
  </r>
  <r>
    <s v="2"/>
    <s v="QUITO CIUDAD DE OPORTUNIDADES"/>
    <x v="2"/>
    <s v="Q"/>
    <x v="2"/>
    <x v="9"/>
    <x v="9"/>
    <x v="0"/>
    <x v="0"/>
    <x v="0"/>
    <x v="2"/>
    <s v="002"/>
    <n v="132557.49"/>
    <n v="6484.53"/>
    <n v="139042.01999999999"/>
    <n v="0"/>
    <n v="139042.01999999999"/>
    <n v="3617.78"/>
    <n v="19159.3"/>
    <n v="19159.3"/>
    <n v="119882.71999999999"/>
    <n v="119882.71999999999"/>
    <n v="116264.94"/>
    <s v="G/510203/2QA101"/>
  </r>
  <r>
    <s v="2"/>
    <s v="QUITO CIUDAD DE OPORTUNIDADES"/>
    <x v="2"/>
    <s v="Q"/>
    <x v="2"/>
    <x v="9"/>
    <x v="9"/>
    <x v="0"/>
    <x v="0"/>
    <x v="0"/>
    <x v="3"/>
    <s v="002"/>
    <n v="47886.76"/>
    <n v="11356.43"/>
    <n v="59243.19"/>
    <n v="0"/>
    <n v="59243.19"/>
    <n v="372.21"/>
    <n v="38043.99"/>
    <n v="38043.99"/>
    <n v="21199.200000000004"/>
    <n v="21199.200000000004"/>
    <n v="20826.990000000002"/>
    <s v="G/510204/2QA101"/>
  </r>
  <r>
    <s v="2"/>
    <s v="QUITO CIUDAD DE OPORTUNIDADES"/>
    <x v="2"/>
    <s v="Q"/>
    <x v="2"/>
    <x v="9"/>
    <x v="9"/>
    <x v="0"/>
    <x v="0"/>
    <x v="0"/>
    <x v="4"/>
    <s v="002"/>
    <n v="4224"/>
    <n v="-1300"/>
    <n v="2924"/>
    <n v="0"/>
    <n v="2924"/>
    <n v="0"/>
    <n v="1839.5"/>
    <n v="1839.5"/>
    <n v="1084.5"/>
    <n v="1084.5"/>
    <n v="1084.5"/>
    <s v="G/510304/2QA101"/>
  </r>
  <r>
    <s v="2"/>
    <s v="QUITO CIUDAD DE OPORTUNIDADES"/>
    <x v="2"/>
    <s v="Q"/>
    <x v="2"/>
    <x v="9"/>
    <x v="9"/>
    <x v="0"/>
    <x v="0"/>
    <x v="0"/>
    <x v="5"/>
    <s v="002"/>
    <n v="33792"/>
    <n v="-9064"/>
    <n v="24728"/>
    <n v="0"/>
    <n v="24728"/>
    <n v="0"/>
    <n v="15820"/>
    <n v="15820"/>
    <n v="8908"/>
    <n v="8908"/>
    <n v="8908"/>
    <s v="G/510306/2QA101"/>
  </r>
  <r>
    <s v="2"/>
    <s v="QUITO CIUDAD DE OPORTUNIDADES"/>
    <x v="2"/>
    <s v="Q"/>
    <x v="2"/>
    <x v="9"/>
    <x v="9"/>
    <x v="0"/>
    <x v="0"/>
    <x v="0"/>
    <x v="6"/>
    <s v="002"/>
    <n v="1274.01"/>
    <n v="-514.01"/>
    <n v="760"/>
    <n v="0"/>
    <n v="760"/>
    <n v="0"/>
    <n v="180"/>
    <n v="180"/>
    <n v="580"/>
    <n v="580"/>
    <n v="580"/>
    <s v="G/510401/2QA101"/>
  </r>
  <r>
    <s v="2"/>
    <s v="QUITO CIUDAD DE OPORTUNIDADES"/>
    <x v="2"/>
    <s v="Q"/>
    <x v="2"/>
    <x v="9"/>
    <x v="9"/>
    <x v="0"/>
    <x v="0"/>
    <x v="0"/>
    <x v="7"/>
    <s v="002"/>
    <n v="7644.06"/>
    <n v="909.32"/>
    <n v="8553.380000000001"/>
    <n v="0"/>
    <n v="8553.380000000001"/>
    <n v="0"/>
    <n v="6346.5"/>
    <n v="6346.5"/>
    <n v="2206.880000000001"/>
    <n v="2206.880000000001"/>
    <n v="2206.88"/>
    <s v="G/510408/2QA101"/>
  </r>
  <r>
    <s v="2"/>
    <s v="QUITO CIUDAD DE OPORTUNIDADES"/>
    <x v="2"/>
    <s v="Q"/>
    <x v="2"/>
    <x v="9"/>
    <x v="9"/>
    <x v="0"/>
    <x v="0"/>
    <x v="0"/>
    <x v="8"/>
    <s v="002"/>
    <n v="10426.629999999999"/>
    <n v="24500"/>
    <n v="34926.629999999997"/>
    <n v="0"/>
    <n v="34926.629999999997"/>
    <n v="0"/>
    <n v="33904.17"/>
    <n v="33904.17"/>
    <n v="1022.4599999999991"/>
    <n v="1022.4599999999991"/>
    <n v="1022.46"/>
    <s v="G/510507/2QA101"/>
  </r>
  <r>
    <s v="2"/>
    <s v="QUITO CIUDAD DE OPORTUNIDADES"/>
    <x v="2"/>
    <s v="Q"/>
    <x v="2"/>
    <x v="9"/>
    <x v="9"/>
    <x v="0"/>
    <x v="0"/>
    <x v="0"/>
    <x v="9"/>
    <s v="002"/>
    <n v="2895.84"/>
    <n v="-2895.84"/>
    <n v="0"/>
    <n v="0"/>
    <n v="0"/>
    <n v="0"/>
    <n v="0"/>
    <n v="0"/>
    <n v="0"/>
    <n v="0"/>
    <n v="0"/>
    <s v="G/510509/2QA101"/>
  </r>
  <r>
    <s v="2"/>
    <s v="QUITO CIUDAD DE OPORTUNIDADES"/>
    <x v="2"/>
    <s v="Q"/>
    <x v="2"/>
    <x v="9"/>
    <x v="9"/>
    <x v="0"/>
    <x v="0"/>
    <x v="0"/>
    <x v="82"/>
    <s v="002"/>
    <n v="45600"/>
    <n v="0"/>
    <n v="45600"/>
    <n v="0"/>
    <n v="45600"/>
    <n v="20920"/>
    <n v="24680"/>
    <n v="24680"/>
    <n v="20920"/>
    <n v="20920"/>
    <n v="0"/>
    <s v="G/510510/2QA101"/>
  </r>
  <r>
    <s v="2"/>
    <s v="QUITO CIUDAD DE OPORTUNIDADES"/>
    <x v="2"/>
    <s v="Q"/>
    <x v="2"/>
    <x v="9"/>
    <x v="9"/>
    <x v="0"/>
    <x v="0"/>
    <x v="0"/>
    <x v="10"/>
    <s v="002"/>
    <n v="2459.2399999999998"/>
    <n v="0"/>
    <n v="2459.2399999999998"/>
    <n v="0"/>
    <n v="2459.2399999999998"/>
    <n v="0"/>
    <n v="368.33"/>
    <n v="368.33"/>
    <n v="2090.91"/>
    <n v="2090.91"/>
    <n v="2090.91"/>
    <s v="G/510512/2QA101"/>
  </r>
  <r>
    <s v="2"/>
    <s v="QUITO CIUDAD DE OPORTUNIDADES"/>
    <x v="2"/>
    <s v="Q"/>
    <x v="2"/>
    <x v="9"/>
    <x v="9"/>
    <x v="0"/>
    <x v="0"/>
    <x v="0"/>
    <x v="11"/>
    <s v="002"/>
    <n v="4918.47"/>
    <n v="0"/>
    <n v="4918.47"/>
    <n v="0"/>
    <n v="4918.47"/>
    <n v="0"/>
    <n v="1706.73"/>
    <n v="1706.73"/>
    <n v="3211.7400000000002"/>
    <n v="3211.7400000000002"/>
    <n v="3211.74"/>
    <s v="G/510513/2QA101"/>
  </r>
  <r>
    <s v="2"/>
    <s v="QUITO CIUDAD DE OPORTUNIDADES"/>
    <x v="2"/>
    <s v="Q"/>
    <x v="2"/>
    <x v="9"/>
    <x v="9"/>
    <x v="0"/>
    <x v="0"/>
    <x v="0"/>
    <x v="12"/>
    <s v="002"/>
    <n v="199948.26"/>
    <n v="-11180.33"/>
    <n v="188767.93000000002"/>
    <n v="0"/>
    <n v="188767.93000000002"/>
    <n v="1804.25"/>
    <n v="134183.13"/>
    <n v="134183.13"/>
    <n v="54584.800000000017"/>
    <n v="54584.800000000017"/>
    <n v="52780.55"/>
    <s v="G/510601/2QA101"/>
  </r>
  <r>
    <s v="2"/>
    <s v="QUITO CIUDAD DE OPORTUNIDADES"/>
    <x v="2"/>
    <s v="Q"/>
    <x v="2"/>
    <x v="9"/>
    <x v="9"/>
    <x v="0"/>
    <x v="0"/>
    <x v="0"/>
    <x v="13"/>
    <s v="002"/>
    <n v="132557.49"/>
    <n v="-32820.65"/>
    <n v="99736.84"/>
    <n v="0"/>
    <n v="99736.84"/>
    <n v="2621.69"/>
    <n v="61937.35"/>
    <n v="61937.35"/>
    <n v="37799.49"/>
    <n v="37799.49"/>
    <n v="35177.800000000003"/>
    <s v="G/510602/2QA101"/>
  </r>
  <r>
    <s v="2"/>
    <s v="QUITO CIUDAD DE OPORTUNIDADES"/>
    <x v="2"/>
    <s v="Q"/>
    <x v="2"/>
    <x v="9"/>
    <x v="9"/>
    <x v="0"/>
    <x v="0"/>
    <x v="0"/>
    <x v="14"/>
    <s v="002"/>
    <n v="29650"/>
    <n v="-4022.2"/>
    <n v="25627.8"/>
    <n v="0"/>
    <n v="25627.8"/>
    <n v="0"/>
    <n v="16581.93"/>
    <n v="16581.93"/>
    <n v="9045.869999999999"/>
    <n v="9045.869999999999"/>
    <n v="9045.8700000000008"/>
    <s v="G/510707/2QA101"/>
  </r>
  <r>
    <s v="1"/>
    <s v="QUITO CIUDAD SOLIDARIA"/>
    <x v="2"/>
    <s v="Q"/>
    <x v="2"/>
    <x v="9"/>
    <x v="9"/>
    <x v="0"/>
    <x v="1"/>
    <x v="1"/>
    <x v="16"/>
    <s v="001"/>
    <n v="1000"/>
    <n v="2041.4"/>
    <n v="3041.4"/>
    <n v="0"/>
    <n v="3041.4"/>
    <n v="0"/>
    <n v="2659.14"/>
    <n v="266.51"/>
    <n v="382.26000000000022"/>
    <n v="2774.8900000000003"/>
    <n v="382.26"/>
    <s v="G/530104/1QA101"/>
  </r>
  <r>
    <s v="1"/>
    <s v="QUITO CIUDAD SOLIDARIA"/>
    <x v="2"/>
    <s v="Q"/>
    <x v="2"/>
    <x v="9"/>
    <x v="9"/>
    <x v="0"/>
    <x v="1"/>
    <x v="1"/>
    <x v="17"/>
    <s v="001"/>
    <n v="1500"/>
    <n v="1206.5999999999999"/>
    <n v="2706.6"/>
    <n v="0"/>
    <n v="2706.6"/>
    <n v="0"/>
    <n v="2706.6"/>
    <n v="1880.88"/>
    <n v="0"/>
    <n v="825.7199999999998"/>
    <n v="0"/>
    <s v="G/530105/1QA101"/>
  </r>
  <r>
    <s v="1"/>
    <s v="QUITO CIUDAD SOLIDARIA"/>
    <x v="2"/>
    <s v="Q"/>
    <x v="2"/>
    <x v="9"/>
    <x v="9"/>
    <x v="0"/>
    <x v="1"/>
    <x v="1"/>
    <x v="20"/>
    <s v="001"/>
    <n v="1000"/>
    <n v="0"/>
    <n v="1000"/>
    <n v="0"/>
    <n v="1000"/>
    <n v="0"/>
    <n v="182.5"/>
    <n v="0"/>
    <n v="817.5"/>
    <n v="1000"/>
    <n v="817.5"/>
    <s v="G/530204/1QA101"/>
  </r>
  <r>
    <s v="1"/>
    <s v="QUITO CIUDAD SOLIDARIA"/>
    <x v="2"/>
    <s v="Q"/>
    <x v="2"/>
    <x v="9"/>
    <x v="9"/>
    <x v="0"/>
    <x v="1"/>
    <x v="1"/>
    <x v="121"/>
    <s v="001"/>
    <n v="5400"/>
    <n v="-4343.08"/>
    <n v="1056.92"/>
    <n v="0"/>
    <n v="1056.92"/>
    <n v="0"/>
    <n v="0"/>
    <n v="0"/>
    <n v="1056.92"/>
    <n v="1056.92"/>
    <n v="1056.92"/>
    <s v="G/530230/1QA101"/>
  </r>
  <r>
    <s v="1"/>
    <s v="QUITO CIUDAD SOLIDARIA"/>
    <x v="2"/>
    <s v="Q"/>
    <x v="2"/>
    <x v="9"/>
    <x v="9"/>
    <x v="0"/>
    <x v="1"/>
    <x v="1"/>
    <x v="25"/>
    <s v="001"/>
    <n v="7500"/>
    <n v="-948"/>
    <n v="6552"/>
    <n v="0"/>
    <n v="6552"/>
    <n v="0"/>
    <n v="6552"/>
    <n v="0"/>
    <n v="0"/>
    <n v="6552"/>
    <n v="0"/>
    <s v="G/530404/1QA101"/>
  </r>
  <r>
    <s v="1"/>
    <s v="QUITO CIUDAD SOLIDARIA"/>
    <x v="2"/>
    <s v="Q"/>
    <x v="2"/>
    <x v="9"/>
    <x v="9"/>
    <x v="0"/>
    <x v="1"/>
    <x v="1"/>
    <x v="26"/>
    <s v="001"/>
    <n v="7500"/>
    <n v="0"/>
    <n v="7500"/>
    <n v="0"/>
    <n v="7500"/>
    <n v="7175"/>
    <n v="323.69"/>
    <n v="323.69"/>
    <n v="7176.31"/>
    <n v="7176.31"/>
    <n v="1.31"/>
    <s v="G/530405/1QA101"/>
  </r>
  <r>
    <s v="1"/>
    <s v="QUITO CIUDAD SOLIDARIA"/>
    <x v="2"/>
    <s v="Q"/>
    <x v="2"/>
    <x v="9"/>
    <x v="9"/>
    <x v="0"/>
    <x v="1"/>
    <x v="1"/>
    <x v="122"/>
    <s v="001"/>
    <n v="500"/>
    <n v="-500"/>
    <n v="0"/>
    <n v="0"/>
    <n v="0"/>
    <n v="0"/>
    <n v="0"/>
    <n v="0"/>
    <n v="0"/>
    <n v="0"/>
    <n v="0"/>
    <s v="G/530406/1QA101"/>
  </r>
  <r>
    <s v="1"/>
    <s v="QUITO CIUDAD SOLIDARIA"/>
    <x v="2"/>
    <s v="Q"/>
    <x v="2"/>
    <x v="9"/>
    <x v="9"/>
    <x v="0"/>
    <x v="1"/>
    <x v="1"/>
    <x v="28"/>
    <s v="001"/>
    <n v="8500"/>
    <n v="0"/>
    <n v="8500"/>
    <n v="0"/>
    <n v="8500"/>
    <n v="0"/>
    <n v="44.8"/>
    <n v="44.8"/>
    <n v="8455.2000000000007"/>
    <n v="8455.2000000000007"/>
    <n v="8455.2000000000007"/>
    <s v="G/530704/1QA101"/>
  </r>
  <r>
    <s v="1"/>
    <s v="QUITO CIUDAD SOLIDARIA"/>
    <x v="2"/>
    <s v="Q"/>
    <x v="2"/>
    <x v="9"/>
    <x v="9"/>
    <x v="0"/>
    <x v="1"/>
    <x v="1"/>
    <x v="87"/>
    <s v="001"/>
    <n v="0"/>
    <n v="200"/>
    <n v="200"/>
    <n v="0"/>
    <n v="200"/>
    <n v="0"/>
    <n v="0"/>
    <n v="0"/>
    <n v="200"/>
    <n v="200"/>
    <n v="200"/>
    <s v="G/530801/1QA101"/>
  </r>
  <r>
    <s v="1"/>
    <s v="QUITO CIUDAD SOLIDARIA"/>
    <x v="2"/>
    <s v="Q"/>
    <x v="2"/>
    <x v="9"/>
    <x v="9"/>
    <x v="0"/>
    <x v="1"/>
    <x v="1"/>
    <x v="30"/>
    <s v="001"/>
    <n v="2000"/>
    <n v="5328"/>
    <n v="7328"/>
    <n v="0"/>
    <n v="7328"/>
    <n v="0.06"/>
    <n v="7327.51"/>
    <n v="3412.29"/>
    <n v="0.48999999999978172"/>
    <n v="3915.71"/>
    <n v="0.43"/>
    <s v="G/530803/1QA101"/>
  </r>
  <r>
    <s v="1"/>
    <s v="QUITO CIUDAD SOLIDARIA"/>
    <x v="2"/>
    <s v="Q"/>
    <x v="2"/>
    <x v="9"/>
    <x v="9"/>
    <x v="0"/>
    <x v="1"/>
    <x v="1"/>
    <x v="31"/>
    <s v="001"/>
    <n v="1000"/>
    <n v="0"/>
    <n v="1000"/>
    <n v="0"/>
    <n v="1000"/>
    <n v="0"/>
    <n v="0"/>
    <n v="0"/>
    <n v="1000"/>
    <n v="1000"/>
    <n v="1000"/>
    <s v="G/530804/1QA101"/>
  </r>
  <r>
    <s v="1"/>
    <s v="QUITO CIUDAD SOLIDARIA"/>
    <x v="2"/>
    <s v="Q"/>
    <x v="2"/>
    <x v="9"/>
    <x v="9"/>
    <x v="0"/>
    <x v="1"/>
    <x v="1"/>
    <x v="32"/>
    <s v="001"/>
    <n v="1000"/>
    <n v="6500"/>
    <n v="7500"/>
    <n v="0"/>
    <n v="7500"/>
    <n v="5777.89"/>
    <n v="1722.11"/>
    <n v="1722.11"/>
    <n v="5777.89"/>
    <n v="5777.89"/>
    <n v="0"/>
    <s v="G/530805/1QA101"/>
  </r>
  <r>
    <s v="1"/>
    <s v="QUITO CIUDAD SOLIDARIA"/>
    <x v="2"/>
    <s v="Q"/>
    <x v="2"/>
    <x v="9"/>
    <x v="9"/>
    <x v="0"/>
    <x v="1"/>
    <x v="1"/>
    <x v="34"/>
    <s v="001"/>
    <n v="10000"/>
    <n v="0"/>
    <n v="10000"/>
    <n v="0"/>
    <n v="10000"/>
    <n v="7917.06"/>
    <n v="0"/>
    <n v="0"/>
    <n v="10000"/>
    <n v="10000"/>
    <n v="2082.94"/>
    <s v="G/530807/1QA101"/>
  </r>
  <r>
    <s v="1"/>
    <s v="QUITO CIUDAD SOLIDARIA"/>
    <x v="2"/>
    <s v="Q"/>
    <x v="2"/>
    <x v="9"/>
    <x v="9"/>
    <x v="0"/>
    <x v="1"/>
    <x v="1"/>
    <x v="35"/>
    <s v="001"/>
    <n v="0"/>
    <n v="1000"/>
    <n v="1000"/>
    <n v="0"/>
    <n v="1000"/>
    <n v="0"/>
    <n v="0"/>
    <n v="0"/>
    <n v="1000"/>
    <n v="1000"/>
    <n v="1000"/>
    <s v="G/530809/1QA101"/>
  </r>
  <r>
    <s v="1"/>
    <s v="QUITO CIUDAD SOLIDARIA"/>
    <x v="2"/>
    <s v="Q"/>
    <x v="2"/>
    <x v="9"/>
    <x v="9"/>
    <x v="0"/>
    <x v="1"/>
    <x v="1"/>
    <x v="36"/>
    <s v="001"/>
    <n v="7500"/>
    <n v="-7500"/>
    <n v="0"/>
    <n v="0"/>
    <n v="0"/>
    <n v="0"/>
    <n v="0"/>
    <n v="0"/>
    <n v="0"/>
    <n v="0"/>
    <n v="0"/>
    <s v="G/530811/1QA101"/>
  </r>
  <r>
    <s v="1"/>
    <s v="QUITO CIUDAD SOLIDARIA"/>
    <x v="2"/>
    <s v="Q"/>
    <x v="2"/>
    <x v="9"/>
    <x v="9"/>
    <x v="0"/>
    <x v="1"/>
    <x v="1"/>
    <x v="123"/>
    <s v="001"/>
    <n v="0"/>
    <n v="1015.08"/>
    <n v="1015.08"/>
    <n v="0"/>
    <n v="1015.08"/>
    <n v="1015.08"/>
    <n v="0"/>
    <n v="0"/>
    <n v="1015.08"/>
    <n v="1015.08"/>
    <n v="0"/>
    <s v="G/531407/1QA101"/>
  </r>
  <r>
    <s v="1"/>
    <s v="QUITO CIUDAD SOLIDARIA"/>
    <x v="2"/>
    <s v="Q"/>
    <x v="2"/>
    <x v="9"/>
    <x v="9"/>
    <x v="0"/>
    <x v="1"/>
    <x v="2"/>
    <x v="38"/>
    <s v="001"/>
    <n v="2000"/>
    <n v="0"/>
    <n v="2000"/>
    <n v="0"/>
    <n v="2000"/>
    <n v="0"/>
    <n v="0"/>
    <n v="0"/>
    <n v="2000"/>
    <n v="2000"/>
    <n v="2000"/>
    <s v="G/570102/1QA101"/>
  </r>
  <r>
    <s v="1"/>
    <s v="QUITO CIUDAD SOLIDARIA"/>
    <x v="2"/>
    <s v="Q"/>
    <x v="2"/>
    <x v="9"/>
    <x v="9"/>
    <x v="0"/>
    <x v="1"/>
    <x v="2"/>
    <x v="98"/>
    <s v="001"/>
    <n v="4000"/>
    <n v="-4000"/>
    <n v="0"/>
    <n v="0"/>
    <n v="0"/>
    <n v="0"/>
    <n v="0"/>
    <n v="0"/>
    <n v="0"/>
    <n v="0"/>
    <n v="0"/>
    <s v="G/570206/1QA101"/>
  </r>
  <r>
    <s v="2"/>
    <s v="QUITO CIUDAD DE OPORTUNIDADES"/>
    <x v="2"/>
    <s v="Q"/>
    <x v="2"/>
    <x v="9"/>
    <x v="9"/>
    <x v="10"/>
    <x v="22"/>
    <x v="4"/>
    <x v="106"/>
    <s v="001"/>
    <n v="0"/>
    <n v="0"/>
    <n v="0"/>
    <n v="4188"/>
    <n v="4188"/>
    <n v="0"/>
    <n v="0"/>
    <n v="0"/>
    <n v="0"/>
    <n v="0"/>
    <n v="4188"/>
    <s v="G/730601/2QH209"/>
  </r>
  <r>
    <s v="2"/>
    <s v="QUITO CIUDAD DE OPORTUNIDADES"/>
    <x v="2"/>
    <s v="Q"/>
    <x v="2"/>
    <x v="9"/>
    <x v="9"/>
    <x v="10"/>
    <x v="23"/>
    <x v="4"/>
    <x v="109"/>
    <s v="001"/>
    <n v="0"/>
    <n v="5000"/>
    <n v="5000"/>
    <n v="4032"/>
    <n v="9032"/>
    <n v="0"/>
    <n v="4790.24"/>
    <n v="3320.06"/>
    <n v="209.76000000000022"/>
    <n v="1679.94"/>
    <n v="4241.76"/>
    <s v="G/730105/2QH209"/>
  </r>
  <r>
    <s v="2"/>
    <s v="QUITO CIUDAD DE OPORTUNIDADES"/>
    <x v="2"/>
    <s v="Q"/>
    <x v="2"/>
    <x v="9"/>
    <x v="9"/>
    <x v="10"/>
    <x v="23"/>
    <x v="4"/>
    <x v="124"/>
    <s v="001"/>
    <n v="255000"/>
    <n v="0"/>
    <n v="255000"/>
    <n v="-75000"/>
    <n v="180000"/>
    <n v="0"/>
    <n v="0"/>
    <n v="0"/>
    <n v="255000"/>
    <n v="255000"/>
    <n v="180000"/>
    <s v="G/730207/2QH209"/>
  </r>
  <r>
    <s v="2"/>
    <s v="QUITO CIUDAD DE OPORTUNIDADES"/>
    <x v="2"/>
    <s v="Q"/>
    <x v="2"/>
    <x v="9"/>
    <x v="9"/>
    <x v="10"/>
    <x v="23"/>
    <x v="4"/>
    <x v="125"/>
    <s v="001"/>
    <n v="15000"/>
    <n v="0"/>
    <n v="15000"/>
    <n v="-15000"/>
    <n v="0"/>
    <n v="0"/>
    <n v="0"/>
    <n v="0"/>
    <n v="15000"/>
    <n v="15000"/>
    <n v="0"/>
    <s v="G/730224/2QH209"/>
  </r>
  <r>
    <s v="2"/>
    <s v="QUITO CIUDAD DE OPORTUNIDADES"/>
    <x v="2"/>
    <s v="Q"/>
    <x v="2"/>
    <x v="9"/>
    <x v="9"/>
    <x v="10"/>
    <x v="23"/>
    <x v="4"/>
    <x v="99"/>
    <s v="001"/>
    <n v="100000"/>
    <n v="-100000"/>
    <n v="0"/>
    <n v="0"/>
    <n v="0"/>
    <n v="0"/>
    <n v="0"/>
    <n v="0"/>
    <n v="0"/>
    <n v="0"/>
    <n v="0"/>
    <s v="G/730249/2QH209"/>
  </r>
  <r>
    <s v="2"/>
    <s v="QUITO CIUDAD DE OPORTUNIDADES"/>
    <x v="2"/>
    <s v="Q"/>
    <x v="2"/>
    <x v="9"/>
    <x v="9"/>
    <x v="10"/>
    <x v="23"/>
    <x v="4"/>
    <x v="62"/>
    <s v="001"/>
    <n v="50000"/>
    <n v="0"/>
    <n v="50000"/>
    <n v="0"/>
    <n v="50000"/>
    <n v="17663"/>
    <n v="0"/>
    <n v="0"/>
    <n v="50000"/>
    <n v="50000"/>
    <n v="32337"/>
    <s v="G/730402/2QH209"/>
  </r>
  <r>
    <s v="2"/>
    <s v="QUITO CIUDAD DE OPORTUNIDADES"/>
    <x v="2"/>
    <s v="Q"/>
    <x v="2"/>
    <x v="9"/>
    <x v="9"/>
    <x v="10"/>
    <x v="23"/>
    <x v="4"/>
    <x v="46"/>
    <s v="001"/>
    <n v="5000"/>
    <n v="0"/>
    <n v="5000"/>
    <n v="0"/>
    <n v="5000"/>
    <n v="0"/>
    <n v="0"/>
    <n v="0"/>
    <n v="5000"/>
    <n v="5000"/>
    <n v="5000"/>
    <s v="G/730404/2QH209"/>
  </r>
  <r>
    <s v="2"/>
    <s v="QUITO CIUDAD DE OPORTUNIDADES"/>
    <x v="2"/>
    <s v="Q"/>
    <x v="2"/>
    <x v="9"/>
    <x v="9"/>
    <x v="10"/>
    <x v="23"/>
    <x v="4"/>
    <x v="106"/>
    <s v="001"/>
    <n v="134000"/>
    <n v="0"/>
    <n v="134000"/>
    <n v="-134000"/>
    <n v="0"/>
    <n v="0"/>
    <n v="0"/>
    <n v="0"/>
    <n v="134000"/>
    <n v="134000"/>
    <n v="0"/>
    <s v="G/730601/2QH209"/>
  </r>
  <r>
    <s v="2"/>
    <s v="QUITO CIUDAD DE OPORTUNIDADES"/>
    <x v="2"/>
    <s v="Q"/>
    <x v="2"/>
    <x v="9"/>
    <x v="9"/>
    <x v="10"/>
    <x v="23"/>
    <x v="4"/>
    <x v="56"/>
    <s v="001"/>
    <n v="30000"/>
    <n v="0"/>
    <n v="30000"/>
    <n v="-30000"/>
    <n v="0"/>
    <n v="0"/>
    <n v="0"/>
    <n v="0"/>
    <n v="30000"/>
    <n v="30000"/>
    <n v="0"/>
    <s v="G/730613/2QH209"/>
  </r>
  <r>
    <s v="2"/>
    <s v="QUITO CIUDAD DE OPORTUNIDADES"/>
    <x v="2"/>
    <s v="Q"/>
    <x v="2"/>
    <x v="9"/>
    <x v="9"/>
    <x v="10"/>
    <x v="23"/>
    <x v="4"/>
    <x v="126"/>
    <s v="001"/>
    <n v="0"/>
    <n v="0"/>
    <n v="0"/>
    <n v="336"/>
    <n v="336"/>
    <n v="0"/>
    <n v="0"/>
    <n v="0"/>
    <n v="0"/>
    <n v="0"/>
    <n v="336"/>
    <s v="G/730702/2QH209"/>
  </r>
  <r>
    <s v="2"/>
    <s v="QUITO CIUDAD DE OPORTUNIDADES"/>
    <x v="2"/>
    <s v="Q"/>
    <x v="2"/>
    <x v="9"/>
    <x v="9"/>
    <x v="10"/>
    <x v="23"/>
    <x v="4"/>
    <x v="69"/>
    <s v="001"/>
    <n v="0"/>
    <n v="50000"/>
    <n v="50000"/>
    <n v="-32000"/>
    <n v="18000"/>
    <n v="10574.51"/>
    <n v="7425.49"/>
    <n v="1504.61"/>
    <n v="42574.51"/>
    <n v="48495.39"/>
    <n v="0"/>
    <s v="G/730802/2QH209"/>
  </r>
  <r>
    <s v="2"/>
    <s v="QUITO CIUDAD DE OPORTUNIDADES"/>
    <x v="2"/>
    <s v="Q"/>
    <x v="2"/>
    <x v="9"/>
    <x v="9"/>
    <x v="11"/>
    <x v="24"/>
    <x v="5"/>
    <x v="74"/>
    <s v="001"/>
    <n v="2000000"/>
    <n v="-2000000"/>
    <n v="0"/>
    <n v="0"/>
    <n v="0"/>
    <n v="0"/>
    <n v="0"/>
    <n v="0"/>
    <n v="0"/>
    <n v="0"/>
    <n v="0"/>
    <s v="G/750107/2QH203"/>
  </r>
  <r>
    <s v="2"/>
    <s v="QUITO CIUDAD DE OPORTUNIDADES"/>
    <x v="2"/>
    <s v="Q"/>
    <x v="2"/>
    <x v="9"/>
    <x v="9"/>
    <x v="10"/>
    <x v="22"/>
    <x v="5"/>
    <x v="74"/>
    <s v="001"/>
    <n v="2806879.08"/>
    <n v="2000000"/>
    <n v="4806879.08"/>
    <n v="-3721936.5"/>
    <n v="1084942.58"/>
    <n v="241426.56"/>
    <n v="273619.90999999997"/>
    <n v="264803.19"/>
    <n v="4533259.17"/>
    <n v="4542075.8899999997"/>
    <n v="569896.11"/>
    <s v="G/750107/2QH209"/>
  </r>
  <r>
    <s v="2"/>
    <s v="QUITO CIUDAD DE OPORTUNIDADES"/>
    <x v="2"/>
    <s v="Q"/>
    <x v="2"/>
    <x v="9"/>
    <x v="9"/>
    <x v="10"/>
    <x v="23"/>
    <x v="6"/>
    <x v="77"/>
    <s v="001"/>
    <n v="434563.92"/>
    <n v="-275375.2"/>
    <n v="159188.71999999997"/>
    <n v="-153543.92000000001"/>
    <n v="5644.7999999999593"/>
    <n v="0"/>
    <n v="5644.8"/>
    <n v="5644.8"/>
    <n v="153543.91999999998"/>
    <n v="153543.91999999998"/>
    <n v="0"/>
    <s v="G/840104/2QH209"/>
  </r>
  <r>
    <s v="2"/>
    <s v="QUITO CIUDAD DE OPORTUNIDADES"/>
    <x v="2"/>
    <s v="Q"/>
    <x v="2"/>
    <x v="9"/>
    <x v="9"/>
    <x v="10"/>
    <x v="23"/>
    <x v="6"/>
    <x v="78"/>
    <s v="001"/>
    <n v="10000"/>
    <n v="15006.66"/>
    <n v="25006.66"/>
    <n v="0"/>
    <n v="25006.66"/>
    <n v="6916.08"/>
    <n v="15006.66"/>
    <n v="15006.66"/>
    <n v="10000"/>
    <n v="10000"/>
    <n v="3083.92"/>
    <s v="G/840107/2QH209"/>
  </r>
  <r>
    <s v="1"/>
    <s v="QUITO CIUDAD SOLIDARIA"/>
    <x v="0"/>
    <s v="K"/>
    <x v="3"/>
    <x v="10"/>
    <x v="10"/>
    <x v="0"/>
    <x v="0"/>
    <x v="0"/>
    <x v="0"/>
    <s v="002"/>
    <n v="27593136"/>
    <n v="0"/>
    <n v="27593136"/>
    <n v="-586900.49"/>
    <n v="27006235.510000002"/>
    <n v="0"/>
    <n v="20098231.199999999"/>
    <n v="20097240.530000001"/>
    <n v="7494904.8000000007"/>
    <n v="7495895.4699999988"/>
    <n v="6908004.3099999996"/>
    <s v="G/510105/1KA101"/>
  </r>
  <r>
    <s v="1"/>
    <s v="QUITO CIUDAD SOLIDARIA"/>
    <x v="0"/>
    <s v="K"/>
    <x v="3"/>
    <x v="10"/>
    <x v="10"/>
    <x v="0"/>
    <x v="0"/>
    <x v="0"/>
    <x v="1"/>
    <s v="002"/>
    <n v="14515.92"/>
    <n v="0"/>
    <n v="14515.92"/>
    <n v="0"/>
    <n v="14515.92"/>
    <n v="0"/>
    <n v="10886.94"/>
    <n v="10886.94"/>
    <n v="3628.9799999999996"/>
    <n v="3628.9799999999996"/>
    <n v="3628.98"/>
    <s v="G/510106/1KA101"/>
  </r>
  <r>
    <s v="1"/>
    <s v="QUITO CIUDAD SOLIDARIA"/>
    <x v="0"/>
    <s v="K"/>
    <x v="3"/>
    <x v="10"/>
    <x v="10"/>
    <x v="0"/>
    <x v="0"/>
    <x v="0"/>
    <x v="2"/>
    <s v="002"/>
    <n v="2342671.66"/>
    <n v="-119573.19"/>
    <n v="2223098.4700000002"/>
    <n v="0"/>
    <n v="2223098.4700000002"/>
    <n v="12119.37"/>
    <n v="177011.47"/>
    <n v="174758.91"/>
    <n v="2046087.0000000002"/>
    <n v="2048339.5600000003"/>
    <n v="2033967.63"/>
    <s v="G/510203/1KA101"/>
  </r>
  <r>
    <s v="1"/>
    <s v="QUITO CIUDAD SOLIDARIA"/>
    <x v="0"/>
    <s v="K"/>
    <x v="3"/>
    <x v="10"/>
    <x v="10"/>
    <x v="0"/>
    <x v="0"/>
    <x v="0"/>
    <x v="3"/>
    <s v="002"/>
    <n v="1021448.94"/>
    <n v="2163.9499999999998"/>
    <n v="1023612.8899999999"/>
    <n v="0"/>
    <n v="1023612.8899999999"/>
    <n v="3341.08"/>
    <n v="957522.3"/>
    <n v="957270.62"/>
    <n v="66090.589999999851"/>
    <n v="66342.269999999902"/>
    <n v="62749.51"/>
    <s v="G/510204/1KA101"/>
  </r>
  <r>
    <s v="1"/>
    <s v="QUITO CIUDAD SOLIDARIA"/>
    <x v="0"/>
    <s v="K"/>
    <x v="3"/>
    <x v="10"/>
    <x v="10"/>
    <x v="0"/>
    <x v="0"/>
    <x v="0"/>
    <x v="4"/>
    <s v="002"/>
    <n v="264"/>
    <n v="0"/>
    <n v="264"/>
    <n v="-153.37"/>
    <n v="110.63"/>
    <n v="0"/>
    <n v="84"/>
    <n v="84"/>
    <n v="180"/>
    <n v="180"/>
    <n v="26.63"/>
    <s v="G/510304/1KA101"/>
  </r>
  <r>
    <s v="1"/>
    <s v="QUITO CIUDAD SOLIDARIA"/>
    <x v="0"/>
    <s v="K"/>
    <x v="3"/>
    <x v="10"/>
    <x v="10"/>
    <x v="0"/>
    <x v="0"/>
    <x v="0"/>
    <x v="5"/>
    <s v="002"/>
    <n v="2112"/>
    <n v="0"/>
    <n v="2112"/>
    <n v="-79.2"/>
    <n v="2032.8"/>
    <n v="0"/>
    <n v="1336"/>
    <n v="1336"/>
    <n v="776"/>
    <n v="776"/>
    <n v="696.8"/>
    <s v="G/510306/1KA101"/>
  </r>
  <r>
    <s v="1"/>
    <s v="QUITO CIUDAD SOLIDARIA"/>
    <x v="0"/>
    <s v="K"/>
    <x v="3"/>
    <x v="10"/>
    <x v="10"/>
    <x v="0"/>
    <x v="0"/>
    <x v="0"/>
    <x v="6"/>
    <s v="002"/>
    <n v="72.58"/>
    <n v="0"/>
    <n v="72.58"/>
    <n v="-72.58"/>
    <n v="0"/>
    <n v="0"/>
    <n v="0"/>
    <n v="0"/>
    <n v="72.58"/>
    <n v="72.58"/>
    <n v="0"/>
    <s v="G/510401/1KA101"/>
  </r>
  <r>
    <s v="1"/>
    <s v="QUITO CIUDAD SOLIDARIA"/>
    <x v="0"/>
    <s v="K"/>
    <x v="3"/>
    <x v="10"/>
    <x v="10"/>
    <x v="0"/>
    <x v="0"/>
    <x v="0"/>
    <x v="7"/>
    <s v="002"/>
    <n v="435.48"/>
    <n v="0"/>
    <n v="435.48"/>
    <n v="-210.77"/>
    <n v="224.71"/>
    <n v="0"/>
    <n v="172.32"/>
    <n v="172.32"/>
    <n v="263.16000000000003"/>
    <n v="263.16000000000003"/>
    <n v="52.39"/>
    <s v="G/510408/1KA101"/>
  </r>
  <r>
    <s v="1"/>
    <s v="QUITO CIUDAD SOLIDARIA"/>
    <x v="0"/>
    <s v="K"/>
    <x v="3"/>
    <x v="10"/>
    <x v="10"/>
    <x v="0"/>
    <x v="0"/>
    <x v="0"/>
    <x v="8"/>
    <s v="002"/>
    <n v="257002"/>
    <n v="0"/>
    <n v="257002"/>
    <n v="-108258.36"/>
    <n v="148743.64000000001"/>
    <n v="0"/>
    <n v="48458.559999999998"/>
    <n v="48458.559999999998"/>
    <n v="208543.44"/>
    <n v="208543.44"/>
    <n v="100285.08"/>
    <s v="G/510507/1KA101"/>
  </r>
  <r>
    <s v="1"/>
    <s v="QUITO CIUDAD SOLIDARIA"/>
    <x v="0"/>
    <s v="K"/>
    <x v="3"/>
    <x v="10"/>
    <x v="10"/>
    <x v="0"/>
    <x v="0"/>
    <x v="0"/>
    <x v="9"/>
    <s v="002"/>
    <n v="227902.93"/>
    <n v="0"/>
    <n v="227902.93"/>
    <n v="6756.38"/>
    <n v="234659.31"/>
    <n v="0"/>
    <n v="136300.98000000001"/>
    <n v="136300.98000000001"/>
    <n v="91601.949999999983"/>
    <n v="91601.949999999983"/>
    <n v="98358.33"/>
    <s v="G/510509/1KA101"/>
  </r>
  <r>
    <s v="1"/>
    <s v="QUITO CIUDAD SOLIDARIA"/>
    <x v="0"/>
    <s v="K"/>
    <x v="3"/>
    <x v="10"/>
    <x v="10"/>
    <x v="0"/>
    <x v="0"/>
    <x v="0"/>
    <x v="82"/>
    <s v="002"/>
    <n v="504408"/>
    <n v="97670"/>
    <n v="602078"/>
    <n v="0"/>
    <n v="602078"/>
    <n v="103195.43"/>
    <n v="371474.04"/>
    <n v="371474.04"/>
    <n v="230603.96000000002"/>
    <n v="230603.96000000002"/>
    <n v="127408.53"/>
    <s v="G/510510/1KA101"/>
  </r>
  <r>
    <s v="1"/>
    <s v="QUITO CIUDAD SOLIDARIA"/>
    <x v="0"/>
    <s v="K"/>
    <x v="3"/>
    <x v="10"/>
    <x v="10"/>
    <x v="0"/>
    <x v="0"/>
    <x v="0"/>
    <x v="10"/>
    <s v="002"/>
    <n v="36799.160000000003"/>
    <n v="0"/>
    <n v="36799.160000000003"/>
    <n v="-18160.080000000002"/>
    <n v="18639.080000000002"/>
    <n v="0"/>
    <n v="2330"/>
    <n v="2330"/>
    <n v="34469.160000000003"/>
    <n v="34469.160000000003"/>
    <n v="16309.08"/>
    <s v="G/510512/1KA101"/>
  </r>
  <r>
    <s v="1"/>
    <s v="QUITO CIUDAD SOLIDARIA"/>
    <x v="0"/>
    <s v="K"/>
    <x v="3"/>
    <x v="10"/>
    <x v="10"/>
    <x v="0"/>
    <x v="0"/>
    <x v="0"/>
    <x v="11"/>
    <s v="002"/>
    <n v="70517.399999999994"/>
    <n v="0"/>
    <n v="70517.399999999994"/>
    <n v="1057.01"/>
    <n v="71574.409999999989"/>
    <n v="0"/>
    <n v="45436.47"/>
    <n v="45436.47"/>
    <n v="25080.929999999993"/>
    <n v="25080.929999999993"/>
    <n v="26137.94"/>
    <s v="G/510513/1KA101"/>
  </r>
  <r>
    <s v="1"/>
    <s v="QUITO CIUDAD SOLIDARIA"/>
    <x v="0"/>
    <s v="K"/>
    <x v="3"/>
    <x v="10"/>
    <x v="10"/>
    <x v="0"/>
    <x v="0"/>
    <x v="0"/>
    <x v="12"/>
    <s v="002"/>
    <n v="3556103"/>
    <n v="19090.11"/>
    <n v="3575193.11"/>
    <n v="-51403.37"/>
    <n v="3523789.7399999998"/>
    <n v="13028.94"/>
    <n v="2601463.91"/>
    <n v="2601338.59"/>
    <n v="973729.19999999972"/>
    <n v="973854.52"/>
    <n v="909296.89"/>
    <s v="G/510601/1KA101"/>
  </r>
  <r>
    <s v="1"/>
    <s v="QUITO CIUDAD SOLIDARIA"/>
    <x v="0"/>
    <s v="K"/>
    <x v="3"/>
    <x v="10"/>
    <x v="10"/>
    <x v="0"/>
    <x v="0"/>
    <x v="0"/>
    <x v="13"/>
    <s v="002"/>
    <n v="2342671.66"/>
    <n v="649.13"/>
    <n v="2343320.79"/>
    <n v="-157545.54999999999"/>
    <n v="2185775.2400000002"/>
    <n v="14752.07"/>
    <n v="1615242.78"/>
    <n v="1615242.78"/>
    <n v="728078.01"/>
    <n v="728078.01"/>
    <n v="555780.39"/>
    <s v="G/510602/1KA101"/>
  </r>
  <r>
    <s v="1"/>
    <s v="QUITO CIUDAD SOLIDARIA"/>
    <x v="0"/>
    <s v="K"/>
    <x v="3"/>
    <x v="10"/>
    <x v="10"/>
    <x v="0"/>
    <x v="0"/>
    <x v="0"/>
    <x v="14"/>
    <s v="002"/>
    <n v="189194.33"/>
    <n v="0"/>
    <n v="189194.33"/>
    <n v="0"/>
    <n v="189194.33"/>
    <n v="0"/>
    <n v="44127.7"/>
    <n v="38373.589999999997"/>
    <n v="145066.63"/>
    <n v="150820.74"/>
    <n v="145066.63"/>
    <s v="G/510707/1KA101"/>
  </r>
  <r>
    <s v="1"/>
    <s v="QUITO CIUDAD SOLIDARIA"/>
    <x v="0"/>
    <s v="K"/>
    <x v="3"/>
    <x v="10"/>
    <x v="10"/>
    <x v="0"/>
    <x v="1"/>
    <x v="1"/>
    <x v="15"/>
    <s v="001"/>
    <n v="0"/>
    <n v="28000"/>
    <n v="28000"/>
    <n v="0"/>
    <n v="28000"/>
    <n v="0"/>
    <n v="28000"/>
    <n v="7251.2"/>
    <n v="0"/>
    <n v="20748.8"/>
    <n v="0"/>
    <s v="G/530101/1KA101"/>
  </r>
  <r>
    <s v="1"/>
    <s v="QUITO CIUDAD SOLIDARIA"/>
    <x v="0"/>
    <s v="K"/>
    <x v="3"/>
    <x v="10"/>
    <x v="10"/>
    <x v="0"/>
    <x v="1"/>
    <x v="1"/>
    <x v="16"/>
    <s v="001"/>
    <n v="0"/>
    <n v="55000"/>
    <n v="55000"/>
    <n v="0"/>
    <n v="55000"/>
    <n v="0"/>
    <n v="55000"/>
    <n v="29038.22"/>
    <n v="0"/>
    <n v="25961.78"/>
    <n v="0"/>
    <s v="G/530104/1KA101"/>
  </r>
  <r>
    <s v="1"/>
    <s v="QUITO CIUDAD SOLIDARIA"/>
    <x v="0"/>
    <s v="K"/>
    <x v="3"/>
    <x v="10"/>
    <x v="10"/>
    <x v="0"/>
    <x v="1"/>
    <x v="1"/>
    <x v="17"/>
    <s v="001"/>
    <n v="273995.59000000003"/>
    <n v="-90386"/>
    <n v="183609.59000000003"/>
    <n v="-30609.59"/>
    <n v="153000.00000000003"/>
    <n v="0"/>
    <n v="153000"/>
    <n v="33217.050000000003"/>
    <n v="30609.590000000026"/>
    <n v="150392.54000000004"/>
    <n v="0"/>
    <s v="G/530105/1KA101"/>
  </r>
  <r>
    <s v="1"/>
    <s v="QUITO CIUDAD SOLIDARIA"/>
    <x v="0"/>
    <s v="K"/>
    <x v="3"/>
    <x v="10"/>
    <x v="10"/>
    <x v="0"/>
    <x v="1"/>
    <x v="1"/>
    <x v="91"/>
    <s v="001"/>
    <n v="0"/>
    <n v="516550.44"/>
    <n v="516550.44"/>
    <n v="-164332.39000000001"/>
    <n v="352218.05"/>
    <n v="0.02"/>
    <n v="146702.53"/>
    <n v="146489.17000000001"/>
    <n v="369847.91000000003"/>
    <n v="370061.27"/>
    <n v="205515.5"/>
    <s v="G/530106/1KA101"/>
  </r>
  <r>
    <s v="1"/>
    <s v="QUITO CIUDAD SOLIDARIA"/>
    <x v="0"/>
    <s v="K"/>
    <x v="3"/>
    <x v="10"/>
    <x v="10"/>
    <x v="0"/>
    <x v="1"/>
    <x v="1"/>
    <x v="20"/>
    <s v="001"/>
    <n v="161055.12"/>
    <n v="7056"/>
    <n v="168111.12"/>
    <n v="-495.97"/>
    <n v="167615.15"/>
    <n v="0"/>
    <n v="23400.27"/>
    <n v="15211.15"/>
    <n v="144710.85"/>
    <n v="152899.97"/>
    <n v="144214.88"/>
    <s v="G/530204/1KA101"/>
  </r>
  <r>
    <s v="1"/>
    <s v="QUITO CIUDAD SOLIDARIA"/>
    <x v="0"/>
    <s v="K"/>
    <x v="3"/>
    <x v="10"/>
    <x v="10"/>
    <x v="0"/>
    <x v="1"/>
    <x v="1"/>
    <x v="21"/>
    <s v="001"/>
    <n v="1576573.21"/>
    <n v="-1273276.07"/>
    <n v="303297.1399999999"/>
    <n v="-303297.14"/>
    <n v="0"/>
    <n v="0"/>
    <n v="0"/>
    <n v="0"/>
    <n v="303297.1399999999"/>
    <n v="303297.1399999999"/>
    <n v="0"/>
    <s v="G/530208/1KA101"/>
  </r>
  <r>
    <s v="1"/>
    <s v="QUITO CIUDAD SOLIDARIA"/>
    <x v="0"/>
    <s v="K"/>
    <x v="3"/>
    <x v="10"/>
    <x v="10"/>
    <x v="0"/>
    <x v="1"/>
    <x v="1"/>
    <x v="22"/>
    <s v="001"/>
    <n v="413177.28"/>
    <n v="149305.28"/>
    <n v="562482.56000000006"/>
    <n v="0"/>
    <n v="562482.56000000006"/>
    <n v="58077.62"/>
    <n v="503763.05"/>
    <n v="248538.46"/>
    <n v="58719.510000000068"/>
    <n v="313944.10000000009"/>
    <n v="641.89"/>
    <s v="G/530209/1KA101"/>
  </r>
  <r>
    <s v="1"/>
    <s v="QUITO CIUDAD SOLIDARIA"/>
    <x v="0"/>
    <s v="K"/>
    <x v="3"/>
    <x v="10"/>
    <x v="10"/>
    <x v="0"/>
    <x v="1"/>
    <x v="1"/>
    <x v="83"/>
    <s v="001"/>
    <n v="282141.90000000002"/>
    <n v="0"/>
    <n v="282141.90000000002"/>
    <n v="0"/>
    <n v="282141.90000000002"/>
    <n v="0"/>
    <n v="257237.83"/>
    <n v="145566.44"/>
    <n v="24904.070000000036"/>
    <n v="136575.46000000002"/>
    <n v="24904.07"/>
    <s v="G/530235/1KA101"/>
  </r>
  <r>
    <s v="1"/>
    <s v="QUITO CIUDAD SOLIDARIA"/>
    <x v="0"/>
    <s v="K"/>
    <x v="3"/>
    <x v="10"/>
    <x v="10"/>
    <x v="0"/>
    <x v="1"/>
    <x v="1"/>
    <x v="24"/>
    <s v="001"/>
    <n v="0"/>
    <n v="158333.32999999999"/>
    <n v="158333.32999999999"/>
    <n v="0"/>
    <n v="158333.32999999999"/>
    <n v="18230.59"/>
    <n v="33675.96"/>
    <n v="0"/>
    <n v="124657.37"/>
    <n v="158333.32999999999"/>
    <n v="106426.78"/>
    <s v="G/530402/1KA101"/>
  </r>
  <r>
    <s v="1"/>
    <s v="QUITO CIUDAD SOLIDARIA"/>
    <x v="0"/>
    <s v="K"/>
    <x v="3"/>
    <x v="10"/>
    <x v="10"/>
    <x v="0"/>
    <x v="1"/>
    <x v="1"/>
    <x v="93"/>
    <s v="001"/>
    <n v="0"/>
    <n v="40200"/>
    <n v="40200"/>
    <n v="0"/>
    <n v="40200"/>
    <n v="0"/>
    <n v="200"/>
    <n v="48.52"/>
    <n v="40000"/>
    <n v="40151.480000000003"/>
    <n v="40000"/>
    <s v="G/530403/1KA101"/>
  </r>
  <r>
    <s v="1"/>
    <s v="QUITO CIUDAD SOLIDARIA"/>
    <x v="0"/>
    <s v="K"/>
    <x v="3"/>
    <x v="10"/>
    <x v="10"/>
    <x v="0"/>
    <x v="1"/>
    <x v="1"/>
    <x v="127"/>
    <s v="001"/>
    <n v="0"/>
    <n v="56000"/>
    <n v="56000"/>
    <n v="0"/>
    <n v="56000"/>
    <n v="0"/>
    <n v="56000"/>
    <n v="0"/>
    <n v="0"/>
    <n v="56000"/>
    <n v="0"/>
    <s v="G/530418/1KA101"/>
  </r>
  <r>
    <s v="1"/>
    <s v="QUITO CIUDAD SOLIDARIA"/>
    <x v="0"/>
    <s v="K"/>
    <x v="3"/>
    <x v="10"/>
    <x v="10"/>
    <x v="0"/>
    <x v="1"/>
    <x v="1"/>
    <x v="113"/>
    <s v="001"/>
    <n v="660156.9"/>
    <n v="232331.02"/>
    <n v="892487.92"/>
    <n v="-150000"/>
    <n v="742487.92"/>
    <n v="0.05"/>
    <n v="682205.95"/>
    <n v="388648.82"/>
    <n v="210281.97000000009"/>
    <n v="503839.10000000003"/>
    <n v="60281.919999999998"/>
    <s v="G/530502/1KA101"/>
  </r>
  <r>
    <s v="1"/>
    <s v="QUITO CIUDAD SOLIDARIA"/>
    <x v="0"/>
    <s v="K"/>
    <x v="3"/>
    <x v="10"/>
    <x v="10"/>
    <x v="0"/>
    <x v="1"/>
    <x v="1"/>
    <x v="87"/>
    <s v="001"/>
    <n v="0"/>
    <n v="600"/>
    <n v="600"/>
    <n v="0"/>
    <n v="600"/>
    <n v="0"/>
    <n v="600"/>
    <n v="102.44"/>
    <n v="0"/>
    <n v="497.56"/>
    <n v="0"/>
    <s v="G/530801/1KA101"/>
  </r>
  <r>
    <s v="1"/>
    <s v="QUITO CIUDAD SOLIDARIA"/>
    <x v="0"/>
    <s v="K"/>
    <x v="3"/>
    <x v="10"/>
    <x v="10"/>
    <x v="0"/>
    <x v="1"/>
    <x v="1"/>
    <x v="31"/>
    <s v="001"/>
    <n v="0"/>
    <n v="536"/>
    <n v="536"/>
    <n v="0"/>
    <n v="536"/>
    <n v="0"/>
    <n v="200"/>
    <n v="100.52"/>
    <n v="336"/>
    <n v="435.48"/>
    <n v="336"/>
    <s v="G/530804/1KA101"/>
  </r>
  <r>
    <s v="1"/>
    <s v="QUITO CIUDAD SOLIDARIA"/>
    <x v="0"/>
    <s v="K"/>
    <x v="3"/>
    <x v="10"/>
    <x v="10"/>
    <x v="0"/>
    <x v="1"/>
    <x v="1"/>
    <x v="36"/>
    <s v="001"/>
    <n v="0"/>
    <n v="1450"/>
    <n v="1450"/>
    <n v="0"/>
    <n v="1450"/>
    <n v="0"/>
    <n v="1450"/>
    <n v="475.69"/>
    <n v="0"/>
    <n v="974.31"/>
    <n v="0"/>
    <s v="G/530811/1KA101"/>
  </r>
  <r>
    <s v="1"/>
    <s v="QUITO CIUDAD SOLIDARIA"/>
    <x v="0"/>
    <s v="K"/>
    <x v="3"/>
    <x v="10"/>
    <x v="10"/>
    <x v="0"/>
    <x v="1"/>
    <x v="1"/>
    <x v="128"/>
    <s v="001"/>
    <n v="0"/>
    <n v="3000"/>
    <n v="3000"/>
    <n v="0"/>
    <n v="3000"/>
    <n v="0"/>
    <n v="0"/>
    <n v="0"/>
    <n v="3000"/>
    <n v="3000"/>
    <n v="3000"/>
    <s v="G/530820/1KA101"/>
  </r>
  <r>
    <s v="1"/>
    <s v="QUITO CIUDAD SOLIDARIA"/>
    <x v="0"/>
    <s v="K"/>
    <x v="3"/>
    <x v="10"/>
    <x v="10"/>
    <x v="0"/>
    <x v="1"/>
    <x v="2"/>
    <x v="38"/>
    <s v="001"/>
    <n v="0"/>
    <n v="108800"/>
    <n v="108800"/>
    <n v="0"/>
    <n v="108800"/>
    <n v="0"/>
    <n v="80070.94"/>
    <n v="62037.75"/>
    <n v="28729.059999999998"/>
    <n v="46762.25"/>
    <n v="28729.06"/>
    <s v="G/570102/1KA101"/>
  </r>
  <r>
    <s v="1"/>
    <s v="QUITO CIUDAD SOLIDARIA"/>
    <x v="0"/>
    <s v="K"/>
    <x v="3"/>
    <x v="10"/>
    <x v="10"/>
    <x v="0"/>
    <x v="1"/>
    <x v="2"/>
    <x v="39"/>
    <s v="001"/>
    <n v="0"/>
    <n v="500"/>
    <n v="500"/>
    <n v="0"/>
    <n v="500"/>
    <n v="0"/>
    <n v="3.3"/>
    <n v="3.3"/>
    <n v="496.7"/>
    <n v="496.7"/>
    <n v="496.7"/>
    <s v="G/570203/1KA101"/>
  </r>
  <r>
    <s v="1"/>
    <s v="QUITO CIUDAD SOLIDARIA"/>
    <x v="0"/>
    <s v="K"/>
    <x v="3"/>
    <x v="10"/>
    <x v="10"/>
    <x v="0"/>
    <x v="1"/>
    <x v="2"/>
    <x v="98"/>
    <s v="001"/>
    <n v="0"/>
    <n v="6000"/>
    <n v="6000"/>
    <n v="0"/>
    <n v="6000"/>
    <n v="5000"/>
    <n v="1000"/>
    <n v="0"/>
    <n v="5000"/>
    <n v="6000"/>
    <n v="0"/>
    <s v="G/570206/1KA101"/>
  </r>
  <r>
    <s v="3"/>
    <s v="QUITO CIUDAD INTELIGENTE"/>
    <x v="0"/>
    <s v="K"/>
    <x v="3"/>
    <x v="10"/>
    <x v="10"/>
    <x v="12"/>
    <x v="25"/>
    <x v="4"/>
    <x v="88"/>
    <s v="001"/>
    <n v="16573.349999999999"/>
    <n v="0"/>
    <n v="16573.349999999999"/>
    <n v="-16573.349999999999"/>
    <n v="0"/>
    <n v="0"/>
    <n v="0"/>
    <n v="0"/>
    <n v="16573.349999999999"/>
    <n v="16573.349999999999"/>
    <n v="0"/>
    <s v="G/730612/3KK305"/>
  </r>
  <r>
    <s v="3"/>
    <s v="QUITO CIUDAD INTELIGENTE"/>
    <x v="0"/>
    <s v="K"/>
    <x v="3"/>
    <x v="10"/>
    <x v="10"/>
    <x v="12"/>
    <x v="26"/>
    <x v="4"/>
    <x v="57"/>
    <s v="001"/>
    <n v="3571.36"/>
    <n v="0"/>
    <n v="3571.36"/>
    <n v="-3571.36"/>
    <n v="0"/>
    <n v="0"/>
    <n v="0"/>
    <n v="0"/>
    <n v="3571.36"/>
    <n v="3571.36"/>
    <n v="0"/>
    <s v="G/730204/3KK305"/>
  </r>
  <r>
    <s v="3"/>
    <s v="QUITO CIUDAD INTELIGENTE"/>
    <x v="0"/>
    <s v="K"/>
    <x v="3"/>
    <x v="10"/>
    <x v="10"/>
    <x v="12"/>
    <x v="26"/>
    <x v="4"/>
    <x v="88"/>
    <s v="001"/>
    <n v="5600"/>
    <n v="0"/>
    <n v="5600"/>
    <n v="-5600"/>
    <n v="0"/>
    <n v="0"/>
    <n v="0"/>
    <n v="0"/>
    <n v="5600"/>
    <n v="5600"/>
    <n v="0"/>
    <s v="G/730612/3KK305"/>
  </r>
  <r>
    <s v="3"/>
    <s v="QUITO CIUDAD INTELIGENTE"/>
    <x v="0"/>
    <s v="K"/>
    <x v="3"/>
    <x v="10"/>
    <x v="10"/>
    <x v="12"/>
    <x v="26"/>
    <x v="4"/>
    <x v="69"/>
    <s v="001"/>
    <n v="640"/>
    <n v="0"/>
    <n v="640"/>
    <n v="-10"/>
    <n v="630"/>
    <n v="0"/>
    <n v="630"/>
    <n v="630"/>
    <n v="10"/>
    <n v="10"/>
    <n v="0"/>
    <s v="G/730802/3KK305"/>
  </r>
  <r>
    <s v="3"/>
    <s v="QUITO CIUDAD INTELIGENTE"/>
    <x v="0"/>
    <s v="K"/>
    <x v="3"/>
    <x v="10"/>
    <x v="10"/>
    <x v="12"/>
    <x v="26"/>
    <x v="4"/>
    <x v="68"/>
    <s v="001"/>
    <n v="2150"/>
    <n v="0"/>
    <n v="2150"/>
    <n v="-2150"/>
    <n v="0"/>
    <n v="0"/>
    <n v="0"/>
    <n v="0"/>
    <n v="2150"/>
    <n v="2150"/>
    <n v="0"/>
    <s v="G/730811/3KK305"/>
  </r>
  <r>
    <s v="3"/>
    <s v="QUITO CIUDAD INTELIGENTE"/>
    <x v="0"/>
    <s v="K"/>
    <x v="3"/>
    <x v="10"/>
    <x v="10"/>
    <x v="12"/>
    <x v="26"/>
    <x v="4"/>
    <x v="59"/>
    <s v="001"/>
    <n v="8862.4500000000007"/>
    <n v="0"/>
    <n v="8862.4500000000007"/>
    <n v="-8862.4500000000007"/>
    <n v="0"/>
    <n v="0"/>
    <n v="0"/>
    <n v="0"/>
    <n v="8862.4500000000007"/>
    <n v="8862.4500000000007"/>
    <n v="0"/>
    <s v="G/730812/3KK305"/>
  </r>
  <r>
    <s v="3"/>
    <s v="QUITO CIUDAD INTELIGENTE"/>
    <x v="0"/>
    <s v="K"/>
    <x v="3"/>
    <x v="10"/>
    <x v="10"/>
    <x v="12"/>
    <x v="26"/>
    <x v="4"/>
    <x v="103"/>
    <s v="001"/>
    <n v="408"/>
    <n v="0"/>
    <n v="408"/>
    <n v="-0.1"/>
    <n v="407.9"/>
    <n v="0"/>
    <n v="407.9"/>
    <n v="407.9"/>
    <n v="0.10000000000002274"/>
    <n v="0.10000000000002274"/>
    <n v="0"/>
    <s v="G/731403/3KK305"/>
  </r>
  <r>
    <s v="3"/>
    <s v="QUITO CIUDAD INTELIGENTE"/>
    <x v="0"/>
    <s v="K"/>
    <x v="3"/>
    <x v="10"/>
    <x v="10"/>
    <x v="12"/>
    <x v="27"/>
    <x v="4"/>
    <x v="109"/>
    <s v="001"/>
    <n v="68000"/>
    <n v="0"/>
    <n v="68000"/>
    <n v="-28000"/>
    <n v="40000"/>
    <n v="0"/>
    <n v="0"/>
    <n v="0"/>
    <n v="68000"/>
    <n v="68000"/>
    <n v="40000"/>
    <s v="G/730105/3KK305"/>
  </r>
  <r>
    <s v="3"/>
    <s v="QUITO CIUDAD INTELIGENTE"/>
    <x v="0"/>
    <s v="K"/>
    <x v="3"/>
    <x v="10"/>
    <x v="10"/>
    <x v="12"/>
    <x v="27"/>
    <x v="4"/>
    <x v="57"/>
    <s v="001"/>
    <n v="568799.62"/>
    <n v="166546"/>
    <n v="735345.62"/>
    <n v="-89666.23"/>
    <n v="645679.39"/>
    <n v="27.01"/>
    <n v="413115.78"/>
    <n v="76080.11"/>
    <n v="322229.83999999997"/>
    <n v="659265.51"/>
    <n v="232536.6"/>
    <s v="G/730204/3KK305"/>
  </r>
  <r>
    <s v="3"/>
    <s v="QUITO CIUDAD INTELIGENTE"/>
    <x v="0"/>
    <s v="K"/>
    <x v="3"/>
    <x v="10"/>
    <x v="10"/>
    <x v="12"/>
    <x v="27"/>
    <x v="4"/>
    <x v="53"/>
    <s v="001"/>
    <n v="0"/>
    <n v="112000"/>
    <n v="112000"/>
    <n v="-32483.64"/>
    <n v="79516.36"/>
    <n v="1282.8399999999999"/>
    <n v="78233.52"/>
    <n v="78233.52"/>
    <n v="33766.479999999996"/>
    <n v="33766.479999999996"/>
    <n v="0"/>
    <s v="G/730205/3KK305"/>
  </r>
  <r>
    <s v="3"/>
    <s v="QUITO CIUDAD INTELIGENTE"/>
    <x v="0"/>
    <s v="K"/>
    <x v="3"/>
    <x v="10"/>
    <x v="10"/>
    <x v="12"/>
    <x v="27"/>
    <x v="4"/>
    <x v="124"/>
    <s v="001"/>
    <n v="0"/>
    <n v="207594.26"/>
    <n v="207594.26"/>
    <n v="0"/>
    <n v="207594.26"/>
    <n v="0"/>
    <n v="207594.26"/>
    <n v="0"/>
    <n v="0"/>
    <n v="207594.26"/>
    <n v="0"/>
    <s v="G/730207/3KK305"/>
  </r>
  <r>
    <s v="3"/>
    <s v="QUITO CIUDAD INTELIGENTE"/>
    <x v="0"/>
    <s v="K"/>
    <x v="3"/>
    <x v="10"/>
    <x v="10"/>
    <x v="12"/>
    <x v="27"/>
    <x v="4"/>
    <x v="61"/>
    <s v="001"/>
    <n v="454826.78"/>
    <n v="1460752.74"/>
    <n v="1915579.52"/>
    <n v="-243368.38"/>
    <n v="1672211.1400000001"/>
    <n v="0"/>
    <n v="1622237.62"/>
    <n v="870206.62"/>
    <n v="293341.89999999991"/>
    <n v="1045372.9"/>
    <n v="49973.52"/>
    <s v="G/730208/3KK305"/>
  </r>
  <r>
    <s v="3"/>
    <s v="QUITO CIUDAD INTELIGENTE"/>
    <x v="0"/>
    <s v="K"/>
    <x v="3"/>
    <x v="10"/>
    <x v="10"/>
    <x v="12"/>
    <x v="27"/>
    <x v="4"/>
    <x v="58"/>
    <s v="001"/>
    <n v="3500"/>
    <n v="0"/>
    <n v="3500"/>
    <n v="0"/>
    <n v="3500"/>
    <n v="0"/>
    <n v="0"/>
    <n v="0"/>
    <n v="3500"/>
    <n v="3500"/>
    <n v="3500"/>
    <s v="G/730235/3KK305"/>
  </r>
  <r>
    <s v="3"/>
    <s v="QUITO CIUDAD INTELIGENTE"/>
    <x v="0"/>
    <s v="K"/>
    <x v="3"/>
    <x v="10"/>
    <x v="10"/>
    <x v="12"/>
    <x v="27"/>
    <x v="4"/>
    <x v="46"/>
    <s v="001"/>
    <n v="267847.34000000003"/>
    <n v="14000"/>
    <n v="281847.34000000003"/>
    <n v="-75354.080000000002"/>
    <n v="206493.26"/>
    <n v="36290.980000000003"/>
    <n v="126940.83"/>
    <n v="17771.27"/>
    <n v="154906.51"/>
    <n v="264076.07"/>
    <n v="43261.45"/>
    <s v="G/730404/3KK305"/>
  </r>
  <r>
    <s v="3"/>
    <s v="QUITO CIUDAD INTELIGENTE"/>
    <x v="0"/>
    <s v="K"/>
    <x v="3"/>
    <x v="10"/>
    <x v="10"/>
    <x v="12"/>
    <x v="27"/>
    <x v="4"/>
    <x v="129"/>
    <s v="001"/>
    <n v="751887.45"/>
    <n v="322342.14"/>
    <n v="1074229.5899999999"/>
    <n v="-332230.33"/>
    <n v="741999.25999999978"/>
    <n v="173323.17"/>
    <n v="549664.97"/>
    <n v="330252.09999999998"/>
    <n v="524564.61999999988"/>
    <n v="743977.48999999987"/>
    <n v="19011.12"/>
    <s v="G/730405/3KK305"/>
  </r>
  <r>
    <s v="3"/>
    <s v="QUITO CIUDAD INTELIGENTE"/>
    <x v="0"/>
    <s v="K"/>
    <x v="3"/>
    <x v="10"/>
    <x v="10"/>
    <x v="12"/>
    <x v="27"/>
    <x v="4"/>
    <x v="47"/>
    <s v="001"/>
    <n v="11082"/>
    <n v="0"/>
    <n v="11082"/>
    <n v="-6585.28"/>
    <n v="4496.72"/>
    <n v="0"/>
    <n v="4496.72"/>
    <n v="4496.67"/>
    <n v="6585.28"/>
    <n v="6585.33"/>
    <n v="0"/>
    <s v="G/730505/3KK305"/>
  </r>
  <r>
    <s v="3"/>
    <s v="QUITO CIUDAD INTELIGENTE"/>
    <x v="0"/>
    <s v="K"/>
    <x v="3"/>
    <x v="10"/>
    <x v="10"/>
    <x v="12"/>
    <x v="27"/>
    <x v="4"/>
    <x v="106"/>
    <s v="001"/>
    <n v="56754.51"/>
    <n v="0"/>
    <n v="56754.51"/>
    <n v="0"/>
    <n v="56754.51"/>
    <n v="0"/>
    <n v="0"/>
    <n v="0"/>
    <n v="56754.51"/>
    <n v="56754.51"/>
    <n v="56754.51"/>
    <s v="G/730601/3KK305"/>
  </r>
  <r>
    <s v="3"/>
    <s v="QUITO CIUDAD INTELIGENTE"/>
    <x v="0"/>
    <s v="K"/>
    <x v="3"/>
    <x v="10"/>
    <x v="10"/>
    <x v="12"/>
    <x v="27"/>
    <x v="4"/>
    <x v="88"/>
    <s v="001"/>
    <n v="16000"/>
    <n v="0"/>
    <n v="16000"/>
    <n v="-13000"/>
    <n v="3000"/>
    <n v="0"/>
    <n v="0"/>
    <n v="0"/>
    <n v="16000"/>
    <n v="16000"/>
    <n v="3000"/>
    <s v="G/730612/3KK305"/>
  </r>
  <r>
    <s v="3"/>
    <s v="QUITO CIUDAD INTELIGENTE"/>
    <x v="0"/>
    <s v="K"/>
    <x v="3"/>
    <x v="10"/>
    <x v="10"/>
    <x v="12"/>
    <x v="27"/>
    <x v="4"/>
    <x v="126"/>
    <s v="001"/>
    <n v="80355.929999999993"/>
    <n v="0"/>
    <n v="80355.929999999993"/>
    <n v="0"/>
    <n v="80355.929999999993"/>
    <n v="0"/>
    <n v="58574.720000000001"/>
    <n v="58228.97"/>
    <n v="21781.209999999992"/>
    <n v="22126.959999999992"/>
    <n v="21781.21"/>
    <s v="G/730702/3KK305"/>
  </r>
  <r>
    <s v="3"/>
    <s v="QUITO CIUDAD INTELIGENTE"/>
    <x v="0"/>
    <s v="K"/>
    <x v="3"/>
    <x v="10"/>
    <x v="10"/>
    <x v="12"/>
    <x v="27"/>
    <x v="4"/>
    <x v="69"/>
    <s v="001"/>
    <n v="1787832.17"/>
    <n v="116819.89"/>
    <n v="1904652.0599999998"/>
    <n v="-91815.89"/>
    <n v="1812836.17"/>
    <n v="237424.78"/>
    <n v="1575411.39"/>
    <n v="25004"/>
    <n v="329240.66999999993"/>
    <n v="1879648.0599999998"/>
    <n v="0"/>
    <s v="G/730802/3KK305"/>
  </r>
  <r>
    <s v="3"/>
    <s v="QUITO CIUDAD INTELIGENTE"/>
    <x v="0"/>
    <s v="K"/>
    <x v="3"/>
    <x v="10"/>
    <x v="10"/>
    <x v="12"/>
    <x v="27"/>
    <x v="4"/>
    <x v="130"/>
    <s v="001"/>
    <n v="76552.070000000007"/>
    <n v="390970.61"/>
    <n v="467522.68"/>
    <n v="-39573.129999999997"/>
    <n v="427949.55"/>
    <n v="33571.449999999997"/>
    <n v="388786.6"/>
    <n v="216430.94"/>
    <n v="78736.080000000016"/>
    <n v="251091.74"/>
    <n v="5591.5"/>
    <s v="G/730803/3KK305"/>
  </r>
  <r>
    <s v="3"/>
    <s v="QUITO CIUDAD INTELIGENTE"/>
    <x v="0"/>
    <s v="K"/>
    <x v="3"/>
    <x v="10"/>
    <x v="10"/>
    <x v="12"/>
    <x v="27"/>
    <x v="4"/>
    <x v="50"/>
    <s v="001"/>
    <n v="53600"/>
    <n v="64000"/>
    <n v="117600"/>
    <n v="-42257.83"/>
    <n v="75342.17"/>
    <n v="7474.86"/>
    <n v="6394.75"/>
    <n v="6394.75"/>
    <n v="111205.25"/>
    <n v="111205.25"/>
    <n v="61472.56"/>
    <s v="G/730804/3KK305"/>
  </r>
  <r>
    <s v="3"/>
    <s v="QUITO CIUDAD INTELIGENTE"/>
    <x v="0"/>
    <s v="K"/>
    <x v="3"/>
    <x v="10"/>
    <x v="10"/>
    <x v="12"/>
    <x v="27"/>
    <x v="4"/>
    <x v="73"/>
    <s v="001"/>
    <n v="0"/>
    <n v="112.19"/>
    <n v="112.19"/>
    <n v="0"/>
    <n v="112.19"/>
    <n v="0"/>
    <n v="0"/>
    <n v="0"/>
    <n v="112.19"/>
    <n v="112.19"/>
    <n v="112.19"/>
    <s v="G/730805/3KK305"/>
  </r>
  <r>
    <s v="3"/>
    <s v="QUITO CIUDAD INTELIGENTE"/>
    <x v="0"/>
    <s v="K"/>
    <x v="3"/>
    <x v="10"/>
    <x v="10"/>
    <x v="12"/>
    <x v="27"/>
    <x v="4"/>
    <x v="64"/>
    <s v="001"/>
    <n v="0"/>
    <n v="6000"/>
    <n v="6000"/>
    <n v="-171.52"/>
    <n v="5828.48"/>
    <n v="5828.48"/>
    <n v="0"/>
    <n v="0"/>
    <n v="6000"/>
    <n v="6000"/>
    <n v="0"/>
    <s v="G/730807/3KK305"/>
  </r>
  <r>
    <s v="3"/>
    <s v="QUITO CIUDAD INTELIGENTE"/>
    <x v="0"/>
    <s v="K"/>
    <x v="3"/>
    <x v="10"/>
    <x v="10"/>
    <x v="12"/>
    <x v="27"/>
    <x v="4"/>
    <x v="131"/>
    <s v="001"/>
    <n v="0"/>
    <n v="78.400000000000006"/>
    <n v="78.400000000000006"/>
    <n v="0"/>
    <n v="78.400000000000006"/>
    <n v="0"/>
    <n v="0"/>
    <n v="0"/>
    <n v="78.400000000000006"/>
    <n v="78.400000000000006"/>
    <n v="78.400000000000006"/>
    <s v="G/730808/3KK305"/>
  </r>
  <r>
    <s v="3"/>
    <s v="QUITO CIUDAD INTELIGENTE"/>
    <x v="0"/>
    <s v="K"/>
    <x v="3"/>
    <x v="10"/>
    <x v="10"/>
    <x v="12"/>
    <x v="27"/>
    <x v="4"/>
    <x v="132"/>
    <s v="001"/>
    <n v="0"/>
    <n v="2564.8000000000002"/>
    <n v="2564.8000000000002"/>
    <n v="0"/>
    <n v="2564.8000000000002"/>
    <n v="0"/>
    <n v="0"/>
    <n v="0"/>
    <n v="2564.8000000000002"/>
    <n v="2564.8000000000002"/>
    <n v="2564.8000000000002"/>
    <s v="G/730809/3KK305"/>
  </r>
  <r>
    <s v="3"/>
    <s v="QUITO CIUDAD INTELIGENTE"/>
    <x v="0"/>
    <s v="K"/>
    <x v="3"/>
    <x v="10"/>
    <x v="10"/>
    <x v="12"/>
    <x v="27"/>
    <x v="4"/>
    <x v="71"/>
    <s v="001"/>
    <n v="0"/>
    <n v="65.709999999999994"/>
    <n v="65.709999999999994"/>
    <n v="0"/>
    <n v="65.709999999999994"/>
    <n v="0"/>
    <n v="0"/>
    <n v="0"/>
    <n v="65.709999999999994"/>
    <n v="65.709999999999994"/>
    <n v="65.709999999999994"/>
    <s v="G/730810/3KK305"/>
  </r>
  <r>
    <s v="3"/>
    <s v="QUITO CIUDAD INTELIGENTE"/>
    <x v="0"/>
    <s v="K"/>
    <x v="3"/>
    <x v="10"/>
    <x v="10"/>
    <x v="12"/>
    <x v="27"/>
    <x v="4"/>
    <x v="68"/>
    <s v="001"/>
    <n v="97428.4"/>
    <n v="27184.71"/>
    <n v="124613.10999999999"/>
    <n v="0"/>
    <n v="124613.10999999999"/>
    <n v="14291.2"/>
    <n v="76099.539999999994"/>
    <n v="76099.539999999994"/>
    <n v="48513.569999999992"/>
    <n v="48513.569999999992"/>
    <n v="34222.370000000003"/>
    <s v="G/730811/3KK305"/>
  </r>
  <r>
    <s v="3"/>
    <s v="QUITO CIUDAD INTELIGENTE"/>
    <x v="0"/>
    <s v="K"/>
    <x v="3"/>
    <x v="10"/>
    <x v="10"/>
    <x v="12"/>
    <x v="27"/>
    <x v="4"/>
    <x v="133"/>
    <s v="001"/>
    <n v="2154545"/>
    <n v="272168.78000000003"/>
    <n v="2426713.7800000003"/>
    <n v="-573046.85"/>
    <n v="1853666.9300000002"/>
    <n v="324332.96000000002"/>
    <n v="1320489.55"/>
    <n v="790722.99"/>
    <n v="1106224.2300000002"/>
    <n v="1635990.7900000003"/>
    <n v="208844.42"/>
    <s v="G/730813/3KK305"/>
  </r>
  <r>
    <s v="3"/>
    <s v="QUITO CIUDAD INTELIGENTE"/>
    <x v="0"/>
    <s v="K"/>
    <x v="3"/>
    <x v="10"/>
    <x v="10"/>
    <x v="12"/>
    <x v="27"/>
    <x v="4"/>
    <x v="134"/>
    <s v="001"/>
    <n v="0"/>
    <n v="280060.09999999998"/>
    <n v="280060.09999999998"/>
    <n v="-99998.21"/>
    <n v="180061.88999999996"/>
    <n v="14.56"/>
    <n v="164821.44"/>
    <n v="164821.44"/>
    <n v="115238.65999999997"/>
    <n v="115238.65999999997"/>
    <n v="15225.89"/>
    <s v="G/730826/3KK305"/>
  </r>
  <r>
    <s v="3"/>
    <s v="QUITO CIUDAD INTELIGENTE"/>
    <x v="0"/>
    <s v="K"/>
    <x v="3"/>
    <x v="10"/>
    <x v="10"/>
    <x v="12"/>
    <x v="27"/>
    <x v="4"/>
    <x v="135"/>
    <s v="001"/>
    <n v="0"/>
    <n v="3387.44"/>
    <n v="3387.44"/>
    <n v="0"/>
    <n v="3387.44"/>
    <n v="0"/>
    <n v="0"/>
    <n v="0"/>
    <n v="3387.44"/>
    <n v="3387.44"/>
    <n v="3387.44"/>
    <s v="G/730832/3KK305"/>
  </r>
  <r>
    <s v="3"/>
    <s v="QUITO CIUDAD INTELIGENTE"/>
    <x v="0"/>
    <s v="K"/>
    <x v="3"/>
    <x v="10"/>
    <x v="10"/>
    <x v="12"/>
    <x v="27"/>
    <x v="4"/>
    <x v="115"/>
    <s v="001"/>
    <n v="5000"/>
    <n v="0"/>
    <n v="5000"/>
    <n v="-5000"/>
    <n v="0"/>
    <n v="0"/>
    <n v="0"/>
    <n v="0"/>
    <n v="5000"/>
    <n v="5000"/>
    <n v="0"/>
    <s v="G/731404/3KK305"/>
  </r>
  <r>
    <s v="3"/>
    <s v="QUITO CIUDAD INTELIGENTE"/>
    <x v="0"/>
    <s v="K"/>
    <x v="3"/>
    <x v="10"/>
    <x v="10"/>
    <x v="12"/>
    <x v="27"/>
    <x v="4"/>
    <x v="52"/>
    <s v="001"/>
    <n v="0"/>
    <n v="221.5"/>
    <n v="221.5"/>
    <n v="0"/>
    <n v="221.5"/>
    <n v="0"/>
    <n v="0"/>
    <n v="0"/>
    <n v="221.5"/>
    <n v="221.5"/>
    <n v="221.5"/>
    <s v="G/731406/3KK305"/>
  </r>
  <r>
    <s v="3"/>
    <s v="QUITO CIUDAD INTELIGENTE"/>
    <x v="0"/>
    <s v="K"/>
    <x v="3"/>
    <x v="10"/>
    <x v="10"/>
    <x v="12"/>
    <x v="27"/>
    <x v="4"/>
    <x v="100"/>
    <s v="001"/>
    <n v="0"/>
    <n v="1769.6"/>
    <n v="1769.6"/>
    <n v="0"/>
    <n v="1769.6"/>
    <n v="0"/>
    <n v="1769.6"/>
    <n v="1769.6"/>
    <n v="0"/>
    <n v="0"/>
    <n v="0"/>
    <s v="G/731407/3KK305"/>
  </r>
  <r>
    <s v="3"/>
    <s v="QUITO CIUDAD INTELIGENTE"/>
    <x v="0"/>
    <s v="K"/>
    <x v="3"/>
    <x v="10"/>
    <x v="10"/>
    <x v="12"/>
    <x v="28"/>
    <x v="4"/>
    <x v="109"/>
    <s v="001"/>
    <n v="552503.43999999994"/>
    <n v="0"/>
    <n v="552503.43999999994"/>
    <n v="-27444.41"/>
    <n v="525059.02999999991"/>
    <n v="10200"/>
    <n v="503099.03"/>
    <n v="94811.72"/>
    <n v="49404.409999999916"/>
    <n v="457691.72"/>
    <n v="11760"/>
    <s v="G/730105/3KK305"/>
  </r>
  <r>
    <s v="3"/>
    <s v="QUITO CIUDAD INTELIGENTE"/>
    <x v="0"/>
    <s v="K"/>
    <x v="3"/>
    <x v="10"/>
    <x v="10"/>
    <x v="12"/>
    <x v="28"/>
    <x v="4"/>
    <x v="57"/>
    <s v="001"/>
    <n v="317500"/>
    <n v="0"/>
    <n v="317500"/>
    <n v="-2033.33"/>
    <n v="315466.67"/>
    <n v="0"/>
    <n v="99242.93"/>
    <n v="56797.61"/>
    <n v="218257.07"/>
    <n v="260702.39"/>
    <n v="216223.74"/>
    <s v="G/730204/3KK305"/>
  </r>
  <r>
    <s v="3"/>
    <s v="QUITO CIUDAD INTELIGENTE"/>
    <x v="0"/>
    <s v="K"/>
    <x v="3"/>
    <x v="10"/>
    <x v="10"/>
    <x v="12"/>
    <x v="28"/>
    <x v="4"/>
    <x v="46"/>
    <s v="001"/>
    <n v="97969.33"/>
    <n v="0"/>
    <n v="97969.33"/>
    <n v="-27135.41"/>
    <n v="70833.919999999998"/>
    <n v="4060"/>
    <n v="0"/>
    <n v="0"/>
    <n v="97969.33"/>
    <n v="97969.33"/>
    <n v="66773.919999999998"/>
    <s v="G/730404/3KK305"/>
  </r>
  <r>
    <s v="3"/>
    <s v="QUITO CIUDAD INTELIGENTE"/>
    <x v="0"/>
    <s v="K"/>
    <x v="3"/>
    <x v="10"/>
    <x v="10"/>
    <x v="12"/>
    <x v="28"/>
    <x v="4"/>
    <x v="129"/>
    <s v="001"/>
    <n v="43306.67"/>
    <n v="0"/>
    <n v="43306.67"/>
    <n v="-43306.67"/>
    <n v="0"/>
    <n v="0"/>
    <n v="0"/>
    <n v="0"/>
    <n v="43306.67"/>
    <n v="43306.67"/>
    <n v="0"/>
    <s v="G/730405/3KK305"/>
  </r>
  <r>
    <s v="3"/>
    <s v="QUITO CIUDAD INTELIGENTE"/>
    <x v="0"/>
    <s v="K"/>
    <x v="3"/>
    <x v="10"/>
    <x v="10"/>
    <x v="12"/>
    <x v="28"/>
    <x v="4"/>
    <x v="89"/>
    <s v="001"/>
    <n v="298200"/>
    <n v="0"/>
    <n v="298200"/>
    <n v="-155512"/>
    <n v="142688"/>
    <n v="0"/>
    <n v="6944"/>
    <n v="6944"/>
    <n v="291256"/>
    <n v="291256"/>
    <n v="135744"/>
    <s v="G/730701/3KK305"/>
  </r>
  <r>
    <s v="3"/>
    <s v="QUITO CIUDAD INTELIGENTE"/>
    <x v="0"/>
    <s v="K"/>
    <x v="3"/>
    <x v="10"/>
    <x v="10"/>
    <x v="12"/>
    <x v="28"/>
    <x v="4"/>
    <x v="126"/>
    <s v="001"/>
    <n v="300805.33"/>
    <n v="0"/>
    <n v="300805.33"/>
    <n v="-130250.03"/>
    <n v="170555.30000000002"/>
    <n v="0"/>
    <n v="107328.16"/>
    <n v="61597.19"/>
    <n v="193477.17"/>
    <n v="239208.14"/>
    <n v="63227.14"/>
    <s v="G/730702/3KK305"/>
  </r>
  <r>
    <s v="3"/>
    <s v="QUITO CIUDAD INTELIGENTE"/>
    <x v="0"/>
    <s v="K"/>
    <x v="3"/>
    <x v="10"/>
    <x v="10"/>
    <x v="12"/>
    <x v="28"/>
    <x v="4"/>
    <x v="110"/>
    <s v="001"/>
    <n v="189097.81"/>
    <n v="0"/>
    <n v="189097.81"/>
    <n v="-1242.45"/>
    <n v="187855.35999999999"/>
    <n v="50624"/>
    <n v="117600"/>
    <n v="0"/>
    <n v="71497.81"/>
    <n v="189097.81"/>
    <n v="19631.36"/>
    <s v="G/730704/3KK305"/>
  </r>
  <r>
    <s v="3"/>
    <s v="QUITO CIUDAD INTELIGENTE"/>
    <x v="0"/>
    <s v="K"/>
    <x v="3"/>
    <x v="10"/>
    <x v="10"/>
    <x v="12"/>
    <x v="28"/>
    <x v="4"/>
    <x v="50"/>
    <s v="001"/>
    <n v="14374.83"/>
    <n v="0"/>
    <n v="14374.83"/>
    <n v="-14374.83"/>
    <n v="0"/>
    <n v="0"/>
    <n v="0"/>
    <n v="0"/>
    <n v="14374.83"/>
    <n v="14374.83"/>
    <n v="0"/>
    <s v="G/730804/3KK305"/>
  </r>
  <r>
    <s v="3"/>
    <s v="QUITO CIUDAD INTELIGENTE"/>
    <x v="0"/>
    <s v="K"/>
    <x v="3"/>
    <x v="10"/>
    <x v="10"/>
    <x v="12"/>
    <x v="28"/>
    <x v="4"/>
    <x v="133"/>
    <s v="001"/>
    <n v="45912"/>
    <n v="0"/>
    <n v="45912"/>
    <n v="-33368"/>
    <n v="12544"/>
    <n v="638.4"/>
    <n v="0"/>
    <n v="0"/>
    <n v="45912"/>
    <n v="45912"/>
    <n v="11905.6"/>
    <s v="G/730813/3KK305"/>
  </r>
  <r>
    <s v="3"/>
    <s v="QUITO CIUDAD INTELIGENTE"/>
    <x v="0"/>
    <s v="K"/>
    <x v="3"/>
    <x v="10"/>
    <x v="10"/>
    <x v="12"/>
    <x v="28"/>
    <x v="4"/>
    <x v="103"/>
    <s v="001"/>
    <n v="15000"/>
    <n v="0"/>
    <n v="15000"/>
    <n v="0"/>
    <n v="15000"/>
    <n v="0"/>
    <n v="0"/>
    <n v="0"/>
    <n v="15000"/>
    <n v="15000"/>
    <n v="15000"/>
    <s v="G/731403/3KK305"/>
  </r>
  <r>
    <s v="3"/>
    <s v="QUITO CIUDAD INTELIGENTE"/>
    <x v="0"/>
    <s v="K"/>
    <x v="3"/>
    <x v="10"/>
    <x v="10"/>
    <x v="13"/>
    <x v="29"/>
    <x v="4"/>
    <x v="62"/>
    <s v="001"/>
    <n v="5400"/>
    <n v="0"/>
    <n v="5400"/>
    <n v="0"/>
    <n v="5400"/>
    <n v="0"/>
    <n v="0"/>
    <n v="0"/>
    <n v="5400"/>
    <n v="5400"/>
    <n v="5400"/>
    <s v="G/730402/3KK308"/>
  </r>
  <r>
    <s v="3"/>
    <s v="QUITO CIUDAD INTELIGENTE"/>
    <x v="0"/>
    <s v="K"/>
    <x v="3"/>
    <x v="10"/>
    <x v="10"/>
    <x v="13"/>
    <x v="29"/>
    <x v="4"/>
    <x v="47"/>
    <s v="001"/>
    <n v="14840.08"/>
    <n v="0"/>
    <n v="14840.08"/>
    <n v="-14840.08"/>
    <n v="0"/>
    <n v="0"/>
    <n v="0"/>
    <n v="0"/>
    <n v="14840.08"/>
    <n v="14840.08"/>
    <n v="0"/>
    <s v="G/730505/3KK308"/>
  </r>
  <r>
    <s v="3"/>
    <s v="QUITO CIUDAD INTELIGENTE"/>
    <x v="0"/>
    <s v="K"/>
    <x v="3"/>
    <x v="10"/>
    <x v="10"/>
    <x v="13"/>
    <x v="29"/>
    <x v="4"/>
    <x v="68"/>
    <s v="001"/>
    <n v="2304"/>
    <n v="0"/>
    <n v="2304"/>
    <n v="-2304"/>
    <n v="0"/>
    <n v="0"/>
    <n v="0"/>
    <n v="0"/>
    <n v="2304"/>
    <n v="2304"/>
    <n v="0"/>
    <s v="G/730811/3KK308"/>
  </r>
  <r>
    <s v="3"/>
    <s v="QUITO CIUDAD INTELIGENTE"/>
    <x v="0"/>
    <s v="K"/>
    <x v="3"/>
    <x v="10"/>
    <x v="10"/>
    <x v="13"/>
    <x v="29"/>
    <x v="4"/>
    <x v="115"/>
    <s v="001"/>
    <n v="3200"/>
    <n v="0"/>
    <n v="3200"/>
    <n v="0"/>
    <n v="3200"/>
    <n v="0"/>
    <n v="0"/>
    <n v="0"/>
    <n v="3200"/>
    <n v="3200"/>
    <n v="3200"/>
    <s v="G/731404/3KK308"/>
  </r>
  <r>
    <s v="3"/>
    <s v="QUITO CIUDAD INTELIGENTE"/>
    <x v="0"/>
    <s v="K"/>
    <x v="3"/>
    <x v="10"/>
    <x v="10"/>
    <x v="12"/>
    <x v="27"/>
    <x v="8"/>
    <x v="136"/>
    <s v="001"/>
    <n v="5000000.46"/>
    <n v="0"/>
    <n v="5000000.46"/>
    <n v="-2500000"/>
    <n v="2500000.46"/>
    <n v="0"/>
    <n v="1809152.7"/>
    <n v="1809152.7"/>
    <n v="3190847.76"/>
    <n v="3190847.76"/>
    <n v="690847.76"/>
    <s v="G/770102/3KK305"/>
  </r>
  <r>
    <s v="3"/>
    <s v="QUITO CIUDAD INTELIGENTE"/>
    <x v="0"/>
    <s v="K"/>
    <x v="3"/>
    <x v="10"/>
    <x v="10"/>
    <x v="12"/>
    <x v="27"/>
    <x v="9"/>
    <x v="137"/>
    <s v="001"/>
    <n v="5081379.0999999996"/>
    <n v="-3640360.8"/>
    <n v="1441018.2999999998"/>
    <n v="-146018.29999999999"/>
    <n v="1294999.9999999998"/>
    <n v="0"/>
    <n v="1295000"/>
    <n v="1294000"/>
    <n v="146018.29999999981"/>
    <n v="147018.29999999981"/>
    <n v="0"/>
    <s v="G/780204/3KK305"/>
  </r>
  <r>
    <s v="3"/>
    <s v="QUITO CIUDAD INTELIGENTE"/>
    <x v="0"/>
    <s v="K"/>
    <x v="3"/>
    <x v="10"/>
    <x v="10"/>
    <x v="12"/>
    <x v="25"/>
    <x v="6"/>
    <x v="77"/>
    <s v="001"/>
    <n v="205595.2"/>
    <n v="0"/>
    <n v="205595.2"/>
    <n v="-40687.800000000003"/>
    <n v="164907.40000000002"/>
    <n v="101795.4"/>
    <n v="0"/>
    <n v="0"/>
    <n v="205595.2"/>
    <n v="205595.2"/>
    <n v="63112"/>
    <s v="G/840104/3KK305"/>
  </r>
  <r>
    <s v="3"/>
    <s v="QUITO CIUDAD INTELIGENTE"/>
    <x v="0"/>
    <s v="K"/>
    <x v="3"/>
    <x v="10"/>
    <x v="10"/>
    <x v="12"/>
    <x v="25"/>
    <x v="6"/>
    <x v="78"/>
    <s v="001"/>
    <n v="54500"/>
    <n v="0"/>
    <n v="54500"/>
    <n v="-54500"/>
    <n v="0"/>
    <n v="0"/>
    <n v="0"/>
    <n v="0"/>
    <n v="54500"/>
    <n v="54500"/>
    <n v="0"/>
    <s v="G/840107/3KK305"/>
  </r>
  <r>
    <s v="3"/>
    <s v="QUITO CIUDAD INTELIGENTE"/>
    <x v="0"/>
    <s v="K"/>
    <x v="3"/>
    <x v="10"/>
    <x v="10"/>
    <x v="12"/>
    <x v="26"/>
    <x v="6"/>
    <x v="77"/>
    <s v="001"/>
    <n v="5000"/>
    <n v="0"/>
    <n v="5000"/>
    <n v="-5000"/>
    <n v="0"/>
    <n v="0"/>
    <n v="0"/>
    <n v="0"/>
    <n v="5000"/>
    <n v="5000"/>
    <n v="0"/>
    <s v="G/840104/3KK305"/>
  </r>
  <r>
    <s v="3"/>
    <s v="QUITO CIUDAD INTELIGENTE"/>
    <x v="0"/>
    <s v="K"/>
    <x v="3"/>
    <x v="10"/>
    <x v="10"/>
    <x v="12"/>
    <x v="26"/>
    <x v="6"/>
    <x v="78"/>
    <s v="001"/>
    <n v="8800"/>
    <n v="0"/>
    <n v="8800"/>
    <n v="-8800"/>
    <n v="0"/>
    <n v="0"/>
    <n v="0"/>
    <n v="0"/>
    <n v="8800"/>
    <n v="8800"/>
    <n v="0"/>
    <s v="G/840107/3KK305"/>
  </r>
  <r>
    <s v="3"/>
    <s v="QUITO CIUDAD INTELIGENTE"/>
    <x v="0"/>
    <s v="K"/>
    <x v="3"/>
    <x v="10"/>
    <x v="10"/>
    <x v="12"/>
    <x v="27"/>
    <x v="6"/>
    <x v="77"/>
    <s v="001"/>
    <n v="3052296.2"/>
    <n v="-12093.27"/>
    <n v="3040202.93"/>
    <n v="-2723512.93"/>
    <n v="316690"/>
    <n v="76.8"/>
    <n v="3483.2"/>
    <n v="3483.2"/>
    <n v="3036719.73"/>
    <n v="3036719.73"/>
    <n v="313130"/>
    <s v="G/840104/3KK305"/>
  </r>
  <r>
    <s v="3"/>
    <s v="QUITO CIUDAD INTELIGENTE"/>
    <x v="0"/>
    <s v="K"/>
    <x v="3"/>
    <x v="10"/>
    <x v="10"/>
    <x v="12"/>
    <x v="27"/>
    <x v="6"/>
    <x v="117"/>
    <s v="001"/>
    <n v="0"/>
    <n v="3815.2"/>
    <n v="3815.2"/>
    <n v="0"/>
    <n v="3815.2"/>
    <n v="0"/>
    <n v="0"/>
    <n v="0"/>
    <n v="3815.2"/>
    <n v="3815.2"/>
    <n v="3815.2"/>
    <s v="G/840106/3KK305"/>
  </r>
  <r>
    <s v="3"/>
    <s v="QUITO CIUDAD INTELIGENTE"/>
    <x v="0"/>
    <s v="K"/>
    <x v="3"/>
    <x v="10"/>
    <x v="10"/>
    <x v="12"/>
    <x v="27"/>
    <x v="6"/>
    <x v="78"/>
    <s v="001"/>
    <n v="296800"/>
    <n v="0"/>
    <n v="296800"/>
    <n v="-296800"/>
    <n v="0"/>
    <n v="0"/>
    <n v="0"/>
    <n v="0"/>
    <n v="296800"/>
    <n v="296800"/>
    <n v="0"/>
    <s v="G/840107/3KK305"/>
  </r>
  <r>
    <s v="3"/>
    <s v="QUITO CIUDAD INTELIGENTE"/>
    <x v="0"/>
    <s v="K"/>
    <x v="3"/>
    <x v="10"/>
    <x v="10"/>
    <x v="12"/>
    <x v="27"/>
    <x v="6"/>
    <x v="138"/>
    <s v="001"/>
    <n v="0"/>
    <n v="200000"/>
    <n v="200000"/>
    <n v="-200000"/>
    <n v="0"/>
    <n v="0"/>
    <n v="0"/>
    <n v="0"/>
    <n v="200000"/>
    <n v="200000"/>
    <n v="0"/>
    <s v="G/840203/3KK305"/>
  </r>
  <r>
    <s v="3"/>
    <s v="QUITO CIUDAD INTELIGENTE"/>
    <x v="0"/>
    <s v="K"/>
    <x v="3"/>
    <x v="10"/>
    <x v="10"/>
    <x v="12"/>
    <x v="28"/>
    <x v="6"/>
    <x v="79"/>
    <s v="001"/>
    <n v="174739.6"/>
    <n v="0"/>
    <n v="174739.6"/>
    <n v="-150000"/>
    <n v="24739.600000000006"/>
    <n v="0"/>
    <n v="0"/>
    <n v="0"/>
    <n v="174739.6"/>
    <n v="174739.6"/>
    <n v="24739.599999999999"/>
    <s v="G/840103/3KK305"/>
  </r>
  <r>
    <s v="3"/>
    <s v="QUITO CIUDAD INTELIGENTE"/>
    <x v="0"/>
    <s v="K"/>
    <x v="3"/>
    <x v="10"/>
    <x v="10"/>
    <x v="12"/>
    <x v="28"/>
    <x v="6"/>
    <x v="77"/>
    <s v="001"/>
    <n v="78400"/>
    <n v="0"/>
    <n v="78400"/>
    <n v="-78400"/>
    <n v="0"/>
    <n v="0"/>
    <n v="0"/>
    <n v="0"/>
    <n v="78400"/>
    <n v="78400"/>
    <n v="0"/>
    <s v="G/840104/3KK305"/>
  </r>
  <r>
    <s v="3"/>
    <s v="QUITO CIUDAD INTELIGENTE"/>
    <x v="0"/>
    <s v="K"/>
    <x v="3"/>
    <x v="10"/>
    <x v="10"/>
    <x v="12"/>
    <x v="28"/>
    <x v="6"/>
    <x v="78"/>
    <s v="001"/>
    <n v="1636921.02"/>
    <n v="0"/>
    <n v="1636921.02"/>
    <n v="-848236.41"/>
    <n v="788684.61"/>
    <n v="0"/>
    <n v="467510.4"/>
    <n v="285488"/>
    <n v="1169410.6200000001"/>
    <n v="1351433.02"/>
    <n v="321174.21000000002"/>
    <s v="G/840107/3KK305"/>
  </r>
  <r>
    <s v="1"/>
    <s v="QUITO CIUDAD SOLIDARIA"/>
    <x v="1"/>
    <s v="B"/>
    <x v="4"/>
    <x v="11"/>
    <x v="11"/>
    <x v="0"/>
    <x v="0"/>
    <x v="0"/>
    <x v="0"/>
    <s v="002"/>
    <n v="2368584"/>
    <n v="-119682.03"/>
    <n v="2248901.9700000002"/>
    <n v="0"/>
    <n v="2248901.9700000002"/>
    <n v="0"/>
    <n v="1414928.9"/>
    <n v="1414928.9"/>
    <n v="833973.0700000003"/>
    <n v="833973.0700000003"/>
    <n v="833973.07"/>
    <s v="G/510105/1BA101"/>
  </r>
  <r>
    <s v="1"/>
    <s v="QUITO CIUDAD SOLIDARIA"/>
    <x v="1"/>
    <s v="B"/>
    <x v="4"/>
    <x v="11"/>
    <x v="11"/>
    <x v="0"/>
    <x v="0"/>
    <x v="0"/>
    <x v="1"/>
    <s v="002"/>
    <n v="36946.32"/>
    <n v="0"/>
    <n v="36946.32"/>
    <n v="0"/>
    <n v="36946.32"/>
    <n v="0"/>
    <n v="24630.880000000001"/>
    <n v="24630.880000000001"/>
    <n v="12315.439999999999"/>
    <n v="12315.439999999999"/>
    <n v="12315.44"/>
    <s v="G/510106/1BA101"/>
  </r>
  <r>
    <s v="1"/>
    <s v="QUITO CIUDAD SOLIDARIA"/>
    <x v="1"/>
    <s v="B"/>
    <x v="4"/>
    <x v="11"/>
    <x v="11"/>
    <x v="0"/>
    <x v="0"/>
    <x v="0"/>
    <x v="2"/>
    <s v="002"/>
    <n v="328121.86"/>
    <n v="-75278.3"/>
    <n v="252843.56"/>
    <n v="0"/>
    <n v="252843.56"/>
    <n v="29308.44"/>
    <n v="69989.539999999994"/>
    <n v="69989.539999999994"/>
    <n v="182854.02000000002"/>
    <n v="182854.02000000002"/>
    <n v="153545.57999999999"/>
    <s v="G/510203/1BA101"/>
  </r>
  <r>
    <s v="1"/>
    <s v="QUITO CIUDAD SOLIDARIA"/>
    <x v="1"/>
    <s v="B"/>
    <x v="4"/>
    <x v="11"/>
    <x v="11"/>
    <x v="0"/>
    <x v="0"/>
    <x v="0"/>
    <x v="3"/>
    <s v="002"/>
    <n v="103078.28"/>
    <n v="-30441.94"/>
    <n v="72636.34"/>
    <n v="0"/>
    <n v="72636.34"/>
    <n v="9840.31"/>
    <n v="59745.41"/>
    <n v="59745.41"/>
    <n v="12890.929999999993"/>
    <n v="12890.929999999993"/>
    <n v="3050.62"/>
    <s v="G/510204/1BA101"/>
  </r>
  <r>
    <s v="1"/>
    <s v="QUITO CIUDAD SOLIDARIA"/>
    <x v="1"/>
    <s v="B"/>
    <x v="4"/>
    <x v="11"/>
    <x v="11"/>
    <x v="0"/>
    <x v="0"/>
    <x v="0"/>
    <x v="4"/>
    <s v="002"/>
    <n v="660"/>
    <n v="0"/>
    <n v="660"/>
    <n v="0"/>
    <n v="660"/>
    <n v="0"/>
    <n v="112.5"/>
    <n v="112.5"/>
    <n v="547.5"/>
    <n v="547.5"/>
    <n v="547.5"/>
    <s v="G/510304/1BA101"/>
  </r>
  <r>
    <s v="1"/>
    <s v="QUITO CIUDAD SOLIDARIA"/>
    <x v="1"/>
    <s v="B"/>
    <x v="4"/>
    <x v="11"/>
    <x v="11"/>
    <x v="0"/>
    <x v="0"/>
    <x v="0"/>
    <x v="5"/>
    <s v="002"/>
    <n v="5280"/>
    <n v="0"/>
    <n v="5280"/>
    <n v="0"/>
    <n v="5280"/>
    <n v="0"/>
    <n v="2228"/>
    <n v="2228"/>
    <n v="3052"/>
    <n v="3052"/>
    <n v="3052"/>
    <s v="G/510306/1BA101"/>
  </r>
  <r>
    <s v="1"/>
    <s v="QUITO CIUDAD SOLIDARIA"/>
    <x v="1"/>
    <s v="B"/>
    <x v="4"/>
    <x v="11"/>
    <x v="11"/>
    <x v="0"/>
    <x v="0"/>
    <x v="0"/>
    <x v="6"/>
    <s v="002"/>
    <n v="184.73"/>
    <n v="0"/>
    <n v="184.73"/>
    <n v="0"/>
    <n v="184.73"/>
    <n v="0"/>
    <n v="32"/>
    <n v="32"/>
    <n v="152.72999999999999"/>
    <n v="152.72999999999999"/>
    <n v="152.72999999999999"/>
    <s v="G/510401/1BA101"/>
  </r>
  <r>
    <s v="1"/>
    <s v="QUITO CIUDAD SOLIDARIA"/>
    <x v="1"/>
    <s v="B"/>
    <x v="4"/>
    <x v="11"/>
    <x v="11"/>
    <x v="0"/>
    <x v="0"/>
    <x v="0"/>
    <x v="7"/>
    <s v="002"/>
    <n v="1108.3900000000001"/>
    <n v="0"/>
    <n v="1108.3900000000001"/>
    <n v="0"/>
    <n v="1108.3900000000001"/>
    <n v="0"/>
    <n v="888.48"/>
    <n v="888.48"/>
    <n v="219.91000000000008"/>
    <n v="219.91000000000008"/>
    <n v="219.91"/>
    <s v="G/510408/1BA101"/>
  </r>
  <r>
    <s v="1"/>
    <s v="QUITO CIUDAD SOLIDARIA"/>
    <x v="1"/>
    <s v="B"/>
    <x v="4"/>
    <x v="11"/>
    <x v="11"/>
    <x v="0"/>
    <x v="0"/>
    <x v="0"/>
    <x v="8"/>
    <s v="002"/>
    <n v="10426.629999999999"/>
    <n v="33627.35"/>
    <n v="44053.979999999996"/>
    <n v="0"/>
    <n v="44053.979999999996"/>
    <n v="0"/>
    <n v="20028.259999999998"/>
    <n v="20028.259999999998"/>
    <n v="24025.719999999998"/>
    <n v="24025.719999999998"/>
    <n v="24025.72"/>
    <s v="G/510507/1BA101"/>
  </r>
  <r>
    <s v="1"/>
    <s v="QUITO CIUDAD SOLIDARIA"/>
    <x v="1"/>
    <s v="B"/>
    <x v="4"/>
    <x v="11"/>
    <x v="11"/>
    <x v="0"/>
    <x v="0"/>
    <x v="0"/>
    <x v="9"/>
    <s v="002"/>
    <n v="2895.84"/>
    <n v="44816.79"/>
    <n v="47712.630000000005"/>
    <n v="0"/>
    <n v="47712.630000000005"/>
    <n v="0"/>
    <n v="36272.35"/>
    <n v="36272.35"/>
    <n v="11440.280000000006"/>
    <n v="11440.280000000006"/>
    <n v="11440.28"/>
    <s v="G/510509/1BA101"/>
  </r>
  <r>
    <s v="1"/>
    <s v="QUITO CIUDAD SOLIDARIA"/>
    <x v="1"/>
    <s v="B"/>
    <x v="4"/>
    <x v="11"/>
    <x v="11"/>
    <x v="0"/>
    <x v="0"/>
    <x v="0"/>
    <x v="82"/>
    <s v="002"/>
    <n v="1531932"/>
    <n v="205686.49"/>
    <n v="1737618.49"/>
    <n v="0"/>
    <n v="1737618.49"/>
    <n v="15638"/>
    <n v="1721980.49"/>
    <n v="1721980.49"/>
    <n v="15638"/>
    <n v="15638"/>
    <n v="0"/>
    <s v="G/510510/1BA101"/>
  </r>
  <r>
    <s v="1"/>
    <s v="QUITO CIUDAD SOLIDARIA"/>
    <x v="1"/>
    <s v="B"/>
    <x v="4"/>
    <x v="11"/>
    <x v="11"/>
    <x v="0"/>
    <x v="0"/>
    <x v="0"/>
    <x v="10"/>
    <s v="002"/>
    <n v="2459.2399999999998"/>
    <n v="11601.24"/>
    <n v="14060.48"/>
    <n v="0"/>
    <n v="14060.48"/>
    <n v="0"/>
    <n v="4801.29"/>
    <n v="4801.29"/>
    <n v="9259.1899999999987"/>
    <n v="9259.1899999999987"/>
    <n v="9259.19"/>
    <s v="G/510512/1BA101"/>
  </r>
  <r>
    <s v="1"/>
    <s v="QUITO CIUDAD SOLIDARIA"/>
    <x v="1"/>
    <s v="B"/>
    <x v="4"/>
    <x v="11"/>
    <x v="11"/>
    <x v="0"/>
    <x v="0"/>
    <x v="0"/>
    <x v="11"/>
    <s v="002"/>
    <n v="4918.47"/>
    <n v="6264"/>
    <n v="11182.470000000001"/>
    <n v="0"/>
    <n v="11182.470000000001"/>
    <n v="0"/>
    <n v="2470.8000000000002"/>
    <n v="2470.8000000000002"/>
    <n v="8711.6700000000019"/>
    <n v="8711.6700000000019"/>
    <n v="8711.67"/>
    <s v="G/510513/1BA101"/>
  </r>
  <r>
    <s v="1"/>
    <s v="QUITO CIUDAD SOLIDARIA"/>
    <x v="1"/>
    <s v="B"/>
    <x v="4"/>
    <x v="11"/>
    <x v="11"/>
    <x v="0"/>
    <x v="0"/>
    <x v="0"/>
    <x v="12"/>
    <s v="002"/>
    <n v="497904.25"/>
    <n v="25449"/>
    <n v="523353.25"/>
    <n v="0"/>
    <n v="523353.25"/>
    <n v="1426.1"/>
    <n v="403421.82"/>
    <n v="403421.82"/>
    <n v="119931.43"/>
    <n v="119931.43"/>
    <n v="118505.33"/>
    <s v="G/510601/1BA101"/>
  </r>
  <r>
    <s v="1"/>
    <s v="QUITO CIUDAD SOLIDARIA"/>
    <x v="1"/>
    <s v="B"/>
    <x v="4"/>
    <x v="11"/>
    <x v="11"/>
    <x v="0"/>
    <x v="0"/>
    <x v="0"/>
    <x v="13"/>
    <s v="002"/>
    <n v="328121.86"/>
    <n v="-132042.6"/>
    <n v="196079.25999999998"/>
    <n v="0"/>
    <n v="196079.25999999998"/>
    <n v="1000.16"/>
    <n v="147116.96"/>
    <n v="147116.96"/>
    <n v="48962.299999999988"/>
    <n v="48962.299999999988"/>
    <n v="47962.14"/>
    <s v="G/510602/1BA101"/>
  </r>
  <r>
    <s v="1"/>
    <s v="QUITO CIUDAD SOLIDARIA"/>
    <x v="1"/>
    <s v="B"/>
    <x v="4"/>
    <x v="11"/>
    <x v="11"/>
    <x v="0"/>
    <x v="0"/>
    <x v="0"/>
    <x v="14"/>
    <s v="002"/>
    <n v="29650"/>
    <n v="-20000"/>
    <n v="9650"/>
    <n v="0"/>
    <n v="9650"/>
    <n v="0"/>
    <n v="0"/>
    <n v="0"/>
    <n v="9650"/>
    <n v="9650"/>
    <n v="9650"/>
    <s v="G/510707/1BA101"/>
  </r>
  <r>
    <s v="1"/>
    <s v="QUITO CIUDAD SOLIDARIA"/>
    <x v="1"/>
    <s v="B"/>
    <x v="4"/>
    <x v="11"/>
    <x v="11"/>
    <x v="0"/>
    <x v="1"/>
    <x v="1"/>
    <x v="15"/>
    <s v="002"/>
    <n v="4150.6899999999996"/>
    <n v="0"/>
    <n v="4150.6899999999996"/>
    <n v="0"/>
    <n v="4150.6899999999996"/>
    <n v="0"/>
    <n v="4150.6899999999996"/>
    <n v="3308.62"/>
    <n v="0"/>
    <n v="842.06999999999971"/>
    <n v="0"/>
    <s v="G/530101/1BA101"/>
  </r>
  <r>
    <s v="1"/>
    <s v="QUITO CIUDAD SOLIDARIA"/>
    <x v="1"/>
    <s v="B"/>
    <x v="4"/>
    <x v="11"/>
    <x v="11"/>
    <x v="0"/>
    <x v="1"/>
    <x v="1"/>
    <x v="16"/>
    <s v="002"/>
    <n v="11716.85"/>
    <n v="0"/>
    <n v="11716.85"/>
    <n v="0"/>
    <n v="11716.85"/>
    <n v="0"/>
    <n v="11716.85"/>
    <n v="11590.52"/>
    <n v="0"/>
    <n v="126.32999999999993"/>
    <n v="0"/>
    <s v="G/530104/1BA101"/>
  </r>
  <r>
    <s v="1"/>
    <s v="QUITO CIUDAD SOLIDARIA"/>
    <x v="1"/>
    <s v="B"/>
    <x v="4"/>
    <x v="11"/>
    <x v="11"/>
    <x v="0"/>
    <x v="1"/>
    <x v="1"/>
    <x v="17"/>
    <s v="002"/>
    <n v="5000"/>
    <n v="658.56"/>
    <n v="5658.5599999999995"/>
    <n v="0"/>
    <n v="5658.5599999999995"/>
    <n v="8.85"/>
    <n v="5649.71"/>
    <n v="2865.76"/>
    <n v="8.8499999999994543"/>
    <n v="2792.7999999999993"/>
    <n v="0"/>
    <s v="G/530105/1BA101"/>
  </r>
  <r>
    <s v="1"/>
    <s v="QUITO CIUDAD SOLIDARIA"/>
    <x v="1"/>
    <s v="B"/>
    <x v="4"/>
    <x v="11"/>
    <x v="11"/>
    <x v="0"/>
    <x v="1"/>
    <x v="1"/>
    <x v="91"/>
    <s v="002"/>
    <n v="273000"/>
    <n v="-95087.42"/>
    <n v="177912.58000000002"/>
    <n v="0"/>
    <n v="177912.58000000002"/>
    <n v="0"/>
    <n v="177200"/>
    <n v="104377.79"/>
    <n v="712.5800000000163"/>
    <n v="73534.790000000023"/>
    <n v="712.58"/>
    <s v="G/530106/1BA101"/>
  </r>
  <r>
    <s v="1"/>
    <s v="QUITO CIUDAD SOLIDARIA"/>
    <x v="1"/>
    <s v="B"/>
    <x v="4"/>
    <x v="11"/>
    <x v="11"/>
    <x v="0"/>
    <x v="1"/>
    <x v="1"/>
    <x v="18"/>
    <s v="002"/>
    <n v="59900"/>
    <n v="12250"/>
    <n v="72150"/>
    <n v="0"/>
    <n v="72150"/>
    <n v="0"/>
    <n v="48605.05"/>
    <n v="14242.41"/>
    <n v="23544.949999999997"/>
    <n v="57907.59"/>
    <n v="23544.95"/>
    <s v="G/530201/1BA101"/>
  </r>
  <r>
    <s v="1"/>
    <s v="QUITO CIUDAD SOLIDARIA"/>
    <x v="1"/>
    <s v="B"/>
    <x v="4"/>
    <x v="11"/>
    <x v="11"/>
    <x v="0"/>
    <x v="1"/>
    <x v="1"/>
    <x v="139"/>
    <s v="002"/>
    <n v="4370"/>
    <n v="7950.88"/>
    <n v="12320.880000000001"/>
    <n v="0"/>
    <n v="12320.880000000001"/>
    <n v="0"/>
    <n v="7938"/>
    <n v="1710.8"/>
    <n v="4382.880000000001"/>
    <n v="10610.080000000002"/>
    <n v="4382.88"/>
    <s v="G/530202/1BA101"/>
  </r>
  <r>
    <s v="1"/>
    <s v="QUITO CIUDAD SOLIDARIA"/>
    <x v="1"/>
    <s v="B"/>
    <x v="4"/>
    <x v="11"/>
    <x v="11"/>
    <x v="0"/>
    <x v="1"/>
    <x v="1"/>
    <x v="20"/>
    <s v="002"/>
    <n v="10000"/>
    <n v="15000"/>
    <n v="25000"/>
    <n v="0"/>
    <n v="25000"/>
    <n v="537.6"/>
    <n v="7828"/>
    <n v="7823.2"/>
    <n v="17172"/>
    <n v="17176.8"/>
    <n v="16634.400000000001"/>
    <s v="G/530204/1BA101"/>
  </r>
  <r>
    <s v="1"/>
    <s v="QUITO CIUDAD SOLIDARIA"/>
    <x v="1"/>
    <s v="B"/>
    <x v="4"/>
    <x v="11"/>
    <x v="11"/>
    <x v="0"/>
    <x v="1"/>
    <x v="1"/>
    <x v="140"/>
    <s v="002"/>
    <n v="10000"/>
    <n v="0"/>
    <n v="10000"/>
    <n v="0"/>
    <n v="10000"/>
    <n v="0"/>
    <n v="0"/>
    <n v="0"/>
    <n v="10000"/>
    <n v="10000"/>
    <n v="10000"/>
    <s v="G/530205/1BA101"/>
  </r>
  <r>
    <s v="1"/>
    <s v="QUITO CIUDAD SOLIDARIA"/>
    <x v="1"/>
    <s v="B"/>
    <x v="4"/>
    <x v="11"/>
    <x v="11"/>
    <x v="0"/>
    <x v="1"/>
    <x v="1"/>
    <x v="21"/>
    <s v="002"/>
    <n v="180000"/>
    <n v="45287.65"/>
    <n v="225287.65"/>
    <n v="0"/>
    <n v="225287.65"/>
    <n v="9941.65"/>
    <n v="214471.18"/>
    <n v="138385.82999999999"/>
    <n v="10816.470000000001"/>
    <n v="86901.82"/>
    <n v="874.82"/>
    <s v="G/530208/1BA101"/>
  </r>
  <r>
    <s v="1"/>
    <s v="QUITO CIUDAD SOLIDARIA"/>
    <x v="1"/>
    <s v="B"/>
    <x v="4"/>
    <x v="11"/>
    <x v="11"/>
    <x v="0"/>
    <x v="1"/>
    <x v="1"/>
    <x v="22"/>
    <s v="002"/>
    <n v="68000"/>
    <n v="0"/>
    <n v="68000"/>
    <n v="0"/>
    <n v="68000"/>
    <n v="7044.8"/>
    <n v="56889.15"/>
    <n v="33096.33"/>
    <n v="11110.849999999999"/>
    <n v="34903.67"/>
    <n v="4066.05"/>
    <s v="G/530209/1BA101"/>
  </r>
  <r>
    <s v="1"/>
    <s v="QUITO CIUDAD SOLIDARIA"/>
    <x v="1"/>
    <s v="B"/>
    <x v="4"/>
    <x v="11"/>
    <x v="11"/>
    <x v="0"/>
    <x v="1"/>
    <x v="1"/>
    <x v="24"/>
    <s v="002"/>
    <n v="6000"/>
    <n v="7950.88"/>
    <n v="13950.880000000001"/>
    <n v="0"/>
    <n v="13950.880000000001"/>
    <n v="0"/>
    <n v="8250.8799999999992"/>
    <n v="5607.06"/>
    <n v="5700.0000000000018"/>
    <n v="8343.82"/>
    <n v="5700"/>
    <s v="G/530402/1BA101"/>
  </r>
  <r>
    <s v="1"/>
    <s v="QUITO CIUDAD SOLIDARIA"/>
    <x v="1"/>
    <s v="B"/>
    <x v="4"/>
    <x v="11"/>
    <x v="11"/>
    <x v="0"/>
    <x v="1"/>
    <x v="1"/>
    <x v="25"/>
    <s v="002"/>
    <n v="1300"/>
    <n v="1680"/>
    <n v="2980"/>
    <n v="0"/>
    <n v="2980"/>
    <n v="985.6"/>
    <n v="1846.4"/>
    <n v="1001.28"/>
    <n v="1133.5999999999999"/>
    <n v="1978.72"/>
    <n v="148"/>
    <s v="G/530404/1BA101"/>
  </r>
  <r>
    <s v="1"/>
    <s v="QUITO CIUDAD SOLIDARIA"/>
    <x v="1"/>
    <s v="B"/>
    <x v="4"/>
    <x v="11"/>
    <x v="11"/>
    <x v="0"/>
    <x v="1"/>
    <x v="1"/>
    <x v="26"/>
    <s v="002"/>
    <n v="0"/>
    <n v="14700"/>
    <n v="14700"/>
    <n v="0"/>
    <n v="14700"/>
    <n v="1086.6199999999999"/>
    <n v="2995"/>
    <n v="2995"/>
    <n v="11705"/>
    <n v="11705"/>
    <n v="10618.38"/>
    <s v="G/530405/1BA101"/>
  </r>
  <r>
    <s v="1"/>
    <s v="QUITO CIUDAD SOLIDARIA"/>
    <x v="1"/>
    <s v="B"/>
    <x v="4"/>
    <x v="11"/>
    <x v="11"/>
    <x v="0"/>
    <x v="1"/>
    <x v="1"/>
    <x v="113"/>
    <s v="002"/>
    <n v="160000"/>
    <n v="81291.98"/>
    <n v="241291.97999999998"/>
    <n v="0"/>
    <n v="241291.97999999998"/>
    <n v="11065.62"/>
    <n v="229642.67"/>
    <n v="160858.6"/>
    <n v="11649.309999999969"/>
    <n v="80433.379999999976"/>
    <n v="583.69000000000005"/>
    <s v="G/530502/1BA101"/>
  </r>
  <r>
    <s v="1"/>
    <s v="QUITO CIUDAD SOLIDARIA"/>
    <x v="1"/>
    <s v="B"/>
    <x v="4"/>
    <x v="11"/>
    <x v="11"/>
    <x v="0"/>
    <x v="1"/>
    <x v="1"/>
    <x v="27"/>
    <s v="002"/>
    <n v="400000"/>
    <n v="-253185.02"/>
    <n v="146814.98000000001"/>
    <n v="0"/>
    <n v="146814.98000000001"/>
    <n v="0"/>
    <n v="146112.53"/>
    <n v="146112.51"/>
    <n v="702.45000000001164"/>
    <n v="702.47000000000116"/>
    <n v="702.45"/>
    <s v="G/530505/1BA101"/>
  </r>
  <r>
    <s v="1"/>
    <s v="QUITO CIUDAD SOLIDARIA"/>
    <x v="1"/>
    <s v="B"/>
    <x v="4"/>
    <x v="11"/>
    <x v="11"/>
    <x v="0"/>
    <x v="1"/>
    <x v="1"/>
    <x v="28"/>
    <s v="002"/>
    <n v="10000"/>
    <n v="0"/>
    <n v="10000"/>
    <n v="0"/>
    <n v="10000"/>
    <n v="2451.31"/>
    <n v="0"/>
    <n v="0"/>
    <n v="10000"/>
    <n v="10000"/>
    <n v="7548.69"/>
    <s v="G/530704/1BA101"/>
  </r>
  <r>
    <s v="1"/>
    <s v="QUITO CIUDAD SOLIDARIA"/>
    <x v="1"/>
    <s v="B"/>
    <x v="4"/>
    <x v="11"/>
    <x v="11"/>
    <x v="0"/>
    <x v="1"/>
    <x v="1"/>
    <x v="87"/>
    <s v="002"/>
    <n v="200"/>
    <n v="2143"/>
    <n v="2343"/>
    <n v="0"/>
    <n v="2343"/>
    <n v="0"/>
    <n v="1440"/>
    <n v="316.51"/>
    <n v="903"/>
    <n v="2026.49"/>
    <n v="903"/>
    <s v="G/530801/1BA101"/>
  </r>
  <r>
    <s v="1"/>
    <s v="QUITO CIUDAD SOLIDARIA"/>
    <x v="1"/>
    <s v="B"/>
    <x v="4"/>
    <x v="11"/>
    <x v="11"/>
    <x v="0"/>
    <x v="1"/>
    <x v="1"/>
    <x v="29"/>
    <s v="002"/>
    <n v="20000"/>
    <n v="22173.54"/>
    <n v="42173.54"/>
    <n v="0"/>
    <n v="42173.54"/>
    <n v="2060.8000000000002"/>
    <n v="8013.98"/>
    <n v="8013.98"/>
    <n v="34159.56"/>
    <n v="34159.56"/>
    <n v="32098.76"/>
    <s v="G/530802/1BA101"/>
  </r>
  <r>
    <s v="1"/>
    <s v="QUITO CIUDAD SOLIDARIA"/>
    <x v="1"/>
    <s v="B"/>
    <x v="4"/>
    <x v="11"/>
    <x v="11"/>
    <x v="0"/>
    <x v="1"/>
    <x v="1"/>
    <x v="30"/>
    <s v="002"/>
    <n v="8000"/>
    <n v="15500"/>
    <n v="23500"/>
    <n v="0"/>
    <n v="23500"/>
    <n v="0"/>
    <n v="16463.009999999998"/>
    <n v="8702.56"/>
    <n v="7036.9900000000016"/>
    <n v="14797.44"/>
    <n v="7036.99"/>
    <s v="G/530803/1BA101"/>
  </r>
  <r>
    <s v="1"/>
    <s v="QUITO CIUDAD SOLIDARIA"/>
    <x v="1"/>
    <s v="B"/>
    <x v="4"/>
    <x v="11"/>
    <x v="11"/>
    <x v="0"/>
    <x v="1"/>
    <x v="1"/>
    <x v="31"/>
    <s v="002"/>
    <n v="35000"/>
    <n v="0"/>
    <n v="35000"/>
    <n v="0"/>
    <n v="35000"/>
    <n v="1571.86"/>
    <n v="5106.04"/>
    <n v="5068.76"/>
    <n v="29893.96"/>
    <n v="29931.239999999998"/>
    <n v="28322.1"/>
    <s v="G/530804/1BA101"/>
  </r>
  <r>
    <s v="1"/>
    <s v="QUITO CIUDAD SOLIDARIA"/>
    <x v="1"/>
    <s v="B"/>
    <x v="4"/>
    <x v="11"/>
    <x v="11"/>
    <x v="0"/>
    <x v="1"/>
    <x v="1"/>
    <x v="32"/>
    <s v="002"/>
    <n v="1500"/>
    <n v="3669.57"/>
    <n v="5169.57"/>
    <n v="0"/>
    <n v="5169.57"/>
    <n v="0"/>
    <n v="3592.72"/>
    <n v="3588.87"/>
    <n v="1576.85"/>
    <n v="1580.6999999999998"/>
    <n v="1576.85"/>
    <s v="G/530805/1BA101"/>
  </r>
  <r>
    <s v="1"/>
    <s v="QUITO CIUDAD SOLIDARIA"/>
    <x v="1"/>
    <s v="B"/>
    <x v="4"/>
    <x v="11"/>
    <x v="11"/>
    <x v="0"/>
    <x v="1"/>
    <x v="1"/>
    <x v="34"/>
    <s v="002"/>
    <n v="30000"/>
    <n v="0"/>
    <n v="30000"/>
    <n v="0"/>
    <n v="30000"/>
    <n v="3358.15"/>
    <n v="20230.57"/>
    <n v="20230.57"/>
    <n v="9769.43"/>
    <n v="9769.43"/>
    <n v="6411.28"/>
    <s v="G/530807/1BA101"/>
  </r>
  <r>
    <s v="1"/>
    <s v="QUITO CIUDAD SOLIDARIA"/>
    <x v="1"/>
    <s v="B"/>
    <x v="4"/>
    <x v="11"/>
    <x v="11"/>
    <x v="0"/>
    <x v="1"/>
    <x v="1"/>
    <x v="36"/>
    <s v="002"/>
    <n v="250"/>
    <n v="16477.439999999999"/>
    <n v="16727.439999999999"/>
    <n v="0"/>
    <n v="16727.439999999999"/>
    <n v="0"/>
    <n v="0"/>
    <n v="0"/>
    <n v="16727.439999999999"/>
    <n v="16727.439999999999"/>
    <n v="16727.439999999999"/>
    <s v="G/530811/1BA101"/>
  </r>
  <r>
    <s v="1"/>
    <s v="QUITO CIUDAD SOLIDARIA"/>
    <x v="1"/>
    <s v="B"/>
    <x v="4"/>
    <x v="11"/>
    <x v="11"/>
    <x v="0"/>
    <x v="1"/>
    <x v="1"/>
    <x v="37"/>
    <s v="002"/>
    <n v="3000"/>
    <n v="12480"/>
    <n v="15480"/>
    <n v="0"/>
    <n v="15480"/>
    <n v="0"/>
    <n v="3076.64"/>
    <n v="3054.74"/>
    <n v="12403.36"/>
    <n v="12425.26"/>
    <n v="12403.36"/>
    <s v="G/530813/1BA101"/>
  </r>
  <r>
    <s v="1"/>
    <s v="QUITO CIUDAD SOLIDARIA"/>
    <x v="1"/>
    <s v="B"/>
    <x v="4"/>
    <x v="11"/>
    <x v="11"/>
    <x v="0"/>
    <x v="1"/>
    <x v="1"/>
    <x v="128"/>
    <s v="002"/>
    <n v="0"/>
    <n v="2092.16"/>
    <n v="2092.16"/>
    <n v="0"/>
    <n v="2092.16"/>
    <n v="0"/>
    <n v="1540"/>
    <n v="1540"/>
    <n v="552.15999999999985"/>
    <n v="552.15999999999985"/>
    <n v="552.16"/>
    <s v="G/530820/1BA101"/>
  </r>
  <r>
    <s v="1"/>
    <s v="QUITO CIUDAD SOLIDARIA"/>
    <x v="1"/>
    <s v="B"/>
    <x v="4"/>
    <x v="11"/>
    <x v="11"/>
    <x v="0"/>
    <x v="1"/>
    <x v="1"/>
    <x v="141"/>
    <s v="002"/>
    <n v="0"/>
    <n v="82753.78"/>
    <n v="82753.78"/>
    <n v="0"/>
    <n v="82753.78"/>
    <n v="0"/>
    <n v="78408.179999999993"/>
    <n v="78408.179999999993"/>
    <n v="4345.6000000000058"/>
    <n v="4345.6000000000058"/>
    <n v="4345.6000000000004"/>
    <s v="G/530826/1BA101"/>
  </r>
  <r>
    <s v="1"/>
    <s v="QUITO CIUDAD SOLIDARIA"/>
    <x v="1"/>
    <s v="B"/>
    <x v="4"/>
    <x v="11"/>
    <x v="11"/>
    <x v="0"/>
    <x v="1"/>
    <x v="1"/>
    <x v="96"/>
    <s v="002"/>
    <n v="1000"/>
    <n v="2688"/>
    <n v="3688"/>
    <n v="0"/>
    <n v="3688"/>
    <n v="0"/>
    <n v="2688"/>
    <n v="2688"/>
    <n v="1000"/>
    <n v="1000"/>
    <n v="1000"/>
    <s v="G/531404/1BA101"/>
  </r>
  <r>
    <s v="1"/>
    <s v="QUITO CIUDAD SOLIDARIA"/>
    <x v="1"/>
    <s v="B"/>
    <x v="4"/>
    <x v="11"/>
    <x v="11"/>
    <x v="0"/>
    <x v="1"/>
    <x v="1"/>
    <x v="123"/>
    <s v="002"/>
    <n v="1100"/>
    <n v="0"/>
    <n v="1100"/>
    <n v="0"/>
    <n v="1100"/>
    <n v="0"/>
    <n v="0"/>
    <n v="0"/>
    <n v="1100"/>
    <n v="1100"/>
    <n v="1100"/>
    <s v="G/531407/1BA101"/>
  </r>
  <r>
    <s v="1"/>
    <s v="QUITO CIUDAD SOLIDARIA"/>
    <x v="1"/>
    <s v="B"/>
    <x v="4"/>
    <x v="11"/>
    <x v="11"/>
    <x v="0"/>
    <x v="1"/>
    <x v="2"/>
    <x v="38"/>
    <s v="002"/>
    <n v="800"/>
    <n v="1500"/>
    <n v="2300"/>
    <n v="0"/>
    <n v="2300"/>
    <n v="0"/>
    <n v="1540.52"/>
    <n v="100.36"/>
    <n v="759.48"/>
    <n v="2199.64"/>
    <n v="759.48"/>
    <s v="G/570102/1BA101"/>
  </r>
  <r>
    <s v="1"/>
    <s v="QUITO CIUDAD SOLIDARIA"/>
    <x v="1"/>
    <s v="B"/>
    <x v="4"/>
    <x v="11"/>
    <x v="11"/>
    <x v="0"/>
    <x v="1"/>
    <x v="2"/>
    <x v="39"/>
    <s v="002"/>
    <n v="0"/>
    <n v="25"/>
    <n v="25"/>
    <n v="0"/>
    <n v="25"/>
    <n v="0"/>
    <n v="19.8"/>
    <n v="0"/>
    <n v="5.1999999999999993"/>
    <n v="25"/>
    <n v="5.2"/>
    <s v="G/570203/1BA101"/>
  </r>
  <r>
    <s v="1"/>
    <s v="QUITO CIUDAD SOLIDARIA"/>
    <x v="1"/>
    <s v="B"/>
    <x v="4"/>
    <x v="11"/>
    <x v="11"/>
    <x v="9"/>
    <x v="30"/>
    <x v="3"/>
    <x v="40"/>
    <s v="002"/>
    <n v="0"/>
    <n v="229715"/>
    <n v="229715"/>
    <n v="0"/>
    <n v="229715"/>
    <n v="141497.91"/>
    <n v="6088.59"/>
    <n v="6088.59"/>
    <n v="223626.41"/>
    <n v="223626.41"/>
    <n v="82128.5"/>
    <s v="G/710203/1BL101"/>
  </r>
  <r>
    <s v="1"/>
    <s v="QUITO CIUDAD SOLIDARIA"/>
    <x v="1"/>
    <s v="B"/>
    <x v="4"/>
    <x v="11"/>
    <x v="11"/>
    <x v="9"/>
    <x v="30"/>
    <x v="3"/>
    <x v="41"/>
    <s v="002"/>
    <n v="0"/>
    <n v="76676.61"/>
    <n v="76676.61"/>
    <n v="0"/>
    <n v="76676.61"/>
    <n v="1736.85"/>
    <n v="43663.14"/>
    <n v="43663.14"/>
    <n v="33013.47"/>
    <n v="33013.47"/>
    <n v="31276.62"/>
    <s v="G/710204/1BL101"/>
  </r>
  <r>
    <s v="1"/>
    <s v="QUITO CIUDAD SOLIDARIA"/>
    <x v="1"/>
    <s v="B"/>
    <x v="4"/>
    <x v="11"/>
    <x v="11"/>
    <x v="9"/>
    <x v="30"/>
    <x v="3"/>
    <x v="142"/>
    <s v="002"/>
    <n v="21105.599999999999"/>
    <n v="-11237.24"/>
    <n v="9868.3599999999988"/>
    <n v="-2415.35"/>
    <n v="7453.0099999999984"/>
    <n v="0"/>
    <n v="7453.01"/>
    <n v="7453.01"/>
    <n v="2415.3499999999985"/>
    <n v="2415.3499999999985"/>
    <n v="0"/>
    <s v="G/710502/1BL101"/>
  </r>
  <r>
    <s v="1"/>
    <s v="QUITO CIUDAD SOLIDARIA"/>
    <x v="1"/>
    <s v="B"/>
    <x v="4"/>
    <x v="11"/>
    <x v="11"/>
    <x v="9"/>
    <x v="30"/>
    <x v="3"/>
    <x v="43"/>
    <s v="002"/>
    <n v="0"/>
    <n v="1323575"/>
    <n v="1323575"/>
    <n v="0"/>
    <n v="1323575"/>
    <n v="556801.32999999996"/>
    <n v="238568.63"/>
    <n v="238568.63"/>
    <n v="1085006.3700000001"/>
    <n v="1085006.3700000001"/>
    <n v="528205.04"/>
    <s v="G/710510/1BL101"/>
  </r>
  <r>
    <s v="1"/>
    <s v="QUITO CIUDAD SOLIDARIA"/>
    <x v="1"/>
    <s v="B"/>
    <x v="4"/>
    <x v="11"/>
    <x v="11"/>
    <x v="9"/>
    <x v="30"/>
    <x v="3"/>
    <x v="44"/>
    <s v="002"/>
    <n v="11094.4"/>
    <n v="162954.91"/>
    <n v="174049.31"/>
    <n v="-1257.26"/>
    <n v="172792.05"/>
    <n v="82213.25"/>
    <n v="35164.730000000003"/>
    <n v="35164.730000000003"/>
    <n v="138884.57999999999"/>
    <n v="138884.57999999999"/>
    <n v="55414.07"/>
    <s v="G/710601/1BL101"/>
  </r>
  <r>
    <s v="1"/>
    <s v="QUITO CIUDAD SOLIDARIA"/>
    <x v="1"/>
    <s v="B"/>
    <x v="4"/>
    <x v="11"/>
    <x v="11"/>
    <x v="9"/>
    <x v="30"/>
    <x v="3"/>
    <x v="45"/>
    <s v="002"/>
    <n v="0"/>
    <n v="223410"/>
    <n v="223410"/>
    <n v="0"/>
    <n v="223410"/>
    <n v="144659.79"/>
    <n v="7984.11"/>
    <n v="7984.11"/>
    <n v="215425.89"/>
    <n v="215425.89"/>
    <n v="70766.100000000006"/>
    <s v="G/710602/1BL101"/>
  </r>
  <r>
    <s v="1"/>
    <s v="QUITO CIUDAD SOLIDARIA"/>
    <x v="1"/>
    <s v="B"/>
    <x v="4"/>
    <x v="11"/>
    <x v="11"/>
    <x v="0"/>
    <x v="1"/>
    <x v="4"/>
    <x v="143"/>
    <s v="002"/>
    <n v="177100"/>
    <n v="-177100"/>
    <n v="0"/>
    <n v="0"/>
    <n v="0"/>
    <n v="0"/>
    <n v="0"/>
    <n v="0"/>
    <n v="0"/>
    <n v="0"/>
    <n v="0"/>
    <s v="G/730106/1BA101"/>
  </r>
  <r>
    <s v="1"/>
    <s v="QUITO CIUDAD SOLIDARIA"/>
    <x v="1"/>
    <s v="B"/>
    <x v="4"/>
    <x v="11"/>
    <x v="11"/>
    <x v="9"/>
    <x v="30"/>
    <x v="4"/>
    <x v="109"/>
    <s v="002"/>
    <n v="24000"/>
    <n v="-16000"/>
    <n v="8000"/>
    <n v="0"/>
    <n v="8000"/>
    <n v="0"/>
    <n v="0"/>
    <n v="0"/>
    <n v="8000"/>
    <n v="8000"/>
    <n v="8000"/>
    <s v="G/730105/1BL101"/>
  </r>
  <r>
    <s v="1"/>
    <s v="QUITO CIUDAD SOLIDARIA"/>
    <x v="1"/>
    <s v="B"/>
    <x v="4"/>
    <x v="11"/>
    <x v="11"/>
    <x v="9"/>
    <x v="30"/>
    <x v="4"/>
    <x v="143"/>
    <s v="002"/>
    <n v="500000"/>
    <n v="-422000"/>
    <n v="78000"/>
    <n v="0"/>
    <n v="78000"/>
    <n v="0"/>
    <n v="0"/>
    <n v="0"/>
    <n v="78000"/>
    <n v="78000"/>
    <n v="78000"/>
    <s v="G/730106/1BL101"/>
  </r>
  <r>
    <s v="1"/>
    <s v="QUITO CIUDAD SOLIDARIA"/>
    <x v="1"/>
    <s v="B"/>
    <x v="4"/>
    <x v="11"/>
    <x v="11"/>
    <x v="9"/>
    <x v="30"/>
    <x v="4"/>
    <x v="57"/>
    <s v="002"/>
    <n v="17000"/>
    <n v="-2000"/>
    <n v="15000"/>
    <n v="0"/>
    <n v="15000"/>
    <n v="0"/>
    <n v="6899.2"/>
    <n v="6899.2"/>
    <n v="8100.8"/>
    <n v="8100.8"/>
    <n v="8100.8"/>
    <s v="G/730204/1BL101"/>
  </r>
  <r>
    <s v="1"/>
    <s v="QUITO CIUDAD SOLIDARIA"/>
    <x v="1"/>
    <s v="B"/>
    <x v="4"/>
    <x v="11"/>
    <x v="11"/>
    <x v="9"/>
    <x v="30"/>
    <x v="4"/>
    <x v="124"/>
    <s v="002"/>
    <n v="399519.96"/>
    <n v="-351359.96"/>
    <n v="48160"/>
    <n v="0"/>
    <n v="48160"/>
    <n v="0"/>
    <n v="48160"/>
    <n v="33712"/>
    <n v="0"/>
    <n v="14448"/>
    <n v="0"/>
    <s v="G/730207/1BL101"/>
  </r>
  <r>
    <s v="1"/>
    <s v="QUITO CIUDAD SOLIDARIA"/>
    <x v="1"/>
    <s v="B"/>
    <x v="4"/>
    <x v="11"/>
    <x v="11"/>
    <x v="9"/>
    <x v="30"/>
    <x v="4"/>
    <x v="61"/>
    <s v="002"/>
    <n v="0"/>
    <n v="17984.82"/>
    <n v="17984.82"/>
    <n v="0"/>
    <n v="17984.82"/>
    <n v="0"/>
    <n v="0"/>
    <n v="0"/>
    <n v="17984.82"/>
    <n v="17984.82"/>
    <n v="17984.82"/>
    <s v="G/730208/1BL101"/>
  </r>
  <r>
    <s v="1"/>
    <s v="QUITO CIUDAD SOLIDARIA"/>
    <x v="1"/>
    <s v="B"/>
    <x v="4"/>
    <x v="11"/>
    <x v="11"/>
    <x v="9"/>
    <x v="30"/>
    <x v="4"/>
    <x v="144"/>
    <s v="002"/>
    <n v="173752.32000000001"/>
    <n v="-173752.32000000001"/>
    <n v="0"/>
    <n v="0"/>
    <n v="0"/>
    <n v="0"/>
    <n v="0"/>
    <n v="0"/>
    <n v="0"/>
    <n v="0"/>
    <n v="0"/>
    <s v="G/730230/1BL101"/>
  </r>
  <r>
    <s v="1"/>
    <s v="QUITO CIUDAD SOLIDARIA"/>
    <x v="1"/>
    <s v="B"/>
    <x v="4"/>
    <x v="11"/>
    <x v="11"/>
    <x v="9"/>
    <x v="30"/>
    <x v="4"/>
    <x v="99"/>
    <s v="002"/>
    <n v="40000"/>
    <n v="-40000"/>
    <n v="0"/>
    <n v="0"/>
    <n v="0"/>
    <n v="0"/>
    <n v="0"/>
    <n v="0"/>
    <n v="0"/>
    <n v="0"/>
    <n v="0"/>
    <s v="G/730249/1BL101"/>
  </r>
  <r>
    <s v="1"/>
    <s v="QUITO CIUDAD SOLIDARIA"/>
    <x v="1"/>
    <s v="B"/>
    <x v="4"/>
    <x v="11"/>
    <x v="11"/>
    <x v="9"/>
    <x v="30"/>
    <x v="4"/>
    <x v="145"/>
    <s v="002"/>
    <n v="8000"/>
    <n v="0"/>
    <n v="8000"/>
    <n v="0"/>
    <n v="8000"/>
    <n v="0"/>
    <n v="0"/>
    <n v="0"/>
    <n v="8000"/>
    <n v="8000"/>
    <n v="8000"/>
    <s v="G/730303/1BL101"/>
  </r>
  <r>
    <s v="1"/>
    <s v="QUITO CIUDAD SOLIDARIA"/>
    <x v="1"/>
    <s v="B"/>
    <x v="4"/>
    <x v="11"/>
    <x v="11"/>
    <x v="9"/>
    <x v="30"/>
    <x v="4"/>
    <x v="47"/>
    <s v="002"/>
    <n v="1923400.16"/>
    <n v="-1170468.73"/>
    <n v="752931.42999999993"/>
    <n v="0"/>
    <n v="752931.42999999993"/>
    <n v="0"/>
    <n v="682931.43"/>
    <n v="294633.19"/>
    <n v="69999.999999999884"/>
    <n v="458298.23999999993"/>
    <n v="70000"/>
    <s v="G/730505/1BL101"/>
  </r>
  <r>
    <s v="1"/>
    <s v="QUITO CIUDAD SOLIDARIA"/>
    <x v="1"/>
    <s v="B"/>
    <x v="4"/>
    <x v="11"/>
    <x v="11"/>
    <x v="9"/>
    <x v="30"/>
    <x v="4"/>
    <x v="106"/>
    <s v="002"/>
    <n v="146689"/>
    <n v="-146689"/>
    <n v="0"/>
    <n v="0"/>
    <n v="0"/>
    <n v="0"/>
    <n v="0"/>
    <n v="0"/>
    <n v="0"/>
    <n v="0"/>
    <n v="0"/>
    <s v="G/730601/1BL101"/>
  </r>
  <r>
    <s v="1"/>
    <s v="QUITO CIUDAD SOLIDARIA"/>
    <x v="1"/>
    <s v="B"/>
    <x v="4"/>
    <x v="11"/>
    <x v="11"/>
    <x v="9"/>
    <x v="30"/>
    <x v="4"/>
    <x v="49"/>
    <s v="002"/>
    <n v="27157.15"/>
    <n v="-27157.15"/>
    <n v="0"/>
    <n v="0"/>
    <n v="0"/>
    <n v="0"/>
    <n v="0"/>
    <n v="0"/>
    <n v="0"/>
    <n v="0"/>
    <n v="0"/>
    <s v="G/730606/1BL101"/>
  </r>
  <r>
    <s v="1"/>
    <s v="QUITO CIUDAD SOLIDARIA"/>
    <x v="1"/>
    <s v="B"/>
    <x v="4"/>
    <x v="11"/>
    <x v="11"/>
    <x v="9"/>
    <x v="30"/>
    <x v="4"/>
    <x v="89"/>
    <s v="002"/>
    <n v="30000"/>
    <n v="576585.35"/>
    <n v="606585.35"/>
    <n v="-606585.35"/>
    <n v="0"/>
    <n v="0"/>
    <n v="0"/>
    <n v="0"/>
    <n v="606585.35"/>
    <n v="606585.35"/>
    <n v="0"/>
    <s v="G/730701/1BL101"/>
  </r>
  <r>
    <s v="1"/>
    <s v="QUITO CIUDAD SOLIDARIA"/>
    <x v="1"/>
    <s v="B"/>
    <x v="4"/>
    <x v="11"/>
    <x v="11"/>
    <x v="9"/>
    <x v="30"/>
    <x v="4"/>
    <x v="126"/>
    <s v="002"/>
    <n v="5000"/>
    <n v="-3499.2"/>
    <n v="1500.8000000000002"/>
    <n v="0"/>
    <n v="1500.8000000000002"/>
    <n v="0"/>
    <n v="1500.8"/>
    <n v="1500.8"/>
    <n v="0"/>
    <n v="0"/>
    <n v="0"/>
    <s v="G/730702/1BL101"/>
  </r>
  <r>
    <s v="1"/>
    <s v="QUITO CIUDAD SOLIDARIA"/>
    <x v="1"/>
    <s v="B"/>
    <x v="4"/>
    <x v="11"/>
    <x v="11"/>
    <x v="9"/>
    <x v="30"/>
    <x v="4"/>
    <x v="69"/>
    <s v="002"/>
    <n v="52955"/>
    <n v="15000"/>
    <n v="67955"/>
    <n v="0"/>
    <n v="67955"/>
    <n v="0"/>
    <n v="7815.36"/>
    <n v="7815.36"/>
    <n v="60139.64"/>
    <n v="60139.64"/>
    <n v="60139.64"/>
    <s v="G/730802/1BL101"/>
  </r>
  <r>
    <s v="1"/>
    <s v="QUITO CIUDAD SOLIDARIA"/>
    <x v="1"/>
    <s v="B"/>
    <x v="4"/>
    <x v="11"/>
    <x v="11"/>
    <x v="9"/>
    <x v="30"/>
    <x v="4"/>
    <x v="73"/>
    <s v="002"/>
    <n v="0"/>
    <n v="7000"/>
    <n v="7000"/>
    <n v="0"/>
    <n v="7000"/>
    <n v="2043"/>
    <n v="0"/>
    <n v="0"/>
    <n v="7000"/>
    <n v="7000"/>
    <n v="4957"/>
    <s v="G/730805/1BL101"/>
  </r>
  <r>
    <s v="1"/>
    <s v="QUITO CIUDAD SOLIDARIA"/>
    <x v="1"/>
    <s v="B"/>
    <x v="4"/>
    <x v="11"/>
    <x v="11"/>
    <x v="9"/>
    <x v="30"/>
    <x v="4"/>
    <x v="65"/>
    <s v="002"/>
    <n v="0"/>
    <n v="2195.5300000000002"/>
    <n v="2195.5300000000002"/>
    <n v="0"/>
    <n v="2195.5300000000002"/>
    <n v="0"/>
    <n v="0"/>
    <n v="0"/>
    <n v="2195.5300000000002"/>
    <n v="2195.5300000000002"/>
    <n v="2195.5300000000002"/>
    <s v="G/730820/1BL101"/>
  </r>
  <r>
    <s v="1"/>
    <s v="QUITO CIUDAD SOLIDARIA"/>
    <x v="1"/>
    <s v="B"/>
    <x v="4"/>
    <x v="11"/>
    <x v="11"/>
    <x v="9"/>
    <x v="31"/>
    <x v="4"/>
    <x v="109"/>
    <s v="002"/>
    <n v="29200"/>
    <n v="-29200"/>
    <n v="0"/>
    <n v="0"/>
    <n v="0"/>
    <n v="0"/>
    <n v="0"/>
    <n v="0"/>
    <n v="0"/>
    <n v="0"/>
    <n v="0"/>
    <s v="G/730105/1BL101"/>
  </r>
  <r>
    <s v="1"/>
    <s v="QUITO CIUDAD SOLIDARIA"/>
    <x v="1"/>
    <s v="B"/>
    <x v="4"/>
    <x v="11"/>
    <x v="11"/>
    <x v="9"/>
    <x v="31"/>
    <x v="4"/>
    <x v="106"/>
    <s v="002"/>
    <n v="25000"/>
    <n v="0"/>
    <n v="25000"/>
    <n v="-25000"/>
    <n v="0"/>
    <n v="0"/>
    <n v="0"/>
    <n v="0"/>
    <n v="25000"/>
    <n v="25000"/>
    <n v="0"/>
    <s v="G/730601/1BL101"/>
  </r>
  <r>
    <s v="1"/>
    <s v="QUITO CIUDAD SOLIDARIA"/>
    <x v="1"/>
    <s v="B"/>
    <x v="4"/>
    <x v="11"/>
    <x v="11"/>
    <x v="9"/>
    <x v="31"/>
    <x v="4"/>
    <x v="49"/>
    <s v="002"/>
    <n v="107142.86"/>
    <n v="-107142.86"/>
    <n v="0"/>
    <n v="0"/>
    <n v="0"/>
    <n v="0"/>
    <n v="0"/>
    <n v="0"/>
    <n v="0"/>
    <n v="0"/>
    <n v="0"/>
    <s v="G/730606/1BL101"/>
  </r>
  <r>
    <s v="1"/>
    <s v="QUITO CIUDAD SOLIDARIA"/>
    <x v="1"/>
    <s v="B"/>
    <x v="4"/>
    <x v="11"/>
    <x v="11"/>
    <x v="9"/>
    <x v="31"/>
    <x v="4"/>
    <x v="110"/>
    <s v="002"/>
    <n v="40300"/>
    <n v="-40300"/>
    <n v="0"/>
    <n v="0"/>
    <n v="0"/>
    <n v="0"/>
    <n v="0"/>
    <n v="0"/>
    <n v="0"/>
    <n v="0"/>
    <n v="0"/>
    <s v="G/730704/1BL101"/>
  </r>
  <r>
    <s v="1"/>
    <s v="QUITO CIUDAD SOLIDARIA"/>
    <x v="1"/>
    <s v="B"/>
    <x v="4"/>
    <x v="11"/>
    <x v="11"/>
    <x v="9"/>
    <x v="31"/>
    <x v="4"/>
    <x v="69"/>
    <s v="002"/>
    <n v="6002.85"/>
    <n v="0"/>
    <n v="6002.85"/>
    <n v="-3307.67"/>
    <n v="2695.1800000000003"/>
    <n v="0"/>
    <n v="0"/>
    <n v="0"/>
    <n v="6002.85"/>
    <n v="6002.85"/>
    <n v="2695.18"/>
    <s v="G/730802/1BL101"/>
  </r>
  <r>
    <s v="1"/>
    <s v="QUITO CIUDAD SOLIDARIA"/>
    <x v="1"/>
    <s v="B"/>
    <x v="4"/>
    <x v="11"/>
    <x v="11"/>
    <x v="9"/>
    <x v="31"/>
    <x v="4"/>
    <x v="103"/>
    <s v="002"/>
    <n v="2000"/>
    <n v="-2000"/>
    <n v="0"/>
    <n v="0"/>
    <n v="0"/>
    <n v="0"/>
    <n v="0"/>
    <n v="0"/>
    <n v="0"/>
    <n v="0"/>
    <n v="0"/>
    <s v="G/731403/1BL101"/>
  </r>
  <r>
    <s v="1"/>
    <s v="QUITO CIUDAD SOLIDARIA"/>
    <x v="1"/>
    <s v="B"/>
    <x v="4"/>
    <x v="11"/>
    <x v="11"/>
    <x v="9"/>
    <x v="30"/>
    <x v="6"/>
    <x v="79"/>
    <s v="002"/>
    <n v="0"/>
    <n v="84870.24"/>
    <n v="84870.24"/>
    <n v="0"/>
    <n v="84870.24"/>
    <n v="0"/>
    <n v="0"/>
    <n v="0"/>
    <n v="84870.24"/>
    <n v="84870.24"/>
    <n v="84870.24"/>
    <s v="G/840103/1BL101"/>
  </r>
  <r>
    <s v="1"/>
    <s v="QUITO CIUDAD SOLIDARIA"/>
    <x v="1"/>
    <s v="B"/>
    <x v="4"/>
    <x v="11"/>
    <x v="11"/>
    <x v="9"/>
    <x v="30"/>
    <x v="6"/>
    <x v="77"/>
    <s v="002"/>
    <n v="15400"/>
    <n v="-8761"/>
    <n v="6639"/>
    <n v="0"/>
    <n v="6639"/>
    <n v="3"/>
    <n v="6636"/>
    <n v="6636"/>
    <n v="3"/>
    <n v="3"/>
    <n v="0"/>
    <s v="G/840104/1BL101"/>
  </r>
  <r>
    <s v="1"/>
    <s v="QUITO CIUDAD SOLIDARIA"/>
    <x v="1"/>
    <s v="B"/>
    <x v="4"/>
    <x v="11"/>
    <x v="11"/>
    <x v="9"/>
    <x v="30"/>
    <x v="6"/>
    <x v="146"/>
    <s v="002"/>
    <n v="62800"/>
    <n v="-62800"/>
    <n v="0"/>
    <n v="0"/>
    <n v="0"/>
    <n v="0"/>
    <n v="0"/>
    <n v="0"/>
    <n v="0"/>
    <n v="0"/>
    <n v="0"/>
    <s v="G/840105/1BL101"/>
  </r>
  <r>
    <s v="1"/>
    <s v="QUITO CIUDAD SOLIDARIA"/>
    <x v="1"/>
    <s v="B"/>
    <x v="4"/>
    <x v="11"/>
    <x v="11"/>
    <x v="9"/>
    <x v="30"/>
    <x v="6"/>
    <x v="78"/>
    <s v="002"/>
    <n v="8980.7000000000007"/>
    <n v="0"/>
    <n v="8980.7000000000007"/>
    <n v="0"/>
    <n v="8980.7000000000007"/>
    <n v="0"/>
    <n v="0"/>
    <n v="0"/>
    <n v="8980.7000000000007"/>
    <n v="8980.7000000000007"/>
    <n v="8980.7000000000007"/>
    <s v="G/840107/1BL101"/>
  </r>
  <r>
    <s v="1"/>
    <s v="QUITO CIUDAD SOLIDARIA"/>
    <x v="1"/>
    <s v="B"/>
    <x v="4"/>
    <x v="11"/>
    <x v="11"/>
    <x v="9"/>
    <x v="31"/>
    <x v="6"/>
    <x v="79"/>
    <s v="002"/>
    <n v="0"/>
    <n v="6350.4"/>
    <n v="6350.4"/>
    <n v="0"/>
    <n v="6350.4"/>
    <n v="0"/>
    <n v="6350.4"/>
    <n v="6350.4"/>
    <n v="0"/>
    <n v="0"/>
    <n v="0"/>
    <s v="G/840103/1BL101"/>
  </r>
  <r>
    <s v="1"/>
    <s v="QUITO CIUDAD SOLIDARIA"/>
    <x v="1"/>
    <s v="B"/>
    <x v="4"/>
    <x v="11"/>
    <x v="11"/>
    <x v="9"/>
    <x v="31"/>
    <x v="6"/>
    <x v="77"/>
    <s v="002"/>
    <n v="320000"/>
    <n v="11478"/>
    <n v="331478"/>
    <n v="0"/>
    <n v="331478"/>
    <n v="98450.240000000005"/>
    <n v="0"/>
    <n v="0"/>
    <n v="331478"/>
    <n v="331478"/>
    <n v="233027.76"/>
    <s v="G/840104/1BL101"/>
  </r>
  <r>
    <s v="1"/>
    <s v="QUITO CIUDAD SOLIDARIA"/>
    <x v="1"/>
    <s v="B"/>
    <x v="4"/>
    <x v="11"/>
    <x v="11"/>
    <x v="9"/>
    <x v="31"/>
    <x v="6"/>
    <x v="78"/>
    <s v="002"/>
    <n v="3500"/>
    <n v="53671.6"/>
    <n v="57171.6"/>
    <n v="0"/>
    <n v="57171.6"/>
    <n v="57171.6"/>
    <n v="0"/>
    <n v="0"/>
    <n v="57171.6"/>
    <n v="57171.6"/>
    <n v="0"/>
    <s v="G/840107/1BL101"/>
  </r>
  <r>
    <s v="1"/>
    <s v="QUITO CIUDAD SOLIDARIA"/>
    <x v="1"/>
    <s v="B"/>
    <x v="4"/>
    <x v="11"/>
    <x v="11"/>
    <x v="0"/>
    <x v="0"/>
    <x v="7"/>
    <x v="90"/>
    <s v="002"/>
    <n v="0"/>
    <n v="50000"/>
    <n v="50000"/>
    <n v="0"/>
    <n v="50000"/>
    <n v="0"/>
    <n v="19236.400000000001"/>
    <n v="16768.29"/>
    <n v="30763.599999999999"/>
    <n v="33231.71"/>
    <n v="30763.599999999999"/>
    <s v="G/990101/1BA101"/>
  </r>
  <r>
    <s v="1"/>
    <s v="QUITO CIUDAD SOLIDARIA"/>
    <x v="1"/>
    <s v="C"/>
    <x v="5"/>
    <x v="12"/>
    <x v="12"/>
    <x v="0"/>
    <x v="0"/>
    <x v="0"/>
    <x v="0"/>
    <s v="002"/>
    <n v="2126172"/>
    <n v="46974"/>
    <n v="2173146"/>
    <n v="-206236.5"/>
    <n v="1966909.5"/>
    <n v="0"/>
    <n v="1304294.53"/>
    <n v="1304294.53"/>
    <n v="868851.47"/>
    <n v="868851.47"/>
    <n v="662614.97"/>
    <s v="G/510105/1CA101"/>
  </r>
  <r>
    <s v="1"/>
    <s v="QUITO CIUDAD SOLIDARIA"/>
    <x v="1"/>
    <s v="C"/>
    <x v="5"/>
    <x v="12"/>
    <x v="12"/>
    <x v="0"/>
    <x v="0"/>
    <x v="0"/>
    <x v="1"/>
    <s v="002"/>
    <n v="102586.32"/>
    <n v="-2436.52"/>
    <n v="100149.8"/>
    <n v="-29251.53"/>
    <n v="70898.27"/>
    <n v="0"/>
    <n v="48889.22"/>
    <n v="48889.22"/>
    <n v="51260.58"/>
    <n v="51260.58"/>
    <n v="22009.05"/>
    <s v="G/510106/1CA101"/>
  </r>
  <r>
    <s v="1"/>
    <s v="QUITO CIUDAD SOLIDARIA"/>
    <x v="1"/>
    <s v="C"/>
    <x v="5"/>
    <x v="12"/>
    <x v="12"/>
    <x v="0"/>
    <x v="0"/>
    <x v="0"/>
    <x v="2"/>
    <s v="002"/>
    <n v="251329.86"/>
    <n v="1287.96"/>
    <n v="252617.81999999998"/>
    <n v="0"/>
    <n v="252617.81999999998"/>
    <n v="43821.2"/>
    <n v="30880.15"/>
    <n v="30880.15"/>
    <n v="221737.66999999998"/>
    <n v="221737.66999999998"/>
    <n v="177916.47"/>
    <s v="G/510203/1CA101"/>
  </r>
  <r>
    <s v="1"/>
    <s v="QUITO CIUDAD SOLIDARIA"/>
    <x v="1"/>
    <s v="C"/>
    <x v="5"/>
    <x v="12"/>
    <x v="12"/>
    <x v="0"/>
    <x v="0"/>
    <x v="0"/>
    <x v="3"/>
    <s v="002"/>
    <n v="58438.080000000002"/>
    <n v="666.67"/>
    <n v="59104.75"/>
    <n v="0"/>
    <n v="59104.75"/>
    <n v="4771.12"/>
    <n v="42606.53"/>
    <n v="42606.53"/>
    <n v="16498.22"/>
    <n v="16498.22"/>
    <n v="11727.1"/>
    <s v="G/510204/1CA101"/>
  </r>
  <r>
    <s v="1"/>
    <s v="QUITO CIUDAD SOLIDARIA"/>
    <x v="1"/>
    <s v="C"/>
    <x v="5"/>
    <x v="12"/>
    <x v="12"/>
    <x v="0"/>
    <x v="0"/>
    <x v="0"/>
    <x v="4"/>
    <s v="002"/>
    <n v="1848"/>
    <n v="0"/>
    <n v="1848"/>
    <n v="-1682.92"/>
    <n v="165.07999999999993"/>
    <n v="0"/>
    <n v="112"/>
    <n v="112"/>
    <n v="1736"/>
    <n v="1736"/>
    <n v="53.08"/>
    <s v="G/510304/1CA101"/>
  </r>
  <r>
    <s v="1"/>
    <s v="QUITO CIUDAD SOLIDARIA"/>
    <x v="1"/>
    <s v="C"/>
    <x v="5"/>
    <x v="12"/>
    <x v="12"/>
    <x v="0"/>
    <x v="0"/>
    <x v="0"/>
    <x v="5"/>
    <s v="002"/>
    <n v="14784"/>
    <n v="-352"/>
    <n v="14432"/>
    <n v="-8872.2900000000009"/>
    <n v="5559.7099999999991"/>
    <n v="0"/>
    <n v="3552"/>
    <n v="3552"/>
    <n v="10880"/>
    <n v="10880"/>
    <n v="2007.71"/>
    <s v="G/510306/1CA101"/>
  </r>
  <r>
    <s v="1"/>
    <s v="QUITO CIUDAD SOLIDARIA"/>
    <x v="1"/>
    <s v="C"/>
    <x v="5"/>
    <x v="12"/>
    <x v="12"/>
    <x v="0"/>
    <x v="0"/>
    <x v="0"/>
    <x v="6"/>
    <s v="002"/>
    <n v="512.92999999999995"/>
    <n v="0"/>
    <n v="512.92999999999995"/>
    <n v="-512.92999999999995"/>
    <n v="0"/>
    <n v="0"/>
    <n v="0"/>
    <n v="0"/>
    <n v="512.92999999999995"/>
    <n v="512.92999999999995"/>
    <n v="0"/>
    <s v="G/510401/1CA101"/>
  </r>
  <r>
    <s v="1"/>
    <s v="QUITO CIUDAD SOLIDARIA"/>
    <x v="1"/>
    <s v="C"/>
    <x v="5"/>
    <x v="12"/>
    <x v="12"/>
    <x v="0"/>
    <x v="0"/>
    <x v="0"/>
    <x v="7"/>
    <s v="002"/>
    <n v="3077.59"/>
    <n v="-97.48"/>
    <n v="2980.11"/>
    <n v="-248.13"/>
    <n v="2731.98"/>
    <n v="0"/>
    <n v="1870.72"/>
    <n v="1870.72"/>
    <n v="1109.3900000000001"/>
    <n v="1109.3900000000001"/>
    <n v="861.26"/>
    <s v="G/510408/1CA101"/>
  </r>
  <r>
    <s v="1"/>
    <s v="QUITO CIUDAD SOLIDARIA"/>
    <x v="1"/>
    <s v="C"/>
    <x v="5"/>
    <x v="12"/>
    <x v="12"/>
    <x v="0"/>
    <x v="0"/>
    <x v="0"/>
    <x v="8"/>
    <s v="002"/>
    <n v="15104.24"/>
    <n v="0"/>
    <n v="15104.24"/>
    <n v="6187.19"/>
    <n v="21291.43"/>
    <n v="0"/>
    <n v="12879.87"/>
    <n v="12879.87"/>
    <n v="2224.369999999999"/>
    <n v="2224.369999999999"/>
    <n v="8411.56"/>
    <s v="G/510507/1CA101"/>
  </r>
  <r>
    <s v="1"/>
    <s v="QUITO CIUDAD SOLIDARIA"/>
    <x v="1"/>
    <s v="C"/>
    <x v="5"/>
    <x v="12"/>
    <x v="12"/>
    <x v="0"/>
    <x v="0"/>
    <x v="0"/>
    <x v="9"/>
    <s v="002"/>
    <n v="28282.68"/>
    <n v="0"/>
    <n v="28282.68"/>
    <n v="-11323.51"/>
    <n v="16959.169999999998"/>
    <n v="0"/>
    <n v="5635.66"/>
    <n v="5635.66"/>
    <n v="22647.02"/>
    <n v="22647.02"/>
    <n v="11323.51"/>
    <s v="G/510509/1CA101"/>
  </r>
  <r>
    <s v="1"/>
    <s v="QUITO CIUDAD SOLIDARIA"/>
    <x v="1"/>
    <s v="C"/>
    <x v="5"/>
    <x v="12"/>
    <x v="12"/>
    <x v="0"/>
    <x v="0"/>
    <x v="0"/>
    <x v="82"/>
    <s v="002"/>
    <n v="787200"/>
    <n v="-30000"/>
    <n v="757200"/>
    <n v="0"/>
    <n v="757200"/>
    <n v="394090"/>
    <n v="267110"/>
    <n v="267110"/>
    <n v="490090"/>
    <n v="490090"/>
    <n v="96000"/>
    <s v="G/510510/1CA101"/>
  </r>
  <r>
    <s v="1"/>
    <s v="QUITO CIUDAD SOLIDARIA"/>
    <x v="1"/>
    <s v="C"/>
    <x v="5"/>
    <x v="12"/>
    <x v="12"/>
    <x v="0"/>
    <x v="0"/>
    <x v="0"/>
    <x v="10"/>
    <s v="002"/>
    <n v="8299.35"/>
    <n v="0"/>
    <n v="8299.35"/>
    <n v="-4149.68"/>
    <n v="4149.67"/>
    <n v="0"/>
    <n v="0"/>
    <n v="0"/>
    <n v="8299.35"/>
    <n v="8299.35"/>
    <n v="4149.67"/>
    <s v="G/510512/1CA101"/>
  </r>
  <r>
    <s v="1"/>
    <s v="QUITO CIUDAD SOLIDARIA"/>
    <x v="1"/>
    <s v="C"/>
    <x v="5"/>
    <x v="12"/>
    <x v="12"/>
    <x v="0"/>
    <x v="0"/>
    <x v="0"/>
    <x v="11"/>
    <s v="002"/>
    <n v="83700.19"/>
    <n v="0"/>
    <n v="83700.19"/>
    <n v="-31088.26"/>
    <n v="52611.930000000008"/>
    <n v="0"/>
    <n v="25632.67"/>
    <n v="25632.67"/>
    <n v="58067.520000000004"/>
    <n v="58067.520000000004"/>
    <n v="26979.26"/>
    <s v="G/510513/1CA101"/>
  </r>
  <r>
    <s v="1"/>
    <s v="QUITO CIUDAD SOLIDARIA"/>
    <x v="1"/>
    <s v="C"/>
    <x v="5"/>
    <x v="12"/>
    <x v="12"/>
    <x v="0"/>
    <x v="0"/>
    <x v="0"/>
    <x v="12"/>
    <s v="002"/>
    <n v="381005.8"/>
    <n v="1851.2"/>
    <n v="382857"/>
    <n v="-14439.76"/>
    <n v="368417.24"/>
    <n v="48295.06"/>
    <n v="209711.15"/>
    <n v="209711.15"/>
    <n v="173145.85"/>
    <n v="173145.85"/>
    <n v="110411.03"/>
    <s v="G/510601/1CA101"/>
  </r>
  <r>
    <s v="1"/>
    <s v="QUITO CIUDAD SOLIDARIA"/>
    <x v="1"/>
    <s v="C"/>
    <x v="5"/>
    <x v="12"/>
    <x v="12"/>
    <x v="0"/>
    <x v="0"/>
    <x v="0"/>
    <x v="13"/>
    <s v="002"/>
    <n v="251329.86"/>
    <n v="1211.2"/>
    <n v="252541.06"/>
    <n v="-52424.959999999999"/>
    <n v="200116.1"/>
    <n v="46659.09"/>
    <n v="103388.82"/>
    <n v="103388.82"/>
    <n v="149152.24"/>
    <n v="149152.24"/>
    <n v="50068.19"/>
    <s v="G/510602/1CA101"/>
  </r>
  <r>
    <s v="1"/>
    <s v="QUITO CIUDAD SOLIDARIA"/>
    <x v="1"/>
    <s v="C"/>
    <x v="5"/>
    <x v="12"/>
    <x v="12"/>
    <x v="0"/>
    <x v="0"/>
    <x v="0"/>
    <x v="14"/>
    <s v="002"/>
    <n v="32479.54"/>
    <n v="0"/>
    <n v="32479.54"/>
    <n v="0"/>
    <n v="32479.54"/>
    <n v="0"/>
    <n v="2150"/>
    <n v="2150"/>
    <n v="30329.54"/>
    <n v="30329.54"/>
    <n v="30329.54"/>
    <s v="G/510707/1CA101"/>
  </r>
  <r>
    <s v="1"/>
    <s v="QUITO CIUDAD SOLIDARIA"/>
    <x v="1"/>
    <s v="C"/>
    <x v="5"/>
    <x v="12"/>
    <x v="12"/>
    <x v="0"/>
    <x v="1"/>
    <x v="1"/>
    <x v="83"/>
    <s v="002"/>
    <n v="42272.73"/>
    <n v="0"/>
    <n v="42272.73"/>
    <n v="0"/>
    <n v="42272.73"/>
    <n v="0"/>
    <n v="0"/>
    <n v="0"/>
    <n v="42272.73"/>
    <n v="42272.73"/>
    <n v="42272.73"/>
    <s v="G/530235/1CA101"/>
  </r>
  <r>
    <s v="1"/>
    <s v="QUITO CIUDAD SOLIDARIA"/>
    <x v="3"/>
    <s v="G"/>
    <x v="6"/>
    <x v="13"/>
    <x v="13"/>
    <x v="4"/>
    <x v="32"/>
    <x v="4"/>
    <x v="57"/>
    <s v="001"/>
    <n v="40000"/>
    <n v="0"/>
    <n v="40000"/>
    <n v="-40000"/>
    <n v="0"/>
    <n v="0"/>
    <n v="0"/>
    <n v="0"/>
    <n v="40000"/>
    <n v="40000"/>
    <n v="0"/>
    <s v="G/730204/1GG101"/>
  </r>
  <r>
    <s v="1"/>
    <s v="QUITO CIUDAD SOLIDARIA"/>
    <x v="3"/>
    <s v="G"/>
    <x v="6"/>
    <x v="13"/>
    <x v="13"/>
    <x v="4"/>
    <x v="32"/>
    <x v="4"/>
    <x v="53"/>
    <s v="001"/>
    <n v="75000"/>
    <n v="-10000"/>
    <n v="65000"/>
    <n v="-65000"/>
    <n v="0"/>
    <n v="0"/>
    <n v="0"/>
    <n v="0"/>
    <n v="65000"/>
    <n v="65000"/>
    <n v="0"/>
    <s v="G/730205/1GG101"/>
  </r>
  <r>
    <s v="1"/>
    <s v="QUITO CIUDAD SOLIDARIA"/>
    <x v="3"/>
    <s v="G"/>
    <x v="6"/>
    <x v="13"/>
    <x v="13"/>
    <x v="4"/>
    <x v="32"/>
    <x v="4"/>
    <x v="56"/>
    <s v="001"/>
    <n v="15000"/>
    <n v="0"/>
    <n v="15000"/>
    <n v="-15000"/>
    <n v="0"/>
    <n v="0"/>
    <n v="0"/>
    <n v="0"/>
    <n v="15000"/>
    <n v="15000"/>
    <n v="0"/>
    <s v="G/730613/1GG101"/>
  </r>
  <r>
    <s v="1"/>
    <s v="QUITO CIUDAD SOLIDARIA"/>
    <x v="3"/>
    <s v="G"/>
    <x v="6"/>
    <x v="14"/>
    <x v="14"/>
    <x v="4"/>
    <x v="32"/>
    <x v="4"/>
    <x v="53"/>
    <s v="001"/>
    <n v="196000"/>
    <n v="-23730"/>
    <n v="172270"/>
    <n v="-168770"/>
    <n v="3500"/>
    <n v="0"/>
    <n v="0"/>
    <n v="0"/>
    <n v="172270"/>
    <n v="172270"/>
    <n v="3500"/>
    <s v="G/730205/1GG101"/>
  </r>
  <r>
    <s v="1"/>
    <s v="QUITO CIUDAD SOLIDARIA"/>
    <x v="3"/>
    <s v="G"/>
    <x v="6"/>
    <x v="14"/>
    <x v="14"/>
    <x v="4"/>
    <x v="32"/>
    <x v="4"/>
    <x v="62"/>
    <s v="001"/>
    <n v="20000"/>
    <n v="-20000"/>
    <n v="0"/>
    <n v="0"/>
    <n v="0"/>
    <n v="0"/>
    <n v="0"/>
    <n v="0"/>
    <n v="0"/>
    <n v="0"/>
    <n v="0"/>
    <s v="G/730402/1GG101"/>
  </r>
  <r>
    <s v="1"/>
    <s v="QUITO CIUDAD SOLIDARIA"/>
    <x v="3"/>
    <s v="G"/>
    <x v="6"/>
    <x v="14"/>
    <x v="14"/>
    <x v="4"/>
    <x v="32"/>
    <x v="4"/>
    <x v="147"/>
    <s v="001"/>
    <n v="14000"/>
    <n v="0"/>
    <n v="14000"/>
    <n v="-14000"/>
    <n v="0"/>
    <n v="0"/>
    <n v="0"/>
    <n v="0"/>
    <n v="14000"/>
    <n v="14000"/>
    <n v="0"/>
    <s v="G/730425/1GG101"/>
  </r>
  <r>
    <s v="1"/>
    <s v="QUITO CIUDAD SOLIDARIA"/>
    <x v="3"/>
    <s v="G"/>
    <x v="6"/>
    <x v="14"/>
    <x v="14"/>
    <x v="4"/>
    <x v="33"/>
    <x v="4"/>
    <x v="57"/>
    <s v="001"/>
    <n v="15000"/>
    <n v="0"/>
    <n v="15000"/>
    <n v="-15000"/>
    <n v="0"/>
    <n v="0"/>
    <n v="0"/>
    <n v="0"/>
    <n v="15000"/>
    <n v="15000"/>
    <n v="0"/>
    <s v="G/730204/1GG101"/>
  </r>
  <r>
    <s v="1"/>
    <s v="QUITO CIUDAD SOLIDARIA"/>
    <x v="3"/>
    <s v="G"/>
    <x v="6"/>
    <x v="14"/>
    <x v="14"/>
    <x v="4"/>
    <x v="33"/>
    <x v="4"/>
    <x v="148"/>
    <s v="001"/>
    <n v="5080"/>
    <n v="0"/>
    <n v="5080"/>
    <n v="0"/>
    <n v="5080"/>
    <n v="0"/>
    <n v="0"/>
    <n v="0"/>
    <n v="5080"/>
    <n v="5080"/>
    <n v="5080"/>
    <s v="G/730239/1GG101"/>
  </r>
  <r>
    <s v="1"/>
    <s v="QUITO CIUDAD SOLIDARIA"/>
    <x v="3"/>
    <s v="G"/>
    <x v="6"/>
    <x v="14"/>
    <x v="14"/>
    <x v="4"/>
    <x v="33"/>
    <x v="4"/>
    <x v="149"/>
    <s v="001"/>
    <n v="2500"/>
    <n v="-2500"/>
    <n v="0"/>
    <n v="0"/>
    <n v="0"/>
    <n v="0"/>
    <n v="0"/>
    <n v="0"/>
    <n v="0"/>
    <n v="0"/>
    <n v="0"/>
    <s v="G/730302/1GG101"/>
  </r>
  <r>
    <s v="1"/>
    <s v="QUITO CIUDAD SOLIDARIA"/>
    <x v="3"/>
    <s v="G"/>
    <x v="6"/>
    <x v="14"/>
    <x v="14"/>
    <x v="4"/>
    <x v="33"/>
    <x v="4"/>
    <x v="62"/>
    <s v="001"/>
    <n v="10000"/>
    <n v="0"/>
    <n v="10000"/>
    <n v="-10000"/>
    <n v="0"/>
    <n v="0"/>
    <n v="0"/>
    <n v="0"/>
    <n v="10000"/>
    <n v="10000"/>
    <n v="0"/>
    <s v="G/730402/1GG101"/>
  </r>
  <r>
    <s v="1"/>
    <s v="QUITO CIUDAD SOLIDARIA"/>
    <x v="3"/>
    <s v="G"/>
    <x v="6"/>
    <x v="14"/>
    <x v="14"/>
    <x v="4"/>
    <x v="33"/>
    <x v="4"/>
    <x v="150"/>
    <s v="001"/>
    <n v="5000"/>
    <n v="-5000"/>
    <n v="0"/>
    <n v="0"/>
    <n v="0"/>
    <n v="0"/>
    <n v="0"/>
    <n v="0"/>
    <n v="0"/>
    <n v="0"/>
    <n v="0"/>
    <s v="G/730602/1GG101"/>
  </r>
  <r>
    <s v="1"/>
    <s v="QUITO CIUDAD SOLIDARIA"/>
    <x v="3"/>
    <s v="G"/>
    <x v="6"/>
    <x v="14"/>
    <x v="14"/>
    <x v="4"/>
    <x v="33"/>
    <x v="4"/>
    <x v="48"/>
    <s v="001"/>
    <n v="15000"/>
    <n v="0"/>
    <n v="15000"/>
    <n v="-15000"/>
    <n v="0"/>
    <n v="0"/>
    <n v="0"/>
    <n v="0"/>
    <n v="15000"/>
    <n v="15000"/>
    <n v="0"/>
    <s v="G/730605/1GG101"/>
  </r>
  <r>
    <s v="1"/>
    <s v="QUITO CIUDAD SOLIDARIA"/>
    <x v="3"/>
    <s v="G"/>
    <x v="6"/>
    <x v="14"/>
    <x v="14"/>
    <x v="4"/>
    <x v="33"/>
    <x v="4"/>
    <x v="50"/>
    <s v="001"/>
    <n v="2500"/>
    <n v="0"/>
    <n v="2500"/>
    <n v="-2500"/>
    <n v="0"/>
    <n v="0"/>
    <n v="0"/>
    <n v="0"/>
    <n v="2500"/>
    <n v="2500"/>
    <n v="0"/>
    <s v="G/730804/1GG101"/>
  </r>
  <r>
    <s v="1"/>
    <s v="QUITO CIUDAD SOLIDARIA"/>
    <x v="3"/>
    <s v="G"/>
    <x v="6"/>
    <x v="14"/>
    <x v="14"/>
    <x v="4"/>
    <x v="33"/>
    <x v="4"/>
    <x v="59"/>
    <s v="001"/>
    <n v="30000"/>
    <n v="0"/>
    <n v="30000"/>
    <n v="-30000"/>
    <n v="0"/>
    <n v="0"/>
    <n v="0"/>
    <n v="0"/>
    <n v="30000"/>
    <n v="30000"/>
    <n v="0"/>
    <s v="G/730812/1GG101"/>
  </r>
  <r>
    <s v="1"/>
    <s v="QUITO CIUDAD SOLIDARIA"/>
    <x v="3"/>
    <s v="G"/>
    <x v="6"/>
    <x v="14"/>
    <x v="14"/>
    <x v="4"/>
    <x v="33"/>
    <x v="4"/>
    <x v="103"/>
    <s v="001"/>
    <n v="25000"/>
    <n v="-5000"/>
    <n v="20000"/>
    <n v="-20000"/>
    <n v="0"/>
    <n v="0"/>
    <n v="0"/>
    <n v="0"/>
    <n v="20000"/>
    <n v="20000"/>
    <n v="0"/>
    <s v="G/731403/1GG101"/>
  </r>
  <r>
    <s v="1"/>
    <s v="QUITO CIUDAD SOLIDARIA"/>
    <x v="3"/>
    <s v="G"/>
    <x v="6"/>
    <x v="14"/>
    <x v="14"/>
    <x v="4"/>
    <x v="33"/>
    <x v="4"/>
    <x v="115"/>
    <s v="001"/>
    <n v="10200"/>
    <n v="-10200"/>
    <n v="0"/>
    <n v="0"/>
    <n v="0"/>
    <n v="0"/>
    <n v="0"/>
    <n v="0"/>
    <n v="0"/>
    <n v="0"/>
    <n v="0"/>
    <s v="G/731404/1GG101"/>
  </r>
  <r>
    <s v="1"/>
    <s v="QUITO CIUDAD SOLIDARIA"/>
    <x v="3"/>
    <s v="G"/>
    <x v="6"/>
    <x v="14"/>
    <x v="14"/>
    <x v="4"/>
    <x v="33"/>
    <x v="4"/>
    <x v="100"/>
    <s v="001"/>
    <n v="18650"/>
    <n v="0"/>
    <n v="18650"/>
    <n v="-18650"/>
    <n v="0"/>
    <n v="0"/>
    <n v="0"/>
    <n v="0"/>
    <n v="18650"/>
    <n v="18650"/>
    <n v="0"/>
    <s v="G/731407/1GG101"/>
  </r>
  <r>
    <s v="1"/>
    <s v="QUITO CIUDAD SOLIDARIA"/>
    <x v="3"/>
    <s v="G"/>
    <x v="6"/>
    <x v="14"/>
    <x v="14"/>
    <x v="4"/>
    <x v="33"/>
    <x v="4"/>
    <x v="151"/>
    <s v="001"/>
    <n v="7000"/>
    <n v="0"/>
    <n v="7000"/>
    <n v="-7000"/>
    <n v="0"/>
    <n v="0"/>
    <n v="0"/>
    <n v="0"/>
    <n v="7000"/>
    <n v="7000"/>
    <n v="0"/>
    <s v="G/731409/1GG101"/>
  </r>
  <r>
    <s v="1"/>
    <s v="QUITO CIUDAD SOLIDARIA"/>
    <x v="3"/>
    <s v="G"/>
    <x v="6"/>
    <x v="14"/>
    <x v="14"/>
    <x v="4"/>
    <x v="32"/>
    <x v="6"/>
    <x v="78"/>
    <s v="001"/>
    <n v="10000"/>
    <n v="0"/>
    <n v="10000"/>
    <n v="-10000"/>
    <n v="0"/>
    <n v="0"/>
    <n v="0"/>
    <n v="0"/>
    <n v="10000"/>
    <n v="10000"/>
    <n v="0"/>
    <s v="G/840107/1GG101"/>
  </r>
  <r>
    <s v="1"/>
    <s v="QUITO CIUDAD SOLIDARIA"/>
    <x v="3"/>
    <s v="G"/>
    <x v="6"/>
    <x v="14"/>
    <x v="14"/>
    <x v="4"/>
    <x v="33"/>
    <x v="6"/>
    <x v="79"/>
    <s v="001"/>
    <n v="15000"/>
    <n v="0"/>
    <n v="15000"/>
    <n v="-15000"/>
    <n v="0"/>
    <n v="0"/>
    <n v="0"/>
    <n v="0"/>
    <n v="15000"/>
    <n v="15000"/>
    <n v="0"/>
    <s v="G/840103/1GG101"/>
  </r>
  <r>
    <s v="1"/>
    <s v="QUITO CIUDAD SOLIDARIA"/>
    <x v="3"/>
    <s v="G"/>
    <x v="6"/>
    <x v="14"/>
    <x v="14"/>
    <x v="4"/>
    <x v="33"/>
    <x v="6"/>
    <x v="77"/>
    <s v="001"/>
    <n v="24070"/>
    <n v="-24070"/>
    <n v="0"/>
    <n v="0"/>
    <n v="0"/>
    <n v="0"/>
    <n v="0"/>
    <n v="0"/>
    <n v="0"/>
    <n v="0"/>
    <n v="0"/>
    <s v="G/840104/1GG101"/>
  </r>
  <r>
    <s v="1"/>
    <s v="QUITO CIUDAD SOLIDARIA"/>
    <x v="3"/>
    <s v="G"/>
    <x v="6"/>
    <x v="14"/>
    <x v="14"/>
    <x v="4"/>
    <x v="33"/>
    <x v="6"/>
    <x v="78"/>
    <s v="001"/>
    <n v="5000"/>
    <n v="0"/>
    <n v="5000"/>
    <n v="-5000"/>
    <n v="0"/>
    <n v="0"/>
    <n v="0"/>
    <n v="0"/>
    <n v="5000"/>
    <n v="5000"/>
    <n v="0"/>
    <s v="G/840107/1GG101"/>
  </r>
  <r>
    <s v="1"/>
    <s v="QUITO CIUDAD SOLIDARIA"/>
    <x v="3"/>
    <s v="I"/>
    <x v="7"/>
    <x v="15"/>
    <x v="15"/>
    <x v="0"/>
    <x v="0"/>
    <x v="0"/>
    <x v="0"/>
    <s v="002"/>
    <n v="211656"/>
    <n v="-175"/>
    <n v="211481"/>
    <n v="-28231.63"/>
    <n v="183249.37"/>
    <n v="0"/>
    <n v="121168.99"/>
    <n v="121168.99"/>
    <n v="90312.01"/>
    <n v="90312.01"/>
    <n v="62080.38"/>
    <s v="G/510105/1IA101"/>
  </r>
  <r>
    <s v="1"/>
    <s v="QUITO CIUDAD SOLIDARIA"/>
    <x v="3"/>
    <s v="I"/>
    <x v="7"/>
    <x v="15"/>
    <x v="15"/>
    <x v="0"/>
    <x v="0"/>
    <x v="0"/>
    <x v="1"/>
    <s v="002"/>
    <n v="16747.2"/>
    <n v="0"/>
    <n v="16747.2"/>
    <n v="0"/>
    <n v="16747.2"/>
    <n v="0"/>
    <n v="11164.8"/>
    <n v="11164.8"/>
    <n v="5582.4000000000015"/>
    <n v="5582.4000000000015"/>
    <n v="5582.4"/>
    <s v="G/510106/1IA101"/>
  </r>
  <r>
    <s v="1"/>
    <s v="QUITO CIUDAD SOLIDARIA"/>
    <x v="3"/>
    <s v="I"/>
    <x v="7"/>
    <x v="15"/>
    <x v="15"/>
    <x v="0"/>
    <x v="0"/>
    <x v="0"/>
    <x v="152"/>
    <s v="002"/>
    <n v="943105.56"/>
    <n v="-9613.25"/>
    <n v="933492.31"/>
    <n v="-19741.95"/>
    <n v="913750.3600000001"/>
    <n v="0"/>
    <n v="604716.04"/>
    <n v="604716.04"/>
    <n v="328776.27"/>
    <n v="328776.27"/>
    <n v="309034.32"/>
    <s v="G/510108/1IA101"/>
  </r>
  <r>
    <s v="1"/>
    <s v="QUITO CIUDAD SOLIDARIA"/>
    <x v="3"/>
    <s v="I"/>
    <x v="7"/>
    <x v="15"/>
    <x v="15"/>
    <x v="0"/>
    <x v="0"/>
    <x v="0"/>
    <x v="2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x v="3"/>
    <s v="I"/>
    <x v="7"/>
    <x v="15"/>
    <x v="15"/>
    <x v="0"/>
    <x v="0"/>
    <x v="0"/>
    <x v="2"/>
    <s v="002"/>
    <n v="97625.73"/>
    <n v="-800.78"/>
    <n v="96824.95"/>
    <n v="0"/>
    <n v="96824.95"/>
    <n v="0"/>
    <n v="3405.92"/>
    <n v="3405.92"/>
    <n v="93419.03"/>
    <n v="93419.03"/>
    <n v="93419.03"/>
    <s v="G/510203/1IA101"/>
  </r>
  <r>
    <s v="1"/>
    <s v="QUITO CIUDAD SOLIDARIA"/>
    <x v="3"/>
    <s v="I"/>
    <x v="7"/>
    <x v="15"/>
    <x v="15"/>
    <x v="0"/>
    <x v="0"/>
    <x v="0"/>
    <x v="3"/>
    <s v="001"/>
    <n v="0"/>
    <n v="800"/>
    <n v="800"/>
    <n v="0"/>
    <n v="800"/>
    <n v="642.22"/>
    <n v="157.78"/>
    <n v="157.78"/>
    <n v="642.22"/>
    <n v="642.22"/>
    <n v="0"/>
    <s v="G/510204/1IA101"/>
  </r>
  <r>
    <s v="1"/>
    <s v="QUITO CIUDAD SOLIDARIA"/>
    <x v="3"/>
    <s v="I"/>
    <x v="7"/>
    <x v="15"/>
    <x v="15"/>
    <x v="0"/>
    <x v="0"/>
    <x v="0"/>
    <x v="3"/>
    <s v="002"/>
    <n v="37741.26"/>
    <n v="15.76"/>
    <n v="37757.020000000004"/>
    <n v="0"/>
    <n v="37757.020000000004"/>
    <n v="0"/>
    <n v="34802.25"/>
    <n v="34802.25"/>
    <n v="2954.7700000000041"/>
    <n v="2954.7700000000041"/>
    <n v="2954.77"/>
    <s v="G/510204/1IA101"/>
  </r>
  <r>
    <s v="1"/>
    <s v="QUITO CIUDAD SOLIDARIA"/>
    <x v="3"/>
    <s v="I"/>
    <x v="7"/>
    <x v="15"/>
    <x v="15"/>
    <x v="0"/>
    <x v="0"/>
    <x v="0"/>
    <x v="4"/>
    <s v="002"/>
    <n v="264"/>
    <n v="0"/>
    <n v="264"/>
    <n v="-120.53"/>
    <n v="143.47"/>
    <n v="0"/>
    <n v="83"/>
    <n v="83"/>
    <n v="181"/>
    <n v="181"/>
    <n v="60.47"/>
    <s v="G/510304/1IA101"/>
  </r>
  <r>
    <s v="1"/>
    <s v="QUITO CIUDAD SOLIDARIA"/>
    <x v="3"/>
    <s v="I"/>
    <x v="7"/>
    <x v="15"/>
    <x v="15"/>
    <x v="0"/>
    <x v="0"/>
    <x v="0"/>
    <x v="5"/>
    <s v="002"/>
    <n v="2112"/>
    <n v="0"/>
    <n v="2112"/>
    <n v="-964.23"/>
    <n v="1147.77"/>
    <n v="0"/>
    <n v="664"/>
    <n v="664"/>
    <n v="1448"/>
    <n v="1448"/>
    <n v="483.77"/>
    <s v="G/510306/1IA101"/>
  </r>
  <r>
    <s v="1"/>
    <s v="QUITO CIUDAD SOLIDARIA"/>
    <x v="3"/>
    <s v="I"/>
    <x v="7"/>
    <x v="15"/>
    <x v="15"/>
    <x v="0"/>
    <x v="0"/>
    <x v="0"/>
    <x v="6"/>
    <s v="002"/>
    <n v="83.74"/>
    <n v="0"/>
    <n v="83.74"/>
    <n v="-21.51"/>
    <n v="62.22999999999999"/>
    <n v="0"/>
    <n v="40"/>
    <n v="40"/>
    <n v="43.739999999999995"/>
    <n v="43.739999999999995"/>
    <n v="22.23"/>
    <s v="G/510401/1IA101"/>
  </r>
  <r>
    <s v="1"/>
    <s v="QUITO CIUDAD SOLIDARIA"/>
    <x v="3"/>
    <s v="I"/>
    <x v="7"/>
    <x v="15"/>
    <x v="15"/>
    <x v="0"/>
    <x v="0"/>
    <x v="0"/>
    <x v="7"/>
    <s v="002"/>
    <n v="502.42"/>
    <n v="0"/>
    <n v="502.42"/>
    <n v="0"/>
    <n v="502.42"/>
    <n v="0"/>
    <n v="367.2"/>
    <n v="367.2"/>
    <n v="135.22000000000003"/>
    <n v="135.22000000000003"/>
    <n v="135.22"/>
    <s v="G/510408/1IA101"/>
  </r>
  <r>
    <s v="1"/>
    <s v="QUITO CIUDAD SOLIDARIA"/>
    <x v="3"/>
    <s v="I"/>
    <x v="7"/>
    <x v="15"/>
    <x v="15"/>
    <x v="0"/>
    <x v="0"/>
    <x v="0"/>
    <x v="8"/>
    <s v="002"/>
    <n v="2574.8200000000002"/>
    <n v="0"/>
    <n v="2574.8200000000002"/>
    <n v="-1287.4100000000001"/>
    <n v="1287.4100000000001"/>
    <n v="0"/>
    <n v="0"/>
    <n v="0"/>
    <n v="2574.8200000000002"/>
    <n v="2574.8200000000002"/>
    <n v="1287.4100000000001"/>
    <s v="G/510507/1IA101"/>
  </r>
  <r>
    <s v="1"/>
    <s v="QUITO CIUDAD SOLIDARIA"/>
    <x v="3"/>
    <s v="I"/>
    <x v="7"/>
    <x v="15"/>
    <x v="15"/>
    <x v="0"/>
    <x v="0"/>
    <x v="0"/>
    <x v="9"/>
    <s v="002"/>
    <n v="0"/>
    <n v="175"/>
    <n v="175"/>
    <n v="135.79"/>
    <n v="310.78999999999996"/>
    <n v="0"/>
    <n v="174.04"/>
    <n v="174.04"/>
    <n v="0.96000000000000796"/>
    <n v="0.96000000000000796"/>
    <n v="136.75"/>
    <s v="G/510509/1IA101"/>
  </r>
  <r>
    <s v="1"/>
    <s v="QUITO CIUDAD SOLIDARIA"/>
    <x v="3"/>
    <s v="I"/>
    <x v="7"/>
    <x v="15"/>
    <x v="15"/>
    <x v="0"/>
    <x v="0"/>
    <x v="0"/>
    <x v="82"/>
    <s v="001"/>
    <n v="0"/>
    <n v="19608"/>
    <n v="19608"/>
    <n v="0"/>
    <n v="19608"/>
    <n v="14923.87"/>
    <n v="4684.13"/>
    <n v="4684.13"/>
    <n v="14923.869999999999"/>
    <n v="14923.869999999999"/>
    <n v="0"/>
    <s v="G/510510/1IA101"/>
  </r>
  <r>
    <s v="1"/>
    <s v="QUITO CIUDAD SOLIDARIA"/>
    <x v="3"/>
    <s v="I"/>
    <x v="7"/>
    <x v="15"/>
    <x v="15"/>
    <x v="0"/>
    <x v="0"/>
    <x v="0"/>
    <x v="10"/>
    <s v="002"/>
    <n v="1176.28"/>
    <n v="0"/>
    <n v="1176.28"/>
    <n v="-588.14"/>
    <n v="588.14"/>
    <n v="0"/>
    <n v="0"/>
    <n v="0"/>
    <n v="1176.28"/>
    <n v="1176.28"/>
    <n v="588.14"/>
    <s v="G/510512/1IA101"/>
  </r>
  <r>
    <s v="1"/>
    <s v="QUITO CIUDAD SOLIDARIA"/>
    <x v="3"/>
    <s v="I"/>
    <x v="7"/>
    <x v="15"/>
    <x v="15"/>
    <x v="0"/>
    <x v="0"/>
    <x v="0"/>
    <x v="11"/>
    <s v="002"/>
    <n v="2352.56"/>
    <n v="0"/>
    <n v="2352.56"/>
    <n v="-1176.28"/>
    <n v="1176.28"/>
    <n v="0"/>
    <n v="0"/>
    <n v="0"/>
    <n v="2352.56"/>
    <n v="2352.56"/>
    <n v="1176.28"/>
    <s v="G/510513/1IA101"/>
  </r>
  <r>
    <s v="1"/>
    <s v="QUITO CIUDAD SOLIDARIA"/>
    <x v="3"/>
    <s v="I"/>
    <x v="7"/>
    <x v="15"/>
    <x v="15"/>
    <x v="0"/>
    <x v="0"/>
    <x v="0"/>
    <x v="12"/>
    <s v="002"/>
    <n v="133965.54"/>
    <n v="-1071.4000000000001"/>
    <n v="132894.14000000001"/>
    <n v="-5784.88"/>
    <n v="127109.26000000001"/>
    <n v="0"/>
    <n v="84098.61"/>
    <n v="84098.61"/>
    <n v="48795.530000000013"/>
    <n v="48795.530000000013"/>
    <n v="43010.65"/>
    <s v="G/510601/1IA101"/>
  </r>
  <r>
    <s v="1"/>
    <s v="QUITO CIUDAD SOLIDARIA"/>
    <x v="3"/>
    <s v="I"/>
    <x v="7"/>
    <x v="15"/>
    <x v="15"/>
    <x v="0"/>
    <x v="0"/>
    <x v="0"/>
    <x v="12"/>
    <s v="001"/>
    <n v="0"/>
    <n v="2480.41"/>
    <n v="2480.41"/>
    <n v="0"/>
    <n v="2480.41"/>
    <n v="1958.11"/>
    <n v="522.29999999999995"/>
    <n v="522.29999999999995"/>
    <n v="1958.11"/>
    <n v="1958.11"/>
    <n v="0"/>
    <s v="G/510601/1IA101"/>
  </r>
  <r>
    <s v="1"/>
    <s v="QUITO CIUDAD SOLIDARIA"/>
    <x v="3"/>
    <s v="I"/>
    <x v="7"/>
    <x v="15"/>
    <x v="15"/>
    <x v="0"/>
    <x v="0"/>
    <x v="0"/>
    <x v="13"/>
    <s v="002"/>
    <n v="97625.73"/>
    <n v="-800.78"/>
    <n v="96824.95"/>
    <n v="-6724.92"/>
    <n v="90100.03"/>
    <n v="0"/>
    <n v="60067.01"/>
    <n v="60067.01"/>
    <n v="36757.939999999995"/>
    <n v="36757.939999999995"/>
    <n v="30033.02"/>
    <s v="G/510602/1IA101"/>
  </r>
  <r>
    <s v="1"/>
    <s v="QUITO CIUDAD SOLIDARIA"/>
    <x v="3"/>
    <s v="I"/>
    <x v="7"/>
    <x v="15"/>
    <x v="15"/>
    <x v="0"/>
    <x v="0"/>
    <x v="0"/>
    <x v="13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x v="3"/>
    <s v="I"/>
    <x v="7"/>
    <x v="15"/>
    <x v="15"/>
    <x v="0"/>
    <x v="0"/>
    <x v="0"/>
    <x v="14"/>
    <s v="002"/>
    <n v="7649.22"/>
    <n v="0"/>
    <n v="7649.22"/>
    <n v="0"/>
    <n v="7649.22"/>
    <n v="0"/>
    <n v="1119.27"/>
    <n v="1119.27"/>
    <n v="6529.9500000000007"/>
    <n v="6529.9500000000007"/>
    <n v="6529.95"/>
    <s v="G/510707/1IA101"/>
  </r>
  <r>
    <s v="1"/>
    <s v="QUITO CIUDAD SOLIDARIA"/>
    <x v="3"/>
    <s v="I"/>
    <x v="7"/>
    <x v="15"/>
    <x v="15"/>
    <x v="0"/>
    <x v="1"/>
    <x v="1"/>
    <x v="15"/>
    <s v="001"/>
    <n v="15000"/>
    <n v="0"/>
    <n v="15000"/>
    <n v="0"/>
    <n v="15000"/>
    <n v="0"/>
    <n v="15000"/>
    <n v="4718.78"/>
    <n v="0"/>
    <n v="10281.220000000001"/>
    <n v="0"/>
    <s v="G/530101/1IA101"/>
  </r>
  <r>
    <s v="1"/>
    <s v="QUITO CIUDAD SOLIDARIA"/>
    <x v="3"/>
    <s v="I"/>
    <x v="7"/>
    <x v="15"/>
    <x v="15"/>
    <x v="0"/>
    <x v="1"/>
    <x v="1"/>
    <x v="16"/>
    <s v="001"/>
    <n v="28000"/>
    <n v="0"/>
    <n v="28000"/>
    <n v="0"/>
    <n v="28000"/>
    <n v="0"/>
    <n v="28000"/>
    <n v="10855.41"/>
    <n v="0"/>
    <n v="17144.59"/>
    <n v="0"/>
    <s v="G/530104/1IA101"/>
  </r>
  <r>
    <s v="1"/>
    <s v="QUITO CIUDAD SOLIDARIA"/>
    <x v="3"/>
    <s v="I"/>
    <x v="7"/>
    <x v="15"/>
    <x v="15"/>
    <x v="0"/>
    <x v="1"/>
    <x v="1"/>
    <x v="17"/>
    <s v="001"/>
    <n v="20000"/>
    <n v="0"/>
    <n v="20000"/>
    <n v="0"/>
    <n v="20000"/>
    <n v="0"/>
    <n v="20000"/>
    <n v="10610.77"/>
    <n v="0"/>
    <n v="9389.23"/>
    <n v="0"/>
    <s v="G/530105/1IA101"/>
  </r>
  <r>
    <s v="1"/>
    <s v="QUITO CIUDAD SOLIDARIA"/>
    <x v="3"/>
    <s v="I"/>
    <x v="7"/>
    <x v="15"/>
    <x v="15"/>
    <x v="0"/>
    <x v="1"/>
    <x v="1"/>
    <x v="19"/>
    <s v="001"/>
    <n v="2000"/>
    <n v="0"/>
    <n v="2000"/>
    <n v="0"/>
    <n v="2000"/>
    <n v="0"/>
    <n v="0"/>
    <n v="0"/>
    <n v="2000"/>
    <n v="2000"/>
    <n v="2000"/>
    <s v="G/530203/1IA101"/>
  </r>
  <r>
    <s v="1"/>
    <s v="QUITO CIUDAD SOLIDARIA"/>
    <x v="3"/>
    <s v="I"/>
    <x v="7"/>
    <x v="15"/>
    <x v="15"/>
    <x v="0"/>
    <x v="1"/>
    <x v="1"/>
    <x v="20"/>
    <s v="001"/>
    <n v="7000"/>
    <n v="0"/>
    <n v="7000"/>
    <n v="-2800"/>
    <n v="4200"/>
    <n v="0"/>
    <n v="0"/>
    <n v="0"/>
    <n v="7000"/>
    <n v="7000"/>
    <n v="4200"/>
    <s v="G/530204/1IA101"/>
  </r>
  <r>
    <s v="1"/>
    <s v="QUITO CIUDAD SOLIDARIA"/>
    <x v="3"/>
    <s v="I"/>
    <x v="7"/>
    <x v="15"/>
    <x v="15"/>
    <x v="0"/>
    <x v="1"/>
    <x v="1"/>
    <x v="140"/>
    <s v="001"/>
    <n v="8000"/>
    <n v="0"/>
    <n v="8000"/>
    <n v="-3200"/>
    <n v="4800"/>
    <n v="0"/>
    <n v="0"/>
    <n v="0"/>
    <n v="8000"/>
    <n v="8000"/>
    <n v="4800"/>
    <s v="G/530205/1IA101"/>
  </r>
  <r>
    <s v="1"/>
    <s v="QUITO CIUDAD SOLIDARIA"/>
    <x v="3"/>
    <s v="I"/>
    <x v="7"/>
    <x v="15"/>
    <x v="15"/>
    <x v="0"/>
    <x v="1"/>
    <x v="1"/>
    <x v="21"/>
    <s v="001"/>
    <n v="105000"/>
    <n v="-17800"/>
    <n v="87200"/>
    <n v="-7104.9"/>
    <n v="80095.100000000006"/>
    <n v="0"/>
    <n v="69437.759999999995"/>
    <n v="46291.839999999997"/>
    <n v="17762.240000000005"/>
    <n v="40908.160000000003"/>
    <n v="10657.34"/>
    <s v="G/530208/1IA101"/>
  </r>
  <r>
    <s v="1"/>
    <s v="QUITO CIUDAD SOLIDARIA"/>
    <x v="3"/>
    <s v="I"/>
    <x v="7"/>
    <x v="15"/>
    <x v="15"/>
    <x v="0"/>
    <x v="1"/>
    <x v="1"/>
    <x v="22"/>
    <s v="001"/>
    <n v="121000"/>
    <n v="0"/>
    <n v="121000"/>
    <n v="-1825.44"/>
    <n v="119174.56"/>
    <n v="0"/>
    <n v="117957.1"/>
    <n v="50018.09"/>
    <n v="3042.8999999999942"/>
    <n v="70981.91"/>
    <n v="1217.46"/>
    <s v="G/530209/1IA101"/>
  </r>
  <r>
    <s v="1"/>
    <s v="QUITO CIUDAD SOLIDARIA"/>
    <x v="3"/>
    <s v="I"/>
    <x v="7"/>
    <x v="15"/>
    <x v="15"/>
    <x v="0"/>
    <x v="1"/>
    <x v="1"/>
    <x v="24"/>
    <s v="001"/>
    <n v="30000"/>
    <n v="14800"/>
    <n v="44800"/>
    <n v="0"/>
    <n v="44800"/>
    <n v="25933.599999999999"/>
    <n v="18866.400000000001"/>
    <n v="4406.6400000000003"/>
    <n v="25933.599999999999"/>
    <n v="40393.360000000001"/>
    <n v="0"/>
    <s v="G/530402/1IA101"/>
  </r>
  <r>
    <s v="1"/>
    <s v="QUITO CIUDAD SOLIDARIA"/>
    <x v="3"/>
    <s v="I"/>
    <x v="7"/>
    <x v="15"/>
    <x v="15"/>
    <x v="0"/>
    <x v="1"/>
    <x v="1"/>
    <x v="25"/>
    <s v="001"/>
    <n v="5000"/>
    <n v="0"/>
    <n v="5000"/>
    <n v="0"/>
    <n v="5000"/>
    <n v="0"/>
    <n v="0"/>
    <n v="0"/>
    <n v="5000"/>
    <n v="5000"/>
    <n v="5000"/>
    <s v="G/530404/1IA101"/>
  </r>
  <r>
    <s v="1"/>
    <s v="QUITO CIUDAD SOLIDARIA"/>
    <x v="3"/>
    <s v="I"/>
    <x v="7"/>
    <x v="15"/>
    <x v="15"/>
    <x v="0"/>
    <x v="1"/>
    <x v="1"/>
    <x v="26"/>
    <s v="001"/>
    <n v="4000"/>
    <n v="0"/>
    <n v="4000"/>
    <n v="0"/>
    <n v="4000"/>
    <n v="0"/>
    <n v="2000"/>
    <n v="1851.36"/>
    <n v="2000"/>
    <n v="2148.6400000000003"/>
    <n v="2000"/>
    <s v="G/530405/1IA101"/>
  </r>
  <r>
    <s v="1"/>
    <s v="QUITO CIUDAD SOLIDARIA"/>
    <x v="3"/>
    <s v="I"/>
    <x v="7"/>
    <x v="15"/>
    <x v="15"/>
    <x v="0"/>
    <x v="1"/>
    <x v="1"/>
    <x v="28"/>
    <s v="001"/>
    <n v="3000"/>
    <n v="0"/>
    <n v="3000"/>
    <n v="0"/>
    <n v="3000"/>
    <n v="0"/>
    <n v="0"/>
    <n v="0"/>
    <n v="3000"/>
    <n v="3000"/>
    <n v="3000"/>
    <s v="G/530704/1IA101"/>
  </r>
  <r>
    <s v="1"/>
    <s v="QUITO CIUDAD SOLIDARIA"/>
    <x v="3"/>
    <s v="I"/>
    <x v="7"/>
    <x v="15"/>
    <x v="15"/>
    <x v="0"/>
    <x v="1"/>
    <x v="1"/>
    <x v="30"/>
    <s v="001"/>
    <n v="1000"/>
    <n v="0"/>
    <n v="1000"/>
    <n v="0"/>
    <n v="1000"/>
    <n v="0"/>
    <n v="0"/>
    <n v="0"/>
    <n v="1000"/>
    <n v="1000"/>
    <n v="1000"/>
    <s v="G/530803/1IA101"/>
  </r>
  <r>
    <s v="1"/>
    <s v="QUITO CIUDAD SOLIDARIA"/>
    <x v="3"/>
    <s v="I"/>
    <x v="7"/>
    <x v="15"/>
    <x v="15"/>
    <x v="0"/>
    <x v="1"/>
    <x v="1"/>
    <x v="31"/>
    <s v="001"/>
    <n v="500"/>
    <n v="0"/>
    <n v="500"/>
    <n v="0"/>
    <n v="500"/>
    <n v="0"/>
    <n v="0"/>
    <n v="0"/>
    <n v="500"/>
    <n v="500"/>
    <n v="500"/>
    <s v="G/530804/1IA101"/>
  </r>
  <r>
    <s v="1"/>
    <s v="QUITO CIUDAD SOLIDARIA"/>
    <x v="3"/>
    <s v="I"/>
    <x v="7"/>
    <x v="15"/>
    <x v="15"/>
    <x v="0"/>
    <x v="1"/>
    <x v="1"/>
    <x v="32"/>
    <s v="001"/>
    <n v="800"/>
    <n v="0"/>
    <n v="800"/>
    <n v="0"/>
    <n v="800"/>
    <n v="0"/>
    <n v="0"/>
    <n v="0"/>
    <n v="800"/>
    <n v="800"/>
    <n v="800"/>
    <s v="G/530805/1IA101"/>
  </r>
  <r>
    <s v="1"/>
    <s v="QUITO CIUDAD SOLIDARIA"/>
    <x v="3"/>
    <s v="I"/>
    <x v="7"/>
    <x v="15"/>
    <x v="15"/>
    <x v="0"/>
    <x v="1"/>
    <x v="1"/>
    <x v="34"/>
    <s v="001"/>
    <n v="1000"/>
    <n v="0"/>
    <n v="1000"/>
    <n v="0"/>
    <n v="1000"/>
    <n v="0"/>
    <n v="0"/>
    <n v="0"/>
    <n v="1000"/>
    <n v="1000"/>
    <n v="1000"/>
    <s v="G/530807/1IA101"/>
  </r>
  <r>
    <s v="1"/>
    <s v="QUITO CIUDAD SOLIDARIA"/>
    <x v="3"/>
    <s v="I"/>
    <x v="7"/>
    <x v="15"/>
    <x v="15"/>
    <x v="0"/>
    <x v="1"/>
    <x v="1"/>
    <x v="36"/>
    <s v="001"/>
    <n v="1000"/>
    <n v="0"/>
    <n v="1000"/>
    <n v="0"/>
    <n v="1000"/>
    <n v="0"/>
    <n v="0"/>
    <n v="0"/>
    <n v="1000"/>
    <n v="1000"/>
    <n v="1000"/>
    <s v="G/530811/1IA101"/>
  </r>
  <r>
    <s v="1"/>
    <s v="QUITO CIUDAD SOLIDARIA"/>
    <x v="3"/>
    <s v="I"/>
    <x v="7"/>
    <x v="15"/>
    <x v="15"/>
    <x v="0"/>
    <x v="1"/>
    <x v="1"/>
    <x v="153"/>
    <s v="001"/>
    <n v="2000"/>
    <n v="0"/>
    <n v="2000"/>
    <n v="-800"/>
    <n v="1200"/>
    <n v="0"/>
    <n v="0"/>
    <n v="0"/>
    <n v="2000"/>
    <n v="2000"/>
    <n v="1200"/>
    <s v="G/530812/1IA101"/>
  </r>
  <r>
    <s v="1"/>
    <s v="QUITO CIUDAD SOLIDARIA"/>
    <x v="3"/>
    <s v="I"/>
    <x v="7"/>
    <x v="15"/>
    <x v="15"/>
    <x v="0"/>
    <x v="1"/>
    <x v="1"/>
    <x v="37"/>
    <s v="001"/>
    <n v="900"/>
    <n v="3000"/>
    <n v="3900"/>
    <n v="0"/>
    <n v="3900"/>
    <n v="0"/>
    <n v="3000"/>
    <n v="2713.23"/>
    <n v="900"/>
    <n v="1186.77"/>
    <n v="900"/>
    <s v="G/530813/1IA101"/>
  </r>
  <r>
    <s v="1"/>
    <s v="QUITO CIUDAD SOLIDARIA"/>
    <x v="3"/>
    <s v="I"/>
    <x v="7"/>
    <x v="15"/>
    <x v="15"/>
    <x v="0"/>
    <x v="1"/>
    <x v="1"/>
    <x v="154"/>
    <s v="001"/>
    <n v="2000"/>
    <n v="0"/>
    <n v="2000"/>
    <n v="-800"/>
    <n v="1200"/>
    <n v="0"/>
    <n v="0"/>
    <n v="0"/>
    <n v="2000"/>
    <n v="2000"/>
    <n v="1200"/>
    <s v="G/530827/1IA101"/>
  </r>
  <r>
    <s v="1"/>
    <s v="QUITO CIUDAD SOLIDARIA"/>
    <x v="3"/>
    <s v="I"/>
    <x v="7"/>
    <x v="15"/>
    <x v="15"/>
    <x v="0"/>
    <x v="1"/>
    <x v="2"/>
    <x v="38"/>
    <s v="001"/>
    <n v="1000"/>
    <n v="0"/>
    <n v="1000"/>
    <n v="-193.33"/>
    <n v="806.67"/>
    <n v="0"/>
    <n v="806.67"/>
    <n v="806.67"/>
    <n v="193.33000000000004"/>
    <n v="193.33000000000004"/>
    <n v="0"/>
    <s v="G/570102/1IA101"/>
  </r>
  <r>
    <s v="1"/>
    <s v="QUITO CIUDAD SOLIDARIA"/>
    <x v="3"/>
    <s v="I"/>
    <x v="7"/>
    <x v="15"/>
    <x v="15"/>
    <x v="14"/>
    <x v="34"/>
    <x v="4"/>
    <x v="143"/>
    <s v="001"/>
    <n v="3500"/>
    <n v="0"/>
    <n v="3500"/>
    <n v="-3500"/>
    <n v="0"/>
    <n v="0"/>
    <n v="0"/>
    <n v="0"/>
    <n v="3500"/>
    <n v="3500"/>
    <n v="0"/>
    <s v="G/730106/1II102"/>
  </r>
  <r>
    <s v="1"/>
    <s v="QUITO CIUDAD SOLIDARIA"/>
    <x v="3"/>
    <s v="I"/>
    <x v="7"/>
    <x v="15"/>
    <x v="15"/>
    <x v="14"/>
    <x v="34"/>
    <x v="4"/>
    <x v="57"/>
    <s v="001"/>
    <n v="7000"/>
    <n v="0"/>
    <n v="7000"/>
    <n v="-7000"/>
    <n v="0"/>
    <n v="0"/>
    <n v="0"/>
    <n v="0"/>
    <n v="7000"/>
    <n v="7000"/>
    <n v="0"/>
    <s v="G/730204/1II102"/>
  </r>
  <r>
    <s v="1"/>
    <s v="QUITO CIUDAD SOLIDARIA"/>
    <x v="3"/>
    <s v="I"/>
    <x v="7"/>
    <x v="15"/>
    <x v="15"/>
    <x v="14"/>
    <x v="34"/>
    <x v="4"/>
    <x v="148"/>
    <s v="001"/>
    <n v="63500"/>
    <n v="0"/>
    <n v="63500"/>
    <n v="0"/>
    <n v="63500"/>
    <n v="0"/>
    <n v="63500"/>
    <n v="105"/>
    <n v="0"/>
    <n v="63395"/>
    <n v="0"/>
    <s v="G/730239/1II102"/>
  </r>
  <r>
    <s v="1"/>
    <s v="QUITO CIUDAD SOLIDARIA"/>
    <x v="3"/>
    <s v="I"/>
    <x v="7"/>
    <x v="15"/>
    <x v="15"/>
    <x v="14"/>
    <x v="34"/>
    <x v="4"/>
    <x v="155"/>
    <s v="001"/>
    <n v="10000"/>
    <n v="0"/>
    <n v="10000"/>
    <n v="-10000"/>
    <n v="0"/>
    <n v="0"/>
    <n v="0"/>
    <n v="0"/>
    <n v="10000"/>
    <n v="10000"/>
    <n v="0"/>
    <s v="G/730301/1II102"/>
  </r>
  <r>
    <s v="1"/>
    <s v="QUITO CIUDAD SOLIDARIA"/>
    <x v="3"/>
    <s v="I"/>
    <x v="7"/>
    <x v="15"/>
    <x v="15"/>
    <x v="14"/>
    <x v="34"/>
    <x v="4"/>
    <x v="145"/>
    <s v="001"/>
    <n v="10000"/>
    <n v="0"/>
    <n v="10000"/>
    <n v="-10000"/>
    <n v="0"/>
    <n v="0"/>
    <n v="0"/>
    <n v="0"/>
    <n v="10000"/>
    <n v="10000"/>
    <n v="0"/>
    <s v="G/730303/1II102"/>
  </r>
  <r>
    <s v="1"/>
    <s v="QUITO CIUDAD SOLIDARIA"/>
    <x v="3"/>
    <s v="I"/>
    <x v="7"/>
    <x v="15"/>
    <x v="15"/>
    <x v="14"/>
    <x v="34"/>
    <x v="4"/>
    <x v="88"/>
    <s v="001"/>
    <n v="40000"/>
    <n v="0"/>
    <n v="40000"/>
    <n v="-20000"/>
    <n v="20000"/>
    <n v="0"/>
    <n v="20000"/>
    <n v="0"/>
    <n v="20000"/>
    <n v="40000"/>
    <n v="0"/>
    <s v="G/730612/1II102"/>
  </r>
  <r>
    <s v="1"/>
    <s v="QUITO CIUDAD SOLIDARIA"/>
    <x v="3"/>
    <s v="I"/>
    <x v="7"/>
    <x v="15"/>
    <x v="15"/>
    <x v="14"/>
    <x v="34"/>
    <x v="4"/>
    <x v="151"/>
    <s v="001"/>
    <n v="3000"/>
    <n v="0"/>
    <n v="3000"/>
    <n v="-3000"/>
    <n v="0"/>
    <n v="0"/>
    <n v="0"/>
    <n v="0"/>
    <n v="3000"/>
    <n v="3000"/>
    <n v="0"/>
    <s v="G/731409/1II102"/>
  </r>
  <r>
    <s v="1"/>
    <s v="QUITO CIUDAD SOLIDARIA"/>
    <x v="3"/>
    <s v="I"/>
    <x v="7"/>
    <x v="15"/>
    <x v="15"/>
    <x v="14"/>
    <x v="34"/>
    <x v="6"/>
    <x v="77"/>
    <s v="001"/>
    <n v="48200"/>
    <n v="0"/>
    <n v="48200"/>
    <n v="-24800"/>
    <n v="23400"/>
    <n v="0"/>
    <n v="0"/>
    <n v="0"/>
    <n v="48200"/>
    <n v="48200"/>
    <n v="23400"/>
    <s v="G/840104/1II102"/>
  </r>
  <r>
    <s v="1"/>
    <s v="QUITO CIUDAD SOLIDARIA"/>
    <x v="3"/>
    <s v="I"/>
    <x v="7"/>
    <x v="15"/>
    <x v="15"/>
    <x v="14"/>
    <x v="34"/>
    <x v="6"/>
    <x v="78"/>
    <s v="001"/>
    <n v="74800"/>
    <n v="0"/>
    <n v="74800"/>
    <n v="-72000"/>
    <n v="2800"/>
    <n v="0"/>
    <n v="0"/>
    <n v="0"/>
    <n v="74800"/>
    <n v="74800"/>
    <n v="2800"/>
    <s v="G/840107/1II102"/>
  </r>
  <r>
    <s v="1"/>
    <s v="QUITO CIUDAD SOLIDARIA"/>
    <x v="3"/>
    <s v="I"/>
    <x v="7"/>
    <x v="16"/>
    <x v="16"/>
    <x v="0"/>
    <x v="0"/>
    <x v="0"/>
    <x v="0"/>
    <s v="002"/>
    <n v="240336"/>
    <n v="0"/>
    <n v="240336"/>
    <n v="2379.4"/>
    <n v="242715.4"/>
    <n v="0"/>
    <n v="160441.87"/>
    <n v="160441.87"/>
    <n v="79894.13"/>
    <n v="79894.13"/>
    <n v="82273.53"/>
    <s v="G/510105/1IA101"/>
  </r>
  <r>
    <s v="1"/>
    <s v="QUITO CIUDAD SOLIDARIA"/>
    <x v="3"/>
    <s v="I"/>
    <x v="7"/>
    <x v="16"/>
    <x v="16"/>
    <x v="0"/>
    <x v="0"/>
    <x v="0"/>
    <x v="1"/>
    <s v="002"/>
    <n v="58459.92"/>
    <n v="0"/>
    <n v="58459.92"/>
    <n v="0"/>
    <n v="58459.92"/>
    <n v="0"/>
    <n v="38973.279999999999"/>
    <n v="38973.279999999999"/>
    <n v="19486.64"/>
    <n v="19486.64"/>
    <n v="19486.64"/>
    <s v="G/510106/1IA101"/>
  </r>
  <r>
    <s v="1"/>
    <s v="QUITO CIUDAD SOLIDARIA"/>
    <x v="3"/>
    <s v="I"/>
    <x v="7"/>
    <x v="16"/>
    <x v="16"/>
    <x v="0"/>
    <x v="0"/>
    <x v="0"/>
    <x v="152"/>
    <s v="002"/>
    <n v="1008876"/>
    <n v="-9609.42"/>
    <n v="999266.58"/>
    <n v="-38101.75"/>
    <n v="961164.83"/>
    <n v="0"/>
    <n v="634895.77"/>
    <n v="634895.77"/>
    <n v="364370.80999999994"/>
    <n v="364370.80999999994"/>
    <n v="326269.06"/>
    <s v="G/510108/1IA101"/>
  </r>
  <r>
    <s v="1"/>
    <s v="QUITO CIUDAD SOLIDARIA"/>
    <x v="3"/>
    <s v="I"/>
    <x v="7"/>
    <x v="16"/>
    <x v="16"/>
    <x v="0"/>
    <x v="0"/>
    <x v="0"/>
    <x v="2"/>
    <s v="001"/>
    <n v="0"/>
    <n v="817"/>
    <n v="817"/>
    <n v="0"/>
    <n v="817"/>
    <n v="612.76"/>
    <n v="204.24"/>
    <n v="204.24"/>
    <n v="612.76"/>
    <n v="612.76"/>
    <n v="0"/>
    <s v="G/510203/1IA101"/>
  </r>
  <r>
    <s v="1"/>
    <s v="QUITO CIUDAD SOLIDARIA"/>
    <x v="3"/>
    <s v="I"/>
    <x v="7"/>
    <x v="16"/>
    <x v="16"/>
    <x v="0"/>
    <x v="0"/>
    <x v="0"/>
    <x v="2"/>
    <s v="002"/>
    <n v="108972.66"/>
    <n v="-800.78"/>
    <n v="108171.88"/>
    <n v="0"/>
    <n v="108171.88"/>
    <n v="0"/>
    <n v="13691.56"/>
    <n v="13691.56"/>
    <n v="94480.320000000007"/>
    <n v="94480.320000000007"/>
    <n v="94480.320000000007"/>
    <s v="G/510203/1IA101"/>
  </r>
  <r>
    <s v="1"/>
    <s v="QUITO CIUDAD SOLIDARIA"/>
    <x v="3"/>
    <s v="I"/>
    <x v="7"/>
    <x v="16"/>
    <x v="16"/>
    <x v="0"/>
    <x v="0"/>
    <x v="0"/>
    <x v="3"/>
    <s v="002"/>
    <n v="41393.64"/>
    <n v="15.76"/>
    <n v="41409.4"/>
    <n v="0"/>
    <n v="41409.4"/>
    <n v="0"/>
    <n v="37989.599999999999"/>
    <n v="37989.599999999999"/>
    <n v="3419.8000000000029"/>
    <n v="3419.8000000000029"/>
    <n v="3419.8"/>
    <s v="G/510204/1IA101"/>
  </r>
  <r>
    <s v="1"/>
    <s v="QUITO CIUDAD SOLIDARIA"/>
    <x v="3"/>
    <s v="I"/>
    <x v="7"/>
    <x v="16"/>
    <x v="16"/>
    <x v="0"/>
    <x v="0"/>
    <x v="0"/>
    <x v="3"/>
    <s v="001"/>
    <n v="0"/>
    <n v="400"/>
    <n v="400"/>
    <n v="0"/>
    <n v="400"/>
    <n v="300.01"/>
    <n v="99.99"/>
    <n v="99.99"/>
    <n v="300.01"/>
    <n v="300.01"/>
    <n v="0"/>
    <s v="G/510204/1IA101"/>
  </r>
  <r>
    <s v="1"/>
    <s v="QUITO CIUDAD SOLIDARIA"/>
    <x v="3"/>
    <s v="I"/>
    <x v="7"/>
    <x v="16"/>
    <x v="16"/>
    <x v="0"/>
    <x v="0"/>
    <x v="0"/>
    <x v="4"/>
    <s v="002"/>
    <n v="924"/>
    <n v="0"/>
    <n v="924"/>
    <n v="-421.85"/>
    <n v="502.15"/>
    <n v="0"/>
    <n v="290.5"/>
    <n v="290.5"/>
    <n v="633.5"/>
    <n v="633.5"/>
    <n v="211.65"/>
    <s v="G/510304/1IA101"/>
  </r>
  <r>
    <s v="1"/>
    <s v="QUITO CIUDAD SOLIDARIA"/>
    <x v="3"/>
    <s v="I"/>
    <x v="7"/>
    <x v="16"/>
    <x v="16"/>
    <x v="0"/>
    <x v="0"/>
    <x v="0"/>
    <x v="5"/>
    <s v="002"/>
    <n v="7392"/>
    <n v="0"/>
    <n v="7392"/>
    <n v="-3374.8"/>
    <n v="4017.2"/>
    <n v="0"/>
    <n v="2324"/>
    <n v="2324"/>
    <n v="5068"/>
    <n v="5068"/>
    <n v="1693.2"/>
    <s v="G/510306/1IA101"/>
  </r>
  <r>
    <s v="1"/>
    <s v="QUITO CIUDAD SOLIDARIA"/>
    <x v="3"/>
    <s v="I"/>
    <x v="7"/>
    <x v="16"/>
    <x v="16"/>
    <x v="0"/>
    <x v="0"/>
    <x v="0"/>
    <x v="6"/>
    <s v="002"/>
    <n v="292.3"/>
    <n v="0"/>
    <n v="292.3"/>
    <n v="-195.5"/>
    <n v="96.800000000000011"/>
    <n v="0"/>
    <n v="64"/>
    <n v="64"/>
    <n v="228.3"/>
    <n v="228.3"/>
    <n v="32.799999999999997"/>
    <s v="G/510401/1IA101"/>
  </r>
  <r>
    <s v="1"/>
    <s v="QUITO CIUDAD SOLIDARIA"/>
    <x v="3"/>
    <s v="I"/>
    <x v="7"/>
    <x v="16"/>
    <x v="16"/>
    <x v="0"/>
    <x v="0"/>
    <x v="0"/>
    <x v="7"/>
    <s v="002"/>
    <n v="1753.8"/>
    <n v="0"/>
    <n v="1753.8"/>
    <n v="0"/>
    <n v="1753.8"/>
    <n v="0"/>
    <n v="1558.96"/>
    <n v="1558.96"/>
    <n v="194.83999999999992"/>
    <n v="194.83999999999992"/>
    <n v="194.84"/>
    <s v="G/510408/1IA101"/>
  </r>
  <r>
    <s v="1"/>
    <s v="QUITO CIUDAD SOLIDARIA"/>
    <x v="3"/>
    <s v="I"/>
    <x v="7"/>
    <x v="16"/>
    <x v="16"/>
    <x v="0"/>
    <x v="0"/>
    <x v="0"/>
    <x v="8"/>
    <s v="002"/>
    <n v="5259.63"/>
    <n v="0"/>
    <n v="5259.63"/>
    <n v="-2343.87"/>
    <n v="2915.76"/>
    <n v="0"/>
    <n v="571.9"/>
    <n v="571.9"/>
    <n v="4687.7300000000005"/>
    <n v="4687.7300000000005"/>
    <n v="2343.86"/>
    <s v="G/510507/1IA101"/>
  </r>
  <r>
    <s v="1"/>
    <s v="QUITO CIUDAD SOLIDARIA"/>
    <x v="3"/>
    <s v="I"/>
    <x v="7"/>
    <x v="16"/>
    <x v="16"/>
    <x v="0"/>
    <x v="0"/>
    <x v="0"/>
    <x v="9"/>
    <s v="002"/>
    <n v="1105.57"/>
    <n v="0"/>
    <n v="1105.57"/>
    <n v="0"/>
    <n v="1105.57"/>
    <n v="0"/>
    <n v="517.03"/>
    <n v="517.03"/>
    <n v="588.54"/>
    <n v="588.54"/>
    <n v="588.54"/>
    <s v="G/510509/1IA101"/>
  </r>
  <r>
    <s v="1"/>
    <s v="QUITO CIUDAD SOLIDARIA"/>
    <x v="3"/>
    <s v="I"/>
    <x v="7"/>
    <x v="16"/>
    <x v="16"/>
    <x v="0"/>
    <x v="0"/>
    <x v="0"/>
    <x v="82"/>
    <s v="001"/>
    <n v="0"/>
    <n v="9804"/>
    <n v="9804"/>
    <n v="0"/>
    <n v="9804"/>
    <n v="7353"/>
    <n v="2451"/>
    <n v="2451"/>
    <n v="7353"/>
    <n v="7353"/>
    <n v="0"/>
    <s v="G/510510/1IA101"/>
  </r>
  <r>
    <s v="1"/>
    <s v="QUITO CIUDAD SOLIDARIA"/>
    <x v="3"/>
    <s v="I"/>
    <x v="7"/>
    <x v="16"/>
    <x v="16"/>
    <x v="0"/>
    <x v="0"/>
    <x v="0"/>
    <x v="10"/>
    <s v="002"/>
    <n v="1905.31"/>
    <n v="0"/>
    <n v="1905.31"/>
    <n v="-952.66"/>
    <n v="952.65"/>
    <n v="0"/>
    <n v="0"/>
    <n v="0"/>
    <n v="1905.31"/>
    <n v="1905.31"/>
    <n v="952.65"/>
    <s v="G/510512/1IA101"/>
  </r>
  <r>
    <s v="1"/>
    <s v="QUITO CIUDAD SOLIDARIA"/>
    <x v="3"/>
    <s v="I"/>
    <x v="7"/>
    <x v="16"/>
    <x v="16"/>
    <x v="0"/>
    <x v="0"/>
    <x v="0"/>
    <x v="11"/>
    <s v="002"/>
    <n v="7810.62"/>
    <n v="0"/>
    <n v="7810.62"/>
    <n v="-1348.12"/>
    <n v="6462.5"/>
    <n v="0"/>
    <n v="4136"/>
    <n v="4136"/>
    <n v="3674.62"/>
    <n v="3674.62"/>
    <n v="2326.5"/>
    <s v="G/510513/1IA101"/>
  </r>
  <r>
    <s v="1"/>
    <s v="QUITO CIUDAD SOLIDARIA"/>
    <x v="3"/>
    <s v="I"/>
    <x v="7"/>
    <x v="16"/>
    <x v="16"/>
    <x v="0"/>
    <x v="0"/>
    <x v="0"/>
    <x v="12"/>
    <s v="002"/>
    <n v="149995.06"/>
    <n v="-1071.4000000000001"/>
    <n v="148923.66"/>
    <n v="-3260.42"/>
    <n v="145663.24"/>
    <n v="0"/>
    <n v="96243.01"/>
    <n v="96243.01"/>
    <n v="52680.650000000009"/>
    <n v="52680.650000000009"/>
    <n v="49420.23"/>
    <s v="G/510601/1IA101"/>
  </r>
  <r>
    <s v="1"/>
    <s v="QUITO CIUDAD SOLIDARIA"/>
    <x v="3"/>
    <s v="I"/>
    <x v="7"/>
    <x v="16"/>
    <x v="16"/>
    <x v="0"/>
    <x v="0"/>
    <x v="0"/>
    <x v="12"/>
    <s v="001"/>
    <n v="0"/>
    <n v="1240.21"/>
    <n v="1240.21"/>
    <n v="0"/>
    <n v="1240.21"/>
    <n v="966.91"/>
    <n v="273.3"/>
    <n v="273.3"/>
    <n v="966.91000000000008"/>
    <n v="966.91000000000008"/>
    <n v="0"/>
    <s v="G/510601/1IA101"/>
  </r>
  <r>
    <s v="1"/>
    <s v="QUITO CIUDAD SOLIDARIA"/>
    <x v="3"/>
    <s v="I"/>
    <x v="7"/>
    <x v="16"/>
    <x v="16"/>
    <x v="0"/>
    <x v="0"/>
    <x v="0"/>
    <x v="13"/>
    <s v="002"/>
    <n v="108972.66"/>
    <n v="-800.78"/>
    <n v="108171.88"/>
    <n v="-4939.8599999999997"/>
    <n v="103232.02"/>
    <n v="0"/>
    <n v="68699.990000000005"/>
    <n v="68699.990000000005"/>
    <n v="39471.89"/>
    <n v="39471.89"/>
    <n v="34532.03"/>
    <s v="G/510602/1IA101"/>
  </r>
  <r>
    <s v="1"/>
    <s v="QUITO CIUDAD SOLIDARIA"/>
    <x v="3"/>
    <s v="I"/>
    <x v="7"/>
    <x v="16"/>
    <x v="16"/>
    <x v="0"/>
    <x v="0"/>
    <x v="0"/>
    <x v="13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x v="3"/>
    <s v="I"/>
    <x v="7"/>
    <x v="16"/>
    <x v="16"/>
    <x v="0"/>
    <x v="0"/>
    <x v="0"/>
    <x v="14"/>
    <s v="002"/>
    <n v="12384.5"/>
    <n v="0"/>
    <n v="12384.5"/>
    <n v="0"/>
    <n v="12384.5"/>
    <n v="0"/>
    <n v="0"/>
    <n v="0"/>
    <n v="12384.5"/>
    <n v="12384.5"/>
    <n v="12384.5"/>
    <s v="G/510707/1IA101"/>
  </r>
  <r>
    <s v="1"/>
    <s v="QUITO CIUDAD SOLIDARIA"/>
    <x v="3"/>
    <s v="I"/>
    <x v="7"/>
    <x v="16"/>
    <x v="16"/>
    <x v="0"/>
    <x v="1"/>
    <x v="1"/>
    <x v="15"/>
    <s v="001"/>
    <n v="2700"/>
    <n v="0"/>
    <n v="2700"/>
    <n v="0"/>
    <n v="2700"/>
    <n v="0"/>
    <n v="2700"/>
    <n v="905.68"/>
    <n v="0"/>
    <n v="1794.3200000000002"/>
    <n v="0"/>
    <s v="G/530101/1IA101"/>
  </r>
  <r>
    <s v="1"/>
    <s v="QUITO CIUDAD SOLIDARIA"/>
    <x v="3"/>
    <s v="I"/>
    <x v="7"/>
    <x v="16"/>
    <x v="16"/>
    <x v="0"/>
    <x v="1"/>
    <x v="1"/>
    <x v="16"/>
    <s v="001"/>
    <n v="15000"/>
    <n v="0"/>
    <n v="15000"/>
    <n v="0"/>
    <n v="15000"/>
    <n v="0"/>
    <n v="15000"/>
    <n v="7687.86"/>
    <n v="0"/>
    <n v="7312.14"/>
    <n v="0"/>
    <s v="G/530104/1IA101"/>
  </r>
  <r>
    <s v="1"/>
    <s v="QUITO CIUDAD SOLIDARIA"/>
    <x v="3"/>
    <s v="I"/>
    <x v="7"/>
    <x v="16"/>
    <x v="16"/>
    <x v="0"/>
    <x v="1"/>
    <x v="1"/>
    <x v="17"/>
    <s v="001"/>
    <n v="2000"/>
    <n v="0"/>
    <n v="2000"/>
    <n v="0"/>
    <n v="2000"/>
    <n v="0"/>
    <n v="2000"/>
    <n v="356.24"/>
    <n v="0"/>
    <n v="1643.76"/>
    <n v="0"/>
    <s v="G/530105/1IA101"/>
  </r>
  <r>
    <s v="1"/>
    <s v="QUITO CIUDAD SOLIDARIA"/>
    <x v="3"/>
    <s v="I"/>
    <x v="7"/>
    <x v="16"/>
    <x v="16"/>
    <x v="0"/>
    <x v="1"/>
    <x v="1"/>
    <x v="139"/>
    <s v="001"/>
    <n v="180"/>
    <n v="0"/>
    <n v="180"/>
    <n v="-120"/>
    <n v="60"/>
    <n v="0"/>
    <n v="60"/>
    <n v="60"/>
    <n v="120"/>
    <n v="120"/>
    <n v="0"/>
    <s v="G/530202/1IA101"/>
  </r>
  <r>
    <s v="1"/>
    <s v="QUITO CIUDAD SOLIDARIA"/>
    <x v="3"/>
    <s v="I"/>
    <x v="7"/>
    <x v="16"/>
    <x v="16"/>
    <x v="0"/>
    <x v="1"/>
    <x v="1"/>
    <x v="20"/>
    <s v="001"/>
    <n v="130"/>
    <n v="0"/>
    <n v="130"/>
    <n v="-130"/>
    <n v="0"/>
    <n v="0"/>
    <n v="0"/>
    <n v="0"/>
    <n v="130"/>
    <n v="130"/>
    <n v="0"/>
    <s v="G/530204/1IA101"/>
  </r>
  <r>
    <s v="1"/>
    <s v="QUITO CIUDAD SOLIDARIA"/>
    <x v="3"/>
    <s v="I"/>
    <x v="7"/>
    <x v="16"/>
    <x v="16"/>
    <x v="0"/>
    <x v="1"/>
    <x v="1"/>
    <x v="140"/>
    <s v="001"/>
    <n v="7000"/>
    <n v="0"/>
    <n v="7000"/>
    <n v="-7000"/>
    <n v="0"/>
    <n v="0"/>
    <n v="0"/>
    <n v="0"/>
    <n v="7000"/>
    <n v="7000"/>
    <n v="0"/>
    <s v="G/530205/1IA101"/>
  </r>
  <r>
    <s v="1"/>
    <s v="QUITO CIUDAD SOLIDARIA"/>
    <x v="3"/>
    <s v="I"/>
    <x v="7"/>
    <x v="16"/>
    <x v="16"/>
    <x v="0"/>
    <x v="1"/>
    <x v="1"/>
    <x v="21"/>
    <s v="001"/>
    <n v="98560"/>
    <n v="0"/>
    <n v="98560"/>
    <n v="0"/>
    <n v="98560"/>
    <n v="23016"/>
    <n v="70240"/>
    <n v="47274.879999999997"/>
    <n v="28320"/>
    <n v="51285.120000000003"/>
    <n v="5304"/>
    <s v="G/530208/1IA101"/>
  </r>
  <r>
    <s v="1"/>
    <s v="QUITO CIUDAD SOLIDARIA"/>
    <x v="3"/>
    <s v="I"/>
    <x v="7"/>
    <x v="16"/>
    <x v="16"/>
    <x v="0"/>
    <x v="1"/>
    <x v="1"/>
    <x v="22"/>
    <s v="001"/>
    <n v="113000"/>
    <n v="0"/>
    <n v="113000"/>
    <n v="0"/>
    <n v="113000"/>
    <n v="17799.96"/>
    <n v="89510.399999999994"/>
    <n v="18648"/>
    <n v="23489.600000000006"/>
    <n v="94352"/>
    <n v="5689.64"/>
    <s v="G/530209/1IA101"/>
  </r>
  <r>
    <s v="1"/>
    <s v="QUITO CIUDAD SOLIDARIA"/>
    <x v="3"/>
    <s v="I"/>
    <x v="7"/>
    <x v="16"/>
    <x v="16"/>
    <x v="0"/>
    <x v="1"/>
    <x v="1"/>
    <x v="26"/>
    <s v="001"/>
    <n v="1000"/>
    <n v="0"/>
    <n v="1000"/>
    <n v="0"/>
    <n v="1000"/>
    <n v="1000"/>
    <n v="0"/>
    <n v="0"/>
    <n v="1000"/>
    <n v="1000"/>
    <n v="0"/>
    <s v="G/530405/1IA101"/>
  </r>
  <r>
    <s v="1"/>
    <s v="QUITO CIUDAD SOLIDARIA"/>
    <x v="3"/>
    <s v="I"/>
    <x v="7"/>
    <x v="16"/>
    <x v="16"/>
    <x v="0"/>
    <x v="1"/>
    <x v="1"/>
    <x v="28"/>
    <s v="001"/>
    <n v="3000"/>
    <n v="0"/>
    <n v="3000"/>
    <n v="0"/>
    <n v="3000"/>
    <n v="3000"/>
    <n v="0"/>
    <n v="0"/>
    <n v="3000"/>
    <n v="3000"/>
    <n v="0"/>
    <s v="G/530704/1IA101"/>
  </r>
  <r>
    <s v="1"/>
    <s v="QUITO CIUDAD SOLIDARIA"/>
    <x v="3"/>
    <s v="I"/>
    <x v="7"/>
    <x v="16"/>
    <x v="16"/>
    <x v="0"/>
    <x v="1"/>
    <x v="1"/>
    <x v="30"/>
    <s v="001"/>
    <n v="15000"/>
    <n v="0"/>
    <n v="15000"/>
    <n v="0"/>
    <n v="15000"/>
    <n v="5400"/>
    <n v="9600"/>
    <n v="4728.8500000000004"/>
    <n v="5400"/>
    <n v="10271.15"/>
    <n v="0"/>
    <s v="G/530803/1IA101"/>
  </r>
  <r>
    <s v="1"/>
    <s v="QUITO CIUDAD SOLIDARIA"/>
    <x v="3"/>
    <s v="I"/>
    <x v="7"/>
    <x v="16"/>
    <x v="16"/>
    <x v="0"/>
    <x v="1"/>
    <x v="1"/>
    <x v="31"/>
    <s v="001"/>
    <n v="3000"/>
    <n v="0"/>
    <n v="3000"/>
    <n v="0"/>
    <n v="3000"/>
    <n v="1438.07"/>
    <n v="561.92999999999995"/>
    <n v="561.92999999999995"/>
    <n v="2438.0700000000002"/>
    <n v="2438.0700000000002"/>
    <n v="1000"/>
    <s v="G/530804/1IA101"/>
  </r>
  <r>
    <s v="1"/>
    <s v="QUITO CIUDAD SOLIDARIA"/>
    <x v="3"/>
    <s v="I"/>
    <x v="7"/>
    <x v="16"/>
    <x v="16"/>
    <x v="0"/>
    <x v="1"/>
    <x v="1"/>
    <x v="32"/>
    <s v="001"/>
    <n v="300"/>
    <n v="0"/>
    <n v="300"/>
    <n v="0"/>
    <n v="300"/>
    <n v="200"/>
    <n v="0"/>
    <n v="0"/>
    <n v="300"/>
    <n v="300"/>
    <n v="100"/>
    <s v="G/530805/1IA101"/>
  </r>
  <r>
    <s v="1"/>
    <s v="QUITO CIUDAD SOLIDARIA"/>
    <x v="3"/>
    <s v="I"/>
    <x v="7"/>
    <x v="16"/>
    <x v="16"/>
    <x v="0"/>
    <x v="1"/>
    <x v="1"/>
    <x v="34"/>
    <s v="001"/>
    <n v="6000"/>
    <n v="0"/>
    <n v="6000"/>
    <n v="0"/>
    <n v="6000"/>
    <n v="0"/>
    <n v="0"/>
    <n v="0"/>
    <n v="6000"/>
    <n v="6000"/>
    <n v="6000"/>
    <s v="G/530807/1IA101"/>
  </r>
  <r>
    <s v="1"/>
    <s v="QUITO CIUDAD SOLIDARIA"/>
    <x v="3"/>
    <s v="I"/>
    <x v="7"/>
    <x v="16"/>
    <x v="16"/>
    <x v="0"/>
    <x v="1"/>
    <x v="1"/>
    <x v="153"/>
    <s v="001"/>
    <n v="500"/>
    <n v="0"/>
    <n v="500"/>
    <n v="0"/>
    <n v="500"/>
    <n v="0"/>
    <n v="0"/>
    <n v="0"/>
    <n v="500"/>
    <n v="500"/>
    <n v="500"/>
    <s v="G/530812/1IA101"/>
  </r>
  <r>
    <s v="1"/>
    <s v="QUITO CIUDAD SOLIDARIA"/>
    <x v="3"/>
    <s v="I"/>
    <x v="7"/>
    <x v="16"/>
    <x v="16"/>
    <x v="0"/>
    <x v="1"/>
    <x v="1"/>
    <x v="37"/>
    <s v="001"/>
    <n v="1000"/>
    <n v="0"/>
    <n v="1000"/>
    <n v="0"/>
    <n v="1000"/>
    <n v="1000"/>
    <n v="0"/>
    <n v="0"/>
    <n v="1000"/>
    <n v="1000"/>
    <n v="0"/>
    <s v="G/530813/1IA101"/>
  </r>
  <r>
    <s v="1"/>
    <s v="QUITO CIUDAD SOLIDARIA"/>
    <x v="3"/>
    <s v="I"/>
    <x v="7"/>
    <x v="16"/>
    <x v="16"/>
    <x v="0"/>
    <x v="1"/>
    <x v="2"/>
    <x v="38"/>
    <s v="001"/>
    <n v="500"/>
    <n v="0"/>
    <n v="500"/>
    <n v="0"/>
    <n v="500"/>
    <n v="0"/>
    <n v="0"/>
    <n v="0"/>
    <n v="500"/>
    <n v="500"/>
    <n v="500"/>
    <s v="G/570102/1IA101"/>
  </r>
  <r>
    <s v="1"/>
    <s v="QUITO CIUDAD SOLIDARIA"/>
    <x v="3"/>
    <s v="I"/>
    <x v="7"/>
    <x v="16"/>
    <x v="16"/>
    <x v="14"/>
    <x v="34"/>
    <x v="4"/>
    <x v="49"/>
    <s v="001"/>
    <n v="6000"/>
    <n v="0"/>
    <n v="6000"/>
    <n v="-6000"/>
    <n v="0"/>
    <n v="0"/>
    <n v="0"/>
    <n v="0"/>
    <n v="6000"/>
    <n v="6000"/>
    <n v="0"/>
    <s v="G/730606/1II102"/>
  </r>
  <r>
    <s v="1"/>
    <s v="QUITO CIUDAD SOLIDARIA"/>
    <x v="3"/>
    <s v="J"/>
    <x v="8"/>
    <x v="17"/>
    <x v="17"/>
    <x v="15"/>
    <x v="35"/>
    <x v="9"/>
    <x v="156"/>
    <s v="001"/>
    <n v="0"/>
    <n v="750000"/>
    <n v="750000"/>
    <n v="0"/>
    <n v="750000"/>
    <n v="0"/>
    <n v="586947.09"/>
    <n v="351500"/>
    <n v="163052.91000000003"/>
    <n v="398500"/>
    <n v="163052.91"/>
    <s v="G/780102/1JA102"/>
  </r>
  <r>
    <s v="1"/>
    <s v="QUITO CIUDAD SOLIDARIA"/>
    <x v="3"/>
    <s v="J"/>
    <x v="8"/>
    <x v="17"/>
    <x v="17"/>
    <x v="15"/>
    <x v="35"/>
    <x v="9"/>
    <x v="157"/>
    <s v="001"/>
    <n v="750000"/>
    <n v="-750000"/>
    <n v="0"/>
    <n v="0"/>
    <n v="0"/>
    <n v="0"/>
    <n v="0"/>
    <n v="0"/>
    <n v="0"/>
    <n v="0"/>
    <n v="0"/>
    <s v="G/780103/1JA102"/>
  </r>
  <r>
    <s v="1"/>
    <s v="QUITO CIUDAD SOLIDARIA"/>
    <x v="1"/>
    <s v="C"/>
    <x v="5"/>
    <x v="18"/>
    <x v="18"/>
    <x v="0"/>
    <x v="1"/>
    <x v="0"/>
    <x v="81"/>
    <s v="002"/>
    <n v="8366.48"/>
    <n v="0"/>
    <n v="8366.48"/>
    <n v="-7841.16"/>
    <n v="525.31999999999971"/>
    <n v="0"/>
    <n v="525.32000000000005"/>
    <n v="525.32000000000005"/>
    <n v="7841.16"/>
    <n v="7841.16"/>
    <n v="0"/>
    <s v="G/510502/1CA101"/>
  </r>
  <r>
    <s v="1"/>
    <s v="QUITO CIUDAD SOLIDARIA"/>
    <x v="1"/>
    <s v="C"/>
    <x v="5"/>
    <x v="18"/>
    <x v="18"/>
    <x v="0"/>
    <x v="1"/>
    <x v="0"/>
    <x v="12"/>
    <s v="002"/>
    <n v="4443.5200000000004"/>
    <n v="0"/>
    <n v="4443.5200000000004"/>
    <n v="-4166.16"/>
    <n v="277.36000000000058"/>
    <n v="0"/>
    <n v="277.36"/>
    <n v="277.36"/>
    <n v="4166.1600000000008"/>
    <n v="4166.1600000000008"/>
    <n v="0"/>
    <s v="G/510601/1CA101"/>
  </r>
  <r>
    <s v="1"/>
    <s v="QUITO CIUDAD SOLIDARIA"/>
    <x v="1"/>
    <s v="C"/>
    <x v="5"/>
    <x v="18"/>
    <x v="18"/>
    <x v="0"/>
    <x v="0"/>
    <x v="0"/>
    <x v="0"/>
    <s v="002"/>
    <n v="2811067.68"/>
    <n v="-11668.76"/>
    <n v="2799398.9200000004"/>
    <n v="-146037.75"/>
    <n v="2653361.1700000004"/>
    <n v="0"/>
    <n v="1751415.47"/>
    <n v="1751415.47"/>
    <n v="1047983.4500000004"/>
    <n v="1047983.4500000004"/>
    <n v="901945.7"/>
    <s v="G/510105/1CA101"/>
  </r>
  <r>
    <s v="1"/>
    <s v="QUITO CIUDAD SOLIDARIA"/>
    <x v="1"/>
    <s v="C"/>
    <x v="5"/>
    <x v="18"/>
    <x v="18"/>
    <x v="0"/>
    <x v="0"/>
    <x v="0"/>
    <x v="1"/>
    <s v="002"/>
    <n v="169828.8"/>
    <n v="0"/>
    <n v="169828.8"/>
    <n v="-34018.47"/>
    <n v="135810.32999999999"/>
    <n v="0"/>
    <n v="90359.96"/>
    <n v="90359.96"/>
    <n v="79468.839999999982"/>
    <n v="79468.839999999982"/>
    <n v="45450.37"/>
    <s v="G/510106/1CA101"/>
  </r>
  <r>
    <s v="1"/>
    <s v="QUITO CIUDAD SOLIDARIA"/>
    <x v="1"/>
    <s v="C"/>
    <x v="5"/>
    <x v="18"/>
    <x v="18"/>
    <x v="0"/>
    <x v="0"/>
    <x v="0"/>
    <x v="2"/>
    <s v="002"/>
    <n v="331608.03999999998"/>
    <n v="-265"/>
    <n v="331343.03999999998"/>
    <n v="0"/>
    <n v="331343.03999999998"/>
    <n v="63292.07"/>
    <n v="38146.25"/>
    <n v="38146.25"/>
    <n v="293196.78999999998"/>
    <n v="293196.78999999998"/>
    <n v="229904.72"/>
    <s v="G/510203/1CA101"/>
  </r>
  <r>
    <s v="1"/>
    <s v="QUITO CIUDAD SOLIDARIA"/>
    <x v="1"/>
    <s v="C"/>
    <x v="5"/>
    <x v="18"/>
    <x v="18"/>
    <x v="0"/>
    <x v="0"/>
    <x v="0"/>
    <x v="3"/>
    <s v="002"/>
    <n v="77511.62"/>
    <n v="-166.66"/>
    <n v="77344.959999999992"/>
    <n v="0"/>
    <n v="77344.959999999992"/>
    <n v="2923.28"/>
    <n v="64044.04"/>
    <n v="64044.04"/>
    <n v="13300.919999999991"/>
    <n v="13300.919999999991"/>
    <n v="10377.64"/>
    <s v="G/510204/1CA101"/>
  </r>
  <r>
    <s v="1"/>
    <s v="QUITO CIUDAD SOLIDARIA"/>
    <x v="1"/>
    <s v="C"/>
    <x v="5"/>
    <x v="18"/>
    <x v="18"/>
    <x v="0"/>
    <x v="0"/>
    <x v="0"/>
    <x v="4"/>
    <s v="002"/>
    <n v="3036"/>
    <n v="0"/>
    <n v="3036"/>
    <n v="-2207.15"/>
    <n v="828.84999999999991"/>
    <n v="0"/>
    <n v="549.5"/>
    <n v="549.5"/>
    <n v="2486.5"/>
    <n v="2486.5"/>
    <n v="279.35000000000002"/>
    <s v="G/510304/1CA101"/>
  </r>
  <r>
    <s v="1"/>
    <s v="QUITO CIUDAD SOLIDARIA"/>
    <x v="1"/>
    <s v="C"/>
    <x v="5"/>
    <x v="18"/>
    <x v="18"/>
    <x v="0"/>
    <x v="0"/>
    <x v="0"/>
    <x v="5"/>
    <s v="002"/>
    <n v="24288"/>
    <n v="0"/>
    <n v="24288"/>
    <n v="-12512.97"/>
    <n v="11775.03"/>
    <n v="0"/>
    <n v="7372"/>
    <n v="7372"/>
    <n v="16916"/>
    <n v="16916"/>
    <n v="4403.03"/>
    <s v="G/510306/1CA101"/>
  </r>
  <r>
    <s v="1"/>
    <s v="QUITO CIUDAD SOLIDARIA"/>
    <x v="1"/>
    <s v="C"/>
    <x v="5"/>
    <x v="18"/>
    <x v="18"/>
    <x v="0"/>
    <x v="0"/>
    <x v="0"/>
    <x v="6"/>
    <s v="002"/>
    <n v="849.14"/>
    <n v="0"/>
    <n v="849.14"/>
    <n v="-427.37"/>
    <n v="421.77"/>
    <n v="0"/>
    <n v="272"/>
    <n v="272"/>
    <n v="577.14"/>
    <n v="577.14"/>
    <n v="149.77000000000001"/>
    <s v="G/510401/1CA101"/>
  </r>
  <r>
    <s v="1"/>
    <s v="QUITO CIUDAD SOLIDARIA"/>
    <x v="1"/>
    <s v="C"/>
    <x v="5"/>
    <x v="18"/>
    <x v="18"/>
    <x v="0"/>
    <x v="0"/>
    <x v="0"/>
    <x v="7"/>
    <s v="002"/>
    <n v="5094.8599999999997"/>
    <n v="0"/>
    <n v="5094.8599999999997"/>
    <n v="-105.62"/>
    <n v="4989.24"/>
    <n v="0"/>
    <n v="3292.09"/>
    <n v="3292.09"/>
    <n v="1802.7699999999995"/>
    <n v="1802.7699999999995"/>
    <n v="1697.15"/>
    <s v="G/510408/1CA101"/>
  </r>
  <r>
    <s v="1"/>
    <s v="QUITO CIUDAD SOLIDARIA"/>
    <x v="1"/>
    <s v="C"/>
    <x v="5"/>
    <x v="18"/>
    <x v="18"/>
    <x v="0"/>
    <x v="0"/>
    <x v="0"/>
    <x v="8"/>
    <s v="002"/>
    <n v="22033.47"/>
    <n v="4057.76"/>
    <n v="26091.230000000003"/>
    <n v="14224.69"/>
    <n v="40315.920000000006"/>
    <n v="0"/>
    <n v="26091.23"/>
    <n v="26091.23"/>
    <n v="0"/>
    <n v="0"/>
    <n v="14224.69"/>
    <s v="G/510507/1CA101"/>
  </r>
  <r>
    <s v="1"/>
    <s v="QUITO CIUDAD SOLIDARIA"/>
    <x v="1"/>
    <s v="C"/>
    <x v="5"/>
    <x v="18"/>
    <x v="18"/>
    <x v="0"/>
    <x v="0"/>
    <x v="0"/>
    <x v="9"/>
    <s v="002"/>
    <n v="130278.49"/>
    <n v="0"/>
    <n v="130278.49"/>
    <n v="-48697.45"/>
    <n v="81581.040000000008"/>
    <n v="0"/>
    <n v="33979.550000000003"/>
    <n v="33979.550000000003"/>
    <n v="96298.94"/>
    <n v="96298.94"/>
    <n v="47601.49"/>
    <s v="G/510509/1CA101"/>
  </r>
  <r>
    <s v="1"/>
    <s v="QUITO CIUDAD SOLIDARIA"/>
    <x v="1"/>
    <s v="C"/>
    <x v="5"/>
    <x v="18"/>
    <x v="18"/>
    <x v="0"/>
    <x v="0"/>
    <x v="0"/>
    <x v="82"/>
    <s v="002"/>
    <n v="998400"/>
    <n v="0"/>
    <n v="998400"/>
    <n v="0"/>
    <n v="998400"/>
    <n v="342370.93"/>
    <n v="620029.06999999995"/>
    <n v="620029.06999999995"/>
    <n v="378370.93000000005"/>
    <n v="378370.93000000005"/>
    <n v="36000"/>
    <s v="G/510510/1CA101"/>
  </r>
  <r>
    <s v="1"/>
    <s v="QUITO CIUDAD SOLIDARIA"/>
    <x v="1"/>
    <s v="C"/>
    <x v="5"/>
    <x v="18"/>
    <x v="18"/>
    <x v="0"/>
    <x v="0"/>
    <x v="0"/>
    <x v="10"/>
    <s v="002"/>
    <n v="5240.82"/>
    <n v="4431"/>
    <n v="9671.82"/>
    <n v="7597.82"/>
    <n v="17269.64"/>
    <n v="0"/>
    <n v="9671"/>
    <n v="9671"/>
    <n v="0.81999999999970896"/>
    <n v="0.81999999999970896"/>
    <n v="7598.64"/>
    <s v="G/510512/1CA101"/>
  </r>
  <r>
    <s v="1"/>
    <s v="QUITO CIUDAD SOLIDARIA"/>
    <x v="1"/>
    <s v="C"/>
    <x v="5"/>
    <x v="18"/>
    <x v="18"/>
    <x v="0"/>
    <x v="0"/>
    <x v="0"/>
    <x v="11"/>
    <s v="002"/>
    <n v="10481.629999999999"/>
    <n v="0"/>
    <n v="10481.629999999999"/>
    <n v="5768.37"/>
    <n v="16250"/>
    <n v="0"/>
    <n v="10400"/>
    <n v="10400"/>
    <n v="81.6299999999992"/>
    <n v="81.6299999999992"/>
    <n v="5850"/>
    <s v="G/510513/1CA101"/>
  </r>
  <r>
    <s v="1"/>
    <s v="QUITO CIUDAD SOLIDARIA"/>
    <x v="1"/>
    <s v="C"/>
    <x v="5"/>
    <x v="18"/>
    <x v="18"/>
    <x v="0"/>
    <x v="0"/>
    <x v="0"/>
    <x v="12"/>
    <s v="002"/>
    <n v="502531.86"/>
    <n v="-402.3"/>
    <n v="502129.56"/>
    <n v="0"/>
    <n v="502129.56"/>
    <n v="41900.49"/>
    <n v="317035.90000000002"/>
    <n v="317035.90000000002"/>
    <n v="185093.65999999997"/>
    <n v="185093.65999999997"/>
    <n v="143193.17000000001"/>
    <s v="G/510601/1CA101"/>
  </r>
  <r>
    <s v="1"/>
    <s v="QUITO CIUDAD SOLIDARIA"/>
    <x v="1"/>
    <s v="C"/>
    <x v="5"/>
    <x v="18"/>
    <x v="18"/>
    <x v="0"/>
    <x v="0"/>
    <x v="0"/>
    <x v="13"/>
    <s v="002"/>
    <n v="331608.03999999998"/>
    <n v="-265"/>
    <n v="331343.03999999998"/>
    <n v="-60561.13"/>
    <n v="270781.90999999997"/>
    <n v="48684.7"/>
    <n v="148352.74"/>
    <n v="148352.74"/>
    <n v="182990.3"/>
    <n v="182990.3"/>
    <n v="73744.47"/>
    <s v="G/510602/1CA101"/>
  </r>
  <r>
    <s v="1"/>
    <s v="QUITO CIUDAD SOLIDARIA"/>
    <x v="1"/>
    <s v="C"/>
    <x v="5"/>
    <x v="18"/>
    <x v="18"/>
    <x v="0"/>
    <x v="0"/>
    <x v="0"/>
    <x v="14"/>
    <s v="002"/>
    <n v="54598.63"/>
    <n v="0"/>
    <n v="54598.63"/>
    <n v="0"/>
    <n v="54598.63"/>
    <n v="0"/>
    <n v="895.05"/>
    <n v="895.05"/>
    <n v="53703.579999999994"/>
    <n v="53703.579999999994"/>
    <n v="53703.58"/>
    <s v="G/510707/1CA101"/>
  </r>
  <r>
    <s v="1"/>
    <s v="QUITO CIUDAD SOLIDARIA"/>
    <x v="1"/>
    <s v="C"/>
    <x v="5"/>
    <x v="18"/>
    <x v="18"/>
    <x v="0"/>
    <x v="1"/>
    <x v="1"/>
    <x v="121"/>
    <s v="002"/>
    <n v="24700"/>
    <n v="0"/>
    <n v="24700"/>
    <n v="-24700"/>
    <n v="0"/>
    <n v="0"/>
    <n v="0"/>
    <n v="0"/>
    <n v="24700"/>
    <n v="24700"/>
    <n v="0"/>
    <s v="G/530230/1CA101"/>
  </r>
  <r>
    <s v="1"/>
    <s v="QUITO CIUDAD SOLIDARIA"/>
    <x v="2"/>
    <s v="H"/>
    <x v="9"/>
    <x v="19"/>
    <x v="19"/>
    <x v="15"/>
    <x v="36"/>
    <x v="9"/>
    <x v="137"/>
    <s v="001"/>
    <n v="1642926"/>
    <n v="0"/>
    <n v="1642926"/>
    <n v="-205329"/>
    <n v="1437597"/>
    <n v="0"/>
    <n v="1437597"/>
    <n v="684552.5"/>
    <n v="205329"/>
    <n v="958373.5"/>
    <n v="0"/>
    <s v="G/780204/1HA102"/>
  </r>
  <r>
    <s v="1"/>
    <s v="QUITO CIUDAD SOLIDARIA"/>
    <x v="0"/>
    <s v="N"/>
    <x v="10"/>
    <x v="20"/>
    <x v="20"/>
    <x v="0"/>
    <x v="0"/>
    <x v="0"/>
    <x v="0"/>
    <s v="002"/>
    <n v="13706160"/>
    <n v="0"/>
    <n v="13706160"/>
    <n v="0"/>
    <n v="13706160"/>
    <n v="0"/>
    <n v="8747491.0899999999"/>
    <n v="8747338.0899999999"/>
    <n v="4958668.91"/>
    <n v="4958821.91"/>
    <n v="4958668.91"/>
    <s v="G/510105/1NA101"/>
  </r>
  <r>
    <s v="1"/>
    <s v="QUITO CIUDAD SOLIDARIA"/>
    <x v="0"/>
    <s v="N"/>
    <x v="10"/>
    <x v="20"/>
    <x v="20"/>
    <x v="0"/>
    <x v="0"/>
    <x v="0"/>
    <x v="1"/>
    <s v="002"/>
    <n v="37255.919999999998"/>
    <n v="0"/>
    <n v="37255.919999999998"/>
    <n v="0"/>
    <n v="37255.919999999998"/>
    <n v="0"/>
    <n v="24837.279999999999"/>
    <n v="24837.279999999999"/>
    <n v="12418.64"/>
    <n v="12418.64"/>
    <n v="12418.64"/>
    <s v="G/510106/1NA101"/>
  </r>
  <r>
    <s v="1"/>
    <s v="QUITO CIUDAD SOLIDARIA"/>
    <x v="0"/>
    <s v="N"/>
    <x v="10"/>
    <x v="20"/>
    <x v="20"/>
    <x v="0"/>
    <x v="0"/>
    <x v="0"/>
    <x v="2"/>
    <s v="002"/>
    <n v="1300077.6599999999"/>
    <n v="0"/>
    <n v="1300077.6599999999"/>
    <n v="0"/>
    <n v="1300077.6599999999"/>
    <n v="154793"/>
    <n v="89304.65"/>
    <n v="89304.61"/>
    <n v="1210773.01"/>
    <n v="1210773.0499999998"/>
    <n v="1055980.01"/>
    <s v="G/510203/1NA101"/>
  </r>
  <r>
    <s v="1"/>
    <s v="QUITO CIUDAD SOLIDARIA"/>
    <x v="0"/>
    <s v="N"/>
    <x v="10"/>
    <x v="20"/>
    <x v="20"/>
    <x v="0"/>
    <x v="0"/>
    <x v="0"/>
    <x v="3"/>
    <s v="002"/>
    <n v="589656.46"/>
    <n v="0"/>
    <n v="589656.46"/>
    <n v="0"/>
    <n v="589656.46"/>
    <n v="9600"/>
    <n v="536148.52"/>
    <n v="535909.64"/>
    <n v="53507.939999999944"/>
    <n v="53746.819999999949"/>
    <n v="43907.94"/>
    <s v="G/510204/1NA101"/>
  </r>
  <r>
    <s v="1"/>
    <s v="QUITO CIUDAD SOLIDARIA"/>
    <x v="0"/>
    <s v="N"/>
    <x v="10"/>
    <x v="20"/>
    <x v="20"/>
    <x v="0"/>
    <x v="0"/>
    <x v="0"/>
    <x v="4"/>
    <s v="002"/>
    <n v="660"/>
    <n v="0"/>
    <n v="660"/>
    <n v="0"/>
    <n v="660"/>
    <n v="0"/>
    <n v="304.5"/>
    <n v="304.5"/>
    <n v="355.5"/>
    <n v="355.5"/>
    <n v="355.5"/>
    <s v="G/510304/1NA101"/>
  </r>
  <r>
    <s v="1"/>
    <s v="QUITO CIUDAD SOLIDARIA"/>
    <x v="0"/>
    <s v="N"/>
    <x v="10"/>
    <x v="20"/>
    <x v="20"/>
    <x v="0"/>
    <x v="0"/>
    <x v="0"/>
    <x v="5"/>
    <s v="002"/>
    <n v="5280"/>
    <n v="0"/>
    <n v="5280"/>
    <n v="0"/>
    <n v="5280"/>
    <n v="0"/>
    <n v="2436"/>
    <n v="2436"/>
    <n v="2844"/>
    <n v="2844"/>
    <n v="2844"/>
    <s v="G/510306/1NA101"/>
  </r>
  <r>
    <s v="1"/>
    <s v="QUITO CIUDAD SOLIDARIA"/>
    <x v="0"/>
    <s v="N"/>
    <x v="10"/>
    <x v="20"/>
    <x v="20"/>
    <x v="0"/>
    <x v="0"/>
    <x v="0"/>
    <x v="6"/>
    <s v="002"/>
    <n v="186.28"/>
    <n v="0"/>
    <n v="186.28"/>
    <n v="0"/>
    <n v="186.28"/>
    <n v="0"/>
    <n v="136"/>
    <n v="136"/>
    <n v="50.28"/>
    <n v="50.28"/>
    <n v="50.28"/>
    <s v="G/510401/1NA101"/>
  </r>
  <r>
    <s v="1"/>
    <s v="QUITO CIUDAD SOLIDARIA"/>
    <x v="0"/>
    <s v="N"/>
    <x v="10"/>
    <x v="20"/>
    <x v="20"/>
    <x v="0"/>
    <x v="0"/>
    <x v="0"/>
    <x v="7"/>
    <s v="002"/>
    <n v="1117.68"/>
    <n v="0"/>
    <n v="1117.68"/>
    <n v="0"/>
    <n v="1117.68"/>
    <n v="0"/>
    <n v="993.44"/>
    <n v="993.44"/>
    <n v="124.24000000000001"/>
    <n v="124.24000000000001"/>
    <n v="124.24"/>
    <s v="G/510408/1NA101"/>
  </r>
  <r>
    <s v="1"/>
    <s v="QUITO CIUDAD SOLIDARIA"/>
    <x v="0"/>
    <s v="N"/>
    <x v="10"/>
    <x v="20"/>
    <x v="20"/>
    <x v="0"/>
    <x v="0"/>
    <x v="0"/>
    <x v="8"/>
    <s v="002"/>
    <n v="34227.129999999997"/>
    <n v="0"/>
    <n v="34227.129999999997"/>
    <n v="-13644.46"/>
    <n v="20582.669999999998"/>
    <n v="0"/>
    <n v="6938.21"/>
    <n v="6938.21"/>
    <n v="27288.92"/>
    <n v="27288.92"/>
    <n v="13644.46"/>
    <s v="G/510507/1NA101"/>
  </r>
  <r>
    <s v="1"/>
    <s v="QUITO CIUDAD SOLIDARIA"/>
    <x v="0"/>
    <s v="N"/>
    <x v="10"/>
    <x v="20"/>
    <x v="20"/>
    <x v="0"/>
    <x v="0"/>
    <x v="0"/>
    <x v="9"/>
    <s v="002"/>
    <n v="245070.02"/>
    <n v="0"/>
    <n v="245070.02"/>
    <n v="60932.56"/>
    <n v="306002.57999999996"/>
    <n v="0"/>
    <n v="209594.36"/>
    <n v="209594.36"/>
    <n v="35475.660000000003"/>
    <n v="35475.660000000003"/>
    <n v="96408.22"/>
    <s v="G/510509/1NA101"/>
  </r>
  <r>
    <s v="1"/>
    <s v="QUITO CIUDAD SOLIDARIA"/>
    <x v="0"/>
    <s v="N"/>
    <x v="10"/>
    <x v="20"/>
    <x v="20"/>
    <x v="0"/>
    <x v="0"/>
    <x v="0"/>
    <x v="82"/>
    <s v="002"/>
    <n v="1857516"/>
    <n v="0"/>
    <n v="1857516"/>
    <n v="0"/>
    <n v="1857516"/>
    <n v="736868"/>
    <n v="1120648"/>
    <n v="1120648"/>
    <n v="736868"/>
    <n v="736868"/>
    <n v="0"/>
    <s v="G/510510/1NA101"/>
  </r>
  <r>
    <s v="1"/>
    <s v="QUITO CIUDAD SOLIDARIA"/>
    <x v="0"/>
    <s v="N"/>
    <x v="10"/>
    <x v="20"/>
    <x v="20"/>
    <x v="0"/>
    <x v="0"/>
    <x v="0"/>
    <x v="10"/>
    <s v="002"/>
    <n v="19015.07"/>
    <n v="0"/>
    <n v="19015.07"/>
    <n v="-8885.8700000000008"/>
    <n v="10129.199999999999"/>
    <n v="0"/>
    <n v="1393.34"/>
    <n v="1393.34"/>
    <n v="17621.73"/>
    <n v="17621.73"/>
    <n v="8735.86"/>
    <s v="G/510512/1NA101"/>
  </r>
  <r>
    <s v="1"/>
    <s v="QUITO CIUDAD SOLIDARIA"/>
    <x v="0"/>
    <s v="N"/>
    <x v="10"/>
    <x v="20"/>
    <x v="20"/>
    <x v="0"/>
    <x v="0"/>
    <x v="0"/>
    <x v="11"/>
    <s v="002"/>
    <n v="38030.15"/>
    <n v="0"/>
    <n v="38030.15"/>
    <n v="-19015.080000000002"/>
    <n v="19015.07"/>
    <n v="0"/>
    <n v="0"/>
    <n v="0"/>
    <n v="38030.15"/>
    <n v="38030.15"/>
    <n v="19015.07"/>
    <s v="G/510513/1NA101"/>
  </r>
  <r>
    <s v="1"/>
    <s v="QUITO CIUDAD SOLIDARIA"/>
    <x v="0"/>
    <s v="N"/>
    <x v="10"/>
    <x v="20"/>
    <x v="20"/>
    <x v="0"/>
    <x v="0"/>
    <x v="0"/>
    <x v="12"/>
    <s v="002"/>
    <n v="1973331.61"/>
    <n v="0"/>
    <n v="1973331.61"/>
    <n v="0"/>
    <n v="1973331.61"/>
    <n v="93221.93"/>
    <n v="1252297.22"/>
    <n v="1252277.8700000001"/>
    <n v="721034.39000000013"/>
    <n v="721053.74"/>
    <n v="627812.46"/>
    <s v="G/510601/1NA101"/>
  </r>
  <r>
    <s v="1"/>
    <s v="QUITO CIUDAD SOLIDARIA"/>
    <x v="0"/>
    <s v="N"/>
    <x v="10"/>
    <x v="20"/>
    <x v="20"/>
    <x v="0"/>
    <x v="0"/>
    <x v="0"/>
    <x v="13"/>
    <s v="002"/>
    <n v="1300077.6599999999"/>
    <n v="0"/>
    <n v="1300077.6599999999"/>
    <n v="0"/>
    <n v="1300077.6599999999"/>
    <n v="61346.16"/>
    <n v="819213.5"/>
    <n v="819213.5"/>
    <n v="480864.15999999992"/>
    <n v="480864.15999999992"/>
    <n v="419518"/>
    <s v="G/510602/1NA101"/>
  </r>
  <r>
    <s v="1"/>
    <s v="QUITO CIUDAD SOLIDARIA"/>
    <x v="0"/>
    <s v="N"/>
    <x v="10"/>
    <x v="20"/>
    <x v="20"/>
    <x v="0"/>
    <x v="0"/>
    <x v="0"/>
    <x v="14"/>
    <s v="002"/>
    <n v="76607.67"/>
    <n v="0"/>
    <n v="76607.67"/>
    <n v="0"/>
    <n v="76607.67"/>
    <n v="0"/>
    <n v="6786.2"/>
    <n v="6786.2"/>
    <n v="69821.47"/>
    <n v="69821.47"/>
    <n v="69821.47"/>
    <s v="G/510707/1NA101"/>
  </r>
  <r>
    <s v="1"/>
    <s v="QUITO CIUDAD SOLIDARIA"/>
    <x v="0"/>
    <s v="N"/>
    <x v="10"/>
    <x v="20"/>
    <x v="20"/>
    <x v="0"/>
    <x v="1"/>
    <x v="1"/>
    <x v="15"/>
    <s v="001"/>
    <n v="50000"/>
    <n v="0"/>
    <n v="50000"/>
    <n v="0"/>
    <n v="50000"/>
    <n v="0"/>
    <n v="50000"/>
    <n v="38575.58"/>
    <n v="0"/>
    <n v="11424.419999999998"/>
    <n v="0"/>
    <s v="G/530101/1NA101"/>
  </r>
  <r>
    <s v="1"/>
    <s v="QUITO CIUDAD SOLIDARIA"/>
    <x v="0"/>
    <s v="N"/>
    <x v="10"/>
    <x v="20"/>
    <x v="20"/>
    <x v="0"/>
    <x v="1"/>
    <x v="1"/>
    <x v="16"/>
    <s v="001"/>
    <n v="50000"/>
    <n v="0"/>
    <n v="50000"/>
    <n v="0"/>
    <n v="50000"/>
    <n v="0"/>
    <n v="50000"/>
    <n v="33286.230000000003"/>
    <n v="0"/>
    <n v="16713.769999999997"/>
    <n v="0"/>
    <s v="G/530104/1NA101"/>
  </r>
  <r>
    <s v="1"/>
    <s v="QUITO CIUDAD SOLIDARIA"/>
    <x v="0"/>
    <s v="N"/>
    <x v="10"/>
    <x v="20"/>
    <x v="20"/>
    <x v="0"/>
    <x v="1"/>
    <x v="1"/>
    <x v="17"/>
    <s v="001"/>
    <n v="20000"/>
    <n v="0"/>
    <n v="20000"/>
    <n v="0"/>
    <n v="20000"/>
    <n v="0"/>
    <n v="20000"/>
    <n v="13923.04"/>
    <n v="0"/>
    <n v="6076.9599999999991"/>
    <n v="0"/>
    <s v="G/530105/1NA101"/>
  </r>
  <r>
    <s v="1"/>
    <s v="QUITO CIUDAD SOLIDARIA"/>
    <x v="0"/>
    <s v="N"/>
    <x v="10"/>
    <x v="20"/>
    <x v="20"/>
    <x v="0"/>
    <x v="1"/>
    <x v="1"/>
    <x v="139"/>
    <s v="001"/>
    <n v="500"/>
    <n v="678"/>
    <n v="1178"/>
    <n v="0"/>
    <n v="1178"/>
    <n v="0"/>
    <n v="477.97"/>
    <n v="111.38"/>
    <n v="700.03"/>
    <n v="1066.6199999999999"/>
    <n v="700.03"/>
    <s v="G/530202/1NA101"/>
  </r>
  <r>
    <s v="1"/>
    <s v="QUITO CIUDAD SOLIDARIA"/>
    <x v="0"/>
    <s v="N"/>
    <x v="10"/>
    <x v="20"/>
    <x v="20"/>
    <x v="0"/>
    <x v="1"/>
    <x v="1"/>
    <x v="20"/>
    <s v="001"/>
    <n v="200"/>
    <n v="0"/>
    <n v="200"/>
    <n v="0"/>
    <n v="200"/>
    <n v="0"/>
    <n v="200"/>
    <n v="17.75"/>
    <n v="0"/>
    <n v="182.25"/>
    <n v="0"/>
    <s v="G/530204/1NA101"/>
  </r>
  <r>
    <s v="1"/>
    <s v="QUITO CIUDAD SOLIDARIA"/>
    <x v="0"/>
    <s v="N"/>
    <x v="10"/>
    <x v="20"/>
    <x v="20"/>
    <x v="0"/>
    <x v="1"/>
    <x v="1"/>
    <x v="22"/>
    <s v="001"/>
    <n v="234000"/>
    <n v="18753"/>
    <n v="252753"/>
    <n v="0"/>
    <n v="252753"/>
    <n v="0"/>
    <n v="252753"/>
    <n v="173783.61"/>
    <n v="0"/>
    <n v="78969.390000000014"/>
    <n v="0"/>
    <s v="G/530209/1NA101"/>
  </r>
  <r>
    <s v="1"/>
    <s v="QUITO CIUDAD SOLIDARIA"/>
    <x v="0"/>
    <s v="N"/>
    <x v="10"/>
    <x v="20"/>
    <x v="20"/>
    <x v="0"/>
    <x v="1"/>
    <x v="1"/>
    <x v="24"/>
    <s v="001"/>
    <n v="100000"/>
    <n v="-99800"/>
    <n v="200"/>
    <n v="0"/>
    <n v="200"/>
    <n v="0"/>
    <n v="200"/>
    <n v="0"/>
    <n v="0"/>
    <n v="200"/>
    <n v="0"/>
    <s v="G/530402/1NA101"/>
  </r>
  <r>
    <s v="1"/>
    <s v="QUITO CIUDAD SOLIDARIA"/>
    <x v="0"/>
    <s v="N"/>
    <x v="10"/>
    <x v="20"/>
    <x v="20"/>
    <x v="0"/>
    <x v="1"/>
    <x v="1"/>
    <x v="93"/>
    <s v="001"/>
    <n v="17000"/>
    <n v="-1211.5"/>
    <n v="15788.5"/>
    <n v="-15588.5"/>
    <n v="200"/>
    <n v="0"/>
    <n v="200"/>
    <n v="0"/>
    <n v="15588.5"/>
    <n v="15788.5"/>
    <n v="0"/>
    <s v="G/530403/1NA101"/>
  </r>
  <r>
    <s v="1"/>
    <s v="QUITO CIUDAD SOLIDARIA"/>
    <x v="0"/>
    <s v="N"/>
    <x v="10"/>
    <x v="20"/>
    <x v="20"/>
    <x v="0"/>
    <x v="1"/>
    <x v="1"/>
    <x v="25"/>
    <s v="001"/>
    <n v="10000"/>
    <n v="-1850"/>
    <n v="8150"/>
    <n v="0"/>
    <n v="8150"/>
    <n v="0"/>
    <n v="200"/>
    <n v="0"/>
    <n v="7950"/>
    <n v="8150"/>
    <n v="7950"/>
    <s v="G/530404/1NA101"/>
  </r>
  <r>
    <s v="1"/>
    <s v="QUITO CIUDAD SOLIDARIA"/>
    <x v="0"/>
    <s v="N"/>
    <x v="10"/>
    <x v="20"/>
    <x v="20"/>
    <x v="0"/>
    <x v="1"/>
    <x v="1"/>
    <x v="87"/>
    <s v="001"/>
    <n v="200"/>
    <n v="0"/>
    <n v="200"/>
    <n v="0"/>
    <n v="200"/>
    <n v="0"/>
    <n v="200"/>
    <n v="131.31"/>
    <n v="0"/>
    <n v="68.69"/>
    <n v="0"/>
    <s v="G/530801/1NA101"/>
  </r>
  <r>
    <s v="1"/>
    <s v="QUITO CIUDAD SOLIDARIA"/>
    <x v="0"/>
    <s v="N"/>
    <x v="10"/>
    <x v="20"/>
    <x v="20"/>
    <x v="0"/>
    <x v="1"/>
    <x v="1"/>
    <x v="30"/>
    <s v="001"/>
    <n v="5000"/>
    <n v="10000"/>
    <n v="15000"/>
    <n v="0"/>
    <n v="15000"/>
    <n v="0"/>
    <n v="5000"/>
    <n v="1234.53"/>
    <n v="10000"/>
    <n v="13765.47"/>
    <n v="10000"/>
    <s v="G/530803/1NA101"/>
  </r>
  <r>
    <s v="1"/>
    <s v="QUITO CIUDAD SOLIDARIA"/>
    <x v="0"/>
    <s v="N"/>
    <x v="10"/>
    <x v="20"/>
    <x v="20"/>
    <x v="0"/>
    <x v="1"/>
    <x v="1"/>
    <x v="31"/>
    <s v="001"/>
    <n v="13000"/>
    <n v="7000"/>
    <n v="20000"/>
    <n v="0"/>
    <n v="20000"/>
    <n v="0"/>
    <n v="7821.73"/>
    <n v="7687.89"/>
    <n v="12178.27"/>
    <n v="12312.11"/>
    <n v="12178.27"/>
    <s v="G/530804/1NA101"/>
  </r>
  <r>
    <s v="1"/>
    <s v="QUITO CIUDAD SOLIDARIA"/>
    <x v="0"/>
    <s v="N"/>
    <x v="10"/>
    <x v="20"/>
    <x v="20"/>
    <x v="0"/>
    <x v="1"/>
    <x v="1"/>
    <x v="32"/>
    <s v="001"/>
    <n v="3500"/>
    <n v="34780.5"/>
    <n v="38280.5"/>
    <n v="0"/>
    <n v="38280.5"/>
    <n v="0"/>
    <n v="36630.839999999997"/>
    <n v="36630.839999999997"/>
    <n v="1649.6600000000035"/>
    <n v="1649.6600000000035"/>
    <n v="1649.66"/>
    <s v="G/530805/1NA101"/>
  </r>
  <r>
    <s v="1"/>
    <s v="QUITO CIUDAD SOLIDARIA"/>
    <x v="0"/>
    <s v="N"/>
    <x v="10"/>
    <x v="20"/>
    <x v="20"/>
    <x v="0"/>
    <x v="1"/>
    <x v="1"/>
    <x v="34"/>
    <s v="001"/>
    <n v="44000"/>
    <n v="26000"/>
    <n v="70000"/>
    <n v="0"/>
    <n v="70000"/>
    <n v="69985"/>
    <n v="0"/>
    <n v="0"/>
    <n v="70000"/>
    <n v="70000"/>
    <n v="15"/>
    <s v="G/530807/1NA101"/>
  </r>
  <r>
    <s v="1"/>
    <s v="QUITO CIUDAD SOLIDARIA"/>
    <x v="0"/>
    <s v="N"/>
    <x v="10"/>
    <x v="20"/>
    <x v="20"/>
    <x v="0"/>
    <x v="1"/>
    <x v="1"/>
    <x v="35"/>
    <s v="001"/>
    <n v="0"/>
    <n v="1650"/>
    <n v="1650"/>
    <n v="0"/>
    <n v="1650"/>
    <n v="0"/>
    <n v="1641.02"/>
    <n v="1641.02"/>
    <n v="8.9800000000000182"/>
    <n v="8.9800000000000182"/>
    <n v="8.98"/>
    <s v="G/530809/1NA101"/>
  </r>
  <r>
    <s v="1"/>
    <s v="QUITO CIUDAD SOLIDARIA"/>
    <x v="0"/>
    <s v="N"/>
    <x v="10"/>
    <x v="20"/>
    <x v="20"/>
    <x v="0"/>
    <x v="1"/>
    <x v="1"/>
    <x v="36"/>
    <s v="001"/>
    <n v="0"/>
    <n v="4000"/>
    <n v="4000"/>
    <n v="0"/>
    <n v="4000"/>
    <n v="0"/>
    <n v="0"/>
    <n v="0"/>
    <n v="4000"/>
    <n v="4000"/>
    <n v="4000"/>
    <s v="G/530811/1NA101"/>
  </r>
  <r>
    <s v="1"/>
    <s v="QUITO CIUDAD SOLIDARIA"/>
    <x v="0"/>
    <s v="N"/>
    <x v="10"/>
    <x v="20"/>
    <x v="20"/>
    <x v="0"/>
    <x v="1"/>
    <x v="2"/>
    <x v="158"/>
    <s v="001"/>
    <n v="4000"/>
    <n v="0"/>
    <n v="4000"/>
    <n v="0"/>
    <n v="4000"/>
    <n v="0"/>
    <n v="100"/>
    <n v="100"/>
    <n v="3900"/>
    <n v="3900"/>
    <n v="3900"/>
    <s v="G/570201/1NA101"/>
  </r>
  <r>
    <s v="1"/>
    <s v="QUITO CIUDAD SOLIDARIA"/>
    <x v="0"/>
    <s v="N"/>
    <x v="10"/>
    <x v="20"/>
    <x v="20"/>
    <x v="0"/>
    <x v="1"/>
    <x v="2"/>
    <x v="98"/>
    <s v="001"/>
    <n v="390"/>
    <n v="0"/>
    <n v="390"/>
    <n v="0"/>
    <n v="390"/>
    <n v="0"/>
    <n v="0"/>
    <n v="0"/>
    <n v="390"/>
    <n v="390"/>
    <n v="390"/>
    <s v="G/570206/1NA101"/>
  </r>
  <r>
    <s v="1"/>
    <s v="QUITO CIUDAD SOLIDARIA"/>
    <x v="0"/>
    <s v="N"/>
    <x v="10"/>
    <x v="20"/>
    <x v="20"/>
    <x v="7"/>
    <x v="37"/>
    <x v="4"/>
    <x v="106"/>
    <s v="001"/>
    <n v="67500"/>
    <n v="0"/>
    <n v="67500"/>
    <n v="-67500"/>
    <n v="0"/>
    <n v="0"/>
    <n v="0"/>
    <n v="0"/>
    <n v="67500"/>
    <n v="67500"/>
    <n v="0"/>
    <s v="G/730601/1NN103"/>
  </r>
  <r>
    <s v="1"/>
    <s v="QUITO CIUDAD SOLIDARIA"/>
    <x v="0"/>
    <s v="N"/>
    <x v="10"/>
    <x v="20"/>
    <x v="20"/>
    <x v="7"/>
    <x v="37"/>
    <x v="4"/>
    <x v="88"/>
    <s v="001"/>
    <n v="100000"/>
    <n v="0"/>
    <n v="100000"/>
    <n v="-100000"/>
    <n v="0"/>
    <n v="0"/>
    <n v="0"/>
    <n v="0"/>
    <n v="100000"/>
    <n v="100000"/>
    <n v="0"/>
    <s v="G/730612/1NN103"/>
  </r>
  <r>
    <s v="1"/>
    <s v="QUITO CIUDAD SOLIDARIA"/>
    <x v="0"/>
    <s v="N"/>
    <x v="10"/>
    <x v="20"/>
    <x v="20"/>
    <x v="7"/>
    <x v="37"/>
    <x v="4"/>
    <x v="89"/>
    <s v="001"/>
    <n v="20000"/>
    <n v="0"/>
    <n v="20000"/>
    <n v="-20000"/>
    <n v="0"/>
    <n v="0"/>
    <n v="0"/>
    <n v="0"/>
    <n v="20000"/>
    <n v="20000"/>
    <n v="0"/>
    <s v="G/730701/1NN103"/>
  </r>
  <r>
    <s v="1"/>
    <s v="QUITO CIUDAD SOLIDARIA"/>
    <x v="0"/>
    <s v="N"/>
    <x v="10"/>
    <x v="20"/>
    <x v="20"/>
    <x v="7"/>
    <x v="16"/>
    <x v="4"/>
    <x v="109"/>
    <s v="001"/>
    <n v="90000"/>
    <n v="0"/>
    <n v="90000"/>
    <n v="-14353"/>
    <n v="75647"/>
    <n v="0"/>
    <n v="75646.52"/>
    <n v="38749.599999999999"/>
    <n v="14353.479999999996"/>
    <n v="51250.400000000001"/>
    <n v="0.48"/>
    <s v="G/730105/1NN103"/>
  </r>
  <r>
    <s v="1"/>
    <s v="QUITO CIUDAD SOLIDARIA"/>
    <x v="0"/>
    <s v="N"/>
    <x v="10"/>
    <x v="20"/>
    <x v="20"/>
    <x v="7"/>
    <x v="16"/>
    <x v="4"/>
    <x v="60"/>
    <s v="001"/>
    <n v="3000"/>
    <n v="0"/>
    <n v="3000"/>
    <n v="0"/>
    <n v="3000"/>
    <n v="0"/>
    <n v="0"/>
    <n v="0"/>
    <n v="3000"/>
    <n v="3000"/>
    <n v="3000"/>
    <s v="G/730203/1NN103"/>
  </r>
  <r>
    <s v="1"/>
    <s v="QUITO CIUDAD SOLIDARIA"/>
    <x v="0"/>
    <s v="N"/>
    <x v="10"/>
    <x v="20"/>
    <x v="20"/>
    <x v="7"/>
    <x v="16"/>
    <x v="4"/>
    <x v="57"/>
    <s v="001"/>
    <n v="121000"/>
    <n v="0"/>
    <n v="121000"/>
    <n v="-101000"/>
    <n v="20000"/>
    <n v="0"/>
    <n v="679.8"/>
    <n v="679.8"/>
    <n v="120320.2"/>
    <n v="120320.2"/>
    <n v="19320.2"/>
    <s v="G/730204/1NN103"/>
  </r>
  <r>
    <s v="1"/>
    <s v="QUITO CIUDAD SOLIDARIA"/>
    <x v="0"/>
    <s v="N"/>
    <x v="10"/>
    <x v="20"/>
    <x v="20"/>
    <x v="7"/>
    <x v="16"/>
    <x v="4"/>
    <x v="101"/>
    <s v="001"/>
    <n v="54000"/>
    <n v="0"/>
    <n v="54000"/>
    <n v="-54000"/>
    <n v="0"/>
    <n v="0"/>
    <n v="0"/>
    <n v="0"/>
    <n v="54000"/>
    <n v="54000"/>
    <n v="0"/>
    <s v="G/730248/1NN103"/>
  </r>
  <r>
    <s v="1"/>
    <s v="QUITO CIUDAD SOLIDARIA"/>
    <x v="0"/>
    <s v="N"/>
    <x v="10"/>
    <x v="20"/>
    <x v="20"/>
    <x v="7"/>
    <x v="16"/>
    <x v="4"/>
    <x v="46"/>
    <s v="001"/>
    <n v="79000"/>
    <n v="0"/>
    <n v="79000"/>
    <n v="-15886"/>
    <n v="63114"/>
    <n v="0"/>
    <n v="22374.5"/>
    <n v="17868.39"/>
    <n v="56625.5"/>
    <n v="61131.61"/>
    <n v="40739.5"/>
    <s v="G/730404/1NN103"/>
  </r>
  <r>
    <s v="1"/>
    <s v="QUITO CIUDAD SOLIDARIA"/>
    <x v="0"/>
    <s v="N"/>
    <x v="10"/>
    <x v="20"/>
    <x v="20"/>
    <x v="7"/>
    <x v="16"/>
    <x v="4"/>
    <x v="129"/>
    <s v="001"/>
    <n v="175000"/>
    <n v="0"/>
    <n v="175000"/>
    <n v="-47800"/>
    <n v="127200"/>
    <n v="0"/>
    <n v="54762.47"/>
    <n v="31159.11"/>
    <n v="120237.53"/>
    <n v="143840.89000000001"/>
    <n v="72437.53"/>
    <s v="G/730405/1NN103"/>
  </r>
  <r>
    <s v="1"/>
    <s v="QUITO CIUDAD SOLIDARIA"/>
    <x v="0"/>
    <s v="N"/>
    <x v="10"/>
    <x v="20"/>
    <x v="20"/>
    <x v="7"/>
    <x v="16"/>
    <x v="4"/>
    <x v="159"/>
    <s v="001"/>
    <n v="16000"/>
    <n v="0"/>
    <n v="16000"/>
    <n v="0"/>
    <n v="16000"/>
    <n v="2106.7199999999998"/>
    <n v="5863.47"/>
    <n v="5863.47"/>
    <n v="10136.529999999999"/>
    <n v="10136.529999999999"/>
    <n v="8029.81"/>
    <s v="G/730415/1NN103"/>
  </r>
  <r>
    <s v="1"/>
    <s v="QUITO CIUDAD SOLIDARIA"/>
    <x v="0"/>
    <s v="N"/>
    <x v="10"/>
    <x v="20"/>
    <x v="20"/>
    <x v="7"/>
    <x v="16"/>
    <x v="4"/>
    <x v="160"/>
    <s v="001"/>
    <n v="7000"/>
    <n v="0"/>
    <n v="7000"/>
    <n v="-11"/>
    <n v="6989"/>
    <n v="0"/>
    <n v="6988.8"/>
    <n v="4659.2"/>
    <n v="11.199999999999818"/>
    <n v="2340.8000000000002"/>
    <n v="0.2"/>
    <s v="G/730502/1NN103"/>
  </r>
  <r>
    <s v="1"/>
    <s v="QUITO CIUDAD SOLIDARIA"/>
    <x v="0"/>
    <s v="N"/>
    <x v="10"/>
    <x v="20"/>
    <x v="20"/>
    <x v="7"/>
    <x v="16"/>
    <x v="4"/>
    <x v="106"/>
    <s v="001"/>
    <n v="30000"/>
    <n v="0"/>
    <n v="30000"/>
    <n v="0"/>
    <n v="30000"/>
    <n v="0"/>
    <n v="19267.919999999998"/>
    <n v="19267.919999999998"/>
    <n v="10732.080000000002"/>
    <n v="10732.080000000002"/>
    <n v="10732.08"/>
    <s v="G/730601/1NN103"/>
  </r>
  <r>
    <s v="1"/>
    <s v="QUITO CIUDAD SOLIDARIA"/>
    <x v="0"/>
    <s v="N"/>
    <x v="10"/>
    <x v="20"/>
    <x v="20"/>
    <x v="7"/>
    <x v="16"/>
    <x v="4"/>
    <x v="48"/>
    <s v="001"/>
    <n v="0"/>
    <n v="6998"/>
    <n v="6998"/>
    <n v="-5000"/>
    <n v="1998"/>
    <n v="0"/>
    <n v="1997.86"/>
    <n v="1997.86"/>
    <n v="5000.1400000000003"/>
    <n v="5000.1400000000003"/>
    <n v="0.14000000000000001"/>
    <s v="G/730605/1NN103"/>
  </r>
  <r>
    <s v="1"/>
    <s v="QUITO CIUDAD SOLIDARIA"/>
    <x v="0"/>
    <s v="N"/>
    <x v="10"/>
    <x v="20"/>
    <x v="20"/>
    <x v="7"/>
    <x v="16"/>
    <x v="4"/>
    <x v="88"/>
    <s v="001"/>
    <n v="140000"/>
    <n v="-7896"/>
    <n v="132104"/>
    <n v="-115724"/>
    <n v="16380"/>
    <n v="0"/>
    <n v="13567.5"/>
    <n v="9315"/>
    <n v="118536.5"/>
    <n v="122789"/>
    <n v="2812.5"/>
    <s v="G/730612/1NN103"/>
  </r>
  <r>
    <s v="1"/>
    <s v="QUITO CIUDAD SOLIDARIA"/>
    <x v="0"/>
    <s v="N"/>
    <x v="10"/>
    <x v="20"/>
    <x v="20"/>
    <x v="7"/>
    <x v="16"/>
    <x v="4"/>
    <x v="126"/>
    <s v="001"/>
    <n v="0"/>
    <n v="7896"/>
    <n v="7896"/>
    <n v="0"/>
    <n v="7896"/>
    <n v="0"/>
    <n v="7896"/>
    <n v="7896"/>
    <n v="0"/>
    <n v="0"/>
    <n v="0"/>
    <s v="G/730702/1NN103"/>
  </r>
  <r>
    <s v="1"/>
    <s v="QUITO CIUDAD SOLIDARIA"/>
    <x v="0"/>
    <s v="N"/>
    <x v="10"/>
    <x v="20"/>
    <x v="20"/>
    <x v="7"/>
    <x v="16"/>
    <x v="4"/>
    <x v="69"/>
    <s v="002"/>
    <n v="40854.720000000001"/>
    <n v="0"/>
    <n v="40854.720000000001"/>
    <n v="-21797.47"/>
    <n v="19057.25"/>
    <n v="0"/>
    <n v="19057.25"/>
    <n v="19057.25"/>
    <n v="21797.47"/>
    <n v="21797.47"/>
    <n v="0"/>
    <s v="G/730802/1NN103"/>
  </r>
  <r>
    <s v="1"/>
    <s v="QUITO CIUDAD SOLIDARIA"/>
    <x v="0"/>
    <s v="N"/>
    <x v="10"/>
    <x v="20"/>
    <x v="20"/>
    <x v="7"/>
    <x v="16"/>
    <x v="4"/>
    <x v="69"/>
    <s v="001"/>
    <n v="1280114"/>
    <n v="-6998"/>
    <n v="1273116"/>
    <n v="-1500"/>
    <n v="1271616"/>
    <n v="0.05"/>
    <n v="347994.84"/>
    <n v="340916.34"/>
    <n v="925121.15999999992"/>
    <n v="932199.65999999992"/>
    <n v="923621.11"/>
    <s v="G/730802/1NN103"/>
  </r>
  <r>
    <s v="1"/>
    <s v="QUITO CIUDAD SOLIDARIA"/>
    <x v="0"/>
    <s v="N"/>
    <x v="10"/>
    <x v="20"/>
    <x v="20"/>
    <x v="7"/>
    <x v="16"/>
    <x v="4"/>
    <x v="130"/>
    <s v="001"/>
    <n v="200000"/>
    <n v="0"/>
    <n v="200000"/>
    <n v="0"/>
    <n v="200000"/>
    <n v="0"/>
    <n v="171630.09"/>
    <n v="99425.09"/>
    <n v="28369.910000000003"/>
    <n v="100574.91"/>
    <n v="28369.91"/>
    <s v="G/730803/1NN103"/>
  </r>
  <r>
    <s v="1"/>
    <s v="QUITO CIUDAD SOLIDARIA"/>
    <x v="0"/>
    <s v="N"/>
    <x v="10"/>
    <x v="20"/>
    <x v="20"/>
    <x v="7"/>
    <x v="16"/>
    <x v="4"/>
    <x v="73"/>
    <s v="001"/>
    <n v="1613"/>
    <n v="0"/>
    <n v="1613"/>
    <n v="-1613"/>
    <n v="0"/>
    <n v="0"/>
    <n v="0"/>
    <n v="0"/>
    <n v="1613"/>
    <n v="1613"/>
    <n v="0"/>
    <s v="G/730805/1NN103"/>
  </r>
  <r>
    <s v="1"/>
    <s v="QUITO CIUDAD SOLIDARIA"/>
    <x v="0"/>
    <s v="N"/>
    <x v="10"/>
    <x v="20"/>
    <x v="20"/>
    <x v="7"/>
    <x v="16"/>
    <x v="4"/>
    <x v="131"/>
    <s v="001"/>
    <n v="950"/>
    <n v="0"/>
    <n v="950"/>
    <n v="-950"/>
    <n v="0"/>
    <n v="0"/>
    <n v="0"/>
    <n v="0"/>
    <n v="950"/>
    <n v="950"/>
    <n v="0"/>
    <s v="G/730808/1NN103"/>
  </r>
  <r>
    <s v="1"/>
    <s v="QUITO CIUDAD SOLIDARIA"/>
    <x v="0"/>
    <s v="N"/>
    <x v="10"/>
    <x v="20"/>
    <x v="20"/>
    <x v="7"/>
    <x v="16"/>
    <x v="4"/>
    <x v="132"/>
    <s v="001"/>
    <n v="1250"/>
    <n v="0"/>
    <n v="1250"/>
    <n v="-1250"/>
    <n v="0"/>
    <n v="0"/>
    <n v="0"/>
    <n v="0"/>
    <n v="1250"/>
    <n v="1250"/>
    <n v="0"/>
    <s v="G/730809/1NN103"/>
  </r>
  <r>
    <s v="1"/>
    <s v="QUITO CIUDAD SOLIDARIA"/>
    <x v="0"/>
    <s v="N"/>
    <x v="10"/>
    <x v="20"/>
    <x v="20"/>
    <x v="7"/>
    <x v="16"/>
    <x v="4"/>
    <x v="59"/>
    <s v="001"/>
    <n v="4000"/>
    <n v="0"/>
    <n v="4000"/>
    <n v="-4000"/>
    <n v="0"/>
    <n v="0"/>
    <n v="0"/>
    <n v="0"/>
    <n v="4000"/>
    <n v="4000"/>
    <n v="0"/>
    <s v="G/730812/1NN103"/>
  </r>
  <r>
    <s v="1"/>
    <s v="QUITO CIUDAD SOLIDARIA"/>
    <x v="0"/>
    <s v="N"/>
    <x v="10"/>
    <x v="20"/>
    <x v="20"/>
    <x v="7"/>
    <x v="16"/>
    <x v="4"/>
    <x v="133"/>
    <s v="001"/>
    <n v="514000"/>
    <n v="0"/>
    <n v="514000"/>
    <n v="-53767"/>
    <n v="460233"/>
    <n v="37.99"/>
    <n v="142667.12"/>
    <n v="81613.740000000005"/>
    <n v="371332.88"/>
    <n v="432386.26"/>
    <n v="317527.89"/>
    <s v="G/730813/1NN103"/>
  </r>
  <r>
    <s v="1"/>
    <s v="QUITO CIUDAD SOLIDARIA"/>
    <x v="0"/>
    <s v="N"/>
    <x v="10"/>
    <x v="20"/>
    <x v="20"/>
    <x v="7"/>
    <x v="16"/>
    <x v="4"/>
    <x v="65"/>
    <s v="001"/>
    <n v="100"/>
    <n v="0"/>
    <n v="100"/>
    <n v="-100"/>
    <n v="0"/>
    <n v="0"/>
    <n v="0"/>
    <n v="0"/>
    <n v="100"/>
    <n v="100"/>
    <n v="0"/>
    <s v="G/730820/1NN103"/>
  </r>
  <r>
    <s v="1"/>
    <s v="QUITO CIUDAD SOLIDARIA"/>
    <x v="0"/>
    <s v="N"/>
    <x v="10"/>
    <x v="20"/>
    <x v="20"/>
    <x v="7"/>
    <x v="16"/>
    <x v="4"/>
    <x v="161"/>
    <s v="001"/>
    <n v="124000"/>
    <n v="0"/>
    <n v="124000"/>
    <n v="-22000"/>
    <n v="102000"/>
    <n v="0"/>
    <n v="11168.69"/>
    <n v="5958.79"/>
    <n v="112831.31"/>
    <n v="118041.21"/>
    <n v="90831.31"/>
    <s v="G/730823/1NN103"/>
  </r>
  <r>
    <s v="1"/>
    <s v="QUITO CIUDAD SOLIDARIA"/>
    <x v="0"/>
    <s v="N"/>
    <x v="10"/>
    <x v="20"/>
    <x v="20"/>
    <x v="7"/>
    <x v="16"/>
    <x v="4"/>
    <x v="134"/>
    <s v="001"/>
    <n v="67000"/>
    <n v="0"/>
    <n v="67000"/>
    <n v="-32500"/>
    <n v="34500"/>
    <n v="0"/>
    <n v="0"/>
    <n v="0"/>
    <n v="67000"/>
    <n v="67000"/>
    <n v="34500"/>
    <s v="G/730826/1NN103"/>
  </r>
  <r>
    <s v="1"/>
    <s v="QUITO CIUDAD SOLIDARIA"/>
    <x v="0"/>
    <s v="N"/>
    <x v="10"/>
    <x v="20"/>
    <x v="20"/>
    <x v="7"/>
    <x v="16"/>
    <x v="4"/>
    <x v="135"/>
    <s v="001"/>
    <n v="7200"/>
    <n v="0"/>
    <n v="7200"/>
    <n v="-7200"/>
    <n v="0"/>
    <n v="0"/>
    <n v="0"/>
    <n v="0"/>
    <n v="7200"/>
    <n v="7200"/>
    <n v="0"/>
    <s v="G/730832/1NN103"/>
  </r>
  <r>
    <s v="1"/>
    <s v="QUITO CIUDAD SOLIDARIA"/>
    <x v="0"/>
    <s v="N"/>
    <x v="10"/>
    <x v="20"/>
    <x v="20"/>
    <x v="7"/>
    <x v="16"/>
    <x v="4"/>
    <x v="115"/>
    <s v="001"/>
    <n v="73418"/>
    <n v="0"/>
    <n v="73418"/>
    <n v="-73418"/>
    <n v="0"/>
    <n v="0"/>
    <n v="0"/>
    <n v="0"/>
    <n v="73418"/>
    <n v="73418"/>
    <n v="0"/>
    <s v="G/731404/1NN103"/>
  </r>
  <r>
    <s v="1"/>
    <s v="QUITO CIUDAD SOLIDARIA"/>
    <x v="0"/>
    <s v="N"/>
    <x v="10"/>
    <x v="20"/>
    <x v="20"/>
    <x v="7"/>
    <x v="16"/>
    <x v="4"/>
    <x v="52"/>
    <s v="001"/>
    <n v="355"/>
    <n v="0"/>
    <n v="355"/>
    <n v="-355"/>
    <n v="0"/>
    <n v="0"/>
    <n v="0"/>
    <n v="0"/>
    <n v="355"/>
    <n v="355"/>
    <n v="0"/>
    <s v="G/731406/1NN103"/>
  </r>
  <r>
    <s v="3"/>
    <s v="QUITO CIUDAD INTELIGENTE"/>
    <x v="0"/>
    <s v="N"/>
    <x v="10"/>
    <x v="20"/>
    <x v="20"/>
    <x v="8"/>
    <x v="17"/>
    <x v="4"/>
    <x v="57"/>
    <s v="001"/>
    <n v="9000"/>
    <n v="0"/>
    <n v="9000"/>
    <n v="-9000"/>
    <n v="0"/>
    <n v="0"/>
    <n v="0"/>
    <n v="0"/>
    <n v="9000"/>
    <n v="9000"/>
    <n v="0"/>
    <s v="G/730204/3NN301"/>
  </r>
  <r>
    <s v="3"/>
    <s v="QUITO CIUDAD INTELIGENTE"/>
    <x v="0"/>
    <s v="N"/>
    <x v="10"/>
    <x v="20"/>
    <x v="20"/>
    <x v="8"/>
    <x v="18"/>
    <x v="4"/>
    <x v="69"/>
    <s v="001"/>
    <n v="150000"/>
    <n v="0"/>
    <n v="150000"/>
    <n v="-150000"/>
    <n v="0"/>
    <n v="0"/>
    <n v="0"/>
    <n v="0"/>
    <n v="150000"/>
    <n v="150000"/>
    <n v="0"/>
    <s v="G/730802/3NN301"/>
  </r>
  <r>
    <s v="1"/>
    <s v="QUITO CIUDAD SOLIDARIA"/>
    <x v="0"/>
    <s v="N"/>
    <x v="10"/>
    <x v="20"/>
    <x v="20"/>
    <x v="7"/>
    <x v="16"/>
    <x v="5"/>
    <x v="162"/>
    <s v="001"/>
    <n v="350000"/>
    <n v="0"/>
    <n v="350000"/>
    <n v="-350000"/>
    <n v="0"/>
    <n v="0"/>
    <n v="0"/>
    <n v="0"/>
    <n v="350000"/>
    <n v="350000"/>
    <n v="0"/>
    <s v="G/750109/1NN103"/>
  </r>
  <r>
    <s v="1"/>
    <s v="QUITO CIUDAD SOLIDARIA"/>
    <x v="0"/>
    <s v="N"/>
    <x v="10"/>
    <x v="20"/>
    <x v="20"/>
    <x v="7"/>
    <x v="16"/>
    <x v="8"/>
    <x v="136"/>
    <s v="001"/>
    <n v="45000"/>
    <n v="0"/>
    <n v="45000"/>
    <n v="-500"/>
    <n v="44500"/>
    <n v="0"/>
    <n v="27473"/>
    <n v="12246.59"/>
    <n v="17527"/>
    <n v="32753.41"/>
    <n v="17027"/>
    <s v="G/770102/1NN103"/>
  </r>
  <r>
    <s v="1"/>
    <s v="QUITO CIUDAD SOLIDARIA"/>
    <x v="0"/>
    <s v="N"/>
    <x v="10"/>
    <x v="20"/>
    <x v="20"/>
    <x v="7"/>
    <x v="16"/>
    <x v="8"/>
    <x v="163"/>
    <s v="001"/>
    <n v="1000"/>
    <n v="0"/>
    <n v="1000"/>
    <n v="0"/>
    <n v="1000"/>
    <n v="0"/>
    <n v="0"/>
    <n v="0"/>
    <n v="1000"/>
    <n v="1000"/>
    <n v="1000"/>
    <s v="G/770206/1NN103"/>
  </r>
  <r>
    <s v="1"/>
    <s v="QUITO CIUDAD SOLIDARIA"/>
    <x v="0"/>
    <s v="N"/>
    <x v="10"/>
    <x v="20"/>
    <x v="20"/>
    <x v="7"/>
    <x v="37"/>
    <x v="6"/>
    <x v="78"/>
    <s v="001"/>
    <n v="150000"/>
    <n v="0"/>
    <n v="150000"/>
    <n v="-112100"/>
    <n v="37900"/>
    <n v="37899.99"/>
    <n v="0"/>
    <n v="0"/>
    <n v="150000"/>
    <n v="150000"/>
    <n v="0.01"/>
    <s v="G/840107/1NN103"/>
  </r>
  <r>
    <s v="1"/>
    <s v="QUITO CIUDAD SOLIDARIA"/>
    <x v="0"/>
    <s v="N"/>
    <x v="10"/>
    <x v="20"/>
    <x v="20"/>
    <x v="7"/>
    <x v="16"/>
    <x v="6"/>
    <x v="77"/>
    <s v="002"/>
    <n v="67920"/>
    <n v="0"/>
    <n v="67920"/>
    <n v="-67920"/>
    <n v="0"/>
    <n v="0"/>
    <n v="0"/>
    <n v="0"/>
    <n v="67920"/>
    <n v="67920"/>
    <n v="0"/>
    <s v="G/840104/1NN103"/>
  </r>
  <r>
    <s v="1"/>
    <s v="QUITO CIUDAD SOLIDARIA"/>
    <x v="0"/>
    <s v="N"/>
    <x v="10"/>
    <x v="20"/>
    <x v="20"/>
    <x v="7"/>
    <x v="16"/>
    <x v="6"/>
    <x v="77"/>
    <s v="001"/>
    <n v="381700"/>
    <n v="0"/>
    <n v="381700"/>
    <n v="-377389"/>
    <n v="4311"/>
    <n v="0"/>
    <n v="1310.4000000000001"/>
    <n v="1310.4000000000001"/>
    <n v="380389.6"/>
    <n v="380389.6"/>
    <n v="3000.6"/>
    <s v="G/840104/1NN103"/>
  </r>
  <r>
    <s v="1"/>
    <s v="QUITO CIUDAD SOLIDARIA"/>
    <x v="0"/>
    <s v="N"/>
    <x v="10"/>
    <x v="20"/>
    <x v="20"/>
    <x v="7"/>
    <x v="16"/>
    <x v="6"/>
    <x v="78"/>
    <s v="001"/>
    <n v="50000"/>
    <n v="0"/>
    <n v="50000"/>
    <n v="-18110"/>
    <n v="31890"/>
    <n v="0"/>
    <n v="0"/>
    <n v="0"/>
    <n v="50000"/>
    <n v="50000"/>
    <n v="31890"/>
    <s v="G/840107/1NN103"/>
  </r>
  <r>
    <s v="1"/>
    <s v="QUITO CIUDAD SOLIDARIA"/>
    <x v="0"/>
    <s v="N"/>
    <x v="10"/>
    <x v="20"/>
    <x v="20"/>
    <x v="7"/>
    <x v="16"/>
    <x v="6"/>
    <x v="164"/>
    <s v="001"/>
    <n v="150000"/>
    <n v="0"/>
    <n v="150000"/>
    <n v="-150000"/>
    <n v="0"/>
    <n v="0"/>
    <n v="0"/>
    <n v="0"/>
    <n v="150000"/>
    <n v="150000"/>
    <n v="0"/>
    <s v="G/840512/1NN103"/>
  </r>
  <r>
    <s v="3"/>
    <s v="QUITO CIUDAD INTELIGENTE"/>
    <x v="0"/>
    <s v="N"/>
    <x v="10"/>
    <x v="20"/>
    <x v="20"/>
    <x v="8"/>
    <x v="18"/>
    <x v="6"/>
    <x v="77"/>
    <s v="001"/>
    <n v="50000"/>
    <n v="0"/>
    <n v="50000"/>
    <n v="-8000"/>
    <n v="42000"/>
    <n v="41941"/>
    <n v="0"/>
    <n v="0"/>
    <n v="50000"/>
    <n v="50000"/>
    <n v="59"/>
    <s v="G/840104/3NN301"/>
  </r>
  <r>
    <s v="3"/>
    <s v="QUITO CIUDAD INTELIGENTE"/>
    <x v="0"/>
    <s v="N"/>
    <x v="10"/>
    <x v="20"/>
    <x v="20"/>
    <x v="8"/>
    <x v="18"/>
    <x v="6"/>
    <x v="117"/>
    <s v="001"/>
    <n v="50000"/>
    <n v="0"/>
    <n v="50000"/>
    <n v="-50000"/>
    <n v="0"/>
    <n v="0"/>
    <n v="0"/>
    <n v="0"/>
    <n v="50000"/>
    <n v="50000"/>
    <n v="0"/>
    <s v="G/840106/3NN301"/>
  </r>
  <r>
    <s v="1"/>
    <s v="QUITO CIUDAD SOLIDARIA"/>
    <x v="1"/>
    <s v="A"/>
    <x v="1"/>
    <x v="21"/>
    <x v="21"/>
    <x v="0"/>
    <x v="1"/>
    <x v="1"/>
    <x v="15"/>
    <s v="002"/>
    <n v="200000"/>
    <n v="0"/>
    <n v="200000"/>
    <n v="-87172.6"/>
    <n v="112827.4"/>
    <n v="0"/>
    <n v="112827.4"/>
    <n v="61342.41"/>
    <n v="87172.6"/>
    <n v="138657.59"/>
    <n v="0"/>
    <s v="G/530101/1AA101"/>
  </r>
  <r>
    <s v="1"/>
    <s v="QUITO CIUDAD SOLIDARIA"/>
    <x v="1"/>
    <s v="A"/>
    <x v="1"/>
    <x v="21"/>
    <x v="21"/>
    <x v="0"/>
    <x v="1"/>
    <x v="1"/>
    <x v="16"/>
    <s v="002"/>
    <n v="600000"/>
    <n v="-1000"/>
    <n v="599000"/>
    <n v="-40000"/>
    <n v="559000"/>
    <n v="0"/>
    <n v="471671.4"/>
    <n v="299218.3"/>
    <n v="127328.59999999998"/>
    <n v="299781.7"/>
    <n v="87328.6"/>
    <s v="G/530104/1AA101"/>
  </r>
  <r>
    <s v="1"/>
    <s v="QUITO CIUDAD SOLIDARIA"/>
    <x v="1"/>
    <s v="A"/>
    <x v="1"/>
    <x v="21"/>
    <x v="21"/>
    <x v="0"/>
    <x v="1"/>
    <x v="1"/>
    <x v="17"/>
    <s v="002"/>
    <n v="150000"/>
    <n v="0"/>
    <n v="150000"/>
    <n v="-35561.56"/>
    <n v="114438.44"/>
    <n v="4157.9799999999996"/>
    <n v="110280.46"/>
    <n v="86926.75"/>
    <n v="39719.539999999994"/>
    <n v="63073.25"/>
    <n v="0"/>
    <s v="G/530105/1AA101"/>
  </r>
  <r>
    <s v="1"/>
    <s v="QUITO CIUDAD SOLIDARIA"/>
    <x v="1"/>
    <s v="A"/>
    <x v="1"/>
    <x v="21"/>
    <x v="21"/>
    <x v="0"/>
    <x v="1"/>
    <x v="1"/>
    <x v="91"/>
    <s v="002"/>
    <n v="100000"/>
    <n v="0"/>
    <n v="100000"/>
    <n v="0"/>
    <n v="100000"/>
    <n v="56739.15"/>
    <n v="14330.3"/>
    <n v="6359.26"/>
    <n v="85669.7"/>
    <n v="93640.74"/>
    <n v="28930.55"/>
    <s v="G/530106/1AA101"/>
  </r>
  <r>
    <s v="1"/>
    <s v="QUITO CIUDAD SOLIDARIA"/>
    <x v="1"/>
    <s v="A"/>
    <x v="1"/>
    <x v="21"/>
    <x v="21"/>
    <x v="0"/>
    <x v="1"/>
    <x v="1"/>
    <x v="18"/>
    <s v="002"/>
    <n v="400000"/>
    <n v="0"/>
    <n v="400000"/>
    <n v="-145204.5"/>
    <n v="254795.5"/>
    <n v="0"/>
    <n v="214795.5"/>
    <n v="107978.92"/>
    <n v="185204.5"/>
    <n v="292021.08"/>
    <n v="40000"/>
    <s v="G/530201/1AA101"/>
  </r>
  <r>
    <s v="1"/>
    <s v="QUITO CIUDAD SOLIDARIA"/>
    <x v="1"/>
    <s v="A"/>
    <x v="1"/>
    <x v="21"/>
    <x v="21"/>
    <x v="0"/>
    <x v="1"/>
    <x v="1"/>
    <x v="139"/>
    <s v="002"/>
    <n v="1000"/>
    <n v="0"/>
    <n v="1000"/>
    <n v="0"/>
    <n v="1000"/>
    <n v="0"/>
    <n v="1000"/>
    <n v="0"/>
    <n v="0"/>
    <n v="1000"/>
    <n v="0"/>
    <s v="G/530202/1AA101"/>
  </r>
  <r>
    <s v="1"/>
    <s v="QUITO CIUDAD SOLIDARIA"/>
    <x v="1"/>
    <s v="A"/>
    <x v="1"/>
    <x v="21"/>
    <x v="21"/>
    <x v="0"/>
    <x v="1"/>
    <x v="1"/>
    <x v="19"/>
    <s v="002"/>
    <n v="8000"/>
    <n v="0"/>
    <n v="8000"/>
    <n v="0"/>
    <n v="8000"/>
    <n v="2510.48"/>
    <n v="5489.52"/>
    <n v="0"/>
    <n v="2510.4799999999996"/>
    <n v="8000"/>
    <n v="0"/>
    <s v="G/530203/1AA101"/>
  </r>
  <r>
    <s v="1"/>
    <s v="QUITO CIUDAD SOLIDARIA"/>
    <x v="1"/>
    <s v="A"/>
    <x v="1"/>
    <x v="21"/>
    <x v="21"/>
    <x v="0"/>
    <x v="1"/>
    <x v="1"/>
    <x v="20"/>
    <s v="002"/>
    <n v="1000"/>
    <n v="5264"/>
    <n v="6264"/>
    <n v="0"/>
    <n v="6264"/>
    <n v="0"/>
    <n v="1000"/>
    <n v="166"/>
    <n v="5264"/>
    <n v="6098"/>
    <n v="5264"/>
    <s v="G/530204/1AA101"/>
  </r>
  <r>
    <s v="1"/>
    <s v="QUITO CIUDAD SOLIDARIA"/>
    <x v="1"/>
    <s v="A"/>
    <x v="1"/>
    <x v="21"/>
    <x v="21"/>
    <x v="0"/>
    <x v="1"/>
    <x v="1"/>
    <x v="92"/>
    <s v="002"/>
    <n v="7500"/>
    <n v="0"/>
    <n v="7500"/>
    <n v="-7500"/>
    <n v="0"/>
    <n v="0"/>
    <n v="0"/>
    <n v="0"/>
    <n v="7500"/>
    <n v="7500"/>
    <n v="0"/>
    <s v="G/530207/1AA101"/>
  </r>
  <r>
    <s v="1"/>
    <s v="QUITO CIUDAD SOLIDARIA"/>
    <x v="1"/>
    <s v="A"/>
    <x v="1"/>
    <x v="21"/>
    <x v="21"/>
    <x v="0"/>
    <x v="1"/>
    <x v="1"/>
    <x v="21"/>
    <s v="002"/>
    <n v="5000000"/>
    <n v="-1314.29"/>
    <n v="4998685.71"/>
    <n v="-1536765.71"/>
    <n v="3461920"/>
    <n v="0"/>
    <n v="3461920"/>
    <n v="2307946.64"/>
    <n v="1536765.71"/>
    <n v="2690739.07"/>
    <n v="0"/>
    <s v="G/530208/1AA101"/>
  </r>
  <r>
    <s v="1"/>
    <s v="QUITO CIUDAD SOLIDARIA"/>
    <x v="1"/>
    <s v="A"/>
    <x v="1"/>
    <x v="21"/>
    <x v="21"/>
    <x v="0"/>
    <x v="1"/>
    <x v="1"/>
    <x v="22"/>
    <s v="002"/>
    <n v="3200000"/>
    <n v="0"/>
    <n v="3200000"/>
    <n v="-404054.5"/>
    <n v="2795945.5"/>
    <n v="0.01"/>
    <n v="2795945.48"/>
    <n v="1733546.18"/>
    <n v="404054.52"/>
    <n v="1466453.82"/>
    <n v="0.01"/>
    <s v="G/530209/1AA101"/>
  </r>
  <r>
    <s v="1"/>
    <s v="QUITO CIUDAD SOLIDARIA"/>
    <x v="1"/>
    <s v="A"/>
    <x v="1"/>
    <x v="21"/>
    <x v="21"/>
    <x v="0"/>
    <x v="1"/>
    <x v="1"/>
    <x v="165"/>
    <s v="002"/>
    <n v="60000"/>
    <n v="0"/>
    <n v="60000"/>
    <n v="-60000"/>
    <n v="0"/>
    <n v="0"/>
    <n v="0"/>
    <n v="0"/>
    <n v="60000"/>
    <n v="60000"/>
    <n v="0"/>
    <s v="G/530249/1AA101"/>
  </r>
  <r>
    <s v="1"/>
    <s v="QUITO CIUDAD SOLIDARIA"/>
    <x v="1"/>
    <s v="A"/>
    <x v="1"/>
    <x v="21"/>
    <x v="21"/>
    <x v="0"/>
    <x v="1"/>
    <x v="1"/>
    <x v="84"/>
    <s v="002"/>
    <n v="2000"/>
    <n v="0"/>
    <n v="2000"/>
    <n v="0"/>
    <n v="2000"/>
    <n v="0"/>
    <n v="2000"/>
    <n v="536.29999999999995"/>
    <n v="0"/>
    <n v="1463.7"/>
    <n v="0"/>
    <s v="G/530301/1AA101"/>
  </r>
  <r>
    <s v="1"/>
    <s v="QUITO CIUDAD SOLIDARIA"/>
    <x v="1"/>
    <s v="A"/>
    <x v="1"/>
    <x v="21"/>
    <x v="21"/>
    <x v="0"/>
    <x v="1"/>
    <x v="1"/>
    <x v="24"/>
    <s v="002"/>
    <n v="325000"/>
    <n v="0"/>
    <n v="325000"/>
    <n v="-181237.37"/>
    <n v="143762.63"/>
    <n v="478.13"/>
    <n v="143284.5"/>
    <n v="65555.13"/>
    <n v="181715.5"/>
    <n v="259444.87"/>
    <n v="0"/>
    <s v="G/530402/1AA101"/>
  </r>
  <r>
    <s v="1"/>
    <s v="QUITO CIUDAD SOLIDARIA"/>
    <x v="1"/>
    <s v="A"/>
    <x v="1"/>
    <x v="21"/>
    <x v="21"/>
    <x v="0"/>
    <x v="1"/>
    <x v="1"/>
    <x v="93"/>
    <s v="002"/>
    <n v="5000"/>
    <n v="0"/>
    <n v="5000"/>
    <n v="-4000"/>
    <n v="1000"/>
    <n v="0"/>
    <n v="1000"/>
    <n v="0"/>
    <n v="4000"/>
    <n v="5000"/>
    <n v="0"/>
    <s v="G/530403/1AA101"/>
  </r>
  <r>
    <s v="1"/>
    <s v="QUITO CIUDAD SOLIDARIA"/>
    <x v="1"/>
    <s v="A"/>
    <x v="1"/>
    <x v="21"/>
    <x v="21"/>
    <x v="0"/>
    <x v="1"/>
    <x v="1"/>
    <x v="25"/>
    <s v="002"/>
    <n v="184512"/>
    <n v="0"/>
    <n v="184512"/>
    <n v="-69849.05"/>
    <n v="114662.95"/>
    <n v="15462.14"/>
    <n v="87614.36"/>
    <n v="68067.33"/>
    <n v="96897.64"/>
    <n v="116444.67"/>
    <n v="11586.45"/>
    <s v="G/530404/1AA101"/>
  </r>
  <r>
    <s v="1"/>
    <s v="QUITO CIUDAD SOLIDARIA"/>
    <x v="1"/>
    <s v="A"/>
    <x v="1"/>
    <x v="21"/>
    <x v="21"/>
    <x v="0"/>
    <x v="1"/>
    <x v="1"/>
    <x v="26"/>
    <s v="002"/>
    <n v="266406"/>
    <n v="0"/>
    <n v="266406"/>
    <n v="-75345.89"/>
    <n v="191060.11"/>
    <n v="2059.29"/>
    <n v="189000.82"/>
    <n v="44372.1"/>
    <n v="77405.179999999993"/>
    <n v="222033.9"/>
    <n v="0"/>
    <s v="G/530405/1AA101"/>
  </r>
  <r>
    <s v="1"/>
    <s v="QUITO CIUDAD SOLIDARIA"/>
    <x v="1"/>
    <s v="A"/>
    <x v="1"/>
    <x v="21"/>
    <x v="21"/>
    <x v="0"/>
    <x v="1"/>
    <x v="1"/>
    <x v="166"/>
    <s v="002"/>
    <n v="76802"/>
    <n v="0"/>
    <n v="76802"/>
    <n v="-19663.560000000001"/>
    <n v="57138.44"/>
    <n v="0"/>
    <n v="57138.44"/>
    <n v="6844.06"/>
    <n v="19663.559999999998"/>
    <n v="69957.94"/>
    <n v="0"/>
    <s v="G/530504/1AA101"/>
  </r>
  <r>
    <s v="1"/>
    <s v="QUITO CIUDAD SOLIDARIA"/>
    <x v="1"/>
    <s v="A"/>
    <x v="1"/>
    <x v="21"/>
    <x v="21"/>
    <x v="0"/>
    <x v="1"/>
    <x v="1"/>
    <x v="27"/>
    <s v="002"/>
    <n v="0"/>
    <n v="1314.29"/>
    <n v="1314.29"/>
    <n v="0"/>
    <n v="1314.29"/>
    <n v="0"/>
    <n v="1314.29"/>
    <n v="1314.29"/>
    <n v="0"/>
    <n v="0"/>
    <n v="0"/>
    <s v="G/530505/1AA101"/>
  </r>
  <r>
    <s v="1"/>
    <s v="QUITO CIUDAD SOLIDARIA"/>
    <x v="1"/>
    <s v="A"/>
    <x v="1"/>
    <x v="21"/>
    <x v="21"/>
    <x v="0"/>
    <x v="1"/>
    <x v="1"/>
    <x v="28"/>
    <s v="002"/>
    <n v="1000"/>
    <n v="0"/>
    <n v="1000"/>
    <n v="0"/>
    <n v="1000"/>
    <n v="0"/>
    <n v="1000"/>
    <n v="0"/>
    <n v="0"/>
    <n v="1000"/>
    <n v="0"/>
    <s v="G/530704/1AA101"/>
  </r>
  <r>
    <s v="1"/>
    <s v="QUITO CIUDAD SOLIDARIA"/>
    <x v="1"/>
    <s v="A"/>
    <x v="1"/>
    <x v="21"/>
    <x v="21"/>
    <x v="0"/>
    <x v="1"/>
    <x v="1"/>
    <x v="87"/>
    <s v="002"/>
    <n v="6400"/>
    <n v="0"/>
    <n v="6400"/>
    <n v="-4400"/>
    <n v="2000"/>
    <n v="0"/>
    <n v="2000"/>
    <n v="208.8"/>
    <n v="4400"/>
    <n v="6191.2"/>
    <n v="0"/>
    <s v="G/530801/1AA101"/>
  </r>
  <r>
    <s v="1"/>
    <s v="QUITO CIUDAD SOLIDARIA"/>
    <x v="1"/>
    <s v="A"/>
    <x v="1"/>
    <x v="21"/>
    <x v="21"/>
    <x v="0"/>
    <x v="1"/>
    <x v="1"/>
    <x v="30"/>
    <s v="002"/>
    <n v="150000"/>
    <n v="0"/>
    <n v="150000"/>
    <n v="-5340.02"/>
    <n v="144659.98000000001"/>
    <n v="0"/>
    <n v="144659.98000000001"/>
    <n v="58765.33"/>
    <n v="5340.0199999999895"/>
    <n v="91234.67"/>
    <n v="0"/>
    <s v="G/530803/1AA101"/>
  </r>
  <r>
    <s v="1"/>
    <s v="QUITO CIUDAD SOLIDARIA"/>
    <x v="1"/>
    <s v="A"/>
    <x v="1"/>
    <x v="21"/>
    <x v="21"/>
    <x v="0"/>
    <x v="1"/>
    <x v="1"/>
    <x v="31"/>
    <s v="002"/>
    <n v="150000"/>
    <n v="0"/>
    <n v="150000"/>
    <n v="-91380"/>
    <n v="58620"/>
    <n v="51732"/>
    <n v="6888"/>
    <n v="5423"/>
    <n v="143112"/>
    <n v="144577"/>
    <n v="0"/>
    <s v="G/530804/1AA101"/>
  </r>
  <r>
    <s v="1"/>
    <s v="QUITO CIUDAD SOLIDARIA"/>
    <x v="1"/>
    <s v="A"/>
    <x v="1"/>
    <x v="21"/>
    <x v="21"/>
    <x v="0"/>
    <x v="1"/>
    <x v="1"/>
    <x v="32"/>
    <s v="002"/>
    <n v="14000"/>
    <n v="-5264"/>
    <n v="8736"/>
    <n v="0"/>
    <n v="8736"/>
    <n v="0"/>
    <n v="1000"/>
    <n v="25.31"/>
    <n v="7736"/>
    <n v="8710.69"/>
    <n v="7736"/>
    <s v="G/530805/1AA101"/>
  </r>
  <r>
    <s v="1"/>
    <s v="QUITO CIUDAD SOLIDARIA"/>
    <x v="1"/>
    <s v="A"/>
    <x v="1"/>
    <x v="21"/>
    <x v="21"/>
    <x v="0"/>
    <x v="1"/>
    <x v="1"/>
    <x v="34"/>
    <s v="002"/>
    <n v="600000"/>
    <n v="0"/>
    <n v="600000"/>
    <n v="-222080"/>
    <n v="377920"/>
    <n v="0"/>
    <n v="1000"/>
    <n v="288.68"/>
    <n v="599000"/>
    <n v="599711.31999999995"/>
    <n v="376920"/>
    <s v="G/530807/1AA101"/>
  </r>
  <r>
    <s v="1"/>
    <s v="QUITO CIUDAD SOLIDARIA"/>
    <x v="1"/>
    <s v="A"/>
    <x v="1"/>
    <x v="21"/>
    <x v="21"/>
    <x v="0"/>
    <x v="1"/>
    <x v="1"/>
    <x v="167"/>
    <s v="002"/>
    <n v="1000"/>
    <n v="0"/>
    <n v="1000"/>
    <n v="0"/>
    <n v="1000"/>
    <n v="0"/>
    <n v="1000"/>
    <n v="105.03"/>
    <n v="0"/>
    <n v="894.97"/>
    <n v="0"/>
    <s v="G/530808/1AA101"/>
  </r>
  <r>
    <s v="1"/>
    <s v="QUITO CIUDAD SOLIDARIA"/>
    <x v="1"/>
    <s v="A"/>
    <x v="1"/>
    <x v="21"/>
    <x v="21"/>
    <x v="0"/>
    <x v="1"/>
    <x v="1"/>
    <x v="35"/>
    <s v="002"/>
    <n v="1000"/>
    <n v="0"/>
    <n v="1000"/>
    <n v="0"/>
    <n v="1000"/>
    <n v="0"/>
    <n v="1000"/>
    <n v="0"/>
    <n v="0"/>
    <n v="1000"/>
    <n v="0"/>
    <s v="G/530809/1AA101"/>
  </r>
  <r>
    <s v="1"/>
    <s v="QUITO CIUDAD SOLIDARIA"/>
    <x v="1"/>
    <s v="A"/>
    <x v="1"/>
    <x v="21"/>
    <x v="21"/>
    <x v="0"/>
    <x v="1"/>
    <x v="1"/>
    <x v="36"/>
    <s v="002"/>
    <n v="34000"/>
    <n v="0"/>
    <n v="34000"/>
    <n v="0"/>
    <n v="34000"/>
    <n v="31000"/>
    <n v="3000"/>
    <n v="81.02"/>
    <n v="31000"/>
    <n v="33918.980000000003"/>
    <n v="0"/>
    <s v="G/530811/1AA101"/>
  </r>
  <r>
    <s v="1"/>
    <s v="QUITO CIUDAD SOLIDARIA"/>
    <x v="1"/>
    <s v="A"/>
    <x v="1"/>
    <x v="21"/>
    <x v="21"/>
    <x v="0"/>
    <x v="1"/>
    <x v="1"/>
    <x v="37"/>
    <s v="002"/>
    <n v="361780"/>
    <n v="0"/>
    <n v="361780"/>
    <n v="-35076.22"/>
    <n v="326703.78000000003"/>
    <n v="12489.95"/>
    <n v="303071.02"/>
    <n v="105007.08"/>
    <n v="58708.979999999981"/>
    <n v="256772.91999999998"/>
    <n v="11142.81"/>
    <s v="G/530813/1AA101"/>
  </r>
  <r>
    <s v="1"/>
    <s v="QUITO CIUDAD SOLIDARIA"/>
    <x v="1"/>
    <s v="A"/>
    <x v="1"/>
    <x v="21"/>
    <x v="21"/>
    <x v="0"/>
    <x v="1"/>
    <x v="1"/>
    <x v="168"/>
    <s v="002"/>
    <n v="0"/>
    <n v="1000"/>
    <n v="1000"/>
    <n v="0"/>
    <n v="1000"/>
    <n v="0"/>
    <n v="1000"/>
    <n v="291.2"/>
    <n v="0"/>
    <n v="708.8"/>
    <n v="0"/>
    <s v="G/530822/1AA101"/>
  </r>
  <r>
    <s v="1"/>
    <s v="QUITO CIUDAD SOLIDARIA"/>
    <x v="1"/>
    <s v="A"/>
    <x v="1"/>
    <x v="21"/>
    <x v="21"/>
    <x v="0"/>
    <x v="1"/>
    <x v="1"/>
    <x v="169"/>
    <s v="002"/>
    <n v="3000"/>
    <n v="0"/>
    <n v="3000"/>
    <n v="-3000"/>
    <n v="0"/>
    <n v="0"/>
    <n v="0"/>
    <n v="0"/>
    <n v="3000"/>
    <n v="3000"/>
    <n v="0"/>
    <s v="G/531403/1AA101"/>
  </r>
  <r>
    <s v="1"/>
    <s v="QUITO CIUDAD SOLIDARIA"/>
    <x v="1"/>
    <s v="A"/>
    <x v="1"/>
    <x v="21"/>
    <x v="21"/>
    <x v="0"/>
    <x v="1"/>
    <x v="2"/>
    <x v="38"/>
    <s v="002"/>
    <n v="29000"/>
    <n v="0"/>
    <n v="29000"/>
    <n v="-14395.57"/>
    <n v="14604.43"/>
    <n v="14604.33"/>
    <n v="0"/>
    <n v="0"/>
    <n v="29000"/>
    <n v="29000"/>
    <n v="0.1"/>
    <s v="G/570102/1AA101"/>
  </r>
  <r>
    <s v="1"/>
    <s v="QUITO CIUDAD SOLIDARIA"/>
    <x v="1"/>
    <s v="A"/>
    <x v="1"/>
    <x v="21"/>
    <x v="21"/>
    <x v="0"/>
    <x v="1"/>
    <x v="2"/>
    <x v="158"/>
    <s v="002"/>
    <n v="2175000"/>
    <n v="0"/>
    <n v="2175000"/>
    <n v="-500000"/>
    <n v="1675000"/>
    <n v="285450.23999999999"/>
    <n v="1311862.19"/>
    <n v="756659.93"/>
    <n v="863137.81"/>
    <n v="1418340.0699999998"/>
    <n v="77687.570000000007"/>
    <s v="G/570201/1AA101"/>
  </r>
  <r>
    <s v="1"/>
    <s v="QUITO CIUDAD SOLIDARIA"/>
    <x v="1"/>
    <s v="A"/>
    <x v="1"/>
    <x v="21"/>
    <x v="21"/>
    <x v="0"/>
    <x v="1"/>
    <x v="2"/>
    <x v="98"/>
    <s v="002"/>
    <n v="3600"/>
    <n v="0"/>
    <n v="3600"/>
    <n v="-2600"/>
    <n v="1000"/>
    <n v="0"/>
    <n v="1000"/>
    <n v="184.95"/>
    <n v="2600"/>
    <n v="3415.05"/>
    <n v="0"/>
    <s v="G/570206/1AA101"/>
  </r>
  <r>
    <s v="1"/>
    <s v="QUITO CIUDAD SOLIDARIA"/>
    <x v="1"/>
    <s v="A"/>
    <x v="1"/>
    <x v="22"/>
    <x v="22"/>
    <x v="0"/>
    <x v="1"/>
    <x v="1"/>
    <x v="20"/>
    <s v="002"/>
    <n v="12000"/>
    <n v="0"/>
    <n v="12000"/>
    <n v="-12000"/>
    <n v="0"/>
    <n v="0"/>
    <n v="0"/>
    <n v="0"/>
    <n v="12000"/>
    <n v="12000"/>
    <n v="0"/>
    <s v="G/530204/1AA101"/>
  </r>
  <r>
    <s v="1"/>
    <s v="QUITO CIUDAD SOLIDARIA"/>
    <x v="1"/>
    <s v="A"/>
    <x v="1"/>
    <x v="22"/>
    <x v="22"/>
    <x v="0"/>
    <x v="1"/>
    <x v="1"/>
    <x v="121"/>
    <s v="002"/>
    <n v="28000"/>
    <n v="0"/>
    <n v="28000"/>
    <n v="-28000"/>
    <n v="0"/>
    <n v="0"/>
    <n v="0"/>
    <n v="0"/>
    <n v="28000"/>
    <n v="28000"/>
    <n v="0"/>
    <s v="G/530230/1AA101"/>
  </r>
  <r>
    <s v="1"/>
    <s v="QUITO CIUDAD SOLIDARIA"/>
    <x v="1"/>
    <s v="A"/>
    <x v="1"/>
    <x v="22"/>
    <x v="22"/>
    <x v="9"/>
    <x v="38"/>
    <x v="4"/>
    <x v="47"/>
    <s v="002"/>
    <n v="32957.19"/>
    <n v="0"/>
    <n v="32957.19"/>
    <n v="-4833.67"/>
    <n v="28123.520000000004"/>
    <n v="0"/>
    <n v="0"/>
    <n v="0"/>
    <n v="32957.19"/>
    <n v="32957.19"/>
    <n v="28123.52"/>
    <s v="G/730505/1AL101"/>
  </r>
  <r>
    <s v="1"/>
    <s v="QUITO CIUDAD SOLIDARIA"/>
    <x v="1"/>
    <s v="A"/>
    <x v="1"/>
    <x v="22"/>
    <x v="22"/>
    <x v="9"/>
    <x v="38"/>
    <x v="4"/>
    <x v="106"/>
    <s v="002"/>
    <n v="34669.69"/>
    <n v="0"/>
    <n v="34669.69"/>
    <n v="-34669.69"/>
    <n v="0"/>
    <n v="0"/>
    <n v="0"/>
    <n v="0"/>
    <n v="34669.69"/>
    <n v="34669.69"/>
    <n v="0"/>
    <s v="G/730601/1AL101"/>
  </r>
  <r>
    <s v="1"/>
    <s v="QUITO CIUDAD SOLIDARIA"/>
    <x v="1"/>
    <s v="A"/>
    <x v="1"/>
    <x v="22"/>
    <x v="22"/>
    <x v="9"/>
    <x v="38"/>
    <x v="4"/>
    <x v="49"/>
    <s v="002"/>
    <n v="629836.48"/>
    <n v="0"/>
    <n v="629836.48"/>
    <n v="0"/>
    <n v="629836.48"/>
    <n v="0"/>
    <n v="594006.52"/>
    <n v="566965.15"/>
    <n v="35829.959999999963"/>
    <n v="62871.329999999958"/>
    <n v="35829.96"/>
    <s v="G/730606/1AL101"/>
  </r>
  <r>
    <s v="1"/>
    <s v="QUITO CIUDAD SOLIDARIA"/>
    <x v="1"/>
    <s v="A"/>
    <x v="1"/>
    <x v="22"/>
    <x v="22"/>
    <x v="9"/>
    <x v="38"/>
    <x v="4"/>
    <x v="170"/>
    <s v="002"/>
    <n v="1000000"/>
    <n v="622880"/>
    <n v="1622880"/>
    <n v="-1185680.2"/>
    <n v="437199.80000000005"/>
    <n v="0"/>
    <n v="0"/>
    <n v="0"/>
    <n v="1622880"/>
    <n v="1622880"/>
    <n v="437199.8"/>
    <s v="G/730610/1AL101"/>
  </r>
  <r>
    <s v="1"/>
    <s v="QUITO CIUDAD SOLIDARIA"/>
    <x v="1"/>
    <s v="A"/>
    <x v="1"/>
    <x v="22"/>
    <x v="22"/>
    <x v="9"/>
    <x v="38"/>
    <x v="6"/>
    <x v="77"/>
    <s v="002"/>
    <n v="0"/>
    <n v="309115.96999999997"/>
    <n v="309115.96999999997"/>
    <n v="0"/>
    <n v="309115.96999999997"/>
    <n v="0"/>
    <n v="309115.96999999997"/>
    <n v="0"/>
    <n v="0"/>
    <n v="309115.96999999997"/>
    <n v="0"/>
    <s v="G/840104/1AL101"/>
  </r>
  <r>
    <s v="1"/>
    <s v="QUITO CIUDAD SOLIDARIA"/>
    <x v="1"/>
    <s v="A"/>
    <x v="1"/>
    <x v="23"/>
    <x v="23"/>
    <x v="0"/>
    <x v="1"/>
    <x v="1"/>
    <x v="113"/>
    <s v="002"/>
    <n v="157000"/>
    <n v="0"/>
    <n v="157000"/>
    <n v="0"/>
    <n v="157000"/>
    <n v="0"/>
    <n v="46500"/>
    <n v="11623.02"/>
    <n v="110500"/>
    <n v="145376.98000000001"/>
    <n v="110500"/>
    <s v="G/530502/1AA101"/>
  </r>
  <r>
    <s v="1"/>
    <s v="QUITO CIUDAD SOLIDARIA"/>
    <x v="1"/>
    <s v="A"/>
    <x v="1"/>
    <x v="23"/>
    <x v="23"/>
    <x v="0"/>
    <x v="1"/>
    <x v="2"/>
    <x v="98"/>
    <s v="002"/>
    <n v="10500"/>
    <n v="0"/>
    <n v="10500"/>
    <n v="0"/>
    <n v="10500"/>
    <n v="0"/>
    <n v="10000"/>
    <n v="7112.15"/>
    <n v="500"/>
    <n v="3387.8500000000004"/>
    <n v="500"/>
    <s v="G/570206/1AA101"/>
  </r>
  <r>
    <s v="1"/>
    <s v="QUITO CIUDAD SOLIDARIA"/>
    <x v="1"/>
    <s v="A"/>
    <x v="1"/>
    <x v="23"/>
    <x v="23"/>
    <x v="9"/>
    <x v="39"/>
    <x v="3"/>
    <x v="40"/>
    <s v="002"/>
    <n v="0"/>
    <n v="3353.33"/>
    <n v="3353.33"/>
    <n v="0"/>
    <n v="3353.33"/>
    <n v="0"/>
    <n v="0"/>
    <n v="0"/>
    <n v="3353.33"/>
    <n v="3353.33"/>
    <n v="3353.33"/>
    <s v="G/710203/1AL101"/>
  </r>
  <r>
    <s v="1"/>
    <s v="QUITO CIUDAD SOLIDARIA"/>
    <x v="1"/>
    <s v="A"/>
    <x v="1"/>
    <x v="23"/>
    <x v="23"/>
    <x v="9"/>
    <x v="39"/>
    <x v="3"/>
    <x v="41"/>
    <s v="002"/>
    <n v="0"/>
    <n v="1333.33"/>
    <n v="1333.33"/>
    <n v="0"/>
    <n v="1333.33"/>
    <n v="0"/>
    <n v="0"/>
    <n v="0"/>
    <n v="1333.33"/>
    <n v="1333.33"/>
    <n v="1333.33"/>
    <s v="G/710204/1AL101"/>
  </r>
  <r>
    <s v="1"/>
    <s v="QUITO CIUDAD SOLIDARIA"/>
    <x v="1"/>
    <s v="A"/>
    <x v="1"/>
    <x v="23"/>
    <x v="23"/>
    <x v="9"/>
    <x v="39"/>
    <x v="3"/>
    <x v="43"/>
    <s v="002"/>
    <n v="0"/>
    <n v="40240"/>
    <n v="40240"/>
    <n v="0"/>
    <n v="40240"/>
    <n v="0"/>
    <n v="0"/>
    <n v="0"/>
    <n v="40240"/>
    <n v="40240"/>
    <n v="40240"/>
    <s v="G/710510/1AL101"/>
  </r>
  <r>
    <s v="1"/>
    <s v="QUITO CIUDAD SOLIDARIA"/>
    <x v="1"/>
    <s v="A"/>
    <x v="1"/>
    <x v="23"/>
    <x v="23"/>
    <x v="9"/>
    <x v="39"/>
    <x v="3"/>
    <x v="44"/>
    <s v="002"/>
    <n v="0"/>
    <n v="5090.37"/>
    <n v="5090.37"/>
    <n v="0"/>
    <n v="5090.37"/>
    <n v="0"/>
    <n v="0"/>
    <n v="0"/>
    <n v="5090.37"/>
    <n v="5090.37"/>
    <n v="5090.37"/>
    <s v="G/710601/1AL101"/>
  </r>
  <r>
    <s v="1"/>
    <s v="QUITO CIUDAD SOLIDARIA"/>
    <x v="1"/>
    <s v="A"/>
    <x v="1"/>
    <x v="23"/>
    <x v="23"/>
    <x v="9"/>
    <x v="39"/>
    <x v="3"/>
    <x v="45"/>
    <s v="002"/>
    <n v="0"/>
    <n v="3353.33"/>
    <n v="3353.33"/>
    <n v="0"/>
    <n v="3353.33"/>
    <n v="0"/>
    <n v="0"/>
    <n v="0"/>
    <n v="3353.33"/>
    <n v="3353.33"/>
    <n v="3353.33"/>
    <s v="G/710602/1AL101"/>
  </r>
  <r>
    <s v="1"/>
    <s v="QUITO CIUDAD SOLIDARIA"/>
    <x v="1"/>
    <s v="A"/>
    <x v="1"/>
    <x v="23"/>
    <x v="23"/>
    <x v="9"/>
    <x v="39"/>
    <x v="4"/>
    <x v="124"/>
    <s v="002"/>
    <n v="0"/>
    <n v="20000"/>
    <n v="20000"/>
    <n v="-8000"/>
    <n v="12000"/>
    <n v="0"/>
    <n v="0"/>
    <n v="0"/>
    <n v="20000"/>
    <n v="20000"/>
    <n v="12000"/>
    <s v="G/730207/1AL101"/>
  </r>
  <r>
    <s v="1"/>
    <s v="QUITO CIUDAD SOLIDARIA"/>
    <x v="1"/>
    <s v="A"/>
    <x v="1"/>
    <x v="23"/>
    <x v="23"/>
    <x v="9"/>
    <x v="39"/>
    <x v="4"/>
    <x v="62"/>
    <s v="002"/>
    <n v="0"/>
    <n v="354323.6"/>
    <n v="354323.6"/>
    <n v="-354323.6"/>
    <n v="0"/>
    <n v="0"/>
    <n v="0"/>
    <n v="0"/>
    <n v="354323.6"/>
    <n v="354323.6"/>
    <n v="0"/>
    <s v="G/730402/1AL101"/>
  </r>
  <r>
    <s v="1"/>
    <s v="QUITO CIUDAD SOLIDARIA"/>
    <x v="1"/>
    <s v="A"/>
    <x v="1"/>
    <x v="23"/>
    <x v="23"/>
    <x v="9"/>
    <x v="39"/>
    <x v="4"/>
    <x v="89"/>
    <s v="002"/>
    <n v="427694"/>
    <n v="-427693.96"/>
    <n v="3.9999999979045242E-2"/>
    <n v="-0.04"/>
    <n v="-2.0954758761515535E-11"/>
    <n v="0"/>
    <n v="0"/>
    <n v="0"/>
    <n v="3.9999999979045242E-2"/>
    <n v="3.9999999979045242E-2"/>
    <n v="0"/>
    <s v="G/730701/1AL101"/>
  </r>
  <r>
    <s v="1"/>
    <s v="QUITO CIUDAD SOLIDARIA"/>
    <x v="1"/>
    <s v="A"/>
    <x v="1"/>
    <x v="23"/>
    <x v="23"/>
    <x v="9"/>
    <x v="39"/>
    <x v="6"/>
    <x v="171"/>
    <s v="002"/>
    <n v="5995414.71"/>
    <n v="-931995.97"/>
    <n v="5063418.74"/>
    <n v="-1414653.19"/>
    <n v="3648765.5500000003"/>
    <n v="508698"/>
    <n v="283271.26"/>
    <n v="283271.26"/>
    <n v="4780147.4800000004"/>
    <n v="4780147.4800000004"/>
    <n v="2856796.29"/>
    <s v="G/840301/1AL101"/>
  </r>
  <r>
    <s v="1"/>
    <s v="QUITO CIUDAD SOLIDARIA"/>
    <x v="1"/>
    <s v="A"/>
    <x v="1"/>
    <x v="24"/>
    <x v="24"/>
    <x v="0"/>
    <x v="1"/>
    <x v="1"/>
    <x v="121"/>
    <s v="002"/>
    <n v="16000"/>
    <n v="0"/>
    <n v="16000"/>
    <n v="-16000"/>
    <n v="0"/>
    <n v="0"/>
    <n v="0"/>
    <n v="0"/>
    <n v="16000"/>
    <n v="16000"/>
    <n v="0"/>
    <s v="G/530230/1AA101"/>
  </r>
  <r>
    <s v="1"/>
    <s v="QUITO CIUDAD SOLIDARIA"/>
    <x v="1"/>
    <s v="A"/>
    <x v="1"/>
    <x v="24"/>
    <x v="24"/>
    <x v="9"/>
    <x v="40"/>
    <x v="4"/>
    <x v="116"/>
    <s v="002"/>
    <n v="20000"/>
    <n v="-8000"/>
    <n v="12000"/>
    <n v="-8000"/>
    <n v="4000"/>
    <n v="0"/>
    <n v="0"/>
    <n v="0"/>
    <n v="12000"/>
    <n v="12000"/>
    <n v="4000"/>
    <s v="G/730202/1AL101"/>
  </r>
  <r>
    <s v="1"/>
    <s v="QUITO CIUDAD SOLIDARIA"/>
    <x v="1"/>
    <s v="A"/>
    <x v="1"/>
    <x v="24"/>
    <x v="24"/>
    <x v="9"/>
    <x v="40"/>
    <x v="4"/>
    <x v="62"/>
    <s v="002"/>
    <n v="186317"/>
    <n v="-96092.75"/>
    <n v="90224.25"/>
    <n v="-16079.25"/>
    <n v="74145"/>
    <n v="0"/>
    <n v="0"/>
    <n v="0"/>
    <n v="90224.25"/>
    <n v="90224.25"/>
    <n v="74145"/>
    <s v="G/730402/1AL101"/>
  </r>
  <r>
    <s v="1"/>
    <s v="QUITO CIUDAD SOLIDARIA"/>
    <x v="1"/>
    <s v="A"/>
    <x v="1"/>
    <x v="24"/>
    <x v="24"/>
    <x v="9"/>
    <x v="40"/>
    <x v="4"/>
    <x v="106"/>
    <s v="002"/>
    <n v="100000"/>
    <n v="-3000"/>
    <n v="97000"/>
    <n v="-97000"/>
    <n v="0"/>
    <n v="0"/>
    <n v="0"/>
    <n v="0"/>
    <n v="97000"/>
    <n v="97000"/>
    <n v="0"/>
    <s v="G/730601/1AL101"/>
  </r>
  <r>
    <s v="1"/>
    <s v="QUITO CIUDAD SOLIDARIA"/>
    <x v="1"/>
    <s v="A"/>
    <x v="1"/>
    <x v="24"/>
    <x v="24"/>
    <x v="9"/>
    <x v="40"/>
    <x v="4"/>
    <x v="89"/>
    <s v="002"/>
    <n v="0"/>
    <n v="7840"/>
    <n v="7840"/>
    <n v="0"/>
    <n v="7840"/>
    <n v="0"/>
    <n v="5880"/>
    <n v="224"/>
    <n v="1960"/>
    <n v="7616"/>
    <n v="1960"/>
    <s v="G/730701/1AL101"/>
  </r>
  <r>
    <s v="1"/>
    <s v="QUITO CIUDAD SOLIDARIA"/>
    <x v="1"/>
    <s v="A"/>
    <x v="1"/>
    <x v="24"/>
    <x v="24"/>
    <x v="9"/>
    <x v="40"/>
    <x v="4"/>
    <x v="68"/>
    <s v="002"/>
    <n v="10000"/>
    <n v="-10000"/>
    <n v="0"/>
    <n v="0"/>
    <n v="0"/>
    <n v="0"/>
    <n v="0"/>
    <n v="0"/>
    <n v="0"/>
    <n v="0"/>
    <n v="0"/>
    <s v="G/730811/1AL101"/>
  </r>
  <r>
    <s v="1"/>
    <s v="QUITO CIUDAD SOLIDARIA"/>
    <x v="1"/>
    <s v="A"/>
    <x v="1"/>
    <x v="24"/>
    <x v="24"/>
    <x v="9"/>
    <x v="40"/>
    <x v="4"/>
    <x v="103"/>
    <s v="002"/>
    <n v="154000"/>
    <n v="-154000"/>
    <n v="0"/>
    <n v="0"/>
    <n v="0"/>
    <n v="0"/>
    <n v="0"/>
    <n v="0"/>
    <n v="0"/>
    <n v="0"/>
    <n v="0"/>
    <s v="G/731403/1AL101"/>
  </r>
  <r>
    <s v="1"/>
    <s v="QUITO CIUDAD SOLIDARIA"/>
    <x v="1"/>
    <s v="A"/>
    <x v="1"/>
    <x v="24"/>
    <x v="24"/>
    <x v="9"/>
    <x v="40"/>
    <x v="6"/>
    <x v="79"/>
    <s v="002"/>
    <n v="0"/>
    <n v="177322.17"/>
    <n v="177322.17"/>
    <n v="-177322.17"/>
    <n v="0"/>
    <n v="0"/>
    <n v="0"/>
    <n v="0"/>
    <n v="177322.17"/>
    <n v="177322.17"/>
    <n v="0"/>
    <s v="G/840103/1AL101"/>
  </r>
  <r>
    <s v="1"/>
    <s v="QUITO CIUDAD SOLIDARIA"/>
    <x v="1"/>
    <s v="A"/>
    <x v="1"/>
    <x v="24"/>
    <x v="24"/>
    <x v="9"/>
    <x v="40"/>
    <x v="6"/>
    <x v="77"/>
    <s v="002"/>
    <n v="0"/>
    <n v="35333.019999999997"/>
    <n v="35333.019999999997"/>
    <n v="-35333.019999999997"/>
    <n v="0"/>
    <n v="0"/>
    <n v="0"/>
    <n v="0"/>
    <n v="35333.019999999997"/>
    <n v="35333.019999999997"/>
    <n v="0"/>
    <s v="G/840104/1AL101"/>
  </r>
  <r>
    <s v="1"/>
    <s v="QUITO CIUDAD SOLIDARIA"/>
    <x v="1"/>
    <s v="A"/>
    <x v="1"/>
    <x v="24"/>
    <x v="24"/>
    <x v="9"/>
    <x v="40"/>
    <x v="6"/>
    <x v="78"/>
    <s v="002"/>
    <n v="30000"/>
    <n v="50597.56"/>
    <n v="80597.56"/>
    <n v="0"/>
    <n v="80597.56"/>
    <n v="0"/>
    <n v="0"/>
    <n v="0"/>
    <n v="80597.56"/>
    <n v="80597.56"/>
    <n v="80597.56"/>
    <s v="G/840107/1AL101"/>
  </r>
  <r>
    <s v="1"/>
    <s v="QUITO CIUDAD SOLIDARIA"/>
    <x v="1"/>
    <s v="A"/>
    <x v="1"/>
    <x v="25"/>
    <x v="25"/>
    <x v="9"/>
    <x v="41"/>
    <x v="4"/>
    <x v="109"/>
    <s v="002"/>
    <n v="43200"/>
    <n v="64800.01"/>
    <n v="108000.01000000001"/>
    <n v="0"/>
    <n v="108000.01000000001"/>
    <n v="0"/>
    <n v="0"/>
    <n v="0"/>
    <n v="108000.01000000001"/>
    <n v="108000.01000000001"/>
    <n v="108000.01"/>
    <s v="G/730105/1AL101"/>
  </r>
  <r>
    <s v="1"/>
    <s v="QUITO CIUDAD SOLIDARIA"/>
    <x v="1"/>
    <s v="A"/>
    <x v="1"/>
    <x v="25"/>
    <x v="25"/>
    <x v="9"/>
    <x v="41"/>
    <x v="4"/>
    <x v="62"/>
    <s v="002"/>
    <n v="50000"/>
    <n v="196360"/>
    <n v="246360"/>
    <n v="-246360"/>
    <n v="0"/>
    <n v="0"/>
    <n v="0"/>
    <n v="0"/>
    <n v="246360"/>
    <n v="246360"/>
    <n v="0"/>
    <s v="G/730402/1AL101"/>
  </r>
  <r>
    <s v="1"/>
    <s v="QUITO CIUDAD SOLIDARIA"/>
    <x v="1"/>
    <s v="A"/>
    <x v="1"/>
    <x v="25"/>
    <x v="25"/>
    <x v="9"/>
    <x v="41"/>
    <x v="4"/>
    <x v="89"/>
    <s v="002"/>
    <n v="0"/>
    <n v="65000"/>
    <n v="65000"/>
    <n v="-65000"/>
    <n v="0"/>
    <n v="0"/>
    <n v="0"/>
    <n v="0"/>
    <n v="65000"/>
    <n v="65000"/>
    <n v="0"/>
    <s v="G/730701/1AL101"/>
  </r>
  <r>
    <s v="1"/>
    <s v="QUITO CIUDAD SOLIDARIA"/>
    <x v="1"/>
    <s v="A"/>
    <x v="1"/>
    <x v="25"/>
    <x v="25"/>
    <x v="9"/>
    <x v="41"/>
    <x v="4"/>
    <x v="126"/>
    <s v="002"/>
    <n v="545000"/>
    <n v="31794.78"/>
    <n v="576794.78"/>
    <n v="-576794.78"/>
    <n v="0"/>
    <n v="0"/>
    <n v="0"/>
    <n v="0"/>
    <n v="576794.78"/>
    <n v="576794.78"/>
    <n v="0"/>
    <s v="G/730702/1AL101"/>
  </r>
  <r>
    <s v="1"/>
    <s v="QUITO CIUDAD SOLIDARIA"/>
    <x v="1"/>
    <s v="A"/>
    <x v="1"/>
    <x v="25"/>
    <x v="25"/>
    <x v="9"/>
    <x v="41"/>
    <x v="4"/>
    <x v="110"/>
    <s v="002"/>
    <n v="300000"/>
    <n v="44677.85"/>
    <n v="344677.85"/>
    <n v="-118623.21"/>
    <n v="226054.63999999996"/>
    <n v="125400.8"/>
    <n v="100653.84"/>
    <n v="0"/>
    <n v="244024.00999999998"/>
    <n v="344677.85"/>
    <n v="0"/>
    <s v="G/730704/1AL101"/>
  </r>
  <r>
    <s v="1"/>
    <s v="QUITO CIUDAD SOLIDARIA"/>
    <x v="1"/>
    <s v="A"/>
    <x v="1"/>
    <x v="25"/>
    <x v="25"/>
    <x v="9"/>
    <x v="42"/>
    <x v="4"/>
    <x v="109"/>
    <s v="002"/>
    <n v="1138288.02"/>
    <n v="0"/>
    <n v="1138288.02"/>
    <n v="-303383.55"/>
    <n v="834904.47"/>
    <n v="13838.83"/>
    <n v="813693.16"/>
    <n v="468899.87"/>
    <n v="324594.86"/>
    <n v="669388.15"/>
    <n v="7372.48"/>
    <s v="G/730105/1AL101"/>
  </r>
  <r>
    <s v="1"/>
    <s v="QUITO CIUDAD SOLIDARIA"/>
    <x v="1"/>
    <s v="A"/>
    <x v="1"/>
    <x v="25"/>
    <x v="25"/>
    <x v="9"/>
    <x v="42"/>
    <x v="4"/>
    <x v="62"/>
    <s v="002"/>
    <n v="112000"/>
    <n v="-39264.959999999999"/>
    <n v="72735.040000000008"/>
    <n v="0"/>
    <n v="72735.040000000008"/>
    <n v="0"/>
    <n v="72735.039999999994"/>
    <n v="0"/>
    <n v="0"/>
    <n v="72735.040000000008"/>
    <n v="0"/>
    <s v="G/730402/1AL101"/>
  </r>
  <r>
    <s v="1"/>
    <s v="QUITO CIUDAD SOLIDARIA"/>
    <x v="1"/>
    <s v="A"/>
    <x v="1"/>
    <x v="25"/>
    <x v="25"/>
    <x v="9"/>
    <x v="42"/>
    <x v="4"/>
    <x v="160"/>
    <s v="002"/>
    <n v="12600"/>
    <n v="-12600"/>
    <n v="0"/>
    <n v="0"/>
    <n v="0"/>
    <n v="0"/>
    <n v="0"/>
    <n v="0"/>
    <n v="0"/>
    <n v="0"/>
    <n v="0"/>
    <s v="G/730502/1AL101"/>
  </r>
  <r>
    <s v="1"/>
    <s v="QUITO CIUDAD SOLIDARIA"/>
    <x v="1"/>
    <s v="A"/>
    <x v="1"/>
    <x v="25"/>
    <x v="25"/>
    <x v="9"/>
    <x v="42"/>
    <x v="4"/>
    <x v="89"/>
    <s v="002"/>
    <n v="25088"/>
    <n v="-10976"/>
    <n v="14112"/>
    <n v="0"/>
    <n v="14112"/>
    <n v="14112"/>
    <n v="0"/>
    <n v="0"/>
    <n v="14112"/>
    <n v="14112"/>
    <n v="0"/>
    <s v="G/730701/1AL101"/>
  </r>
  <r>
    <s v="1"/>
    <s v="QUITO CIUDAD SOLIDARIA"/>
    <x v="1"/>
    <s v="A"/>
    <x v="1"/>
    <x v="25"/>
    <x v="25"/>
    <x v="9"/>
    <x v="42"/>
    <x v="4"/>
    <x v="126"/>
    <s v="002"/>
    <n v="512008.35"/>
    <n v="382362.23"/>
    <n v="894370.58"/>
    <n v="-176837.38"/>
    <n v="717533.2"/>
    <n v="327624.45"/>
    <n v="389908.74"/>
    <n v="14145.6"/>
    <n v="504461.83999999997"/>
    <n v="880224.98"/>
    <n v="0.01"/>
    <s v="G/730702/1AL101"/>
  </r>
  <r>
    <s v="1"/>
    <s v="QUITO CIUDAD SOLIDARIA"/>
    <x v="1"/>
    <s v="A"/>
    <x v="1"/>
    <x v="25"/>
    <x v="25"/>
    <x v="9"/>
    <x v="42"/>
    <x v="4"/>
    <x v="110"/>
    <s v="002"/>
    <n v="725470.62"/>
    <n v="-65962.97"/>
    <n v="659507.65"/>
    <n v="-119562.73"/>
    <n v="539944.92000000004"/>
    <n v="251139.48"/>
    <n v="271704.2"/>
    <n v="232681.52"/>
    <n v="387803.45"/>
    <n v="426826.13"/>
    <n v="17101.240000000002"/>
    <s v="G/730704/1AL101"/>
  </r>
  <r>
    <s v="1"/>
    <s v="QUITO CIUDAD SOLIDARIA"/>
    <x v="1"/>
    <s v="A"/>
    <x v="1"/>
    <x v="25"/>
    <x v="25"/>
    <x v="9"/>
    <x v="42"/>
    <x v="4"/>
    <x v="50"/>
    <s v="002"/>
    <n v="42086.28"/>
    <n v="-42086.28"/>
    <n v="0"/>
    <n v="0"/>
    <n v="0"/>
    <n v="0"/>
    <n v="0"/>
    <n v="0"/>
    <n v="0"/>
    <n v="0"/>
    <n v="0"/>
    <s v="G/730804/1AL101"/>
  </r>
  <r>
    <s v="1"/>
    <s v="QUITO CIUDAD SOLIDARIA"/>
    <x v="1"/>
    <s v="A"/>
    <x v="1"/>
    <x v="25"/>
    <x v="25"/>
    <x v="9"/>
    <x v="42"/>
    <x v="4"/>
    <x v="68"/>
    <s v="002"/>
    <n v="0"/>
    <n v="10000"/>
    <n v="10000"/>
    <n v="-2259"/>
    <n v="7741"/>
    <n v="1612.36"/>
    <n v="6128.64"/>
    <n v="6128.64"/>
    <n v="3871.3599999999997"/>
    <n v="3871.3599999999997"/>
    <n v="0"/>
    <s v="G/730811/1AL101"/>
  </r>
  <r>
    <s v="1"/>
    <s v="QUITO CIUDAD SOLIDARIA"/>
    <x v="1"/>
    <s v="A"/>
    <x v="1"/>
    <x v="25"/>
    <x v="25"/>
    <x v="9"/>
    <x v="42"/>
    <x v="4"/>
    <x v="133"/>
    <s v="002"/>
    <n v="28659.56"/>
    <n v="11819.16"/>
    <n v="40478.720000000001"/>
    <n v="-16000"/>
    <n v="24478.720000000001"/>
    <n v="0"/>
    <n v="24478.720000000001"/>
    <n v="17279.740000000002"/>
    <n v="16000"/>
    <n v="23198.98"/>
    <n v="0"/>
    <s v="G/730813/1AL101"/>
  </r>
  <r>
    <s v="1"/>
    <s v="QUITO CIUDAD SOLIDARIA"/>
    <x v="1"/>
    <s v="A"/>
    <x v="1"/>
    <x v="25"/>
    <x v="25"/>
    <x v="9"/>
    <x v="41"/>
    <x v="6"/>
    <x v="77"/>
    <s v="002"/>
    <n v="1115000"/>
    <n v="-1052392"/>
    <n v="62608"/>
    <n v="-23475.200000000001"/>
    <n v="39132.800000000003"/>
    <n v="39132.800000000003"/>
    <n v="0"/>
    <n v="0"/>
    <n v="62608"/>
    <n v="62608"/>
    <n v="0"/>
    <s v="G/840104/1AL101"/>
  </r>
  <r>
    <s v="1"/>
    <s v="QUITO CIUDAD SOLIDARIA"/>
    <x v="1"/>
    <s v="A"/>
    <x v="1"/>
    <x v="25"/>
    <x v="25"/>
    <x v="9"/>
    <x v="41"/>
    <x v="6"/>
    <x v="78"/>
    <s v="002"/>
    <n v="500000"/>
    <n v="649759.36"/>
    <n v="1149759.3599999999"/>
    <n v="-1063519.3600000001"/>
    <n v="86239.999999999767"/>
    <n v="86240"/>
    <n v="0"/>
    <n v="0"/>
    <n v="1149759.3599999999"/>
    <n v="1149759.3599999999"/>
    <n v="0"/>
    <s v="G/840107/1AL101"/>
  </r>
  <r>
    <s v="1"/>
    <s v="QUITO CIUDAD SOLIDARIA"/>
    <x v="1"/>
    <s v="A"/>
    <x v="1"/>
    <x v="25"/>
    <x v="25"/>
    <x v="9"/>
    <x v="42"/>
    <x v="6"/>
    <x v="77"/>
    <s v="002"/>
    <n v="49624"/>
    <n v="0"/>
    <n v="49624"/>
    <n v="-49624"/>
    <n v="0"/>
    <n v="0"/>
    <n v="0"/>
    <n v="0"/>
    <n v="49624"/>
    <n v="49624"/>
    <n v="0"/>
    <s v="G/840104/1AL101"/>
  </r>
  <r>
    <s v="1"/>
    <s v="QUITO CIUDAD SOLIDARIA"/>
    <x v="1"/>
    <s v="A"/>
    <x v="1"/>
    <x v="25"/>
    <x v="25"/>
    <x v="9"/>
    <x v="42"/>
    <x v="6"/>
    <x v="78"/>
    <s v="002"/>
    <n v="2254175.17"/>
    <n v="-233291.18"/>
    <n v="2020883.99"/>
    <n v="-311880.95"/>
    <n v="1709003.04"/>
    <n v="1379043.93"/>
    <n v="329959.11"/>
    <n v="174775.15"/>
    <n v="1690924.88"/>
    <n v="1846108.84"/>
    <n v="0"/>
    <s v="G/840107/1AL101"/>
  </r>
  <r>
    <s v="1"/>
    <s v="QUITO CIUDAD SOLIDARIA"/>
    <x v="1"/>
    <s v="A"/>
    <x v="1"/>
    <x v="26"/>
    <x v="26"/>
    <x v="0"/>
    <x v="1"/>
    <x v="0"/>
    <x v="172"/>
    <s v="002"/>
    <n v="3483000"/>
    <n v="247000"/>
    <n v="3730000"/>
    <n v="0"/>
    <n v="3730000"/>
    <n v="0"/>
    <n v="3729535.64"/>
    <n v="2323181.4700000002"/>
    <n v="464.35999999986961"/>
    <n v="1406818.5299999998"/>
    <n v="464.36"/>
    <s v="G/510606/1AA101"/>
  </r>
  <r>
    <s v="1"/>
    <s v="QUITO CIUDAD SOLIDARIA"/>
    <x v="1"/>
    <s v="A"/>
    <x v="1"/>
    <x v="26"/>
    <x v="26"/>
    <x v="0"/>
    <x v="1"/>
    <x v="0"/>
    <x v="173"/>
    <s v="002"/>
    <n v="5000000"/>
    <n v="0"/>
    <n v="5000000"/>
    <n v="0"/>
    <n v="5000000"/>
    <n v="0"/>
    <n v="4721770"/>
    <n v="3398016.67"/>
    <n v="278230"/>
    <n v="1601983.33"/>
    <n v="278230"/>
    <s v="G/510706/1AA101"/>
  </r>
  <r>
    <s v="1"/>
    <s v="QUITO CIUDAD SOLIDARIA"/>
    <x v="1"/>
    <s v="A"/>
    <x v="1"/>
    <x v="26"/>
    <x v="26"/>
    <x v="0"/>
    <x v="1"/>
    <x v="1"/>
    <x v="24"/>
    <s v="002"/>
    <n v="25000"/>
    <n v="0"/>
    <n v="25000"/>
    <n v="-25000"/>
    <n v="0"/>
    <n v="0"/>
    <n v="0"/>
    <n v="0"/>
    <n v="25000"/>
    <n v="25000"/>
    <n v="0"/>
    <s v="G/530402/1AA101"/>
  </r>
  <r>
    <s v="1"/>
    <s v="QUITO CIUDAD SOLIDARIA"/>
    <x v="1"/>
    <s v="A"/>
    <x v="1"/>
    <x v="26"/>
    <x v="26"/>
    <x v="0"/>
    <x v="1"/>
    <x v="1"/>
    <x v="174"/>
    <s v="002"/>
    <n v="12000"/>
    <n v="0"/>
    <n v="12000"/>
    <n v="-12000"/>
    <n v="0"/>
    <n v="0"/>
    <n v="0"/>
    <n v="0"/>
    <n v="12000"/>
    <n v="12000"/>
    <n v="0"/>
    <s v="G/530606/1AA101"/>
  </r>
  <r>
    <s v="1"/>
    <s v="QUITO CIUDAD SOLIDARIA"/>
    <x v="1"/>
    <s v="A"/>
    <x v="1"/>
    <x v="26"/>
    <x v="26"/>
    <x v="0"/>
    <x v="1"/>
    <x v="1"/>
    <x v="175"/>
    <s v="002"/>
    <n v="15000"/>
    <n v="0"/>
    <n v="15000"/>
    <n v="-15000"/>
    <n v="0"/>
    <n v="0"/>
    <n v="0"/>
    <n v="0"/>
    <n v="15000"/>
    <n v="15000"/>
    <n v="0"/>
    <s v="G/530612/1AA101"/>
  </r>
  <r>
    <s v="1"/>
    <s v="QUITO CIUDAD SOLIDARIA"/>
    <x v="1"/>
    <s v="A"/>
    <x v="1"/>
    <x v="26"/>
    <x v="26"/>
    <x v="0"/>
    <x v="1"/>
    <x v="1"/>
    <x v="105"/>
    <s v="002"/>
    <n v="160000"/>
    <n v="0"/>
    <n v="160000"/>
    <n v="-160000"/>
    <n v="0"/>
    <n v="0"/>
    <n v="0"/>
    <n v="0"/>
    <n v="160000"/>
    <n v="160000"/>
    <n v="0"/>
    <s v="G/530702/1AA101"/>
  </r>
  <r>
    <s v="1"/>
    <s v="QUITO CIUDAD SOLIDARIA"/>
    <x v="1"/>
    <s v="A"/>
    <x v="1"/>
    <x v="26"/>
    <x v="26"/>
    <x v="0"/>
    <x v="1"/>
    <x v="1"/>
    <x v="28"/>
    <s v="002"/>
    <n v="25000"/>
    <n v="0"/>
    <n v="25000"/>
    <n v="-25000"/>
    <n v="0"/>
    <n v="0"/>
    <n v="0"/>
    <n v="0"/>
    <n v="25000"/>
    <n v="25000"/>
    <n v="0"/>
    <s v="G/530704/1AA101"/>
  </r>
  <r>
    <s v="1"/>
    <s v="QUITO CIUDAD SOLIDARIA"/>
    <x v="1"/>
    <s v="A"/>
    <x v="1"/>
    <x v="26"/>
    <x v="26"/>
    <x v="0"/>
    <x v="1"/>
    <x v="1"/>
    <x v="29"/>
    <s v="002"/>
    <n v="955000"/>
    <n v="-247000"/>
    <n v="708000"/>
    <n v="0"/>
    <n v="708000"/>
    <n v="76198.759999999995"/>
    <n v="59723.35"/>
    <n v="46626"/>
    <n v="648276.65"/>
    <n v="661374"/>
    <n v="572077.89"/>
    <s v="G/530802/1AA101"/>
  </r>
  <r>
    <s v="1"/>
    <s v="QUITO CIUDAD SOLIDARIA"/>
    <x v="1"/>
    <s v="A"/>
    <x v="1"/>
    <x v="26"/>
    <x v="26"/>
    <x v="0"/>
    <x v="1"/>
    <x v="1"/>
    <x v="34"/>
    <s v="002"/>
    <n v="0"/>
    <n v="2400"/>
    <n v="2400"/>
    <n v="0"/>
    <n v="2400"/>
    <n v="0"/>
    <n v="1899.52"/>
    <n v="1899.52"/>
    <n v="500.48"/>
    <n v="500.48"/>
    <n v="500.48"/>
    <s v="G/530807/1AA101"/>
  </r>
  <r>
    <s v="1"/>
    <s v="QUITO CIUDAD SOLIDARIA"/>
    <x v="1"/>
    <s v="A"/>
    <x v="1"/>
    <x v="26"/>
    <x v="26"/>
    <x v="0"/>
    <x v="1"/>
    <x v="1"/>
    <x v="36"/>
    <s v="002"/>
    <n v="8000"/>
    <n v="-2400"/>
    <n v="5600"/>
    <n v="-5600"/>
    <n v="0"/>
    <n v="0"/>
    <n v="0"/>
    <n v="0"/>
    <n v="5600"/>
    <n v="5600"/>
    <n v="0"/>
    <s v="G/530811/1AA101"/>
  </r>
  <r>
    <s v="1"/>
    <s v="QUITO CIUDAD SOLIDARIA"/>
    <x v="1"/>
    <s v="A"/>
    <x v="1"/>
    <x v="26"/>
    <x v="26"/>
    <x v="0"/>
    <x v="1"/>
    <x v="2"/>
    <x v="98"/>
    <s v="002"/>
    <n v="5000"/>
    <n v="0"/>
    <n v="5000"/>
    <n v="0"/>
    <n v="5000"/>
    <n v="0"/>
    <n v="0"/>
    <n v="0"/>
    <n v="5000"/>
    <n v="5000"/>
    <n v="5000"/>
    <s v="G/570206/1AA101"/>
  </r>
  <r>
    <s v="1"/>
    <s v="QUITO CIUDAD SOLIDARIA"/>
    <x v="1"/>
    <s v="A"/>
    <x v="1"/>
    <x v="26"/>
    <x v="26"/>
    <x v="0"/>
    <x v="1"/>
    <x v="2"/>
    <x v="176"/>
    <s v="002"/>
    <n v="50000"/>
    <n v="0"/>
    <n v="50000"/>
    <n v="0"/>
    <n v="50000"/>
    <n v="0"/>
    <n v="0"/>
    <n v="0"/>
    <n v="50000"/>
    <n v="50000"/>
    <n v="50000"/>
    <s v="G/570215/1AA101"/>
  </r>
  <r>
    <s v="1"/>
    <s v="QUITO CIUDAD SOLIDARIA"/>
    <x v="1"/>
    <s v="A"/>
    <x v="1"/>
    <x v="26"/>
    <x v="26"/>
    <x v="0"/>
    <x v="1"/>
    <x v="10"/>
    <x v="177"/>
    <s v="002"/>
    <n v="3115000"/>
    <n v="0"/>
    <n v="3115000"/>
    <n v="0"/>
    <n v="3115000"/>
    <n v="0"/>
    <n v="1529492.58"/>
    <n v="1529492.58"/>
    <n v="1585507.42"/>
    <n v="1585507.42"/>
    <n v="1585507.42"/>
    <s v="G/580209/1AA101"/>
  </r>
  <r>
    <s v="1"/>
    <s v="QUITO CIUDAD SOLIDARIA"/>
    <x v="1"/>
    <s v="A"/>
    <x v="1"/>
    <x v="27"/>
    <x v="27"/>
    <x v="0"/>
    <x v="1"/>
    <x v="0"/>
    <x v="81"/>
    <s v="002"/>
    <n v="54670"/>
    <n v="0"/>
    <n v="54670"/>
    <n v="-43625.49"/>
    <n v="11044.510000000002"/>
    <n v="920.07"/>
    <n v="9530.51"/>
    <n v="3677.24"/>
    <n v="45139.49"/>
    <n v="50992.76"/>
    <n v="593.92999999999995"/>
    <s v="G/510502/1AA101"/>
  </r>
  <r>
    <s v="1"/>
    <s v="QUITO CIUDAD SOLIDARIA"/>
    <x v="1"/>
    <s v="A"/>
    <x v="1"/>
    <x v="27"/>
    <x v="27"/>
    <x v="0"/>
    <x v="1"/>
    <x v="0"/>
    <x v="12"/>
    <s v="002"/>
    <n v="28806.080000000002"/>
    <n v="0"/>
    <n v="28806.080000000002"/>
    <n v="-23035"/>
    <n v="5771.0800000000017"/>
    <n v="485.84"/>
    <n v="5031.99"/>
    <n v="1941.52"/>
    <n v="23774.090000000004"/>
    <n v="26864.560000000001"/>
    <n v="253.25"/>
    <s v="G/510601/1AA101"/>
  </r>
  <r>
    <s v="1"/>
    <s v="QUITO CIUDAD SOLIDARIA"/>
    <x v="1"/>
    <s v="A"/>
    <x v="1"/>
    <x v="27"/>
    <x v="27"/>
    <x v="0"/>
    <x v="1"/>
    <x v="1"/>
    <x v="17"/>
    <s v="002"/>
    <n v="12285.16"/>
    <n v="0"/>
    <n v="12285.16"/>
    <n v="-12285.16"/>
    <n v="0"/>
    <n v="0"/>
    <n v="0"/>
    <n v="0"/>
    <n v="12285.16"/>
    <n v="12285.16"/>
    <n v="0"/>
    <s v="G/530105/1AA101"/>
  </r>
  <r>
    <s v="1"/>
    <s v="QUITO CIUDAD SOLIDARIA"/>
    <x v="1"/>
    <s v="A"/>
    <x v="1"/>
    <x v="27"/>
    <x v="27"/>
    <x v="0"/>
    <x v="1"/>
    <x v="1"/>
    <x v="20"/>
    <s v="002"/>
    <n v="4900"/>
    <n v="11666.83"/>
    <n v="16566.830000000002"/>
    <n v="-4900.8"/>
    <n v="11666.030000000002"/>
    <n v="0"/>
    <n v="6666.03"/>
    <n v="6666.03"/>
    <n v="9900.8000000000029"/>
    <n v="9900.8000000000029"/>
    <n v="5000"/>
    <s v="G/530204/1AA101"/>
  </r>
  <r>
    <s v="1"/>
    <s v="QUITO CIUDAD SOLIDARIA"/>
    <x v="1"/>
    <s v="A"/>
    <x v="1"/>
    <x v="27"/>
    <x v="27"/>
    <x v="0"/>
    <x v="1"/>
    <x v="1"/>
    <x v="93"/>
    <s v="002"/>
    <n v="2000"/>
    <n v="0"/>
    <n v="2000"/>
    <n v="-2000"/>
    <n v="0"/>
    <n v="0"/>
    <n v="0"/>
    <n v="0"/>
    <n v="2000"/>
    <n v="2000"/>
    <n v="0"/>
    <s v="G/530403/1AA101"/>
  </r>
  <r>
    <s v="1"/>
    <s v="QUITO CIUDAD SOLIDARIA"/>
    <x v="1"/>
    <s v="A"/>
    <x v="1"/>
    <x v="27"/>
    <x v="27"/>
    <x v="0"/>
    <x v="1"/>
    <x v="1"/>
    <x v="178"/>
    <s v="002"/>
    <n v="20000"/>
    <n v="-11666.83"/>
    <n v="8333.17"/>
    <n v="0"/>
    <n v="8333.17"/>
    <n v="0"/>
    <n v="0"/>
    <n v="0"/>
    <n v="8333.17"/>
    <n v="8333.17"/>
    <n v="8333.17"/>
    <s v="G/530503/1AA101"/>
  </r>
  <r>
    <s v="1"/>
    <s v="QUITO CIUDAD SOLIDARIA"/>
    <x v="1"/>
    <s v="A"/>
    <x v="1"/>
    <x v="27"/>
    <x v="27"/>
    <x v="9"/>
    <x v="43"/>
    <x v="4"/>
    <x v="109"/>
    <s v="002"/>
    <n v="46709"/>
    <n v="0"/>
    <n v="46709"/>
    <n v="0"/>
    <n v="46709"/>
    <n v="0"/>
    <n v="14000"/>
    <n v="148.08000000000001"/>
    <n v="32709"/>
    <n v="46560.92"/>
    <n v="32709"/>
    <s v="G/730105/1AL101"/>
  </r>
  <r>
    <s v="1"/>
    <s v="QUITO CIUDAD SOLIDARIA"/>
    <x v="1"/>
    <s v="A"/>
    <x v="1"/>
    <x v="27"/>
    <x v="27"/>
    <x v="9"/>
    <x v="43"/>
    <x v="4"/>
    <x v="179"/>
    <s v="002"/>
    <n v="5000"/>
    <n v="0"/>
    <n v="5000"/>
    <n v="-5000"/>
    <n v="0"/>
    <n v="0"/>
    <n v="0"/>
    <n v="0"/>
    <n v="5000"/>
    <n v="5000"/>
    <n v="0"/>
    <s v="G/730201/1AL101"/>
  </r>
  <r>
    <s v="1"/>
    <s v="QUITO CIUDAD SOLIDARIA"/>
    <x v="1"/>
    <s v="A"/>
    <x v="1"/>
    <x v="27"/>
    <x v="27"/>
    <x v="9"/>
    <x v="43"/>
    <x v="4"/>
    <x v="62"/>
    <s v="002"/>
    <n v="175322.04"/>
    <n v="0"/>
    <n v="175322.04"/>
    <n v="-150000"/>
    <n v="25322.040000000008"/>
    <n v="0"/>
    <n v="0"/>
    <n v="0"/>
    <n v="175322.04"/>
    <n v="175322.04"/>
    <n v="25322.04"/>
    <s v="G/730402/1AL101"/>
  </r>
  <r>
    <s v="1"/>
    <s v="QUITO CIUDAD SOLIDARIA"/>
    <x v="1"/>
    <s v="A"/>
    <x v="1"/>
    <x v="27"/>
    <x v="27"/>
    <x v="9"/>
    <x v="43"/>
    <x v="4"/>
    <x v="70"/>
    <s v="002"/>
    <n v="20000"/>
    <n v="0"/>
    <n v="20000"/>
    <n v="-20000"/>
    <n v="0"/>
    <n v="0"/>
    <n v="0"/>
    <n v="0"/>
    <n v="20000"/>
    <n v="20000"/>
    <n v="0"/>
    <s v="G/730503/1AL101"/>
  </r>
  <r>
    <s v="1"/>
    <s v="QUITO CIUDAD SOLIDARIA"/>
    <x v="1"/>
    <s v="A"/>
    <x v="1"/>
    <x v="27"/>
    <x v="27"/>
    <x v="9"/>
    <x v="43"/>
    <x v="4"/>
    <x v="110"/>
    <s v="002"/>
    <n v="12000"/>
    <n v="0"/>
    <n v="12000"/>
    <n v="0"/>
    <n v="12000"/>
    <n v="5556.42"/>
    <n v="0"/>
    <n v="0"/>
    <n v="12000"/>
    <n v="12000"/>
    <n v="6443.58"/>
    <s v="G/730704/1AL101"/>
  </r>
  <r>
    <s v="1"/>
    <s v="QUITO CIUDAD SOLIDARIA"/>
    <x v="1"/>
    <s v="A"/>
    <x v="1"/>
    <x v="27"/>
    <x v="27"/>
    <x v="9"/>
    <x v="43"/>
    <x v="4"/>
    <x v="103"/>
    <s v="002"/>
    <n v="2900"/>
    <n v="0"/>
    <n v="2900"/>
    <n v="-2900"/>
    <n v="0"/>
    <n v="0"/>
    <n v="0"/>
    <n v="0"/>
    <n v="2900"/>
    <n v="2900"/>
    <n v="0"/>
    <s v="G/731403/1AL101"/>
  </r>
  <r>
    <s v="1"/>
    <s v="QUITO CIUDAD SOLIDARIA"/>
    <x v="1"/>
    <s v="A"/>
    <x v="1"/>
    <x v="27"/>
    <x v="27"/>
    <x v="9"/>
    <x v="43"/>
    <x v="6"/>
    <x v="79"/>
    <s v="002"/>
    <n v="161000"/>
    <n v="0"/>
    <n v="161000"/>
    <n v="-110000"/>
    <n v="51000"/>
    <n v="0"/>
    <n v="0"/>
    <n v="0"/>
    <n v="161000"/>
    <n v="161000"/>
    <n v="51000"/>
    <s v="G/840103/1AL101"/>
  </r>
  <r>
    <s v="1"/>
    <s v="QUITO CIUDAD SOLIDARIA"/>
    <x v="1"/>
    <s v="A"/>
    <x v="1"/>
    <x v="27"/>
    <x v="27"/>
    <x v="9"/>
    <x v="43"/>
    <x v="6"/>
    <x v="77"/>
    <s v="002"/>
    <n v="60500"/>
    <n v="0"/>
    <n v="60500"/>
    <n v="-60500"/>
    <n v="0"/>
    <n v="0"/>
    <n v="0"/>
    <n v="0"/>
    <n v="60500"/>
    <n v="60500"/>
    <n v="0"/>
    <s v="G/840104/1AL101"/>
  </r>
  <r>
    <s v="1"/>
    <s v="QUITO CIUDAD SOLIDARIA"/>
    <x v="1"/>
    <s v="A"/>
    <x v="1"/>
    <x v="28"/>
    <x v="28"/>
    <x v="0"/>
    <x v="1"/>
    <x v="1"/>
    <x v="20"/>
    <s v="002"/>
    <n v="2100"/>
    <n v="0"/>
    <n v="2100"/>
    <n v="-2100"/>
    <n v="0"/>
    <n v="0"/>
    <n v="0"/>
    <n v="0"/>
    <n v="2100"/>
    <n v="2100"/>
    <n v="0"/>
    <s v="G/530204/1AA101"/>
  </r>
  <r>
    <s v="1"/>
    <s v="QUITO CIUDAD SOLIDARIA"/>
    <x v="1"/>
    <s v="A"/>
    <x v="1"/>
    <x v="28"/>
    <x v="28"/>
    <x v="0"/>
    <x v="1"/>
    <x v="1"/>
    <x v="113"/>
    <s v="002"/>
    <n v="320"/>
    <n v="0"/>
    <n v="320"/>
    <n v="-320"/>
    <n v="0"/>
    <n v="0"/>
    <n v="0"/>
    <n v="0"/>
    <n v="320"/>
    <n v="320"/>
    <n v="0"/>
    <s v="G/530502/1AA101"/>
  </r>
  <r>
    <s v="1"/>
    <s v="QUITO CIUDAD SOLIDARIA"/>
    <x v="1"/>
    <s v="A"/>
    <x v="1"/>
    <x v="28"/>
    <x v="28"/>
    <x v="0"/>
    <x v="1"/>
    <x v="1"/>
    <x v="180"/>
    <s v="002"/>
    <n v="650000"/>
    <n v="0"/>
    <n v="650000"/>
    <n v="-560000"/>
    <n v="90000"/>
    <n v="0"/>
    <n v="0"/>
    <n v="0"/>
    <n v="650000"/>
    <n v="650000"/>
    <n v="90000"/>
    <s v="G/530602/1AA101"/>
  </r>
  <r>
    <s v="1"/>
    <s v="QUITO CIUDAD SOLIDARIA"/>
    <x v="1"/>
    <s v="A"/>
    <x v="1"/>
    <x v="28"/>
    <x v="28"/>
    <x v="0"/>
    <x v="1"/>
    <x v="1"/>
    <x v="105"/>
    <s v="002"/>
    <n v="0"/>
    <n v="1321.6"/>
    <n v="1321.6"/>
    <n v="-1321.6"/>
    <n v="0"/>
    <n v="0"/>
    <n v="0"/>
    <n v="0"/>
    <n v="1321.6"/>
    <n v="1321.6"/>
    <n v="0"/>
    <s v="G/530702/1AA101"/>
  </r>
  <r>
    <s v="1"/>
    <s v="QUITO CIUDAD SOLIDARIA"/>
    <x v="1"/>
    <s v="A"/>
    <x v="1"/>
    <x v="28"/>
    <x v="28"/>
    <x v="0"/>
    <x v="1"/>
    <x v="11"/>
    <x v="181"/>
    <s v="002"/>
    <n v="1327109.6000000001"/>
    <n v="0"/>
    <n v="1327109.6000000001"/>
    <n v="-37874.65"/>
    <n v="1289234.9500000002"/>
    <n v="0"/>
    <n v="979083.55"/>
    <n v="837091.78"/>
    <n v="348026.05000000005"/>
    <n v="490017.82000000007"/>
    <n v="310151.40000000002"/>
    <s v="G/560201/1AA101"/>
  </r>
  <r>
    <s v="1"/>
    <s v="QUITO CIUDAD SOLIDARIA"/>
    <x v="1"/>
    <s v="A"/>
    <x v="1"/>
    <x v="28"/>
    <x v="28"/>
    <x v="0"/>
    <x v="1"/>
    <x v="11"/>
    <x v="182"/>
    <s v="002"/>
    <n v="45017521.619999997"/>
    <n v="0"/>
    <n v="45017521.619999997"/>
    <n v="-10614835.65"/>
    <n v="34402685.969999999"/>
    <n v="0"/>
    <n v="22306445.710000001"/>
    <n v="18479204.309999999"/>
    <n v="22711075.909999996"/>
    <n v="26538317.309999999"/>
    <n v="12096240.26"/>
    <s v="G/560301/1AA101"/>
  </r>
  <r>
    <s v="1"/>
    <s v="QUITO CIUDAD SOLIDARIA"/>
    <x v="1"/>
    <s v="A"/>
    <x v="1"/>
    <x v="28"/>
    <x v="28"/>
    <x v="0"/>
    <x v="1"/>
    <x v="11"/>
    <x v="183"/>
    <s v="002"/>
    <n v="1509762"/>
    <n v="0"/>
    <n v="1509762"/>
    <n v="0"/>
    <n v="1509762"/>
    <n v="0"/>
    <n v="1486762"/>
    <n v="800564"/>
    <n v="23000"/>
    <n v="709198"/>
    <n v="23000"/>
    <s v="G/560304/1AA101"/>
  </r>
  <r>
    <s v="1"/>
    <s v="QUITO CIUDAD SOLIDARIA"/>
    <x v="1"/>
    <s v="A"/>
    <x v="1"/>
    <x v="28"/>
    <x v="28"/>
    <x v="0"/>
    <x v="1"/>
    <x v="2"/>
    <x v="38"/>
    <s v="002"/>
    <n v="2400"/>
    <n v="0"/>
    <n v="2400"/>
    <n v="-2400"/>
    <n v="0"/>
    <n v="0"/>
    <n v="0"/>
    <n v="0"/>
    <n v="2400"/>
    <n v="2400"/>
    <n v="0"/>
    <s v="G/570102/1AA101"/>
  </r>
  <r>
    <s v="1"/>
    <s v="QUITO CIUDAD SOLIDARIA"/>
    <x v="1"/>
    <s v="A"/>
    <x v="1"/>
    <x v="28"/>
    <x v="28"/>
    <x v="0"/>
    <x v="1"/>
    <x v="2"/>
    <x v="39"/>
    <s v="002"/>
    <n v="781922.17"/>
    <n v="0"/>
    <n v="781922.17"/>
    <n v="322169.24"/>
    <n v="1104091.4100000001"/>
    <n v="0"/>
    <n v="401516.21"/>
    <n v="305838.99"/>
    <n v="380405.96"/>
    <n v="476083.18000000005"/>
    <n v="702575.2"/>
    <s v="G/570203/1AA101"/>
  </r>
  <r>
    <s v="1"/>
    <s v="QUITO CIUDAD SOLIDARIA"/>
    <x v="1"/>
    <s v="A"/>
    <x v="1"/>
    <x v="28"/>
    <x v="28"/>
    <x v="0"/>
    <x v="1"/>
    <x v="2"/>
    <x v="98"/>
    <s v="002"/>
    <n v="6000"/>
    <n v="0"/>
    <n v="6000"/>
    <n v="-6000"/>
    <n v="0"/>
    <n v="0"/>
    <n v="0"/>
    <n v="0"/>
    <n v="6000"/>
    <n v="6000"/>
    <n v="0"/>
    <s v="G/570206/1AA101"/>
  </r>
  <r>
    <s v="1"/>
    <s v="QUITO CIUDAD SOLIDARIA"/>
    <x v="1"/>
    <s v="A"/>
    <x v="1"/>
    <x v="28"/>
    <x v="28"/>
    <x v="0"/>
    <x v="1"/>
    <x v="2"/>
    <x v="184"/>
    <s v="002"/>
    <n v="4150000"/>
    <n v="-107716.9"/>
    <n v="4042283.1"/>
    <n v="-2400000"/>
    <n v="1642283.1"/>
    <n v="0"/>
    <n v="1642283.1"/>
    <n v="343779.46"/>
    <n v="2400000"/>
    <n v="3698503.64"/>
    <n v="0"/>
    <s v="G/570219/1AA101"/>
  </r>
  <r>
    <s v="1"/>
    <s v="QUITO CIUDAD SOLIDARIA"/>
    <x v="1"/>
    <s v="A"/>
    <x v="1"/>
    <x v="28"/>
    <x v="28"/>
    <x v="0"/>
    <x v="1"/>
    <x v="10"/>
    <x v="185"/>
    <s v="002"/>
    <n v="0"/>
    <n v="4300000"/>
    <n v="4300000"/>
    <n v="0"/>
    <n v="4300000"/>
    <n v="0"/>
    <n v="4300000"/>
    <n v="1222645.8600000001"/>
    <n v="0"/>
    <n v="3077354.1399999997"/>
    <n v="0"/>
    <s v="G/580101/1AA101"/>
  </r>
  <r>
    <s v="1"/>
    <s v="QUITO CIUDAD SOLIDARIA"/>
    <x v="1"/>
    <s v="A"/>
    <x v="1"/>
    <x v="28"/>
    <x v="28"/>
    <x v="0"/>
    <x v="1"/>
    <x v="10"/>
    <x v="186"/>
    <s v="002"/>
    <n v="0"/>
    <n v="1680000"/>
    <n v="1680000"/>
    <n v="0"/>
    <n v="1680000"/>
    <n v="0"/>
    <n v="1680000"/>
    <n v="552278.48"/>
    <n v="0"/>
    <n v="1127721.52"/>
    <n v="0"/>
    <s v="G/580102/1AA101"/>
  </r>
  <r>
    <s v="1"/>
    <s v="QUITO CIUDAD SOLIDARIA"/>
    <x v="1"/>
    <s v="A"/>
    <x v="1"/>
    <x v="28"/>
    <x v="28"/>
    <x v="0"/>
    <x v="1"/>
    <x v="10"/>
    <x v="187"/>
    <s v="002"/>
    <n v="1680000"/>
    <n v="0"/>
    <n v="1680000"/>
    <n v="0"/>
    <n v="1680000"/>
    <n v="0"/>
    <n v="460771.97"/>
    <n v="6889"/>
    <n v="1219228.03"/>
    <n v="1673111"/>
    <n v="1219228.03"/>
    <s v="G/580103/1AA101"/>
  </r>
  <r>
    <s v="1"/>
    <s v="QUITO CIUDAD SOLIDARIA"/>
    <x v="1"/>
    <s v="A"/>
    <x v="1"/>
    <x v="28"/>
    <x v="28"/>
    <x v="0"/>
    <x v="1"/>
    <x v="10"/>
    <x v="188"/>
    <s v="002"/>
    <n v="6350000"/>
    <n v="-5980000"/>
    <n v="370000"/>
    <n v="-370000"/>
    <n v="0"/>
    <n v="0"/>
    <n v="0"/>
    <n v="0"/>
    <n v="370000"/>
    <n v="370000"/>
    <n v="0"/>
    <s v="G/580204/1AA101"/>
  </r>
  <r>
    <s v="1"/>
    <s v="QUITO CIUDAD SOLIDARIA"/>
    <x v="1"/>
    <s v="A"/>
    <x v="1"/>
    <x v="28"/>
    <x v="28"/>
    <x v="9"/>
    <x v="44"/>
    <x v="4"/>
    <x v="89"/>
    <s v="002"/>
    <n v="500000"/>
    <n v="0"/>
    <n v="500000"/>
    <n v="-500000"/>
    <n v="0"/>
    <n v="0"/>
    <n v="0"/>
    <n v="0"/>
    <n v="500000"/>
    <n v="500000"/>
    <n v="0"/>
    <s v="G/730701/1AL101"/>
  </r>
  <r>
    <s v="1"/>
    <s v="QUITO CIUDAD SOLIDARIA"/>
    <x v="1"/>
    <s v="A"/>
    <x v="1"/>
    <x v="28"/>
    <x v="28"/>
    <x v="9"/>
    <x v="44"/>
    <x v="12"/>
    <x v="189"/>
    <s v="002"/>
    <n v="16309720.710000001"/>
    <n v="0"/>
    <n v="16309720.710000001"/>
    <n v="706348.07"/>
    <n v="17016068.780000001"/>
    <n v="0"/>
    <n v="12757700.99"/>
    <n v="10255287.640000001"/>
    <n v="3552019.7200000007"/>
    <n v="6054433.0700000003"/>
    <n v="4258367.79"/>
    <s v="G/960201/1AL101"/>
  </r>
  <r>
    <s v="1"/>
    <s v="QUITO CIUDAD SOLIDARIA"/>
    <x v="1"/>
    <s v="A"/>
    <x v="1"/>
    <x v="28"/>
    <x v="28"/>
    <x v="9"/>
    <x v="44"/>
    <x v="12"/>
    <x v="190"/>
    <s v="002"/>
    <n v="28795415.219999999"/>
    <n v="-5310720"/>
    <n v="23484695.219999999"/>
    <n v="2937239.84"/>
    <n v="26421935.059999999"/>
    <n v="0"/>
    <n v="15039432.279999999"/>
    <n v="13630981.76"/>
    <n v="8445262.9399999995"/>
    <n v="9853713.459999999"/>
    <n v="11382502.779999999"/>
    <s v="G/960301/1AL101"/>
  </r>
  <r>
    <s v="1"/>
    <s v="QUITO CIUDAD SOLIDARIA"/>
    <x v="1"/>
    <s v="A"/>
    <x v="1"/>
    <x v="28"/>
    <x v="28"/>
    <x v="9"/>
    <x v="44"/>
    <x v="12"/>
    <x v="191"/>
    <s v="002"/>
    <n v="0"/>
    <n v="5310720"/>
    <n v="5310720"/>
    <n v="0"/>
    <n v="5310720"/>
    <n v="0"/>
    <n v="5310720"/>
    <n v="2655360"/>
    <n v="0"/>
    <n v="2655360"/>
    <n v="0"/>
    <s v="G/960604/1AL101"/>
  </r>
  <r>
    <s v="1"/>
    <s v="QUITO CIUDAD SOLIDARIA"/>
    <x v="1"/>
    <s v="A"/>
    <x v="1"/>
    <x v="28"/>
    <x v="28"/>
    <x v="0"/>
    <x v="1"/>
    <x v="7"/>
    <x v="192"/>
    <s v="002"/>
    <n v="400000"/>
    <n v="0"/>
    <n v="400000"/>
    <n v="-320000"/>
    <n v="80000"/>
    <n v="0"/>
    <n v="0"/>
    <n v="0"/>
    <n v="400000"/>
    <n v="400000"/>
    <n v="80000"/>
    <s v="G/990103/1AA101"/>
  </r>
  <r>
    <s v="1"/>
    <s v="QUITO CIUDAD SOLIDARIA"/>
    <x v="1"/>
    <s v="C"/>
    <x v="5"/>
    <x v="29"/>
    <x v="29"/>
    <x v="0"/>
    <x v="0"/>
    <x v="0"/>
    <x v="0"/>
    <s v="002"/>
    <n v="90924"/>
    <n v="-216.8"/>
    <n v="90707.199999999997"/>
    <n v="12930.3"/>
    <n v="103637.5"/>
    <n v="0"/>
    <n v="68664"/>
    <n v="68664"/>
    <n v="22043.199999999997"/>
    <n v="22043.199999999997"/>
    <n v="34973.5"/>
    <s v="G/510105/1CA101"/>
  </r>
  <r>
    <s v="1"/>
    <s v="QUITO CIUDAD SOLIDARIA"/>
    <x v="1"/>
    <s v="C"/>
    <x v="5"/>
    <x v="29"/>
    <x v="29"/>
    <x v="0"/>
    <x v="0"/>
    <x v="0"/>
    <x v="1"/>
    <s v="002"/>
    <n v="7566.36"/>
    <n v="0"/>
    <n v="7566.36"/>
    <n v="0"/>
    <n v="7566.36"/>
    <n v="0"/>
    <n v="5044.24"/>
    <n v="5044.24"/>
    <n v="2522.12"/>
    <n v="2522.12"/>
    <n v="2522.12"/>
    <s v="G/510106/1CA101"/>
  </r>
  <r>
    <s v="1"/>
    <s v="QUITO CIUDAD SOLIDARIA"/>
    <x v="1"/>
    <s v="C"/>
    <x v="5"/>
    <x v="29"/>
    <x v="29"/>
    <x v="0"/>
    <x v="0"/>
    <x v="0"/>
    <x v="2"/>
    <s v="002"/>
    <n v="11713.53"/>
    <n v="2500"/>
    <n v="14213.53"/>
    <n v="0"/>
    <n v="14213.53"/>
    <n v="2049.6"/>
    <n v="5956.4"/>
    <n v="5956.4"/>
    <n v="8257.130000000001"/>
    <n v="8257.130000000001"/>
    <n v="6207.53"/>
    <s v="G/510203/1CA101"/>
  </r>
  <r>
    <s v="1"/>
    <s v="QUITO CIUDAD SOLIDARIA"/>
    <x v="1"/>
    <s v="C"/>
    <x v="5"/>
    <x v="29"/>
    <x v="29"/>
    <x v="0"/>
    <x v="0"/>
    <x v="0"/>
    <x v="3"/>
    <s v="002"/>
    <n v="3652.38"/>
    <n v="616.79999999999995"/>
    <n v="4269.18"/>
    <n v="0"/>
    <n v="4269.18"/>
    <n v="415"/>
    <n v="3854.18"/>
    <n v="3854.18"/>
    <n v="415.00000000000045"/>
    <n v="415.00000000000045"/>
    <n v="0"/>
    <s v="G/510204/1CA101"/>
  </r>
  <r>
    <s v="1"/>
    <s v="QUITO CIUDAD SOLIDARIA"/>
    <x v="1"/>
    <s v="C"/>
    <x v="5"/>
    <x v="29"/>
    <x v="29"/>
    <x v="0"/>
    <x v="0"/>
    <x v="0"/>
    <x v="4"/>
    <s v="002"/>
    <n v="132"/>
    <n v="0"/>
    <n v="132"/>
    <n v="-60.26"/>
    <n v="71.740000000000009"/>
    <n v="0"/>
    <n v="41.5"/>
    <n v="41.5"/>
    <n v="90.5"/>
    <n v="90.5"/>
    <n v="30.24"/>
    <s v="G/510304/1CA101"/>
  </r>
  <r>
    <s v="1"/>
    <s v="QUITO CIUDAD SOLIDARIA"/>
    <x v="1"/>
    <s v="C"/>
    <x v="5"/>
    <x v="29"/>
    <x v="29"/>
    <x v="0"/>
    <x v="0"/>
    <x v="0"/>
    <x v="5"/>
    <s v="002"/>
    <n v="1056"/>
    <n v="0"/>
    <n v="1056"/>
    <n v="-482.11"/>
    <n v="573.89"/>
    <n v="0"/>
    <n v="332"/>
    <n v="332"/>
    <n v="724"/>
    <n v="724"/>
    <n v="241.89"/>
    <s v="G/510306/1CA101"/>
  </r>
  <r>
    <s v="1"/>
    <s v="QUITO CIUDAD SOLIDARIA"/>
    <x v="1"/>
    <s v="C"/>
    <x v="5"/>
    <x v="29"/>
    <x v="29"/>
    <x v="0"/>
    <x v="0"/>
    <x v="0"/>
    <x v="6"/>
    <s v="002"/>
    <n v="37.83"/>
    <n v="0"/>
    <n v="37.83"/>
    <n v="-37.83"/>
    <n v="0"/>
    <n v="0"/>
    <n v="0"/>
    <n v="0"/>
    <n v="37.83"/>
    <n v="37.83"/>
    <n v="0"/>
    <s v="G/510401/1CA101"/>
  </r>
  <r>
    <s v="1"/>
    <s v="QUITO CIUDAD SOLIDARIA"/>
    <x v="1"/>
    <s v="C"/>
    <x v="5"/>
    <x v="29"/>
    <x v="29"/>
    <x v="0"/>
    <x v="0"/>
    <x v="0"/>
    <x v="7"/>
    <s v="002"/>
    <n v="226.99"/>
    <n v="0"/>
    <n v="226.99"/>
    <n v="0"/>
    <n v="226.99"/>
    <n v="0"/>
    <n v="201.76"/>
    <n v="201.76"/>
    <n v="25.230000000000018"/>
    <n v="25.230000000000018"/>
    <n v="25.23"/>
    <s v="G/510408/1CA101"/>
  </r>
  <r>
    <s v="1"/>
    <s v="QUITO CIUDAD SOLIDARIA"/>
    <x v="1"/>
    <s v="C"/>
    <x v="5"/>
    <x v="29"/>
    <x v="29"/>
    <x v="0"/>
    <x v="0"/>
    <x v="0"/>
    <x v="8"/>
    <s v="002"/>
    <n v="1077.17"/>
    <n v="0"/>
    <n v="1077.17"/>
    <n v="0"/>
    <n v="1077.17"/>
    <n v="0"/>
    <n v="402.4"/>
    <n v="402.4"/>
    <n v="674.7700000000001"/>
    <n v="674.7700000000001"/>
    <n v="674.77"/>
    <s v="G/510507/1CA101"/>
  </r>
  <r>
    <s v="1"/>
    <s v="QUITO CIUDAD SOLIDARIA"/>
    <x v="1"/>
    <s v="C"/>
    <x v="5"/>
    <x v="29"/>
    <x v="29"/>
    <x v="0"/>
    <x v="0"/>
    <x v="0"/>
    <x v="9"/>
    <s v="002"/>
    <n v="758.71"/>
    <n v="0"/>
    <n v="758.71"/>
    <n v="0"/>
    <n v="758.71"/>
    <n v="0"/>
    <n v="368.87"/>
    <n v="368.87"/>
    <n v="389.84000000000003"/>
    <n v="389.84000000000003"/>
    <n v="389.84"/>
    <s v="G/510509/1CA101"/>
  </r>
  <r>
    <s v="1"/>
    <s v="QUITO CIUDAD SOLIDARIA"/>
    <x v="1"/>
    <s v="C"/>
    <x v="5"/>
    <x v="29"/>
    <x v="29"/>
    <x v="0"/>
    <x v="0"/>
    <x v="0"/>
    <x v="82"/>
    <s v="002"/>
    <n v="42072"/>
    <n v="30000"/>
    <n v="72072"/>
    <n v="0"/>
    <n v="72072"/>
    <n v="25030"/>
    <n v="47042"/>
    <n v="47042"/>
    <n v="25030"/>
    <n v="25030"/>
    <n v="0"/>
    <s v="G/510510/1CA101"/>
  </r>
  <r>
    <s v="1"/>
    <s v="QUITO CIUDAD SOLIDARIA"/>
    <x v="1"/>
    <s v="C"/>
    <x v="5"/>
    <x v="29"/>
    <x v="29"/>
    <x v="0"/>
    <x v="0"/>
    <x v="0"/>
    <x v="10"/>
    <s v="002"/>
    <n v="1765.1"/>
    <n v="0"/>
    <n v="1765.1"/>
    <n v="-865.89"/>
    <n v="899.20999999999992"/>
    <n v="0"/>
    <n v="33.33"/>
    <n v="33.33"/>
    <n v="1731.77"/>
    <n v="1731.77"/>
    <n v="865.88"/>
    <s v="G/510512/1CA101"/>
  </r>
  <r>
    <s v="1"/>
    <s v="QUITO CIUDAD SOLIDARIA"/>
    <x v="1"/>
    <s v="C"/>
    <x v="5"/>
    <x v="29"/>
    <x v="29"/>
    <x v="0"/>
    <x v="0"/>
    <x v="0"/>
    <x v="11"/>
    <s v="002"/>
    <n v="530.20000000000005"/>
    <n v="0"/>
    <n v="530.20000000000005"/>
    <n v="-530.20000000000005"/>
    <n v="0"/>
    <n v="0"/>
    <n v="0"/>
    <n v="0"/>
    <n v="530.20000000000005"/>
    <n v="530.20000000000005"/>
    <n v="0"/>
    <s v="G/510513/1CA101"/>
  </r>
  <r>
    <s v="1"/>
    <s v="QUITO CIUDAD SOLIDARIA"/>
    <x v="1"/>
    <s v="C"/>
    <x v="5"/>
    <x v="29"/>
    <x v="29"/>
    <x v="0"/>
    <x v="0"/>
    <x v="0"/>
    <x v="12"/>
    <s v="002"/>
    <n v="17743.310000000001"/>
    <n v="3795"/>
    <n v="21538.31"/>
    <n v="1726.76"/>
    <n v="23265.07"/>
    <n v="3111.17"/>
    <n v="15304.9"/>
    <n v="15304.9"/>
    <n v="6233.4100000000017"/>
    <n v="6233.4100000000017"/>
    <n v="4849"/>
    <s v="G/510601/1CA101"/>
  </r>
  <r>
    <s v="1"/>
    <s v="QUITO CIUDAD SOLIDARIA"/>
    <x v="1"/>
    <s v="C"/>
    <x v="5"/>
    <x v="29"/>
    <x v="29"/>
    <x v="0"/>
    <x v="0"/>
    <x v="0"/>
    <x v="13"/>
    <s v="002"/>
    <n v="11713.53"/>
    <n v="2500"/>
    <n v="14213.53"/>
    <n v="-970.6"/>
    <n v="13242.93"/>
    <n v="4694.71"/>
    <n v="5902.42"/>
    <n v="5902.42"/>
    <n v="8311.11"/>
    <n v="8311.11"/>
    <n v="2645.8"/>
    <s v="G/510602/1CA101"/>
  </r>
  <r>
    <s v="1"/>
    <s v="QUITO CIUDAD SOLIDARIA"/>
    <x v="1"/>
    <s v="C"/>
    <x v="5"/>
    <x v="29"/>
    <x v="29"/>
    <x v="0"/>
    <x v="0"/>
    <x v="0"/>
    <x v="14"/>
    <s v="002"/>
    <n v="1723.14"/>
    <n v="0"/>
    <n v="1723.14"/>
    <n v="0"/>
    <n v="1723.14"/>
    <n v="0"/>
    <n v="0"/>
    <n v="0"/>
    <n v="1723.14"/>
    <n v="1723.14"/>
    <n v="1723.14"/>
    <s v="G/510707/1CA101"/>
  </r>
  <r>
    <s v="1"/>
    <s v="QUITO CIUDAD SOLIDARIA"/>
    <x v="1"/>
    <s v="C"/>
    <x v="5"/>
    <x v="29"/>
    <x v="29"/>
    <x v="0"/>
    <x v="1"/>
    <x v="1"/>
    <x v="91"/>
    <s v="002"/>
    <n v="100"/>
    <n v="0"/>
    <n v="100"/>
    <n v="0"/>
    <n v="100"/>
    <n v="0"/>
    <n v="0"/>
    <n v="0"/>
    <n v="100"/>
    <n v="100"/>
    <n v="100"/>
    <s v="G/530106/1CA101"/>
  </r>
  <r>
    <s v="1"/>
    <s v="QUITO CIUDAD SOLIDARIA"/>
    <x v="1"/>
    <s v="C"/>
    <x v="5"/>
    <x v="29"/>
    <x v="29"/>
    <x v="0"/>
    <x v="1"/>
    <x v="1"/>
    <x v="20"/>
    <s v="002"/>
    <n v="300"/>
    <n v="0"/>
    <n v="300"/>
    <n v="-300"/>
    <n v="0"/>
    <n v="0"/>
    <n v="0"/>
    <n v="0"/>
    <n v="300"/>
    <n v="300"/>
    <n v="0"/>
    <s v="G/530204/1CA101"/>
  </r>
  <r>
    <s v="1"/>
    <s v="QUITO CIUDAD SOLIDARIA"/>
    <x v="1"/>
    <s v="C"/>
    <x v="5"/>
    <x v="29"/>
    <x v="29"/>
    <x v="0"/>
    <x v="1"/>
    <x v="1"/>
    <x v="193"/>
    <s v="002"/>
    <n v="30000"/>
    <n v="0"/>
    <n v="30000"/>
    <n v="-3769.6"/>
    <n v="26230.400000000001"/>
    <n v="21713.22"/>
    <n v="4517.18"/>
    <n v="4517.18"/>
    <n v="25482.82"/>
    <n v="25482.82"/>
    <n v="0"/>
    <s v="G/530302/1CA101"/>
  </r>
  <r>
    <s v="1"/>
    <s v="QUITO CIUDAD SOLIDARIA"/>
    <x v="1"/>
    <s v="C"/>
    <x v="5"/>
    <x v="29"/>
    <x v="29"/>
    <x v="0"/>
    <x v="1"/>
    <x v="1"/>
    <x v="87"/>
    <s v="002"/>
    <n v="14400"/>
    <n v="0"/>
    <n v="14400"/>
    <n v="-13200"/>
    <n v="1200"/>
    <n v="0"/>
    <n v="0"/>
    <n v="0"/>
    <n v="14400"/>
    <n v="14400"/>
    <n v="1200"/>
    <s v="G/530801/1CA101"/>
  </r>
  <r>
    <s v="1"/>
    <s v="QUITO CIUDAD SOLIDARIA"/>
    <x v="1"/>
    <s v="C"/>
    <x v="5"/>
    <x v="29"/>
    <x v="29"/>
    <x v="0"/>
    <x v="1"/>
    <x v="1"/>
    <x v="31"/>
    <s v="002"/>
    <n v="200"/>
    <n v="0"/>
    <n v="200"/>
    <n v="0"/>
    <n v="200"/>
    <n v="0"/>
    <n v="0"/>
    <n v="0"/>
    <n v="200"/>
    <n v="200"/>
    <n v="200"/>
    <s v="G/530804/1CA101"/>
  </r>
  <r>
    <s v="1"/>
    <s v="QUITO CIUDAD SOLIDARIA"/>
    <x v="1"/>
    <s v="C"/>
    <x v="5"/>
    <x v="29"/>
    <x v="29"/>
    <x v="9"/>
    <x v="45"/>
    <x v="4"/>
    <x v="57"/>
    <s v="002"/>
    <n v="14000"/>
    <n v="19600"/>
    <n v="33600"/>
    <n v="-33600"/>
    <n v="0"/>
    <n v="0"/>
    <n v="0"/>
    <n v="0"/>
    <n v="33600"/>
    <n v="33600"/>
    <n v="0"/>
    <s v="G/730204/1CL101"/>
  </r>
  <r>
    <s v="1"/>
    <s v="QUITO CIUDAD SOLIDARIA"/>
    <x v="1"/>
    <s v="C"/>
    <x v="5"/>
    <x v="29"/>
    <x v="29"/>
    <x v="9"/>
    <x v="45"/>
    <x v="4"/>
    <x v="124"/>
    <s v="002"/>
    <n v="0"/>
    <n v="58240"/>
    <n v="58240"/>
    <n v="-58240"/>
    <n v="0"/>
    <n v="0"/>
    <n v="0"/>
    <n v="0"/>
    <n v="58240"/>
    <n v="58240"/>
    <n v="0"/>
    <s v="G/730207/1CL101"/>
  </r>
  <r>
    <s v="1"/>
    <s v="QUITO CIUDAD SOLIDARIA"/>
    <x v="1"/>
    <s v="C"/>
    <x v="5"/>
    <x v="29"/>
    <x v="29"/>
    <x v="9"/>
    <x v="45"/>
    <x v="4"/>
    <x v="148"/>
    <s v="002"/>
    <n v="21000"/>
    <n v="0"/>
    <n v="21000"/>
    <n v="0"/>
    <n v="21000"/>
    <n v="0"/>
    <n v="0"/>
    <n v="0"/>
    <n v="21000"/>
    <n v="21000"/>
    <n v="21000"/>
    <s v="G/730239/1CL101"/>
  </r>
  <r>
    <s v="1"/>
    <s v="QUITO CIUDAD SOLIDARIA"/>
    <x v="1"/>
    <s v="C"/>
    <x v="5"/>
    <x v="29"/>
    <x v="29"/>
    <x v="9"/>
    <x v="45"/>
    <x v="4"/>
    <x v="101"/>
    <s v="002"/>
    <n v="122000"/>
    <n v="-77840"/>
    <n v="44160"/>
    <n v="-17380"/>
    <n v="26780"/>
    <n v="21359.200000000001"/>
    <n v="5420.8"/>
    <n v="5420.8"/>
    <n v="38739.199999999997"/>
    <n v="38739.199999999997"/>
    <n v="0"/>
    <s v="G/730248/1CL101"/>
  </r>
  <r>
    <s v="1"/>
    <s v="QUITO CIUDAD SOLIDARIA"/>
    <x v="1"/>
    <s v="C"/>
    <x v="5"/>
    <x v="29"/>
    <x v="29"/>
    <x v="9"/>
    <x v="45"/>
    <x v="4"/>
    <x v="194"/>
    <s v="002"/>
    <n v="9000"/>
    <n v="0"/>
    <n v="9000"/>
    <n v="0"/>
    <n v="9000"/>
    <n v="1200"/>
    <n v="0"/>
    <n v="0"/>
    <n v="9000"/>
    <n v="9000"/>
    <n v="7800"/>
    <s v="G/730307/1CL101"/>
  </r>
  <r>
    <s v="1"/>
    <s v="QUITO CIUDAD SOLIDARIA"/>
    <x v="1"/>
    <s v="C"/>
    <x v="5"/>
    <x v="29"/>
    <x v="29"/>
    <x v="9"/>
    <x v="46"/>
    <x v="4"/>
    <x v="57"/>
    <s v="002"/>
    <n v="5000"/>
    <n v="0"/>
    <n v="5000"/>
    <n v="-5000"/>
    <n v="0"/>
    <n v="0"/>
    <n v="0"/>
    <n v="0"/>
    <n v="5000"/>
    <n v="5000"/>
    <n v="0"/>
    <s v="G/730204/1CL101"/>
  </r>
  <r>
    <s v="1"/>
    <s v="QUITO CIUDAD SOLIDARIA"/>
    <x v="1"/>
    <s v="C"/>
    <x v="5"/>
    <x v="29"/>
    <x v="29"/>
    <x v="9"/>
    <x v="46"/>
    <x v="4"/>
    <x v="124"/>
    <s v="002"/>
    <n v="65000"/>
    <n v="0"/>
    <n v="65000"/>
    <n v="-65000"/>
    <n v="0"/>
    <n v="0"/>
    <n v="0"/>
    <n v="0"/>
    <n v="65000"/>
    <n v="65000"/>
    <n v="0"/>
    <s v="G/730207/1CL101"/>
  </r>
  <r>
    <s v="1"/>
    <s v="QUITO CIUDAD SOLIDARIA"/>
    <x v="1"/>
    <s v="C"/>
    <x v="5"/>
    <x v="29"/>
    <x v="29"/>
    <x v="9"/>
    <x v="46"/>
    <x v="4"/>
    <x v="101"/>
    <s v="002"/>
    <n v="65000"/>
    <n v="0"/>
    <n v="65000"/>
    <n v="-30000"/>
    <n v="35000"/>
    <n v="0"/>
    <n v="0"/>
    <n v="0"/>
    <n v="65000"/>
    <n v="65000"/>
    <n v="35000"/>
    <s v="G/730248/1CL101"/>
  </r>
  <r>
    <s v="1"/>
    <s v="QUITO CIUDAD SOLIDARIA"/>
    <x v="1"/>
    <s v="C"/>
    <x v="5"/>
    <x v="29"/>
    <x v="29"/>
    <x v="9"/>
    <x v="46"/>
    <x v="4"/>
    <x v="194"/>
    <s v="002"/>
    <n v="15000"/>
    <n v="0"/>
    <n v="15000"/>
    <n v="-15000"/>
    <n v="0"/>
    <n v="0"/>
    <n v="0"/>
    <n v="0"/>
    <n v="15000"/>
    <n v="15000"/>
    <n v="0"/>
    <s v="G/730307/1CL101"/>
  </r>
  <r>
    <s v="1"/>
    <s v="QUITO CIUDAD SOLIDARIA"/>
    <x v="1"/>
    <s v="A"/>
    <x v="1"/>
    <x v="30"/>
    <x v="30"/>
    <x v="0"/>
    <x v="1"/>
    <x v="1"/>
    <x v="28"/>
    <s v="002"/>
    <n v="1000"/>
    <n v="0"/>
    <n v="1000"/>
    <n v="-1000"/>
    <n v="0"/>
    <n v="0"/>
    <n v="0"/>
    <n v="0"/>
    <n v="1000"/>
    <n v="1000"/>
    <n v="0"/>
    <s v="G/530704/1AA101"/>
  </r>
  <r>
    <s v="1"/>
    <s v="QUITO CIUDAD SOLIDARIA"/>
    <x v="1"/>
    <s v="A"/>
    <x v="1"/>
    <x v="30"/>
    <x v="30"/>
    <x v="9"/>
    <x v="47"/>
    <x v="4"/>
    <x v="49"/>
    <s v="002"/>
    <n v="85000"/>
    <n v="0"/>
    <n v="85000"/>
    <n v="0"/>
    <n v="85000"/>
    <n v="0"/>
    <n v="0"/>
    <n v="0"/>
    <n v="85000"/>
    <n v="85000"/>
    <n v="85000"/>
    <s v="G/730606/1AL101"/>
  </r>
  <r>
    <s v="1"/>
    <s v="QUITO CIUDAD SOLIDARIA"/>
    <x v="1"/>
    <s v="A"/>
    <x v="1"/>
    <x v="30"/>
    <x v="30"/>
    <x v="9"/>
    <x v="47"/>
    <x v="4"/>
    <x v="195"/>
    <s v="002"/>
    <n v="10000"/>
    <n v="0"/>
    <n v="10000"/>
    <n v="-10000"/>
    <n v="0"/>
    <n v="0"/>
    <n v="0"/>
    <n v="0"/>
    <n v="10000"/>
    <n v="10000"/>
    <n v="0"/>
    <s v="G/730607/1AL101"/>
  </r>
  <r>
    <s v="1"/>
    <s v="QUITO CIUDAD SOLIDARIA"/>
    <x v="1"/>
    <s v="A"/>
    <x v="1"/>
    <x v="30"/>
    <x v="30"/>
    <x v="9"/>
    <x v="47"/>
    <x v="4"/>
    <x v="88"/>
    <s v="002"/>
    <n v="20000"/>
    <n v="0"/>
    <n v="20000"/>
    <n v="-20000"/>
    <n v="0"/>
    <n v="0"/>
    <n v="0"/>
    <n v="0"/>
    <n v="20000"/>
    <n v="20000"/>
    <n v="0"/>
    <s v="G/730612/1AL101"/>
  </r>
  <r>
    <s v="1"/>
    <s v="QUITO CIUDAD SOLIDARIA"/>
    <x v="1"/>
    <s v="A"/>
    <x v="1"/>
    <x v="30"/>
    <x v="30"/>
    <x v="9"/>
    <x v="47"/>
    <x v="4"/>
    <x v="89"/>
    <s v="002"/>
    <n v="30000"/>
    <n v="0"/>
    <n v="30000"/>
    <n v="-30000"/>
    <n v="0"/>
    <n v="0"/>
    <n v="0"/>
    <n v="0"/>
    <n v="30000"/>
    <n v="30000"/>
    <n v="0"/>
    <s v="G/730701/1AL101"/>
  </r>
  <r>
    <s v="1"/>
    <s v="QUITO CIUDAD SOLIDARIA"/>
    <x v="1"/>
    <s v="A"/>
    <x v="1"/>
    <x v="30"/>
    <x v="30"/>
    <x v="9"/>
    <x v="47"/>
    <x v="6"/>
    <x v="78"/>
    <s v="002"/>
    <n v="20000"/>
    <n v="0"/>
    <n v="20000"/>
    <n v="-20000"/>
    <n v="0"/>
    <n v="0"/>
    <n v="0"/>
    <n v="0"/>
    <n v="20000"/>
    <n v="20000"/>
    <n v="0"/>
    <s v="G/840107/1AL101"/>
  </r>
  <r>
    <s v="1"/>
    <s v="QUITO CIUDAD SOLIDARIA"/>
    <x v="0"/>
    <s v="P"/>
    <x v="11"/>
    <x v="31"/>
    <x v="31"/>
    <x v="15"/>
    <x v="48"/>
    <x v="9"/>
    <x v="157"/>
    <s v="001"/>
    <n v="13000000"/>
    <n v="0"/>
    <n v="13000000"/>
    <n v="-9750000"/>
    <n v="3250000"/>
    <n v="0"/>
    <n v="3250000"/>
    <n v="3249999.99"/>
    <n v="9750000"/>
    <n v="9750000.0099999998"/>
    <n v="0"/>
    <s v="G/780103/1PA102"/>
  </r>
  <r>
    <s v="1"/>
    <s v="QUITO CIUDAD SOLIDARIA"/>
    <x v="2"/>
    <s v="H"/>
    <x v="9"/>
    <x v="32"/>
    <x v="32"/>
    <x v="15"/>
    <x v="49"/>
    <x v="9"/>
    <x v="157"/>
    <s v="001"/>
    <n v="2635898.96"/>
    <n v="0"/>
    <n v="2635898.96"/>
    <n v="-1054372.3700000001"/>
    <n v="1581526.5899999999"/>
    <n v="0"/>
    <n v="1581526.59"/>
    <n v="878633"/>
    <n v="1054372.3699999999"/>
    <n v="1757265.96"/>
    <n v="0"/>
    <s v="G/780103/1HA102"/>
  </r>
  <r>
    <s v="3"/>
    <s v="QUITO CIUDAD INTELIGENTE"/>
    <x v="0"/>
    <s v="D"/>
    <x v="12"/>
    <x v="33"/>
    <x v="33"/>
    <x v="15"/>
    <x v="50"/>
    <x v="9"/>
    <x v="157"/>
    <s v="002"/>
    <n v="0"/>
    <n v="1204769.4099999999"/>
    <n v="1204769.4099999999"/>
    <n v="0"/>
    <n v="1204769.4099999999"/>
    <n v="0"/>
    <n v="1204769.4099999999"/>
    <n v="0"/>
    <n v="0"/>
    <n v="1204769.4099999999"/>
    <n v="0"/>
    <s v="G/780103/3DA102"/>
  </r>
  <r>
    <s v="3"/>
    <s v="QUITO CIUDAD INTELIGENTE"/>
    <x v="0"/>
    <s v="D"/>
    <x v="12"/>
    <x v="33"/>
    <x v="33"/>
    <x v="15"/>
    <x v="50"/>
    <x v="9"/>
    <x v="157"/>
    <s v="001"/>
    <n v="6000000"/>
    <n v="1000000"/>
    <n v="7000000"/>
    <n v="-2204769.41"/>
    <n v="4795230.59"/>
    <n v="0"/>
    <n v="4795230.59"/>
    <n v="2367461.56"/>
    <n v="2204769.41"/>
    <n v="4632538.4399999995"/>
    <n v="0"/>
    <s v="G/780103/3DA102"/>
  </r>
  <r>
    <s v="1"/>
    <s v="QUITO CIUDAD SOLIDARIA"/>
    <x v="0"/>
    <s v="P"/>
    <x v="11"/>
    <x v="34"/>
    <x v="34"/>
    <x v="15"/>
    <x v="51"/>
    <x v="9"/>
    <x v="157"/>
    <s v="001"/>
    <n v="3500000"/>
    <n v="0"/>
    <n v="3500000"/>
    <n v="-2333333.33"/>
    <n v="1166666.67"/>
    <n v="0"/>
    <n v="1166666.67"/>
    <n v="1166666.67"/>
    <n v="2333333.33"/>
    <n v="2333333.33"/>
    <n v="0"/>
    <s v="G/780103/1PA102"/>
  </r>
  <r>
    <s v="2"/>
    <s v="QUITO CIUDAD DE OPORTUNIDADES"/>
    <x v="2"/>
    <s v="Q"/>
    <x v="2"/>
    <x v="35"/>
    <x v="35"/>
    <x v="15"/>
    <x v="52"/>
    <x v="9"/>
    <x v="157"/>
    <s v="001"/>
    <n v="430000"/>
    <n v="0"/>
    <n v="430000"/>
    <n v="-250833.13"/>
    <n v="179166.87"/>
    <n v="0"/>
    <n v="179166.87"/>
    <n v="143333.32"/>
    <n v="250833.13"/>
    <n v="286666.68"/>
    <n v="0"/>
    <s v="G/780103/2QA102"/>
  </r>
  <r>
    <s v="1"/>
    <s v="QUITO CIUDAD SOLIDARIA"/>
    <x v="0"/>
    <s v="K"/>
    <x v="3"/>
    <x v="36"/>
    <x v="36"/>
    <x v="15"/>
    <x v="53"/>
    <x v="9"/>
    <x v="157"/>
    <s v="001"/>
    <n v="26681305"/>
    <n v="-1000000"/>
    <n v="25681305"/>
    <n v="-16521656.439999999"/>
    <n v="9159648.5600000005"/>
    <n v="0"/>
    <n v="9159648.5600000005"/>
    <n v="4446884.16"/>
    <n v="16521656.439999999"/>
    <n v="21234420.84"/>
    <n v="0"/>
    <s v="G/780103/1KA102"/>
  </r>
  <r>
    <s v="1"/>
    <s v="QUITO CIUDAD SOLIDARIA"/>
    <x v="0"/>
    <s v="K"/>
    <x v="3"/>
    <x v="37"/>
    <x v="37"/>
    <x v="15"/>
    <x v="54"/>
    <x v="9"/>
    <x v="157"/>
    <s v="001"/>
    <n v="34763147"/>
    <n v="0"/>
    <n v="34763147"/>
    <n v="0"/>
    <n v="34763147"/>
    <n v="0"/>
    <n v="28631084.219999999"/>
    <n v="22499021.449999999"/>
    <n v="6132062.7800000012"/>
    <n v="12264125.550000001"/>
    <n v="6132062.7800000003"/>
    <s v="G/780103/1KA102"/>
  </r>
  <r>
    <s v="1"/>
    <s v="QUITO CIUDAD SOLIDARIA"/>
    <x v="0"/>
    <s v="K"/>
    <x v="3"/>
    <x v="37"/>
    <x v="37"/>
    <x v="15"/>
    <x v="54"/>
    <x v="9"/>
    <x v="157"/>
    <s v="002"/>
    <n v="56072118.43"/>
    <n v="-1204769.4099999999"/>
    <n v="54867349.020000003"/>
    <n v="0"/>
    <n v="54867349.020000003"/>
    <n v="0"/>
    <n v="17129512.109999999"/>
    <n v="15139210.9"/>
    <n v="37737836.910000004"/>
    <n v="39728138.120000005"/>
    <n v="37737836.909999996"/>
    <s v="G/780103/1KA102"/>
  </r>
  <r>
    <s v="1"/>
    <s v="QUITO CIUDAD SOLIDARIA"/>
    <x v="2"/>
    <s v="H"/>
    <x v="9"/>
    <x v="38"/>
    <x v="38"/>
    <x v="15"/>
    <x v="55"/>
    <x v="10"/>
    <x v="187"/>
    <s v="002"/>
    <n v="0"/>
    <n v="279554.28999999998"/>
    <n v="279554.28999999998"/>
    <n v="0"/>
    <n v="279554.28999999998"/>
    <n v="0"/>
    <n v="279554.28999999998"/>
    <n v="279554.28999999998"/>
    <n v="0"/>
    <n v="0"/>
    <n v="0"/>
    <s v="G/580103/1HA102"/>
  </r>
  <r>
    <s v="1"/>
    <s v="QUITO CIUDAD SOLIDARIA"/>
    <x v="2"/>
    <s v="H"/>
    <x v="9"/>
    <x v="38"/>
    <x v="38"/>
    <x v="15"/>
    <x v="55"/>
    <x v="9"/>
    <x v="157"/>
    <s v="001"/>
    <n v="0"/>
    <n v="305368.53999999998"/>
    <n v="305368.53999999998"/>
    <n v="3784852.09"/>
    <n v="4090220.63"/>
    <n v="0"/>
    <n v="305368.53999999998"/>
    <n v="305368.53999999998"/>
    <n v="0"/>
    <n v="0"/>
    <n v="3784852.09"/>
    <s v="G/780103/1HA102"/>
  </r>
  <r>
    <s v="1"/>
    <s v="QUITO CIUDAD SOLIDARIA"/>
    <x v="0"/>
    <s v="K"/>
    <x v="3"/>
    <x v="39"/>
    <x v="39"/>
    <x v="15"/>
    <x v="56"/>
    <x v="9"/>
    <x v="157"/>
    <s v="001"/>
    <n v="41000000"/>
    <n v="0"/>
    <n v="41000000"/>
    <n v="-3945766.9"/>
    <n v="37054233.100000001"/>
    <n v="0"/>
    <n v="24600000"/>
    <n v="16666666.68"/>
    <n v="16400000"/>
    <n v="24333333.32"/>
    <n v="12454233.1"/>
    <s v="G/780103/1KA102"/>
  </r>
  <r>
    <s v="1"/>
    <s v="QUITO CIUDAD SOLIDARIA"/>
    <x v="3"/>
    <s v="G"/>
    <x v="6"/>
    <x v="40"/>
    <x v="40"/>
    <x v="15"/>
    <x v="57"/>
    <x v="9"/>
    <x v="137"/>
    <s v="001"/>
    <n v="5839596"/>
    <n v="0"/>
    <n v="5839596"/>
    <n v="-1300000"/>
    <n v="4539596"/>
    <n v="0"/>
    <n v="4539596"/>
    <n v="1900000"/>
    <n v="1300000"/>
    <n v="3939596"/>
    <n v="0"/>
    <s v="G/780204/1GA102"/>
  </r>
  <r>
    <s v="1"/>
    <s v="QUITO CIUDAD SOLIDARIA"/>
    <x v="3"/>
    <s v="G"/>
    <x v="6"/>
    <x v="41"/>
    <x v="41"/>
    <x v="15"/>
    <x v="58"/>
    <x v="9"/>
    <x v="137"/>
    <s v="001"/>
    <n v="4035016.69"/>
    <n v="0"/>
    <n v="4035016.69"/>
    <n v="-300000"/>
    <n v="3735016.69"/>
    <n v="0"/>
    <n v="3735016.69"/>
    <n v="1486050.02"/>
    <n v="300000"/>
    <n v="2548966.67"/>
    <n v="0"/>
    <s v="G/780204/1GA102"/>
  </r>
  <r>
    <s v="1"/>
    <s v="QUITO CIUDAD SOLIDARIA"/>
    <x v="1"/>
    <s v="C"/>
    <x v="5"/>
    <x v="42"/>
    <x v="42"/>
    <x v="0"/>
    <x v="0"/>
    <x v="0"/>
    <x v="0"/>
    <s v="002"/>
    <n v="381984"/>
    <n v="-3125"/>
    <n v="378859"/>
    <n v="-181418.11"/>
    <n v="197440.89"/>
    <n v="0"/>
    <n v="129268"/>
    <n v="129268"/>
    <n v="249591"/>
    <n v="249591"/>
    <n v="68172.89"/>
    <s v="G/510105/1CA101"/>
  </r>
  <r>
    <s v="1"/>
    <s v="QUITO CIUDAD SOLIDARIA"/>
    <x v="1"/>
    <s v="C"/>
    <x v="5"/>
    <x v="42"/>
    <x v="42"/>
    <x v="0"/>
    <x v="0"/>
    <x v="0"/>
    <x v="2"/>
    <s v="002"/>
    <n v="32506"/>
    <n v="0"/>
    <n v="32506"/>
    <n v="0"/>
    <n v="32506"/>
    <n v="674"/>
    <n v="2415.39"/>
    <n v="2415.39"/>
    <n v="30090.61"/>
    <n v="30090.61"/>
    <n v="29416.61"/>
    <s v="G/510203/1CA101"/>
  </r>
  <r>
    <s v="1"/>
    <s v="QUITO CIUDAD SOLIDARIA"/>
    <x v="1"/>
    <s v="C"/>
    <x v="5"/>
    <x v="42"/>
    <x v="42"/>
    <x v="0"/>
    <x v="0"/>
    <x v="0"/>
    <x v="3"/>
    <s v="002"/>
    <n v="6898.94"/>
    <n v="0"/>
    <n v="6898.94"/>
    <n v="0"/>
    <n v="6898.94"/>
    <n v="66.349999999999994"/>
    <n v="2632.51"/>
    <n v="2632.51"/>
    <n v="4266.4299999999994"/>
    <n v="4266.4299999999994"/>
    <n v="4200.08"/>
    <s v="G/510204/1CA101"/>
  </r>
  <r>
    <s v="1"/>
    <s v="QUITO CIUDAD SOLIDARIA"/>
    <x v="1"/>
    <s v="C"/>
    <x v="5"/>
    <x v="42"/>
    <x v="42"/>
    <x v="0"/>
    <x v="0"/>
    <x v="0"/>
    <x v="8"/>
    <s v="002"/>
    <n v="1390.79"/>
    <n v="3125"/>
    <n v="4515.79"/>
    <n v="1064.57"/>
    <n v="5580.36"/>
    <n v="0"/>
    <n v="4491.67"/>
    <n v="4491.67"/>
    <n v="24.119999999999891"/>
    <n v="24.119999999999891"/>
    <n v="1088.69"/>
    <s v="G/510507/1CA101"/>
  </r>
  <r>
    <s v="1"/>
    <s v="QUITO CIUDAD SOLIDARIA"/>
    <x v="1"/>
    <s v="C"/>
    <x v="5"/>
    <x v="42"/>
    <x v="42"/>
    <x v="0"/>
    <x v="0"/>
    <x v="0"/>
    <x v="9"/>
    <s v="002"/>
    <n v="3815.88"/>
    <n v="0"/>
    <n v="3815.88"/>
    <n v="-1907.94"/>
    <n v="1907.94"/>
    <n v="0"/>
    <n v="0"/>
    <n v="0"/>
    <n v="3815.88"/>
    <n v="3815.88"/>
    <n v="1907.94"/>
    <s v="G/510509/1CA101"/>
  </r>
  <r>
    <s v="1"/>
    <s v="QUITO CIUDAD SOLIDARIA"/>
    <x v="1"/>
    <s v="C"/>
    <x v="5"/>
    <x v="42"/>
    <x v="42"/>
    <x v="0"/>
    <x v="0"/>
    <x v="0"/>
    <x v="82"/>
    <s v="002"/>
    <n v="8088"/>
    <n v="0"/>
    <n v="8088"/>
    <n v="0"/>
    <n v="8088"/>
    <n v="2696"/>
    <n v="5392"/>
    <n v="5392"/>
    <n v="2696"/>
    <n v="2696"/>
    <n v="0"/>
    <s v="G/510510/1CA101"/>
  </r>
  <r>
    <s v="1"/>
    <s v="QUITO CIUDAD SOLIDARIA"/>
    <x v="1"/>
    <s v="C"/>
    <x v="5"/>
    <x v="42"/>
    <x v="42"/>
    <x v="0"/>
    <x v="0"/>
    <x v="0"/>
    <x v="10"/>
    <s v="002"/>
    <n v="439.33"/>
    <n v="0"/>
    <n v="439.33"/>
    <n v="-219.67"/>
    <n v="219.66"/>
    <n v="0"/>
    <n v="0"/>
    <n v="0"/>
    <n v="439.33"/>
    <n v="439.33"/>
    <n v="219.66"/>
    <s v="G/510512/1CA101"/>
  </r>
  <r>
    <s v="1"/>
    <s v="QUITO CIUDAD SOLIDARIA"/>
    <x v="1"/>
    <s v="C"/>
    <x v="5"/>
    <x v="42"/>
    <x v="42"/>
    <x v="0"/>
    <x v="0"/>
    <x v="0"/>
    <x v="11"/>
    <s v="002"/>
    <n v="878.65"/>
    <n v="0"/>
    <n v="878.65"/>
    <n v="-878.65"/>
    <n v="0"/>
    <n v="0"/>
    <n v="0"/>
    <n v="0"/>
    <n v="878.65"/>
    <n v="878.65"/>
    <n v="0"/>
    <s v="G/510513/1CA101"/>
  </r>
  <r>
    <s v="1"/>
    <s v="QUITO CIUDAD SOLIDARIA"/>
    <x v="1"/>
    <s v="C"/>
    <x v="5"/>
    <x v="42"/>
    <x v="42"/>
    <x v="0"/>
    <x v="0"/>
    <x v="0"/>
    <x v="12"/>
    <s v="002"/>
    <n v="49344.11"/>
    <n v="0"/>
    <n v="49344.11"/>
    <n v="-22226.5"/>
    <n v="27117.61"/>
    <n v="341.05"/>
    <n v="17602.71"/>
    <n v="17602.71"/>
    <n v="31741.4"/>
    <n v="31741.4"/>
    <n v="9173.85"/>
    <s v="G/510601/1CA101"/>
  </r>
  <r>
    <s v="1"/>
    <s v="QUITO CIUDAD SOLIDARIA"/>
    <x v="1"/>
    <s v="C"/>
    <x v="5"/>
    <x v="42"/>
    <x v="42"/>
    <x v="0"/>
    <x v="0"/>
    <x v="0"/>
    <x v="13"/>
    <s v="002"/>
    <n v="32506"/>
    <n v="0"/>
    <n v="32506"/>
    <n v="-23881.87"/>
    <n v="8624.130000000001"/>
    <n v="674"/>
    <n v="5023.74"/>
    <n v="5023.74"/>
    <n v="27482.260000000002"/>
    <n v="27482.260000000002"/>
    <n v="2926.39"/>
    <s v="G/510602/1CA101"/>
  </r>
  <r>
    <s v="1"/>
    <s v="QUITO CIUDAD SOLIDARIA"/>
    <x v="1"/>
    <s v="C"/>
    <x v="5"/>
    <x v="42"/>
    <x v="42"/>
    <x v="0"/>
    <x v="0"/>
    <x v="0"/>
    <x v="14"/>
    <s v="002"/>
    <n v="2855.6"/>
    <n v="0"/>
    <n v="2855.6"/>
    <n v="0"/>
    <n v="2855.6"/>
    <n v="0"/>
    <n v="0"/>
    <n v="0"/>
    <n v="2855.6"/>
    <n v="2855.6"/>
    <n v="2855.6"/>
    <s v="G/510707/1CA101"/>
  </r>
  <r>
    <s v="1"/>
    <s v="QUITO CIUDAD SOLIDARIA"/>
    <x v="1"/>
    <s v="C"/>
    <x v="5"/>
    <x v="42"/>
    <x v="42"/>
    <x v="9"/>
    <x v="59"/>
    <x v="4"/>
    <x v="57"/>
    <s v="002"/>
    <n v="38630.15"/>
    <n v="-22400"/>
    <n v="16230.150000000001"/>
    <n v="-16230.15"/>
    <n v="0"/>
    <n v="0"/>
    <n v="0"/>
    <n v="0"/>
    <n v="16230.150000000001"/>
    <n v="16230.150000000001"/>
    <n v="0"/>
    <s v="G/730204/1CL101"/>
  </r>
  <r>
    <s v="1"/>
    <s v="QUITO CIUDAD SOLIDARIA"/>
    <x v="1"/>
    <s v="C"/>
    <x v="5"/>
    <x v="42"/>
    <x v="42"/>
    <x v="9"/>
    <x v="59"/>
    <x v="4"/>
    <x v="48"/>
    <s v="002"/>
    <n v="0"/>
    <n v="44800"/>
    <n v="44800"/>
    <n v="-44800"/>
    <n v="0"/>
    <n v="0"/>
    <n v="0"/>
    <n v="0"/>
    <n v="44800"/>
    <n v="44800"/>
    <n v="0"/>
    <s v="G/730605/1CL101"/>
  </r>
  <r>
    <s v="1"/>
    <s v="QUITO CIUDAD SOLIDARIA"/>
    <x v="1"/>
    <s v="C"/>
    <x v="5"/>
    <x v="42"/>
    <x v="42"/>
    <x v="9"/>
    <x v="59"/>
    <x v="4"/>
    <x v="56"/>
    <s v="002"/>
    <n v="38630.14"/>
    <n v="-22400"/>
    <n v="16230.14"/>
    <n v="-16230.14"/>
    <n v="0"/>
    <n v="0"/>
    <n v="0"/>
    <n v="0"/>
    <n v="16230.14"/>
    <n v="16230.14"/>
    <n v="0"/>
    <s v="G/730613/1CL101"/>
  </r>
  <r>
    <s v="1"/>
    <s v="QUITO CIUDAD SOLIDARIA"/>
    <x v="1"/>
    <s v="C"/>
    <x v="5"/>
    <x v="42"/>
    <x v="42"/>
    <x v="9"/>
    <x v="59"/>
    <x v="9"/>
    <x v="196"/>
    <s v="002"/>
    <n v="99488.98"/>
    <n v="0"/>
    <n v="99488.98"/>
    <n v="0"/>
    <n v="99488.98"/>
    <n v="0"/>
    <n v="99488.98"/>
    <n v="99488.98"/>
    <n v="0"/>
    <n v="0"/>
    <n v="0"/>
    <s v="G/780304/1CL101"/>
  </r>
  <r>
    <s v="1"/>
    <s v="QUITO CIUDAD SOLIDARIA"/>
    <x v="1"/>
    <s v="L"/>
    <x v="13"/>
    <x v="43"/>
    <x v="43"/>
    <x v="15"/>
    <x v="60"/>
    <x v="9"/>
    <x v="156"/>
    <s v="002"/>
    <n v="0"/>
    <n v="300000"/>
    <n v="300000"/>
    <n v="-120000"/>
    <n v="180000"/>
    <n v="180000"/>
    <n v="0"/>
    <n v="0"/>
    <n v="300000"/>
    <n v="300000"/>
    <n v="0"/>
    <s v="G/780102/1LA102"/>
  </r>
  <r>
    <s v="1"/>
    <s v="QUITO CIUDAD SOLIDARIA"/>
    <x v="1"/>
    <s v="L"/>
    <x v="13"/>
    <x v="43"/>
    <x v="43"/>
    <x v="15"/>
    <x v="60"/>
    <x v="9"/>
    <x v="196"/>
    <s v="002"/>
    <n v="300000"/>
    <n v="-300000"/>
    <n v="0"/>
    <n v="0"/>
    <n v="0"/>
    <n v="0"/>
    <n v="0"/>
    <n v="0"/>
    <n v="0"/>
    <n v="0"/>
    <n v="0"/>
    <s v="G/780304/1LA102"/>
  </r>
  <r>
    <s v="1"/>
    <s v="QUITO CIUDAD SOLIDARIA"/>
    <x v="1"/>
    <s v="L"/>
    <x v="13"/>
    <x v="44"/>
    <x v="44"/>
    <x v="9"/>
    <x v="61"/>
    <x v="4"/>
    <x v="88"/>
    <s v="002"/>
    <n v="210528.03"/>
    <n v="0"/>
    <n v="210528.03"/>
    <n v="-206478.03"/>
    <n v="4050"/>
    <n v="0"/>
    <n v="4050"/>
    <n v="4050"/>
    <n v="206478.03"/>
    <n v="206478.03"/>
    <n v="0"/>
    <s v="G/730612/1LL101"/>
  </r>
  <r>
    <s v="1"/>
    <s v="QUITO CIUDAD SOLIDARIA"/>
    <x v="0"/>
    <s v="P"/>
    <x v="11"/>
    <x v="45"/>
    <x v="45"/>
    <x v="0"/>
    <x v="0"/>
    <x v="0"/>
    <x v="0"/>
    <s v="002"/>
    <n v="2051604"/>
    <n v="9500"/>
    <n v="2061104"/>
    <n v="-113631.7"/>
    <n v="1947472.3"/>
    <n v="0"/>
    <n v="1284907"/>
    <n v="1284907"/>
    <n v="776197"/>
    <n v="776197"/>
    <n v="662565.30000000005"/>
    <s v="G/510105/1PA101"/>
  </r>
  <r>
    <s v="1"/>
    <s v="QUITO CIUDAD SOLIDARIA"/>
    <x v="0"/>
    <s v="P"/>
    <x v="11"/>
    <x v="45"/>
    <x v="45"/>
    <x v="0"/>
    <x v="0"/>
    <x v="0"/>
    <x v="2"/>
    <s v="002"/>
    <n v="182536"/>
    <n v="-5236"/>
    <n v="177300"/>
    <n v="0"/>
    <n v="177300"/>
    <n v="3949.7"/>
    <n v="37127.919999999998"/>
    <n v="37127.919999999998"/>
    <n v="140172.08000000002"/>
    <n v="140172.08000000002"/>
    <n v="136222.38"/>
    <s v="G/510203/1PA101"/>
  </r>
  <r>
    <s v="1"/>
    <s v="QUITO CIUDAD SOLIDARIA"/>
    <x v="0"/>
    <s v="P"/>
    <x v="11"/>
    <x v="45"/>
    <x v="45"/>
    <x v="0"/>
    <x v="0"/>
    <x v="0"/>
    <x v="3"/>
    <s v="002"/>
    <n v="50727.5"/>
    <n v="-1600"/>
    <n v="49127.5"/>
    <n v="0"/>
    <n v="49127.5"/>
    <n v="864.16"/>
    <n v="39689.94"/>
    <n v="39687.4"/>
    <n v="9437.5599999999977"/>
    <n v="9440.0999999999985"/>
    <n v="8573.4"/>
    <s v="G/510204/1PA101"/>
  </r>
  <r>
    <s v="1"/>
    <s v="QUITO CIUDAD SOLIDARIA"/>
    <x v="0"/>
    <s v="P"/>
    <x v="11"/>
    <x v="45"/>
    <x v="45"/>
    <x v="0"/>
    <x v="0"/>
    <x v="0"/>
    <x v="8"/>
    <s v="002"/>
    <n v="3661.27"/>
    <n v="-1830.63"/>
    <n v="1830.6399999999999"/>
    <n v="-1830.64"/>
    <n v="0"/>
    <n v="0"/>
    <n v="0"/>
    <n v="0"/>
    <n v="1830.6399999999999"/>
    <n v="1830.6399999999999"/>
    <n v="0"/>
    <s v="G/510507/1PA101"/>
  </r>
  <r>
    <s v="1"/>
    <s v="QUITO CIUDAD SOLIDARIA"/>
    <x v="0"/>
    <s v="P"/>
    <x v="11"/>
    <x v="45"/>
    <x v="45"/>
    <x v="0"/>
    <x v="0"/>
    <x v="0"/>
    <x v="9"/>
    <s v="002"/>
    <n v="13297.33"/>
    <n v="-5520"/>
    <n v="7777.33"/>
    <n v="-5698.03"/>
    <n v="2079.3000000000002"/>
    <n v="0"/>
    <n v="1901.27"/>
    <n v="1901.27"/>
    <n v="5876.0599999999995"/>
    <n v="5876.0599999999995"/>
    <n v="178.03"/>
    <s v="G/510509/1PA101"/>
  </r>
  <r>
    <s v="1"/>
    <s v="QUITO CIUDAD SOLIDARIA"/>
    <x v="0"/>
    <s v="P"/>
    <x v="11"/>
    <x v="45"/>
    <x v="45"/>
    <x v="0"/>
    <x v="0"/>
    <x v="0"/>
    <x v="82"/>
    <s v="002"/>
    <n v="138828"/>
    <n v="-62832"/>
    <n v="75996"/>
    <n v="0"/>
    <n v="75996"/>
    <n v="42998"/>
    <n v="32998"/>
    <n v="32998"/>
    <n v="42998"/>
    <n v="42998"/>
    <n v="0"/>
    <s v="G/510510/1PA101"/>
  </r>
  <r>
    <s v="1"/>
    <s v="QUITO CIUDAD SOLIDARIA"/>
    <x v="0"/>
    <s v="P"/>
    <x v="11"/>
    <x v="45"/>
    <x v="45"/>
    <x v="0"/>
    <x v="0"/>
    <x v="0"/>
    <x v="10"/>
    <s v="002"/>
    <n v="6034.04"/>
    <n v="-2000"/>
    <n v="4034.04"/>
    <n v="-2758.94"/>
    <n v="1275.0999999999999"/>
    <n v="0"/>
    <n v="516.16999999999996"/>
    <n v="516.16999999999996"/>
    <n v="3517.87"/>
    <n v="3517.87"/>
    <n v="758.93"/>
    <s v="G/510512/1PA101"/>
  </r>
  <r>
    <s v="1"/>
    <s v="QUITO CIUDAD SOLIDARIA"/>
    <x v="0"/>
    <s v="P"/>
    <x v="11"/>
    <x v="45"/>
    <x v="45"/>
    <x v="0"/>
    <x v="0"/>
    <x v="0"/>
    <x v="11"/>
    <s v="002"/>
    <n v="6068.08"/>
    <n v="-2000"/>
    <n v="4068.08"/>
    <n v="0"/>
    <n v="4068.08"/>
    <n v="0"/>
    <n v="3600"/>
    <n v="3600"/>
    <n v="468.07999999999993"/>
    <n v="468.07999999999993"/>
    <n v="468.08"/>
    <s v="G/510513/1PA101"/>
  </r>
  <r>
    <s v="1"/>
    <s v="QUITO CIUDAD SOLIDARIA"/>
    <x v="0"/>
    <s v="P"/>
    <x v="11"/>
    <x v="45"/>
    <x v="45"/>
    <x v="0"/>
    <x v="0"/>
    <x v="0"/>
    <x v="12"/>
    <s v="002"/>
    <n v="277089.65000000002"/>
    <n v="-7948.25"/>
    <n v="269141.40000000002"/>
    <n v="-11119.59"/>
    <n v="258021.81000000003"/>
    <n v="4983.87"/>
    <n v="167235.22"/>
    <n v="167235.22"/>
    <n v="101906.18000000002"/>
    <n v="101906.18000000002"/>
    <n v="85802.72"/>
    <s v="G/510601/1PA101"/>
  </r>
  <r>
    <s v="1"/>
    <s v="QUITO CIUDAD SOLIDARIA"/>
    <x v="0"/>
    <s v="P"/>
    <x v="11"/>
    <x v="45"/>
    <x v="45"/>
    <x v="0"/>
    <x v="0"/>
    <x v="0"/>
    <x v="13"/>
    <s v="002"/>
    <n v="182536"/>
    <n v="-5236"/>
    <n v="177300"/>
    <n v="-26384.98"/>
    <n v="150915.01999999999"/>
    <n v="5604.12"/>
    <n v="96703.039999999994"/>
    <n v="96703.039999999994"/>
    <n v="80596.960000000006"/>
    <n v="80596.960000000006"/>
    <n v="48607.86"/>
    <s v="G/510602/1PA101"/>
  </r>
  <r>
    <s v="1"/>
    <s v="QUITO CIUDAD SOLIDARIA"/>
    <x v="0"/>
    <s v="P"/>
    <x v="11"/>
    <x v="45"/>
    <x v="45"/>
    <x v="0"/>
    <x v="0"/>
    <x v="0"/>
    <x v="14"/>
    <s v="002"/>
    <n v="19721.25"/>
    <n v="-8307.48"/>
    <n v="11413.77"/>
    <n v="0"/>
    <n v="11413.77"/>
    <n v="0"/>
    <n v="4256.3500000000004"/>
    <n v="1006.34"/>
    <n v="7157.42"/>
    <n v="10407.43"/>
    <n v="7157.42"/>
    <s v="G/510707/1PA101"/>
  </r>
  <r>
    <s v="1"/>
    <s v="QUITO CIUDAD SOLIDARIA"/>
    <x v="0"/>
    <s v="P"/>
    <x v="11"/>
    <x v="45"/>
    <x v="45"/>
    <x v="0"/>
    <x v="1"/>
    <x v="1"/>
    <x v="15"/>
    <s v="001"/>
    <n v="3600"/>
    <n v="0"/>
    <n v="3600"/>
    <n v="0"/>
    <n v="3600"/>
    <n v="0"/>
    <n v="3600"/>
    <n v="1375.98"/>
    <n v="0"/>
    <n v="2224.02"/>
    <n v="0"/>
    <s v="G/530101/1PA101"/>
  </r>
  <r>
    <s v="1"/>
    <s v="QUITO CIUDAD SOLIDARIA"/>
    <x v="0"/>
    <s v="P"/>
    <x v="11"/>
    <x v="45"/>
    <x v="45"/>
    <x v="0"/>
    <x v="1"/>
    <x v="1"/>
    <x v="16"/>
    <s v="001"/>
    <n v="16000"/>
    <n v="0"/>
    <n v="16000"/>
    <n v="0"/>
    <n v="16000"/>
    <n v="0"/>
    <n v="14000"/>
    <n v="7675.75"/>
    <n v="2000"/>
    <n v="8324.25"/>
    <n v="2000"/>
    <s v="G/530104/1PA101"/>
  </r>
  <r>
    <s v="1"/>
    <s v="QUITO CIUDAD SOLIDARIA"/>
    <x v="0"/>
    <s v="P"/>
    <x v="11"/>
    <x v="45"/>
    <x v="45"/>
    <x v="0"/>
    <x v="1"/>
    <x v="1"/>
    <x v="17"/>
    <s v="001"/>
    <n v="10600"/>
    <n v="-582.4"/>
    <n v="10017.6"/>
    <n v="0"/>
    <n v="10017.6"/>
    <n v="0"/>
    <n v="8912"/>
    <n v="4936.6099999999997"/>
    <n v="1105.6000000000004"/>
    <n v="5080.9900000000007"/>
    <n v="1105.5999999999999"/>
    <s v="G/530105/1PA101"/>
  </r>
  <r>
    <s v="1"/>
    <s v="QUITO CIUDAD SOLIDARIA"/>
    <x v="0"/>
    <s v="P"/>
    <x v="11"/>
    <x v="45"/>
    <x v="45"/>
    <x v="0"/>
    <x v="1"/>
    <x v="1"/>
    <x v="20"/>
    <s v="001"/>
    <n v="7000"/>
    <n v="2031.25"/>
    <n v="9031.25"/>
    <n v="0"/>
    <n v="9031.25"/>
    <n v="1999.98"/>
    <n v="7031.25"/>
    <n v="80.349999999999994"/>
    <n v="2000"/>
    <n v="8950.9"/>
    <n v="0.02"/>
    <s v="G/530204/1PA101"/>
  </r>
  <r>
    <s v="1"/>
    <s v="QUITO CIUDAD SOLIDARIA"/>
    <x v="0"/>
    <s v="P"/>
    <x v="11"/>
    <x v="45"/>
    <x v="45"/>
    <x v="0"/>
    <x v="1"/>
    <x v="1"/>
    <x v="21"/>
    <s v="001"/>
    <n v="570990.34"/>
    <n v="30347.83"/>
    <n v="601338.16999999993"/>
    <n v="0"/>
    <n v="601338.16999999993"/>
    <n v="0"/>
    <n v="543881.23"/>
    <n v="376686.78"/>
    <n v="57456.939999999944"/>
    <n v="224651.3899999999"/>
    <n v="57456.94"/>
    <s v="G/530208/1PA101"/>
  </r>
  <r>
    <s v="1"/>
    <s v="QUITO CIUDAD SOLIDARIA"/>
    <x v="0"/>
    <s v="P"/>
    <x v="11"/>
    <x v="45"/>
    <x v="45"/>
    <x v="0"/>
    <x v="1"/>
    <x v="1"/>
    <x v="22"/>
    <s v="001"/>
    <n v="168000"/>
    <n v="-11666.23"/>
    <n v="156333.76999999999"/>
    <n v="0"/>
    <n v="156333.76999999999"/>
    <n v="6744.96"/>
    <n v="149588.81"/>
    <n v="87260.11"/>
    <n v="6744.9599999999919"/>
    <n v="69073.659999999989"/>
    <n v="0"/>
    <s v="G/530209/1PA101"/>
  </r>
  <r>
    <s v="1"/>
    <s v="QUITO CIUDAD SOLIDARIA"/>
    <x v="0"/>
    <s v="P"/>
    <x v="11"/>
    <x v="45"/>
    <x v="45"/>
    <x v="0"/>
    <x v="1"/>
    <x v="1"/>
    <x v="84"/>
    <s v="001"/>
    <n v="1000"/>
    <n v="-997.5"/>
    <n v="2.5"/>
    <n v="0"/>
    <n v="2.5"/>
    <n v="0"/>
    <n v="2.5"/>
    <n v="2.5"/>
    <n v="0"/>
    <n v="0"/>
    <n v="0"/>
    <s v="G/530301/1PA101"/>
  </r>
  <r>
    <s v="1"/>
    <s v="QUITO CIUDAD SOLIDARIA"/>
    <x v="0"/>
    <s v="P"/>
    <x v="11"/>
    <x v="45"/>
    <x v="45"/>
    <x v="0"/>
    <x v="1"/>
    <x v="1"/>
    <x v="193"/>
    <s v="001"/>
    <n v="5000"/>
    <n v="-5000"/>
    <n v="0"/>
    <n v="0"/>
    <n v="0"/>
    <n v="0"/>
    <n v="0"/>
    <n v="0"/>
    <n v="0"/>
    <n v="0"/>
    <n v="0"/>
    <s v="G/530302/1PA101"/>
  </r>
  <r>
    <s v="1"/>
    <s v="QUITO CIUDAD SOLIDARIA"/>
    <x v="0"/>
    <s v="P"/>
    <x v="11"/>
    <x v="45"/>
    <x v="45"/>
    <x v="0"/>
    <x v="1"/>
    <x v="1"/>
    <x v="85"/>
    <s v="001"/>
    <n v="500"/>
    <n v="-500"/>
    <n v="0"/>
    <n v="0"/>
    <n v="0"/>
    <n v="0"/>
    <n v="0"/>
    <n v="0"/>
    <n v="0"/>
    <n v="0"/>
    <n v="0"/>
    <s v="G/530303/1PA101"/>
  </r>
  <r>
    <s v="1"/>
    <s v="QUITO CIUDAD SOLIDARIA"/>
    <x v="0"/>
    <s v="P"/>
    <x v="11"/>
    <x v="45"/>
    <x v="45"/>
    <x v="0"/>
    <x v="1"/>
    <x v="1"/>
    <x v="86"/>
    <s v="001"/>
    <n v="1500"/>
    <n v="-1500"/>
    <n v="0"/>
    <n v="0"/>
    <n v="0"/>
    <n v="0"/>
    <n v="0"/>
    <n v="0"/>
    <n v="0"/>
    <n v="0"/>
    <n v="0"/>
    <s v="G/530304/1PA101"/>
  </r>
  <r>
    <s v="1"/>
    <s v="QUITO CIUDAD SOLIDARIA"/>
    <x v="0"/>
    <s v="P"/>
    <x v="11"/>
    <x v="45"/>
    <x v="45"/>
    <x v="0"/>
    <x v="1"/>
    <x v="1"/>
    <x v="24"/>
    <s v="001"/>
    <n v="50"/>
    <n v="-50"/>
    <n v="0"/>
    <n v="0"/>
    <n v="0"/>
    <n v="0"/>
    <n v="0"/>
    <n v="0"/>
    <n v="0"/>
    <n v="0"/>
    <n v="0"/>
    <s v="G/530402/1PA101"/>
  </r>
  <r>
    <s v="1"/>
    <s v="QUITO CIUDAD SOLIDARIA"/>
    <x v="0"/>
    <s v="P"/>
    <x v="11"/>
    <x v="45"/>
    <x v="45"/>
    <x v="0"/>
    <x v="1"/>
    <x v="1"/>
    <x v="93"/>
    <s v="001"/>
    <n v="50"/>
    <n v="0"/>
    <n v="50"/>
    <n v="0"/>
    <n v="50"/>
    <n v="0"/>
    <n v="0"/>
    <n v="0"/>
    <n v="50"/>
    <n v="50"/>
    <n v="50"/>
    <s v="G/530403/1PA101"/>
  </r>
  <r>
    <s v="1"/>
    <s v="QUITO CIUDAD SOLIDARIA"/>
    <x v="0"/>
    <s v="P"/>
    <x v="11"/>
    <x v="45"/>
    <x v="45"/>
    <x v="0"/>
    <x v="1"/>
    <x v="1"/>
    <x v="25"/>
    <s v="001"/>
    <n v="23874.22"/>
    <n v="-11397.24"/>
    <n v="12476.980000000001"/>
    <n v="0"/>
    <n v="12476.980000000001"/>
    <n v="0"/>
    <n v="12476.98"/>
    <n v="1510.56"/>
    <n v="0"/>
    <n v="10966.420000000002"/>
    <n v="0"/>
    <s v="G/530404/1PA101"/>
  </r>
  <r>
    <s v="1"/>
    <s v="QUITO CIUDAD SOLIDARIA"/>
    <x v="0"/>
    <s v="P"/>
    <x v="11"/>
    <x v="45"/>
    <x v="45"/>
    <x v="0"/>
    <x v="1"/>
    <x v="1"/>
    <x v="26"/>
    <s v="001"/>
    <n v="7000"/>
    <n v="0"/>
    <n v="7000"/>
    <n v="0"/>
    <n v="7000"/>
    <n v="0"/>
    <n v="6068.16"/>
    <n v="2821.28"/>
    <n v="931.84000000000015"/>
    <n v="4178.7199999999993"/>
    <n v="931.84"/>
    <s v="G/530405/1PA101"/>
  </r>
  <r>
    <s v="1"/>
    <s v="QUITO CIUDAD SOLIDARIA"/>
    <x v="0"/>
    <s v="P"/>
    <x v="11"/>
    <x v="45"/>
    <x v="45"/>
    <x v="0"/>
    <x v="1"/>
    <x v="1"/>
    <x v="113"/>
    <s v="001"/>
    <n v="11201.44"/>
    <n v="-6000"/>
    <n v="5201.4400000000005"/>
    <n v="0"/>
    <n v="5201.4400000000005"/>
    <n v="0"/>
    <n v="5180"/>
    <n v="4250"/>
    <n v="21.440000000000509"/>
    <n v="951.44000000000051"/>
    <n v="21.44"/>
    <s v="G/530502/1PA101"/>
  </r>
  <r>
    <s v="1"/>
    <s v="QUITO CIUDAD SOLIDARIA"/>
    <x v="0"/>
    <s v="P"/>
    <x v="11"/>
    <x v="45"/>
    <x v="45"/>
    <x v="0"/>
    <x v="1"/>
    <x v="1"/>
    <x v="28"/>
    <s v="001"/>
    <n v="7250"/>
    <n v="0"/>
    <n v="7250"/>
    <n v="0"/>
    <n v="7250"/>
    <n v="7099.68"/>
    <n v="0"/>
    <n v="0"/>
    <n v="7250"/>
    <n v="7250"/>
    <n v="150.32"/>
    <s v="G/530704/1PA101"/>
  </r>
  <r>
    <s v="1"/>
    <s v="QUITO CIUDAD SOLIDARIA"/>
    <x v="0"/>
    <s v="P"/>
    <x v="11"/>
    <x v="45"/>
    <x v="45"/>
    <x v="0"/>
    <x v="1"/>
    <x v="1"/>
    <x v="87"/>
    <s v="001"/>
    <n v="50"/>
    <n v="-50"/>
    <n v="0"/>
    <n v="0"/>
    <n v="0"/>
    <n v="0"/>
    <n v="0"/>
    <n v="0"/>
    <n v="0"/>
    <n v="0"/>
    <n v="0"/>
    <s v="G/530801/1PA101"/>
  </r>
  <r>
    <s v="1"/>
    <s v="QUITO CIUDAD SOLIDARIA"/>
    <x v="0"/>
    <s v="P"/>
    <x v="11"/>
    <x v="45"/>
    <x v="45"/>
    <x v="0"/>
    <x v="1"/>
    <x v="1"/>
    <x v="29"/>
    <s v="001"/>
    <n v="100"/>
    <n v="-100"/>
    <n v="0"/>
    <n v="0"/>
    <n v="0"/>
    <n v="0"/>
    <n v="0"/>
    <n v="0"/>
    <n v="0"/>
    <n v="0"/>
    <n v="0"/>
    <s v="G/530802/1PA101"/>
  </r>
  <r>
    <s v="1"/>
    <s v="QUITO CIUDAD SOLIDARIA"/>
    <x v="0"/>
    <s v="P"/>
    <x v="11"/>
    <x v="45"/>
    <x v="45"/>
    <x v="0"/>
    <x v="1"/>
    <x v="1"/>
    <x v="30"/>
    <s v="001"/>
    <n v="7000"/>
    <n v="951.7"/>
    <n v="7951.7"/>
    <n v="0"/>
    <n v="7951.7"/>
    <n v="0"/>
    <n v="7951.7"/>
    <n v="3202.2"/>
    <n v="0"/>
    <n v="4749.5"/>
    <n v="0"/>
    <s v="G/530803/1PA101"/>
  </r>
  <r>
    <s v="1"/>
    <s v="QUITO CIUDAD SOLIDARIA"/>
    <x v="0"/>
    <s v="P"/>
    <x v="11"/>
    <x v="45"/>
    <x v="45"/>
    <x v="0"/>
    <x v="1"/>
    <x v="1"/>
    <x v="31"/>
    <s v="001"/>
    <n v="1000"/>
    <n v="-1000"/>
    <n v="0"/>
    <n v="0"/>
    <n v="0"/>
    <n v="0"/>
    <n v="0"/>
    <n v="0"/>
    <n v="0"/>
    <n v="0"/>
    <n v="0"/>
    <s v="G/530804/1PA101"/>
  </r>
  <r>
    <s v="1"/>
    <s v="QUITO CIUDAD SOLIDARIA"/>
    <x v="0"/>
    <s v="P"/>
    <x v="11"/>
    <x v="45"/>
    <x v="45"/>
    <x v="0"/>
    <x v="1"/>
    <x v="1"/>
    <x v="32"/>
    <s v="001"/>
    <n v="200"/>
    <n v="-200"/>
    <n v="0"/>
    <n v="0"/>
    <n v="0"/>
    <n v="0"/>
    <n v="0"/>
    <n v="0"/>
    <n v="0"/>
    <n v="0"/>
    <n v="0"/>
    <s v="G/530805/1PA101"/>
  </r>
  <r>
    <s v="1"/>
    <s v="QUITO CIUDAD SOLIDARIA"/>
    <x v="0"/>
    <s v="P"/>
    <x v="11"/>
    <x v="45"/>
    <x v="45"/>
    <x v="0"/>
    <x v="1"/>
    <x v="1"/>
    <x v="34"/>
    <s v="001"/>
    <n v="100"/>
    <n v="-100"/>
    <n v="0"/>
    <n v="0"/>
    <n v="0"/>
    <n v="0"/>
    <n v="0"/>
    <n v="0"/>
    <n v="0"/>
    <n v="0"/>
    <n v="0"/>
    <s v="G/530807/1PA101"/>
  </r>
  <r>
    <s v="1"/>
    <s v="QUITO CIUDAD SOLIDARIA"/>
    <x v="0"/>
    <s v="P"/>
    <x v="11"/>
    <x v="45"/>
    <x v="45"/>
    <x v="0"/>
    <x v="1"/>
    <x v="1"/>
    <x v="36"/>
    <s v="001"/>
    <n v="2874"/>
    <n v="-2868.5"/>
    <n v="5.5"/>
    <n v="0"/>
    <n v="5.5"/>
    <n v="0"/>
    <n v="5.5"/>
    <n v="5.5"/>
    <n v="0"/>
    <n v="0"/>
    <n v="0"/>
    <s v="G/530811/1PA101"/>
  </r>
  <r>
    <s v="1"/>
    <s v="QUITO CIUDAD SOLIDARIA"/>
    <x v="0"/>
    <s v="P"/>
    <x v="11"/>
    <x v="45"/>
    <x v="45"/>
    <x v="0"/>
    <x v="1"/>
    <x v="1"/>
    <x v="153"/>
    <s v="001"/>
    <n v="1000"/>
    <n v="-1000"/>
    <n v="0"/>
    <n v="0"/>
    <n v="0"/>
    <n v="0"/>
    <n v="0"/>
    <n v="0"/>
    <n v="0"/>
    <n v="0"/>
    <n v="0"/>
    <s v="G/530812/1PA101"/>
  </r>
  <r>
    <s v="1"/>
    <s v="QUITO CIUDAD SOLIDARIA"/>
    <x v="0"/>
    <s v="P"/>
    <x v="11"/>
    <x v="45"/>
    <x v="45"/>
    <x v="0"/>
    <x v="1"/>
    <x v="1"/>
    <x v="37"/>
    <s v="001"/>
    <n v="10000"/>
    <n v="10366.09"/>
    <n v="20366.09"/>
    <n v="0"/>
    <n v="20366.09"/>
    <n v="0"/>
    <n v="20366.09"/>
    <n v="16285.95"/>
    <n v="0"/>
    <n v="4080.1399999999994"/>
    <n v="0"/>
    <s v="G/530813/1PA101"/>
  </r>
  <r>
    <s v="1"/>
    <s v="QUITO CIUDAD SOLIDARIA"/>
    <x v="0"/>
    <s v="P"/>
    <x v="11"/>
    <x v="45"/>
    <x v="45"/>
    <x v="0"/>
    <x v="1"/>
    <x v="1"/>
    <x v="197"/>
    <s v="001"/>
    <n v="115"/>
    <n v="-115"/>
    <n v="0"/>
    <n v="0"/>
    <n v="0"/>
    <n v="0"/>
    <n v="0"/>
    <n v="0"/>
    <n v="0"/>
    <n v="0"/>
    <n v="0"/>
    <s v="G/530814/1PA101"/>
  </r>
  <r>
    <s v="1"/>
    <s v="QUITO CIUDAD SOLIDARIA"/>
    <x v="0"/>
    <s v="P"/>
    <x v="11"/>
    <x v="45"/>
    <x v="45"/>
    <x v="0"/>
    <x v="1"/>
    <x v="1"/>
    <x v="128"/>
    <s v="001"/>
    <n v="80"/>
    <n v="-80"/>
    <n v="0"/>
    <n v="0"/>
    <n v="0"/>
    <n v="0"/>
    <n v="0"/>
    <n v="0"/>
    <n v="0"/>
    <n v="0"/>
    <n v="0"/>
    <s v="G/530820/1PA101"/>
  </r>
  <r>
    <s v="1"/>
    <s v="QUITO CIUDAD SOLIDARIA"/>
    <x v="0"/>
    <s v="P"/>
    <x v="11"/>
    <x v="45"/>
    <x v="45"/>
    <x v="0"/>
    <x v="1"/>
    <x v="1"/>
    <x v="141"/>
    <s v="001"/>
    <n v="20"/>
    <n v="-20"/>
    <n v="0"/>
    <n v="0"/>
    <n v="0"/>
    <n v="0"/>
    <n v="0"/>
    <n v="0"/>
    <n v="0"/>
    <n v="0"/>
    <n v="0"/>
    <s v="G/530826/1PA101"/>
  </r>
  <r>
    <s v="1"/>
    <s v="QUITO CIUDAD SOLIDARIA"/>
    <x v="0"/>
    <s v="P"/>
    <x v="11"/>
    <x v="45"/>
    <x v="45"/>
    <x v="0"/>
    <x v="1"/>
    <x v="1"/>
    <x v="198"/>
    <s v="001"/>
    <n v="400"/>
    <n v="-400"/>
    <n v="0"/>
    <n v="0"/>
    <n v="0"/>
    <n v="0"/>
    <n v="0"/>
    <n v="0"/>
    <n v="0"/>
    <n v="0"/>
    <n v="0"/>
    <s v="G/530832/1PA101"/>
  </r>
  <r>
    <s v="1"/>
    <s v="QUITO CIUDAD SOLIDARIA"/>
    <x v="0"/>
    <s v="P"/>
    <x v="11"/>
    <x v="45"/>
    <x v="45"/>
    <x v="0"/>
    <x v="1"/>
    <x v="1"/>
    <x v="96"/>
    <s v="001"/>
    <n v="70"/>
    <n v="-70"/>
    <n v="0"/>
    <n v="0"/>
    <n v="0"/>
    <n v="0"/>
    <n v="0"/>
    <n v="0"/>
    <n v="0"/>
    <n v="0"/>
    <n v="0"/>
    <s v="G/531404/1PA101"/>
  </r>
  <r>
    <s v="1"/>
    <s v="QUITO CIUDAD SOLIDARIA"/>
    <x v="0"/>
    <s v="P"/>
    <x v="11"/>
    <x v="45"/>
    <x v="45"/>
    <x v="0"/>
    <x v="1"/>
    <x v="2"/>
    <x v="38"/>
    <s v="001"/>
    <n v="2500"/>
    <n v="0"/>
    <n v="2500"/>
    <n v="0"/>
    <n v="2500"/>
    <n v="0"/>
    <n v="2184.42"/>
    <n v="2044.64"/>
    <n v="315.57999999999993"/>
    <n v="455.3599999999999"/>
    <n v="315.58"/>
    <s v="G/570102/1PA101"/>
  </r>
  <r>
    <s v="1"/>
    <s v="QUITO CIUDAD SOLIDARIA"/>
    <x v="0"/>
    <s v="P"/>
    <x v="11"/>
    <x v="45"/>
    <x v="45"/>
    <x v="0"/>
    <x v="1"/>
    <x v="2"/>
    <x v="39"/>
    <s v="001"/>
    <n v="20"/>
    <n v="0"/>
    <n v="20"/>
    <n v="0"/>
    <n v="20"/>
    <n v="0"/>
    <n v="1.98"/>
    <n v="1.97"/>
    <n v="18.02"/>
    <n v="18.03"/>
    <n v="18.02"/>
    <s v="G/570203/1PA101"/>
  </r>
  <r>
    <s v="3"/>
    <s v="QUITO CIUDAD INTELIGENTE"/>
    <x v="0"/>
    <s v="P"/>
    <x v="11"/>
    <x v="45"/>
    <x v="45"/>
    <x v="16"/>
    <x v="62"/>
    <x v="3"/>
    <x v="40"/>
    <s v="002"/>
    <n v="1543"/>
    <n v="4419"/>
    <n v="5962"/>
    <n v="0"/>
    <n v="5962"/>
    <n v="5061.9399999999996"/>
    <n v="900.06"/>
    <n v="900.06"/>
    <n v="5061.9400000000005"/>
    <n v="5061.9400000000005"/>
    <n v="0"/>
    <s v="G/710203/3PP303"/>
  </r>
  <r>
    <s v="3"/>
    <s v="QUITO CIUDAD INTELIGENTE"/>
    <x v="0"/>
    <s v="P"/>
    <x v="11"/>
    <x v="45"/>
    <x v="45"/>
    <x v="16"/>
    <x v="62"/>
    <x v="3"/>
    <x v="41"/>
    <s v="002"/>
    <n v="405.82"/>
    <n v="1400"/>
    <n v="1805.82"/>
    <n v="0"/>
    <n v="1805.82"/>
    <n v="899.02"/>
    <n v="703.52"/>
    <n v="700.98"/>
    <n v="1102.3"/>
    <n v="1104.8399999999999"/>
    <n v="203.28"/>
    <s v="G/710204/3PP303"/>
  </r>
  <r>
    <s v="3"/>
    <s v="QUITO CIUDAD INTELIGENTE"/>
    <x v="0"/>
    <s v="P"/>
    <x v="11"/>
    <x v="45"/>
    <x v="45"/>
    <x v="16"/>
    <x v="62"/>
    <x v="3"/>
    <x v="42"/>
    <s v="002"/>
    <n v="0"/>
    <n v="2630.63"/>
    <n v="2630.63"/>
    <n v="0"/>
    <n v="2630.63"/>
    <n v="0"/>
    <n v="0"/>
    <n v="0"/>
    <n v="2630.63"/>
    <n v="2630.63"/>
    <n v="2630.63"/>
    <s v="G/710507/3PP303"/>
  </r>
  <r>
    <s v="3"/>
    <s v="QUITO CIUDAD INTELIGENTE"/>
    <x v="0"/>
    <s v="P"/>
    <x v="11"/>
    <x v="45"/>
    <x v="45"/>
    <x v="16"/>
    <x v="62"/>
    <x v="3"/>
    <x v="43"/>
    <s v="002"/>
    <n v="18516"/>
    <n v="53028"/>
    <n v="71544"/>
    <n v="0"/>
    <n v="71544"/>
    <n v="26724"/>
    <n v="44820"/>
    <n v="44820"/>
    <n v="26724"/>
    <n v="26724"/>
    <n v="0"/>
    <s v="G/710510/3PP303"/>
  </r>
  <r>
    <s v="3"/>
    <s v="QUITO CIUDAD INTELIGENTE"/>
    <x v="0"/>
    <s v="P"/>
    <x v="11"/>
    <x v="45"/>
    <x v="45"/>
    <x v="16"/>
    <x v="62"/>
    <x v="3"/>
    <x v="44"/>
    <s v="002"/>
    <n v="2342.27"/>
    <n v="6708.04"/>
    <n v="9050.31"/>
    <n v="75.39"/>
    <n v="9125.6999999999989"/>
    <n v="3380.6"/>
    <n v="5669.71"/>
    <n v="5669.71"/>
    <n v="3380.5999999999995"/>
    <n v="3380.5999999999995"/>
    <n v="75.39"/>
    <s v="G/710601/3PP303"/>
  </r>
  <r>
    <s v="3"/>
    <s v="QUITO CIUDAD INTELIGENTE"/>
    <x v="0"/>
    <s v="P"/>
    <x v="11"/>
    <x v="45"/>
    <x v="45"/>
    <x v="16"/>
    <x v="62"/>
    <x v="3"/>
    <x v="45"/>
    <s v="002"/>
    <n v="1543"/>
    <n v="4419"/>
    <n v="5962"/>
    <n v="0"/>
    <n v="5962"/>
    <n v="3899.42"/>
    <n v="2062.58"/>
    <n v="2062.58"/>
    <n v="3899.42"/>
    <n v="3899.42"/>
    <n v="0"/>
    <s v="G/710602/3PP303"/>
  </r>
  <r>
    <s v="3"/>
    <s v="QUITO CIUDAD INTELIGENTE"/>
    <x v="0"/>
    <s v="P"/>
    <x v="11"/>
    <x v="45"/>
    <x v="45"/>
    <x v="16"/>
    <x v="62"/>
    <x v="3"/>
    <x v="199"/>
    <s v="002"/>
    <n v="0"/>
    <n v="7307.48"/>
    <n v="7307.48"/>
    <n v="0"/>
    <n v="7307.48"/>
    <n v="0"/>
    <n v="1465.85"/>
    <n v="0"/>
    <n v="5841.6299999999992"/>
    <n v="7307.48"/>
    <n v="5841.63"/>
    <s v="G/710707/3PP303"/>
  </r>
  <r>
    <s v="3"/>
    <s v="QUITO CIUDAD INTELIGENTE"/>
    <x v="0"/>
    <s v="P"/>
    <x v="11"/>
    <x v="45"/>
    <x v="45"/>
    <x v="16"/>
    <x v="63"/>
    <x v="3"/>
    <x v="40"/>
    <s v="002"/>
    <n v="0"/>
    <n v="817"/>
    <n v="817"/>
    <n v="0"/>
    <n v="817"/>
    <n v="272.36"/>
    <n v="544.64"/>
    <n v="544.64"/>
    <n v="272.36"/>
    <n v="272.36"/>
    <n v="0"/>
    <s v="G/710203/3PP303"/>
  </r>
  <r>
    <s v="3"/>
    <s v="QUITO CIUDAD INTELIGENTE"/>
    <x v="0"/>
    <s v="P"/>
    <x v="11"/>
    <x v="45"/>
    <x v="45"/>
    <x v="16"/>
    <x v="63"/>
    <x v="3"/>
    <x v="41"/>
    <s v="002"/>
    <n v="0"/>
    <n v="420"/>
    <n v="420"/>
    <n v="0"/>
    <n v="420"/>
    <n v="130.82"/>
    <n v="269.18"/>
    <n v="269.18"/>
    <n v="150.82"/>
    <n v="150.82"/>
    <n v="20"/>
    <s v="G/710204/3PP303"/>
  </r>
  <r>
    <s v="3"/>
    <s v="QUITO CIUDAD INTELIGENTE"/>
    <x v="0"/>
    <s v="P"/>
    <x v="11"/>
    <x v="45"/>
    <x v="45"/>
    <x v="16"/>
    <x v="63"/>
    <x v="3"/>
    <x v="43"/>
    <s v="002"/>
    <n v="0"/>
    <n v="9804"/>
    <n v="9804"/>
    <n v="0"/>
    <n v="9804"/>
    <n v="3268"/>
    <n v="6536"/>
    <n v="6536"/>
    <n v="3268"/>
    <n v="3268"/>
    <n v="0"/>
    <s v="G/710510/3PP303"/>
  </r>
  <r>
    <s v="3"/>
    <s v="QUITO CIUDAD INTELIGENTE"/>
    <x v="0"/>
    <s v="P"/>
    <x v="11"/>
    <x v="45"/>
    <x v="45"/>
    <x v="16"/>
    <x v="63"/>
    <x v="3"/>
    <x v="44"/>
    <s v="002"/>
    <n v="0"/>
    <n v="1240.21"/>
    <n v="1240.21"/>
    <n v="10.33"/>
    <n v="1250.54"/>
    <n v="413.41"/>
    <n v="826.8"/>
    <n v="826.8"/>
    <n v="413.41000000000008"/>
    <n v="413.41000000000008"/>
    <n v="10.33"/>
    <s v="G/710601/3PP303"/>
  </r>
  <r>
    <s v="3"/>
    <s v="QUITO CIUDAD INTELIGENTE"/>
    <x v="0"/>
    <s v="P"/>
    <x v="11"/>
    <x v="45"/>
    <x v="45"/>
    <x v="16"/>
    <x v="63"/>
    <x v="3"/>
    <x v="45"/>
    <s v="002"/>
    <n v="0"/>
    <n v="817"/>
    <n v="817"/>
    <n v="0"/>
    <n v="817"/>
    <n v="649.12"/>
    <n v="167.88"/>
    <n v="167.88"/>
    <n v="649.12"/>
    <n v="649.12"/>
    <n v="0"/>
    <s v="G/710602/3PP303"/>
  </r>
  <r>
    <s v="3"/>
    <s v="QUITO CIUDAD INTELIGENTE"/>
    <x v="0"/>
    <s v="P"/>
    <x v="11"/>
    <x v="45"/>
    <x v="45"/>
    <x v="16"/>
    <x v="62"/>
    <x v="4"/>
    <x v="57"/>
    <s v="001"/>
    <n v="0"/>
    <n v="5249.07"/>
    <n v="5249.07"/>
    <n v="0"/>
    <n v="5249.07"/>
    <n v="0"/>
    <n v="0"/>
    <n v="0"/>
    <n v="5249.07"/>
    <n v="5249.07"/>
    <n v="5249.07"/>
    <s v="G/730204/3PP303"/>
  </r>
  <r>
    <s v="3"/>
    <s v="QUITO CIUDAD INTELIGENTE"/>
    <x v="0"/>
    <s v="P"/>
    <x v="11"/>
    <x v="45"/>
    <x v="45"/>
    <x v="16"/>
    <x v="62"/>
    <x v="4"/>
    <x v="53"/>
    <s v="001"/>
    <n v="170000"/>
    <n v="0"/>
    <n v="170000"/>
    <n v="0"/>
    <n v="170000"/>
    <n v="0"/>
    <n v="152507.56"/>
    <n v="151638.51"/>
    <n v="17492.440000000002"/>
    <n v="18361.489999999991"/>
    <n v="17492.439999999999"/>
    <s v="G/730205/3PP303"/>
  </r>
  <r>
    <s v="3"/>
    <s v="QUITO CIUDAD INTELIGENTE"/>
    <x v="0"/>
    <s v="P"/>
    <x v="11"/>
    <x v="45"/>
    <x v="45"/>
    <x v="16"/>
    <x v="62"/>
    <x v="4"/>
    <x v="124"/>
    <s v="001"/>
    <n v="40000"/>
    <n v="0"/>
    <n v="40000"/>
    <n v="0"/>
    <n v="40000"/>
    <n v="0"/>
    <n v="39432.959999999999"/>
    <n v="39432.959999999999"/>
    <n v="567.04000000000087"/>
    <n v="567.04000000000087"/>
    <n v="567.04"/>
    <s v="G/730207/3PP303"/>
  </r>
  <r>
    <s v="3"/>
    <s v="QUITO CIUDAD INTELIGENTE"/>
    <x v="0"/>
    <s v="P"/>
    <x v="11"/>
    <x v="45"/>
    <x v="45"/>
    <x v="16"/>
    <x v="62"/>
    <x v="4"/>
    <x v="147"/>
    <s v="001"/>
    <n v="0"/>
    <n v="104255.09"/>
    <n v="104255.09"/>
    <n v="0"/>
    <n v="104255.09"/>
    <n v="0"/>
    <n v="0"/>
    <n v="0"/>
    <n v="104255.09"/>
    <n v="104255.09"/>
    <n v="104255.09"/>
    <s v="G/730425/3PP303"/>
  </r>
  <r>
    <s v="3"/>
    <s v="QUITO CIUDAD INTELIGENTE"/>
    <x v="0"/>
    <s v="P"/>
    <x v="11"/>
    <x v="45"/>
    <x v="45"/>
    <x v="16"/>
    <x v="62"/>
    <x v="4"/>
    <x v="106"/>
    <s v="001"/>
    <n v="430000"/>
    <n v="-34749.07"/>
    <n v="395250.93"/>
    <n v="-35000"/>
    <n v="360250.93"/>
    <n v="0"/>
    <n v="145058.9"/>
    <n v="39469.279999999999"/>
    <n v="250192.03"/>
    <n v="355781.65"/>
    <n v="215192.03"/>
    <s v="G/730601/3PP303"/>
  </r>
  <r>
    <s v="3"/>
    <s v="QUITO CIUDAD INTELIGENTE"/>
    <x v="0"/>
    <s v="P"/>
    <x v="11"/>
    <x v="45"/>
    <x v="45"/>
    <x v="16"/>
    <x v="62"/>
    <x v="4"/>
    <x v="49"/>
    <s v="001"/>
    <n v="250406.08"/>
    <n v="-19696.84"/>
    <n v="230709.24"/>
    <n v="0"/>
    <n v="230709.24"/>
    <n v="1948.8"/>
    <n v="217270.96"/>
    <n v="161575.60999999999"/>
    <n v="13438.279999999999"/>
    <n v="69133.63"/>
    <n v="11489.48"/>
    <s v="G/730606/3PP303"/>
  </r>
  <r>
    <s v="3"/>
    <s v="QUITO CIUDAD INTELIGENTE"/>
    <x v="0"/>
    <s v="P"/>
    <x v="11"/>
    <x v="45"/>
    <x v="45"/>
    <x v="16"/>
    <x v="62"/>
    <x v="4"/>
    <x v="56"/>
    <s v="001"/>
    <n v="40000"/>
    <n v="-40000"/>
    <n v="0"/>
    <n v="0"/>
    <n v="0"/>
    <n v="0"/>
    <n v="0"/>
    <n v="0"/>
    <n v="0"/>
    <n v="0"/>
    <n v="0"/>
    <s v="G/730613/3PP303"/>
  </r>
  <r>
    <s v="3"/>
    <s v="QUITO CIUDAD INTELIGENTE"/>
    <x v="0"/>
    <s v="P"/>
    <x v="11"/>
    <x v="45"/>
    <x v="45"/>
    <x v="16"/>
    <x v="62"/>
    <x v="4"/>
    <x v="59"/>
    <s v="001"/>
    <n v="0"/>
    <n v="38314.06"/>
    <n v="38314.06"/>
    <n v="-8814.06"/>
    <n v="29500"/>
    <n v="0"/>
    <n v="0"/>
    <n v="0"/>
    <n v="38314.06"/>
    <n v="38314.06"/>
    <n v="29500"/>
    <s v="G/730812/3PP303"/>
  </r>
  <r>
    <s v="3"/>
    <s v="QUITO CIUDAD INTELIGENTE"/>
    <x v="0"/>
    <s v="P"/>
    <x v="11"/>
    <x v="45"/>
    <x v="45"/>
    <x v="16"/>
    <x v="64"/>
    <x v="4"/>
    <x v="144"/>
    <s v="001"/>
    <n v="78400"/>
    <n v="-1456"/>
    <n v="76944"/>
    <n v="0"/>
    <n v="76944"/>
    <n v="0"/>
    <n v="76944"/>
    <n v="0"/>
    <n v="0"/>
    <n v="76944"/>
    <n v="0"/>
    <s v="G/730230/3PP303"/>
  </r>
  <r>
    <s v="3"/>
    <s v="QUITO CIUDAD INTELIGENTE"/>
    <x v="0"/>
    <s v="P"/>
    <x v="11"/>
    <x v="45"/>
    <x v="45"/>
    <x v="16"/>
    <x v="64"/>
    <x v="4"/>
    <x v="48"/>
    <s v="002"/>
    <n v="1165.06"/>
    <n v="0"/>
    <n v="1165.06"/>
    <n v="0"/>
    <n v="1165.06"/>
    <n v="0"/>
    <n v="1165.06"/>
    <n v="0"/>
    <n v="0"/>
    <n v="1165.06"/>
    <n v="0"/>
    <s v="G/730605/3PP303"/>
  </r>
  <r>
    <s v="3"/>
    <s v="QUITO CIUDAD INTELIGENTE"/>
    <x v="0"/>
    <s v="P"/>
    <x v="11"/>
    <x v="45"/>
    <x v="45"/>
    <x v="16"/>
    <x v="64"/>
    <x v="4"/>
    <x v="48"/>
    <s v="001"/>
    <n v="295300"/>
    <n v="-67435.199999999997"/>
    <n v="227864.8"/>
    <n v="-54530.31"/>
    <n v="173334.49"/>
    <n v="0"/>
    <n v="45271.519999999997"/>
    <n v="40397.760000000002"/>
    <n v="182593.28"/>
    <n v="187467.03999999998"/>
    <n v="128062.97"/>
    <s v="G/730605/3PP303"/>
  </r>
  <r>
    <s v="3"/>
    <s v="QUITO CIUDAD INTELIGENTE"/>
    <x v="0"/>
    <s v="P"/>
    <x v="11"/>
    <x v="45"/>
    <x v="45"/>
    <x v="16"/>
    <x v="64"/>
    <x v="4"/>
    <x v="49"/>
    <s v="001"/>
    <n v="0"/>
    <n v="48462.400000000001"/>
    <n v="48462.400000000001"/>
    <n v="0"/>
    <n v="48462.400000000001"/>
    <n v="0"/>
    <n v="48462.400000000001"/>
    <n v="41549.760000000002"/>
    <n v="0"/>
    <n v="6912.6399999999994"/>
    <n v="0"/>
    <s v="G/730606/3PP303"/>
  </r>
  <r>
    <s v="3"/>
    <s v="QUITO CIUDAD INTELIGENTE"/>
    <x v="0"/>
    <s v="P"/>
    <x v="11"/>
    <x v="45"/>
    <x v="45"/>
    <x v="16"/>
    <x v="63"/>
    <x v="4"/>
    <x v="107"/>
    <s v="001"/>
    <n v="16000"/>
    <n v="0"/>
    <n v="16000"/>
    <n v="0"/>
    <n v="16000"/>
    <n v="0"/>
    <n v="8000"/>
    <n v="3740.2"/>
    <n v="8000"/>
    <n v="12259.8"/>
    <n v="8000"/>
    <s v="G/730101/3PP303"/>
  </r>
  <r>
    <s v="3"/>
    <s v="QUITO CIUDAD INTELIGENTE"/>
    <x v="0"/>
    <s v="P"/>
    <x v="11"/>
    <x v="45"/>
    <x v="45"/>
    <x v="16"/>
    <x v="63"/>
    <x v="4"/>
    <x v="108"/>
    <s v="001"/>
    <n v="15000"/>
    <n v="0"/>
    <n v="15000"/>
    <n v="0"/>
    <n v="15000"/>
    <n v="0"/>
    <n v="7000"/>
    <n v="3278.77"/>
    <n v="8000"/>
    <n v="11721.23"/>
    <n v="8000"/>
    <s v="G/730104/3PP303"/>
  </r>
  <r>
    <s v="3"/>
    <s v="QUITO CIUDAD INTELIGENTE"/>
    <x v="0"/>
    <s v="P"/>
    <x v="11"/>
    <x v="45"/>
    <x v="45"/>
    <x v="16"/>
    <x v="63"/>
    <x v="4"/>
    <x v="61"/>
    <s v="001"/>
    <n v="230000"/>
    <n v="1456"/>
    <n v="231456"/>
    <n v="0"/>
    <n v="231456"/>
    <n v="0"/>
    <n v="213858.94"/>
    <n v="148839.31"/>
    <n v="17597.059999999998"/>
    <n v="82616.69"/>
    <n v="17597.060000000001"/>
    <s v="G/730208/3PP303"/>
  </r>
  <r>
    <s v="3"/>
    <s v="QUITO CIUDAD INTELIGENTE"/>
    <x v="0"/>
    <s v="P"/>
    <x v="11"/>
    <x v="45"/>
    <x v="45"/>
    <x v="16"/>
    <x v="63"/>
    <x v="4"/>
    <x v="48"/>
    <s v="002"/>
    <n v="28054"/>
    <n v="0"/>
    <n v="28054"/>
    <n v="-4208.1000000000004"/>
    <n v="23845.9"/>
    <n v="0"/>
    <n v="23845.9"/>
    <n v="22443.200000000001"/>
    <n v="4208.0999999999985"/>
    <n v="5610.7999999999993"/>
    <n v="0"/>
    <s v="G/730605/3PP303"/>
  </r>
  <r>
    <s v="3"/>
    <s v="QUITO CIUDAD INTELIGENTE"/>
    <x v="0"/>
    <s v="P"/>
    <x v="11"/>
    <x v="45"/>
    <x v="45"/>
    <x v="16"/>
    <x v="63"/>
    <x v="4"/>
    <x v="48"/>
    <s v="001"/>
    <n v="0"/>
    <n v="1404.05"/>
    <n v="1404.05"/>
    <n v="0"/>
    <n v="1404.05"/>
    <n v="0"/>
    <n v="1404.05"/>
    <n v="0"/>
    <n v="0"/>
    <n v="1404.05"/>
    <n v="0"/>
    <s v="G/730605/3PP303"/>
  </r>
  <r>
    <s v="3"/>
    <s v="QUITO CIUDAD INTELIGENTE"/>
    <x v="0"/>
    <s v="P"/>
    <x v="11"/>
    <x v="45"/>
    <x v="45"/>
    <x v="16"/>
    <x v="63"/>
    <x v="4"/>
    <x v="49"/>
    <s v="001"/>
    <n v="29639.56"/>
    <n v="-11724.04"/>
    <n v="17915.52"/>
    <n v="0"/>
    <n v="17915.52"/>
    <n v="0"/>
    <n v="17915.52"/>
    <n v="11943.68"/>
    <n v="0"/>
    <n v="5971.84"/>
    <n v="0"/>
    <s v="G/730606/3PP303"/>
  </r>
  <r>
    <s v="3"/>
    <s v="QUITO CIUDAD INTELIGENTE"/>
    <x v="0"/>
    <s v="P"/>
    <x v="11"/>
    <x v="45"/>
    <x v="45"/>
    <x v="16"/>
    <x v="65"/>
    <x v="4"/>
    <x v="57"/>
    <s v="001"/>
    <n v="0"/>
    <n v="16761.7"/>
    <n v="16761.7"/>
    <n v="0"/>
    <n v="16761.7"/>
    <n v="0"/>
    <n v="16761.7"/>
    <n v="16761.7"/>
    <n v="0"/>
    <n v="0"/>
    <n v="0"/>
    <s v="G/730204/3PP303"/>
  </r>
  <r>
    <s v="3"/>
    <s v="QUITO CIUDAD INTELIGENTE"/>
    <x v="0"/>
    <s v="P"/>
    <x v="11"/>
    <x v="45"/>
    <x v="45"/>
    <x v="16"/>
    <x v="65"/>
    <x v="4"/>
    <x v="57"/>
    <s v="002"/>
    <n v="13517.5"/>
    <n v="0"/>
    <n v="13517.5"/>
    <n v="0"/>
    <n v="13517.5"/>
    <n v="0"/>
    <n v="13517.5"/>
    <n v="13517.5"/>
    <n v="0"/>
    <n v="0"/>
    <n v="0"/>
    <s v="G/730204/3PP303"/>
  </r>
  <r>
    <s v="3"/>
    <s v="QUITO CIUDAD INTELIGENTE"/>
    <x v="0"/>
    <s v="P"/>
    <x v="11"/>
    <x v="45"/>
    <x v="45"/>
    <x v="16"/>
    <x v="65"/>
    <x v="4"/>
    <x v="62"/>
    <s v="001"/>
    <n v="60000"/>
    <n v="0"/>
    <n v="60000"/>
    <n v="-60000"/>
    <n v="0"/>
    <n v="0"/>
    <n v="0"/>
    <n v="0"/>
    <n v="60000"/>
    <n v="60000"/>
    <n v="0"/>
    <s v="G/730402/3PP303"/>
  </r>
  <r>
    <s v="3"/>
    <s v="QUITO CIUDAD INTELIGENTE"/>
    <x v="0"/>
    <s v="P"/>
    <x v="11"/>
    <x v="45"/>
    <x v="45"/>
    <x v="16"/>
    <x v="65"/>
    <x v="4"/>
    <x v="67"/>
    <s v="001"/>
    <n v="42294"/>
    <n v="46386"/>
    <n v="88680"/>
    <n v="0"/>
    <n v="88680"/>
    <n v="46164.23"/>
    <n v="40071.019999999997"/>
    <n v="8904.68"/>
    <n v="48608.98"/>
    <n v="79775.320000000007"/>
    <n v="2444.75"/>
    <s v="G/730418/3PP303"/>
  </r>
  <r>
    <s v="3"/>
    <s v="QUITO CIUDAD INTELIGENTE"/>
    <x v="0"/>
    <s v="P"/>
    <x v="11"/>
    <x v="45"/>
    <x v="45"/>
    <x v="16"/>
    <x v="65"/>
    <x v="4"/>
    <x v="147"/>
    <s v="001"/>
    <n v="75000"/>
    <n v="35000"/>
    <n v="110000"/>
    <n v="-49462.03"/>
    <n v="60537.97"/>
    <n v="0"/>
    <n v="0"/>
    <n v="0"/>
    <n v="110000"/>
    <n v="110000"/>
    <n v="60537.97"/>
    <s v="G/730425/3PP303"/>
  </r>
  <r>
    <s v="3"/>
    <s v="QUITO CIUDAD INTELIGENTE"/>
    <x v="0"/>
    <s v="P"/>
    <x v="11"/>
    <x v="45"/>
    <x v="45"/>
    <x v="16"/>
    <x v="65"/>
    <x v="4"/>
    <x v="106"/>
    <s v="001"/>
    <n v="326100"/>
    <n v="0"/>
    <n v="326100"/>
    <n v="0"/>
    <n v="326100"/>
    <n v="2225.9899999999998"/>
    <n v="234719.57"/>
    <n v="55627.62"/>
    <n v="91380.43"/>
    <n v="270472.38"/>
    <n v="89154.44"/>
    <s v="G/730601/3PP303"/>
  </r>
  <r>
    <s v="3"/>
    <s v="QUITO CIUDAD INTELIGENTE"/>
    <x v="0"/>
    <s v="P"/>
    <x v="11"/>
    <x v="45"/>
    <x v="45"/>
    <x v="16"/>
    <x v="65"/>
    <x v="4"/>
    <x v="48"/>
    <s v="001"/>
    <n v="20000"/>
    <n v="0"/>
    <n v="20000"/>
    <n v="0"/>
    <n v="20000"/>
    <n v="0"/>
    <n v="0"/>
    <n v="0"/>
    <n v="20000"/>
    <n v="20000"/>
    <n v="20000"/>
    <s v="G/730605/3PP303"/>
  </r>
  <r>
    <s v="3"/>
    <s v="QUITO CIUDAD INTELIGENTE"/>
    <x v="0"/>
    <s v="P"/>
    <x v="11"/>
    <x v="45"/>
    <x v="45"/>
    <x v="16"/>
    <x v="65"/>
    <x v="4"/>
    <x v="49"/>
    <s v="001"/>
    <n v="36450"/>
    <n v="-17041.52"/>
    <n v="19408.48"/>
    <n v="0"/>
    <n v="19408.48"/>
    <n v="0"/>
    <n v="19408.48"/>
    <n v="13436.64"/>
    <n v="0"/>
    <n v="5971.84"/>
    <n v="0"/>
    <s v="G/730606/3PP303"/>
  </r>
  <r>
    <s v="3"/>
    <s v="QUITO CIUDAD INTELIGENTE"/>
    <x v="0"/>
    <s v="P"/>
    <x v="11"/>
    <x v="45"/>
    <x v="45"/>
    <x v="16"/>
    <x v="65"/>
    <x v="4"/>
    <x v="200"/>
    <s v="001"/>
    <n v="30000"/>
    <n v="0"/>
    <n v="30000"/>
    <n v="0"/>
    <n v="30000"/>
    <n v="5.35"/>
    <n v="29545.599999999999"/>
    <n v="0"/>
    <n v="454.40000000000146"/>
    <n v="30000"/>
    <n v="449.05"/>
    <s v="G/730609/3PP303"/>
  </r>
  <r>
    <s v="3"/>
    <s v="QUITO CIUDAD INTELIGENTE"/>
    <x v="0"/>
    <s v="P"/>
    <x v="11"/>
    <x v="45"/>
    <x v="45"/>
    <x v="16"/>
    <x v="64"/>
    <x v="5"/>
    <x v="75"/>
    <s v="001"/>
    <n v="10295560"/>
    <n v="-853816.83"/>
    <n v="9441743.1699999999"/>
    <n v="-4711333"/>
    <n v="4730410.17"/>
    <n v="98422.13"/>
    <n v="2337323.29"/>
    <n v="1445488.14"/>
    <n v="7104419.8799999999"/>
    <n v="7996255.0300000003"/>
    <n v="2294664.75"/>
    <s v="G/750104/3PP303"/>
  </r>
  <r>
    <s v="3"/>
    <s v="QUITO CIUDAD INTELIGENTE"/>
    <x v="0"/>
    <s v="P"/>
    <x v="11"/>
    <x v="45"/>
    <x v="45"/>
    <x v="16"/>
    <x v="66"/>
    <x v="5"/>
    <x v="75"/>
    <s v="001"/>
    <n v="2131000"/>
    <n v="-300000"/>
    <n v="1831000"/>
    <n v="-767000"/>
    <n v="1064000"/>
    <n v="0"/>
    <n v="937419.09"/>
    <n v="326194.56"/>
    <n v="893580.91"/>
    <n v="1504805.44"/>
    <n v="126580.91"/>
    <s v="G/750104/3PP303"/>
  </r>
  <r>
    <s v="3"/>
    <s v="QUITO CIUDAD INTELIGENTE"/>
    <x v="0"/>
    <s v="P"/>
    <x v="11"/>
    <x v="45"/>
    <x v="45"/>
    <x v="16"/>
    <x v="63"/>
    <x v="5"/>
    <x v="75"/>
    <s v="001"/>
    <n v="5750350.3600000003"/>
    <n v="488939.56"/>
    <n v="6239289.9199999999"/>
    <n v="-3580565.02"/>
    <n v="2658724.9"/>
    <n v="119133.4"/>
    <n v="1774677.43"/>
    <n v="1001846.73"/>
    <n v="4464612.49"/>
    <n v="5237443.1899999995"/>
    <n v="764914.07"/>
    <s v="G/750104/3PP303"/>
  </r>
  <r>
    <s v="3"/>
    <s v="QUITO CIUDAD INTELIGENTE"/>
    <x v="0"/>
    <s v="P"/>
    <x v="11"/>
    <x v="45"/>
    <x v="45"/>
    <x v="16"/>
    <x v="63"/>
    <x v="5"/>
    <x v="75"/>
    <s v="002"/>
    <n v="616354.76"/>
    <n v="0"/>
    <n v="616354.76"/>
    <n v="-176153.85"/>
    <n v="440200.91000000003"/>
    <n v="0.01"/>
    <n v="440200.9"/>
    <n v="416563.14"/>
    <n v="176153.86"/>
    <n v="199791.62"/>
    <n v="0"/>
    <s v="G/750104/3PP303"/>
  </r>
  <r>
    <s v="3"/>
    <s v="QUITO CIUDAD INTELIGENTE"/>
    <x v="0"/>
    <s v="P"/>
    <x v="11"/>
    <x v="45"/>
    <x v="45"/>
    <x v="16"/>
    <x v="65"/>
    <x v="5"/>
    <x v="75"/>
    <s v="001"/>
    <n v="370000"/>
    <n v="0"/>
    <n v="370000"/>
    <n v="-63820"/>
    <n v="306180"/>
    <n v="0"/>
    <n v="296776.8"/>
    <n v="225278.8"/>
    <n v="73223.200000000012"/>
    <n v="144721.20000000001"/>
    <n v="9403.2000000000007"/>
    <s v="G/750104/3PP303"/>
  </r>
  <r>
    <s v="3"/>
    <s v="QUITO CIUDAD INTELIGENTE"/>
    <x v="0"/>
    <s v="P"/>
    <x v="11"/>
    <x v="45"/>
    <x v="45"/>
    <x v="16"/>
    <x v="67"/>
    <x v="5"/>
    <x v="75"/>
    <s v="001"/>
    <n v="1893500"/>
    <n v="0"/>
    <n v="1893500"/>
    <n v="-273170.11"/>
    <n v="1620329.8900000001"/>
    <n v="4696.47"/>
    <n v="892531.98"/>
    <n v="456215.56"/>
    <n v="1000968.02"/>
    <n v="1437284.44"/>
    <n v="723101.44"/>
    <s v="G/750104/3PP303"/>
  </r>
  <r>
    <s v="3"/>
    <s v="QUITO CIUDAD INTELIGENTE"/>
    <x v="0"/>
    <s v="P"/>
    <x v="11"/>
    <x v="45"/>
    <x v="45"/>
    <x v="16"/>
    <x v="63"/>
    <x v="8"/>
    <x v="163"/>
    <s v="001"/>
    <n v="5000"/>
    <n v="0"/>
    <n v="5000"/>
    <n v="0"/>
    <n v="5000"/>
    <n v="0"/>
    <n v="60.4"/>
    <n v="0"/>
    <n v="4939.6000000000004"/>
    <n v="5000"/>
    <n v="4939.6000000000004"/>
    <s v="G/770206/3PP303"/>
  </r>
  <r>
    <s v="3"/>
    <s v="QUITO CIUDAD INTELIGENTE"/>
    <x v="0"/>
    <s v="P"/>
    <x v="11"/>
    <x v="45"/>
    <x v="45"/>
    <x v="16"/>
    <x v="64"/>
    <x v="9"/>
    <x v="157"/>
    <s v="001"/>
    <n v="0"/>
    <n v="726091.57"/>
    <n v="726091.57"/>
    <n v="0"/>
    <n v="726091.57"/>
    <n v="0"/>
    <n v="0"/>
    <n v="0"/>
    <n v="726091.57"/>
    <n v="726091.57"/>
    <n v="726091.57"/>
    <s v="G/780103/3PP303"/>
  </r>
  <r>
    <s v="3"/>
    <s v="QUITO CIUDAD INTELIGENTE"/>
    <x v="0"/>
    <s v="P"/>
    <x v="11"/>
    <x v="45"/>
    <x v="45"/>
    <x v="16"/>
    <x v="64"/>
    <x v="9"/>
    <x v="137"/>
    <s v="001"/>
    <n v="300000"/>
    <n v="-200000"/>
    <n v="100000"/>
    <n v="-100000"/>
    <n v="0"/>
    <n v="0"/>
    <n v="0"/>
    <n v="0"/>
    <n v="100000"/>
    <n v="100000"/>
    <n v="0"/>
    <s v="G/780204/3PP303"/>
  </r>
  <r>
    <s v="3"/>
    <s v="QUITO CIUDAD INTELIGENTE"/>
    <x v="0"/>
    <s v="P"/>
    <x v="11"/>
    <x v="45"/>
    <x v="45"/>
    <x v="16"/>
    <x v="64"/>
    <x v="6"/>
    <x v="79"/>
    <s v="001"/>
    <n v="0"/>
    <n v="33600"/>
    <n v="33600"/>
    <n v="-33600"/>
    <n v="0"/>
    <n v="0"/>
    <n v="0"/>
    <n v="0"/>
    <n v="33600"/>
    <n v="33600"/>
    <n v="0"/>
    <s v="G/840103/3PP303"/>
  </r>
  <r>
    <s v="3"/>
    <s v="QUITO CIUDAD INTELIGENTE"/>
    <x v="0"/>
    <s v="P"/>
    <x v="11"/>
    <x v="45"/>
    <x v="45"/>
    <x v="16"/>
    <x v="65"/>
    <x v="6"/>
    <x v="79"/>
    <s v="001"/>
    <n v="70000"/>
    <n v="0"/>
    <n v="70000"/>
    <n v="-70000"/>
    <n v="0"/>
    <n v="0"/>
    <n v="0"/>
    <n v="0"/>
    <n v="70000"/>
    <n v="70000"/>
    <n v="0"/>
    <s v="G/840103/3PP303"/>
  </r>
  <r>
    <s v="1"/>
    <s v="QUITO CIUDAD SOLIDARIA"/>
    <x v="1"/>
    <s v="C"/>
    <x v="5"/>
    <x v="46"/>
    <x v="46"/>
    <x v="0"/>
    <x v="1"/>
    <x v="2"/>
    <x v="98"/>
    <s v="002"/>
    <n v="5000"/>
    <n v="0"/>
    <n v="5000"/>
    <n v="0"/>
    <n v="5000"/>
    <n v="0"/>
    <n v="1200"/>
    <n v="0"/>
    <n v="3800"/>
    <n v="5000"/>
    <n v="3800"/>
    <s v="G/570206/1CA101"/>
  </r>
  <r>
    <s v="1"/>
    <s v="QUITO CIUDAD SOLIDARIA"/>
    <x v="1"/>
    <s v="C"/>
    <x v="5"/>
    <x v="47"/>
    <x v="47"/>
    <x v="15"/>
    <x v="68"/>
    <x v="10"/>
    <x v="186"/>
    <s v="002"/>
    <n v="0"/>
    <n v="1413250.73"/>
    <n v="1413250.73"/>
    <n v="-179563.78"/>
    <n v="1233686.95"/>
    <n v="0"/>
    <n v="1233686.95"/>
    <n v="706625.36"/>
    <n v="179563.78000000003"/>
    <n v="706625.37"/>
    <n v="0"/>
    <s v="G/580102/1CA102"/>
  </r>
  <r>
    <s v="1"/>
    <s v="QUITO CIUDAD SOLIDARIA"/>
    <x v="1"/>
    <s v="C"/>
    <x v="5"/>
    <x v="47"/>
    <x v="47"/>
    <x v="15"/>
    <x v="68"/>
    <x v="10"/>
    <x v="187"/>
    <s v="002"/>
    <n v="1413250.73"/>
    <n v="-1413250.73"/>
    <n v="0"/>
    <n v="0"/>
    <n v="0"/>
    <n v="0"/>
    <n v="0"/>
    <n v="0"/>
    <n v="0"/>
    <n v="0"/>
    <n v="0"/>
    <s v="G/580103/1CA102"/>
  </r>
  <r>
    <s v="1"/>
    <s v="QUITO CIUDAD SOLIDARIA"/>
    <x v="1"/>
    <s v="A"/>
    <x v="1"/>
    <x v="48"/>
    <x v="48"/>
    <x v="0"/>
    <x v="1"/>
    <x v="0"/>
    <x v="81"/>
    <s v="002"/>
    <n v="142372.19"/>
    <n v="-136168.19"/>
    <n v="6204"/>
    <n v="0"/>
    <n v="6204"/>
    <n v="470.4"/>
    <n v="2822.4"/>
    <n v="2822.4"/>
    <n v="3381.6"/>
    <n v="3381.6"/>
    <n v="2911.2"/>
    <s v="G/510502/1AA101"/>
  </r>
  <r>
    <s v="1"/>
    <s v="QUITO CIUDAD SOLIDARIA"/>
    <x v="1"/>
    <s v="A"/>
    <x v="1"/>
    <x v="48"/>
    <x v="48"/>
    <x v="0"/>
    <x v="0"/>
    <x v="0"/>
    <x v="0"/>
    <s v="002"/>
    <n v="3287178.36"/>
    <n v="-40098"/>
    <n v="3247080.36"/>
    <n v="-98796.26"/>
    <n v="3148284.1"/>
    <n v="0"/>
    <n v="2336570.2799999998"/>
    <n v="2336570.2799999998"/>
    <n v="910510.08000000007"/>
    <n v="910510.08000000007"/>
    <n v="811713.82"/>
    <s v="G/510105/1AA101"/>
  </r>
  <r>
    <s v="1"/>
    <s v="QUITO CIUDAD SOLIDARIA"/>
    <x v="1"/>
    <s v="A"/>
    <x v="1"/>
    <x v="48"/>
    <x v="48"/>
    <x v="0"/>
    <x v="0"/>
    <x v="0"/>
    <x v="2"/>
    <s v="002"/>
    <n v="293188.53000000003"/>
    <n v="-39525.660000000003"/>
    <n v="253662.87000000002"/>
    <n v="0"/>
    <n v="253662.87000000002"/>
    <n v="18233.53"/>
    <n v="25768.67"/>
    <n v="25768.67"/>
    <n v="227894.2"/>
    <n v="227894.2"/>
    <n v="209660.67"/>
    <s v="G/510203/1AA101"/>
  </r>
  <r>
    <s v="1"/>
    <s v="QUITO CIUDAD SOLIDARIA"/>
    <x v="1"/>
    <s v="A"/>
    <x v="1"/>
    <x v="48"/>
    <x v="48"/>
    <x v="0"/>
    <x v="0"/>
    <x v="0"/>
    <x v="3"/>
    <s v="002"/>
    <n v="109571.4"/>
    <n v="-400"/>
    <n v="109171.4"/>
    <n v="0"/>
    <n v="109171.4"/>
    <n v="2058.11"/>
    <n v="97859.32"/>
    <n v="97859.32"/>
    <n v="11312.079999999987"/>
    <n v="11312.079999999987"/>
    <n v="9253.9699999999993"/>
    <s v="G/510204/1AA101"/>
  </r>
  <r>
    <s v="1"/>
    <s v="QUITO CIUDAD SOLIDARIA"/>
    <x v="1"/>
    <s v="A"/>
    <x v="1"/>
    <x v="48"/>
    <x v="48"/>
    <x v="0"/>
    <x v="0"/>
    <x v="0"/>
    <x v="8"/>
    <s v="002"/>
    <n v="18457.03"/>
    <n v="0"/>
    <n v="18457.03"/>
    <n v="0"/>
    <n v="18457.03"/>
    <n v="0"/>
    <n v="14742.59"/>
    <n v="14742.59"/>
    <n v="3714.4399999999987"/>
    <n v="3714.4399999999987"/>
    <n v="3714.44"/>
    <s v="G/510507/1AA101"/>
  </r>
  <r>
    <s v="1"/>
    <s v="QUITO CIUDAD SOLIDARIA"/>
    <x v="1"/>
    <s v="A"/>
    <x v="1"/>
    <x v="48"/>
    <x v="48"/>
    <x v="0"/>
    <x v="0"/>
    <x v="0"/>
    <x v="9"/>
    <s v="002"/>
    <n v="10243.32"/>
    <n v="24102.080000000002"/>
    <n v="34345.4"/>
    <n v="12597.14"/>
    <n v="46942.54"/>
    <n v="0"/>
    <n v="33342.22"/>
    <n v="33342.22"/>
    <n v="1003.1800000000003"/>
    <n v="1003.1800000000003"/>
    <n v="13600.32"/>
    <s v="G/510509/1AA101"/>
  </r>
  <r>
    <s v="1"/>
    <s v="QUITO CIUDAD SOLIDARIA"/>
    <x v="1"/>
    <s v="A"/>
    <x v="1"/>
    <x v="48"/>
    <x v="48"/>
    <x v="0"/>
    <x v="0"/>
    <x v="0"/>
    <x v="82"/>
    <s v="002"/>
    <n v="231084"/>
    <n v="0"/>
    <n v="231084"/>
    <n v="0"/>
    <n v="231084"/>
    <n v="98473.1"/>
    <n v="132610.9"/>
    <n v="132610.9"/>
    <n v="98473.1"/>
    <n v="98473.1"/>
    <n v="0"/>
    <s v="G/510510/1AA101"/>
  </r>
  <r>
    <s v="1"/>
    <s v="QUITO CIUDAD SOLIDARIA"/>
    <x v="1"/>
    <s v="A"/>
    <x v="1"/>
    <x v="48"/>
    <x v="48"/>
    <x v="0"/>
    <x v="0"/>
    <x v="0"/>
    <x v="10"/>
    <s v="002"/>
    <n v="16920.57"/>
    <n v="0"/>
    <n v="16920.57"/>
    <n v="-7490.14"/>
    <n v="9430.43"/>
    <n v="0"/>
    <n v="2425.9699999999998"/>
    <n v="2425.9699999999998"/>
    <n v="14494.6"/>
    <n v="14494.6"/>
    <n v="7004.46"/>
    <s v="G/510512/1AA101"/>
  </r>
  <r>
    <s v="1"/>
    <s v="QUITO CIUDAD SOLIDARIA"/>
    <x v="1"/>
    <s v="A"/>
    <x v="1"/>
    <x v="48"/>
    <x v="48"/>
    <x v="0"/>
    <x v="0"/>
    <x v="0"/>
    <x v="11"/>
    <s v="002"/>
    <n v="11841.14"/>
    <n v="0"/>
    <n v="11841.14"/>
    <n v="1849.34"/>
    <n v="13690.48"/>
    <n v="0"/>
    <n v="9866.67"/>
    <n v="9866.67"/>
    <n v="1974.4699999999993"/>
    <n v="1974.4699999999993"/>
    <n v="3823.81"/>
    <s v="G/510513/1AA101"/>
  </r>
  <r>
    <s v="1"/>
    <s v="QUITO CIUDAD SOLIDARIA"/>
    <x v="1"/>
    <s v="A"/>
    <x v="1"/>
    <x v="48"/>
    <x v="48"/>
    <x v="0"/>
    <x v="0"/>
    <x v="0"/>
    <x v="12"/>
    <s v="002"/>
    <n v="445060.19"/>
    <n v="-1277.43"/>
    <n v="443782.76"/>
    <n v="0"/>
    <n v="443782.76"/>
    <n v="10287.129999999999"/>
    <n v="321593.65999999997"/>
    <n v="321593.65999999997"/>
    <n v="122189.10000000003"/>
    <n v="122189.10000000003"/>
    <n v="111901.97"/>
    <s v="G/510601/1AA101"/>
  </r>
  <r>
    <s v="1"/>
    <s v="QUITO CIUDAD SOLIDARIA"/>
    <x v="1"/>
    <s v="A"/>
    <x v="1"/>
    <x v="48"/>
    <x v="48"/>
    <x v="0"/>
    <x v="0"/>
    <x v="0"/>
    <x v="13"/>
    <s v="002"/>
    <n v="293188.53000000003"/>
    <n v="-841.16"/>
    <n v="292347.37000000005"/>
    <n v="-28056.66"/>
    <n v="264290.71000000008"/>
    <n v="14278.26"/>
    <n v="186339.42"/>
    <n v="186339.42"/>
    <n v="106007.95000000004"/>
    <n v="106007.95000000004"/>
    <n v="63673.03"/>
    <s v="G/510602/1AA101"/>
  </r>
  <r>
    <s v="1"/>
    <s v="QUITO CIUDAD SOLIDARIA"/>
    <x v="1"/>
    <s v="A"/>
    <x v="1"/>
    <x v="48"/>
    <x v="48"/>
    <x v="0"/>
    <x v="0"/>
    <x v="0"/>
    <x v="201"/>
    <s v="002"/>
    <n v="0"/>
    <n v="68607.66"/>
    <n v="68607.66"/>
    <n v="0"/>
    <n v="68607.66"/>
    <n v="0"/>
    <n v="62473.93"/>
    <n v="62473.93"/>
    <n v="6133.7300000000032"/>
    <n v="6133.7300000000032"/>
    <n v="6133.73"/>
    <s v="G/510705/1AA101"/>
  </r>
  <r>
    <s v="1"/>
    <s v="QUITO CIUDAD SOLIDARIA"/>
    <x v="1"/>
    <s v="A"/>
    <x v="1"/>
    <x v="48"/>
    <x v="48"/>
    <x v="0"/>
    <x v="0"/>
    <x v="0"/>
    <x v="14"/>
    <s v="002"/>
    <n v="61573.46"/>
    <n v="-39102.080000000002"/>
    <n v="22471.379999999997"/>
    <n v="0"/>
    <n v="22471.379999999997"/>
    <n v="0"/>
    <n v="3525.76"/>
    <n v="3525.76"/>
    <n v="18945.619999999995"/>
    <n v="18945.619999999995"/>
    <n v="18945.62"/>
    <s v="G/510707/1AA101"/>
  </r>
  <r>
    <s v="1"/>
    <s v="QUITO CIUDAD SOLIDARIA"/>
    <x v="1"/>
    <s v="A"/>
    <x v="1"/>
    <x v="48"/>
    <x v="48"/>
    <x v="0"/>
    <x v="1"/>
    <x v="1"/>
    <x v="15"/>
    <s v="002"/>
    <n v="6000"/>
    <n v="-3000"/>
    <n v="3000"/>
    <n v="0"/>
    <n v="3000"/>
    <n v="0"/>
    <n v="2136.7399999999998"/>
    <n v="1477.08"/>
    <n v="863.26000000000022"/>
    <n v="1522.92"/>
    <n v="863.26"/>
    <s v="G/530101/1AA101"/>
  </r>
  <r>
    <s v="1"/>
    <s v="QUITO CIUDAD SOLIDARIA"/>
    <x v="1"/>
    <s v="A"/>
    <x v="1"/>
    <x v="48"/>
    <x v="48"/>
    <x v="0"/>
    <x v="1"/>
    <x v="1"/>
    <x v="16"/>
    <s v="002"/>
    <n v="37500"/>
    <n v="1000"/>
    <n v="38500"/>
    <n v="0"/>
    <n v="38500"/>
    <n v="0"/>
    <n v="22379.73"/>
    <n v="22326.77"/>
    <n v="16120.27"/>
    <n v="16173.23"/>
    <n v="16120.27"/>
    <s v="G/530104/1AA101"/>
  </r>
  <r>
    <s v="1"/>
    <s v="QUITO CIUDAD SOLIDARIA"/>
    <x v="1"/>
    <s v="A"/>
    <x v="1"/>
    <x v="48"/>
    <x v="48"/>
    <x v="0"/>
    <x v="1"/>
    <x v="1"/>
    <x v="91"/>
    <s v="002"/>
    <n v="500"/>
    <n v="-320"/>
    <n v="180"/>
    <n v="0"/>
    <n v="180"/>
    <n v="0"/>
    <n v="106.62"/>
    <n v="106.61"/>
    <n v="73.38"/>
    <n v="73.39"/>
    <n v="73.38"/>
    <s v="G/530106/1AA101"/>
  </r>
  <r>
    <s v="1"/>
    <s v="QUITO CIUDAD SOLIDARIA"/>
    <x v="1"/>
    <s v="A"/>
    <x v="1"/>
    <x v="48"/>
    <x v="48"/>
    <x v="0"/>
    <x v="1"/>
    <x v="1"/>
    <x v="18"/>
    <s v="002"/>
    <n v="81500"/>
    <n v="-5200.45"/>
    <n v="76299.55"/>
    <n v="0"/>
    <n v="76299.55"/>
    <n v="0"/>
    <n v="75784.3"/>
    <n v="32292.67"/>
    <n v="515.25"/>
    <n v="44006.880000000005"/>
    <n v="515.25"/>
    <s v="G/530201/1AA101"/>
  </r>
  <r>
    <s v="1"/>
    <s v="QUITO CIUDAD SOLIDARIA"/>
    <x v="1"/>
    <s v="A"/>
    <x v="1"/>
    <x v="48"/>
    <x v="48"/>
    <x v="0"/>
    <x v="1"/>
    <x v="1"/>
    <x v="20"/>
    <s v="002"/>
    <n v="0"/>
    <n v="768.73"/>
    <n v="768.73"/>
    <n v="0"/>
    <n v="768.73"/>
    <n v="718.73"/>
    <n v="50"/>
    <n v="50"/>
    <n v="718.73"/>
    <n v="718.73"/>
    <n v="0"/>
    <s v="G/530204/1AA101"/>
  </r>
  <r>
    <s v="1"/>
    <s v="QUITO CIUDAD SOLIDARIA"/>
    <x v="1"/>
    <s v="A"/>
    <x v="1"/>
    <x v="48"/>
    <x v="48"/>
    <x v="0"/>
    <x v="1"/>
    <x v="1"/>
    <x v="92"/>
    <s v="002"/>
    <n v="1200"/>
    <n v="-1200"/>
    <n v="0"/>
    <n v="0"/>
    <n v="0"/>
    <n v="0"/>
    <n v="0"/>
    <n v="0"/>
    <n v="0"/>
    <n v="0"/>
    <n v="0"/>
    <s v="G/530207/1AA101"/>
  </r>
  <r>
    <s v="1"/>
    <s v="QUITO CIUDAD SOLIDARIA"/>
    <x v="1"/>
    <s v="A"/>
    <x v="1"/>
    <x v="48"/>
    <x v="48"/>
    <x v="0"/>
    <x v="1"/>
    <x v="1"/>
    <x v="21"/>
    <s v="002"/>
    <n v="134000"/>
    <n v="20278.68"/>
    <n v="154278.68"/>
    <n v="0"/>
    <n v="154278.68"/>
    <n v="0.01"/>
    <n v="143183.23000000001"/>
    <n v="85458.59"/>
    <n v="11095.449999999983"/>
    <n v="68820.09"/>
    <n v="11095.44"/>
    <s v="G/530208/1AA101"/>
  </r>
  <r>
    <s v="1"/>
    <s v="QUITO CIUDAD SOLIDARIA"/>
    <x v="1"/>
    <s v="A"/>
    <x v="1"/>
    <x v="48"/>
    <x v="48"/>
    <x v="0"/>
    <x v="1"/>
    <x v="1"/>
    <x v="22"/>
    <s v="002"/>
    <n v="93000"/>
    <n v="-7390.55"/>
    <n v="85609.45"/>
    <n v="0"/>
    <n v="85609.45"/>
    <n v="27113.31"/>
    <n v="58496.14"/>
    <n v="53460.3"/>
    <n v="27113.309999999998"/>
    <n v="32149.149999999994"/>
    <n v="0"/>
    <s v="G/530209/1AA101"/>
  </r>
  <r>
    <s v="1"/>
    <s v="QUITO CIUDAD SOLIDARIA"/>
    <x v="1"/>
    <s v="A"/>
    <x v="1"/>
    <x v="48"/>
    <x v="48"/>
    <x v="0"/>
    <x v="1"/>
    <x v="1"/>
    <x v="202"/>
    <s v="002"/>
    <n v="0"/>
    <n v="7056"/>
    <n v="7056"/>
    <n v="0"/>
    <n v="7056"/>
    <n v="7056"/>
    <n v="0"/>
    <n v="0"/>
    <n v="7056"/>
    <n v="7056"/>
    <n v="0"/>
    <s v="G/530221/1AA101"/>
  </r>
  <r>
    <s v="1"/>
    <s v="QUITO CIUDAD SOLIDARIA"/>
    <x v="1"/>
    <s v="A"/>
    <x v="1"/>
    <x v="48"/>
    <x v="48"/>
    <x v="0"/>
    <x v="1"/>
    <x v="1"/>
    <x v="24"/>
    <s v="002"/>
    <n v="0"/>
    <n v="12327.19"/>
    <n v="12327.19"/>
    <n v="0"/>
    <n v="12327.19"/>
    <n v="0"/>
    <n v="11968.23"/>
    <n v="3854.59"/>
    <n v="358.96000000000095"/>
    <n v="8472.6"/>
    <n v="358.96"/>
    <s v="G/530402/1AA101"/>
  </r>
  <r>
    <s v="1"/>
    <s v="QUITO CIUDAD SOLIDARIA"/>
    <x v="1"/>
    <s v="A"/>
    <x v="1"/>
    <x v="48"/>
    <x v="48"/>
    <x v="0"/>
    <x v="1"/>
    <x v="1"/>
    <x v="93"/>
    <s v="002"/>
    <n v="0"/>
    <n v="179.2"/>
    <n v="179.2"/>
    <n v="0"/>
    <n v="179.2"/>
    <n v="0"/>
    <n v="156.80000000000001"/>
    <n v="78.400000000000006"/>
    <n v="22.399999999999977"/>
    <n v="100.79999999999998"/>
    <n v="22.4"/>
    <s v="G/530403/1AA101"/>
  </r>
  <r>
    <s v="1"/>
    <s v="QUITO CIUDAD SOLIDARIA"/>
    <x v="1"/>
    <s v="A"/>
    <x v="1"/>
    <x v="48"/>
    <x v="48"/>
    <x v="0"/>
    <x v="1"/>
    <x v="1"/>
    <x v="25"/>
    <s v="002"/>
    <n v="1000"/>
    <n v="1020.14"/>
    <n v="2020.1399999999999"/>
    <n v="0"/>
    <n v="2020.1399999999999"/>
    <n v="0"/>
    <n v="1669.74"/>
    <n v="901.88"/>
    <n v="350.39999999999986"/>
    <n v="1118.2599999999998"/>
    <n v="350.4"/>
    <s v="G/530404/1AA101"/>
  </r>
  <r>
    <s v="1"/>
    <s v="QUITO CIUDAD SOLIDARIA"/>
    <x v="1"/>
    <s v="A"/>
    <x v="1"/>
    <x v="48"/>
    <x v="48"/>
    <x v="0"/>
    <x v="1"/>
    <x v="1"/>
    <x v="26"/>
    <s v="002"/>
    <n v="0"/>
    <n v="7318.98"/>
    <n v="7318.98"/>
    <n v="0"/>
    <n v="7318.98"/>
    <n v="0"/>
    <n v="7151.98"/>
    <n v="904.68"/>
    <n v="167"/>
    <n v="6414.2999999999993"/>
    <n v="167"/>
    <s v="G/530405/1AA101"/>
  </r>
  <r>
    <s v="1"/>
    <s v="QUITO CIUDAD SOLIDARIA"/>
    <x v="1"/>
    <s v="A"/>
    <x v="1"/>
    <x v="48"/>
    <x v="48"/>
    <x v="0"/>
    <x v="1"/>
    <x v="1"/>
    <x v="113"/>
    <s v="002"/>
    <n v="250000"/>
    <n v="99440"/>
    <n v="349440"/>
    <n v="0"/>
    <n v="349440"/>
    <n v="0"/>
    <n v="349440"/>
    <n v="262080"/>
    <n v="0"/>
    <n v="87360"/>
    <n v="0"/>
    <s v="G/530502/1AA101"/>
  </r>
  <r>
    <s v="1"/>
    <s v="QUITO CIUDAD SOLIDARIA"/>
    <x v="1"/>
    <s v="A"/>
    <x v="1"/>
    <x v="48"/>
    <x v="48"/>
    <x v="0"/>
    <x v="1"/>
    <x v="1"/>
    <x v="203"/>
    <s v="002"/>
    <n v="0"/>
    <n v="4513.26"/>
    <n v="4513.26"/>
    <n v="0"/>
    <n v="4513.26"/>
    <n v="0"/>
    <n v="4480"/>
    <n v="0"/>
    <n v="33.260000000000218"/>
    <n v="4513.26"/>
    <n v="33.26"/>
    <s v="G/530601/1AA101"/>
  </r>
  <r>
    <s v="1"/>
    <s v="QUITO CIUDAD SOLIDARIA"/>
    <x v="1"/>
    <s v="A"/>
    <x v="1"/>
    <x v="48"/>
    <x v="48"/>
    <x v="0"/>
    <x v="1"/>
    <x v="1"/>
    <x v="180"/>
    <s v="002"/>
    <n v="0"/>
    <n v="3920"/>
    <n v="3920"/>
    <n v="0"/>
    <n v="3920"/>
    <n v="0"/>
    <n v="3920"/>
    <n v="3920"/>
    <n v="0"/>
    <n v="0"/>
    <n v="0"/>
    <s v="G/530602/1AA101"/>
  </r>
  <r>
    <s v="1"/>
    <s v="QUITO CIUDAD SOLIDARIA"/>
    <x v="1"/>
    <s v="A"/>
    <x v="1"/>
    <x v="48"/>
    <x v="48"/>
    <x v="0"/>
    <x v="1"/>
    <x v="1"/>
    <x v="105"/>
    <s v="002"/>
    <n v="0"/>
    <n v="64.989999999999995"/>
    <n v="64.989999999999995"/>
    <n v="0"/>
    <n v="64.989999999999995"/>
    <n v="0"/>
    <n v="0"/>
    <n v="0"/>
    <n v="64.989999999999995"/>
    <n v="64.989999999999995"/>
    <n v="64.989999999999995"/>
    <s v="G/530702/1AA101"/>
  </r>
  <r>
    <s v="1"/>
    <s v="QUITO CIUDAD SOLIDARIA"/>
    <x v="1"/>
    <s v="A"/>
    <x v="1"/>
    <x v="48"/>
    <x v="48"/>
    <x v="0"/>
    <x v="1"/>
    <x v="1"/>
    <x v="28"/>
    <s v="002"/>
    <n v="0"/>
    <n v="10463.469999999999"/>
    <n v="10463.469999999999"/>
    <n v="0"/>
    <n v="10463.469999999999"/>
    <n v="0"/>
    <n v="8940.44"/>
    <n v="6913.15"/>
    <n v="1523.0299999999988"/>
    <n v="3550.3199999999997"/>
    <n v="1523.03"/>
    <s v="G/530704/1AA101"/>
  </r>
  <r>
    <s v="1"/>
    <s v="QUITO CIUDAD SOLIDARIA"/>
    <x v="1"/>
    <s v="A"/>
    <x v="1"/>
    <x v="48"/>
    <x v="48"/>
    <x v="0"/>
    <x v="1"/>
    <x v="1"/>
    <x v="87"/>
    <s v="002"/>
    <n v="3600"/>
    <n v="-140.96"/>
    <n v="3459.04"/>
    <n v="0"/>
    <n v="3459.04"/>
    <n v="0"/>
    <n v="738.49"/>
    <n v="19.45"/>
    <n v="2720.55"/>
    <n v="3439.59"/>
    <n v="2720.55"/>
    <s v="G/530801/1AA101"/>
  </r>
  <r>
    <s v="1"/>
    <s v="QUITO CIUDAD SOLIDARIA"/>
    <x v="1"/>
    <s v="A"/>
    <x v="1"/>
    <x v="48"/>
    <x v="48"/>
    <x v="0"/>
    <x v="1"/>
    <x v="1"/>
    <x v="29"/>
    <s v="002"/>
    <n v="0"/>
    <n v="20493.04"/>
    <n v="20493.04"/>
    <n v="0"/>
    <n v="20493.04"/>
    <n v="3528"/>
    <n v="16965.04"/>
    <n v="16965.04"/>
    <n v="3528"/>
    <n v="3528"/>
    <n v="0"/>
    <s v="G/530802/1AA101"/>
  </r>
  <r>
    <s v="1"/>
    <s v="QUITO CIUDAD SOLIDARIA"/>
    <x v="1"/>
    <s v="A"/>
    <x v="1"/>
    <x v="48"/>
    <x v="48"/>
    <x v="0"/>
    <x v="1"/>
    <x v="1"/>
    <x v="30"/>
    <s v="002"/>
    <n v="1700"/>
    <n v="-110"/>
    <n v="1590"/>
    <n v="0"/>
    <n v="1590"/>
    <n v="0"/>
    <n v="1581.43"/>
    <n v="1081.43"/>
    <n v="8.5699999999999363"/>
    <n v="508.56999999999994"/>
    <n v="8.57"/>
    <s v="G/530803/1AA101"/>
  </r>
  <r>
    <s v="1"/>
    <s v="QUITO CIUDAD SOLIDARIA"/>
    <x v="1"/>
    <s v="A"/>
    <x v="1"/>
    <x v="48"/>
    <x v="48"/>
    <x v="0"/>
    <x v="1"/>
    <x v="1"/>
    <x v="31"/>
    <s v="002"/>
    <n v="8000"/>
    <n v="-7900"/>
    <n v="100"/>
    <n v="0"/>
    <n v="100"/>
    <n v="0"/>
    <n v="38.85"/>
    <n v="38.85"/>
    <n v="61.15"/>
    <n v="61.15"/>
    <n v="61.15"/>
    <s v="G/530804/1AA101"/>
  </r>
  <r>
    <s v="1"/>
    <s v="QUITO CIUDAD SOLIDARIA"/>
    <x v="1"/>
    <s v="A"/>
    <x v="1"/>
    <x v="48"/>
    <x v="48"/>
    <x v="0"/>
    <x v="1"/>
    <x v="1"/>
    <x v="32"/>
    <s v="002"/>
    <n v="850"/>
    <n v="1523.07"/>
    <n v="2373.0699999999997"/>
    <n v="0"/>
    <n v="2373.0699999999997"/>
    <n v="97.66"/>
    <n v="1988.38"/>
    <n v="1981.59"/>
    <n v="384.6899999999996"/>
    <n v="391.47999999999979"/>
    <n v="287.02999999999997"/>
    <s v="G/530805/1AA101"/>
  </r>
  <r>
    <s v="1"/>
    <s v="QUITO CIUDAD SOLIDARIA"/>
    <x v="1"/>
    <s v="A"/>
    <x v="1"/>
    <x v="48"/>
    <x v="48"/>
    <x v="0"/>
    <x v="1"/>
    <x v="1"/>
    <x v="34"/>
    <s v="002"/>
    <n v="26000"/>
    <n v="-26000"/>
    <n v="0"/>
    <n v="0"/>
    <n v="0"/>
    <n v="0"/>
    <n v="0"/>
    <n v="0"/>
    <n v="0"/>
    <n v="0"/>
    <n v="0"/>
    <s v="G/530807/1AA101"/>
  </r>
  <r>
    <s v="1"/>
    <s v="QUITO CIUDAD SOLIDARIA"/>
    <x v="1"/>
    <s v="A"/>
    <x v="1"/>
    <x v="48"/>
    <x v="48"/>
    <x v="0"/>
    <x v="1"/>
    <x v="1"/>
    <x v="36"/>
    <s v="002"/>
    <n v="200"/>
    <n v="0"/>
    <n v="200"/>
    <n v="0"/>
    <n v="200"/>
    <n v="0"/>
    <n v="5.6"/>
    <n v="5.6"/>
    <n v="194.4"/>
    <n v="194.4"/>
    <n v="194.4"/>
    <s v="G/530811/1AA101"/>
  </r>
  <r>
    <s v="1"/>
    <s v="QUITO CIUDAD SOLIDARIA"/>
    <x v="1"/>
    <s v="A"/>
    <x v="1"/>
    <x v="48"/>
    <x v="48"/>
    <x v="0"/>
    <x v="1"/>
    <x v="1"/>
    <x v="37"/>
    <s v="002"/>
    <n v="5000"/>
    <n v="-4188.3999999999996"/>
    <n v="811.60000000000036"/>
    <n v="0"/>
    <n v="811.60000000000036"/>
    <n v="0"/>
    <n v="811.6"/>
    <n v="811.6"/>
    <n v="0"/>
    <n v="0"/>
    <n v="0"/>
    <s v="G/530813/1AA101"/>
  </r>
  <r>
    <s v="1"/>
    <s v="QUITO CIUDAD SOLIDARIA"/>
    <x v="1"/>
    <s v="A"/>
    <x v="1"/>
    <x v="48"/>
    <x v="48"/>
    <x v="0"/>
    <x v="1"/>
    <x v="1"/>
    <x v="204"/>
    <s v="002"/>
    <n v="250"/>
    <n v="88.8"/>
    <n v="338.8"/>
    <n v="0"/>
    <n v="338.8"/>
    <n v="0"/>
    <n v="268.8"/>
    <n v="156.80000000000001"/>
    <n v="70"/>
    <n v="182"/>
    <n v="70"/>
    <s v="G/530823/1AA101"/>
  </r>
  <r>
    <s v="1"/>
    <s v="QUITO CIUDAD SOLIDARIA"/>
    <x v="1"/>
    <s v="A"/>
    <x v="1"/>
    <x v="48"/>
    <x v="48"/>
    <x v="0"/>
    <x v="1"/>
    <x v="1"/>
    <x v="141"/>
    <s v="002"/>
    <n v="0"/>
    <n v="2153"/>
    <n v="2153"/>
    <n v="0"/>
    <n v="2153"/>
    <n v="215.04"/>
    <n v="1937.96"/>
    <n v="1937.96"/>
    <n v="215.03999999999996"/>
    <n v="215.03999999999996"/>
    <n v="0"/>
    <s v="G/530826/1AA101"/>
  </r>
  <r>
    <s v="1"/>
    <s v="QUITO CIUDAD SOLIDARIA"/>
    <x v="1"/>
    <s v="A"/>
    <x v="1"/>
    <x v="48"/>
    <x v="48"/>
    <x v="0"/>
    <x v="1"/>
    <x v="1"/>
    <x v="169"/>
    <s v="002"/>
    <n v="800"/>
    <n v="-800"/>
    <n v="0"/>
    <n v="0"/>
    <n v="0"/>
    <n v="0"/>
    <n v="0"/>
    <n v="0"/>
    <n v="0"/>
    <n v="0"/>
    <n v="0"/>
    <s v="G/531403/1AA101"/>
  </r>
  <r>
    <s v="1"/>
    <s v="QUITO CIUDAD SOLIDARIA"/>
    <x v="1"/>
    <s v="A"/>
    <x v="1"/>
    <x v="48"/>
    <x v="48"/>
    <x v="0"/>
    <x v="1"/>
    <x v="2"/>
    <x v="38"/>
    <s v="002"/>
    <n v="100"/>
    <n v="100"/>
    <n v="200"/>
    <n v="0"/>
    <n v="200"/>
    <n v="0"/>
    <n v="101.62"/>
    <n v="101.62"/>
    <n v="98.38"/>
    <n v="98.38"/>
    <n v="98.38"/>
    <s v="G/570102/1AA101"/>
  </r>
  <r>
    <s v="1"/>
    <s v="QUITO CIUDAD SOLIDARIA"/>
    <x v="1"/>
    <s v="A"/>
    <x v="1"/>
    <x v="48"/>
    <x v="48"/>
    <x v="0"/>
    <x v="1"/>
    <x v="2"/>
    <x v="39"/>
    <s v="002"/>
    <n v="500"/>
    <n v="-170"/>
    <n v="330"/>
    <n v="0"/>
    <n v="330"/>
    <n v="0"/>
    <n v="92.4"/>
    <n v="73.2"/>
    <n v="237.6"/>
    <n v="256.8"/>
    <n v="237.6"/>
    <s v="G/570203/1AA101"/>
  </r>
  <r>
    <s v="1"/>
    <s v="QUITO CIUDAD SOLIDARIA"/>
    <x v="1"/>
    <s v="A"/>
    <x v="1"/>
    <x v="48"/>
    <x v="48"/>
    <x v="0"/>
    <x v="1"/>
    <x v="2"/>
    <x v="98"/>
    <s v="002"/>
    <n v="220"/>
    <n v="-120"/>
    <n v="100"/>
    <n v="0"/>
    <n v="100"/>
    <n v="0"/>
    <n v="41.44"/>
    <n v="41.44"/>
    <n v="58.56"/>
    <n v="58.56"/>
    <n v="58.56"/>
    <s v="G/570206/1AA101"/>
  </r>
  <r>
    <s v="1"/>
    <s v="QUITO CIUDAD SOLIDARIA"/>
    <x v="1"/>
    <s v="A"/>
    <x v="1"/>
    <x v="48"/>
    <x v="48"/>
    <x v="9"/>
    <x v="69"/>
    <x v="4"/>
    <x v="57"/>
    <s v="002"/>
    <n v="13000"/>
    <n v="-1000"/>
    <n v="12000"/>
    <n v="-12000"/>
    <n v="0"/>
    <n v="0"/>
    <n v="0"/>
    <n v="0"/>
    <n v="12000"/>
    <n v="12000"/>
    <n v="0"/>
    <s v="G/730204/1AL101"/>
  </r>
  <r>
    <s v="1"/>
    <s v="QUITO CIUDAD SOLIDARIA"/>
    <x v="1"/>
    <s v="A"/>
    <x v="1"/>
    <x v="48"/>
    <x v="48"/>
    <x v="9"/>
    <x v="69"/>
    <x v="4"/>
    <x v="124"/>
    <s v="002"/>
    <n v="8000"/>
    <n v="-1000"/>
    <n v="7000"/>
    <n v="-7000"/>
    <n v="0"/>
    <n v="0"/>
    <n v="0"/>
    <n v="0"/>
    <n v="7000"/>
    <n v="7000"/>
    <n v="0"/>
    <s v="G/730207/1AL101"/>
  </r>
  <r>
    <s v="1"/>
    <s v="QUITO CIUDAD SOLIDARIA"/>
    <x v="1"/>
    <s v="A"/>
    <x v="1"/>
    <x v="48"/>
    <x v="48"/>
    <x v="9"/>
    <x v="69"/>
    <x v="4"/>
    <x v="205"/>
    <s v="002"/>
    <n v="48000"/>
    <n v="0"/>
    <n v="48000"/>
    <n v="-24000"/>
    <n v="24000"/>
    <n v="0"/>
    <n v="0"/>
    <n v="0"/>
    <n v="48000"/>
    <n v="48000"/>
    <n v="24000"/>
    <s v="G/730222/1AL101"/>
  </r>
  <r>
    <s v="1"/>
    <s v="QUITO CIUDAD SOLIDARIA"/>
    <x v="1"/>
    <s v="A"/>
    <x v="1"/>
    <x v="48"/>
    <x v="48"/>
    <x v="9"/>
    <x v="69"/>
    <x v="4"/>
    <x v="144"/>
    <s v="002"/>
    <n v="0"/>
    <n v="62655.22"/>
    <n v="62655.22"/>
    <n v="0"/>
    <n v="62655.22"/>
    <n v="0"/>
    <n v="62655.22"/>
    <n v="17344.03"/>
    <n v="0"/>
    <n v="45311.19"/>
    <n v="0"/>
    <s v="G/730230/1AL101"/>
  </r>
  <r>
    <s v="1"/>
    <s v="QUITO CIUDAD SOLIDARIA"/>
    <x v="1"/>
    <s v="A"/>
    <x v="1"/>
    <x v="48"/>
    <x v="48"/>
    <x v="9"/>
    <x v="69"/>
    <x v="4"/>
    <x v="46"/>
    <s v="002"/>
    <n v="200"/>
    <n v="0"/>
    <n v="200"/>
    <n v="-200"/>
    <n v="0"/>
    <n v="0"/>
    <n v="0"/>
    <n v="0"/>
    <n v="200"/>
    <n v="200"/>
    <n v="0"/>
    <s v="G/730404/1AL101"/>
  </r>
  <r>
    <s v="1"/>
    <s v="QUITO CIUDAD SOLIDARIA"/>
    <x v="1"/>
    <s v="A"/>
    <x v="1"/>
    <x v="48"/>
    <x v="48"/>
    <x v="9"/>
    <x v="69"/>
    <x v="4"/>
    <x v="106"/>
    <s v="002"/>
    <n v="0"/>
    <n v="17598.03"/>
    <n v="17598.03"/>
    <n v="-17598.03"/>
    <n v="0"/>
    <n v="0"/>
    <n v="0"/>
    <n v="0"/>
    <n v="17598.03"/>
    <n v="17598.03"/>
    <n v="0"/>
    <s v="G/730601/1AL101"/>
  </r>
  <r>
    <s v="1"/>
    <s v="QUITO CIUDAD SOLIDARIA"/>
    <x v="1"/>
    <s v="A"/>
    <x v="1"/>
    <x v="48"/>
    <x v="48"/>
    <x v="9"/>
    <x v="69"/>
    <x v="4"/>
    <x v="150"/>
    <s v="002"/>
    <n v="10000"/>
    <n v="30000"/>
    <n v="40000"/>
    <n v="-40000"/>
    <n v="0"/>
    <n v="0"/>
    <n v="0"/>
    <n v="0"/>
    <n v="40000"/>
    <n v="40000"/>
    <n v="0"/>
    <s v="G/730602/1AL101"/>
  </r>
  <r>
    <s v="1"/>
    <s v="QUITO CIUDAD SOLIDARIA"/>
    <x v="1"/>
    <s v="A"/>
    <x v="1"/>
    <x v="48"/>
    <x v="48"/>
    <x v="9"/>
    <x v="69"/>
    <x v="4"/>
    <x v="89"/>
    <s v="002"/>
    <n v="202800"/>
    <n v="-202800"/>
    <n v="0"/>
    <n v="0"/>
    <n v="0"/>
    <n v="0"/>
    <n v="0"/>
    <n v="0"/>
    <n v="0"/>
    <n v="0"/>
    <n v="0"/>
    <s v="G/730701/1AL101"/>
  </r>
  <r>
    <s v="1"/>
    <s v="QUITO CIUDAD SOLIDARIA"/>
    <x v="1"/>
    <s v="A"/>
    <x v="1"/>
    <x v="48"/>
    <x v="48"/>
    <x v="9"/>
    <x v="69"/>
    <x v="4"/>
    <x v="110"/>
    <s v="002"/>
    <n v="28125"/>
    <n v="0"/>
    <n v="28125"/>
    <n v="-28125"/>
    <n v="0"/>
    <n v="0"/>
    <n v="0"/>
    <n v="0"/>
    <n v="28125"/>
    <n v="28125"/>
    <n v="0"/>
    <s v="G/730704/1AL101"/>
  </r>
  <r>
    <s v="1"/>
    <s v="QUITO CIUDAD SOLIDARIA"/>
    <x v="1"/>
    <s v="A"/>
    <x v="1"/>
    <x v="48"/>
    <x v="48"/>
    <x v="9"/>
    <x v="69"/>
    <x v="6"/>
    <x v="79"/>
    <s v="002"/>
    <n v="0"/>
    <n v="1510.77"/>
    <n v="1510.77"/>
    <n v="-134.4"/>
    <n v="1376.37"/>
    <n v="1376.37"/>
    <n v="0"/>
    <n v="0"/>
    <n v="1510.77"/>
    <n v="1510.77"/>
    <n v="0"/>
    <s v="G/840103/1AL101"/>
  </r>
  <r>
    <s v="1"/>
    <s v="QUITO CIUDAD SOLIDARIA"/>
    <x v="1"/>
    <s v="A"/>
    <x v="1"/>
    <x v="48"/>
    <x v="48"/>
    <x v="9"/>
    <x v="69"/>
    <x v="6"/>
    <x v="77"/>
    <s v="002"/>
    <n v="10000"/>
    <n v="-10000"/>
    <n v="0"/>
    <n v="0"/>
    <n v="0"/>
    <n v="0"/>
    <n v="0"/>
    <n v="0"/>
    <n v="0"/>
    <n v="0"/>
    <n v="0"/>
    <s v="G/840104/1AL101"/>
  </r>
  <r>
    <s v="1"/>
    <s v="QUITO CIUDAD SOLIDARIA"/>
    <x v="1"/>
    <s v="A"/>
    <x v="1"/>
    <x v="48"/>
    <x v="48"/>
    <x v="9"/>
    <x v="69"/>
    <x v="6"/>
    <x v="78"/>
    <s v="002"/>
    <n v="757633.67"/>
    <n v="15691.2"/>
    <n v="773324.87"/>
    <n v="-709311.6"/>
    <n v="64013.270000000019"/>
    <n v="0"/>
    <n v="6378.6"/>
    <n v="6378.6"/>
    <n v="766946.27"/>
    <n v="766946.27"/>
    <n v="57634.67"/>
    <s v="G/840107/1AL101"/>
  </r>
  <r>
    <s v="1"/>
    <s v="QUITO CIUDAD SOLIDARIA"/>
    <x v="1"/>
    <s v="A"/>
    <x v="1"/>
    <x v="48"/>
    <x v="48"/>
    <x v="9"/>
    <x v="69"/>
    <x v="6"/>
    <x v="206"/>
    <s v="002"/>
    <n v="0"/>
    <n v="87344.78"/>
    <n v="87344.78"/>
    <n v="-87344.78"/>
    <n v="0"/>
    <n v="0"/>
    <n v="0"/>
    <n v="0"/>
    <n v="87344.78"/>
    <n v="87344.78"/>
    <n v="0"/>
    <s v="G/840402/1AL101"/>
  </r>
  <r>
    <s v="1"/>
    <s v="QUITO CIUDAD SOLIDARIA"/>
    <x v="1"/>
    <s v="A"/>
    <x v="1"/>
    <x v="48"/>
    <x v="48"/>
    <x v="0"/>
    <x v="0"/>
    <x v="7"/>
    <x v="90"/>
    <s v="002"/>
    <n v="0"/>
    <n v="15000"/>
    <n v="15000"/>
    <n v="0"/>
    <n v="15000"/>
    <n v="0"/>
    <n v="0"/>
    <n v="0"/>
    <n v="15000"/>
    <n v="15000"/>
    <n v="15000"/>
    <s v="G/990101/1AA101"/>
  </r>
  <r>
    <s v="1"/>
    <s v="QUITO CIUDAD SOLIDARIA"/>
    <x v="0"/>
    <s v="D"/>
    <x v="12"/>
    <x v="49"/>
    <x v="49"/>
    <x v="0"/>
    <x v="0"/>
    <x v="0"/>
    <x v="0"/>
    <s v="002"/>
    <n v="1238064"/>
    <n v="-10848"/>
    <n v="1227216"/>
    <n v="-82097.490000000005"/>
    <n v="1145118.51"/>
    <n v="0"/>
    <n v="758572.12"/>
    <n v="758572.12"/>
    <n v="468643.88"/>
    <n v="468643.88"/>
    <n v="386546.39"/>
    <s v="G/510105/1DA101"/>
  </r>
  <r>
    <s v="1"/>
    <s v="QUITO CIUDAD SOLIDARIA"/>
    <x v="0"/>
    <s v="D"/>
    <x v="12"/>
    <x v="49"/>
    <x v="49"/>
    <x v="0"/>
    <x v="0"/>
    <x v="0"/>
    <x v="1"/>
    <s v="002"/>
    <n v="28381.200000000001"/>
    <n v="0"/>
    <n v="28381.200000000001"/>
    <n v="-7751.47"/>
    <n v="20629.73"/>
    <n v="0"/>
    <n v="13793.44"/>
    <n v="13793.44"/>
    <n v="14587.76"/>
    <n v="14587.76"/>
    <n v="6836.29"/>
    <s v="G/510106/1DA101"/>
  </r>
  <r>
    <s v="1"/>
    <s v="QUITO CIUDAD SOLIDARIA"/>
    <x v="0"/>
    <s v="D"/>
    <x v="12"/>
    <x v="49"/>
    <x v="49"/>
    <x v="0"/>
    <x v="0"/>
    <x v="0"/>
    <x v="2"/>
    <s v="002"/>
    <n v="105537.1"/>
    <n v="-191"/>
    <n v="105346.1"/>
    <n v="0"/>
    <n v="105346.1"/>
    <n v="396.1"/>
    <n v="18888.96"/>
    <n v="18888.96"/>
    <n v="86457.140000000014"/>
    <n v="86457.140000000014"/>
    <n v="86061.04"/>
    <s v="G/510203/1DA101"/>
  </r>
  <r>
    <s v="1"/>
    <s v="QUITO CIUDAD SOLIDARIA"/>
    <x v="0"/>
    <s v="D"/>
    <x v="12"/>
    <x v="49"/>
    <x v="49"/>
    <x v="0"/>
    <x v="0"/>
    <x v="0"/>
    <x v="3"/>
    <s v="002"/>
    <n v="31248.14"/>
    <n v="66.67"/>
    <n v="31314.809999999998"/>
    <n v="0"/>
    <n v="31314.809999999998"/>
    <n v="168.91"/>
    <n v="25264.6"/>
    <n v="25264.6"/>
    <n v="6050.2099999999991"/>
    <n v="6050.2099999999991"/>
    <n v="5881.3"/>
    <s v="G/510204/1DA101"/>
  </r>
  <r>
    <s v="1"/>
    <s v="QUITO CIUDAD SOLIDARIA"/>
    <x v="0"/>
    <s v="D"/>
    <x v="12"/>
    <x v="49"/>
    <x v="49"/>
    <x v="0"/>
    <x v="0"/>
    <x v="0"/>
    <x v="4"/>
    <s v="002"/>
    <n v="528"/>
    <n v="0"/>
    <n v="528"/>
    <n v="-387.99"/>
    <n v="140.01"/>
    <n v="0"/>
    <n v="81"/>
    <n v="81"/>
    <n v="447"/>
    <n v="447"/>
    <n v="59.01"/>
    <s v="G/510304/1DA101"/>
  </r>
  <r>
    <s v="1"/>
    <s v="QUITO CIUDAD SOLIDARIA"/>
    <x v="0"/>
    <s v="D"/>
    <x v="12"/>
    <x v="49"/>
    <x v="49"/>
    <x v="0"/>
    <x v="0"/>
    <x v="0"/>
    <x v="5"/>
    <s v="002"/>
    <n v="4224"/>
    <n v="0"/>
    <n v="4224"/>
    <n v="-2405.54"/>
    <n v="1818.46"/>
    <n v="0"/>
    <n v="1052"/>
    <n v="1052"/>
    <n v="3172"/>
    <n v="3172"/>
    <n v="766.46"/>
    <s v="G/510306/1DA101"/>
  </r>
  <r>
    <s v="1"/>
    <s v="QUITO CIUDAD SOLIDARIA"/>
    <x v="0"/>
    <s v="D"/>
    <x v="12"/>
    <x v="49"/>
    <x v="49"/>
    <x v="0"/>
    <x v="0"/>
    <x v="0"/>
    <x v="6"/>
    <s v="002"/>
    <n v="141.91"/>
    <n v="0"/>
    <n v="141.91"/>
    <n v="-141.91"/>
    <n v="0"/>
    <n v="0"/>
    <n v="0"/>
    <n v="0"/>
    <n v="141.91"/>
    <n v="141.91"/>
    <n v="0"/>
    <s v="G/510401/1DA101"/>
  </r>
  <r>
    <s v="1"/>
    <s v="QUITO CIUDAD SOLIDARIA"/>
    <x v="0"/>
    <s v="D"/>
    <x v="12"/>
    <x v="49"/>
    <x v="49"/>
    <x v="0"/>
    <x v="0"/>
    <x v="0"/>
    <x v="7"/>
    <s v="002"/>
    <n v="851.44"/>
    <n v="0"/>
    <n v="851.44"/>
    <n v="-580.17999999999995"/>
    <n v="271.2600000000001"/>
    <n v="0"/>
    <n v="180.2"/>
    <n v="180.2"/>
    <n v="671.24"/>
    <n v="671.24"/>
    <n v="91.06"/>
    <s v="G/510408/1DA101"/>
  </r>
  <r>
    <s v="1"/>
    <s v="QUITO CIUDAD SOLIDARIA"/>
    <x v="0"/>
    <s v="D"/>
    <x v="12"/>
    <x v="49"/>
    <x v="49"/>
    <x v="0"/>
    <x v="0"/>
    <x v="0"/>
    <x v="8"/>
    <s v="002"/>
    <n v="9832.32"/>
    <n v="0"/>
    <n v="9832.32"/>
    <n v="3323.11"/>
    <n v="13155.43"/>
    <n v="0"/>
    <n v="8279.5400000000009"/>
    <n v="8279.5400000000009"/>
    <n v="1552.7799999999988"/>
    <n v="1552.7799999999988"/>
    <n v="4875.8900000000003"/>
    <s v="G/510507/1DA101"/>
  </r>
  <r>
    <s v="1"/>
    <s v="QUITO CIUDAD SOLIDARIA"/>
    <x v="0"/>
    <s v="D"/>
    <x v="12"/>
    <x v="49"/>
    <x v="49"/>
    <x v="0"/>
    <x v="0"/>
    <x v="0"/>
    <x v="9"/>
    <s v="002"/>
    <n v="7213.01"/>
    <n v="0"/>
    <n v="7213.01"/>
    <n v="-3569.26"/>
    <n v="3643.75"/>
    <n v="0"/>
    <n v="74.5"/>
    <n v="74.5"/>
    <n v="7138.51"/>
    <n v="7138.51"/>
    <n v="3569.25"/>
    <s v="G/510509/1DA101"/>
  </r>
  <r>
    <s v="1"/>
    <s v="QUITO CIUDAD SOLIDARIA"/>
    <x v="0"/>
    <s v="D"/>
    <x v="12"/>
    <x v="49"/>
    <x v="49"/>
    <x v="0"/>
    <x v="0"/>
    <x v="0"/>
    <x v="82"/>
    <s v="002"/>
    <n v="0"/>
    <n v="8556"/>
    <n v="8556"/>
    <n v="0"/>
    <n v="8556"/>
    <n v="4040.33"/>
    <n v="4515.67"/>
    <n v="4515.67"/>
    <n v="4040.33"/>
    <n v="4040.33"/>
    <n v="0"/>
    <s v="G/510510/1DA101"/>
  </r>
  <r>
    <s v="1"/>
    <s v="QUITO CIUDAD SOLIDARIA"/>
    <x v="0"/>
    <s v="D"/>
    <x v="12"/>
    <x v="49"/>
    <x v="49"/>
    <x v="0"/>
    <x v="0"/>
    <x v="0"/>
    <x v="10"/>
    <s v="002"/>
    <n v="3663.04"/>
    <n v="0"/>
    <n v="3663.04"/>
    <n v="-1626.52"/>
    <n v="2036.52"/>
    <n v="0"/>
    <n v="410"/>
    <n v="410"/>
    <n v="3253.04"/>
    <n v="3253.04"/>
    <n v="1626.52"/>
    <s v="G/510512/1DA101"/>
  </r>
  <r>
    <s v="1"/>
    <s v="QUITO CIUDAD SOLIDARIA"/>
    <x v="0"/>
    <s v="D"/>
    <x v="12"/>
    <x v="49"/>
    <x v="49"/>
    <x v="0"/>
    <x v="0"/>
    <x v="0"/>
    <x v="11"/>
    <s v="002"/>
    <n v="3326.09"/>
    <n v="0"/>
    <n v="3326.09"/>
    <n v="614.62"/>
    <n v="3940.71"/>
    <n v="0"/>
    <n v="2506.8000000000002"/>
    <n v="2506.8000000000002"/>
    <n v="819.29"/>
    <n v="819.29"/>
    <n v="1433.91"/>
    <s v="G/510513/1DA101"/>
  </r>
  <r>
    <s v="1"/>
    <s v="QUITO CIUDAD SOLIDARIA"/>
    <x v="0"/>
    <s v="D"/>
    <x v="12"/>
    <x v="49"/>
    <x v="49"/>
    <x v="0"/>
    <x v="0"/>
    <x v="0"/>
    <x v="12"/>
    <s v="002"/>
    <n v="160063.41"/>
    <n v="-289.95"/>
    <n v="159773.46"/>
    <n v="-8857.51"/>
    <n v="150915.94999999998"/>
    <n v="426.94"/>
    <n v="99622.399999999994"/>
    <n v="99622.399999999994"/>
    <n v="60151.06"/>
    <n v="60151.06"/>
    <n v="50866.61"/>
    <s v="G/510601/1DA101"/>
  </r>
  <r>
    <s v="1"/>
    <s v="QUITO CIUDAD SOLIDARIA"/>
    <x v="0"/>
    <s v="D"/>
    <x v="12"/>
    <x v="49"/>
    <x v="49"/>
    <x v="0"/>
    <x v="0"/>
    <x v="0"/>
    <x v="13"/>
    <s v="002"/>
    <n v="105537.1"/>
    <n v="-191"/>
    <n v="105346.1"/>
    <n v="-28490.46"/>
    <n v="76855.640000000014"/>
    <n v="713"/>
    <n v="50293.67"/>
    <n v="50293.67"/>
    <n v="55052.430000000008"/>
    <n v="55052.430000000008"/>
    <n v="25848.97"/>
    <s v="G/510602/1DA101"/>
  </r>
  <r>
    <s v="1"/>
    <s v="QUITO CIUDAD SOLIDARIA"/>
    <x v="0"/>
    <s v="D"/>
    <x v="12"/>
    <x v="49"/>
    <x v="49"/>
    <x v="0"/>
    <x v="0"/>
    <x v="0"/>
    <x v="14"/>
    <s v="002"/>
    <n v="25809.79"/>
    <n v="0"/>
    <n v="25809.79"/>
    <n v="0"/>
    <n v="25809.79"/>
    <n v="0"/>
    <n v="0"/>
    <n v="0"/>
    <n v="25809.79"/>
    <n v="25809.79"/>
    <n v="25809.79"/>
    <s v="G/510707/1DA101"/>
  </r>
  <r>
    <s v="1"/>
    <s v="QUITO CIUDAD SOLIDARIA"/>
    <x v="0"/>
    <s v="D"/>
    <x v="12"/>
    <x v="49"/>
    <x v="49"/>
    <x v="0"/>
    <x v="1"/>
    <x v="1"/>
    <x v="91"/>
    <s v="001"/>
    <n v="46000"/>
    <n v="0"/>
    <n v="46000"/>
    <n v="0"/>
    <n v="46000"/>
    <n v="0"/>
    <n v="11584"/>
    <n v="3920"/>
    <n v="34416"/>
    <n v="42080"/>
    <n v="34416"/>
    <s v="G/530106/1DA101"/>
  </r>
  <r>
    <s v="1"/>
    <s v="QUITO CIUDAD SOLIDARIA"/>
    <x v="0"/>
    <s v="D"/>
    <x v="12"/>
    <x v="49"/>
    <x v="49"/>
    <x v="0"/>
    <x v="1"/>
    <x v="1"/>
    <x v="19"/>
    <s v="001"/>
    <n v="19000"/>
    <n v="-10000"/>
    <n v="9000"/>
    <n v="0"/>
    <n v="9000"/>
    <n v="0"/>
    <n v="0"/>
    <n v="0"/>
    <n v="9000"/>
    <n v="9000"/>
    <n v="9000"/>
    <s v="G/530203/1DA101"/>
  </r>
  <r>
    <s v="1"/>
    <s v="QUITO CIUDAD SOLIDARIA"/>
    <x v="0"/>
    <s v="D"/>
    <x v="12"/>
    <x v="49"/>
    <x v="49"/>
    <x v="0"/>
    <x v="1"/>
    <x v="1"/>
    <x v="20"/>
    <s v="001"/>
    <n v="18000"/>
    <n v="-18000"/>
    <n v="0"/>
    <n v="0"/>
    <n v="0"/>
    <n v="0"/>
    <n v="0"/>
    <n v="0"/>
    <n v="0"/>
    <n v="0"/>
    <n v="0"/>
    <s v="G/530204/1DA101"/>
  </r>
  <r>
    <s v="1"/>
    <s v="QUITO CIUDAD SOLIDARIA"/>
    <x v="0"/>
    <s v="D"/>
    <x v="12"/>
    <x v="49"/>
    <x v="49"/>
    <x v="0"/>
    <x v="1"/>
    <x v="1"/>
    <x v="121"/>
    <s v="001"/>
    <n v="14000"/>
    <n v="-14000"/>
    <n v="0"/>
    <n v="0"/>
    <n v="0"/>
    <n v="0"/>
    <n v="0"/>
    <n v="0"/>
    <n v="0"/>
    <n v="0"/>
    <n v="0"/>
    <s v="G/530230/1DA101"/>
  </r>
  <r>
    <s v="1"/>
    <s v="QUITO CIUDAD SOLIDARIA"/>
    <x v="0"/>
    <s v="D"/>
    <x v="12"/>
    <x v="49"/>
    <x v="49"/>
    <x v="0"/>
    <x v="1"/>
    <x v="1"/>
    <x v="207"/>
    <s v="001"/>
    <n v="5824"/>
    <n v="-5824"/>
    <n v="0"/>
    <n v="0"/>
    <n v="0"/>
    <n v="0"/>
    <n v="0"/>
    <n v="0"/>
    <n v="0"/>
    <n v="0"/>
    <n v="0"/>
    <s v="G/530241/1DA101"/>
  </r>
  <r>
    <s v="1"/>
    <s v="QUITO CIUDAD SOLIDARIA"/>
    <x v="0"/>
    <s v="D"/>
    <x v="12"/>
    <x v="49"/>
    <x v="49"/>
    <x v="0"/>
    <x v="1"/>
    <x v="1"/>
    <x v="24"/>
    <s v="001"/>
    <n v="60000"/>
    <n v="-1687.05"/>
    <n v="58312.95"/>
    <n v="-49908"/>
    <n v="8404.9499999999971"/>
    <n v="0"/>
    <n v="0"/>
    <n v="0"/>
    <n v="58312.95"/>
    <n v="58312.95"/>
    <n v="8404.9500000000007"/>
    <s v="G/530402/1DA101"/>
  </r>
  <r>
    <s v="1"/>
    <s v="QUITO CIUDAD SOLIDARIA"/>
    <x v="0"/>
    <s v="D"/>
    <x v="12"/>
    <x v="49"/>
    <x v="49"/>
    <x v="0"/>
    <x v="1"/>
    <x v="1"/>
    <x v="25"/>
    <s v="001"/>
    <n v="6000"/>
    <n v="11750"/>
    <n v="17750"/>
    <n v="0"/>
    <n v="17750"/>
    <n v="0"/>
    <n v="0"/>
    <n v="0"/>
    <n v="17750"/>
    <n v="17750"/>
    <n v="17750"/>
    <s v="G/530404/1DA101"/>
  </r>
  <r>
    <s v="1"/>
    <s v="QUITO CIUDAD SOLIDARIA"/>
    <x v="0"/>
    <s v="D"/>
    <x v="12"/>
    <x v="49"/>
    <x v="49"/>
    <x v="0"/>
    <x v="1"/>
    <x v="1"/>
    <x v="27"/>
    <s v="001"/>
    <n v="0"/>
    <n v="1595.05"/>
    <n v="1595.05"/>
    <n v="0"/>
    <n v="1595.05"/>
    <n v="0"/>
    <n v="1595.05"/>
    <n v="1595.05"/>
    <n v="0"/>
    <n v="0"/>
    <n v="0"/>
    <s v="G/530505/1DA101"/>
  </r>
  <r>
    <s v="1"/>
    <s v="QUITO CIUDAD SOLIDARIA"/>
    <x v="0"/>
    <s v="D"/>
    <x v="12"/>
    <x v="49"/>
    <x v="49"/>
    <x v="0"/>
    <x v="1"/>
    <x v="1"/>
    <x v="180"/>
    <s v="001"/>
    <n v="0"/>
    <n v="1344"/>
    <n v="1344"/>
    <n v="0"/>
    <n v="1344"/>
    <n v="0"/>
    <n v="0"/>
    <n v="0"/>
    <n v="1344"/>
    <n v="1344"/>
    <n v="1344"/>
    <s v="G/530602/1DA101"/>
  </r>
  <r>
    <s v="1"/>
    <s v="QUITO CIUDAD SOLIDARIA"/>
    <x v="0"/>
    <s v="D"/>
    <x v="12"/>
    <x v="49"/>
    <x v="49"/>
    <x v="0"/>
    <x v="1"/>
    <x v="1"/>
    <x v="208"/>
    <s v="001"/>
    <n v="0"/>
    <n v="3396"/>
    <n v="3396"/>
    <n v="0"/>
    <n v="3396"/>
    <n v="0"/>
    <n v="3000"/>
    <n v="0"/>
    <n v="396"/>
    <n v="3396"/>
    <n v="396"/>
    <s v="G/530609/1DA101"/>
  </r>
  <r>
    <s v="1"/>
    <s v="QUITO CIUDAD SOLIDARIA"/>
    <x v="0"/>
    <s v="D"/>
    <x v="12"/>
    <x v="49"/>
    <x v="49"/>
    <x v="0"/>
    <x v="1"/>
    <x v="1"/>
    <x v="28"/>
    <s v="001"/>
    <n v="0"/>
    <n v="5000"/>
    <n v="5000"/>
    <n v="0"/>
    <n v="5000"/>
    <n v="0"/>
    <n v="0"/>
    <n v="0"/>
    <n v="5000"/>
    <n v="5000"/>
    <n v="5000"/>
    <s v="G/530704/1DA101"/>
  </r>
  <r>
    <s v="1"/>
    <s v="QUITO CIUDAD SOLIDARIA"/>
    <x v="0"/>
    <s v="D"/>
    <x v="12"/>
    <x v="49"/>
    <x v="49"/>
    <x v="0"/>
    <x v="1"/>
    <x v="1"/>
    <x v="32"/>
    <s v="001"/>
    <n v="220"/>
    <n v="0"/>
    <n v="220"/>
    <n v="0"/>
    <n v="220"/>
    <n v="0"/>
    <n v="0"/>
    <n v="0"/>
    <n v="220"/>
    <n v="220"/>
    <n v="220"/>
    <s v="G/530805/1DA101"/>
  </r>
  <r>
    <s v="1"/>
    <s v="QUITO CIUDAD SOLIDARIA"/>
    <x v="0"/>
    <s v="D"/>
    <x v="12"/>
    <x v="49"/>
    <x v="49"/>
    <x v="0"/>
    <x v="1"/>
    <x v="1"/>
    <x v="34"/>
    <s v="001"/>
    <n v="0"/>
    <n v="3000"/>
    <n v="3000"/>
    <n v="0"/>
    <n v="3000"/>
    <n v="0"/>
    <n v="0"/>
    <n v="0"/>
    <n v="3000"/>
    <n v="3000"/>
    <n v="3000"/>
    <s v="G/530807/1DA101"/>
  </r>
  <r>
    <s v="1"/>
    <s v="QUITO CIUDAD SOLIDARIA"/>
    <x v="0"/>
    <s v="D"/>
    <x v="12"/>
    <x v="49"/>
    <x v="49"/>
    <x v="0"/>
    <x v="1"/>
    <x v="1"/>
    <x v="94"/>
    <s v="001"/>
    <n v="18000"/>
    <n v="17291.599999999999"/>
    <n v="35291.599999999999"/>
    <n v="0"/>
    <n v="35291.599999999999"/>
    <n v="0"/>
    <n v="0"/>
    <n v="0"/>
    <n v="35291.599999999999"/>
    <n v="35291.599999999999"/>
    <n v="35291.599999999999"/>
    <s v="G/530810/1DA101"/>
  </r>
  <r>
    <s v="1"/>
    <s v="QUITO CIUDAD SOLIDARIA"/>
    <x v="0"/>
    <s v="D"/>
    <x v="12"/>
    <x v="49"/>
    <x v="49"/>
    <x v="0"/>
    <x v="1"/>
    <x v="1"/>
    <x v="37"/>
    <s v="002"/>
    <n v="12000"/>
    <n v="0"/>
    <n v="12000"/>
    <n v="0"/>
    <n v="12000"/>
    <n v="0"/>
    <n v="11999.68"/>
    <n v="11999.68"/>
    <n v="0.31999999999970896"/>
    <n v="0.31999999999970896"/>
    <n v="0.32"/>
    <s v="G/530813/1DA101"/>
  </r>
  <r>
    <s v="1"/>
    <s v="QUITO CIUDAD SOLIDARIA"/>
    <x v="0"/>
    <s v="D"/>
    <x v="12"/>
    <x v="49"/>
    <x v="49"/>
    <x v="0"/>
    <x v="1"/>
    <x v="1"/>
    <x v="37"/>
    <s v="001"/>
    <n v="37000"/>
    <n v="6134.4"/>
    <n v="43134.400000000001"/>
    <n v="0"/>
    <n v="43134.400000000001"/>
    <n v="0"/>
    <n v="14880.32"/>
    <n v="14880.32"/>
    <n v="28254.080000000002"/>
    <n v="28254.080000000002"/>
    <n v="28254.080000000002"/>
    <s v="G/530813/1DA101"/>
  </r>
  <r>
    <s v="3"/>
    <s v="QUITO CIUDAD INTELIGENTE"/>
    <x v="0"/>
    <s v="D"/>
    <x v="12"/>
    <x v="49"/>
    <x v="49"/>
    <x v="17"/>
    <x v="70"/>
    <x v="4"/>
    <x v="89"/>
    <s v="001"/>
    <n v="10000"/>
    <n v="0"/>
    <n v="10000"/>
    <n v="-10000"/>
    <n v="0"/>
    <n v="0"/>
    <n v="0"/>
    <n v="0"/>
    <n v="10000"/>
    <n v="10000"/>
    <n v="0"/>
    <s v="G/730701/3DD303"/>
  </r>
  <r>
    <s v="3"/>
    <s v="QUITO CIUDAD INTELIGENTE"/>
    <x v="0"/>
    <s v="D"/>
    <x v="12"/>
    <x v="49"/>
    <x v="49"/>
    <x v="17"/>
    <x v="70"/>
    <x v="4"/>
    <x v="126"/>
    <s v="001"/>
    <n v="45000"/>
    <n v="0"/>
    <n v="45000"/>
    <n v="-37000"/>
    <n v="8000"/>
    <n v="0"/>
    <n v="0"/>
    <n v="0"/>
    <n v="45000"/>
    <n v="45000"/>
    <n v="8000"/>
    <s v="G/730702/3DD303"/>
  </r>
  <r>
    <s v="3"/>
    <s v="QUITO CIUDAD INTELIGENTE"/>
    <x v="0"/>
    <s v="D"/>
    <x v="12"/>
    <x v="49"/>
    <x v="49"/>
    <x v="18"/>
    <x v="71"/>
    <x v="4"/>
    <x v="57"/>
    <s v="001"/>
    <n v="5000"/>
    <n v="0"/>
    <n v="5000"/>
    <n v="-5000"/>
    <n v="0"/>
    <n v="0"/>
    <n v="0"/>
    <n v="0"/>
    <n v="5000"/>
    <n v="5000"/>
    <n v="0"/>
    <s v="G/730204/3DD305"/>
  </r>
  <r>
    <s v="3"/>
    <s v="QUITO CIUDAD INTELIGENTE"/>
    <x v="0"/>
    <s v="D"/>
    <x v="12"/>
    <x v="49"/>
    <x v="49"/>
    <x v="18"/>
    <x v="71"/>
    <x v="4"/>
    <x v="53"/>
    <s v="001"/>
    <n v="5000"/>
    <n v="0"/>
    <n v="5000"/>
    <n v="-5000"/>
    <n v="0"/>
    <n v="0"/>
    <n v="0"/>
    <n v="0"/>
    <n v="5000"/>
    <n v="5000"/>
    <n v="0"/>
    <s v="G/730205/3DD305"/>
  </r>
  <r>
    <s v="3"/>
    <s v="QUITO CIUDAD INTELIGENTE"/>
    <x v="0"/>
    <s v="D"/>
    <x v="12"/>
    <x v="49"/>
    <x v="49"/>
    <x v="18"/>
    <x v="71"/>
    <x v="4"/>
    <x v="209"/>
    <s v="001"/>
    <n v="28500"/>
    <n v="0"/>
    <n v="28500"/>
    <n v="0"/>
    <n v="28500"/>
    <n v="0"/>
    <n v="0"/>
    <n v="0"/>
    <n v="28500"/>
    <n v="28500"/>
    <n v="28500"/>
    <s v="G/730236/3DD305"/>
  </r>
  <r>
    <s v="3"/>
    <s v="QUITO CIUDAD INTELIGENTE"/>
    <x v="0"/>
    <s v="D"/>
    <x v="12"/>
    <x v="49"/>
    <x v="49"/>
    <x v="18"/>
    <x v="71"/>
    <x v="4"/>
    <x v="54"/>
    <s v="001"/>
    <n v="71000"/>
    <n v="0"/>
    <n v="71000"/>
    <n v="-20000"/>
    <n v="51000"/>
    <n v="0"/>
    <n v="0"/>
    <n v="0"/>
    <n v="71000"/>
    <n v="71000"/>
    <n v="51000"/>
    <s v="G/730237/3DD305"/>
  </r>
  <r>
    <s v="3"/>
    <s v="QUITO CIUDAD INTELIGENTE"/>
    <x v="0"/>
    <s v="D"/>
    <x v="12"/>
    <x v="49"/>
    <x v="49"/>
    <x v="18"/>
    <x v="71"/>
    <x v="4"/>
    <x v="210"/>
    <s v="001"/>
    <n v="16500"/>
    <n v="0"/>
    <n v="16500"/>
    <n v="0"/>
    <n v="16500"/>
    <n v="0"/>
    <n v="0"/>
    <n v="0"/>
    <n v="16500"/>
    <n v="16500"/>
    <n v="16500"/>
    <s v="G/731515/3DD305"/>
  </r>
  <r>
    <s v="3"/>
    <s v="QUITO CIUDAD INTELIGENTE"/>
    <x v="0"/>
    <s v="D"/>
    <x v="12"/>
    <x v="49"/>
    <x v="49"/>
    <x v="19"/>
    <x v="72"/>
    <x v="4"/>
    <x v="89"/>
    <s v="001"/>
    <n v="22000"/>
    <n v="0"/>
    <n v="22000"/>
    <n v="0"/>
    <n v="22000"/>
    <n v="0"/>
    <n v="0"/>
    <n v="0"/>
    <n v="22000"/>
    <n v="22000"/>
    <n v="22000"/>
    <s v="G/730701/3DD306"/>
  </r>
  <r>
    <s v="3"/>
    <s v="QUITO CIUDAD INTELIGENTE"/>
    <x v="0"/>
    <s v="D"/>
    <x v="12"/>
    <x v="49"/>
    <x v="49"/>
    <x v="19"/>
    <x v="72"/>
    <x v="4"/>
    <x v="126"/>
    <s v="001"/>
    <n v="15000"/>
    <n v="0"/>
    <n v="15000"/>
    <n v="0"/>
    <n v="15000"/>
    <n v="0"/>
    <n v="0"/>
    <n v="0"/>
    <n v="15000"/>
    <n v="15000"/>
    <n v="15000"/>
    <s v="G/730702/3DD306"/>
  </r>
  <r>
    <s v="3"/>
    <s v="QUITO CIUDAD INTELIGENTE"/>
    <x v="0"/>
    <s v="D"/>
    <x v="12"/>
    <x v="49"/>
    <x v="49"/>
    <x v="20"/>
    <x v="73"/>
    <x v="4"/>
    <x v="57"/>
    <s v="001"/>
    <n v="30000"/>
    <n v="0"/>
    <n v="30000"/>
    <n v="0"/>
    <n v="30000"/>
    <n v="0"/>
    <n v="0"/>
    <n v="0"/>
    <n v="30000"/>
    <n v="30000"/>
    <n v="30000"/>
    <s v="G/730204/3DD307"/>
  </r>
  <r>
    <s v="3"/>
    <s v="QUITO CIUDAD INTELIGENTE"/>
    <x v="0"/>
    <s v="D"/>
    <x v="12"/>
    <x v="49"/>
    <x v="49"/>
    <x v="20"/>
    <x v="73"/>
    <x v="4"/>
    <x v="124"/>
    <s v="001"/>
    <n v="5000"/>
    <n v="0"/>
    <n v="5000"/>
    <n v="-5000"/>
    <n v="0"/>
    <n v="0"/>
    <n v="0"/>
    <n v="0"/>
    <n v="5000"/>
    <n v="5000"/>
    <n v="0"/>
    <s v="G/730207/3DD307"/>
  </r>
  <r>
    <s v="3"/>
    <s v="QUITO CIUDAD INTELIGENTE"/>
    <x v="0"/>
    <s v="D"/>
    <x v="12"/>
    <x v="49"/>
    <x v="49"/>
    <x v="20"/>
    <x v="73"/>
    <x v="4"/>
    <x v="209"/>
    <s v="001"/>
    <n v="267000"/>
    <n v="0"/>
    <n v="267000"/>
    <n v="0"/>
    <n v="267000"/>
    <n v="0"/>
    <n v="0"/>
    <n v="0"/>
    <n v="267000"/>
    <n v="267000"/>
    <n v="267000"/>
    <s v="G/730236/3DD307"/>
  </r>
  <r>
    <s v="3"/>
    <s v="QUITO CIUDAD INTELIGENTE"/>
    <x v="0"/>
    <s v="D"/>
    <x v="12"/>
    <x v="49"/>
    <x v="49"/>
    <x v="20"/>
    <x v="73"/>
    <x v="4"/>
    <x v="69"/>
    <s v="001"/>
    <n v="3570"/>
    <n v="0"/>
    <n v="3570"/>
    <n v="0"/>
    <n v="3570"/>
    <n v="0"/>
    <n v="0"/>
    <n v="0"/>
    <n v="3570"/>
    <n v="3570"/>
    <n v="3570"/>
    <s v="G/730802/3DD307"/>
  </r>
  <r>
    <s v="3"/>
    <s v="QUITO CIUDAD INTELIGENTE"/>
    <x v="0"/>
    <s v="D"/>
    <x v="12"/>
    <x v="49"/>
    <x v="49"/>
    <x v="20"/>
    <x v="73"/>
    <x v="4"/>
    <x v="52"/>
    <s v="001"/>
    <n v="1430"/>
    <n v="0"/>
    <n v="1430"/>
    <n v="0"/>
    <n v="1430"/>
    <n v="0"/>
    <n v="0"/>
    <n v="0"/>
    <n v="1430"/>
    <n v="1430"/>
    <n v="1430"/>
    <s v="G/731406/3DD307"/>
  </r>
  <r>
    <s v="3"/>
    <s v="QUITO CIUDAD INTELIGENTE"/>
    <x v="0"/>
    <s v="D"/>
    <x v="12"/>
    <x v="49"/>
    <x v="49"/>
    <x v="18"/>
    <x v="74"/>
    <x v="9"/>
    <x v="137"/>
    <s v="001"/>
    <n v="365417.45"/>
    <n v="0"/>
    <n v="365417.45"/>
    <n v="-315417.45"/>
    <n v="50000"/>
    <n v="0"/>
    <n v="0"/>
    <n v="0"/>
    <n v="365417.45"/>
    <n v="365417.45"/>
    <n v="50000"/>
    <s v="G/780204/3DD305"/>
  </r>
  <r>
    <s v="3"/>
    <s v="QUITO CIUDAD INTELIGENTE"/>
    <x v="0"/>
    <s v="D"/>
    <x v="12"/>
    <x v="49"/>
    <x v="49"/>
    <x v="17"/>
    <x v="70"/>
    <x v="6"/>
    <x v="78"/>
    <s v="001"/>
    <n v="15000"/>
    <n v="0"/>
    <n v="15000"/>
    <n v="-15000"/>
    <n v="0"/>
    <n v="0"/>
    <n v="0"/>
    <n v="0"/>
    <n v="15000"/>
    <n v="15000"/>
    <n v="0"/>
    <s v="G/840107/3DD303"/>
  </r>
  <r>
    <s v="3"/>
    <s v="QUITO CIUDAD INTELIGENTE"/>
    <x v="0"/>
    <s v="D"/>
    <x v="12"/>
    <x v="49"/>
    <x v="49"/>
    <x v="19"/>
    <x v="72"/>
    <x v="6"/>
    <x v="78"/>
    <s v="001"/>
    <n v="13000"/>
    <n v="0"/>
    <n v="13000"/>
    <n v="0"/>
    <n v="13000"/>
    <n v="0"/>
    <n v="0"/>
    <n v="0"/>
    <n v="13000"/>
    <n v="13000"/>
    <n v="13000"/>
    <s v="G/840107/3DD306"/>
  </r>
  <r>
    <s v="1"/>
    <s v="QUITO CIUDAD SOLIDARIA"/>
    <x v="1"/>
    <s v="E"/>
    <x v="14"/>
    <x v="50"/>
    <x v="50"/>
    <x v="0"/>
    <x v="0"/>
    <x v="0"/>
    <x v="0"/>
    <s v="002"/>
    <n v="777108"/>
    <n v="-18728.099999999999"/>
    <n v="758379.9"/>
    <n v="-30278.45"/>
    <n v="728101.45000000007"/>
    <n v="0"/>
    <n v="488585.35"/>
    <n v="488585.35"/>
    <n v="269794.55000000005"/>
    <n v="269794.55000000005"/>
    <n v="239516.1"/>
    <s v="G/510105/1EA101"/>
  </r>
  <r>
    <s v="1"/>
    <s v="QUITO CIUDAD SOLIDARIA"/>
    <x v="1"/>
    <s v="E"/>
    <x v="14"/>
    <x v="50"/>
    <x v="50"/>
    <x v="0"/>
    <x v="0"/>
    <x v="0"/>
    <x v="1"/>
    <s v="002"/>
    <n v="67482.12"/>
    <n v="0"/>
    <n v="67482.12"/>
    <n v="-7325.16"/>
    <n v="60156.959999999992"/>
    <n v="0"/>
    <n v="40104.639999999999"/>
    <n v="40104.639999999999"/>
    <n v="27377.479999999996"/>
    <n v="27377.479999999996"/>
    <n v="20052.32"/>
    <s v="G/510106/1EA101"/>
  </r>
  <r>
    <s v="1"/>
    <s v="QUITO CIUDAD SOLIDARIA"/>
    <x v="1"/>
    <s v="E"/>
    <x v="14"/>
    <x v="50"/>
    <x v="50"/>
    <x v="0"/>
    <x v="0"/>
    <x v="0"/>
    <x v="2"/>
    <s v="002"/>
    <n v="106712.51"/>
    <n v="-724.67"/>
    <n v="105987.84"/>
    <n v="0"/>
    <n v="105987.84"/>
    <n v="32784.379999999997"/>
    <n v="4628.6000000000004"/>
    <n v="4628.6000000000004"/>
    <n v="101359.23999999999"/>
    <n v="101359.23999999999"/>
    <n v="68574.86"/>
    <s v="G/510203/1EA101"/>
  </r>
  <r>
    <s v="1"/>
    <s v="QUITO CIUDAD SOLIDARIA"/>
    <x v="1"/>
    <s v="E"/>
    <x v="14"/>
    <x v="50"/>
    <x v="50"/>
    <x v="0"/>
    <x v="0"/>
    <x v="0"/>
    <x v="3"/>
    <s v="002"/>
    <n v="32465.599999999999"/>
    <n v="-300"/>
    <n v="32165.599999999999"/>
    <n v="0"/>
    <n v="32165.599999999999"/>
    <n v="3253.71"/>
    <n v="26062.55"/>
    <n v="26062.55"/>
    <n v="6103.0499999999993"/>
    <n v="6103.0499999999993"/>
    <n v="2849.34"/>
    <s v="G/510204/1EA101"/>
  </r>
  <r>
    <s v="1"/>
    <s v="QUITO CIUDAD SOLIDARIA"/>
    <x v="1"/>
    <s v="E"/>
    <x v="14"/>
    <x v="50"/>
    <x v="50"/>
    <x v="0"/>
    <x v="0"/>
    <x v="0"/>
    <x v="4"/>
    <s v="002"/>
    <n v="1188"/>
    <n v="0"/>
    <n v="1188"/>
    <n v="-773.14"/>
    <n v="414.86"/>
    <n v="0"/>
    <n v="261"/>
    <n v="261"/>
    <n v="927"/>
    <n v="927"/>
    <n v="153.86000000000001"/>
    <s v="G/510304/1EA101"/>
  </r>
  <r>
    <s v="1"/>
    <s v="QUITO CIUDAD SOLIDARIA"/>
    <x v="1"/>
    <s v="E"/>
    <x v="14"/>
    <x v="50"/>
    <x v="50"/>
    <x v="0"/>
    <x v="0"/>
    <x v="0"/>
    <x v="5"/>
    <s v="002"/>
    <n v="9504"/>
    <n v="0"/>
    <n v="9504"/>
    <n v="-3315.71"/>
    <n v="6188.29"/>
    <n v="0"/>
    <n v="3748"/>
    <n v="3748"/>
    <n v="5756"/>
    <n v="5756"/>
    <n v="2440.29"/>
    <s v="G/510306/1EA101"/>
  </r>
  <r>
    <s v="1"/>
    <s v="QUITO CIUDAD SOLIDARIA"/>
    <x v="1"/>
    <s v="E"/>
    <x v="14"/>
    <x v="50"/>
    <x v="50"/>
    <x v="0"/>
    <x v="0"/>
    <x v="0"/>
    <x v="6"/>
    <s v="002"/>
    <n v="337.41"/>
    <n v="0"/>
    <n v="337.41"/>
    <n v="-240.61"/>
    <n v="96.800000000000011"/>
    <n v="0"/>
    <n v="64"/>
    <n v="64"/>
    <n v="273.41000000000003"/>
    <n v="273.41000000000003"/>
    <n v="32.799999999999997"/>
    <s v="G/510401/1EA101"/>
  </r>
  <r>
    <s v="1"/>
    <s v="QUITO CIUDAD SOLIDARIA"/>
    <x v="1"/>
    <s v="E"/>
    <x v="14"/>
    <x v="50"/>
    <x v="50"/>
    <x v="0"/>
    <x v="0"/>
    <x v="0"/>
    <x v="7"/>
    <s v="002"/>
    <n v="2024.46"/>
    <n v="0"/>
    <n v="2024.46"/>
    <n v="401.95"/>
    <n v="2426.41"/>
    <n v="0"/>
    <n v="1604.24"/>
    <n v="1604.24"/>
    <n v="420.22"/>
    <n v="420.22"/>
    <n v="822.17"/>
    <s v="G/510408/1EA101"/>
  </r>
  <r>
    <s v="1"/>
    <s v="QUITO CIUDAD SOLIDARIA"/>
    <x v="1"/>
    <s v="E"/>
    <x v="14"/>
    <x v="50"/>
    <x v="50"/>
    <x v="0"/>
    <x v="0"/>
    <x v="0"/>
    <x v="8"/>
    <s v="002"/>
    <n v="5784.98"/>
    <n v="5639.95"/>
    <n v="11424.93"/>
    <n v="5277.97"/>
    <n v="16702.900000000001"/>
    <n v="0"/>
    <n v="11424.93"/>
    <n v="11424.93"/>
    <n v="0"/>
    <n v="0"/>
    <n v="5277.97"/>
    <s v="G/510507/1EA101"/>
  </r>
  <r>
    <s v="1"/>
    <s v="QUITO CIUDAD SOLIDARIA"/>
    <x v="1"/>
    <s v="E"/>
    <x v="14"/>
    <x v="50"/>
    <x v="50"/>
    <x v="0"/>
    <x v="0"/>
    <x v="0"/>
    <x v="9"/>
    <s v="002"/>
    <n v="88535.360000000001"/>
    <n v="0"/>
    <n v="88535.360000000001"/>
    <n v="-5675.88"/>
    <n v="82859.48"/>
    <n v="0"/>
    <n v="48378.86"/>
    <n v="48378.86"/>
    <n v="40156.5"/>
    <n v="40156.5"/>
    <n v="34480.620000000003"/>
    <s v="G/510509/1EA101"/>
  </r>
  <r>
    <s v="1"/>
    <s v="QUITO CIUDAD SOLIDARIA"/>
    <x v="1"/>
    <s v="E"/>
    <x v="14"/>
    <x v="50"/>
    <x v="50"/>
    <x v="0"/>
    <x v="0"/>
    <x v="0"/>
    <x v="82"/>
    <s v="002"/>
    <n v="435960"/>
    <n v="0"/>
    <n v="435960"/>
    <n v="0"/>
    <n v="435960"/>
    <n v="188372.97"/>
    <n v="245553.7"/>
    <n v="245553.7"/>
    <n v="190406.3"/>
    <n v="190406.3"/>
    <n v="2033.33"/>
    <s v="G/510510/1EA101"/>
  </r>
  <r>
    <s v="1"/>
    <s v="QUITO CIUDAD SOLIDARIA"/>
    <x v="1"/>
    <s v="E"/>
    <x v="14"/>
    <x v="50"/>
    <x v="50"/>
    <x v="0"/>
    <x v="0"/>
    <x v="0"/>
    <x v="10"/>
    <s v="002"/>
    <n v="1678.99"/>
    <n v="0"/>
    <n v="1678.99"/>
    <n v="-474.96"/>
    <n v="1204.03"/>
    <n v="0"/>
    <n v="729.07"/>
    <n v="729.07"/>
    <n v="949.92"/>
    <n v="949.92"/>
    <n v="474.96"/>
    <s v="G/510512/1EA101"/>
  </r>
  <r>
    <s v="1"/>
    <s v="QUITO CIUDAD SOLIDARIA"/>
    <x v="1"/>
    <s v="E"/>
    <x v="14"/>
    <x v="50"/>
    <x v="50"/>
    <x v="0"/>
    <x v="0"/>
    <x v="0"/>
    <x v="11"/>
    <s v="002"/>
    <n v="3357.98"/>
    <n v="5292.15"/>
    <n v="8650.1299999999992"/>
    <n v="2945.97"/>
    <n v="11596.099999999999"/>
    <n v="0"/>
    <n v="8650.1299999999992"/>
    <n v="8650.1299999999992"/>
    <n v="0"/>
    <n v="0"/>
    <n v="2945.97"/>
    <s v="G/510513/1EA101"/>
  </r>
  <r>
    <s v="1"/>
    <s v="QUITO CIUDAD SOLIDARIA"/>
    <x v="1"/>
    <s v="E"/>
    <x v="14"/>
    <x v="50"/>
    <x v="50"/>
    <x v="0"/>
    <x v="0"/>
    <x v="0"/>
    <x v="12"/>
    <s v="002"/>
    <n v="161652.18"/>
    <n v="-1100.04"/>
    <n v="160552.13999999998"/>
    <n v="0"/>
    <n v="160552.13999999998"/>
    <n v="22434.65"/>
    <n v="101181.28"/>
    <n v="101181.28"/>
    <n v="59370.859999999986"/>
    <n v="59370.859999999986"/>
    <n v="36936.21"/>
    <s v="G/510601/1EA101"/>
  </r>
  <r>
    <s v="1"/>
    <s v="QUITO CIUDAD SOLIDARIA"/>
    <x v="1"/>
    <s v="E"/>
    <x v="14"/>
    <x v="50"/>
    <x v="50"/>
    <x v="0"/>
    <x v="0"/>
    <x v="0"/>
    <x v="13"/>
    <s v="002"/>
    <n v="106712.51"/>
    <n v="-724.67"/>
    <n v="105987.84"/>
    <n v="-10493.86"/>
    <n v="95493.98"/>
    <n v="28943.34"/>
    <n v="46178.7"/>
    <n v="46178.7"/>
    <n v="59809.14"/>
    <n v="59809.14"/>
    <n v="20371.939999999999"/>
    <s v="G/510602/1EA101"/>
  </r>
  <r>
    <s v="1"/>
    <s v="QUITO CIUDAD SOLIDARIA"/>
    <x v="1"/>
    <s v="E"/>
    <x v="14"/>
    <x v="50"/>
    <x v="50"/>
    <x v="0"/>
    <x v="0"/>
    <x v="0"/>
    <x v="14"/>
    <s v="002"/>
    <n v="10913.5"/>
    <n v="-900"/>
    <n v="10013.5"/>
    <n v="0"/>
    <n v="10013.5"/>
    <n v="0"/>
    <n v="9673.9699999999993"/>
    <n v="9673.9699999999993"/>
    <n v="339.53000000000065"/>
    <n v="339.53000000000065"/>
    <n v="339.53"/>
    <s v="G/510707/1EA101"/>
  </r>
  <r>
    <s v="1"/>
    <s v="QUITO CIUDAD SOLIDARIA"/>
    <x v="1"/>
    <s v="E"/>
    <x v="14"/>
    <x v="50"/>
    <x v="50"/>
    <x v="9"/>
    <x v="75"/>
    <x v="4"/>
    <x v="124"/>
    <s v="002"/>
    <n v="2843600"/>
    <n v="0"/>
    <n v="2843600"/>
    <n v="-205136"/>
    <n v="2638464"/>
    <n v="12750.58"/>
    <n v="1920713.28"/>
    <n v="526317.51"/>
    <n v="922886.72"/>
    <n v="2317282.4900000002"/>
    <n v="705000.14"/>
    <s v="G/730207/1EL101"/>
  </r>
  <r>
    <s v="1"/>
    <s v="QUITO CIUDAD SOLIDARIA"/>
    <x v="1"/>
    <s v="E"/>
    <x v="14"/>
    <x v="50"/>
    <x v="50"/>
    <x v="9"/>
    <x v="75"/>
    <x v="4"/>
    <x v="205"/>
    <s v="002"/>
    <n v="600480"/>
    <n v="0"/>
    <n v="600480"/>
    <n v="-11927.04"/>
    <n v="588552.95999999996"/>
    <n v="47.99"/>
    <n v="576454.56999999995"/>
    <n v="398468.07"/>
    <n v="24025.430000000051"/>
    <n v="202011.93"/>
    <n v="12050.4"/>
    <s v="G/730222/1EL101"/>
  </r>
  <r>
    <s v="1"/>
    <s v="QUITO CIUDAD SOLIDARIA"/>
    <x v="1"/>
    <s v="E"/>
    <x v="14"/>
    <x v="50"/>
    <x v="50"/>
    <x v="9"/>
    <x v="75"/>
    <x v="4"/>
    <x v="211"/>
    <s v="002"/>
    <n v="40064"/>
    <n v="0"/>
    <n v="40064"/>
    <n v="-2688"/>
    <n v="37376"/>
    <n v="12.8"/>
    <n v="37363.199999999997"/>
    <n v="18803.28"/>
    <n v="2700.8000000000029"/>
    <n v="21260.720000000001"/>
    <n v="0"/>
    <s v="G/730241/1EL101"/>
  </r>
  <r>
    <s v="1"/>
    <s v="QUITO CIUDAD SOLIDARIA"/>
    <x v="1"/>
    <s v="E"/>
    <x v="14"/>
    <x v="50"/>
    <x v="50"/>
    <x v="9"/>
    <x v="75"/>
    <x v="4"/>
    <x v="101"/>
    <s v="002"/>
    <n v="370000"/>
    <n v="0"/>
    <n v="370000"/>
    <n v="0"/>
    <n v="370000"/>
    <n v="0"/>
    <n v="370000"/>
    <n v="0"/>
    <n v="0"/>
    <n v="370000"/>
    <n v="0"/>
    <s v="G/730248/1EL101"/>
  </r>
  <r>
    <s v="1"/>
    <s v="QUITO CIUDAD SOLIDARIA"/>
    <x v="1"/>
    <s v="E"/>
    <x v="14"/>
    <x v="50"/>
    <x v="50"/>
    <x v="9"/>
    <x v="75"/>
    <x v="4"/>
    <x v="46"/>
    <s v="002"/>
    <n v="11200"/>
    <n v="0"/>
    <n v="11200"/>
    <n v="0"/>
    <n v="11200"/>
    <n v="0"/>
    <n v="0"/>
    <n v="0"/>
    <n v="11200"/>
    <n v="11200"/>
    <n v="11200"/>
    <s v="G/730404/1EL101"/>
  </r>
  <r>
    <s v="1"/>
    <s v="QUITO CIUDAD SOLIDARIA"/>
    <x v="1"/>
    <s v="E"/>
    <x v="14"/>
    <x v="50"/>
    <x v="50"/>
    <x v="9"/>
    <x v="75"/>
    <x v="4"/>
    <x v="89"/>
    <s v="002"/>
    <n v="100000"/>
    <n v="0"/>
    <n v="100000"/>
    <n v="-63600"/>
    <n v="36400"/>
    <n v="0"/>
    <n v="0"/>
    <n v="0"/>
    <n v="100000"/>
    <n v="100000"/>
    <n v="36400"/>
    <s v="G/730701/1EL101"/>
  </r>
  <r>
    <s v="1"/>
    <s v="QUITO CIUDAD SOLIDARIA"/>
    <x v="1"/>
    <s v="E"/>
    <x v="14"/>
    <x v="50"/>
    <x v="50"/>
    <x v="9"/>
    <x v="75"/>
    <x v="4"/>
    <x v="126"/>
    <s v="002"/>
    <n v="800"/>
    <n v="0"/>
    <n v="800"/>
    <n v="-800"/>
    <n v="0"/>
    <n v="0"/>
    <n v="0"/>
    <n v="0"/>
    <n v="800"/>
    <n v="800"/>
    <n v="0"/>
    <s v="G/730702/1EL101"/>
  </r>
  <r>
    <s v="1"/>
    <s v="QUITO CIUDAD SOLIDARIA"/>
    <x v="1"/>
    <s v="E"/>
    <x v="14"/>
    <x v="50"/>
    <x v="50"/>
    <x v="9"/>
    <x v="75"/>
    <x v="6"/>
    <x v="77"/>
    <s v="002"/>
    <n v="18816"/>
    <n v="0"/>
    <n v="18816"/>
    <n v="0"/>
    <n v="18816"/>
    <n v="0"/>
    <n v="0"/>
    <n v="0"/>
    <n v="18816"/>
    <n v="18816"/>
    <n v="18816"/>
    <s v="G/840104/1EL101"/>
  </r>
  <r>
    <s v="1"/>
    <s v="QUITO CIUDAD SOLIDARIA"/>
    <x v="1"/>
    <s v="E"/>
    <x v="14"/>
    <x v="50"/>
    <x v="50"/>
    <x v="9"/>
    <x v="75"/>
    <x v="6"/>
    <x v="212"/>
    <s v="002"/>
    <n v="5040"/>
    <n v="0"/>
    <n v="5040"/>
    <n v="0"/>
    <n v="5040"/>
    <n v="0"/>
    <n v="1545.42"/>
    <n v="1545.42"/>
    <n v="3494.58"/>
    <n v="3494.58"/>
    <n v="3494.58"/>
    <s v="G/840401/1EL101"/>
  </r>
  <r>
    <s v="1"/>
    <s v="QUITO CIUDAD SOLIDARIA"/>
    <x v="3"/>
    <s v="G"/>
    <x v="6"/>
    <x v="51"/>
    <x v="51"/>
    <x v="0"/>
    <x v="0"/>
    <x v="0"/>
    <x v="0"/>
    <s v="002"/>
    <n v="2492376"/>
    <n v="-9491.43"/>
    <n v="2482884.5699999998"/>
    <n v="-214233.69"/>
    <n v="2268650.88"/>
    <n v="0"/>
    <n v="1502411.84"/>
    <n v="1502411.84"/>
    <n v="980472.72999999975"/>
    <n v="980472.72999999975"/>
    <n v="766239.04"/>
    <s v="G/510105/1GA101"/>
  </r>
  <r>
    <s v="1"/>
    <s v="QUITO CIUDAD SOLIDARIA"/>
    <x v="3"/>
    <s v="G"/>
    <x v="6"/>
    <x v="51"/>
    <x v="51"/>
    <x v="0"/>
    <x v="0"/>
    <x v="0"/>
    <x v="1"/>
    <s v="002"/>
    <n v="96068.160000000003"/>
    <n v="0"/>
    <n v="96068.160000000003"/>
    <n v="-256.85000000000002"/>
    <n v="95811.31"/>
    <n v="0"/>
    <n v="62610.1"/>
    <n v="62610.1"/>
    <n v="33458.060000000005"/>
    <n v="33458.060000000005"/>
    <n v="33201.21"/>
    <s v="G/510106/1GA101"/>
  </r>
  <r>
    <s v="1"/>
    <s v="QUITO CIUDAD SOLIDARIA"/>
    <x v="3"/>
    <s v="G"/>
    <x v="6"/>
    <x v="51"/>
    <x v="51"/>
    <x v="0"/>
    <x v="0"/>
    <x v="0"/>
    <x v="2"/>
    <s v="002"/>
    <n v="230143.68"/>
    <n v="899.83"/>
    <n v="231043.50999999998"/>
    <n v="0"/>
    <n v="231043.50999999998"/>
    <n v="9660.7999999999993"/>
    <n v="22753.31"/>
    <n v="22753.31"/>
    <n v="208290.19999999998"/>
    <n v="208290.19999999998"/>
    <n v="198629.4"/>
    <s v="G/510203/1GA101"/>
  </r>
  <r>
    <s v="1"/>
    <s v="QUITO CIUDAD SOLIDARIA"/>
    <x v="3"/>
    <s v="G"/>
    <x v="6"/>
    <x v="51"/>
    <x v="51"/>
    <x v="0"/>
    <x v="0"/>
    <x v="0"/>
    <x v="3"/>
    <s v="002"/>
    <n v="88468.76"/>
    <n v="500"/>
    <n v="88968.76"/>
    <n v="0"/>
    <n v="88968.76"/>
    <n v="192.68"/>
    <n v="76787.73"/>
    <n v="76787.73"/>
    <n v="12181.029999999999"/>
    <n v="12181.029999999999"/>
    <n v="11988.35"/>
    <s v="G/510204/1GA101"/>
  </r>
  <r>
    <s v="1"/>
    <s v="QUITO CIUDAD SOLIDARIA"/>
    <x v="3"/>
    <s v="G"/>
    <x v="6"/>
    <x v="51"/>
    <x v="51"/>
    <x v="0"/>
    <x v="0"/>
    <x v="0"/>
    <x v="4"/>
    <s v="002"/>
    <n v="1584"/>
    <n v="0"/>
    <n v="1584"/>
    <n v="-1010.11"/>
    <n v="573.89"/>
    <n v="0"/>
    <n v="371.5"/>
    <n v="371.5"/>
    <n v="1212.5"/>
    <n v="1212.5"/>
    <n v="202.39"/>
    <s v="G/510304/1GA101"/>
  </r>
  <r>
    <s v="1"/>
    <s v="QUITO CIUDAD SOLIDARIA"/>
    <x v="3"/>
    <s v="G"/>
    <x v="6"/>
    <x v="51"/>
    <x v="51"/>
    <x v="0"/>
    <x v="0"/>
    <x v="0"/>
    <x v="5"/>
    <s v="002"/>
    <n v="12672"/>
    <n v="0"/>
    <n v="12672"/>
    <n v="-5356.69"/>
    <n v="7315.31"/>
    <n v="0"/>
    <n v="4548"/>
    <n v="4548"/>
    <n v="8124"/>
    <n v="8124"/>
    <n v="2767.31"/>
    <s v="G/510306/1GA101"/>
  </r>
  <r>
    <s v="1"/>
    <s v="QUITO CIUDAD SOLIDARIA"/>
    <x v="3"/>
    <s v="G"/>
    <x v="6"/>
    <x v="51"/>
    <x v="51"/>
    <x v="0"/>
    <x v="0"/>
    <x v="0"/>
    <x v="6"/>
    <s v="002"/>
    <n v="480.34"/>
    <n v="0"/>
    <n v="480.34"/>
    <n v="-445.77"/>
    <n v="34.569999999999993"/>
    <n v="0"/>
    <n v="20"/>
    <n v="20"/>
    <n v="460.34"/>
    <n v="460.34"/>
    <n v="14.57"/>
    <s v="G/510401/1GA101"/>
  </r>
  <r>
    <s v="1"/>
    <s v="QUITO CIUDAD SOLIDARIA"/>
    <x v="3"/>
    <s v="G"/>
    <x v="6"/>
    <x v="51"/>
    <x v="51"/>
    <x v="0"/>
    <x v="0"/>
    <x v="0"/>
    <x v="7"/>
    <s v="002"/>
    <n v="2882.04"/>
    <n v="0"/>
    <n v="2882.04"/>
    <n v="1017.95"/>
    <n v="3899.99"/>
    <n v="0"/>
    <n v="2525"/>
    <n v="2525"/>
    <n v="357.03999999999996"/>
    <n v="357.03999999999996"/>
    <n v="1374.99"/>
    <s v="G/510408/1GA101"/>
  </r>
  <r>
    <s v="1"/>
    <s v="QUITO CIUDAD SOLIDARIA"/>
    <x v="3"/>
    <s v="G"/>
    <x v="6"/>
    <x v="51"/>
    <x v="51"/>
    <x v="0"/>
    <x v="0"/>
    <x v="0"/>
    <x v="8"/>
    <s v="002"/>
    <n v="17424.580000000002"/>
    <n v="0"/>
    <n v="17424.580000000002"/>
    <n v="-5649.66"/>
    <n v="11774.920000000002"/>
    <n v="0"/>
    <n v="6125.27"/>
    <n v="6125.27"/>
    <n v="11299.310000000001"/>
    <n v="11299.310000000001"/>
    <n v="5649.65"/>
    <s v="G/510507/1GA101"/>
  </r>
  <r>
    <s v="1"/>
    <s v="QUITO CIUDAD SOLIDARIA"/>
    <x v="3"/>
    <s v="G"/>
    <x v="6"/>
    <x v="51"/>
    <x v="51"/>
    <x v="0"/>
    <x v="0"/>
    <x v="0"/>
    <x v="9"/>
    <s v="002"/>
    <n v="73869.960000000006"/>
    <n v="0"/>
    <n v="73869.960000000006"/>
    <n v="-4864.8900000000003"/>
    <n v="69005.070000000007"/>
    <n v="0"/>
    <n v="38642.839999999997"/>
    <n v="38642.839999999997"/>
    <n v="35227.12000000001"/>
    <n v="35227.12000000001"/>
    <n v="30362.23"/>
    <s v="G/510509/1GA101"/>
  </r>
  <r>
    <s v="1"/>
    <s v="QUITO CIUDAD SOLIDARIA"/>
    <x v="3"/>
    <s v="G"/>
    <x v="6"/>
    <x v="51"/>
    <x v="51"/>
    <x v="0"/>
    <x v="0"/>
    <x v="0"/>
    <x v="82"/>
    <s v="002"/>
    <n v="173280"/>
    <n v="7692"/>
    <n v="180972"/>
    <n v="0"/>
    <n v="180972"/>
    <n v="64555.57"/>
    <n v="116416.43"/>
    <n v="116416.43"/>
    <n v="64555.570000000007"/>
    <n v="64555.570000000007"/>
    <n v="0"/>
    <s v="G/510510/1GA101"/>
  </r>
  <r>
    <s v="1"/>
    <s v="QUITO CIUDAD SOLIDARIA"/>
    <x v="3"/>
    <s v="G"/>
    <x v="6"/>
    <x v="51"/>
    <x v="51"/>
    <x v="0"/>
    <x v="0"/>
    <x v="0"/>
    <x v="10"/>
    <s v="002"/>
    <n v="4680.32"/>
    <n v="0"/>
    <n v="4680.32"/>
    <n v="-2013.16"/>
    <n v="2667.16"/>
    <n v="0"/>
    <n v="654"/>
    <n v="654"/>
    <n v="4026.3199999999997"/>
    <n v="4026.3199999999997"/>
    <n v="2013.16"/>
    <s v="G/510512/1GA101"/>
  </r>
  <r>
    <s v="1"/>
    <s v="QUITO CIUDAD SOLIDARIA"/>
    <x v="3"/>
    <s v="G"/>
    <x v="6"/>
    <x v="51"/>
    <x v="51"/>
    <x v="0"/>
    <x v="0"/>
    <x v="0"/>
    <x v="11"/>
    <s v="002"/>
    <n v="9360.64"/>
    <n v="4.3600000000000003"/>
    <n v="9365"/>
    <n v="5291.15"/>
    <n v="14656.15"/>
    <n v="0"/>
    <n v="9365"/>
    <n v="9365"/>
    <n v="0"/>
    <n v="0"/>
    <n v="5291.15"/>
    <s v="G/510513/1GA101"/>
  </r>
  <r>
    <s v="1"/>
    <s v="QUITO CIUDAD SOLIDARIA"/>
    <x v="3"/>
    <s v="G"/>
    <x v="6"/>
    <x v="51"/>
    <x v="51"/>
    <x v="0"/>
    <x v="0"/>
    <x v="0"/>
    <x v="12"/>
    <s v="002"/>
    <n v="348877.76"/>
    <n v="1365.95"/>
    <n v="350243.71"/>
    <n v="-16242.48"/>
    <n v="334001.23000000004"/>
    <n v="7858.16"/>
    <n v="214476.22"/>
    <n v="214476.22"/>
    <n v="135767.49000000002"/>
    <n v="135767.49000000002"/>
    <n v="111666.85"/>
    <s v="G/510601/1GA101"/>
  </r>
  <r>
    <s v="1"/>
    <s v="QUITO CIUDAD SOLIDARIA"/>
    <x v="3"/>
    <s v="G"/>
    <x v="6"/>
    <x v="51"/>
    <x v="51"/>
    <x v="0"/>
    <x v="0"/>
    <x v="0"/>
    <x v="13"/>
    <s v="002"/>
    <n v="230143.68"/>
    <n v="899.83"/>
    <n v="231043.50999999998"/>
    <n v="-26981.919999999998"/>
    <n v="204061.58999999997"/>
    <n v="9423.1200000000008"/>
    <n v="128768.43"/>
    <n v="128768.43"/>
    <n v="102275.07999999999"/>
    <n v="102275.07999999999"/>
    <n v="65870.039999999994"/>
    <s v="G/510602/1GA101"/>
  </r>
  <r>
    <s v="1"/>
    <s v="QUITO CIUDAD SOLIDARIA"/>
    <x v="3"/>
    <s v="G"/>
    <x v="6"/>
    <x v="51"/>
    <x v="51"/>
    <x v="0"/>
    <x v="0"/>
    <x v="0"/>
    <x v="14"/>
    <s v="002"/>
    <n v="30422.080000000002"/>
    <n v="-9989.77"/>
    <n v="20432.310000000001"/>
    <n v="0"/>
    <n v="20432.310000000001"/>
    <n v="0"/>
    <n v="4876.07"/>
    <n v="4384.78"/>
    <n v="15556.240000000002"/>
    <n v="16047.530000000002"/>
    <n v="15556.24"/>
    <s v="G/510707/1GA101"/>
  </r>
  <r>
    <s v="1"/>
    <s v="QUITO CIUDAD SOLIDARIA"/>
    <x v="3"/>
    <s v="G"/>
    <x v="6"/>
    <x v="51"/>
    <x v="51"/>
    <x v="0"/>
    <x v="1"/>
    <x v="1"/>
    <x v="20"/>
    <s v="001"/>
    <n v="8000"/>
    <n v="0"/>
    <n v="8000"/>
    <n v="-8000"/>
    <n v="0"/>
    <n v="0"/>
    <n v="0"/>
    <n v="0"/>
    <n v="8000"/>
    <n v="8000"/>
    <n v="0"/>
    <s v="G/530204/1GA101"/>
  </r>
  <r>
    <s v="1"/>
    <s v="QUITO CIUDAD SOLIDARIA"/>
    <x v="3"/>
    <s v="G"/>
    <x v="6"/>
    <x v="51"/>
    <x v="51"/>
    <x v="0"/>
    <x v="1"/>
    <x v="1"/>
    <x v="140"/>
    <s v="001"/>
    <n v="9200"/>
    <n v="0"/>
    <n v="9200"/>
    <n v="-9200"/>
    <n v="0"/>
    <n v="0"/>
    <n v="0"/>
    <n v="0"/>
    <n v="9200"/>
    <n v="9200"/>
    <n v="0"/>
    <s v="G/530205/1GA101"/>
  </r>
  <r>
    <s v="1"/>
    <s v="QUITO CIUDAD SOLIDARIA"/>
    <x v="3"/>
    <s v="G"/>
    <x v="6"/>
    <x v="51"/>
    <x v="51"/>
    <x v="0"/>
    <x v="1"/>
    <x v="1"/>
    <x v="24"/>
    <s v="001"/>
    <n v="15000"/>
    <n v="0"/>
    <n v="15000"/>
    <n v="-15000"/>
    <n v="0"/>
    <n v="0"/>
    <n v="0"/>
    <n v="0"/>
    <n v="15000"/>
    <n v="15000"/>
    <n v="0"/>
    <s v="G/530402/1GA101"/>
  </r>
  <r>
    <s v="1"/>
    <s v="QUITO CIUDAD SOLIDARIA"/>
    <x v="3"/>
    <s v="G"/>
    <x v="6"/>
    <x v="51"/>
    <x v="51"/>
    <x v="0"/>
    <x v="1"/>
    <x v="1"/>
    <x v="37"/>
    <s v="001"/>
    <n v="5000"/>
    <n v="0"/>
    <n v="5000"/>
    <n v="-5000"/>
    <n v="0"/>
    <n v="0"/>
    <n v="0"/>
    <n v="0"/>
    <n v="5000"/>
    <n v="5000"/>
    <n v="0"/>
    <s v="G/530813/1GA101"/>
  </r>
  <r>
    <s v="1"/>
    <s v="QUITO CIUDAD SOLIDARIA"/>
    <x v="3"/>
    <s v="G"/>
    <x v="6"/>
    <x v="51"/>
    <x v="51"/>
    <x v="4"/>
    <x v="10"/>
    <x v="3"/>
    <x v="40"/>
    <s v="002"/>
    <n v="17702"/>
    <n v="0"/>
    <n v="17702"/>
    <n v="0"/>
    <n v="17702"/>
    <n v="14385.64"/>
    <n v="3316.36"/>
    <n v="3316.36"/>
    <n v="14385.64"/>
    <n v="14385.64"/>
    <n v="0"/>
    <s v="G/710203/1GG101"/>
  </r>
  <r>
    <s v="1"/>
    <s v="QUITO CIUDAD SOLIDARIA"/>
    <x v="3"/>
    <s v="G"/>
    <x v="6"/>
    <x v="51"/>
    <x v="51"/>
    <x v="4"/>
    <x v="10"/>
    <x v="3"/>
    <x v="41"/>
    <s v="002"/>
    <n v="6898.94"/>
    <n v="0"/>
    <n v="6898.94"/>
    <n v="0"/>
    <n v="6898.94"/>
    <n v="330.06"/>
    <n v="6469.94"/>
    <n v="6469.94"/>
    <n v="429"/>
    <n v="429"/>
    <n v="98.94"/>
    <s v="G/710204/1GG101"/>
  </r>
  <r>
    <s v="1"/>
    <s v="QUITO CIUDAD SOLIDARIA"/>
    <x v="3"/>
    <s v="G"/>
    <x v="6"/>
    <x v="51"/>
    <x v="51"/>
    <x v="4"/>
    <x v="10"/>
    <x v="3"/>
    <x v="213"/>
    <s v="002"/>
    <n v="0"/>
    <n v="2550"/>
    <n v="2550"/>
    <n v="-2073.9499999999998"/>
    <n v="476.05000000000018"/>
    <n v="0"/>
    <n v="302.83999999999997"/>
    <n v="302.83999999999997"/>
    <n v="2247.16"/>
    <n v="2247.16"/>
    <n v="173.21"/>
    <s v="G/710509/1GG101"/>
  </r>
  <r>
    <s v="1"/>
    <s v="QUITO CIUDAD SOLIDARIA"/>
    <x v="3"/>
    <s v="G"/>
    <x v="6"/>
    <x v="51"/>
    <x v="51"/>
    <x v="4"/>
    <x v="10"/>
    <x v="3"/>
    <x v="43"/>
    <s v="002"/>
    <n v="212424"/>
    <n v="0"/>
    <n v="212424"/>
    <n v="10770.94"/>
    <n v="223194.94"/>
    <n v="63850.96"/>
    <n v="148573.04"/>
    <n v="148573.04"/>
    <n v="63850.959999999992"/>
    <n v="63850.959999999992"/>
    <n v="10770.94"/>
    <s v="G/710510/1GG101"/>
  </r>
  <r>
    <s v="1"/>
    <s v="QUITO CIUDAD SOLIDARIA"/>
    <x v="3"/>
    <s v="G"/>
    <x v="6"/>
    <x v="51"/>
    <x v="51"/>
    <x v="4"/>
    <x v="10"/>
    <x v="3"/>
    <x v="214"/>
    <s v="002"/>
    <n v="0"/>
    <n v="550"/>
    <n v="550"/>
    <n v="425"/>
    <n v="975"/>
    <n v="0"/>
    <n v="546"/>
    <n v="546"/>
    <n v="4"/>
    <n v="4"/>
    <n v="429"/>
    <s v="G/710512/1GG101"/>
  </r>
  <r>
    <s v="1"/>
    <s v="QUITO CIUDAD SOLIDARIA"/>
    <x v="3"/>
    <s v="G"/>
    <x v="6"/>
    <x v="51"/>
    <x v="51"/>
    <x v="4"/>
    <x v="10"/>
    <x v="3"/>
    <x v="44"/>
    <s v="002"/>
    <n v="26871.64"/>
    <n v="0"/>
    <n v="26871.64"/>
    <n v="1467.91"/>
    <n v="28339.55"/>
    <n v="8016.18"/>
    <n v="18855.46"/>
    <n v="18855.46"/>
    <n v="8016.18"/>
    <n v="8016.18"/>
    <n v="1467.91"/>
    <s v="G/710601/1GG101"/>
  </r>
  <r>
    <s v="1"/>
    <s v="QUITO CIUDAD SOLIDARIA"/>
    <x v="3"/>
    <s v="G"/>
    <x v="6"/>
    <x v="51"/>
    <x v="51"/>
    <x v="4"/>
    <x v="10"/>
    <x v="3"/>
    <x v="45"/>
    <s v="002"/>
    <n v="17702"/>
    <n v="0"/>
    <n v="17702"/>
    <n v="0"/>
    <n v="17702"/>
    <n v="11254.03"/>
    <n v="6447.97"/>
    <n v="6447.97"/>
    <n v="11254.029999999999"/>
    <n v="11254.029999999999"/>
    <n v="0"/>
    <s v="G/710602/1GG101"/>
  </r>
  <r>
    <s v="1"/>
    <s v="QUITO CIUDAD SOLIDARIA"/>
    <x v="3"/>
    <s v="G"/>
    <x v="6"/>
    <x v="51"/>
    <x v="51"/>
    <x v="4"/>
    <x v="76"/>
    <x v="3"/>
    <x v="40"/>
    <s v="002"/>
    <n v="35372"/>
    <n v="0"/>
    <n v="35372"/>
    <n v="0"/>
    <n v="35372"/>
    <n v="33217.120000000003"/>
    <n v="2154.88"/>
    <n v="2018.71"/>
    <n v="33217.120000000003"/>
    <n v="33353.29"/>
    <n v="0"/>
    <s v="G/710203/1GG101"/>
  </r>
  <r>
    <s v="1"/>
    <s v="QUITO CIUDAD SOLIDARIA"/>
    <x v="3"/>
    <s v="G"/>
    <x v="6"/>
    <x v="51"/>
    <x v="51"/>
    <x v="4"/>
    <x v="76"/>
    <x v="3"/>
    <x v="41"/>
    <s v="002"/>
    <n v="15421.16"/>
    <n v="0"/>
    <n v="15421.16"/>
    <n v="0"/>
    <n v="15421.16"/>
    <n v="3626.69"/>
    <n v="11573.31"/>
    <n v="11339.98"/>
    <n v="3847.8500000000004"/>
    <n v="4081.1800000000003"/>
    <n v="221.16"/>
    <s v="G/710204/1GG101"/>
  </r>
  <r>
    <s v="1"/>
    <s v="QUITO CIUDAD SOLIDARIA"/>
    <x v="3"/>
    <s v="G"/>
    <x v="6"/>
    <x v="51"/>
    <x v="51"/>
    <x v="4"/>
    <x v="76"/>
    <x v="3"/>
    <x v="42"/>
    <s v="002"/>
    <n v="0"/>
    <n v="13358.84"/>
    <n v="13358.84"/>
    <n v="10495.93"/>
    <n v="23854.77"/>
    <n v="0"/>
    <n v="13358.67"/>
    <n v="13358.67"/>
    <n v="0.17000000000007276"/>
    <n v="0.17000000000007276"/>
    <n v="10496.1"/>
    <s v="G/710507/1GG101"/>
  </r>
  <r>
    <s v="1"/>
    <s v="QUITO CIUDAD SOLIDARIA"/>
    <x v="3"/>
    <s v="G"/>
    <x v="6"/>
    <x v="51"/>
    <x v="51"/>
    <x v="4"/>
    <x v="76"/>
    <x v="3"/>
    <x v="213"/>
    <s v="002"/>
    <n v="0"/>
    <n v="2850"/>
    <n v="2850"/>
    <n v="0"/>
    <n v="2850"/>
    <n v="0"/>
    <n v="1537.11"/>
    <n v="1537.11"/>
    <n v="1312.89"/>
    <n v="1312.89"/>
    <n v="1312.89"/>
    <s v="G/710509/1GG101"/>
  </r>
  <r>
    <s v="1"/>
    <s v="QUITO CIUDAD SOLIDARIA"/>
    <x v="3"/>
    <s v="G"/>
    <x v="6"/>
    <x v="51"/>
    <x v="51"/>
    <x v="4"/>
    <x v="76"/>
    <x v="3"/>
    <x v="43"/>
    <s v="002"/>
    <n v="424464"/>
    <n v="0"/>
    <n v="424464"/>
    <n v="0"/>
    <n v="424464"/>
    <n v="179548.21"/>
    <n v="244915.79"/>
    <n v="244915.79"/>
    <n v="179548.21"/>
    <n v="179548.21"/>
    <n v="0"/>
    <s v="G/710510/1GG101"/>
  </r>
  <r>
    <s v="1"/>
    <s v="QUITO CIUDAD SOLIDARIA"/>
    <x v="3"/>
    <s v="G"/>
    <x v="6"/>
    <x v="51"/>
    <x v="51"/>
    <x v="4"/>
    <x v="76"/>
    <x v="3"/>
    <x v="215"/>
    <s v="002"/>
    <n v="0"/>
    <n v="3274"/>
    <n v="3274"/>
    <n v="2572.41"/>
    <n v="5846.41"/>
    <n v="0"/>
    <n v="3273.99"/>
    <n v="3273.99"/>
    <n v="1.0000000000218279E-2"/>
    <n v="1.0000000000218279E-2"/>
    <n v="2572.42"/>
    <s v="G/710513/1GG101"/>
  </r>
  <r>
    <s v="1"/>
    <s v="QUITO CIUDAD SOLIDARIA"/>
    <x v="3"/>
    <s v="G"/>
    <x v="6"/>
    <x v="51"/>
    <x v="51"/>
    <x v="4"/>
    <x v="76"/>
    <x v="3"/>
    <x v="44"/>
    <s v="002"/>
    <n v="53694.7"/>
    <n v="0"/>
    <n v="53694.7"/>
    <n v="0"/>
    <n v="53694.7"/>
    <n v="20609.07"/>
    <n v="33085.629999999997"/>
    <n v="33085.629999999997"/>
    <n v="20609.07"/>
    <n v="20609.07"/>
    <n v="0"/>
    <s v="G/710601/1GG101"/>
  </r>
  <r>
    <s v="1"/>
    <s v="QUITO CIUDAD SOLIDARIA"/>
    <x v="3"/>
    <s v="G"/>
    <x v="6"/>
    <x v="51"/>
    <x v="51"/>
    <x v="4"/>
    <x v="76"/>
    <x v="3"/>
    <x v="45"/>
    <s v="002"/>
    <n v="35372"/>
    <n v="0"/>
    <n v="35372"/>
    <n v="0"/>
    <n v="35372"/>
    <n v="23215.48"/>
    <n v="12156.52"/>
    <n v="12156.52"/>
    <n v="23215.48"/>
    <n v="23215.48"/>
    <n v="0"/>
    <s v="G/710602/1GG101"/>
  </r>
  <r>
    <s v="1"/>
    <s v="QUITO CIUDAD SOLIDARIA"/>
    <x v="3"/>
    <s v="G"/>
    <x v="6"/>
    <x v="51"/>
    <x v="51"/>
    <x v="4"/>
    <x v="10"/>
    <x v="4"/>
    <x v="53"/>
    <s v="001"/>
    <n v="2492000"/>
    <n v="-632150"/>
    <n v="1859850"/>
    <n v="81400"/>
    <n v="1941250"/>
    <n v="0"/>
    <n v="1263250"/>
    <n v="1263250"/>
    <n v="596600"/>
    <n v="596600"/>
    <n v="678000"/>
    <s v="G/730205/1GG101"/>
  </r>
  <r>
    <s v="1"/>
    <s v="QUITO CIUDAD SOLIDARIA"/>
    <x v="3"/>
    <s v="G"/>
    <x v="6"/>
    <x v="51"/>
    <x v="51"/>
    <x v="4"/>
    <x v="10"/>
    <x v="4"/>
    <x v="55"/>
    <s v="001"/>
    <n v="1068000"/>
    <n v="-1056000"/>
    <n v="12000"/>
    <n v="0"/>
    <n v="12000"/>
    <n v="0"/>
    <n v="0"/>
    <n v="0"/>
    <n v="12000"/>
    <n v="12000"/>
    <n v="12000"/>
    <s v="G/730504/1GG101"/>
  </r>
  <r>
    <s v="1"/>
    <s v="QUITO CIUDAD SOLIDARIA"/>
    <x v="3"/>
    <s v="G"/>
    <x v="6"/>
    <x v="51"/>
    <x v="51"/>
    <x v="4"/>
    <x v="77"/>
    <x v="4"/>
    <x v="57"/>
    <s v="001"/>
    <n v="28000"/>
    <n v="-28000"/>
    <n v="0"/>
    <n v="0"/>
    <n v="0"/>
    <n v="0"/>
    <n v="0"/>
    <n v="0"/>
    <n v="0"/>
    <n v="0"/>
    <n v="0"/>
    <s v="G/730204/1GG101"/>
  </r>
  <r>
    <s v="1"/>
    <s v="QUITO CIUDAD SOLIDARIA"/>
    <x v="3"/>
    <s v="G"/>
    <x v="6"/>
    <x v="51"/>
    <x v="51"/>
    <x v="4"/>
    <x v="77"/>
    <x v="4"/>
    <x v="53"/>
    <s v="001"/>
    <n v="292500"/>
    <n v="-228000"/>
    <n v="64500"/>
    <n v="-49500"/>
    <n v="15000"/>
    <n v="0"/>
    <n v="0"/>
    <n v="0"/>
    <n v="64500"/>
    <n v="64500"/>
    <n v="15000"/>
    <s v="G/730205/1GG101"/>
  </r>
  <r>
    <s v="1"/>
    <s v="QUITO CIUDAD SOLIDARIA"/>
    <x v="3"/>
    <s v="G"/>
    <x v="6"/>
    <x v="51"/>
    <x v="51"/>
    <x v="4"/>
    <x v="77"/>
    <x v="4"/>
    <x v="124"/>
    <s v="001"/>
    <n v="7000"/>
    <n v="-7000"/>
    <n v="0"/>
    <n v="0"/>
    <n v="0"/>
    <n v="0"/>
    <n v="0"/>
    <n v="0"/>
    <n v="0"/>
    <n v="0"/>
    <n v="0"/>
    <s v="G/730207/1GG101"/>
  </r>
  <r>
    <s v="1"/>
    <s v="QUITO CIUDAD SOLIDARIA"/>
    <x v="3"/>
    <s v="G"/>
    <x v="6"/>
    <x v="51"/>
    <x v="51"/>
    <x v="4"/>
    <x v="77"/>
    <x v="4"/>
    <x v="58"/>
    <s v="001"/>
    <n v="1000"/>
    <n v="-1000"/>
    <n v="0"/>
    <n v="0"/>
    <n v="0"/>
    <n v="0"/>
    <n v="0"/>
    <n v="0"/>
    <n v="0"/>
    <n v="0"/>
    <n v="0"/>
    <s v="G/730235/1GG101"/>
  </r>
  <r>
    <s v="1"/>
    <s v="QUITO CIUDAD SOLIDARIA"/>
    <x v="3"/>
    <s v="G"/>
    <x v="6"/>
    <x v="51"/>
    <x v="51"/>
    <x v="4"/>
    <x v="77"/>
    <x v="4"/>
    <x v="62"/>
    <s v="001"/>
    <n v="20000"/>
    <n v="0"/>
    <n v="20000"/>
    <n v="-20000"/>
    <n v="0"/>
    <n v="0"/>
    <n v="0"/>
    <n v="0"/>
    <n v="20000"/>
    <n v="20000"/>
    <n v="0"/>
    <s v="G/730402/1GG101"/>
  </r>
  <r>
    <s v="1"/>
    <s v="QUITO CIUDAD SOLIDARIA"/>
    <x v="3"/>
    <s v="G"/>
    <x v="6"/>
    <x v="51"/>
    <x v="51"/>
    <x v="4"/>
    <x v="77"/>
    <x v="4"/>
    <x v="147"/>
    <s v="001"/>
    <n v="15000"/>
    <n v="0"/>
    <n v="15000"/>
    <n v="-15000"/>
    <n v="0"/>
    <n v="0"/>
    <n v="0"/>
    <n v="0"/>
    <n v="15000"/>
    <n v="15000"/>
    <n v="0"/>
    <s v="G/730425/1GG101"/>
  </r>
  <r>
    <s v="1"/>
    <s v="QUITO CIUDAD SOLIDARIA"/>
    <x v="3"/>
    <s v="G"/>
    <x v="6"/>
    <x v="51"/>
    <x v="51"/>
    <x v="4"/>
    <x v="77"/>
    <x v="4"/>
    <x v="49"/>
    <s v="001"/>
    <n v="65000"/>
    <n v="-10000"/>
    <n v="55000"/>
    <n v="-5000"/>
    <n v="50000"/>
    <n v="0"/>
    <n v="0"/>
    <n v="0"/>
    <n v="55000"/>
    <n v="55000"/>
    <n v="50000"/>
    <s v="G/730606/1GG101"/>
  </r>
  <r>
    <s v="1"/>
    <s v="QUITO CIUDAD SOLIDARIA"/>
    <x v="3"/>
    <s v="G"/>
    <x v="6"/>
    <x v="51"/>
    <x v="51"/>
    <x v="4"/>
    <x v="77"/>
    <x v="4"/>
    <x v="56"/>
    <s v="001"/>
    <n v="95000"/>
    <n v="-95000"/>
    <n v="0"/>
    <n v="0"/>
    <n v="0"/>
    <n v="0"/>
    <n v="0"/>
    <n v="0"/>
    <n v="0"/>
    <n v="0"/>
    <n v="0"/>
    <s v="G/730613/1GG101"/>
  </r>
  <r>
    <s v="1"/>
    <s v="QUITO CIUDAD SOLIDARIA"/>
    <x v="3"/>
    <s v="G"/>
    <x v="6"/>
    <x v="51"/>
    <x v="51"/>
    <x v="4"/>
    <x v="77"/>
    <x v="4"/>
    <x v="59"/>
    <s v="001"/>
    <n v="1500"/>
    <n v="-1000"/>
    <n v="500"/>
    <n v="-500"/>
    <n v="0"/>
    <n v="0"/>
    <n v="0"/>
    <n v="0"/>
    <n v="500"/>
    <n v="500"/>
    <n v="0"/>
    <s v="G/730812/1GG101"/>
  </r>
  <r>
    <s v="1"/>
    <s v="QUITO CIUDAD SOLIDARIA"/>
    <x v="3"/>
    <s v="G"/>
    <x v="6"/>
    <x v="51"/>
    <x v="51"/>
    <x v="4"/>
    <x v="76"/>
    <x v="4"/>
    <x v="57"/>
    <s v="001"/>
    <n v="7000"/>
    <n v="0"/>
    <n v="7000"/>
    <n v="-7000"/>
    <n v="0"/>
    <n v="0"/>
    <n v="0"/>
    <n v="0"/>
    <n v="7000"/>
    <n v="7000"/>
    <n v="0"/>
    <s v="G/730204/1GG101"/>
  </r>
  <r>
    <s v="1"/>
    <s v="QUITO CIUDAD SOLIDARIA"/>
    <x v="3"/>
    <s v="G"/>
    <x v="6"/>
    <x v="51"/>
    <x v="51"/>
    <x v="4"/>
    <x v="76"/>
    <x v="4"/>
    <x v="53"/>
    <s v="001"/>
    <n v="211700"/>
    <n v="-111440"/>
    <n v="100260"/>
    <n v="-100260"/>
    <n v="0"/>
    <n v="0"/>
    <n v="0"/>
    <n v="0"/>
    <n v="100260"/>
    <n v="100260"/>
    <n v="0"/>
    <s v="G/730205/1GG101"/>
  </r>
  <r>
    <s v="1"/>
    <s v="QUITO CIUDAD SOLIDARIA"/>
    <x v="3"/>
    <s v="G"/>
    <x v="6"/>
    <x v="51"/>
    <x v="51"/>
    <x v="4"/>
    <x v="76"/>
    <x v="4"/>
    <x v="124"/>
    <s v="001"/>
    <n v="7500"/>
    <n v="0"/>
    <n v="7500"/>
    <n v="-7500"/>
    <n v="0"/>
    <n v="0"/>
    <n v="0"/>
    <n v="0"/>
    <n v="7500"/>
    <n v="7500"/>
    <n v="0"/>
    <s v="G/730207/1GG101"/>
  </r>
  <r>
    <s v="1"/>
    <s v="QUITO CIUDAD SOLIDARIA"/>
    <x v="3"/>
    <s v="G"/>
    <x v="6"/>
    <x v="51"/>
    <x v="51"/>
    <x v="4"/>
    <x v="76"/>
    <x v="4"/>
    <x v="72"/>
    <s v="001"/>
    <n v="51570.400000000001"/>
    <n v="0"/>
    <n v="51570.400000000001"/>
    <n v="-29000"/>
    <n v="22570.400000000001"/>
    <n v="0"/>
    <n v="16570.400000000001"/>
    <n v="8858.08"/>
    <n v="35000"/>
    <n v="42712.32"/>
    <n v="6000"/>
    <s v="G/730209/1GG101"/>
  </r>
  <r>
    <s v="1"/>
    <s v="QUITO CIUDAD SOLIDARIA"/>
    <x v="3"/>
    <s v="G"/>
    <x v="6"/>
    <x v="51"/>
    <x v="51"/>
    <x v="4"/>
    <x v="76"/>
    <x v="4"/>
    <x v="62"/>
    <s v="001"/>
    <n v="184154.4"/>
    <n v="0"/>
    <n v="184154.4"/>
    <n v="-87500"/>
    <n v="96654.399999999994"/>
    <n v="0"/>
    <n v="8421.2800000000007"/>
    <n v="3973.76"/>
    <n v="175733.12"/>
    <n v="180180.63999999998"/>
    <n v="88233.12"/>
    <s v="G/730402/1GG101"/>
  </r>
  <r>
    <s v="1"/>
    <s v="QUITO CIUDAD SOLIDARIA"/>
    <x v="3"/>
    <s v="G"/>
    <x v="6"/>
    <x v="51"/>
    <x v="51"/>
    <x v="4"/>
    <x v="76"/>
    <x v="4"/>
    <x v="63"/>
    <s v="001"/>
    <n v="12804.62"/>
    <n v="0"/>
    <n v="12804.62"/>
    <n v="-12804.62"/>
    <n v="0"/>
    <n v="0"/>
    <n v="0"/>
    <n v="0"/>
    <n v="12804.62"/>
    <n v="12804.62"/>
    <n v="0"/>
    <s v="G/730403/1GG101"/>
  </r>
  <r>
    <s v="1"/>
    <s v="QUITO CIUDAD SOLIDARIA"/>
    <x v="3"/>
    <s v="G"/>
    <x v="6"/>
    <x v="51"/>
    <x v="51"/>
    <x v="4"/>
    <x v="76"/>
    <x v="4"/>
    <x v="46"/>
    <s v="001"/>
    <n v="48352.3"/>
    <n v="0"/>
    <n v="48352.3"/>
    <n v="-29800"/>
    <n v="18552.300000000003"/>
    <n v="0"/>
    <n v="18552.3"/>
    <n v="7155.68"/>
    <n v="29800.000000000004"/>
    <n v="41196.620000000003"/>
    <n v="0"/>
    <s v="G/730404/1GG101"/>
  </r>
  <r>
    <s v="1"/>
    <s v="QUITO CIUDAD SOLIDARIA"/>
    <x v="3"/>
    <s v="G"/>
    <x v="6"/>
    <x v="51"/>
    <x v="51"/>
    <x v="4"/>
    <x v="76"/>
    <x v="4"/>
    <x v="67"/>
    <s v="001"/>
    <n v="20913.28"/>
    <n v="0"/>
    <n v="20913.28"/>
    <n v="-15913.28"/>
    <n v="4999.9999999999982"/>
    <n v="0"/>
    <n v="0"/>
    <n v="0"/>
    <n v="20913.28"/>
    <n v="20913.28"/>
    <n v="5000"/>
    <s v="G/730418/1GG101"/>
  </r>
  <r>
    <s v="1"/>
    <s v="QUITO CIUDAD SOLIDARIA"/>
    <x v="3"/>
    <s v="G"/>
    <x v="6"/>
    <x v="51"/>
    <x v="51"/>
    <x v="4"/>
    <x v="76"/>
    <x v="4"/>
    <x v="49"/>
    <s v="001"/>
    <n v="2240"/>
    <n v="-2240"/>
    <n v="0"/>
    <n v="0"/>
    <n v="0"/>
    <n v="0"/>
    <n v="0"/>
    <n v="0"/>
    <n v="0"/>
    <n v="0"/>
    <n v="0"/>
    <s v="G/730606/1GG101"/>
  </r>
  <r>
    <s v="1"/>
    <s v="QUITO CIUDAD SOLIDARIA"/>
    <x v="3"/>
    <s v="G"/>
    <x v="6"/>
    <x v="51"/>
    <x v="51"/>
    <x v="4"/>
    <x v="76"/>
    <x v="4"/>
    <x v="56"/>
    <s v="001"/>
    <n v="95870"/>
    <n v="-61870"/>
    <n v="34000"/>
    <n v="-34000"/>
    <n v="0"/>
    <n v="0"/>
    <n v="0"/>
    <n v="0"/>
    <n v="34000"/>
    <n v="34000"/>
    <n v="0"/>
    <s v="G/730613/1GG101"/>
  </r>
  <r>
    <s v="1"/>
    <s v="QUITO CIUDAD SOLIDARIA"/>
    <x v="3"/>
    <s v="G"/>
    <x v="6"/>
    <x v="51"/>
    <x v="51"/>
    <x v="4"/>
    <x v="76"/>
    <x v="4"/>
    <x v="110"/>
    <s v="001"/>
    <n v="2500"/>
    <n v="0"/>
    <n v="2500"/>
    <n v="0"/>
    <n v="2500"/>
    <n v="0"/>
    <n v="0"/>
    <n v="0"/>
    <n v="2500"/>
    <n v="2500"/>
    <n v="2500"/>
    <s v="G/730704/1GG101"/>
  </r>
  <r>
    <s v="1"/>
    <s v="QUITO CIUDAD SOLIDARIA"/>
    <x v="3"/>
    <s v="G"/>
    <x v="6"/>
    <x v="51"/>
    <x v="51"/>
    <x v="4"/>
    <x v="76"/>
    <x v="4"/>
    <x v="68"/>
    <s v="001"/>
    <n v="5340"/>
    <n v="0"/>
    <n v="5340"/>
    <n v="-5340"/>
    <n v="0"/>
    <n v="0"/>
    <n v="0"/>
    <n v="0"/>
    <n v="5340"/>
    <n v="5340"/>
    <n v="0"/>
    <s v="G/730811/1GG101"/>
  </r>
  <r>
    <s v="1"/>
    <s v="QUITO CIUDAD SOLIDARIA"/>
    <x v="3"/>
    <s v="G"/>
    <x v="6"/>
    <x v="51"/>
    <x v="51"/>
    <x v="4"/>
    <x v="76"/>
    <x v="4"/>
    <x v="59"/>
    <s v="001"/>
    <n v="7000"/>
    <n v="0"/>
    <n v="7000"/>
    <n v="-7000"/>
    <n v="0"/>
    <n v="0"/>
    <n v="0"/>
    <n v="0"/>
    <n v="7000"/>
    <n v="7000"/>
    <n v="0"/>
    <s v="G/730812/1GG101"/>
  </r>
  <r>
    <s v="1"/>
    <s v="QUITO CIUDAD SOLIDARIA"/>
    <x v="3"/>
    <s v="G"/>
    <x v="6"/>
    <x v="51"/>
    <x v="51"/>
    <x v="4"/>
    <x v="76"/>
    <x v="4"/>
    <x v="151"/>
    <s v="001"/>
    <n v="2000"/>
    <n v="0"/>
    <n v="2000"/>
    <n v="-2000"/>
    <n v="0"/>
    <n v="0"/>
    <n v="0"/>
    <n v="0"/>
    <n v="2000"/>
    <n v="2000"/>
    <n v="0"/>
    <s v="G/731409/1GG101"/>
  </r>
  <r>
    <s v="1"/>
    <s v="QUITO CIUDAD SOLIDARIA"/>
    <x v="3"/>
    <s v="G"/>
    <x v="6"/>
    <x v="51"/>
    <x v="51"/>
    <x v="4"/>
    <x v="76"/>
    <x v="4"/>
    <x v="216"/>
    <s v="001"/>
    <n v="6160"/>
    <n v="0"/>
    <n v="6160"/>
    <n v="0"/>
    <n v="6160"/>
    <n v="0"/>
    <n v="0"/>
    <n v="0"/>
    <n v="6160"/>
    <n v="6160"/>
    <n v="6160"/>
    <s v="G/731411/1GG101"/>
  </r>
  <r>
    <s v="1"/>
    <s v="QUITO CIUDAD SOLIDARIA"/>
    <x v="3"/>
    <s v="G"/>
    <x v="6"/>
    <x v="51"/>
    <x v="51"/>
    <x v="4"/>
    <x v="78"/>
    <x v="4"/>
    <x v="48"/>
    <s v="001"/>
    <n v="50000"/>
    <n v="-50000"/>
    <n v="0"/>
    <n v="0"/>
    <n v="0"/>
    <n v="0"/>
    <n v="0"/>
    <n v="0"/>
    <n v="0"/>
    <n v="0"/>
    <n v="0"/>
    <s v="G/730605/1GG101"/>
  </r>
  <r>
    <s v="1"/>
    <s v="QUITO CIUDAD SOLIDARIA"/>
    <x v="3"/>
    <s v="G"/>
    <x v="6"/>
    <x v="51"/>
    <x v="51"/>
    <x v="4"/>
    <x v="78"/>
    <x v="4"/>
    <x v="49"/>
    <s v="001"/>
    <n v="50000"/>
    <n v="-50000"/>
    <n v="0"/>
    <n v="0"/>
    <n v="0"/>
    <n v="0"/>
    <n v="0"/>
    <n v="0"/>
    <n v="0"/>
    <n v="0"/>
    <n v="0"/>
    <s v="G/730606/1GG101"/>
  </r>
  <r>
    <s v="1"/>
    <s v="QUITO CIUDAD SOLIDARIA"/>
    <x v="3"/>
    <s v="G"/>
    <x v="6"/>
    <x v="51"/>
    <x v="51"/>
    <x v="4"/>
    <x v="11"/>
    <x v="4"/>
    <x v="57"/>
    <s v="001"/>
    <n v="33700"/>
    <n v="-17700"/>
    <n v="16000"/>
    <n v="-16000"/>
    <n v="0"/>
    <n v="0"/>
    <n v="0"/>
    <n v="0"/>
    <n v="16000"/>
    <n v="16000"/>
    <n v="0"/>
    <s v="G/730204/1GG101"/>
  </r>
  <r>
    <s v="1"/>
    <s v="QUITO CIUDAD SOLIDARIA"/>
    <x v="3"/>
    <s v="G"/>
    <x v="6"/>
    <x v="51"/>
    <x v="51"/>
    <x v="4"/>
    <x v="11"/>
    <x v="4"/>
    <x v="53"/>
    <s v="001"/>
    <n v="505200"/>
    <n v="-365000"/>
    <n v="140200"/>
    <n v="-140200"/>
    <n v="0"/>
    <n v="0"/>
    <n v="0"/>
    <n v="0"/>
    <n v="140200"/>
    <n v="140200"/>
    <n v="0"/>
    <s v="G/730205/1GG101"/>
  </r>
  <r>
    <s v="1"/>
    <s v="QUITO CIUDAD SOLIDARIA"/>
    <x v="3"/>
    <s v="G"/>
    <x v="6"/>
    <x v="51"/>
    <x v="51"/>
    <x v="4"/>
    <x v="11"/>
    <x v="4"/>
    <x v="62"/>
    <s v="001"/>
    <n v="60000"/>
    <n v="-7000"/>
    <n v="53000"/>
    <n v="-48000"/>
    <n v="5000"/>
    <n v="0"/>
    <n v="0"/>
    <n v="0"/>
    <n v="53000"/>
    <n v="53000"/>
    <n v="5000"/>
    <s v="G/730402/1GG101"/>
  </r>
  <r>
    <s v="1"/>
    <s v="QUITO CIUDAD SOLIDARIA"/>
    <x v="3"/>
    <s v="G"/>
    <x v="6"/>
    <x v="51"/>
    <x v="51"/>
    <x v="4"/>
    <x v="11"/>
    <x v="4"/>
    <x v="46"/>
    <s v="001"/>
    <n v="8000"/>
    <n v="0"/>
    <n v="8000"/>
    <n v="-7000"/>
    <n v="1000"/>
    <n v="0"/>
    <n v="0"/>
    <n v="0"/>
    <n v="8000"/>
    <n v="8000"/>
    <n v="1000"/>
    <s v="G/730404/1GG101"/>
  </r>
  <r>
    <s v="1"/>
    <s v="QUITO CIUDAD SOLIDARIA"/>
    <x v="3"/>
    <s v="G"/>
    <x v="6"/>
    <x v="51"/>
    <x v="51"/>
    <x v="4"/>
    <x v="11"/>
    <x v="4"/>
    <x v="55"/>
    <s v="001"/>
    <n v="113000"/>
    <n v="-89000"/>
    <n v="24000"/>
    <n v="-24000"/>
    <n v="0"/>
    <n v="0"/>
    <n v="0"/>
    <n v="0"/>
    <n v="24000"/>
    <n v="24000"/>
    <n v="0"/>
    <s v="G/730504/1GG101"/>
  </r>
  <r>
    <s v="1"/>
    <s v="QUITO CIUDAD SOLIDARIA"/>
    <x v="3"/>
    <s v="G"/>
    <x v="6"/>
    <x v="51"/>
    <x v="51"/>
    <x v="4"/>
    <x v="11"/>
    <x v="4"/>
    <x v="49"/>
    <s v="001"/>
    <n v="24000"/>
    <n v="-14000"/>
    <n v="10000"/>
    <n v="-10000"/>
    <n v="0"/>
    <n v="0"/>
    <n v="0"/>
    <n v="0"/>
    <n v="10000"/>
    <n v="10000"/>
    <n v="0"/>
    <s v="G/730606/1GG101"/>
  </r>
  <r>
    <s v="1"/>
    <s v="QUITO CIUDAD SOLIDARIA"/>
    <x v="3"/>
    <s v="G"/>
    <x v="6"/>
    <x v="51"/>
    <x v="51"/>
    <x v="4"/>
    <x v="11"/>
    <x v="4"/>
    <x v="68"/>
    <s v="001"/>
    <n v="3000"/>
    <n v="0"/>
    <n v="3000"/>
    <n v="0"/>
    <n v="3000"/>
    <n v="0"/>
    <n v="0"/>
    <n v="0"/>
    <n v="3000"/>
    <n v="3000"/>
    <n v="3000"/>
    <s v="G/730811/1GG101"/>
  </r>
  <r>
    <s v="1"/>
    <s v="QUITO CIUDAD SOLIDARIA"/>
    <x v="3"/>
    <s v="G"/>
    <x v="6"/>
    <x v="51"/>
    <x v="51"/>
    <x v="4"/>
    <x v="11"/>
    <x v="4"/>
    <x v="133"/>
    <s v="001"/>
    <n v="10000"/>
    <n v="0"/>
    <n v="10000"/>
    <n v="0"/>
    <n v="10000"/>
    <n v="0.43"/>
    <n v="7799.56"/>
    <n v="0"/>
    <n v="2200.4399999999996"/>
    <n v="10000"/>
    <n v="2200.0100000000002"/>
    <s v="G/730813/1GG101"/>
  </r>
  <r>
    <s v="1"/>
    <s v="QUITO CIUDAD SOLIDARIA"/>
    <x v="3"/>
    <s v="G"/>
    <x v="6"/>
    <x v="51"/>
    <x v="51"/>
    <x v="4"/>
    <x v="11"/>
    <x v="4"/>
    <x v="103"/>
    <s v="001"/>
    <n v="2000"/>
    <n v="0"/>
    <n v="2000"/>
    <n v="-2000"/>
    <n v="0"/>
    <n v="0"/>
    <n v="0"/>
    <n v="0"/>
    <n v="2000"/>
    <n v="2000"/>
    <n v="0"/>
    <s v="G/731403/1GG101"/>
  </r>
  <r>
    <s v="1"/>
    <s v="QUITO CIUDAD SOLIDARIA"/>
    <x v="3"/>
    <s v="G"/>
    <x v="6"/>
    <x v="51"/>
    <x v="51"/>
    <x v="4"/>
    <x v="76"/>
    <x v="5"/>
    <x v="104"/>
    <s v="001"/>
    <n v="10000"/>
    <n v="0"/>
    <n v="10000"/>
    <n v="-10000"/>
    <n v="0"/>
    <n v="0"/>
    <n v="0"/>
    <n v="0"/>
    <n v="10000"/>
    <n v="10000"/>
    <n v="0"/>
    <s v="G/750501/1GG101"/>
  </r>
  <r>
    <s v="1"/>
    <s v="QUITO CIUDAD SOLIDARIA"/>
    <x v="3"/>
    <s v="G"/>
    <x v="6"/>
    <x v="51"/>
    <x v="51"/>
    <x v="4"/>
    <x v="77"/>
    <x v="9"/>
    <x v="137"/>
    <s v="001"/>
    <n v="55000"/>
    <n v="0"/>
    <n v="55000"/>
    <n v="0"/>
    <n v="55000"/>
    <n v="0"/>
    <n v="0"/>
    <n v="0"/>
    <n v="55000"/>
    <n v="55000"/>
    <n v="55000"/>
    <s v="G/780204/1GG101"/>
  </r>
  <r>
    <s v="1"/>
    <s v="QUITO CIUDAD SOLIDARIA"/>
    <x v="3"/>
    <s v="G"/>
    <x v="6"/>
    <x v="51"/>
    <x v="51"/>
    <x v="4"/>
    <x v="11"/>
    <x v="9"/>
    <x v="157"/>
    <s v="001"/>
    <n v="161100"/>
    <n v="-61100"/>
    <n v="100000"/>
    <n v="-100000"/>
    <n v="0"/>
    <n v="0"/>
    <n v="0"/>
    <n v="0"/>
    <n v="100000"/>
    <n v="100000"/>
    <n v="0"/>
    <s v="G/780103/1GG101"/>
  </r>
  <r>
    <s v="1"/>
    <s v="QUITO CIUDAD SOLIDARIA"/>
    <x v="3"/>
    <s v="G"/>
    <x v="6"/>
    <x v="51"/>
    <x v="51"/>
    <x v="4"/>
    <x v="77"/>
    <x v="6"/>
    <x v="77"/>
    <s v="001"/>
    <n v="10000"/>
    <n v="0"/>
    <n v="10000"/>
    <n v="-10000"/>
    <n v="0"/>
    <n v="0"/>
    <n v="0"/>
    <n v="0"/>
    <n v="10000"/>
    <n v="10000"/>
    <n v="0"/>
    <s v="G/840104/1GG101"/>
  </r>
  <r>
    <s v="1"/>
    <s v="QUITO CIUDAD SOLIDARIA"/>
    <x v="3"/>
    <s v="G"/>
    <x v="6"/>
    <x v="51"/>
    <x v="51"/>
    <x v="4"/>
    <x v="76"/>
    <x v="6"/>
    <x v="79"/>
    <s v="001"/>
    <n v="6000"/>
    <n v="0"/>
    <n v="6000"/>
    <n v="-6000"/>
    <n v="0"/>
    <n v="0"/>
    <n v="0"/>
    <n v="0"/>
    <n v="6000"/>
    <n v="6000"/>
    <n v="0"/>
    <s v="G/840103/1GG101"/>
  </r>
  <r>
    <s v="1"/>
    <s v="QUITO CIUDAD SOLIDARIA"/>
    <x v="3"/>
    <s v="G"/>
    <x v="6"/>
    <x v="51"/>
    <x v="51"/>
    <x v="4"/>
    <x v="76"/>
    <x v="6"/>
    <x v="77"/>
    <s v="001"/>
    <n v="54840"/>
    <n v="0"/>
    <n v="54840"/>
    <n v="-54840"/>
    <n v="0"/>
    <n v="0"/>
    <n v="0"/>
    <n v="0"/>
    <n v="54840"/>
    <n v="54840"/>
    <n v="0"/>
    <s v="G/840104/1GG101"/>
  </r>
  <r>
    <s v="1"/>
    <s v="QUITO CIUDAD SOLIDARIA"/>
    <x v="3"/>
    <s v="G"/>
    <x v="6"/>
    <x v="51"/>
    <x v="51"/>
    <x v="4"/>
    <x v="76"/>
    <x v="6"/>
    <x v="117"/>
    <s v="001"/>
    <n v="4000"/>
    <n v="0"/>
    <n v="4000"/>
    <n v="-4000"/>
    <n v="0"/>
    <n v="0"/>
    <n v="0"/>
    <n v="0"/>
    <n v="4000"/>
    <n v="4000"/>
    <n v="0"/>
    <s v="G/840106/1GG101"/>
  </r>
  <r>
    <s v="1"/>
    <s v="QUITO CIUDAD SOLIDARIA"/>
    <x v="3"/>
    <s v="G"/>
    <x v="6"/>
    <x v="51"/>
    <x v="51"/>
    <x v="4"/>
    <x v="76"/>
    <x v="6"/>
    <x v="78"/>
    <s v="001"/>
    <n v="10055"/>
    <n v="0"/>
    <n v="10055"/>
    <n v="-10055"/>
    <n v="0"/>
    <n v="0"/>
    <n v="0"/>
    <n v="0"/>
    <n v="10055"/>
    <n v="10055"/>
    <n v="0"/>
    <s v="G/840107/1GG101"/>
  </r>
  <r>
    <s v="1"/>
    <s v="QUITO CIUDAD SOLIDARIA"/>
    <x v="3"/>
    <s v="G"/>
    <x v="6"/>
    <x v="51"/>
    <x v="51"/>
    <x v="4"/>
    <x v="11"/>
    <x v="6"/>
    <x v="79"/>
    <s v="001"/>
    <n v="5000"/>
    <n v="0"/>
    <n v="5000"/>
    <n v="-5000"/>
    <n v="0"/>
    <n v="0"/>
    <n v="0"/>
    <n v="0"/>
    <n v="5000"/>
    <n v="5000"/>
    <n v="0"/>
    <s v="G/840103/1GG101"/>
  </r>
  <r>
    <s v="1"/>
    <s v="QUITO CIUDAD SOLIDARIA"/>
    <x v="3"/>
    <s v="G"/>
    <x v="6"/>
    <x v="51"/>
    <x v="51"/>
    <x v="4"/>
    <x v="11"/>
    <x v="6"/>
    <x v="77"/>
    <s v="001"/>
    <n v="60000"/>
    <n v="-7000"/>
    <n v="53000"/>
    <n v="-53000"/>
    <n v="0"/>
    <n v="0"/>
    <n v="0"/>
    <n v="0"/>
    <n v="53000"/>
    <n v="53000"/>
    <n v="0"/>
    <s v="G/840104/1GG101"/>
  </r>
  <r>
    <s v="1"/>
    <s v="QUITO CIUDAD SOLIDARIA"/>
    <x v="3"/>
    <s v="G"/>
    <x v="6"/>
    <x v="51"/>
    <x v="51"/>
    <x v="4"/>
    <x v="11"/>
    <x v="6"/>
    <x v="78"/>
    <s v="001"/>
    <n v="5000"/>
    <n v="0"/>
    <n v="5000"/>
    <n v="-5000"/>
    <n v="0"/>
    <n v="0"/>
    <n v="0"/>
    <n v="0"/>
    <n v="5000"/>
    <n v="5000"/>
    <n v="0"/>
    <s v="G/840107/1GG101"/>
  </r>
  <r>
    <s v="1"/>
    <s v="QUITO CIUDAD SOLIDARIA"/>
    <x v="3"/>
    <s v="G"/>
    <x v="6"/>
    <x v="51"/>
    <x v="51"/>
    <x v="4"/>
    <x v="11"/>
    <x v="6"/>
    <x v="217"/>
    <s v="001"/>
    <n v="10000"/>
    <n v="0"/>
    <n v="10000"/>
    <n v="-10000"/>
    <n v="0"/>
    <n v="0"/>
    <n v="0"/>
    <n v="0"/>
    <n v="10000"/>
    <n v="10000"/>
    <n v="0"/>
    <s v="G/840108/1GG101"/>
  </r>
  <r>
    <s v="1"/>
    <s v="QUITO CIUDAD SOLIDARIA"/>
    <x v="3"/>
    <s v="J"/>
    <x v="8"/>
    <x v="52"/>
    <x v="52"/>
    <x v="0"/>
    <x v="0"/>
    <x v="0"/>
    <x v="0"/>
    <s v="002"/>
    <n v="656868"/>
    <n v="-5784.33"/>
    <n v="651083.67000000004"/>
    <n v="-32891.74"/>
    <n v="618191.93000000005"/>
    <n v="0"/>
    <n v="414449.2"/>
    <n v="414082"/>
    <n v="236634.47000000003"/>
    <n v="237001.67000000004"/>
    <n v="203742.73"/>
    <s v="G/510105/1JA101"/>
  </r>
  <r>
    <s v="1"/>
    <s v="QUITO CIUDAD SOLIDARIA"/>
    <x v="3"/>
    <s v="J"/>
    <x v="8"/>
    <x v="52"/>
    <x v="52"/>
    <x v="0"/>
    <x v="0"/>
    <x v="0"/>
    <x v="2"/>
    <s v="002"/>
    <n v="59289"/>
    <n v="0"/>
    <n v="59289"/>
    <n v="0"/>
    <n v="59289"/>
    <n v="4550"/>
    <n v="8417.27"/>
    <n v="8386.67"/>
    <n v="50871.729999999996"/>
    <n v="50902.33"/>
    <n v="46321.73"/>
    <s v="G/510203/1JA101"/>
  </r>
  <r>
    <s v="1"/>
    <s v="QUITO CIUDAD SOLIDARIA"/>
    <x v="3"/>
    <s v="J"/>
    <x v="8"/>
    <x v="52"/>
    <x v="52"/>
    <x v="0"/>
    <x v="0"/>
    <x v="0"/>
    <x v="3"/>
    <s v="002"/>
    <n v="15421.16"/>
    <n v="0"/>
    <n v="15421.16"/>
    <n v="0"/>
    <n v="15421.16"/>
    <n v="177.78"/>
    <n v="12884.25"/>
    <n v="12870.92"/>
    <n v="2536.91"/>
    <n v="2550.2399999999998"/>
    <n v="2359.13"/>
    <s v="G/510204/1JA101"/>
  </r>
  <r>
    <s v="1"/>
    <s v="QUITO CIUDAD SOLIDARIA"/>
    <x v="3"/>
    <s v="J"/>
    <x v="8"/>
    <x v="52"/>
    <x v="52"/>
    <x v="0"/>
    <x v="0"/>
    <x v="0"/>
    <x v="8"/>
    <s v="002"/>
    <n v="3825.77"/>
    <n v="0"/>
    <n v="3825.77"/>
    <n v="2558.16"/>
    <n v="6383.93"/>
    <n v="0"/>
    <n v="3575"/>
    <n v="3575"/>
    <n v="250.76999999999998"/>
    <n v="250.76999999999998"/>
    <n v="2808.93"/>
    <s v="G/510507/1JA101"/>
  </r>
  <r>
    <s v="1"/>
    <s v="QUITO CIUDAD SOLIDARIA"/>
    <x v="3"/>
    <s v="J"/>
    <x v="8"/>
    <x v="52"/>
    <x v="52"/>
    <x v="0"/>
    <x v="0"/>
    <x v="0"/>
    <x v="9"/>
    <s v="002"/>
    <n v="9165.7900000000009"/>
    <n v="0"/>
    <n v="9165.7900000000009"/>
    <n v="-4582.8999999999996"/>
    <n v="4582.8900000000012"/>
    <n v="0"/>
    <n v="0"/>
    <n v="0"/>
    <n v="9165.7900000000009"/>
    <n v="9165.7900000000009"/>
    <n v="4582.8900000000003"/>
    <s v="G/510509/1JA101"/>
  </r>
  <r>
    <s v="1"/>
    <s v="QUITO CIUDAD SOLIDARIA"/>
    <x v="3"/>
    <s v="J"/>
    <x v="8"/>
    <x v="52"/>
    <x v="52"/>
    <x v="0"/>
    <x v="0"/>
    <x v="0"/>
    <x v="82"/>
    <s v="002"/>
    <n v="54600"/>
    <n v="0"/>
    <n v="54600"/>
    <n v="0"/>
    <n v="54600"/>
    <n v="30650"/>
    <n v="23950"/>
    <n v="23950"/>
    <n v="30650"/>
    <n v="30650"/>
    <n v="0"/>
    <s v="G/510510/1JA101"/>
  </r>
  <r>
    <s v="1"/>
    <s v="QUITO CIUDAD SOLIDARIA"/>
    <x v="3"/>
    <s v="J"/>
    <x v="8"/>
    <x v="52"/>
    <x v="52"/>
    <x v="0"/>
    <x v="0"/>
    <x v="0"/>
    <x v="10"/>
    <s v="002"/>
    <n v="5025.43"/>
    <n v="0"/>
    <n v="5025.43"/>
    <n v="-2350.2199999999998"/>
    <n v="2675.2100000000005"/>
    <n v="0"/>
    <n v="325"/>
    <n v="325"/>
    <n v="4700.43"/>
    <n v="4700.43"/>
    <n v="2350.21"/>
    <s v="G/510512/1JA101"/>
  </r>
  <r>
    <s v="1"/>
    <s v="QUITO CIUDAD SOLIDARIA"/>
    <x v="3"/>
    <s v="J"/>
    <x v="8"/>
    <x v="52"/>
    <x v="52"/>
    <x v="0"/>
    <x v="0"/>
    <x v="0"/>
    <x v="11"/>
    <s v="002"/>
    <n v="1729.74"/>
    <n v="0"/>
    <n v="1729.74"/>
    <n v="-864.87"/>
    <n v="864.87"/>
    <n v="0"/>
    <n v="0"/>
    <n v="0"/>
    <n v="1729.74"/>
    <n v="1729.74"/>
    <n v="864.87"/>
    <s v="G/510513/1JA101"/>
  </r>
  <r>
    <s v="1"/>
    <s v="QUITO CIUDAD SOLIDARIA"/>
    <x v="3"/>
    <s v="J"/>
    <x v="8"/>
    <x v="52"/>
    <x v="52"/>
    <x v="0"/>
    <x v="0"/>
    <x v="0"/>
    <x v="12"/>
    <s v="002"/>
    <n v="90000.7"/>
    <n v="0"/>
    <n v="90000.7"/>
    <n v="-1519.5"/>
    <n v="88481.2"/>
    <n v="3877.22"/>
    <n v="55951.199999999997"/>
    <n v="55904.75"/>
    <n v="34049.5"/>
    <n v="34095.949999999997"/>
    <n v="28652.78"/>
    <s v="G/510601/1JA101"/>
  </r>
  <r>
    <s v="1"/>
    <s v="QUITO CIUDAD SOLIDARIA"/>
    <x v="3"/>
    <s v="J"/>
    <x v="8"/>
    <x v="52"/>
    <x v="52"/>
    <x v="0"/>
    <x v="0"/>
    <x v="0"/>
    <x v="13"/>
    <s v="002"/>
    <n v="59289"/>
    <n v="0"/>
    <n v="59289"/>
    <n v="-12361.21"/>
    <n v="46927.79"/>
    <n v="4220.96"/>
    <n v="28885.439999999999"/>
    <n v="28885.439999999999"/>
    <n v="30403.56"/>
    <n v="30403.56"/>
    <n v="13821.39"/>
    <s v="G/510602/1JA101"/>
  </r>
  <r>
    <s v="1"/>
    <s v="QUITO CIUDAD SOLIDARIA"/>
    <x v="3"/>
    <s v="J"/>
    <x v="8"/>
    <x v="52"/>
    <x v="52"/>
    <x v="0"/>
    <x v="0"/>
    <x v="0"/>
    <x v="14"/>
    <s v="002"/>
    <n v="6665.3"/>
    <n v="0"/>
    <n v="6665.3"/>
    <n v="0"/>
    <n v="6665.3"/>
    <n v="0"/>
    <n v="30.6"/>
    <n v="0"/>
    <n v="6634.7"/>
    <n v="6665.3"/>
    <n v="6634.7"/>
    <s v="G/510707/1JA101"/>
  </r>
  <r>
    <s v="1"/>
    <s v="QUITO CIUDAD SOLIDARIA"/>
    <x v="3"/>
    <s v="J"/>
    <x v="8"/>
    <x v="52"/>
    <x v="52"/>
    <x v="6"/>
    <x v="79"/>
    <x v="3"/>
    <x v="40"/>
    <s v="002"/>
    <n v="7873"/>
    <n v="0"/>
    <n v="7873"/>
    <n v="0"/>
    <n v="7873"/>
    <n v="6984.36"/>
    <n v="888.64"/>
    <n v="888.64"/>
    <n v="6984.36"/>
    <n v="6984.36"/>
    <n v="0"/>
    <s v="G/710203/1JJ103"/>
  </r>
  <r>
    <s v="1"/>
    <s v="QUITO CIUDAD SOLIDARIA"/>
    <x v="3"/>
    <s v="J"/>
    <x v="8"/>
    <x v="52"/>
    <x v="52"/>
    <x v="6"/>
    <x v="79"/>
    <x v="3"/>
    <x v="41"/>
    <s v="002"/>
    <n v="2434.92"/>
    <n v="0"/>
    <n v="2434.92"/>
    <n v="0"/>
    <n v="2434.92"/>
    <n v="1646.69"/>
    <n v="753.31"/>
    <n v="753.31"/>
    <n v="1681.6100000000001"/>
    <n v="1681.6100000000001"/>
    <n v="34.92"/>
    <s v="G/710204/1JJ103"/>
  </r>
  <r>
    <s v="1"/>
    <s v="QUITO CIUDAD SOLIDARIA"/>
    <x v="3"/>
    <s v="J"/>
    <x v="8"/>
    <x v="52"/>
    <x v="52"/>
    <x v="6"/>
    <x v="79"/>
    <x v="3"/>
    <x v="43"/>
    <s v="002"/>
    <n v="94476"/>
    <n v="0"/>
    <n v="94476"/>
    <n v="0"/>
    <n v="94476"/>
    <n v="65892"/>
    <n v="28584"/>
    <n v="28584"/>
    <n v="65892"/>
    <n v="65892"/>
    <n v="0"/>
    <s v="G/710510/1JJ103"/>
  </r>
  <r>
    <s v="1"/>
    <s v="QUITO CIUDAD SOLIDARIA"/>
    <x v="3"/>
    <s v="J"/>
    <x v="8"/>
    <x v="52"/>
    <x v="52"/>
    <x v="6"/>
    <x v="79"/>
    <x v="3"/>
    <x v="44"/>
    <s v="002"/>
    <n v="11951.21"/>
    <n v="0"/>
    <n v="11951.21"/>
    <n v="0"/>
    <n v="11951.21"/>
    <n v="8335.3700000000008"/>
    <n v="3615.84"/>
    <n v="3615.84"/>
    <n v="8335.369999999999"/>
    <n v="8335.369999999999"/>
    <n v="0"/>
    <s v="G/710601/1JJ103"/>
  </r>
  <r>
    <s v="1"/>
    <s v="QUITO CIUDAD SOLIDARIA"/>
    <x v="3"/>
    <s v="J"/>
    <x v="8"/>
    <x v="52"/>
    <x v="52"/>
    <x v="6"/>
    <x v="79"/>
    <x v="3"/>
    <x v="45"/>
    <s v="002"/>
    <n v="7873"/>
    <n v="0"/>
    <n v="7873"/>
    <n v="0"/>
    <n v="7873"/>
    <n v="7773.04"/>
    <n v="99.96"/>
    <n v="99.96"/>
    <n v="7773.04"/>
    <n v="7773.04"/>
    <n v="0"/>
    <s v="G/710602/1JJ103"/>
  </r>
  <r>
    <s v="1"/>
    <s v="QUITO CIUDAD SOLIDARIA"/>
    <x v="3"/>
    <s v="J"/>
    <x v="8"/>
    <x v="52"/>
    <x v="52"/>
    <x v="6"/>
    <x v="13"/>
    <x v="3"/>
    <x v="40"/>
    <s v="002"/>
    <n v="5673"/>
    <n v="0"/>
    <n v="5673"/>
    <n v="0"/>
    <n v="5673"/>
    <n v="5002.3599999999997"/>
    <n v="670.64"/>
    <n v="670.64"/>
    <n v="5002.3599999999997"/>
    <n v="5002.3599999999997"/>
    <n v="0"/>
    <s v="G/710203/1JJ103"/>
  </r>
  <r>
    <s v="1"/>
    <s v="QUITO CIUDAD SOLIDARIA"/>
    <x v="3"/>
    <s v="J"/>
    <x v="8"/>
    <x v="52"/>
    <x v="52"/>
    <x v="6"/>
    <x v="13"/>
    <x v="3"/>
    <x v="41"/>
    <s v="002"/>
    <n v="2434.92"/>
    <n v="586.63"/>
    <n v="3021.55"/>
    <n v="0"/>
    <n v="3021.55"/>
    <n v="0"/>
    <n v="2986.66"/>
    <n v="2986.66"/>
    <n v="34.890000000000327"/>
    <n v="34.890000000000327"/>
    <n v="34.89"/>
    <s v="G/710204/1JJ103"/>
  </r>
  <r>
    <s v="1"/>
    <s v="QUITO CIUDAD SOLIDARIA"/>
    <x v="3"/>
    <s v="J"/>
    <x v="8"/>
    <x v="52"/>
    <x v="52"/>
    <x v="6"/>
    <x v="13"/>
    <x v="3"/>
    <x v="42"/>
    <s v="002"/>
    <n v="0"/>
    <n v="612"/>
    <n v="612"/>
    <n v="0"/>
    <n v="612"/>
    <n v="0"/>
    <n v="612"/>
    <n v="612"/>
    <n v="0"/>
    <n v="0"/>
    <n v="0"/>
    <s v="G/710507/1JJ103"/>
  </r>
  <r>
    <s v="1"/>
    <s v="QUITO CIUDAD SOLIDARIA"/>
    <x v="3"/>
    <s v="J"/>
    <x v="8"/>
    <x v="52"/>
    <x v="52"/>
    <x v="6"/>
    <x v="13"/>
    <x v="3"/>
    <x v="43"/>
    <s v="002"/>
    <n v="68076"/>
    <n v="4002"/>
    <n v="72078"/>
    <n v="41140.33"/>
    <n v="113218.33"/>
    <n v="0"/>
    <n v="72078"/>
    <n v="72078"/>
    <n v="0"/>
    <n v="0"/>
    <n v="41140.33"/>
    <s v="G/710510/1JJ103"/>
  </r>
  <r>
    <s v="1"/>
    <s v="QUITO CIUDAD SOLIDARIA"/>
    <x v="3"/>
    <s v="J"/>
    <x v="8"/>
    <x v="52"/>
    <x v="52"/>
    <x v="6"/>
    <x v="13"/>
    <x v="3"/>
    <x v="44"/>
    <s v="002"/>
    <n v="8611.61"/>
    <n v="583.70000000000005"/>
    <n v="9195.3100000000013"/>
    <n v="5204.29"/>
    <n v="14399.600000000002"/>
    <n v="0"/>
    <n v="9195.31"/>
    <n v="9195.31"/>
    <n v="0"/>
    <n v="0"/>
    <n v="5204.29"/>
    <s v="G/710601/1JJ103"/>
  </r>
  <r>
    <s v="1"/>
    <s v="QUITO CIUDAD SOLIDARIA"/>
    <x v="3"/>
    <s v="J"/>
    <x v="8"/>
    <x v="52"/>
    <x v="52"/>
    <x v="6"/>
    <x v="13"/>
    <x v="3"/>
    <x v="45"/>
    <s v="002"/>
    <n v="5673"/>
    <n v="0"/>
    <n v="5673"/>
    <n v="0"/>
    <n v="5673"/>
    <n v="2255.98"/>
    <n v="3417.02"/>
    <n v="3417.02"/>
    <n v="2255.98"/>
    <n v="2255.98"/>
    <n v="0"/>
    <s v="G/710602/1JJ103"/>
  </r>
  <r>
    <s v="1"/>
    <s v="QUITO CIUDAD SOLIDARIA"/>
    <x v="3"/>
    <s v="J"/>
    <x v="8"/>
    <x v="52"/>
    <x v="52"/>
    <x v="6"/>
    <x v="79"/>
    <x v="4"/>
    <x v="57"/>
    <s v="001"/>
    <n v="0"/>
    <n v="0"/>
    <n v="0"/>
    <n v="28000"/>
    <n v="28000"/>
    <n v="0"/>
    <n v="0"/>
    <n v="0"/>
    <n v="0"/>
    <n v="0"/>
    <n v="28000"/>
    <s v="G/730204/1JJ103"/>
  </r>
  <r>
    <s v="1"/>
    <s v="QUITO CIUDAD SOLIDARIA"/>
    <x v="3"/>
    <s v="J"/>
    <x v="8"/>
    <x v="52"/>
    <x v="52"/>
    <x v="6"/>
    <x v="79"/>
    <x v="4"/>
    <x v="53"/>
    <s v="001"/>
    <n v="7000"/>
    <n v="0"/>
    <n v="7000"/>
    <n v="38080.480000000003"/>
    <n v="45080.480000000003"/>
    <n v="0"/>
    <n v="0"/>
    <n v="0"/>
    <n v="7000"/>
    <n v="7000"/>
    <n v="45080.480000000003"/>
    <s v="G/730205/1JJ103"/>
  </r>
  <r>
    <s v="1"/>
    <s v="QUITO CIUDAD SOLIDARIA"/>
    <x v="3"/>
    <s v="J"/>
    <x v="8"/>
    <x v="52"/>
    <x v="52"/>
    <x v="6"/>
    <x v="79"/>
    <x v="4"/>
    <x v="58"/>
    <s v="001"/>
    <n v="172000"/>
    <n v="0"/>
    <n v="172000"/>
    <n v="-5000"/>
    <n v="167000"/>
    <n v="0"/>
    <n v="0"/>
    <n v="0"/>
    <n v="172000"/>
    <n v="172000"/>
    <n v="167000"/>
    <s v="G/730235/1JJ103"/>
  </r>
  <r>
    <s v="1"/>
    <s v="QUITO CIUDAD SOLIDARIA"/>
    <x v="3"/>
    <s v="J"/>
    <x v="8"/>
    <x v="52"/>
    <x v="52"/>
    <x v="6"/>
    <x v="79"/>
    <x v="4"/>
    <x v="62"/>
    <s v="001"/>
    <n v="2500"/>
    <n v="0"/>
    <n v="2500"/>
    <n v="37500"/>
    <n v="40000"/>
    <n v="0"/>
    <n v="0"/>
    <n v="0"/>
    <n v="2500"/>
    <n v="2500"/>
    <n v="40000"/>
    <s v="G/730402/1JJ103"/>
  </r>
  <r>
    <s v="1"/>
    <s v="QUITO CIUDAD SOLIDARIA"/>
    <x v="3"/>
    <s v="J"/>
    <x v="8"/>
    <x v="52"/>
    <x v="52"/>
    <x v="6"/>
    <x v="79"/>
    <x v="4"/>
    <x v="49"/>
    <s v="001"/>
    <n v="30000"/>
    <n v="0"/>
    <n v="30000"/>
    <n v="-30000"/>
    <n v="0"/>
    <n v="0"/>
    <n v="0"/>
    <n v="0"/>
    <n v="30000"/>
    <n v="30000"/>
    <n v="0"/>
    <s v="G/730606/1JJ103"/>
  </r>
  <r>
    <s v="1"/>
    <s v="QUITO CIUDAD SOLIDARIA"/>
    <x v="3"/>
    <s v="J"/>
    <x v="8"/>
    <x v="52"/>
    <x v="52"/>
    <x v="6"/>
    <x v="79"/>
    <x v="4"/>
    <x v="56"/>
    <s v="001"/>
    <n v="8000"/>
    <n v="0"/>
    <n v="8000"/>
    <n v="-6902.4"/>
    <n v="1097.6000000000004"/>
    <n v="0"/>
    <n v="1097.5999999999999"/>
    <n v="0"/>
    <n v="6902.4"/>
    <n v="8000"/>
    <n v="0"/>
    <s v="G/730613/1JJ103"/>
  </r>
  <r>
    <s v="1"/>
    <s v="QUITO CIUDAD SOLIDARIA"/>
    <x v="3"/>
    <s v="J"/>
    <x v="8"/>
    <x v="52"/>
    <x v="52"/>
    <x v="6"/>
    <x v="79"/>
    <x v="4"/>
    <x v="73"/>
    <s v="001"/>
    <n v="0"/>
    <n v="0"/>
    <n v="0"/>
    <n v="850"/>
    <n v="850"/>
    <n v="0"/>
    <n v="0"/>
    <n v="0"/>
    <n v="0"/>
    <n v="0"/>
    <n v="850"/>
    <s v="G/730805/1JJ103"/>
  </r>
  <r>
    <s v="1"/>
    <s v="QUITO CIUDAD SOLIDARIA"/>
    <x v="3"/>
    <s v="J"/>
    <x v="8"/>
    <x v="52"/>
    <x v="52"/>
    <x v="6"/>
    <x v="79"/>
    <x v="4"/>
    <x v="218"/>
    <s v="001"/>
    <n v="0"/>
    <n v="0"/>
    <n v="0"/>
    <n v="115"/>
    <n v="115"/>
    <n v="0"/>
    <n v="0"/>
    <n v="0"/>
    <n v="0"/>
    <n v="0"/>
    <n v="115"/>
    <s v="G/730811/1JJ103"/>
  </r>
  <r>
    <s v="1"/>
    <s v="QUITO CIUDAD SOLIDARIA"/>
    <x v="3"/>
    <s v="J"/>
    <x v="8"/>
    <x v="52"/>
    <x v="52"/>
    <x v="6"/>
    <x v="79"/>
    <x v="4"/>
    <x v="59"/>
    <s v="001"/>
    <n v="0"/>
    <n v="0"/>
    <n v="0"/>
    <n v="7000"/>
    <n v="7000"/>
    <n v="0"/>
    <n v="0"/>
    <n v="0"/>
    <n v="0"/>
    <n v="0"/>
    <n v="7000"/>
    <s v="G/730812/1JJ103"/>
  </r>
  <r>
    <s v="1"/>
    <s v="QUITO CIUDAD SOLIDARIA"/>
    <x v="3"/>
    <s v="J"/>
    <x v="8"/>
    <x v="52"/>
    <x v="52"/>
    <x v="6"/>
    <x v="79"/>
    <x v="4"/>
    <x v="65"/>
    <s v="001"/>
    <n v="4000"/>
    <n v="0"/>
    <n v="4000"/>
    <n v="-2965"/>
    <n v="1035"/>
    <n v="0"/>
    <n v="0"/>
    <n v="0"/>
    <n v="4000"/>
    <n v="4000"/>
    <n v="1035"/>
    <s v="G/730820/1JJ103"/>
  </r>
  <r>
    <s v="1"/>
    <s v="QUITO CIUDAD SOLIDARIA"/>
    <x v="3"/>
    <s v="J"/>
    <x v="8"/>
    <x v="52"/>
    <x v="52"/>
    <x v="6"/>
    <x v="79"/>
    <x v="4"/>
    <x v="115"/>
    <s v="001"/>
    <n v="500"/>
    <n v="0"/>
    <n v="500"/>
    <n v="0"/>
    <n v="500"/>
    <n v="0"/>
    <n v="0"/>
    <n v="0"/>
    <n v="500"/>
    <n v="500"/>
    <n v="500"/>
    <s v="G/731404/1JJ103"/>
  </r>
  <r>
    <s v="1"/>
    <s v="QUITO CIUDAD SOLIDARIA"/>
    <x v="3"/>
    <s v="J"/>
    <x v="8"/>
    <x v="52"/>
    <x v="52"/>
    <x v="6"/>
    <x v="13"/>
    <x v="4"/>
    <x v="57"/>
    <s v="001"/>
    <n v="50000"/>
    <n v="0"/>
    <n v="50000"/>
    <n v="-50000"/>
    <n v="0"/>
    <n v="0"/>
    <n v="0"/>
    <n v="0"/>
    <n v="50000"/>
    <n v="50000"/>
    <n v="0"/>
    <s v="G/730204/1JJ103"/>
  </r>
  <r>
    <s v="1"/>
    <s v="QUITO CIUDAD SOLIDARIA"/>
    <x v="3"/>
    <s v="J"/>
    <x v="8"/>
    <x v="52"/>
    <x v="52"/>
    <x v="6"/>
    <x v="13"/>
    <x v="4"/>
    <x v="53"/>
    <s v="001"/>
    <n v="476600"/>
    <n v="-240000"/>
    <n v="236600"/>
    <n v="-217724.3"/>
    <n v="18875.700000000012"/>
    <n v="22.4"/>
    <n v="18853.3"/>
    <n v="13938.4"/>
    <n v="217746.7"/>
    <n v="222661.6"/>
    <n v="0"/>
    <s v="G/730205/1JJ103"/>
  </r>
  <r>
    <s v="1"/>
    <s v="QUITO CIUDAD SOLIDARIA"/>
    <x v="3"/>
    <s v="J"/>
    <x v="8"/>
    <x v="52"/>
    <x v="52"/>
    <x v="6"/>
    <x v="13"/>
    <x v="4"/>
    <x v="124"/>
    <s v="001"/>
    <n v="30000"/>
    <n v="0"/>
    <n v="30000"/>
    <n v="-30000"/>
    <n v="0"/>
    <n v="0"/>
    <n v="0"/>
    <n v="0"/>
    <n v="30000"/>
    <n v="30000"/>
    <n v="0"/>
    <s v="G/730207/1JJ103"/>
  </r>
  <r>
    <s v="1"/>
    <s v="QUITO CIUDAD SOLIDARIA"/>
    <x v="3"/>
    <s v="J"/>
    <x v="8"/>
    <x v="52"/>
    <x v="52"/>
    <x v="6"/>
    <x v="13"/>
    <x v="4"/>
    <x v="58"/>
    <s v="001"/>
    <n v="20000"/>
    <n v="0"/>
    <n v="20000"/>
    <n v="-950"/>
    <n v="19050"/>
    <n v="0"/>
    <n v="504"/>
    <n v="504"/>
    <n v="19496"/>
    <n v="19496"/>
    <n v="18546"/>
    <s v="G/730235/1JJ103"/>
  </r>
  <r>
    <s v="1"/>
    <s v="QUITO CIUDAD SOLIDARIA"/>
    <x v="3"/>
    <s v="J"/>
    <x v="8"/>
    <x v="52"/>
    <x v="52"/>
    <x v="6"/>
    <x v="13"/>
    <x v="4"/>
    <x v="195"/>
    <s v="001"/>
    <n v="91500"/>
    <n v="-35000"/>
    <n v="56500"/>
    <n v="-56500"/>
    <n v="0"/>
    <n v="0"/>
    <n v="0"/>
    <n v="0"/>
    <n v="56500"/>
    <n v="56500"/>
    <n v="0"/>
    <s v="G/730607/1JJ103"/>
  </r>
  <r>
    <s v="1"/>
    <s v="QUITO CIUDAD SOLIDARIA"/>
    <x v="3"/>
    <s v="J"/>
    <x v="8"/>
    <x v="52"/>
    <x v="52"/>
    <x v="6"/>
    <x v="13"/>
    <x v="4"/>
    <x v="56"/>
    <s v="001"/>
    <n v="71000"/>
    <n v="-6500"/>
    <n v="64500"/>
    <n v="-60272"/>
    <n v="4228"/>
    <n v="0"/>
    <n v="4228"/>
    <n v="0"/>
    <n v="60272"/>
    <n v="64500"/>
    <n v="0"/>
    <s v="G/730613/1JJ103"/>
  </r>
  <r>
    <s v="1"/>
    <s v="QUITO CIUDAD SOLIDARIA"/>
    <x v="3"/>
    <s v="J"/>
    <x v="8"/>
    <x v="52"/>
    <x v="52"/>
    <x v="6"/>
    <x v="13"/>
    <x v="4"/>
    <x v="126"/>
    <s v="001"/>
    <n v="0"/>
    <n v="0"/>
    <n v="0"/>
    <n v="3000"/>
    <n v="3000"/>
    <n v="0"/>
    <n v="0"/>
    <n v="0"/>
    <n v="0"/>
    <n v="0"/>
    <n v="3000"/>
    <s v="G/730702/1JJ103"/>
  </r>
  <r>
    <s v="1"/>
    <s v="QUITO CIUDAD SOLIDARIA"/>
    <x v="3"/>
    <s v="J"/>
    <x v="8"/>
    <x v="52"/>
    <x v="52"/>
    <x v="6"/>
    <x v="13"/>
    <x v="4"/>
    <x v="219"/>
    <s v="001"/>
    <n v="0"/>
    <n v="32000"/>
    <n v="32000"/>
    <n v="0"/>
    <n v="32000"/>
    <n v="2997"/>
    <n v="24975"/>
    <n v="0"/>
    <n v="7025"/>
    <n v="32000"/>
    <n v="4028"/>
    <s v="G/730801/1JJ103"/>
  </r>
  <r>
    <s v="1"/>
    <s v="QUITO CIUDAD SOLIDARIA"/>
    <x v="3"/>
    <s v="J"/>
    <x v="8"/>
    <x v="52"/>
    <x v="52"/>
    <x v="6"/>
    <x v="13"/>
    <x v="4"/>
    <x v="69"/>
    <s v="001"/>
    <n v="0"/>
    <n v="12700"/>
    <n v="12700"/>
    <n v="20000"/>
    <n v="32700"/>
    <n v="0"/>
    <n v="11745.16"/>
    <n v="11745.16"/>
    <n v="954.84000000000015"/>
    <n v="954.84000000000015"/>
    <n v="20954.84"/>
    <s v="G/730802/1JJ103"/>
  </r>
  <r>
    <s v="1"/>
    <s v="QUITO CIUDAD SOLIDARIA"/>
    <x v="3"/>
    <s v="J"/>
    <x v="8"/>
    <x v="52"/>
    <x v="52"/>
    <x v="6"/>
    <x v="13"/>
    <x v="4"/>
    <x v="73"/>
    <s v="001"/>
    <n v="0"/>
    <n v="1200"/>
    <n v="1200"/>
    <n v="0"/>
    <n v="1200"/>
    <n v="0"/>
    <n v="1075.2"/>
    <n v="1075.2"/>
    <n v="124.79999999999995"/>
    <n v="124.79999999999995"/>
    <n v="124.8"/>
    <s v="G/730805/1JJ103"/>
  </r>
  <r>
    <s v="1"/>
    <s v="QUITO CIUDAD SOLIDARIA"/>
    <x v="3"/>
    <s v="J"/>
    <x v="8"/>
    <x v="52"/>
    <x v="52"/>
    <x v="6"/>
    <x v="13"/>
    <x v="4"/>
    <x v="65"/>
    <s v="001"/>
    <n v="0"/>
    <n v="100"/>
    <n v="100"/>
    <n v="0"/>
    <n v="100"/>
    <n v="0"/>
    <n v="67.2"/>
    <n v="67.2"/>
    <n v="32.799999999999997"/>
    <n v="32.799999999999997"/>
    <n v="32.799999999999997"/>
    <s v="G/730820/1JJ103"/>
  </r>
  <r>
    <s v="1"/>
    <s v="QUITO CIUDAD SOLIDARIA"/>
    <x v="3"/>
    <s v="J"/>
    <x v="8"/>
    <x v="52"/>
    <x v="52"/>
    <x v="6"/>
    <x v="13"/>
    <x v="4"/>
    <x v="220"/>
    <s v="001"/>
    <n v="0"/>
    <n v="0"/>
    <n v="0"/>
    <n v="950"/>
    <n v="950"/>
    <n v="0"/>
    <n v="0"/>
    <n v="0"/>
    <n v="0"/>
    <n v="0"/>
    <n v="950"/>
    <s v="G/730824/1JJ103"/>
  </r>
  <r>
    <s v="1"/>
    <s v="QUITO CIUDAD SOLIDARIA"/>
    <x v="3"/>
    <s v="J"/>
    <x v="8"/>
    <x v="52"/>
    <x v="52"/>
    <x v="6"/>
    <x v="13"/>
    <x v="4"/>
    <x v="134"/>
    <s v="001"/>
    <n v="0"/>
    <n v="250"/>
    <n v="250"/>
    <n v="0"/>
    <n v="250"/>
    <n v="0"/>
    <n v="235.2"/>
    <n v="235.2"/>
    <n v="14.800000000000011"/>
    <n v="14.800000000000011"/>
    <n v="14.8"/>
    <s v="G/730826/1JJ103"/>
  </r>
  <r>
    <s v="1"/>
    <s v="QUITO CIUDAD SOLIDARIA"/>
    <x v="3"/>
    <s v="J"/>
    <x v="8"/>
    <x v="52"/>
    <x v="52"/>
    <x v="6"/>
    <x v="13"/>
    <x v="4"/>
    <x v="115"/>
    <s v="001"/>
    <n v="0"/>
    <n v="250"/>
    <n v="250"/>
    <n v="0"/>
    <n v="250"/>
    <n v="0"/>
    <n v="219.52"/>
    <n v="219.52"/>
    <n v="30.47999999999999"/>
    <n v="30.47999999999999"/>
    <n v="30.48"/>
    <s v="G/731404/1JJ103"/>
  </r>
  <r>
    <s v="1"/>
    <s v="QUITO CIUDAD SOLIDARIA"/>
    <x v="3"/>
    <s v="J"/>
    <x v="8"/>
    <x v="52"/>
    <x v="52"/>
    <x v="6"/>
    <x v="80"/>
    <x v="4"/>
    <x v="107"/>
    <s v="001"/>
    <n v="1000"/>
    <n v="-1000"/>
    <n v="0"/>
    <n v="0"/>
    <n v="0"/>
    <n v="0"/>
    <n v="0"/>
    <n v="0"/>
    <n v="0"/>
    <n v="0"/>
    <n v="0"/>
    <s v="G/730101/1JJ103"/>
  </r>
  <r>
    <s v="1"/>
    <s v="QUITO CIUDAD SOLIDARIA"/>
    <x v="3"/>
    <s v="J"/>
    <x v="8"/>
    <x v="52"/>
    <x v="52"/>
    <x v="6"/>
    <x v="80"/>
    <x v="4"/>
    <x v="108"/>
    <s v="001"/>
    <n v="3000"/>
    <n v="-3000"/>
    <n v="0"/>
    <n v="0"/>
    <n v="0"/>
    <n v="0"/>
    <n v="0"/>
    <n v="0"/>
    <n v="0"/>
    <n v="0"/>
    <n v="0"/>
    <s v="G/730104/1JJ103"/>
  </r>
  <r>
    <s v="1"/>
    <s v="QUITO CIUDAD SOLIDARIA"/>
    <x v="3"/>
    <s v="J"/>
    <x v="8"/>
    <x v="52"/>
    <x v="52"/>
    <x v="6"/>
    <x v="80"/>
    <x v="4"/>
    <x v="109"/>
    <s v="001"/>
    <n v="7000"/>
    <n v="-7000"/>
    <n v="0"/>
    <n v="0"/>
    <n v="0"/>
    <n v="0"/>
    <n v="0"/>
    <n v="0"/>
    <n v="0"/>
    <n v="0"/>
    <n v="0"/>
    <s v="G/730105/1JJ103"/>
  </r>
  <r>
    <s v="1"/>
    <s v="QUITO CIUDAD SOLIDARIA"/>
    <x v="3"/>
    <s v="J"/>
    <x v="8"/>
    <x v="52"/>
    <x v="52"/>
    <x v="6"/>
    <x v="80"/>
    <x v="4"/>
    <x v="61"/>
    <s v="001"/>
    <n v="30000"/>
    <n v="-30000"/>
    <n v="0"/>
    <n v="0"/>
    <n v="0"/>
    <n v="0"/>
    <n v="0"/>
    <n v="0"/>
    <n v="0"/>
    <n v="0"/>
    <n v="0"/>
    <s v="G/730208/1JJ103"/>
  </r>
  <r>
    <s v="1"/>
    <s v="QUITO CIUDAD SOLIDARIA"/>
    <x v="3"/>
    <s v="J"/>
    <x v="8"/>
    <x v="52"/>
    <x v="52"/>
    <x v="6"/>
    <x v="80"/>
    <x v="4"/>
    <x v="125"/>
    <s v="001"/>
    <n v="7400"/>
    <n v="600"/>
    <n v="8000"/>
    <n v="0"/>
    <n v="8000"/>
    <n v="0"/>
    <n v="0"/>
    <n v="0"/>
    <n v="8000"/>
    <n v="8000"/>
    <n v="8000"/>
    <s v="G/730224/1JJ103"/>
  </r>
  <r>
    <s v="1"/>
    <s v="QUITO CIUDAD SOLIDARIA"/>
    <x v="3"/>
    <s v="J"/>
    <x v="8"/>
    <x v="52"/>
    <x v="52"/>
    <x v="6"/>
    <x v="80"/>
    <x v="4"/>
    <x v="58"/>
    <s v="001"/>
    <n v="3000"/>
    <n v="-3000"/>
    <n v="0"/>
    <n v="0"/>
    <n v="0"/>
    <n v="0"/>
    <n v="0"/>
    <n v="0"/>
    <n v="0"/>
    <n v="0"/>
    <n v="0"/>
    <s v="G/730235/1JJ103"/>
  </r>
  <r>
    <s v="1"/>
    <s v="QUITO CIUDAD SOLIDARIA"/>
    <x v="3"/>
    <s v="J"/>
    <x v="8"/>
    <x v="52"/>
    <x v="52"/>
    <x v="6"/>
    <x v="80"/>
    <x v="4"/>
    <x v="62"/>
    <s v="001"/>
    <n v="340000"/>
    <n v="-340000"/>
    <n v="0"/>
    <n v="0"/>
    <n v="0"/>
    <n v="0"/>
    <n v="0"/>
    <n v="0"/>
    <n v="0"/>
    <n v="0"/>
    <n v="0"/>
    <s v="G/730402/1JJ103"/>
  </r>
  <r>
    <s v="1"/>
    <s v="QUITO CIUDAD SOLIDARIA"/>
    <x v="3"/>
    <s v="J"/>
    <x v="8"/>
    <x v="52"/>
    <x v="52"/>
    <x v="6"/>
    <x v="80"/>
    <x v="4"/>
    <x v="49"/>
    <s v="001"/>
    <n v="154916.70000000001"/>
    <n v="-11324.58"/>
    <n v="143592.12000000002"/>
    <n v="-73000"/>
    <n v="70592.120000000024"/>
    <n v="0"/>
    <n v="0"/>
    <n v="0"/>
    <n v="143592.12000000002"/>
    <n v="143592.12000000002"/>
    <n v="70592.12"/>
    <s v="G/730606/1JJ103"/>
  </r>
  <r>
    <s v="1"/>
    <s v="QUITO CIUDAD SOLIDARIA"/>
    <x v="3"/>
    <s v="J"/>
    <x v="8"/>
    <x v="52"/>
    <x v="52"/>
    <x v="6"/>
    <x v="80"/>
    <x v="4"/>
    <x v="56"/>
    <s v="001"/>
    <n v="35000"/>
    <n v="-35000"/>
    <n v="0"/>
    <n v="0"/>
    <n v="0"/>
    <n v="0"/>
    <n v="0"/>
    <n v="0"/>
    <n v="0"/>
    <n v="0"/>
    <n v="0"/>
    <s v="G/730613/1JJ103"/>
  </r>
  <r>
    <s v="1"/>
    <s v="QUITO CIUDAD SOLIDARIA"/>
    <x v="3"/>
    <s v="J"/>
    <x v="8"/>
    <x v="52"/>
    <x v="52"/>
    <x v="6"/>
    <x v="80"/>
    <x v="4"/>
    <x v="65"/>
    <s v="001"/>
    <n v="1000"/>
    <n v="-1000"/>
    <n v="0"/>
    <n v="0"/>
    <n v="0"/>
    <n v="0"/>
    <n v="0"/>
    <n v="0"/>
    <n v="0"/>
    <n v="0"/>
    <n v="0"/>
    <s v="G/730820/1JJ103"/>
  </r>
  <r>
    <s v="1"/>
    <s v="QUITO CIUDAD SOLIDARIA"/>
    <x v="3"/>
    <s v="J"/>
    <x v="8"/>
    <x v="52"/>
    <x v="52"/>
    <x v="6"/>
    <x v="80"/>
    <x v="4"/>
    <x v="103"/>
    <s v="001"/>
    <n v="4083.3"/>
    <n v="-4083.3"/>
    <n v="0"/>
    <n v="0"/>
    <n v="0"/>
    <n v="0"/>
    <n v="0"/>
    <n v="0"/>
    <n v="0"/>
    <n v="0"/>
    <n v="0"/>
    <s v="G/731403/1JJ103"/>
  </r>
  <r>
    <s v="1"/>
    <s v="QUITO CIUDAD SOLIDARIA"/>
    <x v="3"/>
    <s v="J"/>
    <x v="8"/>
    <x v="52"/>
    <x v="52"/>
    <x v="6"/>
    <x v="80"/>
    <x v="4"/>
    <x v="115"/>
    <s v="001"/>
    <n v="1000"/>
    <n v="-1000"/>
    <n v="0"/>
    <n v="0"/>
    <n v="0"/>
    <n v="0"/>
    <n v="0"/>
    <n v="0"/>
    <n v="0"/>
    <n v="0"/>
    <n v="0"/>
    <s v="G/731404/1JJ103"/>
  </r>
  <r>
    <s v="1"/>
    <s v="QUITO CIUDAD SOLIDARIA"/>
    <x v="3"/>
    <s v="J"/>
    <x v="8"/>
    <x v="52"/>
    <x v="52"/>
    <x v="21"/>
    <x v="81"/>
    <x v="9"/>
    <x v="137"/>
    <s v="001"/>
    <n v="74179.58"/>
    <n v="0"/>
    <n v="74179.58"/>
    <n v="0"/>
    <n v="74179.58"/>
    <n v="0"/>
    <n v="0"/>
    <n v="0"/>
    <n v="74179.58"/>
    <n v="74179.58"/>
    <n v="74179.58"/>
    <s v="G/780204/1JJ101"/>
  </r>
  <r>
    <s v="1"/>
    <s v="QUITO CIUDAD SOLIDARIA"/>
    <x v="3"/>
    <s v="J"/>
    <x v="8"/>
    <x v="52"/>
    <x v="52"/>
    <x v="21"/>
    <x v="81"/>
    <x v="9"/>
    <x v="221"/>
    <s v="001"/>
    <n v="303660"/>
    <n v="0"/>
    <n v="303660"/>
    <n v="0"/>
    <n v="303660"/>
    <n v="0"/>
    <n v="153660"/>
    <n v="153660"/>
    <n v="150000"/>
    <n v="150000"/>
    <n v="150000"/>
    <s v="G/780206/1JJ101"/>
  </r>
  <r>
    <s v="1"/>
    <s v="QUITO CIUDAD SOLIDARIA"/>
    <x v="3"/>
    <s v="J"/>
    <x v="8"/>
    <x v="52"/>
    <x v="52"/>
    <x v="6"/>
    <x v="79"/>
    <x v="9"/>
    <x v="137"/>
    <s v="001"/>
    <n v="100000"/>
    <n v="0"/>
    <n v="100000"/>
    <n v="-95000"/>
    <n v="5000"/>
    <n v="0"/>
    <n v="0"/>
    <n v="0"/>
    <n v="100000"/>
    <n v="100000"/>
    <n v="5000"/>
    <s v="G/780204/1JJ103"/>
  </r>
  <r>
    <s v="1"/>
    <s v="QUITO CIUDAD SOLIDARIA"/>
    <x v="3"/>
    <s v="J"/>
    <x v="8"/>
    <x v="52"/>
    <x v="52"/>
    <x v="6"/>
    <x v="13"/>
    <x v="9"/>
    <x v="137"/>
    <s v="001"/>
    <n v="0"/>
    <n v="27000"/>
    <n v="27000"/>
    <n v="0"/>
    <n v="27000"/>
    <n v="0"/>
    <n v="25000"/>
    <n v="12500"/>
    <n v="2000"/>
    <n v="14500"/>
    <n v="2000"/>
    <s v="G/780204/1JJ103"/>
  </r>
  <r>
    <s v="1"/>
    <s v="QUITO CIUDAD SOLIDARIA"/>
    <x v="3"/>
    <s v="J"/>
    <x v="8"/>
    <x v="52"/>
    <x v="52"/>
    <x v="6"/>
    <x v="79"/>
    <x v="6"/>
    <x v="79"/>
    <s v="001"/>
    <n v="9000"/>
    <n v="0"/>
    <n v="9000"/>
    <n v="0"/>
    <n v="9000"/>
    <n v="0"/>
    <n v="0"/>
    <n v="0"/>
    <n v="9000"/>
    <n v="9000"/>
    <n v="9000"/>
    <s v="G/840103/1JJ103"/>
  </r>
  <r>
    <s v="1"/>
    <s v="QUITO CIUDAD SOLIDARIA"/>
    <x v="3"/>
    <s v="J"/>
    <x v="8"/>
    <x v="52"/>
    <x v="52"/>
    <x v="6"/>
    <x v="79"/>
    <x v="6"/>
    <x v="77"/>
    <s v="001"/>
    <n v="4500"/>
    <n v="0"/>
    <n v="4500"/>
    <n v="0"/>
    <n v="4500"/>
    <n v="0"/>
    <n v="0"/>
    <n v="0"/>
    <n v="4500"/>
    <n v="4500"/>
    <n v="4500"/>
    <s v="G/840104/1JJ103"/>
  </r>
  <r>
    <s v="1"/>
    <s v="QUITO CIUDAD SOLIDARIA"/>
    <x v="3"/>
    <s v="J"/>
    <x v="8"/>
    <x v="52"/>
    <x v="52"/>
    <x v="6"/>
    <x v="79"/>
    <x v="6"/>
    <x v="78"/>
    <s v="001"/>
    <n v="7000"/>
    <n v="0"/>
    <n v="7000"/>
    <n v="35600"/>
    <n v="42600"/>
    <n v="0"/>
    <n v="0"/>
    <n v="0"/>
    <n v="7000"/>
    <n v="7000"/>
    <n v="42600"/>
    <s v="G/840107/1JJ103"/>
  </r>
  <r>
    <s v="1"/>
    <s v="QUITO CIUDAD SOLIDARIA"/>
    <x v="3"/>
    <s v="J"/>
    <x v="8"/>
    <x v="52"/>
    <x v="52"/>
    <x v="6"/>
    <x v="79"/>
    <x v="6"/>
    <x v="80"/>
    <s v="001"/>
    <n v="2000"/>
    <n v="0"/>
    <n v="2000"/>
    <n v="0"/>
    <n v="2000"/>
    <n v="0"/>
    <n v="0"/>
    <n v="0"/>
    <n v="2000"/>
    <n v="2000"/>
    <n v="2000"/>
    <s v="G/840113/1JJ103"/>
  </r>
  <r>
    <s v="1"/>
    <s v="QUITO CIUDAD SOLIDARIA"/>
    <x v="3"/>
    <s v="J"/>
    <x v="8"/>
    <x v="52"/>
    <x v="52"/>
    <x v="6"/>
    <x v="13"/>
    <x v="6"/>
    <x v="77"/>
    <s v="001"/>
    <n v="118500"/>
    <n v="0"/>
    <n v="118500"/>
    <n v="-118500"/>
    <n v="0"/>
    <n v="0"/>
    <n v="0"/>
    <n v="0"/>
    <n v="118500"/>
    <n v="118500"/>
    <n v="0"/>
    <s v="G/840104/1JJ103"/>
  </r>
  <r>
    <s v="1"/>
    <s v="QUITO CIUDAD SOLIDARIA"/>
    <x v="3"/>
    <s v="J"/>
    <x v="8"/>
    <x v="52"/>
    <x v="52"/>
    <x v="6"/>
    <x v="13"/>
    <x v="6"/>
    <x v="78"/>
    <s v="001"/>
    <n v="0"/>
    <n v="0"/>
    <n v="0"/>
    <n v="57000"/>
    <n v="57000"/>
    <n v="0"/>
    <n v="0"/>
    <n v="0"/>
    <n v="0"/>
    <n v="0"/>
    <n v="57000"/>
    <s v="G/840107/1JJ103"/>
  </r>
  <r>
    <s v="1"/>
    <s v="QUITO CIUDAD SOLIDARIA"/>
    <x v="3"/>
    <s v="J"/>
    <x v="8"/>
    <x v="52"/>
    <x v="52"/>
    <x v="6"/>
    <x v="80"/>
    <x v="6"/>
    <x v="79"/>
    <s v="001"/>
    <n v="15000"/>
    <n v="0"/>
    <n v="15000"/>
    <n v="0"/>
    <n v="15000"/>
    <n v="0"/>
    <n v="0"/>
    <n v="0"/>
    <n v="15000"/>
    <n v="15000"/>
    <n v="15000"/>
    <s v="G/840103/1JJ103"/>
  </r>
  <r>
    <s v="1"/>
    <s v="QUITO CIUDAD SOLIDARIA"/>
    <x v="3"/>
    <s v="J"/>
    <x v="8"/>
    <x v="52"/>
    <x v="52"/>
    <x v="6"/>
    <x v="80"/>
    <x v="6"/>
    <x v="77"/>
    <s v="001"/>
    <n v="25000.12"/>
    <n v="-25000.12"/>
    <n v="0"/>
    <n v="0"/>
    <n v="0"/>
    <n v="0"/>
    <n v="0"/>
    <n v="0"/>
    <n v="0"/>
    <n v="0"/>
    <n v="0"/>
    <s v="G/840104/1JJ103"/>
  </r>
  <r>
    <s v="1"/>
    <s v="QUITO CIUDAD SOLIDARIA"/>
    <x v="3"/>
    <s v="J"/>
    <x v="8"/>
    <x v="52"/>
    <x v="52"/>
    <x v="6"/>
    <x v="80"/>
    <x v="6"/>
    <x v="78"/>
    <s v="001"/>
    <n v="20000"/>
    <n v="0"/>
    <n v="20000"/>
    <n v="0"/>
    <n v="20000"/>
    <n v="0"/>
    <n v="0"/>
    <n v="0"/>
    <n v="20000"/>
    <n v="20000"/>
    <n v="20000"/>
    <s v="G/840107/1JJ103"/>
  </r>
  <r>
    <s v="1"/>
    <s v="QUITO CIUDAD SOLIDARIA"/>
    <x v="0"/>
    <s v="K"/>
    <x v="3"/>
    <x v="53"/>
    <x v="53"/>
    <x v="0"/>
    <x v="0"/>
    <x v="0"/>
    <x v="0"/>
    <s v="002"/>
    <n v="1279057.44"/>
    <n v="-105.54"/>
    <n v="1278951.8999999999"/>
    <n v="-83680.05"/>
    <n v="1195271.8499999999"/>
    <n v="0"/>
    <n v="787897.76"/>
    <n v="787897.76"/>
    <n v="491054.1399999999"/>
    <n v="491054.1399999999"/>
    <n v="407374.09"/>
    <s v="G/510105/1KA101"/>
  </r>
  <r>
    <s v="1"/>
    <s v="QUITO CIUDAD SOLIDARIA"/>
    <x v="0"/>
    <s v="K"/>
    <x v="3"/>
    <x v="53"/>
    <x v="53"/>
    <x v="0"/>
    <x v="0"/>
    <x v="0"/>
    <x v="1"/>
    <s v="002"/>
    <n v="51510.12"/>
    <n v="0"/>
    <n v="51510.12"/>
    <n v="-3221.95"/>
    <n v="48288.170000000006"/>
    <n v="0"/>
    <n v="31218.46"/>
    <n v="31218.46"/>
    <n v="20291.660000000003"/>
    <n v="20291.660000000003"/>
    <n v="17069.71"/>
    <s v="G/510106/1KA101"/>
  </r>
  <r>
    <s v="1"/>
    <s v="QUITO CIUDAD SOLIDARIA"/>
    <x v="0"/>
    <s v="K"/>
    <x v="3"/>
    <x v="53"/>
    <x v="53"/>
    <x v="0"/>
    <x v="0"/>
    <x v="0"/>
    <x v="2"/>
    <s v="002"/>
    <n v="124580.63"/>
    <n v="0"/>
    <n v="124580.63"/>
    <n v="0"/>
    <n v="124580.63"/>
    <n v="7248.39"/>
    <n v="25158.560000000001"/>
    <n v="25158.560000000001"/>
    <n v="99422.07"/>
    <n v="99422.07"/>
    <n v="92173.68"/>
    <s v="G/510203/1KA101"/>
  </r>
  <r>
    <s v="1"/>
    <s v="QUITO CIUDAD SOLIDARIA"/>
    <x v="0"/>
    <s v="K"/>
    <x v="3"/>
    <x v="53"/>
    <x v="53"/>
    <x v="0"/>
    <x v="0"/>
    <x v="0"/>
    <x v="3"/>
    <s v="002"/>
    <n v="38552.9"/>
    <n v="0"/>
    <n v="38552.9"/>
    <n v="0"/>
    <n v="38552.9"/>
    <n v="552.77"/>
    <n v="31017.31"/>
    <n v="31017.31"/>
    <n v="7535.59"/>
    <n v="7535.59"/>
    <n v="6982.82"/>
    <s v="G/510204/1KA101"/>
  </r>
  <r>
    <s v="1"/>
    <s v="QUITO CIUDAD SOLIDARIA"/>
    <x v="0"/>
    <s v="K"/>
    <x v="3"/>
    <x v="53"/>
    <x v="53"/>
    <x v="0"/>
    <x v="0"/>
    <x v="0"/>
    <x v="4"/>
    <s v="002"/>
    <n v="924"/>
    <n v="0"/>
    <n v="924"/>
    <n v="-761.51"/>
    <n v="162.49"/>
    <n v="0"/>
    <n v="129.5"/>
    <n v="129.5"/>
    <n v="794.5"/>
    <n v="794.5"/>
    <n v="32.99"/>
    <s v="G/510304/1KA101"/>
  </r>
  <r>
    <s v="1"/>
    <s v="QUITO CIUDAD SOLIDARIA"/>
    <x v="0"/>
    <s v="K"/>
    <x v="3"/>
    <x v="53"/>
    <x v="53"/>
    <x v="0"/>
    <x v="0"/>
    <x v="0"/>
    <x v="5"/>
    <s v="002"/>
    <n v="7392"/>
    <n v="0"/>
    <n v="7392"/>
    <n v="-3222.69"/>
    <n v="4169.3099999999995"/>
    <n v="0"/>
    <n v="2696"/>
    <n v="2696"/>
    <n v="4696"/>
    <n v="4696"/>
    <n v="1473.31"/>
    <s v="G/510306/1KA101"/>
  </r>
  <r>
    <s v="1"/>
    <s v="QUITO CIUDAD SOLIDARIA"/>
    <x v="0"/>
    <s v="K"/>
    <x v="3"/>
    <x v="53"/>
    <x v="53"/>
    <x v="0"/>
    <x v="0"/>
    <x v="0"/>
    <x v="6"/>
    <s v="002"/>
    <n v="257.55"/>
    <n v="0"/>
    <n v="257.55"/>
    <n v="-160.75"/>
    <n v="96.800000000000011"/>
    <n v="0"/>
    <n v="64"/>
    <n v="64"/>
    <n v="193.55"/>
    <n v="193.55"/>
    <n v="32.799999999999997"/>
    <s v="G/510401/1KA101"/>
  </r>
  <r>
    <s v="1"/>
    <s v="QUITO CIUDAD SOLIDARIA"/>
    <x v="0"/>
    <s v="K"/>
    <x v="3"/>
    <x v="53"/>
    <x v="53"/>
    <x v="0"/>
    <x v="0"/>
    <x v="0"/>
    <x v="7"/>
    <s v="002"/>
    <n v="1545.3"/>
    <n v="0"/>
    <n v="1545.3"/>
    <n v="-229.13"/>
    <n v="1316.17"/>
    <n v="0"/>
    <n v="844.86"/>
    <n v="844.86"/>
    <n v="700.43999999999994"/>
    <n v="700.43999999999994"/>
    <n v="471.31"/>
    <s v="G/510408/1KA101"/>
  </r>
  <r>
    <s v="1"/>
    <s v="QUITO CIUDAD SOLIDARIA"/>
    <x v="0"/>
    <s v="K"/>
    <x v="3"/>
    <x v="53"/>
    <x v="53"/>
    <x v="0"/>
    <x v="0"/>
    <x v="0"/>
    <x v="8"/>
    <s v="002"/>
    <n v="6094.01"/>
    <n v="0"/>
    <n v="6094.01"/>
    <n v="-2297.0100000000002"/>
    <n v="3797"/>
    <n v="0"/>
    <n v="2356.8000000000002"/>
    <n v="2356.8000000000002"/>
    <n v="3737.21"/>
    <n v="3737.21"/>
    <n v="1440.2"/>
    <s v="G/510507/1KA101"/>
  </r>
  <r>
    <s v="1"/>
    <s v="QUITO CIUDAD SOLIDARIA"/>
    <x v="0"/>
    <s v="K"/>
    <x v="3"/>
    <x v="53"/>
    <x v="53"/>
    <x v="0"/>
    <x v="0"/>
    <x v="0"/>
    <x v="9"/>
    <s v="002"/>
    <n v="86531.43"/>
    <n v="0"/>
    <n v="86531.43"/>
    <n v="-80161.36"/>
    <n v="6370.0699999999924"/>
    <n v="0"/>
    <n v="3889.81"/>
    <n v="3889.81"/>
    <n v="82641.62"/>
    <n v="82641.62"/>
    <n v="2480.2600000000002"/>
    <s v="G/510509/1KA101"/>
  </r>
  <r>
    <s v="1"/>
    <s v="QUITO CIUDAD SOLIDARIA"/>
    <x v="0"/>
    <s v="K"/>
    <x v="3"/>
    <x v="53"/>
    <x v="53"/>
    <x v="0"/>
    <x v="0"/>
    <x v="0"/>
    <x v="82"/>
    <s v="002"/>
    <n v="164400"/>
    <n v="0"/>
    <n v="164400"/>
    <n v="0"/>
    <n v="164400"/>
    <n v="44800"/>
    <n v="89600"/>
    <n v="89600"/>
    <n v="74800"/>
    <n v="74800"/>
    <n v="30000"/>
    <s v="G/510510/1KA101"/>
  </r>
  <r>
    <s v="1"/>
    <s v="QUITO CIUDAD SOLIDARIA"/>
    <x v="0"/>
    <s v="K"/>
    <x v="3"/>
    <x v="53"/>
    <x v="53"/>
    <x v="0"/>
    <x v="0"/>
    <x v="0"/>
    <x v="10"/>
    <s v="002"/>
    <n v="4385.5600000000004"/>
    <n v="0"/>
    <n v="4385.5600000000004"/>
    <n v="-2034.45"/>
    <n v="2351.1100000000006"/>
    <n v="0"/>
    <n v="316.67"/>
    <n v="316.67"/>
    <n v="4068.8900000000003"/>
    <n v="4068.8900000000003"/>
    <n v="2034.44"/>
    <s v="G/510512/1KA101"/>
  </r>
  <r>
    <s v="1"/>
    <s v="QUITO CIUDAD SOLIDARIA"/>
    <x v="0"/>
    <s v="K"/>
    <x v="3"/>
    <x v="53"/>
    <x v="53"/>
    <x v="0"/>
    <x v="0"/>
    <x v="0"/>
    <x v="11"/>
    <s v="002"/>
    <n v="4771.13"/>
    <n v="105.54"/>
    <n v="4876.67"/>
    <n v="2240.7800000000002"/>
    <n v="7117.4500000000007"/>
    <n v="0"/>
    <n v="4876.67"/>
    <n v="4876.67"/>
    <n v="0"/>
    <n v="0"/>
    <n v="2240.7800000000002"/>
    <s v="G/510513/1KA101"/>
  </r>
  <r>
    <s v="1"/>
    <s v="QUITO CIUDAD SOLIDARIA"/>
    <x v="0"/>
    <s v="K"/>
    <x v="3"/>
    <x v="53"/>
    <x v="53"/>
    <x v="0"/>
    <x v="0"/>
    <x v="0"/>
    <x v="12"/>
    <s v="002"/>
    <n v="188855.85"/>
    <n v="0"/>
    <n v="188855.85"/>
    <n v="-6520.22"/>
    <n v="182335.63"/>
    <n v="5050.17"/>
    <n v="115916.99"/>
    <n v="115916.99"/>
    <n v="72938.86"/>
    <n v="72938.86"/>
    <n v="61368.47"/>
    <s v="G/510601/1KA101"/>
  </r>
  <r>
    <s v="1"/>
    <s v="QUITO CIUDAD SOLIDARIA"/>
    <x v="0"/>
    <s v="K"/>
    <x v="3"/>
    <x v="53"/>
    <x v="53"/>
    <x v="0"/>
    <x v="0"/>
    <x v="0"/>
    <x v="13"/>
    <s v="002"/>
    <n v="124580.63"/>
    <n v="0"/>
    <n v="124580.63"/>
    <n v="-21479.91"/>
    <n v="103100.72"/>
    <n v="9043.33"/>
    <n v="62591.74"/>
    <n v="62591.74"/>
    <n v="61988.890000000007"/>
    <n v="61988.890000000007"/>
    <n v="31465.65"/>
    <s v="G/510602/1KA101"/>
  </r>
  <r>
    <s v="1"/>
    <s v="QUITO CIUDAD SOLIDARIA"/>
    <x v="0"/>
    <s v="K"/>
    <x v="3"/>
    <x v="53"/>
    <x v="53"/>
    <x v="0"/>
    <x v="0"/>
    <x v="0"/>
    <x v="14"/>
    <s v="002"/>
    <n v="15506.16"/>
    <n v="0"/>
    <n v="15506.16"/>
    <n v="0"/>
    <n v="15506.16"/>
    <n v="0"/>
    <n v="2145.46"/>
    <n v="2145.46"/>
    <n v="13360.7"/>
    <n v="13360.7"/>
    <n v="13360.7"/>
    <s v="G/510707/1KA101"/>
  </r>
  <r>
    <s v="1"/>
    <s v="QUITO CIUDAD SOLIDARIA"/>
    <x v="0"/>
    <s v="K"/>
    <x v="3"/>
    <x v="53"/>
    <x v="53"/>
    <x v="0"/>
    <x v="1"/>
    <x v="1"/>
    <x v="20"/>
    <s v="001"/>
    <n v="1750"/>
    <n v="0"/>
    <n v="1750"/>
    <n v="-1750"/>
    <n v="0"/>
    <n v="0"/>
    <n v="0"/>
    <n v="0"/>
    <n v="1750"/>
    <n v="1750"/>
    <n v="0"/>
    <s v="G/530204/1KA101"/>
  </r>
  <r>
    <s v="1"/>
    <s v="QUITO CIUDAD SOLIDARIA"/>
    <x v="0"/>
    <s v="K"/>
    <x v="3"/>
    <x v="53"/>
    <x v="53"/>
    <x v="0"/>
    <x v="1"/>
    <x v="1"/>
    <x v="165"/>
    <s v="001"/>
    <n v="5500"/>
    <n v="0"/>
    <n v="5500"/>
    <n v="0"/>
    <n v="5500"/>
    <n v="0"/>
    <n v="5500"/>
    <n v="0"/>
    <n v="0"/>
    <n v="5500"/>
    <n v="0"/>
    <s v="G/530249/1KA101"/>
  </r>
  <r>
    <s v="1"/>
    <s v="QUITO CIUDAD SOLIDARIA"/>
    <x v="0"/>
    <s v="K"/>
    <x v="3"/>
    <x v="53"/>
    <x v="53"/>
    <x v="0"/>
    <x v="1"/>
    <x v="1"/>
    <x v="24"/>
    <s v="001"/>
    <n v="50000"/>
    <n v="0"/>
    <n v="50000"/>
    <n v="-40000"/>
    <n v="10000"/>
    <n v="0"/>
    <n v="0"/>
    <n v="0"/>
    <n v="50000"/>
    <n v="50000"/>
    <n v="10000"/>
    <s v="G/530402/1KA101"/>
  </r>
  <r>
    <s v="3"/>
    <s v="QUITO CIUDAD INTELIGENTE"/>
    <x v="0"/>
    <s v="K"/>
    <x v="3"/>
    <x v="53"/>
    <x v="53"/>
    <x v="12"/>
    <x v="82"/>
    <x v="4"/>
    <x v="124"/>
    <s v="001"/>
    <n v="600000"/>
    <n v="0"/>
    <n v="600000"/>
    <n v="0"/>
    <n v="600000"/>
    <n v="0"/>
    <n v="599999.97"/>
    <n v="78400"/>
    <n v="3.0000000027939677E-2"/>
    <n v="521600"/>
    <n v="0.03"/>
    <s v="G/730207/3KK305"/>
  </r>
  <r>
    <s v="3"/>
    <s v="QUITO CIUDAD INTELIGENTE"/>
    <x v="0"/>
    <s v="K"/>
    <x v="3"/>
    <x v="53"/>
    <x v="53"/>
    <x v="13"/>
    <x v="83"/>
    <x v="4"/>
    <x v="124"/>
    <s v="001"/>
    <n v="0"/>
    <n v="37464"/>
    <n v="37464"/>
    <n v="0"/>
    <n v="37464"/>
    <n v="0"/>
    <n v="37464"/>
    <n v="37464"/>
    <n v="0"/>
    <n v="0"/>
    <n v="0"/>
    <s v="G/730207/3KK308"/>
  </r>
  <r>
    <s v="3"/>
    <s v="QUITO CIUDAD INTELIGENTE"/>
    <x v="0"/>
    <s v="K"/>
    <x v="3"/>
    <x v="53"/>
    <x v="53"/>
    <x v="13"/>
    <x v="83"/>
    <x v="4"/>
    <x v="46"/>
    <s v="001"/>
    <n v="0"/>
    <n v="2288.16"/>
    <n v="2288.16"/>
    <n v="0"/>
    <n v="2288.16"/>
    <n v="0"/>
    <n v="2288.16"/>
    <n v="2288.16"/>
    <n v="0"/>
    <n v="0"/>
    <n v="0"/>
    <s v="G/730404/3KK308"/>
  </r>
  <r>
    <s v="3"/>
    <s v="QUITO CIUDAD INTELIGENTE"/>
    <x v="0"/>
    <s v="K"/>
    <x v="3"/>
    <x v="53"/>
    <x v="53"/>
    <x v="13"/>
    <x v="83"/>
    <x v="4"/>
    <x v="106"/>
    <s v="001"/>
    <n v="640000"/>
    <n v="-276203.2"/>
    <n v="363796.8"/>
    <n v="-350356.8"/>
    <n v="13440"/>
    <n v="0"/>
    <n v="13440"/>
    <n v="9408"/>
    <n v="350356.8"/>
    <n v="354388.8"/>
    <n v="0"/>
    <s v="G/730601/3KK308"/>
  </r>
  <r>
    <s v="3"/>
    <s v="QUITO CIUDAD INTELIGENTE"/>
    <x v="0"/>
    <s v="K"/>
    <x v="3"/>
    <x v="53"/>
    <x v="53"/>
    <x v="13"/>
    <x v="83"/>
    <x v="4"/>
    <x v="48"/>
    <s v="001"/>
    <n v="420000"/>
    <n v="0"/>
    <n v="420000"/>
    <n v="-420000"/>
    <n v="0"/>
    <n v="0"/>
    <n v="0"/>
    <n v="0"/>
    <n v="420000"/>
    <n v="420000"/>
    <n v="0"/>
    <s v="G/730605/3KK308"/>
  </r>
  <r>
    <s v="3"/>
    <s v="QUITO CIUDAD INTELIGENTE"/>
    <x v="0"/>
    <s v="K"/>
    <x v="3"/>
    <x v="53"/>
    <x v="53"/>
    <x v="13"/>
    <x v="83"/>
    <x v="4"/>
    <x v="49"/>
    <s v="001"/>
    <n v="23520"/>
    <n v="0"/>
    <n v="23520"/>
    <n v="-1529"/>
    <n v="21991"/>
    <n v="7792.2"/>
    <n v="10588.48"/>
    <n v="2793.28"/>
    <n v="12931.52"/>
    <n v="20726.72"/>
    <n v="3610.32"/>
    <s v="G/730606/3KK308"/>
  </r>
  <r>
    <s v="3"/>
    <s v="QUITO CIUDAD INTELIGENTE"/>
    <x v="0"/>
    <s v="K"/>
    <x v="3"/>
    <x v="53"/>
    <x v="53"/>
    <x v="13"/>
    <x v="84"/>
    <x v="4"/>
    <x v="106"/>
    <s v="001"/>
    <n v="60000"/>
    <n v="154560"/>
    <n v="214560"/>
    <n v="-25760"/>
    <n v="188800"/>
    <n v="128801.60000000001"/>
    <n v="59998.400000000001"/>
    <n v="41998.879999999997"/>
    <n v="154561.60000000001"/>
    <n v="172561.12"/>
    <n v="0"/>
    <s v="G/730601/3KK308"/>
  </r>
  <r>
    <s v="3"/>
    <s v="QUITO CIUDAD INTELIGENTE"/>
    <x v="0"/>
    <s v="K"/>
    <x v="3"/>
    <x v="53"/>
    <x v="53"/>
    <x v="13"/>
    <x v="85"/>
    <x v="4"/>
    <x v="124"/>
    <s v="001"/>
    <n v="200000"/>
    <n v="0"/>
    <n v="200000"/>
    <n v="-146000"/>
    <n v="54000"/>
    <n v="822.4"/>
    <n v="53177.599999999999"/>
    <n v="0"/>
    <n v="146822.39999999999"/>
    <n v="200000"/>
    <n v="0"/>
    <s v="G/730207/3KK308"/>
  </r>
  <r>
    <s v="3"/>
    <s v="QUITO CIUDAD INTELIGENTE"/>
    <x v="0"/>
    <s v="K"/>
    <x v="3"/>
    <x v="53"/>
    <x v="53"/>
    <x v="13"/>
    <x v="85"/>
    <x v="4"/>
    <x v="106"/>
    <s v="001"/>
    <n v="800000"/>
    <n v="0"/>
    <n v="800000"/>
    <n v="-575478.68000000005"/>
    <n v="224521.31999999995"/>
    <n v="66504.45"/>
    <n v="102049.95"/>
    <n v="39613.07"/>
    <n v="697950.05"/>
    <n v="760386.93"/>
    <n v="55966.92"/>
    <s v="G/730601/3KK308"/>
  </r>
  <r>
    <s v="3"/>
    <s v="QUITO CIUDAD INTELIGENTE"/>
    <x v="0"/>
    <s v="K"/>
    <x v="3"/>
    <x v="53"/>
    <x v="53"/>
    <x v="22"/>
    <x v="86"/>
    <x v="4"/>
    <x v="99"/>
    <s v="001"/>
    <n v="0"/>
    <n v="1276.8"/>
    <n v="1276.8"/>
    <n v="0"/>
    <n v="1276.8"/>
    <n v="0"/>
    <n v="1276.8"/>
    <n v="1276.8"/>
    <n v="0"/>
    <n v="0"/>
    <n v="0"/>
    <s v="G/730249/3KK310"/>
  </r>
  <r>
    <s v="3"/>
    <s v="QUITO CIUDAD INTELIGENTE"/>
    <x v="0"/>
    <s v="K"/>
    <x v="3"/>
    <x v="53"/>
    <x v="53"/>
    <x v="22"/>
    <x v="86"/>
    <x v="4"/>
    <x v="106"/>
    <s v="001"/>
    <n v="740000"/>
    <n v="78506.399999999994"/>
    <n v="818506.4"/>
    <n v="-598723"/>
    <n v="219783.40000000002"/>
    <n v="626.02"/>
    <n v="197420.38"/>
    <n v="114124.02"/>
    <n v="621086.02"/>
    <n v="704382.38"/>
    <n v="21737"/>
    <s v="G/730601/3KK310"/>
  </r>
  <r>
    <s v="3"/>
    <s v="QUITO CIUDAD INTELIGENTE"/>
    <x v="0"/>
    <s v="K"/>
    <x v="3"/>
    <x v="53"/>
    <x v="53"/>
    <x v="22"/>
    <x v="86"/>
    <x v="4"/>
    <x v="48"/>
    <s v="001"/>
    <n v="1100000"/>
    <n v="0"/>
    <n v="1100000"/>
    <n v="-1064305.26"/>
    <n v="35694.739999999991"/>
    <n v="0"/>
    <n v="0"/>
    <n v="0"/>
    <n v="1100000"/>
    <n v="1100000"/>
    <n v="35694.74"/>
    <s v="G/730605/3KK310"/>
  </r>
  <r>
    <s v="3"/>
    <s v="QUITO CIUDAD INTELIGENTE"/>
    <x v="0"/>
    <s v="K"/>
    <x v="3"/>
    <x v="53"/>
    <x v="53"/>
    <x v="22"/>
    <x v="86"/>
    <x v="4"/>
    <x v="49"/>
    <s v="001"/>
    <n v="300000"/>
    <n v="0"/>
    <n v="300000"/>
    <n v="0"/>
    <n v="300000"/>
    <n v="288198.40000000002"/>
    <n v="0"/>
    <n v="0"/>
    <n v="300000"/>
    <n v="300000"/>
    <n v="11801.6"/>
    <s v="G/730606/3KK310"/>
  </r>
  <r>
    <s v="3"/>
    <s v="QUITO CIUDAD INTELIGENTE"/>
    <x v="0"/>
    <s v="K"/>
    <x v="3"/>
    <x v="53"/>
    <x v="53"/>
    <x v="13"/>
    <x v="83"/>
    <x v="6"/>
    <x v="77"/>
    <s v="001"/>
    <n v="0"/>
    <n v="4396"/>
    <n v="4396"/>
    <n v="-4396"/>
    <n v="0"/>
    <n v="0"/>
    <n v="0"/>
    <n v="0"/>
    <n v="4396"/>
    <n v="4396"/>
    <n v="0"/>
    <s v="G/840104/3KK308"/>
  </r>
  <r>
    <s v="3"/>
    <s v="QUITO CIUDAD INTELIGENTE"/>
    <x v="0"/>
    <s v="K"/>
    <x v="3"/>
    <x v="53"/>
    <x v="53"/>
    <x v="13"/>
    <x v="83"/>
    <x v="6"/>
    <x v="78"/>
    <s v="001"/>
    <n v="596480"/>
    <n v="-2288.16"/>
    <n v="594191.84"/>
    <n v="-73000"/>
    <n v="521191.83999999997"/>
    <n v="0"/>
    <n v="7000"/>
    <n v="7000"/>
    <n v="587191.84"/>
    <n v="587191.84"/>
    <n v="514191.84"/>
    <s v="G/840107/3KK308"/>
  </r>
  <r>
    <s v="1"/>
    <s v="QUITO CIUDAD SOLIDARIA"/>
    <x v="3"/>
    <s v="M"/>
    <x v="15"/>
    <x v="54"/>
    <x v="54"/>
    <x v="0"/>
    <x v="0"/>
    <x v="0"/>
    <x v="0"/>
    <s v="002"/>
    <n v="766215.36"/>
    <n v="-18893.54"/>
    <n v="747321.82"/>
    <n v="0"/>
    <n v="747321.82"/>
    <n v="0"/>
    <n v="451065.62"/>
    <n v="451065.62"/>
    <n v="296256.19999999995"/>
    <n v="296256.19999999995"/>
    <n v="296256.2"/>
    <s v="G/510105/1MA101"/>
  </r>
  <r>
    <s v="1"/>
    <s v="QUITO CIUDAD SOLIDARIA"/>
    <x v="3"/>
    <s v="M"/>
    <x v="15"/>
    <x v="54"/>
    <x v="54"/>
    <x v="0"/>
    <x v="0"/>
    <x v="0"/>
    <x v="1"/>
    <s v="002"/>
    <n v="44890.2"/>
    <n v="0"/>
    <n v="44890.2"/>
    <n v="0"/>
    <n v="44890.2"/>
    <n v="0"/>
    <n v="29926.799999999999"/>
    <n v="29926.799999999999"/>
    <n v="14963.399999999998"/>
    <n v="14963.399999999998"/>
    <n v="14963.4"/>
    <s v="G/510106/1MA101"/>
  </r>
  <r>
    <s v="1"/>
    <s v="QUITO CIUDAD SOLIDARIA"/>
    <x v="3"/>
    <s v="M"/>
    <x v="15"/>
    <x v="54"/>
    <x v="54"/>
    <x v="0"/>
    <x v="0"/>
    <x v="0"/>
    <x v="2"/>
    <s v="002"/>
    <n v="123336.13"/>
    <n v="-10982.24"/>
    <n v="112353.89"/>
    <n v="0"/>
    <n v="112353.89"/>
    <n v="37918.99"/>
    <n v="14089.07"/>
    <n v="14089.07"/>
    <n v="98264.82"/>
    <n v="98264.82"/>
    <n v="60345.83"/>
    <s v="G/510203/1MA101"/>
  </r>
  <r>
    <s v="1"/>
    <s v="QUITO CIUDAD SOLIDARIA"/>
    <x v="3"/>
    <s v="M"/>
    <x v="15"/>
    <x v="54"/>
    <x v="54"/>
    <x v="0"/>
    <x v="0"/>
    <x v="0"/>
    <x v="3"/>
    <s v="002"/>
    <n v="29624.86"/>
    <n v="-3233.33"/>
    <n v="26391.53"/>
    <n v="0"/>
    <n v="26391.53"/>
    <n v="8199.6200000000008"/>
    <n v="16121.5"/>
    <n v="16121.5"/>
    <n v="10270.029999999999"/>
    <n v="10270.029999999999"/>
    <n v="2070.41"/>
    <s v="G/510204/1MA101"/>
  </r>
  <r>
    <s v="1"/>
    <s v="QUITO CIUDAD SOLIDARIA"/>
    <x v="3"/>
    <s v="M"/>
    <x v="15"/>
    <x v="54"/>
    <x v="54"/>
    <x v="0"/>
    <x v="0"/>
    <x v="0"/>
    <x v="4"/>
    <s v="002"/>
    <n v="792"/>
    <n v="0"/>
    <n v="792"/>
    <n v="0"/>
    <n v="792"/>
    <n v="0"/>
    <n v="334"/>
    <n v="334"/>
    <n v="458"/>
    <n v="458"/>
    <n v="458"/>
    <s v="G/510304/1MA101"/>
  </r>
  <r>
    <s v="1"/>
    <s v="QUITO CIUDAD SOLIDARIA"/>
    <x v="3"/>
    <s v="M"/>
    <x v="15"/>
    <x v="54"/>
    <x v="54"/>
    <x v="0"/>
    <x v="0"/>
    <x v="0"/>
    <x v="5"/>
    <s v="002"/>
    <n v="6336"/>
    <n v="0"/>
    <n v="6336"/>
    <n v="0"/>
    <n v="6336"/>
    <n v="0"/>
    <n v="3336"/>
    <n v="3336"/>
    <n v="3000"/>
    <n v="3000"/>
    <n v="3000"/>
    <s v="G/510306/1MA101"/>
  </r>
  <r>
    <s v="1"/>
    <s v="QUITO CIUDAD SOLIDARIA"/>
    <x v="3"/>
    <s v="M"/>
    <x v="15"/>
    <x v="54"/>
    <x v="54"/>
    <x v="0"/>
    <x v="0"/>
    <x v="0"/>
    <x v="6"/>
    <s v="002"/>
    <n v="224.45"/>
    <n v="0"/>
    <n v="224.45"/>
    <n v="0"/>
    <n v="224.45"/>
    <n v="0"/>
    <n v="0"/>
    <n v="0"/>
    <n v="224.45"/>
    <n v="224.45"/>
    <n v="224.45"/>
    <s v="G/510401/1MA101"/>
  </r>
  <r>
    <s v="1"/>
    <s v="QUITO CIUDAD SOLIDARIA"/>
    <x v="3"/>
    <s v="M"/>
    <x v="15"/>
    <x v="54"/>
    <x v="54"/>
    <x v="0"/>
    <x v="0"/>
    <x v="0"/>
    <x v="7"/>
    <s v="002"/>
    <n v="1346.71"/>
    <n v="0"/>
    <n v="1346.71"/>
    <n v="0"/>
    <n v="1346.71"/>
    <n v="0"/>
    <n v="913.94"/>
    <n v="913.94"/>
    <n v="432.77"/>
    <n v="432.77"/>
    <n v="432.77"/>
    <s v="G/510408/1MA101"/>
  </r>
  <r>
    <s v="1"/>
    <s v="QUITO CIUDAD SOLIDARIA"/>
    <x v="3"/>
    <s v="M"/>
    <x v="15"/>
    <x v="54"/>
    <x v="54"/>
    <x v="0"/>
    <x v="0"/>
    <x v="0"/>
    <x v="8"/>
    <s v="002"/>
    <n v="4835.6899999999996"/>
    <n v="18584.14"/>
    <n v="23419.829999999998"/>
    <n v="16951.63"/>
    <n v="40371.46"/>
    <n v="0"/>
    <n v="23419.83"/>
    <n v="23419.83"/>
    <n v="0"/>
    <n v="0"/>
    <n v="16951.63"/>
    <s v="G/510507/1MA101"/>
  </r>
  <r>
    <s v="1"/>
    <s v="QUITO CIUDAD SOLIDARIA"/>
    <x v="3"/>
    <s v="M"/>
    <x v="15"/>
    <x v="54"/>
    <x v="54"/>
    <x v="0"/>
    <x v="0"/>
    <x v="0"/>
    <x v="9"/>
    <s v="002"/>
    <n v="1997.44"/>
    <n v="1168.54"/>
    <n v="3165.98"/>
    <n v="2067.66"/>
    <n v="5233.6399999999994"/>
    <n v="0"/>
    <n v="3165.98"/>
    <n v="3165.98"/>
    <n v="0"/>
    <n v="0"/>
    <n v="2067.66"/>
    <s v="G/510509/1MA101"/>
  </r>
  <r>
    <s v="1"/>
    <s v="QUITO CIUDAD SOLIDARIA"/>
    <x v="3"/>
    <s v="M"/>
    <x v="15"/>
    <x v="54"/>
    <x v="54"/>
    <x v="0"/>
    <x v="0"/>
    <x v="0"/>
    <x v="82"/>
    <s v="002"/>
    <n v="668928"/>
    <n v="-137760"/>
    <n v="531168"/>
    <n v="0"/>
    <n v="531168"/>
    <n v="308818.65999999997"/>
    <n v="222349.34"/>
    <n v="222349.34"/>
    <n v="308818.66000000003"/>
    <n v="308818.66000000003"/>
    <n v="0"/>
    <s v="G/510510/1MA101"/>
  </r>
  <r>
    <s v="1"/>
    <s v="QUITO CIUDAD SOLIDARIA"/>
    <x v="3"/>
    <s v="M"/>
    <x v="15"/>
    <x v="54"/>
    <x v="54"/>
    <x v="0"/>
    <x v="0"/>
    <x v="0"/>
    <x v="10"/>
    <s v="002"/>
    <n v="9353.16"/>
    <n v="0"/>
    <n v="9353.16"/>
    <n v="-4016.58"/>
    <n v="5336.58"/>
    <n v="0"/>
    <n v="1320"/>
    <n v="1320"/>
    <n v="8033.16"/>
    <n v="8033.16"/>
    <n v="4016.58"/>
    <s v="G/510512/1MA101"/>
  </r>
  <r>
    <s v="1"/>
    <s v="QUITO CIUDAD SOLIDARIA"/>
    <x v="3"/>
    <s v="M"/>
    <x v="15"/>
    <x v="54"/>
    <x v="54"/>
    <x v="0"/>
    <x v="0"/>
    <x v="0"/>
    <x v="11"/>
    <s v="002"/>
    <n v="2706.32"/>
    <n v="2477"/>
    <n v="5183.32"/>
    <n v="4072.43"/>
    <n v="9255.75"/>
    <n v="0"/>
    <n v="5183.22"/>
    <n v="5183.22"/>
    <n v="9.9999999999454303E-2"/>
    <n v="9.9999999999454303E-2"/>
    <n v="4072.53"/>
    <s v="G/510513/1MA101"/>
  </r>
  <r>
    <s v="1"/>
    <s v="QUITO CIUDAD SOLIDARIA"/>
    <x v="3"/>
    <s v="M"/>
    <x v="15"/>
    <x v="54"/>
    <x v="54"/>
    <x v="0"/>
    <x v="0"/>
    <x v="0"/>
    <x v="12"/>
    <s v="002"/>
    <n v="186999.8"/>
    <n v="-16671.16"/>
    <n v="170328.63999999998"/>
    <n v="0"/>
    <n v="170328.63999999998"/>
    <n v="37343.46"/>
    <n v="92870.36"/>
    <n v="92870.36"/>
    <n v="77458.279999999984"/>
    <n v="77458.279999999984"/>
    <n v="40114.82"/>
    <s v="G/510601/1MA101"/>
  </r>
  <r>
    <s v="1"/>
    <s v="QUITO CIUDAD SOLIDARIA"/>
    <x v="3"/>
    <s v="M"/>
    <x v="15"/>
    <x v="54"/>
    <x v="54"/>
    <x v="0"/>
    <x v="0"/>
    <x v="0"/>
    <x v="13"/>
    <s v="002"/>
    <n v="123336.13"/>
    <n v="-10982.25"/>
    <n v="112353.88"/>
    <n v="0"/>
    <n v="112353.88"/>
    <n v="39309.35"/>
    <n v="32805.64"/>
    <n v="32805.64"/>
    <n v="79548.240000000005"/>
    <n v="79548.240000000005"/>
    <n v="40238.89"/>
    <s v="G/510602/1MA101"/>
  </r>
  <r>
    <s v="1"/>
    <s v="QUITO CIUDAD SOLIDARIA"/>
    <x v="3"/>
    <s v="M"/>
    <x v="15"/>
    <x v="54"/>
    <x v="54"/>
    <x v="0"/>
    <x v="0"/>
    <x v="0"/>
    <x v="14"/>
    <s v="002"/>
    <n v="8795.5400000000009"/>
    <n v="0"/>
    <n v="8795.5400000000009"/>
    <n v="0"/>
    <n v="8795.5400000000009"/>
    <n v="0"/>
    <n v="5340.63"/>
    <n v="5340.63"/>
    <n v="3454.9100000000008"/>
    <n v="3454.9100000000008"/>
    <n v="3454.91"/>
    <s v="G/510707/1MA101"/>
  </r>
  <r>
    <s v="1"/>
    <s v="QUITO CIUDAD SOLIDARIA"/>
    <x v="3"/>
    <s v="M"/>
    <x v="15"/>
    <x v="54"/>
    <x v="54"/>
    <x v="0"/>
    <x v="1"/>
    <x v="1"/>
    <x v="24"/>
    <s v="001"/>
    <n v="100000"/>
    <n v="0"/>
    <n v="100000"/>
    <n v="0"/>
    <n v="100000"/>
    <n v="0"/>
    <n v="0"/>
    <n v="0"/>
    <n v="100000"/>
    <n v="100000"/>
    <n v="100000"/>
    <s v="G/530402/1MA101"/>
  </r>
  <r>
    <s v="1"/>
    <s v="QUITO CIUDAD SOLIDARIA"/>
    <x v="3"/>
    <s v="M"/>
    <x v="15"/>
    <x v="54"/>
    <x v="54"/>
    <x v="2"/>
    <x v="3"/>
    <x v="3"/>
    <x v="40"/>
    <s v="002"/>
    <n v="0"/>
    <n v="11755"/>
    <n v="11755"/>
    <n v="0"/>
    <n v="11755"/>
    <n v="10767.21"/>
    <n v="987.79"/>
    <n v="987.79"/>
    <n v="10767.21"/>
    <n v="10767.21"/>
    <n v="0"/>
    <s v="G/710203/1MM103"/>
  </r>
  <r>
    <s v="1"/>
    <s v="QUITO CIUDAD SOLIDARIA"/>
    <x v="3"/>
    <s v="M"/>
    <x v="15"/>
    <x v="54"/>
    <x v="54"/>
    <x v="2"/>
    <x v="3"/>
    <x v="3"/>
    <x v="40"/>
    <s v="001"/>
    <n v="0"/>
    <n v="51806.75"/>
    <n v="51806.75"/>
    <n v="0"/>
    <n v="51806.75"/>
    <n v="46597.29"/>
    <n v="5209.46"/>
    <n v="5209.46"/>
    <n v="46597.29"/>
    <n v="46597.29"/>
    <n v="0"/>
    <s v="G/710203/1MM103"/>
  </r>
  <r>
    <s v="1"/>
    <s v="QUITO CIUDAD SOLIDARIA"/>
    <x v="3"/>
    <s v="M"/>
    <x v="15"/>
    <x v="54"/>
    <x v="54"/>
    <x v="2"/>
    <x v="3"/>
    <x v="3"/>
    <x v="41"/>
    <s v="002"/>
    <n v="0"/>
    <n v="3600"/>
    <n v="3600"/>
    <n v="0"/>
    <n v="3600"/>
    <n v="3321.14"/>
    <n v="278.86"/>
    <n v="278.86"/>
    <n v="3321.14"/>
    <n v="3321.14"/>
    <n v="0"/>
    <s v="G/710204/1MM103"/>
  </r>
  <r>
    <s v="1"/>
    <s v="QUITO CIUDAD SOLIDARIA"/>
    <x v="3"/>
    <s v="M"/>
    <x v="15"/>
    <x v="54"/>
    <x v="54"/>
    <x v="2"/>
    <x v="3"/>
    <x v="3"/>
    <x v="41"/>
    <s v="001"/>
    <n v="0"/>
    <n v="19333.330000000002"/>
    <n v="19333.330000000002"/>
    <n v="0"/>
    <n v="19333.330000000002"/>
    <n v="9121.34"/>
    <n v="10211.99"/>
    <n v="10211.99"/>
    <n v="9121.340000000002"/>
    <n v="9121.340000000002"/>
    <n v="0"/>
    <s v="G/710204/1MM103"/>
  </r>
  <r>
    <s v="1"/>
    <s v="QUITO CIUDAD SOLIDARIA"/>
    <x v="3"/>
    <s v="M"/>
    <x v="15"/>
    <x v="54"/>
    <x v="54"/>
    <x v="2"/>
    <x v="3"/>
    <x v="3"/>
    <x v="42"/>
    <s v="002"/>
    <n v="0"/>
    <n v="2636.86"/>
    <n v="2636.86"/>
    <n v="1013.04"/>
    <n v="3649.9"/>
    <n v="0"/>
    <n v="2591.36"/>
    <n v="2591.36"/>
    <n v="45.5"/>
    <n v="45.5"/>
    <n v="1058.54"/>
    <s v="G/710507/1MM103"/>
  </r>
  <r>
    <s v="1"/>
    <s v="QUITO CIUDAD SOLIDARIA"/>
    <x v="3"/>
    <s v="M"/>
    <x v="15"/>
    <x v="54"/>
    <x v="54"/>
    <x v="2"/>
    <x v="3"/>
    <x v="3"/>
    <x v="43"/>
    <s v="002"/>
    <n v="0"/>
    <n v="141060"/>
    <n v="141060"/>
    <n v="1942.71"/>
    <n v="143002.71"/>
    <n v="58331.16"/>
    <n v="82728.84"/>
    <n v="82728.84"/>
    <n v="58331.16"/>
    <n v="58331.16"/>
    <n v="1942.71"/>
    <s v="G/710510/1MM103"/>
  </r>
  <r>
    <s v="1"/>
    <s v="QUITO CIUDAD SOLIDARIA"/>
    <x v="3"/>
    <s v="M"/>
    <x v="15"/>
    <x v="54"/>
    <x v="54"/>
    <x v="2"/>
    <x v="3"/>
    <x v="3"/>
    <x v="43"/>
    <s v="001"/>
    <n v="0"/>
    <n v="621681"/>
    <n v="621681"/>
    <n v="0"/>
    <n v="621681"/>
    <n v="308075.09999999998"/>
    <n v="313605.90000000002"/>
    <n v="313605.90000000002"/>
    <n v="308075.09999999998"/>
    <n v="308075.09999999998"/>
    <n v="0"/>
    <s v="G/710510/1MM103"/>
  </r>
  <r>
    <s v="1"/>
    <s v="QUITO CIUDAD SOLIDARIA"/>
    <x v="3"/>
    <s v="M"/>
    <x v="15"/>
    <x v="54"/>
    <x v="54"/>
    <x v="2"/>
    <x v="3"/>
    <x v="3"/>
    <x v="44"/>
    <s v="002"/>
    <n v="0"/>
    <n v="17844.09"/>
    <n v="17844.09"/>
    <n v="0"/>
    <n v="17844.09"/>
    <n v="7378.87"/>
    <n v="10465.219999999999"/>
    <n v="10465.219999999999"/>
    <n v="7378.8700000000008"/>
    <n v="7378.8700000000008"/>
    <n v="0"/>
    <s v="G/710601/1MM103"/>
  </r>
  <r>
    <s v="1"/>
    <s v="QUITO CIUDAD SOLIDARIA"/>
    <x v="3"/>
    <s v="M"/>
    <x v="15"/>
    <x v="54"/>
    <x v="54"/>
    <x v="2"/>
    <x v="3"/>
    <x v="3"/>
    <x v="44"/>
    <s v="001"/>
    <n v="0"/>
    <n v="78643.5"/>
    <n v="78643.5"/>
    <n v="0"/>
    <n v="78643.5"/>
    <n v="38644.839999999997"/>
    <n v="39998.660000000003"/>
    <n v="39998.660000000003"/>
    <n v="38644.839999999997"/>
    <n v="38644.839999999997"/>
    <n v="0"/>
    <s v="G/710601/1MM103"/>
  </r>
  <r>
    <s v="1"/>
    <s v="QUITO CIUDAD SOLIDARIA"/>
    <x v="3"/>
    <s v="M"/>
    <x v="15"/>
    <x v="54"/>
    <x v="54"/>
    <x v="2"/>
    <x v="3"/>
    <x v="3"/>
    <x v="45"/>
    <s v="001"/>
    <n v="0"/>
    <n v="51806.75"/>
    <n v="51806.75"/>
    <n v="0"/>
    <n v="51806.75"/>
    <n v="48443.47"/>
    <n v="3363.03"/>
    <n v="3363.03"/>
    <n v="48443.72"/>
    <n v="48443.72"/>
    <n v="0.25"/>
    <s v="G/710602/1MM103"/>
  </r>
  <r>
    <s v="1"/>
    <s v="QUITO CIUDAD SOLIDARIA"/>
    <x v="3"/>
    <s v="M"/>
    <x v="15"/>
    <x v="54"/>
    <x v="54"/>
    <x v="2"/>
    <x v="3"/>
    <x v="3"/>
    <x v="45"/>
    <s v="002"/>
    <n v="0"/>
    <n v="11755"/>
    <n v="11755"/>
    <n v="0"/>
    <n v="11755"/>
    <n v="10601.93"/>
    <n v="1153.07"/>
    <n v="1153.07"/>
    <n v="10601.93"/>
    <n v="10601.93"/>
    <n v="0"/>
    <s v="G/710602/1MM103"/>
  </r>
  <r>
    <s v="1"/>
    <s v="QUITO CIUDAD SOLIDARIA"/>
    <x v="3"/>
    <s v="M"/>
    <x v="15"/>
    <x v="54"/>
    <x v="54"/>
    <x v="23"/>
    <x v="87"/>
    <x v="4"/>
    <x v="101"/>
    <s v="001"/>
    <n v="3500"/>
    <n v="-3500"/>
    <n v="0"/>
    <n v="0"/>
    <n v="0"/>
    <n v="0"/>
    <n v="0"/>
    <n v="0"/>
    <n v="0"/>
    <n v="0"/>
    <n v="0"/>
    <s v="G/730248/1MJ102"/>
  </r>
  <r>
    <s v="1"/>
    <s v="QUITO CIUDAD SOLIDARIA"/>
    <x v="3"/>
    <s v="M"/>
    <x v="15"/>
    <x v="54"/>
    <x v="54"/>
    <x v="23"/>
    <x v="87"/>
    <x v="4"/>
    <x v="99"/>
    <s v="001"/>
    <n v="3500"/>
    <n v="-3500"/>
    <n v="0"/>
    <n v="0"/>
    <n v="0"/>
    <n v="0"/>
    <n v="0"/>
    <n v="0"/>
    <n v="0"/>
    <n v="0"/>
    <n v="0"/>
    <s v="G/730249/1MJ102"/>
  </r>
  <r>
    <s v="1"/>
    <s v="QUITO CIUDAD SOLIDARIA"/>
    <x v="3"/>
    <s v="M"/>
    <x v="15"/>
    <x v="54"/>
    <x v="54"/>
    <x v="23"/>
    <x v="87"/>
    <x v="4"/>
    <x v="48"/>
    <s v="001"/>
    <n v="65000"/>
    <n v="-65000"/>
    <n v="0"/>
    <n v="0"/>
    <n v="0"/>
    <n v="0"/>
    <n v="0"/>
    <n v="0"/>
    <n v="0"/>
    <n v="0"/>
    <n v="0"/>
    <s v="G/730605/1MJ102"/>
  </r>
  <r>
    <s v="1"/>
    <s v="QUITO CIUDAD SOLIDARIA"/>
    <x v="3"/>
    <s v="M"/>
    <x v="15"/>
    <x v="54"/>
    <x v="54"/>
    <x v="2"/>
    <x v="88"/>
    <x v="4"/>
    <x v="179"/>
    <s v="001"/>
    <n v="0"/>
    <n v="160080"/>
    <n v="160080"/>
    <n v="-100080"/>
    <n v="60000"/>
    <n v="0"/>
    <n v="0"/>
    <n v="0"/>
    <n v="160080"/>
    <n v="160080"/>
    <n v="60000"/>
    <s v="G/730201/1MM103"/>
  </r>
  <r>
    <s v="1"/>
    <s v="QUITO CIUDAD SOLIDARIA"/>
    <x v="3"/>
    <s v="M"/>
    <x v="15"/>
    <x v="54"/>
    <x v="54"/>
    <x v="2"/>
    <x v="88"/>
    <x v="4"/>
    <x v="57"/>
    <s v="001"/>
    <n v="0"/>
    <n v="9498.7199999999993"/>
    <n v="9498.7199999999993"/>
    <n v="0"/>
    <n v="9498.7199999999993"/>
    <n v="0"/>
    <n v="0"/>
    <n v="0"/>
    <n v="9498.7199999999993"/>
    <n v="9498.7199999999993"/>
    <n v="9498.7199999999993"/>
    <s v="G/730204/1MM103"/>
  </r>
  <r>
    <s v="1"/>
    <s v="QUITO CIUDAD SOLIDARIA"/>
    <x v="3"/>
    <s v="M"/>
    <x v="15"/>
    <x v="54"/>
    <x v="54"/>
    <x v="2"/>
    <x v="88"/>
    <x v="4"/>
    <x v="222"/>
    <s v="001"/>
    <n v="0"/>
    <n v="728000"/>
    <n v="728000"/>
    <n v="0"/>
    <n v="728000"/>
    <n v="0"/>
    <n v="728000"/>
    <n v="0"/>
    <n v="0"/>
    <n v="728000"/>
    <n v="0"/>
    <s v="G/730226/1MM103"/>
  </r>
  <r>
    <s v="1"/>
    <s v="QUITO CIUDAD SOLIDARIA"/>
    <x v="3"/>
    <s v="M"/>
    <x v="15"/>
    <x v="54"/>
    <x v="54"/>
    <x v="2"/>
    <x v="88"/>
    <x v="4"/>
    <x v="223"/>
    <s v="001"/>
    <n v="0"/>
    <n v="7840"/>
    <n v="7840"/>
    <n v="0"/>
    <n v="7840"/>
    <n v="1600"/>
    <n v="0"/>
    <n v="0"/>
    <n v="7840"/>
    <n v="7840"/>
    <n v="6240"/>
    <s v="G/730242/1MM103"/>
  </r>
  <r>
    <s v="1"/>
    <s v="QUITO CIUDAD SOLIDARIA"/>
    <x v="3"/>
    <s v="M"/>
    <x v="15"/>
    <x v="54"/>
    <x v="54"/>
    <x v="2"/>
    <x v="88"/>
    <x v="4"/>
    <x v="62"/>
    <s v="001"/>
    <n v="0"/>
    <n v="7001.12"/>
    <n v="7001.12"/>
    <n v="0"/>
    <n v="7001.12"/>
    <n v="0"/>
    <n v="0"/>
    <n v="0"/>
    <n v="7001.12"/>
    <n v="7001.12"/>
    <n v="7001.12"/>
    <s v="G/730402/1MM103"/>
  </r>
  <r>
    <s v="1"/>
    <s v="QUITO CIUDAD SOLIDARIA"/>
    <x v="3"/>
    <s v="M"/>
    <x v="15"/>
    <x v="54"/>
    <x v="54"/>
    <x v="2"/>
    <x v="88"/>
    <x v="4"/>
    <x v="69"/>
    <s v="001"/>
    <n v="0"/>
    <n v="7050"/>
    <n v="7050"/>
    <n v="0"/>
    <n v="7050"/>
    <n v="7050"/>
    <n v="0"/>
    <n v="0"/>
    <n v="7050"/>
    <n v="7050"/>
    <n v="0"/>
    <s v="G/730802/1MM103"/>
  </r>
  <r>
    <s v="1"/>
    <s v="QUITO CIUDAD SOLIDARIA"/>
    <x v="3"/>
    <s v="M"/>
    <x v="15"/>
    <x v="54"/>
    <x v="54"/>
    <x v="2"/>
    <x v="88"/>
    <x v="4"/>
    <x v="50"/>
    <s v="001"/>
    <n v="0"/>
    <n v="1020.88"/>
    <n v="1020.88"/>
    <n v="0"/>
    <n v="1020.88"/>
    <n v="873.6"/>
    <n v="0"/>
    <n v="0"/>
    <n v="1020.88"/>
    <n v="1020.88"/>
    <n v="147.28"/>
    <s v="G/730804/1MM103"/>
  </r>
  <r>
    <s v="1"/>
    <s v="QUITO CIUDAD SOLIDARIA"/>
    <x v="3"/>
    <s v="M"/>
    <x v="15"/>
    <x v="54"/>
    <x v="54"/>
    <x v="2"/>
    <x v="88"/>
    <x v="4"/>
    <x v="73"/>
    <s v="001"/>
    <n v="0"/>
    <n v="28864.66"/>
    <n v="28864.66"/>
    <n v="0"/>
    <n v="28864.66"/>
    <n v="9596.25"/>
    <n v="7940.8"/>
    <n v="0"/>
    <n v="20923.86"/>
    <n v="28864.66"/>
    <n v="11327.61"/>
    <s v="G/730805/1MM103"/>
  </r>
  <r>
    <s v="1"/>
    <s v="QUITO CIUDAD SOLIDARIA"/>
    <x v="3"/>
    <s v="M"/>
    <x v="15"/>
    <x v="54"/>
    <x v="54"/>
    <x v="2"/>
    <x v="88"/>
    <x v="4"/>
    <x v="71"/>
    <s v="001"/>
    <n v="0"/>
    <n v="4621007.62"/>
    <n v="4621007.62"/>
    <n v="0"/>
    <n v="4621007.62"/>
    <n v="0"/>
    <n v="4234677.57"/>
    <n v="0"/>
    <n v="386330.04999999981"/>
    <n v="4621007.62"/>
    <n v="386330.05"/>
    <s v="G/730810/1MM103"/>
  </r>
  <r>
    <s v="1"/>
    <s v="QUITO CIUDAD SOLIDARIA"/>
    <x v="3"/>
    <s v="M"/>
    <x v="15"/>
    <x v="54"/>
    <x v="54"/>
    <x v="2"/>
    <x v="88"/>
    <x v="4"/>
    <x v="134"/>
    <s v="001"/>
    <n v="0"/>
    <n v="2440367.36"/>
    <n v="2440367.36"/>
    <n v="0"/>
    <n v="2440367.36"/>
    <n v="0"/>
    <n v="7932.4"/>
    <n v="0"/>
    <n v="2432434.96"/>
    <n v="2440367.36"/>
    <n v="2432434.96"/>
    <s v="G/730826/1MM103"/>
  </r>
  <r>
    <s v="1"/>
    <s v="QUITO CIUDAD SOLIDARIA"/>
    <x v="3"/>
    <s v="M"/>
    <x v="15"/>
    <x v="54"/>
    <x v="54"/>
    <x v="2"/>
    <x v="88"/>
    <x v="4"/>
    <x v="115"/>
    <s v="001"/>
    <n v="0"/>
    <n v="2265.7600000000002"/>
    <n v="2265.7600000000002"/>
    <n v="0"/>
    <n v="2265.7600000000002"/>
    <n v="732.48"/>
    <n v="0"/>
    <n v="0"/>
    <n v="2265.7600000000002"/>
    <n v="2265.7600000000002"/>
    <n v="1533.28"/>
    <s v="G/731404/1MM103"/>
  </r>
  <r>
    <s v="1"/>
    <s v="QUITO CIUDAD SOLIDARIA"/>
    <x v="3"/>
    <s v="M"/>
    <x v="15"/>
    <x v="54"/>
    <x v="54"/>
    <x v="2"/>
    <x v="14"/>
    <x v="4"/>
    <x v="46"/>
    <s v="001"/>
    <n v="2500"/>
    <n v="0"/>
    <n v="2500"/>
    <n v="0"/>
    <n v="2500"/>
    <n v="0"/>
    <n v="0"/>
    <n v="0"/>
    <n v="2500"/>
    <n v="2500"/>
    <n v="2500"/>
    <s v="G/730404/1MM103"/>
  </r>
  <r>
    <s v="1"/>
    <s v="QUITO CIUDAD SOLIDARIA"/>
    <x v="3"/>
    <s v="M"/>
    <x v="15"/>
    <x v="54"/>
    <x v="54"/>
    <x v="2"/>
    <x v="14"/>
    <x v="4"/>
    <x v="49"/>
    <s v="001"/>
    <n v="7799.89"/>
    <n v="0"/>
    <n v="7799.89"/>
    <n v="0"/>
    <n v="7799.89"/>
    <n v="0"/>
    <n v="0"/>
    <n v="0"/>
    <n v="7799.89"/>
    <n v="7799.89"/>
    <n v="7799.89"/>
    <s v="G/730606/1MM103"/>
  </r>
  <r>
    <s v="1"/>
    <s v="QUITO CIUDAD SOLIDARIA"/>
    <x v="3"/>
    <s v="M"/>
    <x v="15"/>
    <x v="54"/>
    <x v="54"/>
    <x v="2"/>
    <x v="14"/>
    <x v="4"/>
    <x v="50"/>
    <s v="001"/>
    <n v="1000"/>
    <n v="0"/>
    <n v="1000"/>
    <n v="0"/>
    <n v="1000"/>
    <n v="0"/>
    <n v="0"/>
    <n v="0"/>
    <n v="1000"/>
    <n v="1000"/>
    <n v="1000"/>
    <s v="G/730804/1MM103"/>
  </r>
  <r>
    <s v="1"/>
    <s v="QUITO CIUDAD SOLIDARIA"/>
    <x v="3"/>
    <s v="M"/>
    <x v="15"/>
    <x v="54"/>
    <x v="54"/>
    <x v="2"/>
    <x v="14"/>
    <x v="4"/>
    <x v="71"/>
    <s v="001"/>
    <n v="55000"/>
    <n v="0"/>
    <n v="55000"/>
    <n v="0"/>
    <n v="55000"/>
    <n v="26224.959999999999"/>
    <n v="0"/>
    <n v="0"/>
    <n v="55000"/>
    <n v="55000"/>
    <n v="28775.040000000001"/>
    <s v="G/730810/1MM103"/>
  </r>
  <r>
    <s v="1"/>
    <s v="QUITO CIUDAD SOLIDARIA"/>
    <x v="3"/>
    <s v="M"/>
    <x v="15"/>
    <x v="54"/>
    <x v="54"/>
    <x v="2"/>
    <x v="3"/>
    <x v="4"/>
    <x v="57"/>
    <s v="001"/>
    <n v="12000"/>
    <n v="0"/>
    <n v="12000"/>
    <n v="-1264"/>
    <n v="10736"/>
    <n v="0"/>
    <n v="0"/>
    <n v="0"/>
    <n v="12000"/>
    <n v="12000"/>
    <n v="10736"/>
    <s v="G/730204/1MM103"/>
  </r>
  <r>
    <s v="1"/>
    <s v="QUITO CIUDAD SOLIDARIA"/>
    <x v="3"/>
    <s v="M"/>
    <x v="15"/>
    <x v="54"/>
    <x v="54"/>
    <x v="2"/>
    <x v="3"/>
    <x v="4"/>
    <x v="72"/>
    <s v="001"/>
    <n v="16680"/>
    <n v="0"/>
    <n v="16680"/>
    <n v="-12200"/>
    <n v="4480"/>
    <n v="0"/>
    <n v="0"/>
    <n v="0"/>
    <n v="16680"/>
    <n v="16680"/>
    <n v="4480"/>
    <s v="G/730209/1MM103"/>
  </r>
  <r>
    <s v="1"/>
    <s v="QUITO CIUDAD SOLIDARIA"/>
    <x v="3"/>
    <s v="M"/>
    <x v="15"/>
    <x v="54"/>
    <x v="54"/>
    <x v="2"/>
    <x v="3"/>
    <x v="4"/>
    <x v="224"/>
    <s v="001"/>
    <n v="15150"/>
    <n v="0"/>
    <n v="15150"/>
    <n v="-14814"/>
    <n v="336"/>
    <n v="0"/>
    <n v="0"/>
    <n v="0"/>
    <n v="15150"/>
    <n v="15150"/>
    <n v="336"/>
    <s v="G/730225/1MM103"/>
  </r>
  <r>
    <s v="1"/>
    <s v="QUITO CIUDAD SOLIDARIA"/>
    <x v="3"/>
    <s v="M"/>
    <x v="15"/>
    <x v="54"/>
    <x v="54"/>
    <x v="2"/>
    <x v="3"/>
    <x v="4"/>
    <x v="46"/>
    <s v="001"/>
    <n v="3930.01"/>
    <n v="0"/>
    <n v="3930.01"/>
    <n v="-3930.01"/>
    <n v="0"/>
    <n v="0"/>
    <n v="0"/>
    <n v="0"/>
    <n v="3930.01"/>
    <n v="3930.01"/>
    <n v="0"/>
    <s v="G/730404/1MM103"/>
  </r>
  <r>
    <s v="1"/>
    <s v="QUITO CIUDAD SOLIDARIA"/>
    <x v="3"/>
    <s v="M"/>
    <x v="15"/>
    <x v="54"/>
    <x v="54"/>
    <x v="2"/>
    <x v="3"/>
    <x v="4"/>
    <x v="49"/>
    <s v="001"/>
    <n v="870996"/>
    <n v="-823271.33"/>
    <n v="47724.670000000042"/>
    <n v="0"/>
    <n v="47724.670000000042"/>
    <n v="0"/>
    <n v="5873.91"/>
    <n v="5622.15"/>
    <n v="41850.760000000038"/>
    <n v="42102.52000000004"/>
    <n v="41850.76"/>
    <s v="G/730606/1MM103"/>
  </r>
  <r>
    <s v="1"/>
    <s v="QUITO CIUDAD SOLIDARIA"/>
    <x v="3"/>
    <s v="M"/>
    <x v="15"/>
    <x v="54"/>
    <x v="54"/>
    <x v="2"/>
    <x v="3"/>
    <x v="4"/>
    <x v="89"/>
    <s v="001"/>
    <n v="20000"/>
    <n v="0"/>
    <n v="20000"/>
    <n v="-2000"/>
    <n v="18000"/>
    <n v="0"/>
    <n v="0"/>
    <n v="0"/>
    <n v="20000"/>
    <n v="20000"/>
    <n v="18000"/>
    <s v="G/730701/1MM103"/>
  </r>
  <r>
    <s v="1"/>
    <s v="QUITO CIUDAD SOLIDARIA"/>
    <x v="3"/>
    <s v="M"/>
    <x v="15"/>
    <x v="54"/>
    <x v="54"/>
    <x v="2"/>
    <x v="3"/>
    <x v="4"/>
    <x v="110"/>
    <s v="001"/>
    <n v="312.5"/>
    <n v="0"/>
    <n v="312.5"/>
    <n v="0"/>
    <n v="312.5"/>
    <n v="0"/>
    <n v="0"/>
    <n v="0"/>
    <n v="312.5"/>
    <n v="312.5"/>
    <n v="312.5"/>
    <s v="G/730704/1MM103"/>
  </r>
  <r>
    <s v="1"/>
    <s v="QUITO CIUDAD SOLIDARIA"/>
    <x v="3"/>
    <s v="M"/>
    <x v="15"/>
    <x v="54"/>
    <x v="54"/>
    <x v="2"/>
    <x v="3"/>
    <x v="4"/>
    <x v="69"/>
    <s v="001"/>
    <n v="13500"/>
    <n v="0"/>
    <n v="13500"/>
    <n v="0"/>
    <n v="13500"/>
    <n v="0"/>
    <n v="0"/>
    <n v="0"/>
    <n v="13500"/>
    <n v="13500"/>
    <n v="13500"/>
    <s v="G/730802/1MM103"/>
  </r>
  <r>
    <s v="1"/>
    <s v="QUITO CIUDAD SOLIDARIA"/>
    <x v="3"/>
    <s v="M"/>
    <x v="15"/>
    <x v="54"/>
    <x v="54"/>
    <x v="2"/>
    <x v="3"/>
    <x v="4"/>
    <x v="50"/>
    <s v="001"/>
    <n v="1000"/>
    <n v="0"/>
    <n v="1000"/>
    <n v="0"/>
    <n v="1000"/>
    <n v="0"/>
    <n v="0"/>
    <n v="0"/>
    <n v="1000"/>
    <n v="1000"/>
    <n v="1000"/>
    <s v="G/730804/1MM103"/>
  </r>
  <r>
    <s v="1"/>
    <s v="QUITO CIUDAD SOLIDARIA"/>
    <x v="3"/>
    <s v="M"/>
    <x v="15"/>
    <x v="54"/>
    <x v="54"/>
    <x v="2"/>
    <x v="3"/>
    <x v="4"/>
    <x v="73"/>
    <s v="001"/>
    <n v="11654"/>
    <n v="0"/>
    <n v="11654"/>
    <n v="-4001"/>
    <n v="7653"/>
    <n v="1721.91"/>
    <n v="474.9"/>
    <n v="277.72000000000003"/>
    <n v="11179.1"/>
    <n v="11376.28"/>
    <n v="5456.19"/>
    <s v="G/730805/1MM103"/>
  </r>
  <r>
    <s v="1"/>
    <s v="QUITO CIUDAD SOLIDARIA"/>
    <x v="3"/>
    <s v="M"/>
    <x v="15"/>
    <x v="54"/>
    <x v="54"/>
    <x v="2"/>
    <x v="3"/>
    <x v="4"/>
    <x v="64"/>
    <s v="001"/>
    <n v="2000"/>
    <n v="0"/>
    <n v="2000"/>
    <n v="0"/>
    <n v="2000"/>
    <n v="0"/>
    <n v="0"/>
    <n v="0"/>
    <n v="2000"/>
    <n v="2000"/>
    <n v="2000"/>
    <s v="G/730807/1MM103"/>
  </r>
  <r>
    <s v="1"/>
    <s v="QUITO CIUDAD SOLIDARIA"/>
    <x v="3"/>
    <s v="M"/>
    <x v="15"/>
    <x v="54"/>
    <x v="54"/>
    <x v="2"/>
    <x v="3"/>
    <x v="4"/>
    <x v="132"/>
    <s v="001"/>
    <n v="28084"/>
    <n v="0"/>
    <n v="28084"/>
    <n v="-20720"/>
    <n v="7364"/>
    <n v="1453.4"/>
    <n v="1072.8399999999999"/>
    <n v="632.84"/>
    <n v="27011.16"/>
    <n v="27451.16"/>
    <n v="4837.76"/>
    <s v="G/730809/1MM103"/>
  </r>
  <r>
    <s v="1"/>
    <s v="QUITO CIUDAD SOLIDARIA"/>
    <x v="3"/>
    <s v="M"/>
    <x v="15"/>
    <x v="54"/>
    <x v="54"/>
    <x v="2"/>
    <x v="3"/>
    <x v="4"/>
    <x v="71"/>
    <s v="001"/>
    <n v="2000"/>
    <n v="0"/>
    <n v="2000"/>
    <n v="-2000"/>
    <n v="0"/>
    <n v="0"/>
    <n v="0"/>
    <n v="0"/>
    <n v="2000"/>
    <n v="2000"/>
    <n v="0"/>
    <s v="G/730810/1MM103"/>
  </r>
  <r>
    <s v="1"/>
    <s v="QUITO CIUDAD SOLIDARIA"/>
    <x v="3"/>
    <s v="M"/>
    <x v="15"/>
    <x v="54"/>
    <x v="54"/>
    <x v="2"/>
    <x v="3"/>
    <x v="4"/>
    <x v="133"/>
    <s v="001"/>
    <n v="4916"/>
    <n v="0"/>
    <n v="4916"/>
    <n v="-3572"/>
    <n v="1344"/>
    <n v="0"/>
    <n v="1236.82"/>
    <n v="0"/>
    <n v="3679.1800000000003"/>
    <n v="4916"/>
    <n v="107.18"/>
    <s v="G/730813/1MM103"/>
  </r>
  <r>
    <s v="1"/>
    <s v="QUITO CIUDAD SOLIDARIA"/>
    <x v="3"/>
    <s v="M"/>
    <x v="15"/>
    <x v="54"/>
    <x v="54"/>
    <x v="2"/>
    <x v="3"/>
    <x v="4"/>
    <x v="225"/>
    <s v="001"/>
    <n v="11340"/>
    <n v="0"/>
    <n v="11340"/>
    <n v="-3437.28"/>
    <n v="7902.7199999999993"/>
    <n v="0"/>
    <n v="0"/>
    <n v="0"/>
    <n v="11340"/>
    <n v="11340"/>
    <n v="7902.72"/>
    <s v="G/730819/1MM103"/>
  </r>
  <r>
    <s v="1"/>
    <s v="QUITO CIUDAD SOLIDARIA"/>
    <x v="3"/>
    <s v="M"/>
    <x v="15"/>
    <x v="54"/>
    <x v="54"/>
    <x v="2"/>
    <x v="3"/>
    <x v="4"/>
    <x v="161"/>
    <s v="001"/>
    <n v="293101.99"/>
    <n v="0"/>
    <n v="293101.99"/>
    <n v="-140264.07"/>
    <n v="152837.91999999998"/>
    <n v="20201"/>
    <n v="78266.03"/>
    <n v="71184.83"/>
    <n v="214835.96"/>
    <n v="221917.15999999997"/>
    <n v="54370.89"/>
    <s v="G/730823/1MM103"/>
  </r>
  <r>
    <s v="1"/>
    <s v="QUITO CIUDAD SOLIDARIA"/>
    <x v="3"/>
    <s v="M"/>
    <x v="15"/>
    <x v="54"/>
    <x v="54"/>
    <x v="2"/>
    <x v="3"/>
    <x v="4"/>
    <x v="134"/>
    <s v="001"/>
    <n v="149475"/>
    <n v="0"/>
    <n v="149475"/>
    <n v="-39629.1"/>
    <n v="109845.9"/>
    <n v="23641.56"/>
    <n v="34787.97"/>
    <n v="8090.88"/>
    <n v="114687.03"/>
    <n v="141384.12"/>
    <n v="51416.37"/>
    <s v="G/730826/1MM103"/>
  </r>
  <r>
    <s v="1"/>
    <s v="QUITO CIUDAD SOLIDARIA"/>
    <x v="3"/>
    <s v="M"/>
    <x v="15"/>
    <x v="54"/>
    <x v="54"/>
    <x v="2"/>
    <x v="89"/>
    <x v="4"/>
    <x v="49"/>
    <s v="001"/>
    <n v="251272.44"/>
    <n v="-251272.44"/>
    <n v="0"/>
    <n v="0"/>
    <n v="0"/>
    <n v="0"/>
    <n v="0"/>
    <n v="0"/>
    <n v="0"/>
    <n v="0"/>
    <n v="0"/>
    <s v="G/730606/1MM103"/>
  </r>
  <r>
    <s v="1"/>
    <s v="QUITO CIUDAD SOLIDARIA"/>
    <x v="3"/>
    <s v="M"/>
    <x v="15"/>
    <x v="54"/>
    <x v="54"/>
    <x v="2"/>
    <x v="88"/>
    <x v="6"/>
    <x v="78"/>
    <s v="001"/>
    <n v="700000"/>
    <n v="6368.32"/>
    <n v="706368.32"/>
    <n v="-700000"/>
    <n v="6368.3199999999488"/>
    <n v="6368.32"/>
    <n v="0"/>
    <n v="0"/>
    <n v="706368.32"/>
    <n v="706368.32"/>
    <n v="0"/>
    <s v="G/840107/1MM103"/>
  </r>
  <r>
    <s v="1"/>
    <s v="QUITO CIUDAD SOLIDARIA"/>
    <x v="3"/>
    <s v="M"/>
    <x v="15"/>
    <x v="54"/>
    <x v="54"/>
    <x v="2"/>
    <x v="3"/>
    <x v="6"/>
    <x v="77"/>
    <s v="001"/>
    <n v="682960.5"/>
    <n v="-150000"/>
    <n v="532960.5"/>
    <n v="-135938.96"/>
    <n v="397021.54000000004"/>
    <n v="0"/>
    <n v="0"/>
    <n v="0"/>
    <n v="532960.5"/>
    <n v="532960.5"/>
    <n v="397021.54"/>
    <s v="G/840104/1MM103"/>
  </r>
  <r>
    <s v="1"/>
    <s v="QUITO CIUDAD SOLIDARIA"/>
    <x v="3"/>
    <s v="M"/>
    <x v="15"/>
    <x v="54"/>
    <x v="54"/>
    <x v="2"/>
    <x v="3"/>
    <x v="6"/>
    <x v="78"/>
    <s v="001"/>
    <n v="187000"/>
    <n v="0"/>
    <n v="187000"/>
    <n v="-100000"/>
    <n v="87000"/>
    <n v="0"/>
    <n v="0"/>
    <n v="0"/>
    <n v="187000"/>
    <n v="187000"/>
    <n v="87000"/>
    <s v="G/840107/1MM103"/>
  </r>
  <r>
    <s v="1"/>
    <s v="QUITO CIUDAD SOLIDARIA"/>
    <x v="2"/>
    <s v="H"/>
    <x v="9"/>
    <x v="55"/>
    <x v="55"/>
    <x v="0"/>
    <x v="0"/>
    <x v="0"/>
    <x v="0"/>
    <s v="002"/>
    <n v="413436"/>
    <n v="-27075"/>
    <n v="386361"/>
    <n v="0"/>
    <n v="386361"/>
    <n v="0"/>
    <n v="249574"/>
    <n v="249574"/>
    <n v="136787"/>
    <n v="136787"/>
    <n v="136787"/>
    <s v="G/510105/1HA101"/>
  </r>
  <r>
    <s v="1"/>
    <s v="QUITO CIUDAD SOLIDARIA"/>
    <x v="2"/>
    <s v="H"/>
    <x v="9"/>
    <x v="55"/>
    <x v="55"/>
    <x v="0"/>
    <x v="0"/>
    <x v="0"/>
    <x v="1"/>
    <s v="002"/>
    <n v="15016.08"/>
    <n v="-15016.08"/>
    <n v="0"/>
    <n v="0"/>
    <n v="0"/>
    <n v="0"/>
    <n v="0"/>
    <n v="0"/>
    <n v="0"/>
    <n v="0"/>
    <n v="0"/>
    <s v="G/510106/1HA101"/>
  </r>
  <r>
    <s v="1"/>
    <s v="QUITO CIUDAD SOLIDARIA"/>
    <x v="2"/>
    <s v="H"/>
    <x v="9"/>
    <x v="55"/>
    <x v="55"/>
    <x v="0"/>
    <x v="0"/>
    <x v="0"/>
    <x v="2"/>
    <s v="002"/>
    <n v="40754.339999999997"/>
    <n v="0"/>
    <n v="40754.339999999997"/>
    <n v="0"/>
    <n v="40754.339999999997"/>
    <n v="3000"/>
    <n v="11672.67"/>
    <n v="11672.67"/>
    <n v="29081.67"/>
    <n v="29081.67"/>
    <n v="26081.67"/>
    <s v="G/510203/1HA101"/>
  </r>
  <r>
    <s v="1"/>
    <s v="QUITO CIUDAD SOLIDARIA"/>
    <x v="2"/>
    <s v="H"/>
    <x v="9"/>
    <x v="55"/>
    <x v="55"/>
    <x v="0"/>
    <x v="0"/>
    <x v="0"/>
    <x v="3"/>
    <s v="002"/>
    <n v="7710.58"/>
    <n v="0"/>
    <n v="7710.58"/>
    <n v="0"/>
    <n v="7710.58"/>
    <n v="0"/>
    <n v="5083.74"/>
    <n v="5083.74"/>
    <n v="2626.84"/>
    <n v="2626.84"/>
    <n v="2626.84"/>
    <s v="G/510204/1HA101"/>
  </r>
  <r>
    <s v="1"/>
    <s v="QUITO CIUDAD SOLIDARIA"/>
    <x v="2"/>
    <s v="H"/>
    <x v="9"/>
    <x v="55"/>
    <x v="55"/>
    <x v="0"/>
    <x v="0"/>
    <x v="0"/>
    <x v="4"/>
    <s v="002"/>
    <n v="264"/>
    <n v="-264"/>
    <n v="0"/>
    <n v="0"/>
    <n v="0"/>
    <n v="0"/>
    <n v="0"/>
    <n v="0"/>
    <n v="0"/>
    <n v="0"/>
    <n v="0"/>
    <s v="G/510304/1HA101"/>
  </r>
  <r>
    <s v="1"/>
    <s v="QUITO CIUDAD SOLIDARIA"/>
    <x v="2"/>
    <s v="H"/>
    <x v="9"/>
    <x v="55"/>
    <x v="55"/>
    <x v="0"/>
    <x v="0"/>
    <x v="0"/>
    <x v="5"/>
    <s v="002"/>
    <n v="2112"/>
    <n v="-2112"/>
    <n v="0"/>
    <n v="0"/>
    <n v="0"/>
    <n v="0"/>
    <n v="0"/>
    <n v="0"/>
    <n v="0"/>
    <n v="0"/>
    <n v="0"/>
    <s v="G/510306/1HA101"/>
  </r>
  <r>
    <s v="1"/>
    <s v="QUITO CIUDAD SOLIDARIA"/>
    <x v="2"/>
    <s v="H"/>
    <x v="9"/>
    <x v="55"/>
    <x v="55"/>
    <x v="0"/>
    <x v="0"/>
    <x v="0"/>
    <x v="6"/>
    <s v="002"/>
    <n v="75.08"/>
    <n v="-75.08"/>
    <n v="0"/>
    <n v="0"/>
    <n v="0"/>
    <n v="0"/>
    <n v="0"/>
    <n v="0"/>
    <n v="0"/>
    <n v="0"/>
    <n v="0"/>
    <s v="G/510401/1HA101"/>
  </r>
  <r>
    <s v="1"/>
    <s v="QUITO CIUDAD SOLIDARIA"/>
    <x v="2"/>
    <s v="H"/>
    <x v="9"/>
    <x v="55"/>
    <x v="55"/>
    <x v="0"/>
    <x v="0"/>
    <x v="0"/>
    <x v="7"/>
    <s v="002"/>
    <n v="450.48"/>
    <n v="-450.48"/>
    <n v="0"/>
    <n v="0"/>
    <n v="0"/>
    <n v="0"/>
    <n v="0"/>
    <n v="0"/>
    <n v="0"/>
    <n v="0"/>
    <n v="0"/>
    <s v="G/510408/1HA101"/>
  </r>
  <r>
    <s v="1"/>
    <s v="QUITO CIUDAD SOLIDARIA"/>
    <x v="2"/>
    <s v="H"/>
    <x v="9"/>
    <x v="55"/>
    <x v="55"/>
    <x v="0"/>
    <x v="0"/>
    <x v="0"/>
    <x v="8"/>
    <s v="002"/>
    <n v="8804.9500000000007"/>
    <n v="-8804.9500000000007"/>
    <n v="0"/>
    <n v="0"/>
    <n v="0"/>
    <n v="0"/>
    <n v="0"/>
    <n v="0"/>
    <n v="0"/>
    <n v="0"/>
    <n v="0"/>
    <s v="G/510507/1HA101"/>
  </r>
  <r>
    <s v="1"/>
    <s v="QUITO CIUDAD SOLIDARIA"/>
    <x v="2"/>
    <s v="H"/>
    <x v="9"/>
    <x v="55"/>
    <x v="55"/>
    <x v="0"/>
    <x v="0"/>
    <x v="0"/>
    <x v="9"/>
    <s v="002"/>
    <n v="1369.54"/>
    <n v="-1369.54"/>
    <n v="0"/>
    <n v="0"/>
    <n v="0"/>
    <n v="0"/>
    <n v="0"/>
    <n v="0"/>
    <n v="0"/>
    <n v="0"/>
    <n v="0"/>
    <s v="G/510509/1HA101"/>
  </r>
  <r>
    <s v="1"/>
    <s v="QUITO CIUDAD SOLIDARIA"/>
    <x v="2"/>
    <s v="H"/>
    <x v="9"/>
    <x v="55"/>
    <x v="55"/>
    <x v="0"/>
    <x v="0"/>
    <x v="0"/>
    <x v="82"/>
    <s v="002"/>
    <n v="60600"/>
    <n v="-24600"/>
    <n v="36000"/>
    <n v="0"/>
    <n v="36000"/>
    <n v="12000"/>
    <n v="24000"/>
    <n v="24000"/>
    <n v="12000"/>
    <n v="12000"/>
    <n v="0"/>
    <s v="G/510510/1HA101"/>
  </r>
  <r>
    <s v="1"/>
    <s v="QUITO CIUDAD SOLIDARIA"/>
    <x v="2"/>
    <s v="H"/>
    <x v="9"/>
    <x v="55"/>
    <x v="55"/>
    <x v="0"/>
    <x v="0"/>
    <x v="0"/>
    <x v="10"/>
    <s v="002"/>
    <n v="2076.64"/>
    <n v="-2076.64"/>
    <n v="0"/>
    <n v="0"/>
    <n v="0"/>
    <n v="0"/>
    <n v="0"/>
    <n v="0"/>
    <n v="0"/>
    <n v="0"/>
    <n v="0"/>
    <s v="G/510512/1HA101"/>
  </r>
  <r>
    <s v="1"/>
    <s v="QUITO CIUDAD SOLIDARIA"/>
    <x v="2"/>
    <s v="H"/>
    <x v="9"/>
    <x v="55"/>
    <x v="55"/>
    <x v="0"/>
    <x v="0"/>
    <x v="0"/>
    <x v="11"/>
    <s v="002"/>
    <n v="1653.28"/>
    <n v="-1653.28"/>
    <n v="0"/>
    <n v="0"/>
    <n v="0"/>
    <n v="0"/>
    <n v="0"/>
    <n v="0"/>
    <n v="0"/>
    <n v="0"/>
    <n v="0"/>
    <s v="G/510513/1HA101"/>
  </r>
  <r>
    <s v="1"/>
    <s v="QUITO CIUDAD SOLIDARIA"/>
    <x v="2"/>
    <s v="H"/>
    <x v="9"/>
    <x v="55"/>
    <x v="55"/>
    <x v="0"/>
    <x v="0"/>
    <x v="0"/>
    <x v="12"/>
    <s v="002"/>
    <n v="61790.01"/>
    <n v="0"/>
    <n v="61790.01"/>
    <n v="0"/>
    <n v="61790.01"/>
    <n v="1518"/>
    <n v="34607.47"/>
    <n v="34607.47"/>
    <n v="27182.54"/>
    <n v="27182.54"/>
    <n v="25664.54"/>
    <s v="G/510601/1HA101"/>
  </r>
  <r>
    <s v="1"/>
    <s v="QUITO CIUDAD SOLIDARIA"/>
    <x v="2"/>
    <s v="H"/>
    <x v="9"/>
    <x v="55"/>
    <x v="55"/>
    <x v="0"/>
    <x v="0"/>
    <x v="0"/>
    <x v="13"/>
    <s v="002"/>
    <n v="40754.339999999997"/>
    <n v="0"/>
    <n v="40754.339999999997"/>
    <n v="0"/>
    <n v="40754.339999999997"/>
    <n v="1000.8"/>
    <n v="18705.77"/>
    <n v="18705.77"/>
    <n v="22048.569999999996"/>
    <n v="22048.569999999996"/>
    <n v="21047.77"/>
    <s v="G/510602/1HA101"/>
  </r>
  <r>
    <s v="1"/>
    <s v="QUITO CIUDAD SOLIDARIA"/>
    <x v="2"/>
    <s v="H"/>
    <x v="9"/>
    <x v="55"/>
    <x v="55"/>
    <x v="0"/>
    <x v="0"/>
    <x v="0"/>
    <x v="14"/>
    <s v="002"/>
    <n v="5748.16"/>
    <n v="0"/>
    <n v="5748.16"/>
    <n v="0"/>
    <n v="5748.16"/>
    <n v="0"/>
    <n v="3490.47"/>
    <n v="3490.47"/>
    <n v="2257.69"/>
    <n v="2257.69"/>
    <n v="2257.69"/>
    <s v="G/510707/1HA101"/>
  </r>
  <r>
    <s v="2"/>
    <s v="QUITO CIUDAD DE OPORTUNIDADES"/>
    <x v="2"/>
    <s v="H"/>
    <x v="9"/>
    <x v="55"/>
    <x v="55"/>
    <x v="24"/>
    <x v="90"/>
    <x v="4"/>
    <x v="49"/>
    <s v="001"/>
    <n v="6000"/>
    <n v="-6000"/>
    <n v="0"/>
    <n v="0"/>
    <n v="0"/>
    <n v="0"/>
    <n v="0"/>
    <n v="0"/>
    <n v="0"/>
    <n v="0"/>
    <n v="0"/>
    <s v="G/730606/2HH210"/>
  </r>
  <r>
    <s v="2"/>
    <s v="QUITO CIUDAD DE OPORTUNIDADES"/>
    <x v="2"/>
    <s v="H"/>
    <x v="9"/>
    <x v="55"/>
    <x v="55"/>
    <x v="25"/>
    <x v="91"/>
    <x v="4"/>
    <x v="99"/>
    <s v="001"/>
    <n v="6000"/>
    <n v="0"/>
    <n v="6000"/>
    <n v="-4478.66"/>
    <n v="1521.3400000000001"/>
    <n v="0"/>
    <n v="1521.34"/>
    <n v="0"/>
    <n v="4478.66"/>
    <n v="6000"/>
    <n v="0"/>
    <s v="G/730249/2HH212"/>
  </r>
  <r>
    <s v="2"/>
    <s v="QUITO CIUDAD DE OPORTUNIDADES"/>
    <x v="2"/>
    <s v="H"/>
    <x v="9"/>
    <x v="55"/>
    <x v="55"/>
    <x v="25"/>
    <x v="91"/>
    <x v="4"/>
    <x v="106"/>
    <s v="001"/>
    <n v="83000"/>
    <n v="0"/>
    <n v="83000"/>
    <n v="-83000"/>
    <n v="0"/>
    <n v="0"/>
    <n v="0"/>
    <n v="0"/>
    <n v="83000"/>
    <n v="83000"/>
    <n v="0"/>
    <s v="G/730601/2HH212"/>
  </r>
  <r>
    <s v="2"/>
    <s v="QUITO CIUDAD DE OPORTUNIDADES"/>
    <x v="2"/>
    <s v="H"/>
    <x v="9"/>
    <x v="55"/>
    <x v="55"/>
    <x v="25"/>
    <x v="91"/>
    <x v="4"/>
    <x v="49"/>
    <s v="001"/>
    <n v="4574"/>
    <n v="0"/>
    <n v="4574"/>
    <n v="-4574"/>
    <n v="0"/>
    <n v="0"/>
    <n v="0"/>
    <n v="0"/>
    <n v="4574"/>
    <n v="4574"/>
    <n v="0"/>
    <s v="G/730606/2HH212"/>
  </r>
  <r>
    <s v="2"/>
    <s v="QUITO CIUDAD DE OPORTUNIDADES"/>
    <x v="2"/>
    <s v="H"/>
    <x v="9"/>
    <x v="55"/>
    <x v="55"/>
    <x v="26"/>
    <x v="92"/>
    <x v="4"/>
    <x v="99"/>
    <s v="001"/>
    <n v="1000"/>
    <n v="0"/>
    <n v="1000"/>
    <n v="-1000"/>
    <n v="0"/>
    <n v="0"/>
    <n v="0"/>
    <n v="0"/>
    <n v="1000"/>
    <n v="1000"/>
    <n v="0"/>
    <s v="G/730249/2HH213"/>
  </r>
  <r>
    <s v="2"/>
    <s v="QUITO CIUDAD DE OPORTUNIDADES"/>
    <x v="2"/>
    <s v="H"/>
    <x v="9"/>
    <x v="55"/>
    <x v="55"/>
    <x v="26"/>
    <x v="92"/>
    <x v="4"/>
    <x v="106"/>
    <s v="001"/>
    <n v="44000"/>
    <n v="17000"/>
    <n v="61000"/>
    <n v="-61000"/>
    <n v="0"/>
    <n v="0"/>
    <n v="0"/>
    <n v="0"/>
    <n v="61000"/>
    <n v="61000"/>
    <n v="0"/>
    <s v="G/730601/2HH213"/>
  </r>
  <r>
    <s v="2"/>
    <s v="QUITO CIUDAD DE OPORTUNIDADES"/>
    <x v="2"/>
    <s v="H"/>
    <x v="9"/>
    <x v="55"/>
    <x v="55"/>
    <x v="24"/>
    <x v="90"/>
    <x v="9"/>
    <x v="137"/>
    <s v="001"/>
    <n v="36000"/>
    <n v="6000"/>
    <n v="42000"/>
    <n v="-42000"/>
    <n v="0"/>
    <n v="0"/>
    <n v="0"/>
    <n v="0"/>
    <n v="42000"/>
    <n v="42000"/>
    <n v="0"/>
    <s v="G/780204/2HH210"/>
  </r>
  <r>
    <s v="2"/>
    <s v="QUITO CIUDAD DE OPORTUNIDADES"/>
    <x v="2"/>
    <s v="H"/>
    <x v="9"/>
    <x v="55"/>
    <x v="55"/>
    <x v="25"/>
    <x v="91"/>
    <x v="9"/>
    <x v="137"/>
    <s v="001"/>
    <n v="50000"/>
    <n v="0"/>
    <n v="50000"/>
    <n v="-50000"/>
    <n v="0"/>
    <n v="0"/>
    <n v="0"/>
    <n v="0"/>
    <n v="50000"/>
    <n v="50000"/>
    <n v="0"/>
    <s v="G/780204/2HH212"/>
  </r>
  <r>
    <s v="2"/>
    <s v="QUITO CIUDAD DE OPORTUNIDADES"/>
    <x v="2"/>
    <s v="H"/>
    <x v="9"/>
    <x v="55"/>
    <x v="55"/>
    <x v="26"/>
    <x v="92"/>
    <x v="9"/>
    <x v="137"/>
    <s v="001"/>
    <n v="43000"/>
    <n v="-17000"/>
    <n v="26000"/>
    <n v="-26000"/>
    <n v="0"/>
    <n v="0"/>
    <n v="0"/>
    <n v="0"/>
    <n v="26000"/>
    <n v="26000"/>
    <n v="0"/>
    <s v="G/780204/2HH213"/>
  </r>
  <r>
    <s v="1"/>
    <s v="QUITO CIUDAD SOLIDARIA"/>
    <x v="3"/>
    <s v="I"/>
    <x v="7"/>
    <x v="56"/>
    <x v="56"/>
    <x v="0"/>
    <x v="0"/>
    <x v="0"/>
    <x v="0"/>
    <s v="002"/>
    <n v="1203444"/>
    <n v="-21399.33"/>
    <n v="1182044.67"/>
    <n v="-169818.91"/>
    <n v="1012225.7599999999"/>
    <n v="0"/>
    <n v="671261.29"/>
    <n v="669461.29"/>
    <n v="510783.37999999989"/>
    <n v="512583.37999999989"/>
    <n v="340964.47"/>
    <s v="G/510105/1IA101"/>
  </r>
  <r>
    <s v="1"/>
    <s v="QUITO CIUDAD SOLIDARIA"/>
    <x v="3"/>
    <s v="I"/>
    <x v="7"/>
    <x v="56"/>
    <x v="56"/>
    <x v="0"/>
    <x v="0"/>
    <x v="0"/>
    <x v="1"/>
    <s v="002"/>
    <n v="216840.24"/>
    <n v="0"/>
    <n v="216840.24"/>
    <n v="-8560.6299999999992"/>
    <n v="208279.61"/>
    <n v="0"/>
    <n v="137676.95000000001"/>
    <n v="137676.95000000001"/>
    <n v="79163.289999999979"/>
    <n v="79163.289999999979"/>
    <n v="70602.66"/>
    <s v="G/510106/1IA101"/>
  </r>
  <r>
    <s v="1"/>
    <s v="QUITO CIUDAD SOLIDARIA"/>
    <x v="3"/>
    <s v="I"/>
    <x v="7"/>
    <x v="56"/>
    <x v="56"/>
    <x v="0"/>
    <x v="0"/>
    <x v="0"/>
    <x v="152"/>
    <s v="002"/>
    <n v="4008084"/>
    <n v="-1334994.8600000001"/>
    <n v="2673089.1399999997"/>
    <n v="-302326.63"/>
    <n v="2370762.5099999998"/>
    <n v="0"/>
    <n v="1569108.5"/>
    <n v="1569108.5"/>
    <n v="1103980.6399999997"/>
    <n v="1103980.6399999997"/>
    <n v="801654.01"/>
    <s v="G/510108/1IA101"/>
  </r>
  <r>
    <s v="1"/>
    <s v="QUITO CIUDAD SOLIDARIA"/>
    <x v="3"/>
    <s v="I"/>
    <x v="7"/>
    <x v="56"/>
    <x v="56"/>
    <x v="0"/>
    <x v="0"/>
    <x v="0"/>
    <x v="2"/>
    <s v="002"/>
    <n v="488627.02"/>
    <n v="-91036.52"/>
    <n v="397590.5"/>
    <n v="0"/>
    <n v="397590.5"/>
    <n v="50074.89"/>
    <n v="26664.17"/>
    <n v="26305.84"/>
    <n v="370926.33"/>
    <n v="371284.66"/>
    <n v="320851.44"/>
    <s v="G/510203/1IA101"/>
  </r>
  <r>
    <s v="1"/>
    <s v="QUITO CIUDAD SOLIDARIA"/>
    <x v="3"/>
    <s v="I"/>
    <x v="7"/>
    <x v="56"/>
    <x v="56"/>
    <x v="0"/>
    <x v="0"/>
    <x v="0"/>
    <x v="2"/>
    <s v="001"/>
    <n v="0"/>
    <n v="7761.5"/>
    <n v="7761.5"/>
    <n v="0"/>
    <n v="7761.5"/>
    <n v="7371.17"/>
    <n v="390.33"/>
    <n v="390.33"/>
    <n v="7371.17"/>
    <n v="7371.17"/>
    <n v="0"/>
    <s v="G/510203/1IA101"/>
  </r>
  <r>
    <s v="1"/>
    <s v="QUITO CIUDAD SOLIDARIA"/>
    <x v="3"/>
    <s v="I"/>
    <x v="7"/>
    <x v="56"/>
    <x v="56"/>
    <x v="0"/>
    <x v="0"/>
    <x v="0"/>
    <x v="3"/>
    <s v="001"/>
    <n v="0"/>
    <n v="3800"/>
    <n v="3800"/>
    <n v="0"/>
    <n v="3800"/>
    <n v="3475.58"/>
    <n v="191.09"/>
    <n v="191.09"/>
    <n v="3608.91"/>
    <n v="3608.91"/>
    <n v="133.33000000000001"/>
    <s v="G/510204/1IA101"/>
  </r>
  <r>
    <s v="1"/>
    <s v="QUITO CIUDAD SOLIDARIA"/>
    <x v="3"/>
    <s v="I"/>
    <x v="7"/>
    <x v="56"/>
    <x v="56"/>
    <x v="0"/>
    <x v="0"/>
    <x v="0"/>
    <x v="3"/>
    <s v="002"/>
    <n v="196822.7"/>
    <n v="-42617.58"/>
    <n v="154205.12"/>
    <n v="0"/>
    <n v="154205.12"/>
    <n v="10044.89"/>
    <n v="124395.27"/>
    <n v="124175.27"/>
    <n v="29809.849999999991"/>
    <n v="30029.849999999991"/>
    <n v="19764.96"/>
    <s v="G/510204/1IA101"/>
  </r>
  <r>
    <s v="1"/>
    <s v="QUITO CIUDAD SOLIDARIA"/>
    <x v="3"/>
    <s v="I"/>
    <x v="7"/>
    <x v="56"/>
    <x v="56"/>
    <x v="0"/>
    <x v="0"/>
    <x v="0"/>
    <x v="4"/>
    <s v="002"/>
    <n v="3696"/>
    <n v="0"/>
    <n v="3696"/>
    <n v="-2107.44"/>
    <n v="1588.56"/>
    <n v="0"/>
    <n v="1045.5"/>
    <n v="1045.5"/>
    <n v="2650.5"/>
    <n v="2650.5"/>
    <n v="543.05999999999995"/>
    <s v="G/510304/1IA101"/>
  </r>
  <r>
    <s v="1"/>
    <s v="QUITO CIUDAD SOLIDARIA"/>
    <x v="3"/>
    <s v="I"/>
    <x v="7"/>
    <x v="56"/>
    <x v="56"/>
    <x v="0"/>
    <x v="0"/>
    <x v="0"/>
    <x v="5"/>
    <s v="002"/>
    <n v="29568"/>
    <n v="0"/>
    <n v="29568"/>
    <n v="-12987.54"/>
    <n v="16580.46"/>
    <n v="0"/>
    <n v="10604"/>
    <n v="10604"/>
    <n v="18964"/>
    <n v="18964"/>
    <n v="5976.46"/>
    <s v="G/510306/1IA101"/>
  </r>
  <r>
    <s v="1"/>
    <s v="QUITO CIUDAD SOLIDARIA"/>
    <x v="3"/>
    <s v="I"/>
    <x v="7"/>
    <x v="56"/>
    <x v="56"/>
    <x v="0"/>
    <x v="0"/>
    <x v="0"/>
    <x v="6"/>
    <s v="002"/>
    <n v="1084.2"/>
    <n v="0"/>
    <n v="1084.2"/>
    <n v="-939"/>
    <n v="145.20000000000005"/>
    <n v="0"/>
    <n v="96"/>
    <n v="96"/>
    <n v="988.2"/>
    <n v="988.2"/>
    <n v="49.2"/>
    <s v="G/510401/1IA101"/>
  </r>
  <r>
    <s v="1"/>
    <s v="QUITO CIUDAD SOLIDARIA"/>
    <x v="3"/>
    <s v="I"/>
    <x v="7"/>
    <x v="56"/>
    <x v="56"/>
    <x v="0"/>
    <x v="0"/>
    <x v="0"/>
    <x v="7"/>
    <s v="002"/>
    <n v="6505.21"/>
    <n v="0"/>
    <n v="6505.21"/>
    <n v="1624.28"/>
    <n v="8129.49"/>
    <n v="0"/>
    <n v="5328.2"/>
    <n v="5328.2"/>
    <n v="1177.0100000000002"/>
    <n v="1177.0100000000002"/>
    <n v="2801.29"/>
    <s v="G/510408/1IA101"/>
  </r>
  <r>
    <s v="1"/>
    <s v="QUITO CIUDAD SOLIDARIA"/>
    <x v="3"/>
    <s v="I"/>
    <x v="7"/>
    <x v="56"/>
    <x v="56"/>
    <x v="0"/>
    <x v="0"/>
    <x v="0"/>
    <x v="8"/>
    <s v="002"/>
    <n v="17426.21"/>
    <n v="18427.330000000002"/>
    <n v="35853.54"/>
    <n v="28170.07"/>
    <n v="64023.61"/>
    <n v="0"/>
    <n v="35853.22"/>
    <n v="35853.22"/>
    <n v="0.31999999999970896"/>
    <n v="0.31999999999970896"/>
    <n v="28170.39"/>
    <s v="G/510507/1IA101"/>
  </r>
  <r>
    <s v="1"/>
    <s v="QUITO CIUDAD SOLIDARIA"/>
    <x v="3"/>
    <s v="I"/>
    <x v="7"/>
    <x v="56"/>
    <x v="56"/>
    <x v="0"/>
    <x v="0"/>
    <x v="0"/>
    <x v="9"/>
    <s v="002"/>
    <n v="16304.03"/>
    <n v="0"/>
    <n v="16304.03"/>
    <n v="-6094.19"/>
    <n v="10209.84"/>
    <n v="0"/>
    <n v="6406.08"/>
    <n v="6406.08"/>
    <n v="9897.9500000000007"/>
    <n v="9897.9500000000007"/>
    <n v="3803.76"/>
    <s v="G/510509/1IA101"/>
  </r>
  <r>
    <s v="1"/>
    <s v="QUITO CIUDAD SOLIDARIA"/>
    <x v="3"/>
    <s v="I"/>
    <x v="7"/>
    <x v="56"/>
    <x v="56"/>
    <x v="0"/>
    <x v="0"/>
    <x v="0"/>
    <x v="82"/>
    <s v="001"/>
    <n v="0"/>
    <n v="93138"/>
    <n v="93138"/>
    <n v="0"/>
    <n v="93138"/>
    <n v="88453.87"/>
    <n v="4684.13"/>
    <n v="4684.13"/>
    <n v="88453.87"/>
    <n v="88453.87"/>
    <n v="0"/>
    <s v="G/510510/1IA101"/>
  </r>
  <r>
    <s v="1"/>
    <s v="QUITO CIUDAD SOLIDARIA"/>
    <x v="3"/>
    <s v="I"/>
    <x v="7"/>
    <x v="56"/>
    <x v="56"/>
    <x v="0"/>
    <x v="0"/>
    <x v="0"/>
    <x v="82"/>
    <s v="002"/>
    <n v="435156"/>
    <n v="234326"/>
    <n v="669482"/>
    <n v="0"/>
    <n v="669482"/>
    <n v="341614.8"/>
    <n v="327717.2"/>
    <n v="327717.2"/>
    <n v="341764.8"/>
    <n v="341764.8"/>
    <n v="150"/>
    <s v="G/510510/1IA101"/>
  </r>
  <r>
    <s v="1"/>
    <s v="QUITO CIUDAD SOLIDARIA"/>
    <x v="3"/>
    <s v="I"/>
    <x v="7"/>
    <x v="56"/>
    <x v="56"/>
    <x v="0"/>
    <x v="0"/>
    <x v="0"/>
    <x v="10"/>
    <s v="002"/>
    <n v="7202.16"/>
    <n v="0"/>
    <n v="7202.16"/>
    <n v="-3601.08"/>
    <n v="3601.08"/>
    <n v="0"/>
    <n v="0"/>
    <n v="0"/>
    <n v="7202.16"/>
    <n v="7202.16"/>
    <n v="3601.08"/>
    <s v="G/510512/1IA101"/>
  </r>
  <r>
    <s v="1"/>
    <s v="QUITO CIUDAD SOLIDARIA"/>
    <x v="3"/>
    <s v="I"/>
    <x v="7"/>
    <x v="56"/>
    <x v="56"/>
    <x v="0"/>
    <x v="0"/>
    <x v="0"/>
    <x v="11"/>
    <s v="002"/>
    <n v="30404.33"/>
    <n v="0"/>
    <n v="30404.33"/>
    <n v="-14959.33"/>
    <n v="15445.000000000002"/>
    <n v="0"/>
    <n v="485.67"/>
    <n v="485.67"/>
    <n v="29918.660000000003"/>
    <n v="29918.660000000003"/>
    <n v="14959.33"/>
    <s v="G/510513/1IA101"/>
  </r>
  <r>
    <s v="1"/>
    <s v="QUITO CIUDAD SOLIDARIA"/>
    <x v="3"/>
    <s v="I"/>
    <x v="7"/>
    <x v="56"/>
    <x v="56"/>
    <x v="0"/>
    <x v="0"/>
    <x v="0"/>
    <x v="12"/>
    <s v="002"/>
    <n v="680530.36"/>
    <n v="-128086.92"/>
    <n v="552443.43999999994"/>
    <n v="-21403.040000000001"/>
    <n v="531040.39999999991"/>
    <n v="44999.77"/>
    <n v="318604.62"/>
    <n v="318376.92"/>
    <n v="233838.81999999995"/>
    <n v="234066.51999999996"/>
    <n v="167436.01"/>
    <s v="G/510601/1IA101"/>
  </r>
  <r>
    <s v="1"/>
    <s v="QUITO CIUDAD SOLIDARIA"/>
    <x v="3"/>
    <s v="I"/>
    <x v="7"/>
    <x v="56"/>
    <x v="56"/>
    <x v="0"/>
    <x v="0"/>
    <x v="0"/>
    <x v="12"/>
    <s v="001"/>
    <n v="0"/>
    <n v="11781.91"/>
    <n v="11781.91"/>
    <n v="-1082.75"/>
    <n v="10699.16"/>
    <n v="9862.7000000000007"/>
    <n v="522.29999999999995"/>
    <n v="522.29999999999995"/>
    <n v="11259.61"/>
    <n v="11259.61"/>
    <n v="314.16000000000003"/>
    <s v="G/510601/1IA101"/>
  </r>
  <r>
    <s v="1"/>
    <s v="QUITO CIUDAD SOLIDARIA"/>
    <x v="3"/>
    <s v="I"/>
    <x v="7"/>
    <x v="56"/>
    <x v="56"/>
    <x v="0"/>
    <x v="0"/>
    <x v="0"/>
    <x v="13"/>
    <s v="001"/>
    <n v="0"/>
    <n v="7761.5"/>
    <n v="7761.5"/>
    <n v="0"/>
    <n v="7761.5"/>
    <n v="7761.5"/>
    <n v="0"/>
    <n v="0"/>
    <n v="7761.5"/>
    <n v="7761.5"/>
    <n v="0"/>
    <s v="G/510602/1IA101"/>
  </r>
  <r>
    <s v="1"/>
    <s v="QUITO CIUDAD SOLIDARIA"/>
    <x v="3"/>
    <s v="I"/>
    <x v="7"/>
    <x v="56"/>
    <x v="56"/>
    <x v="0"/>
    <x v="0"/>
    <x v="0"/>
    <x v="13"/>
    <s v="002"/>
    <n v="488627.02"/>
    <n v="-91036.52"/>
    <n v="397590.5"/>
    <n v="-57299.06"/>
    <n v="340291.44"/>
    <n v="49926.34"/>
    <n v="191611.04"/>
    <n v="191611.04"/>
    <n v="205979.46"/>
    <n v="205979.46"/>
    <n v="98754.06"/>
    <s v="G/510602/1IA101"/>
  </r>
  <r>
    <s v="1"/>
    <s v="QUITO CIUDAD SOLIDARIA"/>
    <x v="3"/>
    <s v="I"/>
    <x v="7"/>
    <x v="56"/>
    <x v="56"/>
    <x v="0"/>
    <x v="0"/>
    <x v="0"/>
    <x v="14"/>
    <s v="002"/>
    <n v="46814.06"/>
    <n v="0"/>
    <n v="46814.06"/>
    <n v="0"/>
    <n v="46814.06"/>
    <n v="0"/>
    <n v="8342.52"/>
    <n v="5622.35"/>
    <n v="38471.539999999994"/>
    <n v="41191.71"/>
    <n v="38471.54"/>
    <s v="G/510707/1IA101"/>
  </r>
  <r>
    <s v="1"/>
    <s v="QUITO CIUDAD SOLIDARIA"/>
    <x v="3"/>
    <s v="I"/>
    <x v="7"/>
    <x v="56"/>
    <x v="56"/>
    <x v="0"/>
    <x v="1"/>
    <x v="1"/>
    <x v="92"/>
    <s v="001"/>
    <n v="2000"/>
    <n v="0"/>
    <n v="2000"/>
    <n v="0"/>
    <n v="2000"/>
    <n v="0"/>
    <n v="0"/>
    <n v="0"/>
    <n v="2000"/>
    <n v="2000"/>
    <n v="2000"/>
    <s v="G/530207/1IA101"/>
  </r>
  <r>
    <s v="1"/>
    <s v="QUITO CIUDAD SOLIDARIA"/>
    <x v="3"/>
    <s v="I"/>
    <x v="7"/>
    <x v="56"/>
    <x v="56"/>
    <x v="0"/>
    <x v="1"/>
    <x v="1"/>
    <x v="24"/>
    <s v="001"/>
    <n v="445300"/>
    <n v="-268103.18"/>
    <n v="177196.82"/>
    <n v="-65000"/>
    <n v="112196.82"/>
    <n v="0"/>
    <n v="0"/>
    <n v="0"/>
    <n v="177196.82"/>
    <n v="177196.82"/>
    <n v="112196.82"/>
    <s v="G/530402/1IA101"/>
  </r>
  <r>
    <s v="1"/>
    <s v="QUITO CIUDAD SOLIDARIA"/>
    <x v="3"/>
    <s v="I"/>
    <x v="7"/>
    <x v="56"/>
    <x v="56"/>
    <x v="0"/>
    <x v="1"/>
    <x v="1"/>
    <x v="93"/>
    <s v="001"/>
    <n v="4000"/>
    <n v="0"/>
    <n v="4000"/>
    <n v="-4000"/>
    <n v="0"/>
    <n v="0"/>
    <n v="0"/>
    <n v="0"/>
    <n v="4000"/>
    <n v="4000"/>
    <n v="0"/>
    <s v="G/530403/1IA101"/>
  </r>
  <r>
    <s v="1"/>
    <s v="QUITO CIUDAD SOLIDARIA"/>
    <x v="3"/>
    <s v="I"/>
    <x v="7"/>
    <x v="56"/>
    <x v="56"/>
    <x v="0"/>
    <x v="1"/>
    <x v="1"/>
    <x v="25"/>
    <s v="001"/>
    <n v="14000"/>
    <n v="0"/>
    <n v="14000"/>
    <n v="-14000"/>
    <n v="0"/>
    <n v="0"/>
    <n v="0"/>
    <n v="0"/>
    <n v="14000"/>
    <n v="14000"/>
    <n v="0"/>
    <s v="G/530404/1IA101"/>
  </r>
  <r>
    <s v="1"/>
    <s v="QUITO CIUDAD SOLIDARIA"/>
    <x v="3"/>
    <s v="I"/>
    <x v="7"/>
    <x v="56"/>
    <x v="56"/>
    <x v="0"/>
    <x v="1"/>
    <x v="1"/>
    <x v="95"/>
    <s v="001"/>
    <n v="4500"/>
    <n v="0"/>
    <n v="4500"/>
    <n v="-4500"/>
    <n v="0"/>
    <n v="0"/>
    <n v="0"/>
    <n v="0"/>
    <n v="4500"/>
    <n v="4500"/>
    <n v="0"/>
    <s v="G/530819/1IA101"/>
  </r>
  <r>
    <s v="1"/>
    <s v="QUITO CIUDAD SOLIDARIA"/>
    <x v="3"/>
    <s v="I"/>
    <x v="7"/>
    <x v="56"/>
    <x v="56"/>
    <x v="27"/>
    <x v="93"/>
    <x v="3"/>
    <x v="40"/>
    <s v="002"/>
    <n v="0"/>
    <n v="5790"/>
    <n v="5790"/>
    <n v="0"/>
    <n v="5790"/>
    <n v="5790"/>
    <n v="0"/>
    <n v="0"/>
    <n v="5790"/>
    <n v="5790"/>
    <n v="0"/>
    <s v="G/710203/1II101"/>
  </r>
  <r>
    <s v="1"/>
    <s v="QUITO CIUDAD SOLIDARIA"/>
    <x v="3"/>
    <s v="I"/>
    <x v="7"/>
    <x v="56"/>
    <x v="56"/>
    <x v="27"/>
    <x v="93"/>
    <x v="3"/>
    <x v="41"/>
    <s v="002"/>
    <n v="0"/>
    <n v="2400"/>
    <n v="2400"/>
    <n v="0"/>
    <n v="2400"/>
    <n v="164.15"/>
    <n v="2235.85"/>
    <n v="2235.85"/>
    <n v="164.15000000000009"/>
    <n v="164.15000000000009"/>
    <n v="0"/>
    <s v="G/710204/1II101"/>
  </r>
  <r>
    <s v="1"/>
    <s v="QUITO CIUDAD SOLIDARIA"/>
    <x v="3"/>
    <s v="I"/>
    <x v="7"/>
    <x v="56"/>
    <x v="56"/>
    <x v="27"/>
    <x v="93"/>
    <x v="3"/>
    <x v="43"/>
    <s v="002"/>
    <n v="0"/>
    <n v="69480"/>
    <n v="69480"/>
    <n v="0"/>
    <n v="69480"/>
    <n v="23160"/>
    <n v="46320"/>
    <n v="46320"/>
    <n v="23160"/>
    <n v="23160"/>
    <n v="0"/>
    <s v="G/710510/1II101"/>
  </r>
  <r>
    <s v="1"/>
    <s v="QUITO CIUDAD SOLIDARIA"/>
    <x v="3"/>
    <s v="I"/>
    <x v="7"/>
    <x v="56"/>
    <x v="56"/>
    <x v="27"/>
    <x v="93"/>
    <x v="3"/>
    <x v="44"/>
    <s v="002"/>
    <n v="0"/>
    <n v="8789.2199999999993"/>
    <n v="8789.2199999999993"/>
    <n v="0"/>
    <n v="8789.2199999999993"/>
    <n v="2929.62"/>
    <n v="5859.6"/>
    <n v="5859.6"/>
    <n v="2929.619999999999"/>
    <n v="2929.619999999999"/>
    <n v="0"/>
    <s v="G/710601/1II101"/>
  </r>
  <r>
    <s v="1"/>
    <s v="QUITO CIUDAD SOLIDARIA"/>
    <x v="3"/>
    <s v="I"/>
    <x v="7"/>
    <x v="56"/>
    <x v="56"/>
    <x v="27"/>
    <x v="93"/>
    <x v="3"/>
    <x v="45"/>
    <s v="002"/>
    <n v="0"/>
    <n v="5790"/>
    <n v="5790"/>
    <n v="0"/>
    <n v="5790"/>
    <n v="4851.6899999999996"/>
    <n v="938.31"/>
    <n v="938.31"/>
    <n v="4851.6900000000005"/>
    <n v="4851.6900000000005"/>
    <n v="0"/>
    <s v="G/710602/1II101"/>
  </r>
  <r>
    <s v="1"/>
    <s v="QUITO CIUDAD SOLIDARIA"/>
    <x v="3"/>
    <s v="I"/>
    <x v="7"/>
    <x v="56"/>
    <x v="56"/>
    <x v="14"/>
    <x v="94"/>
    <x v="3"/>
    <x v="40"/>
    <s v="002"/>
    <n v="0"/>
    <n v="89486"/>
    <n v="89486"/>
    <n v="0"/>
    <n v="89486"/>
    <n v="85673.52"/>
    <n v="3812.48"/>
    <n v="3812.48"/>
    <n v="85673.52"/>
    <n v="85673.52"/>
    <n v="0"/>
    <s v="G/710203/1II102"/>
  </r>
  <r>
    <s v="1"/>
    <s v="QUITO CIUDAD SOLIDARIA"/>
    <x v="3"/>
    <s v="I"/>
    <x v="7"/>
    <x v="56"/>
    <x v="56"/>
    <x v="14"/>
    <x v="94"/>
    <x v="3"/>
    <x v="41"/>
    <s v="002"/>
    <n v="0"/>
    <n v="42000"/>
    <n v="42000"/>
    <n v="0"/>
    <n v="42000"/>
    <n v="3018.11"/>
    <n v="38981.89"/>
    <n v="38981.89"/>
    <n v="3018.1100000000006"/>
    <n v="3018.1100000000006"/>
    <n v="0"/>
    <s v="G/710204/1II102"/>
  </r>
  <r>
    <s v="1"/>
    <s v="QUITO CIUDAD SOLIDARIA"/>
    <x v="3"/>
    <s v="I"/>
    <x v="7"/>
    <x v="56"/>
    <x v="56"/>
    <x v="14"/>
    <x v="94"/>
    <x v="3"/>
    <x v="42"/>
    <s v="002"/>
    <n v="0"/>
    <n v="572"/>
    <n v="572"/>
    <n v="449.25"/>
    <n v="1021.25"/>
    <n v="0"/>
    <n v="571.9"/>
    <n v="571.9"/>
    <n v="0.10000000000002274"/>
    <n v="0.10000000000002274"/>
    <n v="449.35"/>
    <s v="G/710507/1II102"/>
  </r>
  <r>
    <s v="1"/>
    <s v="QUITO CIUDAD SOLIDARIA"/>
    <x v="3"/>
    <s v="I"/>
    <x v="7"/>
    <x v="56"/>
    <x v="56"/>
    <x v="14"/>
    <x v="94"/>
    <x v="3"/>
    <x v="43"/>
    <s v="002"/>
    <n v="0"/>
    <n v="1073832"/>
    <n v="1073832"/>
    <n v="0"/>
    <n v="1073832"/>
    <n v="372650"/>
    <n v="701182"/>
    <n v="701182"/>
    <n v="372650"/>
    <n v="372650"/>
    <n v="0"/>
    <s v="G/710510/1II102"/>
  </r>
  <r>
    <s v="1"/>
    <s v="QUITO CIUDAD SOLIDARIA"/>
    <x v="3"/>
    <s v="I"/>
    <x v="7"/>
    <x v="56"/>
    <x v="56"/>
    <x v="14"/>
    <x v="94"/>
    <x v="3"/>
    <x v="44"/>
    <s v="002"/>
    <n v="0"/>
    <n v="135839.75"/>
    <n v="135839.75"/>
    <n v="0"/>
    <n v="135839.75"/>
    <n v="55578.18"/>
    <n v="80261.570000000007"/>
    <n v="80261.570000000007"/>
    <n v="55578.179999999993"/>
    <n v="55578.179999999993"/>
    <n v="0"/>
    <s v="G/710601/1II102"/>
  </r>
  <r>
    <s v="1"/>
    <s v="QUITO CIUDAD SOLIDARIA"/>
    <x v="3"/>
    <s v="I"/>
    <x v="7"/>
    <x v="56"/>
    <x v="56"/>
    <x v="14"/>
    <x v="94"/>
    <x v="3"/>
    <x v="45"/>
    <s v="002"/>
    <n v="0"/>
    <n v="89486"/>
    <n v="89486"/>
    <n v="0"/>
    <n v="89486"/>
    <n v="36304.74"/>
    <n v="53181.26"/>
    <n v="53181.26"/>
    <n v="36304.74"/>
    <n v="36304.74"/>
    <n v="0"/>
    <s v="G/710602/1II102"/>
  </r>
  <r>
    <s v="1"/>
    <s v="QUITO CIUDAD SOLIDARIA"/>
    <x v="3"/>
    <s v="I"/>
    <x v="7"/>
    <x v="56"/>
    <x v="56"/>
    <x v="27"/>
    <x v="93"/>
    <x v="4"/>
    <x v="53"/>
    <s v="001"/>
    <n v="2647786.7799999998"/>
    <n v="-2095235.6"/>
    <n v="552551.1799999997"/>
    <n v="-253029.36"/>
    <n v="299521.81999999972"/>
    <n v="0"/>
    <n v="299521.82"/>
    <n v="20219.36"/>
    <n v="253029.35999999969"/>
    <n v="532331.81999999972"/>
    <n v="0"/>
    <s v="G/730205/1II101"/>
  </r>
  <r>
    <s v="1"/>
    <s v="QUITO CIUDAD SOLIDARIA"/>
    <x v="3"/>
    <s v="I"/>
    <x v="7"/>
    <x v="56"/>
    <x v="56"/>
    <x v="27"/>
    <x v="93"/>
    <x v="4"/>
    <x v="49"/>
    <s v="001"/>
    <n v="92213.22"/>
    <n v="0"/>
    <n v="92213.22"/>
    <n v="-92213.22"/>
    <n v="0"/>
    <n v="0"/>
    <n v="0"/>
    <n v="0"/>
    <n v="92213.22"/>
    <n v="92213.22"/>
    <n v="0"/>
    <s v="G/730606/1II101"/>
  </r>
  <r>
    <s v="1"/>
    <s v="QUITO CIUDAD SOLIDARIA"/>
    <x v="3"/>
    <s v="I"/>
    <x v="7"/>
    <x v="56"/>
    <x v="56"/>
    <x v="27"/>
    <x v="95"/>
    <x v="4"/>
    <x v="111"/>
    <s v="001"/>
    <n v="627328"/>
    <n v="-239086.56"/>
    <n v="388241.44"/>
    <n v="-388241.44"/>
    <n v="0"/>
    <n v="0"/>
    <n v="0"/>
    <n v="0"/>
    <n v="388241.44"/>
    <n v="388241.44"/>
    <n v="0"/>
    <s v="G/730604/1II101"/>
  </r>
  <r>
    <s v="1"/>
    <s v="QUITO CIUDAD SOLIDARIA"/>
    <x v="3"/>
    <s v="I"/>
    <x v="7"/>
    <x v="56"/>
    <x v="56"/>
    <x v="27"/>
    <x v="95"/>
    <x v="4"/>
    <x v="49"/>
    <s v="001"/>
    <n v="230000"/>
    <n v="0"/>
    <n v="230000"/>
    <n v="0"/>
    <n v="230000"/>
    <n v="89328"/>
    <n v="140672"/>
    <n v="44352"/>
    <n v="89328"/>
    <n v="185648"/>
    <n v="0"/>
    <s v="G/730606/1II101"/>
  </r>
  <r>
    <s v="1"/>
    <s v="QUITO CIUDAD SOLIDARIA"/>
    <x v="3"/>
    <s v="I"/>
    <x v="7"/>
    <x v="56"/>
    <x v="56"/>
    <x v="27"/>
    <x v="95"/>
    <x v="4"/>
    <x v="126"/>
    <s v="001"/>
    <n v="2000"/>
    <n v="-2000"/>
    <n v="0"/>
    <n v="0"/>
    <n v="0"/>
    <n v="0"/>
    <n v="0"/>
    <n v="0"/>
    <n v="0"/>
    <n v="0"/>
    <n v="0"/>
    <s v="G/730702/1II101"/>
  </r>
  <r>
    <s v="1"/>
    <s v="QUITO CIUDAD SOLIDARIA"/>
    <x v="3"/>
    <s v="I"/>
    <x v="7"/>
    <x v="56"/>
    <x v="56"/>
    <x v="14"/>
    <x v="96"/>
    <x v="4"/>
    <x v="50"/>
    <s v="001"/>
    <n v="25000"/>
    <n v="0"/>
    <n v="25000"/>
    <n v="-25000"/>
    <n v="0"/>
    <n v="0"/>
    <n v="0"/>
    <n v="0"/>
    <n v="25000"/>
    <n v="25000"/>
    <n v="0"/>
    <s v="G/730804/1II102"/>
  </r>
  <r>
    <s v="1"/>
    <s v="QUITO CIUDAD SOLIDARIA"/>
    <x v="3"/>
    <s v="I"/>
    <x v="7"/>
    <x v="56"/>
    <x v="56"/>
    <x v="14"/>
    <x v="96"/>
    <x v="4"/>
    <x v="59"/>
    <s v="001"/>
    <n v="30000"/>
    <n v="0"/>
    <n v="30000"/>
    <n v="-30000"/>
    <n v="0"/>
    <n v="0"/>
    <n v="0"/>
    <n v="0"/>
    <n v="30000"/>
    <n v="30000"/>
    <n v="0"/>
    <s v="G/730812/1II102"/>
  </r>
  <r>
    <s v="1"/>
    <s v="QUITO CIUDAD SOLIDARIA"/>
    <x v="3"/>
    <s v="I"/>
    <x v="7"/>
    <x v="56"/>
    <x v="56"/>
    <x v="14"/>
    <x v="94"/>
    <x v="4"/>
    <x v="57"/>
    <s v="001"/>
    <n v="5000"/>
    <n v="0"/>
    <n v="5000"/>
    <n v="-5000"/>
    <n v="0"/>
    <n v="0"/>
    <n v="0"/>
    <n v="0"/>
    <n v="5000"/>
    <n v="5000"/>
    <n v="0"/>
    <s v="G/730204/1II102"/>
  </r>
  <r>
    <s v="1"/>
    <s v="QUITO CIUDAD SOLIDARIA"/>
    <x v="3"/>
    <s v="I"/>
    <x v="7"/>
    <x v="56"/>
    <x v="56"/>
    <x v="14"/>
    <x v="94"/>
    <x v="4"/>
    <x v="53"/>
    <s v="001"/>
    <n v="16000"/>
    <n v="0"/>
    <n v="16000"/>
    <n v="-16000"/>
    <n v="0"/>
    <n v="0"/>
    <n v="0"/>
    <n v="0"/>
    <n v="16000"/>
    <n v="16000"/>
    <n v="0"/>
    <s v="G/730205/1II102"/>
  </r>
  <r>
    <s v="1"/>
    <s v="QUITO CIUDAD SOLIDARIA"/>
    <x v="3"/>
    <s v="I"/>
    <x v="7"/>
    <x v="56"/>
    <x v="56"/>
    <x v="14"/>
    <x v="94"/>
    <x v="4"/>
    <x v="124"/>
    <s v="001"/>
    <n v="10000"/>
    <n v="0"/>
    <n v="10000"/>
    <n v="-10000"/>
    <n v="0"/>
    <n v="0"/>
    <n v="0"/>
    <n v="0"/>
    <n v="10000"/>
    <n v="10000"/>
    <n v="0"/>
    <s v="G/730207/1II102"/>
  </r>
  <r>
    <s v="1"/>
    <s v="QUITO CIUDAD SOLIDARIA"/>
    <x v="3"/>
    <s v="I"/>
    <x v="7"/>
    <x v="56"/>
    <x v="56"/>
    <x v="14"/>
    <x v="94"/>
    <x v="4"/>
    <x v="49"/>
    <s v="001"/>
    <n v="1430013.75"/>
    <n v="-400000"/>
    <n v="1030013.75"/>
    <n v="-880013.75"/>
    <n v="150000"/>
    <n v="0"/>
    <n v="0"/>
    <n v="0"/>
    <n v="1030013.75"/>
    <n v="1030013.75"/>
    <n v="150000"/>
    <s v="G/730606/1II102"/>
  </r>
  <r>
    <s v="1"/>
    <s v="QUITO CIUDAD SOLIDARIA"/>
    <x v="3"/>
    <s v="I"/>
    <x v="7"/>
    <x v="56"/>
    <x v="56"/>
    <x v="14"/>
    <x v="94"/>
    <x v="4"/>
    <x v="88"/>
    <s v="001"/>
    <n v="21000"/>
    <n v="0"/>
    <n v="21000"/>
    <n v="-21000"/>
    <n v="0"/>
    <n v="0"/>
    <n v="0"/>
    <n v="0"/>
    <n v="21000"/>
    <n v="21000"/>
    <n v="0"/>
    <s v="G/730612/1II102"/>
  </r>
  <r>
    <s v="1"/>
    <s v="QUITO CIUDAD SOLIDARIA"/>
    <x v="3"/>
    <s v="I"/>
    <x v="7"/>
    <x v="56"/>
    <x v="56"/>
    <x v="14"/>
    <x v="94"/>
    <x v="4"/>
    <x v="89"/>
    <s v="001"/>
    <n v="176986.25"/>
    <n v="0"/>
    <n v="176986.25"/>
    <n v="-176986.25"/>
    <n v="0"/>
    <n v="0"/>
    <n v="0"/>
    <n v="0"/>
    <n v="176986.25"/>
    <n v="176986.25"/>
    <n v="0"/>
    <s v="G/730701/1II102"/>
  </r>
  <r>
    <s v="1"/>
    <s v="QUITO CIUDAD SOLIDARIA"/>
    <x v="3"/>
    <s v="I"/>
    <x v="7"/>
    <x v="56"/>
    <x v="56"/>
    <x v="14"/>
    <x v="94"/>
    <x v="4"/>
    <x v="69"/>
    <s v="001"/>
    <n v="16500"/>
    <n v="0"/>
    <n v="16500"/>
    <n v="-16500"/>
    <n v="0"/>
    <n v="0"/>
    <n v="0"/>
    <n v="0"/>
    <n v="16500"/>
    <n v="16500"/>
    <n v="0"/>
    <s v="G/730802/1II102"/>
  </r>
  <r>
    <s v="1"/>
    <s v="QUITO CIUDAD SOLIDARIA"/>
    <x v="3"/>
    <s v="I"/>
    <x v="7"/>
    <x v="56"/>
    <x v="56"/>
    <x v="14"/>
    <x v="94"/>
    <x v="4"/>
    <x v="50"/>
    <s v="001"/>
    <n v="14000"/>
    <n v="0"/>
    <n v="14000"/>
    <n v="-14000"/>
    <n v="0"/>
    <n v="0"/>
    <n v="0"/>
    <n v="0"/>
    <n v="14000"/>
    <n v="14000"/>
    <n v="0"/>
    <s v="G/730804/1II102"/>
  </r>
  <r>
    <s v="1"/>
    <s v="QUITO CIUDAD SOLIDARIA"/>
    <x v="3"/>
    <s v="I"/>
    <x v="7"/>
    <x v="56"/>
    <x v="56"/>
    <x v="14"/>
    <x v="94"/>
    <x v="4"/>
    <x v="100"/>
    <s v="001"/>
    <n v="18500"/>
    <n v="0"/>
    <n v="18500"/>
    <n v="-18500"/>
    <n v="0"/>
    <n v="0"/>
    <n v="0"/>
    <n v="0"/>
    <n v="18500"/>
    <n v="18500"/>
    <n v="0"/>
    <s v="G/731407/1II102"/>
  </r>
  <r>
    <s v="1"/>
    <s v="QUITO CIUDAD SOLIDARIA"/>
    <x v="3"/>
    <s v="I"/>
    <x v="7"/>
    <x v="56"/>
    <x v="56"/>
    <x v="14"/>
    <x v="97"/>
    <x v="4"/>
    <x v="53"/>
    <s v="001"/>
    <n v="15000"/>
    <n v="0"/>
    <n v="15000"/>
    <n v="-15000"/>
    <n v="0"/>
    <n v="0"/>
    <n v="0"/>
    <n v="0"/>
    <n v="15000"/>
    <n v="15000"/>
    <n v="0"/>
    <s v="G/730205/1II102"/>
  </r>
  <r>
    <s v="1"/>
    <s v="QUITO CIUDAD SOLIDARIA"/>
    <x v="3"/>
    <s v="I"/>
    <x v="7"/>
    <x v="56"/>
    <x v="56"/>
    <x v="14"/>
    <x v="97"/>
    <x v="4"/>
    <x v="124"/>
    <s v="001"/>
    <n v="10000"/>
    <n v="0"/>
    <n v="10000"/>
    <n v="-10000"/>
    <n v="0"/>
    <n v="0"/>
    <n v="0"/>
    <n v="0"/>
    <n v="10000"/>
    <n v="10000"/>
    <n v="0"/>
    <s v="G/730207/1II102"/>
  </r>
  <r>
    <s v="1"/>
    <s v="QUITO CIUDAD SOLIDARIA"/>
    <x v="3"/>
    <s v="I"/>
    <x v="7"/>
    <x v="56"/>
    <x v="56"/>
    <x v="14"/>
    <x v="97"/>
    <x v="4"/>
    <x v="56"/>
    <s v="001"/>
    <n v="8600"/>
    <n v="0"/>
    <n v="8600"/>
    <n v="-8600"/>
    <n v="0"/>
    <n v="0"/>
    <n v="0"/>
    <n v="0"/>
    <n v="8600"/>
    <n v="8600"/>
    <n v="0"/>
    <s v="G/730613/1II102"/>
  </r>
  <r>
    <s v="1"/>
    <s v="QUITO CIUDAD SOLIDARIA"/>
    <x v="3"/>
    <s v="I"/>
    <x v="7"/>
    <x v="56"/>
    <x v="56"/>
    <x v="14"/>
    <x v="97"/>
    <x v="4"/>
    <x v="69"/>
    <s v="001"/>
    <n v="86800"/>
    <n v="0"/>
    <n v="86800"/>
    <n v="-86800"/>
    <n v="0"/>
    <n v="0"/>
    <n v="0"/>
    <n v="0"/>
    <n v="86800"/>
    <n v="86800"/>
    <n v="0"/>
    <s v="G/730802/1II102"/>
  </r>
  <r>
    <s v="1"/>
    <s v="QUITO CIUDAD SOLIDARIA"/>
    <x v="3"/>
    <s v="I"/>
    <x v="7"/>
    <x v="56"/>
    <x v="56"/>
    <x v="14"/>
    <x v="97"/>
    <x v="4"/>
    <x v="50"/>
    <s v="001"/>
    <n v="23360"/>
    <n v="0"/>
    <n v="23360"/>
    <n v="-23360"/>
    <n v="0"/>
    <n v="0"/>
    <n v="0"/>
    <n v="0"/>
    <n v="23360"/>
    <n v="23360"/>
    <n v="0"/>
    <s v="G/730804/1II102"/>
  </r>
  <r>
    <s v="1"/>
    <s v="QUITO CIUDAD SOLIDARIA"/>
    <x v="3"/>
    <s v="I"/>
    <x v="7"/>
    <x v="56"/>
    <x v="56"/>
    <x v="14"/>
    <x v="97"/>
    <x v="4"/>
    <x v="64"/>
    <s v="001"/>
    <n v="2000"/>
    <n v="0"/>
    <n v="2000"/>
    <n v="-2000"/>
    <n v="0"/>
    <n v="0"/>
    <n v="0"/>
    <n v="0"/>
    <n v="2000"/>
    <n v="2000"/>
    <n v="0"/>
    <s v="G/730807/1II102"/>
  </r>
  <r>
    <s v="1"/>
    <s v="QUITO CIUDAD SOLIDARIA"/>
    <x v="3"/>
    <s v="I"/>
    <x v="7"/>
    <x v="56"/>
    <x v="56"/>
    <x v="14"/>
    <x v="97"/>
    <x v="4"/>
    <x v="59"/>
    <s v="001"/>
    <n v="7000"/>
    <n v="0"/>
    <n v="7000"/>
    <n v="-7000"/>
    <n v="0"/>
    <n v="0"/>
    <n v="0"/>
    <n v="0"/>
    <n v="7000"/>
    <n v="7000"/>
    <n v="0"/>
    <s v="G/730812/1II102"/>
  </r>
  <r>
    <s v="1"/>
    <s v="QUITO CIUDAD SOLIDARIA"/>
    <x v="3"/>
    <s v="I"/>
    <x v="7"/>
    <x v="56"/>
    <x v="56"/>
    <x v="14"/>
    <x v="98"/>
    <x v="4"/>
    <x v="109"/>
    <s v="001"/>
    <n v="1000"/>
    <n v="0"/>
    <n v="1000"/>
    <n v="-1000"/>
    <n v="0"/>
    <n v="0"/>
    <n v="0"/>
    <n v="0"/>
    <n v="1000"/>
    <n v="1000"/>
    <n v="0"/>
    <s v="G/730105/1II102"/>
  </r>
  <r>
    <s v="1"/>
    <s v="QUITO CIUDAD SOLIDARIA"/>
    <x v="3"/>
    <s v="I"/>
    <x v="7"/>
    <x v="56"/>
    <x v="56"/>
    <x v="14"/>
    <x v="98"/>
    <x v="4"/>
    <x v="57"/>
    <s v="001"/>
    <n v="206770.83"/>
    <n v="0"/>
    <n v="206770.83"/>
    <n v="-206770.83"/>
    <n v="0"/>
    <n v="0"/>
    <n v="0"/>
    <n v="0"/>
    <n v="206770.83"/>
    <n v="206770.83"/>
    <n v="0"/>
    <s v="G/730204/1II102"/>
  </r>
  <r>
    <s v="1"/>
    <s v="QUITO CIUDAD SOLIDARIA"/>
    <x v="3"/>
    <s v="I"/>
    <x v="7"/>
    <x v="56"/>
    <x v="56"/>
    <x v="14"/>
    <x v="98"/>
    <x v="4"/>
    <x v="53"/>
    <s v="001"/>
    <n v="186500"/>
    <n v="0"/>
    <n v="186500"/>
    <n v="-186500"/>
    <n v="0"/>
    <n v="0"/>
    <n v="0"/>
    <n v="0"/>
    <n v="186500"/>
    <n v="186500"/>
    <n v="0"/>
    <s v="G/730205/1II102"/>
  </r>
  <r>
    <s v="1"/>
    <s v="QUITO CIUDAD SOLIDARIA"/>
    <x v="3"/>
    <s v="I"/>
    <x v="7"/>
    <x v="56"/>
    <x v="56"/>
    <x v="14"/>
    <x v="98"/>
    <x v="4"/>
    <x v="62"/>
    <s v="001"/>
    <n v="374273.69"/>
    <n v="0"/>
    <n v="374273.69"/>
    <n v="-374273.69"/>
    <n v="0"/>
    <n v="0"/>
    <n v="0"/>
    <n v="0"/>
    <n v="374273.69"/>
    <n v="374273.69"/>
    <n v="0"/>
    <s v="G/730402/1II102"/>
  </r>
  <r>
    <s v="1"/>
    <s v="QUITO CIUDAD SOLIDARIA"/>
    <x v="3"/>
    <s v="I"/>
    <x v="7"/>
    <x v="56"/>
    <x v="56"/>
    <x v="14"/>
    <x v="98"/>
    <x v="4"/>
    <x v="200"/>
    <s v="001"/>
    <n v="150000"/>
    <n v="0"/>
    <n v="150000"/>
    <n v="-150000"/>
    <n v="0"/>
    <n v="0"/>
    <n v="0"/>
    <n v="0"/>
    <n v="150000"/>
    <n v="150000"/>
    <n v="0"/>
    <s v="G/730609/1II102"/>
  </r>
  <r>
    <s v="1"/>
    <s v="QUITO CIUDAD SOLIDARIA"/>
    <x v="3"/>
    <s v="I"/>
    <x v="7"/>
    <x v="56"/>
    <x v="56"/>
    <x v="14"/>
    <x v="98"/>
    <x v="4"/>
    <x v="88"/>
    <s v="001"/>
    <n v="584209.28"/>
    <n v="0"/>
    <n v="584209.28"/>
    <n v="-449209.28"/>
    <n v="135000"/>
    <n v="0"/>
    <n v="0"/>
    <n v="0"/>
    <n v="584209.28"/>
    <n v="584209.28"/>
    <n v="135000"/>
    <s v="G/730612/1II102"/>
  </r>
  <r>
    <s v="1"/>
    <s v="QUITO CIUDAD SOLIDARIA"/>
    <x v="3"/>
    <s v="I"/>
    <x v="7"/>
    <x v="56"/>
    <x v="56"/>
    <x v="14"/>
    <x v="98"/>
    <x v="4"/>
    <x v="89"/>
    <s v="001"/>
    <n v="300000"/>
    <n v="0"/>
    <n v="300000"/>
    <n v="-300000"/>
    <n v="0"/>
    <n v="0"/>
    <n v="0"/>
    <n v="0"/>
    <n v="300000"/>
    <n v="300000"/>
    <n v="0"/>
    <s v="G/730701/1II102"/>
  </r>
  <r>
    <s v="1"/>
    <s v="QUITO CIUDAD SOLIDARIA"/>
    <x v="3"/>
    <s v="I"/>
    <x v="7"/>
    <x v="56"/>
    <x v="56"/>
    <x v="14"/>
    <x v="98"/>
    <x v="4"/>
    <x v="110"/>
    <s v="001"/>
    <n v="127680"/>
    <n v="0"/>
    <n v="127680"/>
    <n v="-127680"/>
    <n v="0"/>
    <n v="0"/>
    <n v="0"/>
    <n v="0"/>
    <n v="127680"/>
    <n v="127680"/>
    <n v="0"/>
    <s v="G/730704/1II102"/>
  </r>
  <r>
    <s v="1"/>
    <s v="QUITO CIUDAD SOLIDARIA"/>
    <x v="3"/>
    <s v="I"/>
    <x v="7"/>
    <x v="56"/>
    <x v="56"/>
    <x v="14"/>
    <x v="98"/>
    <x v="4"/>
    <x v="59"/>
    <s v="001"/>
    <n v="463565.65"/>
    <n v="0"/>
    <n v="463565.65"/>
    <n v="-463565.65"/>
    <n v="0"/>
    <n v="0"/>
    <n v="0"/>
    <n v="0"/>
    <n v="463565.65"/>
    <n v="463565.65"/>
    <n v="0"/>
    <s v="G/730812/1II102"/>
  </r>
  <r>
    <s v="1"/>
    <s v="QUITO CIUDAD SOLIDARIA"/>
    <x v="3"/>
    <s v="I"/>
    <x v="7"/>
    <x v="56"/>
    <x v="56"/>
    <x v="14"/>
    <x v="98"/>
    <x v="4"/>
    <x v="66"/>
    <s v="001"/>
    <n v="3240"/>
    <n v="0"/>
    <n v="3240"/>
    <n v="0"/>
    <n v="3240"/>
    <n v="0"/>
    <n v="0"/>
    <n v="0"/>
    <n v="3240"/>
    <n v="3240"/>
    <n v="3240"/>
    <s v="G/731408/1II102"/>
  </r>
  <r>
    <s v="1"/>
    <s v="QUITO CIUDAD SOLIDARIA"/>
    <x v="3"/>
    <s v="I"/>
    <x v="7"/>
    <x v="56"/>
    <x v="56"/>
    <x v="14"/>
    <x v="99"/>
    <x v="4"/>
    <x v="62"/>
    <s v="001"/>
    <n v="1308464.8400000001"/>
    <n v="0"/>
    <n v="1308464.8400000001"/>
    <n v="-680000"/>
    <n v="628464.84000000008"/>
    <n v="0"/>
    <n v="0"/>
    <n v="0"/>
    <n v="1308464.8400000001"/>
    <n v="1308464.8400000001"/>
    <n v="628464.84"/>
    <s v="G/730402/1II102"/>
  </r>
  <r>
    <s v="1"/>
    <s v="QUITO CIUDAD SOLIDARIA"/>
    <x v="3"/>
    <s v="I"/>
    <x v="7"/>
    <x v="56"/>
    <x v="56"/>
    <x v="14"/>
    <x v="99"/>
    <x v="4"/>
    <x v="48"/>
    <s v="001"/>
    <n v="471065.16"/>
    <n v="0"/>
    <n v="471065.16"/>
    <n v="-236065.16"/>
    <n v="234999.99999999997"/>
    <n v="0"/>
    <n v="15726.51"/>
    <n v="0"/>
    <n v="455338.64999999997"/>
    <n v="471065.16"/>
    <n v="219273.49"/>
    <s v="G/730605/1II102"/>
  </r>
  <r>
    <s v="1"/>
    <s v="QUITO CIUDAD SOLIDARIA"/>
    <x v="3"/>
    <s v="I"/>
    <x v="7"/>
    <x v="56"/>
    <x v="56"/>
    <x v="14"/>
    <x v="99"/>
    <x v="4"/>
    <x v="49"/>
    <s v="001"/>
    <n v="150000"/>
    <n v="0"/>
    <n v="150000"/>
    <n v="-150000"/>
    <n v="0"/>
    <n v="0"/>
    <n v="0"/>
    <n v="0"/>
    <n v="150000"/>
    <n v="150000"/>
    <n v="0"/>
    <s v="G/730606/1II102"/>
  </r>
  <r>
    <s v="1"/>
    <s v="QUITO CIUDAD SOLIDARIA"/>
    <x v="3"/>
    <s v="I"/>
    <x v="7"/>
    <x v="56"/>
    <x v="56"/>
    <x v="14"/>
    <x v="99"/>
    <x v="4"/>
    <x v="126"/>
    <s v="001"/>
    <n v="8500"/>
    <n v="0"/>
    <n v="8500"/>
    <n v="0"/>
    <n v="8500"/>
    <n v="0"/>
    <n v="0"/>
    <n v="0"/>
    <n v="8500"/>
    <n v="8500"/>
    <n v="8500"/>
    <s v="G/730702/1II102"/>
  </r>
  <r>
    <s v="1"/>
    <s v="QUITO CIUDAD SOLIDARIA"/>
    <x v="3"/>
    <s v="I"/>
    <x v="7"/>
    <x v="56"/>
    <x v="56"/>
    <x v="14"/>
    <x v="100"/>
    <x v="4"/>
    <x v="179"/>
    <s v="001"/>
    <n v="5000"/>
    <n v="0"/>
    <n v="5000"/>
    <n v="-5000"/>
    <n v="0"/>
    <n v="0"/>
    <n v="0"/>
    <n v="0"/>
    <n v="5000"/>
    <n v="5000"/>
    <n v="0"/>
    <s v="G/730201/1II102"/>
  </r>
  <r>
    <s v="1"/>
    <s v="QUITO CIUDAD SOLIDARIA"/>
    <x v="3"/>
    <s v="I"/>
    <x v="7"/>
    <x v="56"/>
    <x v="56"/>
    <x v="14"/>
    <x v="100"/>
    <x v="4"/>
    <x v="56"/>
    <s v="001"/>
    <n v="10000"/>
    <n v="0"/>
    <n v="10000"/>
    <n v="-10000"/>
    <n v="0"/>
    <n v="0"/>
    <n v="0"/>
    <n v="0"/>
    <n v="10000"/>
    <n v="10000"/>
    <n v="0"/>
    <s v="G/730613/1II102"/>
  </r>
  <r>
    <s v="1"/>
    <s v="QUITO CIUDAD SOLIDARIA"/>
    <x v="3"/>
    <s v="I"/>
    <x v="7"/>
    <x v="56"/>
    <x v="56"/>
    <x v="14"/>
    <x v="100"/>
    <x v="4"/>
    <x v="59"/>
    <s v="001"/>
    <n v="20000"/>
    <n v="0"/>
    <n v="20000"/>
    <n v="-20000"/>
    <n v="0"/>
    <n v="0"/>
    <n v="0"/>
    <n v="0"/>
    <n v="20000"/>
    <n v="20000"/>
    <n v="0"/>
    <s v="G/730812/1II102"/>
  </r>
  <r>
    <s v="1"/>
    <s v="QUITO CIUDAD SOLIDARIA"/>
    <x v="3"/>
    <s v="I"/>
    <x v="7"/>
    <x v="56"/>
    <x v="56"/>
    <x v="27"/>
    <x v="95"/>
    <x v="5"/>
    <x v="74"/>
    <s v="001"/>
    <n v="14742672"/>
    <n v="-4612221.26"/>
    <n v="10130450.74"/>
    <n v="-5916931.0599999996"/>
    <n v="4213519.6800000006"/>
    <n v="1802386.36"/>
    <n v="15588.74"/>
    <n v="0"/>
    <n v="10114862"/>
    <n v="10130450.74"/>
    <n v="2395544.58"/>
    <s v="G/750107/1II101"/>
  </r>
  <r>
    <s v="1"/>
    <s v="QUITO CIUDAD SOLIDARIA"/>
    <x v="3"/>
    <s v="I"/>
    <x v="7"/>
    <x v="56"/>
    <x v="56"/>
    <x v="14"/>
    <x v="99"/>
    <x v="5"/>
    <x v="74"/>
    <s v="001"/>
    <n v="7648470"/>
    <n v="-2406030.38"/>
    <n v="5242439.62"/>
    <n v="-4642439.62"/>
    <n v="600000"/>
    <n v="0"/>
    <n v="0"/>
    <n v="0"/>
    <n v="5242439.62"/>
    <n v="5242439.62"/>
    <n v="600000"/>
    <s v="G/750107/1II102"/>
  </r>
  <r>
    <s v="1"/>
    <s v="QUITO CIUDAD SOLIDARIA"/>
    <x v="3"/>
    <s v="I"/>
    <x v="7"/>
    <x v="56"/>
    <x v="56"/>
    <x v="14"/>
    <x v="98"/>
    <x v="8"/>
    <x v="163"/>
    <s v="001"/>
    <n v="2000"/>
    <n v="0"/>
    <n v="2000"/>
    <n v="0"/>
    <n v="2000"/>
    <n v="0"/>
    <n v="1993.6"/>
    <n v="1993.6"/>
    <n v="6.4000000000000909"/>
    <n v="6.4000000000000909"/>
    <n v="6.4"/>
    <s v="G/770206/1II102"/>
  </r>
  <r>
    <s v="1"/>
    <s v="QUITO CIUDAD SOLIDARIA"/>
    <x v="3"/>
    <s v="I"/>
    <x v="7"/>
    <x v="56"/>
    <x v="56"/>
    <x v="27"/>
    <x v="93"/>
    <x v="9"/>
    <x v="137"/>
    <s v="001"/>
    <n v="150000"/>
    <n v="-150000"/>
    <n v="0"/>
    <n v="0"/>
    <n v="0"/>
    <n v="0"/>
    <n v="0"/>
    <n v="0"/>
    <n v="0"/>
    <n v="0"/>
    <n v="0"/>
    <s v="G/780204/1II101"/>
  </r>
  <r>
    <s v="1"/>
    <s v="QUITO CIUDAD SOLIDARIA"/>
    <x v="3"/>
    <s v="I"/>
    <x v="7"/>
    <x v="56"/>
    <x v="56"/>
    <x v="27"/>
    <x v="95"/>
    <x v="6"/>
    <x v="78"/>
    <s v="001"/>
    <n v="5934.84"/>
    <n v="-5934.84"/>
    <n v="0"/>
    <n v="0"/>
    <n v="0"/>
    <n v="0"/>
    <n v="0"/>
    <n v="0"/>
    <n v="0"/>
    <n v="0"/>
    <n v="0"/>
    <s v="G/840107/1II101"/>
  </r>
  <r>
    <s v="1"/>
    <s v="QUITO CIUDAD SOLIDARIA"/>
    <x v="3"/>
    <s v="I"/>
    <x v="7"/>
    <x v="56"/>
    <x v="56"/>
    <x v="27"/>
    <x v="95"/>
    <x v="6"/>
    <x v="212"/>
    <s v="001"/>
    <n v="0"/>
    <n v="1000"/>
    <n v="1000"/>
    <n v="-1000"/>
    <n v="0"/>
    <n v="0"/>
    <n v="0"/>
    <n v="0"/>
    <n v="1000"/>
    <n v="1000"/>
    <n v="0"/>
    <s v="G/840401/1II101"/>
  </r>
  <r>
    <s v="1"/>
    <s v="QUITO CIUDAD SOLIDARIA"/>
    <x v="3"/>
    <s v="I"/>
    <x v="7"/>
    <x v="56"/>
    <x v="56"/>
    <x v="14"/>
    <x v="98"/>
    <x v="6"/>
    <x v="78"/>
    <s v="001"/>
    <n v="114480.66"/>
    <n v="0"/>
    <n v="114480.66"/>
    <n v="-114480.66"/>
    <n v="0"/>
    <n v="0"/>
    <n v="0"/>
    <n v="0"/>
    <n v="114480.66"/>
    <n v="114480.66"/>
    <n v="0"/>
    <s v="G/840107/1II102"/>
  </r>
  <r>
    <s v="1"/>
    <s v="QUITO CIUDAD SOLIDARIA"/>
    <x v="0"/>
    <s v="F"/>
    <x v="0"/>
    <x v="57"/>
    <x v="57"/>
    <x v="0"/>
    <x v="0"/>
    <x v="0"/>
    <x v="0"/>
    <s v="002"/>
    <n v="485220"/>
    <n v="-12717.24"/>
    <n v="472502.76"/>
    <n v="-84898.59"/>
    <n v="387604.17000000004"/>
    <n v="0"/>
    <n v="258878.12"/>
    <n v="258878.12"/>
    <n v="213624.64"/>
    <n v="213624.64"/>
    <n v="128726.05"/>
    <s v="G/510105/1FA101"/>
  </r>
  <r>
    <s v="1"/>
    <s v="QUITO CIUDAD SOLIDARIA"/>
    <x v="0"/>
    <s v="F"/>
    <x v="0"/>
    <x v="57"/>
    <x v="57"/>
    <x v="0"/>
    <x v="0"/>
    <x v="0"/>
    <x v="2"/>
    <s v="002"/>
    <n v="59379"/>
    <n v="306"/>
    <n v="59685"/>
    <n v="0"/>
    <n v="59685"/>
    <n v="14781.01"/>
    <n v="9187.07"/>
    <n v="9187.07"/>
    <n v="50497.93"/>
    <n v="50497.93"/>
    <n v="35716.92"/>
    <s v="G/510203/1FA101"/>
  </r>
  <r>
    <s v="1"/>
    <s v="QUITO CIUDAD SOLIDARIA"/>
    <x v="0"/>
    <s v="F"/>
    <x v="0"/>
    <x v="57"/>
    <x v="57"/>
    <x v="0"/>
    <x v="0"/>
    <x v="0"/>
    <x v="3"/>
    <s v="002"/>
    <n v="12986.24"/>
    <n v="133.33000000000001"/>
    <n v="13119.57"/>
    <n v="0"/>
    <n v="13119.57"/>
    <n v="2500.04"/>
    <n v="6973.67"/>
    <n v="6973.67"/>
    <n v="6145.9"/>
    <n v="6145.9"/>
    <n v="3645.86"/>
    <s v="G/510204/1FA101"/>
  </r>
  <r>
    <s v="1"/>
    <s v="QUITO CIUDAD SOLIDARIA"/>
    <x v="0"/>
    <s v="F"/>
    <x v="0"/>
    <x v="57"/>
    <x v="57"/>
    <x v="0"/>
    <x v="0"/>
    <x v="0"/>
    <x v="8"/>
    <s v="002"/>
    <n v="3057.43"/>
    <n v="14727.58"/>
    <n v="17785.009999999998"/>
    <n v="13007.51"/>
    <n v="30792.519999999997"/>
    <n v="0"/>
    <n v="17785.009999999998"/>
    <n v="17785.009999999998"/>
    <n v="0"/>
    <n v="0"/>
    <n v="13007.51"/>
    <s v="G/510507/1FA101"/>
  </r>
  <r>
    <s v="1"/>
    <s v="QUITO CIUDAD SOLIDARIA"/>
    <x v="0"/>
    <s v="F"/>
    <x v="0"/>
    <x v="57"/>
    <x v="57"/>
    <x v="0"/>
    <x v="0"/>
    <x v="0"/>
    <x v="9"/>
    <s v="002"/>
    <n v="4021.74"/>
    <n v="0"/>
    <n v="4021.74"/>
    <n v="-2010.87"/>
    <n v="2010.87"/>
    <n v="0"/>
    <n v="0"/>
    <n v="0"/>
    <n v="4021.74"/>
    <n v="4021.74"/>
    <n v="2010.87"/>
    <s v="G/510509/1FA101"/>
  </r>
  <r>
    <s v="1"/>
    <s v="QUITO CIUDAD SOLIDARIA"/>
    <x v="0"/>
    <s v="F"/>
    <x v="0"/>
    <x v="57"/>
    <x v="57"/>
    <x v="0"/>
    <x v="0"/>
    <x v="0"/>
    <x v="82"/>
    <s v="002"/>
    <n v="227328"/>
    <n v="2961.66"/>
    <n v="230289.66"/>
    <n v="0"/>
    <n v="230289.66"/>
    <n v="138678"/>
    <n v="91561.66"/>
    <n v="91561.66"/>
    <n v="138728"/>
    <n v="138728"/>
    <n v="50"/>
    <s v="G/510510/1FA101"/>
  </r>
  <r>
    <s v="1"/>
    <s v="QUITO CIUDAD SOLIDARIA"/>
    <x v="0"/>
    <s v="F"/>
    <x v="0"/>
    <x v="57"/>
    <x v="57"/>
    <x v="0"/>
    <x v="0"/>
    <x v="0"/>
    <x v="10"/>
    <s v="002"/>
    <n v="12953.1"/>
    <n v="0"/>
    <n v="12953.1"/>
    <n v="-6356.55"/>
    <n v="6596.55"/>
    <n v="0"/>
    <n v="240"/>
    <n v="240"/>
    <n v="12713.1"/>
    <n v="12713.1"/>
    <n v="6356.55"/>
    <s v="G/510512/1FA101"/>
  </r>
  <r>
    <s v="1"/>
    <s v="QUITO CIUDAD SOLIDARIA"/>
    <x v="0"/>
    <s v="F"/>
    <x v="0"/>
    <x v="57"/>
    <x v="57"/>
    <x v="0"/>
    <x v="0"/>
    <x v="0"/>
    <x v="11"/>
    <s v="002"/>
    <n v="11936.24"/>
    <n v="0"/>
    <n v="11936.24"/>
    <n v="-5968.12"/>
    <n v="5968.12"/>
    <n v="0"/>
    <n v="0"/>
    <n v="0"/>
    <n v="11936.24"/>
    <n v="11936.24"/>
    <n v="5968.12"/>
    <s v="G/510513/1FA101"/>
  </r>
  <r>
    <s v="1"/>
    <s v="QUITO CIUDAD SOLIDARIA"/>
    <x v="0"/>
    <s v="F"/>
    <x v="0"/>
    <x v="57"/>
    <x v="57"/>
    <x v="0"/>
    <x v="0"/>
    <x v="0"/>
    <x v="12"/>
    <s v="002"/>
    <n v="90137.32"/>
    <n v="464.51"/>
    <n v="90601.83"/>
    <n v="-2419.89"/>
    <n v="88181.94"/>
    <n v="16847.29"/>
    <n v="46169.8"/>
    <n v="46169.8"/>
    <n v="44432.03"/>
    <n v="44432.03"/>
    <n v="25164.85"/>
    <s v="G/510601/1FA101"/>
  </r>
  <r>
    <s v="1"/>
    <s v="QUITO CIUDAD SOLIDARIA"/>
    <x v="0"/>
    <s v="F"/>
    <x v="0"/>
    <x v="57"/>
    <x v="57"/>
    <x v="0"/>
    <x v="0"/>
    <x v="0"/>
    <x v="13"/>
    <s v="002"/>
    <n v="59379"/>
    <n v="306"/>
    <n v="59685"/>
    <n v="-14047.96"/>
    <n v="45637.04"/>
    <n v="14488.41"/>
    <n v="20248.53"/>
    <n v="20248.53"/>
    <n v="39436.47"/>
    <n v="39436.47"/>
    <n v="10900.1"/>
    <s v="G/510602/1FA101"/>
  </r>
  <r>
    <s v="1"/>
    <s v="QUITO CIUDAD SOLIDARIA"/>
    <x v="0"/>
    <s v="F"/>
    <x v="0"/>
    <x v="57"/>
    <x v="57"/>
    <x v="0"/>
    <x v="0"/>
    <x v="0"/>
    <x v="14"/>
    <s v="002"/>
    <n v="10260.27"/>
    <n v="-1300"/>
    <n v="8960.27"/>
    <n v="0"/>
    <n v="8960.27"/>
    <n v="0"/>
    <n v="1008.36"/>
    <n v="1008.36"/>
    <n v="7951.9100000000008"/>
    <n v="7951.9100000000008"/>
    <n v="7951.91"/>
    <s v="G/510707/1FA101"/>
  </r>
  <r>
    <s v="1"/>
    <s v="QUITO CIUDAD SOLIDARIA"/>
    <x v="0"/>
    <s v="F"/>
    <x v="0"/>
    <x v="57"/>
    <x v="57"/>
    <x v="1"/>
    <x v="2"/>
    <x v="3"/>
    <x v="40"/>
    <s v="002"/>
    <n v="2353"/>
    <n v="0"/>
    <n v="2353"/>
    <n v="0"/>
    <n v="2353"/>
    <n v="2353"/>
    <n v="0"/>
    <n v="0"/>
    <n v="2353"/>
    <n v="2353"/>
    <n v="0"/>
    <s v="G/710203/1FF102"/>
  </r>
  <r>
    <s v="1"/>
    <s v="QUITO CIUDAD SOLIDARIA"/>
    <x v="0"/>
    <s v="F"/>
    <x v="0"/>
    <x v="57"/>
    <x v="57"/>
    <x v="1"/>
    <x v="2"/>
    <x v="3"/>
    <x v="41"/>
    <s v="002"/>
    <n v="811.64"/>
    <n v="0"/>
    <n v="811.64"/>
    <n v="0"/>
    <n v="811.64"/>
    <n v="0"/>
    <n v="800"/>
    <n v="800"/>
    <n v="11.639999999999986"/>
    <n v="11.639999999999986"/>
    <n v="11.64"/>
    <s v="G/710204/1FF102"/>
  </r>
  <r>
    <s v="1"/>
    <s v="QUITO CIUDAD SOLIDARIA"/>
    <x v="0"/>
    <s v="F"/>
    <x v="0"/>
    <x v="57"/>
    <x v="57"/>
    <x v="1"/>
    <x v="2"/>
    <x v="3"/>
    <x v="43"/>
    <s v="002"/>
    <n v="28236"/>
    <n v="0"/>
    <n v="28236"/>
    <n v="0"/>
    <n v="28236"/>
    <n v="9412"/>
    <n v="18824"/>
    <n v="18824"/>
    <n v="9412"/>
    <n v="9412"/>
    <n v="0"/>
    <s v="G/710510/1FF102"/>
  </r>
  <r>
    <s v="1"/>
    <s v="QUITO CIUDAD SOLIDARIA"/>
    <x v="0"/>
    <s v="F"/>
    <x v="0"/>
    <x v="57"/>
    <x v="57"/>
    <x v="1"/>
    <x v="2"/>
    <x v="3"/>
    <x v="44"/>
    <s v="002"/>
    <n v="3571.85"/>
    <n v="0"/>
    <n v="3571.85"/>
    <n v="29.72"/>
    <n v="3601.5699999999997"/>
    <n v="1190.6500000000001"/>
    <n v="2381.1999999999998"/>
    <n v="2381.1999999999998"/>
    <n v="1190.6500000000001"/>
    <n v="1190.6500000000001"/>
    <n v="29.72"/>
    <s v="G/710601/1FF102"/>
  </r>
  <r>
    <s v="1"/>
    <s v="QUITO CIUDAD SOLIDARIA"/>
    <x v="0"/>
    <s v="F"/>
    <x v="0"/>
    <x v="57"/>
    <x v="57"/>
    <x v="1"/>
    <x v="2"/>
    <x v="3"/>
    <x v="45"/>
    <s v="002"/>
    <n v="2353"/>
    <n v="0"/>
    <n v="2353"/>
    <n v="0"/>
    <n v="2353"/>
    <n v="1040.3"/>
    <n v="1312.7"/>
    <n v="1312.7"/>
    <n v="1040.3"/>
    <n v="1040.3"/>
    <n v="0"/>
    <s v="G/710602/1FF102"/>
  </r>
  <r>
    <s v="1"/>
    <s v="QUITO CIUDAD SOLIDARIA"/>
    <x v="0"/>
    <s v="F"/>
    <x v="0"/>
    <x v="57"/>
    <x v="57"/>
    <x v="1"/>
    <x v="6"/>
    <x v="4"/>
    <x v="53"/>
    <s v="001"/>
    <n v="4772.79"/>
    <n v="0"/>
    <n v="4772.79"/>
    <n v="-4772.79"/>
    <n v="0"/>
    <n v="0"/>
    <n v="0"/>
    <n v="0"/>
    <n v="4772.79"/>
    <n v="4772.79"/>
    <n v="0"/>
    <s v="G/730205/1FF102"/>
  </r>
  <r>
    <s v="1"/>
    <s v="QUITO CIUDAD SOLIDARIA"/>
    <x v="0"/>
    <s v="F"/>
    <x v="0"/>
    <x v="57"/>
    <x v="57"/>
    <x v="1"/>
    <x v="6"/>
    <x v="4"/>
    <x v="124"/>
    <s v="001"/>
    <n v="7500"/>
    <n v="0"/>
    <n v="7500"/>
    <n v="-7500"/>
    <n v="0"/>
    <n v="0"/>
    <n v="0"/>
    <n v="0"/>
    <n v="7500"/>
    <n v="7500"/>
    <n v="0"/>
    <s v="G/730207/1FF102"/>
  </r>
  <r>
    <s v="1"/>
    <s v="QUITO CIUDAD SOLIDARIA"/>
    <x v="0"/>
    <s v="F"/>
    <x v="0"/>
    <x v="57"/>
    <x v="57"/>
    <x v="1"/>
    <x v="6"/>
    <x v="4"/>
    <x v="49"/>
    <s v="001"/>
    <n v="15360"/>
    <n v="0"/>
    <n v="15360"/>
    <n v="-5360"/>
    <n v="10000"/>
    <n v="0"/>
    <n v="0"/>
    <n v="0"/>
    <n v="15360"/>
    <n v="15360"/>
    <n v="10000"/>
    <s v="G/730606/1FF102"/>
  </r>
  <r>
    <s v="1"/>
    <s v="QUITO CIUDAD SOLIDARIA"/>
    <x v="0"/>
    <s v="F"/>
    <x v="0"/>
    <x v="57"/>
    <x v="57"/>
    <x v="1"/>
    <x v="7"/>
    <x v="4"/>
    <x v="53"/>
    <s v="001"/>
    <n v="1800"/>
    <n v="0"/>
    <n v="1800"/>
    <n v="-1800"/>
    <n v="0"/>
    <n v="0"/>
    <n v="0"/>
    <n v="0"/>
    <n v="1800"/>
    <n v="1800"/>
    <n v="0"/>
    <s v="G/730205/1FF102"/>
  </r>
  <r>
    <s v="1"/>
    <s v="QUITO CIUDAD SOLIDARIA"/>
    <x v="0"/>
    <s v="F"/>
    <x v="0"/>
    <x v="57"/>
    <x v="57"/>
    <x v="1"/>
    <x v="7"/>
    <x v="4"/>
    <x v="58"/>
    <s v="001"/>
    <n v="4000"/>
    <n v="0"/>
    <n v="4000"/>
    <n v="-4000"/>
    <n v="0"/>
    <n v="0"/>
    <n v="0"/>
    <n v="0"/>
    <n v="4000"/>
    <n v="4000"/>
    <n v="0"/>
    <s v="G/730235/1FF102"/>
  </r>
  <r>
    <s v="1"/>
    <s v="QUITO CIUDAD SOLIDARIA"/>
    <x v="0"/>
    <s v="F"/>
    <x v="0"/>
    <x v="57"/>
    <x v="57"/>
    <x v="1"/>
    <x v="7"/>
    <x v="4"/>
    <x v="56"/>
    <s v="001"/>
    <n v="11694.5"/>
    <n v="0"/>
    <n v="11694.5"/>
    <n v="-11694.5"/>
    <n v="0"/>
    <n v="0"/>
    <n v="0"/>
    <n v="0"/>
    <n v="11694.5"/>
    <n v="11694.5"/>
    <n v="0"/>
    <s v="G/730613/1FF102"/>
  </r>
  <r>
    <s v="1"/>
    <s v="QUITO CIUDAD SOLIDARIA"/>
    <x v="0"/>
    <s v="F"/>
    <x v="0"/>
    <x v="57"/>
    <x v="57"/>
    <x v="1"/>
    <x v="7"/>
    <x v="4"/>
    <x v="226"/>
    <s v="001"/>
    <n v="800"/>
    <n v="1397.36"/>
    <n v="2197.3599999999997"/>
    <n v="-800"/>
    <n v="1397.3599999999997"/>
    <n v="0"/>
    <n v="1397.36"/>
    <n v="0"/>
    <n v="799.99999999999977"/>
    <n v="2197.3599999999997"/>
    <n v="0"/>
    <s v="G/730824/1FF102"/>
  </r>
  <r>
    <s v="1"/>
    <s v="QUITO CIUDAD SOLIDARIA"/>
    <x v="0"/>
    <s v="F"/>
    <x v="0"/>
    <x v="57"/>
    <x v="57"/>
    <x v="1"/>
    <x v="2"/>
    <x v="4"/>
    <x v="49"/>
    <s v="001"/>
    <n v="38845.800000000003"/>
    <n v="-9237.36"/>
    <n v="29608.440000000002"/>
    <n v="-29608.44"/>
    <n v="0"/>
    <n v="0"/>
    <n v="0"/>
    <n v="0"/>
    <n v="29608.440000000002"/>
    <n v="29608.440000000002"/>
    <n v="0"/>
    <s v="G/730606/1FF102"/>
  </r>
  <r>
    <s v="1"/>
    <s v="QUITO CIUDAD SOLIDARIA"/>
    <x v="0"/>
    <s v="F"/>
    <x v="0"/>
    <x v="57"/>
    <x v="57"/>
    <x v="1"/>
    <x v="2"/>
    <x v="4"/>
    <x v="56"/>
    <s v="001"/>
    <n v="3456"/>
    <n v="0"/>
    <n v="3456"/>
    <n v="0"/>
    <n v="3456"/>
    <n v="0"/>
    <n v="0"/>
    <n v="0"/>
    <n v="3456"/>
    <n v="3456"/>
    <n v="3456"/>
    <s v="G/730613/1FF102"/>
  </r>
  <r>
    <s v="1"/>
    <s v="QUITO CIUDAD SOLIDARIA"/>
    <x v="0"/>
    <s v="F"/>
    <x v="0"/>
    <x v="57"/>
    <x v="57"/>
    <x v="1"/>
    <x v="9"/>
    <x v="4"/>
    <x v="53"/>
    <s v="001"/>
    <n v="6322.42"/>
    <n v="0"/>
    <n v="6322.42"/>
    <n v="-6322.42"/>
    <n v="0"/>
    <n v="0"/>
    <n v="0"/>
    <n v="0"/>
    <n v="6322.42"/>
    <n v="6322.42"/>
    <n v="0"/>
    <s v="G/730205/1FF102"/>
  </r>
  <r>
    <s v="1"/>
    <s v="QUITO CIUDAD SOLIDARIA"/>
    <x v="0"/>
    <s v="F"/>
    <x v="0"/>
    <x v="57"/>
    <x v="57"/>
    <x v="1"/>
    <x v="9"/>
    <x v="4"/>
    <x v="58"/>
    <s v="001"/>
    <n v="6160"/>
    <n v="0"/>
    <n v="6160"/>
    <n v="-6160"/>
    <n v="0"/>
    <n v="0"/>
    <n v="0"/>
    <n v="0"/>
    <n v="6160"/>
    <n v="6160"/>
    <n v="0"/>
    <s v="G/730235/1FF102"/>
  </r>
  <r>
    <s v="1"/>
    <s v="QUITO CIUDAD SOLIDARIA"/>
    <x v="0"/>
    <s v="F"/>
    <x v="0"/>
    <x v="57"/>
    <x v="57"/>
    <x v="1"/>
    <x v="9"/>
    <x v="4"/>
    <x v="56"/>
    <s v="001"/>
    <n v="12343.34"/>
    <n v="7840"/>
    <n v="20183.34"/>
    <n v="-12343.34"/>
    <n v="7840"/>
    <n v="0"/>
    <n v="7840"/>
    <n v="0"/>
    <n v="12343.34"/>
    <n v="20183.34"/>
    <n v="0"/>
    <s v="G/730613/1FF102"/>
  </r>
  <r>
    <s v="1"/>
    <s v="QUITO CIUDAD SOLIDARIA"/>
    <x v="0"/>
    <s v="F"/>
    <x v="0"/>
    <x v="57"/>
    <x v="57"/>
    <x v="1"/>
    <x v="101"/>
    <x v="4"/>
    <x v="53"/>
    <s v="001"/>
    <n v="1346248.22"/>
    <n v="4500"/>
    <n v="1350748.22"/>
    <n v="-346248.22"/>
    <n v="1004500"/>
    <n v="20"/>
    <n v="4500"/>
    <n v="0"/>
    <n v="1346248.22"/>
    <n v="1350748.22"/>
    <n v="999980"/>
    <s v="G/730205/1FF102"/>
  </r>
  <r>
    <s v="1"/>
    <s v="QUITO CIUDAD SOLIDARIA"/>
    <x v="0"/>
    <s v="F"/>
    <x v="0"/>
    <x v="57"/>
    <x v="57"/>
    <x v="1"/>
    <x v="101"/>
    <x v="4"/>
    <x v="99"/>
    <s v="001"/>
    <n v="5000"/>
    <n v="0"/>
    <n v="5000"/>
    <n v="-5000"/>
    <n v="0"/>
    <n v="0"/>
    <n v="0"/>
    <n v="0"/>
    <n v="5000"/>
    <n v="5000"/>
    <n v="0"/>
    <s v="G/730249/1FF102"/>
  </r>
  <r>
    <s v="1"/>
    <s v="QUITO CIUDAD SOLIDARIA"/>
    <x v="0"/>
    <s v="F"/>
    <x v="0"/>
    <x v="57"/>
    <x v="57"/>
    <x v="1"/>
    <x v="101"/>
    <x v="4"/>
    <x v="47"/>
    <s v="001"/>
    <n v="1300"/>
    <n v="0"/>
    <n v="1300"/>
    <n v="-1300"/>
    <n v="0"/>
    <n v="0"/>
    <n v="0"/>
    <n v="0"/>
    <n v="1300"/>
    <n v="1300"/>
    <n v="0"/>
    <s v="G/730505/1FF102"/>
  </r>
  <r>
    <s v="1"/>
    <s v="QUITO CIUDAD SOLIDARIA"/>
    <x v="0"/>
    <s v="F"/>
    <x v="0"/>
    <x v="57"/>
    <x v="57"/>
    <x v="1"/>
    <x v="101"/>
    <x v="4"/>
    <x v="56"/>
    <s v="001"/>
    <n v="8000"/>
    <n v="-4500"/>
    <n v="3500"/>
    <n v="-3500"/>
    <n v="0"/>
    <n v="0"/>
    <n v="0"/>
    <n v="0"/>
    <n v="3500"/>
    <n v="3500"/>
    <n v="0"/>
    <s v="G/730613/1FF102"/>
  </r>
  <r>
    <s v="1"/>
    <s v="QUITO CIUDAD SOLIDARIA"/>
    <x v="0"/>
    <s v="F"/>
    <x v="0"/>
    <x v="57"/>
    <x v="57"/>
    <x v="1"/>
    <x v="102"/>
    <x v="4"/>
    <x v="68"/>
    <s v="001"/>
    <n v="10000"/>
    <n v="0"/>
    <n v="10000"/>
    <n v="-10000"/>
    <n v="0"/>
    <n v="0"/>
    <n v="0"/>
    <n v="0"/>
    <n v="10000"/>
    <n v="10000"/>
    <n v="0"/>
    <s v="G/730811/1FF102"/>
  </r>
  <r>
    <s v="1"/>
    <s v="QUITO CIUDAD SOLIDARIA"/>
    <x v="1"/>
    <s v="L"/>
    <x v="13"/>
    <x v="58"/>
    <x v="58"/>
    <x v="0"/>
    <x v="0"/>
    <x v="0"/>
    <x v="0"/>
    <s v="002"/>
    <n v="590712"/>
    <n v="59649.09"/>
    <n v="650361.09"/>
    <n v="-77604.22"/>
    <n v="572756.87"/>
    <n v="0"/>
    <n v="381664"/>
    <n v="381664"/>
    <n v="268697.08999999997"/>
    <n v="268697.08999999997"/>
    <n v="191092.87"/>
    <s v="G/510105/1LA101"/>
  </r>
  <r>
    <s v="1"/>
    <s v="QUITO CIUDAD SOLIDARIA"/>
    <x v="1"/>
    <s v="L"/>
    <x v="13"/>
    <x v="58"/>
    <x v="58"/>
    <x v="0"/>
    <x v="0"/>
    <x v="0"/>
    <x v="1"/>
    <s v="002"/>
    <n v="22068.36"/>
    <n v="0"/>
    <n v="22068.36"/>
    <n v="-2115.2600000000002"/>
    <n v="19953.099999999999"/>
    <n v="0"/>
    <n v="12861.39"/>
    <n v="12861.39"/>
    <n v="9206.9700000000012"/>
    <n v="9206.9700000000012"/>
    <n v="7091.71"/>
    <s v="G/510106/1LA101"/>
  </r>
  <r>
    <s v="1"/>
    <s v="QUITO CIUDAD SOLIDARIA"/>
    <x v="1"/>
    <s v="L"/>
    <x v="13"/>
    <x v="58"/>
    <x v="58"/>
    <x v="0"/>
    <x v="0"/>
    <x v="0"/>
    <x v="2"/>
    <s v="002"/>
    <n v="72096.03"/>
    <n v="6708.5"/>
    <n v="78804.53"/>
    <n v="0"/>
    <n v="78804.53"/>
    <n v="12298.17"/>
    <n v="21946.2"/>
    <n v="21946.2"/>
    <n v="56858.33"/>
    <n v="56858.33"/>
    <n v="44560.160000000003"/>
    <s v="G/510203/1LA101"/>
  </r>
  <r>
    <s v="1"/>
    <s v="QUITO CIUDAD SOLIDARIA"/>
    <x v="1"/>
    <s v="L"/>
    <x v="13"/>
    <x v="58"/>
    <x v="58"/>
    <x v="0"/>
    <x v="0"/>
    <x v="0"/>
    <x v="3"/>
    <s v="002"/>
    <n v="16638.62"/>
    <n v="2200"/>
    <n v="18838.62"/>
    <n v="0"/>
    <n v="18838.62"/>
    <n v="883.38"/>
    <n v="14527.54"/>
    <n v="14527.54"/>
    <n v="4311.0799999999981"/>
    <n v="4311.0799999999981"/>
    <n v="3427.7"/>
    <s v="G/510204/1LA101"/>
  </r>
  <r>
    <s v="1"/>
    <s v="QUITO CIUDAD SOLIDARIA"/>
    <x v="1"/>
    <s v="L"/>
    <x v="13"/>
    <x v="58"/>
    <x v="58"/>
    <x v="0"/>
    <x v="0"/>
    <x v="0"/>
    <x v="4"/>
    <s v="002"/>
    <n v="396"/>
    <n v="0"/>
    <n v="396"/>
    <n v="-324.26"/>
    <n v="71.740000000000009"/>
    <n v="0"/>
    <n v="41.5"/>
    <n v="41.5"/>
    <n v="354.5"/>
    <n v="354.5"/>
    <n v="30.24"/>
    <s v="G/510304/1LA101"/>
  </r>
  <r>
    <s v="1"/>
    <s v="QUITO CIUDAD SOLIDARIA"/>
    <x v="1"/>
    <s v="L"/>
    <x v="13"/>
    <x v="58"/>
    <x v="58"/>
    <x v="0"/>
    <x v="0"/>
    <x v="0"/>
    <x v="5"/>
    <s v="002"/>
    <n v="3168"/>
    <n v="0"/>
    <n v="3168"/>
    <n v="-1446.34"/>
    <n v="1721.66"/>
    <n v="0"/>
    <n v="996"/>
    <n v="996"/>
    <n v="2172"/>
    <n v="2172"/>
    <n v="725.66"/>
    <s v="G/510306/1LA101"/>
  </r>
  <r>
    <s v="1"/>
    <s v="QUITO CIUDAD SOLIDARIA"/>
    <x v="1"/>
    <s v="L"/>
    <x v="13"/>
    <x v="58"/>
    <x v="58"/>
    <x v="0"/>
    <x v="0"/>
    <x v="0"/>
    <x v="6"/>
    <s v="002"/>
    <n v="110.34"/>
    <n v="0"/>
    <n v="110.34"/>
    <n v="-110.34"/>
    <n v="0"/>
    <n v="0"/>
    <n v="0"/>
    <n v="0"/>
    <n v="110.34"/>
    <n v="110.34"/>
    <n v="0"/>
    <s v="G/510401/1LA101"/>
  </r>
  <r>
    <s v="1"/>
    <s v="QUITO CIUDAD SOLIDARIA"/>
    <x v="1"/>
    <s v="L"/>
    <x v="13"/>
    <x v="58"/>
    <x v="58"/>
    <x v="0"/>
    <x v="0"/>
    <x v="0"/>
    <x v="7"/>
    <s v="002"/>
    <n v="662.05"/>
    <n v="0"/>
    <n v="662.05"/>
    <n v="142.69999999999999"/>
    <n v="804.75"/>
    <n v="0"/>
    <n v="514.44000000000005"/>
    <n v="514.44000000000005"/>
    <n v="147.6099999999999"/>
    <n v="147.6099999999999"/>
    <n v="290.31"/>
    <s v="G/510408/1LA101"/>
  </r>
  <r>
    <s v="1"/>
    <s v="QUITO CIUDAD SOLIDARIA"/>
    <x v="1"/>
    <s v="L"/>
    <x v="13"/>
    <x v="58"/>
    <x v="58"/>
    <x v="0"/>
    <x v="0"/>
    <x v="0"/>
    <x v="8"/>
    <s v="002"/>
    <n v="2154.48"/>
    <n v="11007.57"/>
    <n v="13162.05"/>
    <n v="8863.01"/>
    <n v="22025.059999999998"/>
    <n v="0"/>
    <n v="13162.05"/>
    <n v="13162.05"/>
    <n v="0"/>
    <n v="0"/>
    <n v="8863.01"/>
    <s v="G/510507/1LA101"/>
  </r>
  <r>
    <s v="1"/>
    <s v="QUITO CIUDAD SOLIDARIA"/>
    <x v="1"/>
    <s v="L"/>
    <x v="13"/>
    <x v="58"/>
    <x v="58"/>
    <x v="0"/>
    <x v="0"/>
    <x v="0"/>
    <x v="9"/>
    <s v="002"/>
    <n v="946.53"/>
    <n v="0"/>
    <n v="946.53"/>
    <n v="0"/>
    <n v="946.53"/>
    <n v="0"/>
    <n v="173.52"/>
    <n v="173.52"/>
    <n v="773.01"/>
    <n v="773.01"/>
    <n v="773.01"/>
    <s v="G/510509/1LA101"/>
  </r>
  <r>
    <s v="1"/>
    <s v="QUITO CIUDAD SOLIDARIA"/>
    <x v="1"/>
    <s v="L"/>
    <x v="13"/>
    <x v="58"/>
    <x v="58"/>
    <x v="0"/>
    <x v="0"/>
    <x v="0"/>
    <x v="82"/>
    <s v="002"/>
    <n v="252372"/>
    <n v="16305"/>
    <n v="268677"/>
    <n v="23615.79"/>
    <n v="292292.78999999998"/>
    <n v="33290.629999999997"/>
    <n v="192249.37"/>
    <n v="192249.37"/>
    <n v="76427.63"/>
    <n v="76427.63"/>
    <n v="66752.789999999994"/>
    <s v="G/510510/1LA101"/>
  </r>
  <r>
    <s v="1"/>
    <s v="QUITO CIUDAD SOLIDARIA"/>
    <x v="1"/>
    <s v="L"/>
    <x v="13"/>
    <x v="58"/>
    <x v="58"/>
    <x v="0"/>
    <x v="0"/>
    <x v="0"/>
    <x v="10"/>
    <s v="002"/>
    <n v="7048.22"/>
    <n v="0"/>
    <n v="7048.22"/>
    <n v="-3377.11"/>
    <n v="3671.11"/>
    <n v="0"/>
    <n v="294"/>
    <n v="294"/>
    <n v="6754.22"/>
    <n v="6754.22"/>
    <n v="3377.11"/>
    <s v="G/510512/1LA101"/>
  </r>
  <r>
    <s v="1"/>
    <s v="QUITO CIUDAD SOLIDARIA"/>
    <x v="1"/>
    <s v="L"/>
    <x v="13"/>
    <x v="58"/>
    <x v="58"/>
    <x v="0"/>
    <x v="0"/>
    <x v="0"/>
    <x v="11"/>
    <s v="002"/>
    <n v="1696.45"/>
    <n v="0"/>
    <n v="1696.45"/>
    <n v="-848.23"/>
    <n v="848.22"/>
    <n v="0"/>
    <n v="0"/>
    <n v="0"/>
    <n v="1696.45"/>
    <n v="1696.45"/>
    <n v="848.22"/>
    <s v="G/510513/1LA101"/>
  </r>
  <r>
    <s v="1"/>
    <s v="QUITO CIUDAD SOLIDARIA"/>
    <x v="1"/>
    <s v="L"/>
    <x v="13"/>
    <x v="58"/>
    <x v="58"/>
    <x v="0"/>
    <x v="0"/>
    <x v="0"/>
    <x v="12"/>
    <s v="002"/>
    <n v="109331.43"/>
    <n v="10183.5"/>
    <n v="119514.93"/>
    <n v="0"/>
    <n v="119514.93"/>
    <n v="2732.4"/>
    <n v="75886.06"/>
    <n v="75886.06"/>
    <n v="43628.869999999995"/>
    <n v="43628.869999999995"/>
    <n v="40896.47"/>
    <s v="G/510601/1LA101"/>
  </r>
  <r>
    <s v="1"/>
    <s v="QUITO CIUDAD SOLIDARIA"/>
    <x v="1"/>
    <s v="L"/>
    <x v="13"/>
    <x v="58"/>
    <x v="58"/>
    <x v="0"/>
    <x v="0"/>
    <x v="0"/>
    <x v="13"/>
    <s v="002"/>
    <n v="72096.03"/>
    <n v="6707.27"/>
    <n v="78803.3"/>
    <n v="-15511.87"/>
    <n v="63291.43"/>
    <n v="11997.47"/>
    <n v="34144.559999999998"/>
    <n v="34144.559999999998"/>
    <n v="44658.740000000005"/>
    <n v="44658.740000000005"/>
    <n v="17149.400000000001"/>
    <s v="G/510602/1LA101"/>
  </r>
  <r>
    <s v="1"/>
    <s v="QUITO CIUDAD SOLIDARIA"/>
    <x v="1"/>
    <s v="L"/>
    <x v="13"/>
    <x v="58"/>
    <x v="58"/>
    <x v="0"/>
    <x v="0"/>
    <x v="0"/>
    <x v="14"/>
    <s v="002"/>
    <n v="30020.13"/>
    <n v="-6459.66"/>
    <n v="23560.47"/>
    <n v="0"/>
    <n v="23560.47"/>
    <n v="0"/>
    <n v="14621.33"/>
    <n v="14621.33"/>
    <n v="8939.1400000000012"/>
    <n v="8939.1400000000012"/>
    <n v="8939.14"/>
    <s v="G/510707/1LA101"/>
  </r>
  <r>
    <s v="1"/>
    <s v="QUITO CIUDAD SOLIDARIA"/>
    <x v="1"/>
    <s v="L"/>
    <x v="13"/>
    <x v="58"/>
    <x v="58"/>
    <x v="9"/>
    <x v="103"/>
    <x v="4"/>
    <x v="49"/>
    <s v="002"/>
    <n v="20000"/>
    <n v="-140"/>
    <n v="19860"/>
    <n v="-19860"/>
    <n v="0"/>
    <n v="0"/>
    <n v="0"/>
    <n v="0"/>
    <n v="19860"/>
    <n v="19860"/>
    <n v="0"/>
    <s v="G/730606/1LL101"/>
  </r>
  <r>
    <s v="1"/>
    <s v="QUITO CIUDAD SOLIDARIA"/>
    <x v="1"/>
    <s v="L"/>
    <x v="13"/>
    <x v="58"/>
    <x v="58"/>
    <x v="9"/>
    <x v="104"/>
    <x v="4"/>
    <x v="106"/>
    <s v="002"/>
    <n v="60000"/>
    <n v="0"/>
    <n v="60000"/>
    <n v="-60000"/>
    <n v="0"/>
    <n v="0"/>
    <n v="0"/>
    <n v="0"/>
    <n v="60000"/>
    <n v="60000"/>
    <n v="0"/>
    <s v="G/730601/1LL101"/>
  </r>
  <r>
    <s v="1"/>
    <s v="QUITO CIUDAD SOLIDARIA"/>
    <x v="1"/>
    <s v="L"/>
    <x v="13"/>
    <x v="58"/>
    <x v="58"/>
    <x v="9"/>
    <x v="105"/>
    <x v="4"/>
    <x v="106"/>
    <s v="002"/>
    <n v="40000"/>
    <n v="0"/>
    <n v="40000"/>
    <n v="-40000"/>
    <n v="0"/>
    <n v="0"/>
    <n v="0"/>
    <n v="0"/>
    <n v="40000"/>
    <n v="40000"/>
    <n v="0"/>
    <s v="G/730601/1LL101"/>
  </r>
  <r>
    <s v="1"/>
    <s v="QUITO CIUDAD SOLIDARIA"/>
    <x v="1"/>
    <s v="L"/>
    <x v="13"/>
    <x v="58"/>
    <x v="58"/>
    <x v="9"/>
    <x v="106"/>
    <x v="4"/>
    <x v="126"/>
    <s v="002"/>
    <n v="0"/>
    <n v="140"/>
    <n v="140"/>
    <n v="-16.64"/>
    <n v="123.36"/>
    <n v="0"/>
    <n v="123.36"/>
    <n v="123.36"/>
    <n v="16.64"/>
    <n v="16.64"/>
    <n v="0"/>
    <s v="G/730702/1LL101"/>
  </r>
  <r>
    <s v="1"/>
    <s v="QUITO CIUDAD SOLIDARIA"/>
    <x v="0"/>
    <s v="N"/>
    <x v="10"/>
    <x v="59"/>
    <x v="59"/>
    <x v="0"/>
    <x v="0"/>
    <x v="0"/>
    <x v="0"/>
    <s v="002"/>
    <n v="2870136"/>
    <n v="-7498"/>
    <n v="2862638"/>
    <n v="0"/>
    <n v="2862638"/>
    <n v="0"/>
    <n v="1667279.85"/>
    <n v="1667279.85"/>
    <n v="1195358.1499999999"/>
    <n v="1195358.1499999999"/>
    <n v="1195358.1499999999"/>
    <s v="G/510105/1NA101"/>
  </r>
  <r>
    <s v="1"/>
    <s v="QUITO CIUDAD SOLIDARIA"/>
    <x v="0"/>
    <s v="N"/>
    <x v="10"/>
    <x v="59"/>
    <x v="59"/>
    <x v="0"/>
    <x v="0"/>
    <x v="0"/>
    <x v="1"/>
    <s v="002"/>
    <n v="121074.48"/>
    <n v="0"/>
    <n v="121074.48"/>
    <n v="0"/>
    <n v="121074.48"/>
    <n v="0"/>
    <n v="80768.100000000006"/>
    <n v="80768.100000000006"/>
    <n v="40306.37999999999"/>
    <n v="40306.37999999999"/>
    <n v="40306.379999999997"/>
    <s v="G/510106/1NA101"/>
  </r>
  <r>
    <s v="1"/>
    <s v="QUITO CIUDAD SOLIDARIA"/>
    <x v="0"/>
    <s v="N"/>
    <x v="10"/>
    <x v="59"/>
    <x v="59"/>
    <x v="0"/>
    <x v="0"/>
    <x v="0"/>
    <x v="2"/>
    <s v="002"/>
    <n v="285517.53999999998"/>
    <n v="-197.33"/>
    <n v="285320.20999999996"/>
    <n v="0"/>
    <n v="285320.20999999996"/>
    <n v="28831.74"/>
    <n v="33566.1"/>
    <n v="33566.1"/>
    <n v="251754.10999999996"/>
    <n v="251754.10999999996"/>
    <n v="222922.37"/>
    <s v="G/510203/1NA101"/>
  </r>
  <r>
    <s v="1"/>
    <s v="QUITO CIUDAD SOLIDARIA"/>
    <x v="0"/>
    <s v="N"/>
    <x v="10"/>
    <x v="59"/>
    <x v="59"/>
    <x v="0"/>
    <x v="0"/>
    <x v="0"/>
    <x v="3"/>
    <s v="002"/>
    <n v="92526.96"/>
    <n v="-200.01"/>
    <n v="92326.950000000012"/>
    <n v="0"/>
    <n v="92326.950000000012"/>
    <n v="2651.92"/>
    <n v="74661.179999999993"/>
    <n v="74661.179999999993"/>
    <n v="17665.770000000019"/>
    <n v="17665.770000000019"/>
    <n v="15013.85"/>
    <s v="G/510204/1NA101"/>
  </r>
  <r>
    <s v="1"/>
    <s v="QUITO CIUDAD SOLIDARIA"/>
    <x v="0"/>
    <s v="N"/>
    <x v="10"/>
    <x v="59"/>
    <x v="59"/>
    <x v="0"/>
    <x v="0"/>
    <x v="0"/>
    <x v="4"/>
    <s v="002"/>
    <n v="2244"/>
    <n v="0"/>
    <n v="2244"/>
    <n v="0"/>
    <n v="2244"/>
    <n v="0"/>
    <n v="645.5"/>
    <n v="645.5"/>
    <n v="1598.5"/>
    <n v="1598.5"/>
    <n v="1598.5"/>
    <s v="G/510304/1NA101"/>
  </r>
  <r>
    <s v="1"/>
    <s v="QUITO CIUDAD SOLIDARIA"/>
    <x v="0"/>
    <s v="N"/>
    <x v="10"/>
    <x v="59"/>
    <x v="59"/>
    <x v="0"/>
    <x v="0"/>
    <x v="0"/>
    <x v="5"/>
    <s v="002"/>
    <n v="17952"/>
    <n v="0"/>
    <n v="17952"/>
    <n v="0"/>
    <n v="17952"/>
    <n v="0"/>
    <n v="8152"/>
    <n v="8152"/>
    <n v="9800"/>
    <n v="9800"/>
    <n v="9800"/>
    <s v="G/510306/1NA101"/>
  </r>
  <r>
    <s v="1"/>
    <s v="QUITO CIUDAD SOLIDARIA"/>
    <x v="0"/>
    <s v="N"/>
    <x v="10"/>
    <x v="59"/>
    <x v="59"/>
    <x v="0"/>
    <x v="0"/>
    <x v="0"/>
    <x v="6"/>
    <s v="002"/>
    <n v="605.37"/>
    <n v="0"/>
    <n v="605.37"/>
    <n v="0"/>
    <n v="605.37"/>
    <n v="0"/>
    <n v="288"/>
    <n v="288"/>
    <n v="317.37"/>
    <n v="317.37"/>
    <n v="317.37"/>
    <s v="G/510401/1NA101"/>
  </r>
  <r>
    <s v="1"/>
    <s v="QUITO CIUDAD SOLIDARIA"/>
    <x v="0"/>
    <s v="N"/>
    <x v="10"/>
    <x v="59"/>
    <x v="59"/>
    <x v="0"/>
    <x v="0"/>
    <x v="0"/>
    <x v="7"/>
    <s v="002"/>
    <n v="3632.23"/>
    <n v="0"/>
    <n v="3632.23"/>
    <n v="0"/>
    <n v="3632.23"/>
    <n v="0"/>
    <n v="2166.27"/>
    <n v="2166.27"/>
    <n v="1465.96"/>
    <n v="1465.96"/>
    <n v="1465.96"/>
    <s v="G/510408/1NA101"/>
  </r>
  <r>
    <s v="1"/>
    <s v="QUITO CIUDAD SOLIDARIA"/>
    <x v="0"/>
    <s v="N"/>
    <x v="10"/>
    <x v="59"/>
    <x v="59"/>
    <x v="0"/>
    <x v="0"/>
    <x v="0"/>
    <x v="8"/>
    <s v="002"/>
    <n v="37975.72"/>
    <n v="5130"/>
    <n v="43105.72"/>
    <n v="33867.35"/>
    <n v="76973.070000000007"/>
    <n v="0"/>
    <n v="43104.92"/>
    <n v="43104.92"/>
    <n v="0.80000000000291038"/>
    <n v="0.80000000000291038"/>
    <n v="33868.15"/>
    <s v="G/510507/1NA101"/>
  </r>
  <r>
    <s v="1"/>
    <s v="QUITO CIUDAD SOLIDARIA"/>
    <x v="0"/>
    <s v="N"/>
    <x v="10"/>
    <x v="59"/>
    <x v="59"/>
    <x v="0"/>
    <x v="0"/>
    <x v="0"/>
    <x v="9"/>
    <s v="002"/>
    <n v="70078.179999999993"/>
    <n v="0"/>
    <n v="70078.179999999993"/>
    <n v="17803.97"/>
    <n v="87882.15"/>
    <n v="0"/>
    <n v="62297.49"/>
    <n v="62297.49"/>
    <n v="7780.6899999999951"/>
    <n v="7780.6899999999951"/>
    <n v="25584.66"/>
    <s v="G/510509/1NA101"/>
  </r>
  <r>
    <s v="1"/>
    <s v="QUITO CIUDAD SOLIDARIA"/>
    <x v="0"/>
    <s v="N"/>
    <x v="10"/>
    <x v="59"/>
    <x v="59"/>
    <x v="0"/>
    <x v="0"/>
    <x v="0"/>
    <x v="82"/>
    <s v="002"/>
    <n v="435000"/>
    <n v="0"/>
    <n v="435000"/>
    <n v="0"/>
    <n v="435000"/>
    <n v="169725"/>
    <n v="265275"/>
    <n v="265275"/>
    <n v="169725"/>
    <n v="169725"/>
    <n v="0"/>
    <s v="G/510510/1NA101"/>
  </r>
  <r>
    <s v="1"/>
    <s v="QUITO CIUDAD SOLIDARIA"/>
    <x v="0"/>
    <s v="N"/>
    <x v="10"/>
    <x v="59"/>
    <x v="59"/>
    <x v="0"/>
    <x v="0"/>
    <x v="0"/>
    <x v="10"/>
    <s v="002"/>
    <n v="6990.7"/>
    <n v="0"/>
    <n v="6990.7"/>
    <n v="-3412.02"/>
    <n v="3578.68"/>
    <n v="0"/>
    <n v="166.67"/>
    <n v="166.67"/>
    <n v="6824.03"/>
    <n v="6824.03"/>
    <n v="3412.01"/>
    <s v="G/510512/1NA101"/>
  </r>
  <r>
    <s v="1"/>
    <s v="QUITO CIUDAD SOLIDARIA"/>
    <x v="0"/>
    <s v="N"/>
    <x v="10"/>
    <x v="59"/>
    <x v="59"/>
    <x v="0"/>
    <x v="0"/>
    <x v="0"/>
    <x v="11"/>
    <s v="002"/>
    <n v="5981.41"/>
    <n v="0"/>
    <n v="5981.41"/>
    <n v="3898.64"/>
    <n v="9880.0499999999993"/>
    <n v="0"/>
    <n v="5532.83"/>
    <n v="5532.83"/>
    <n v="448.57999999999993"/>
    <n v="448.57999999999993"/>
    <n v="4347.22"/>
    <s v="G/510513/1NA101"/>
  </r>
  <r>
    <s v="1"/>
    <s v="QUITO CIUDAD SOLIDARIA"/>
    <x v="0"/>
    <s v="N"/>
    <x v="10"/>
    <x v="59"/>
    <x v="59"/>
    <x v="0"/>
    <x v="0"/>
    <x v="0"/>
    <x v="12"/>
    <s v="002"/>
    <n v="432810.25"/>
    <n v="-299.5"/>
    <n v="432510.75"/>
    <n v="0"/>
    <n v="432510.75"/>
    <n v="20033.060000000001"/>
    <n v="261406.06"/>
    <n v="261406.06"/>
    <n v="171104.69"/>
    <n v="171104.69"/>
    <n v="151071.63"/>
    <s v="G/510601/1NA101"/>
  </r>
  <r>
    <s v="1"/>
    <s v="QUITO CIUDAD SOLIDARIA"/>
    <x v="0"/>
    <s v="N"/>
    <x v="10"/>
    <x v="59"/>
    <x v="59"/>
    <x v="0"/>
    <x v="0"/>
    <x v="0"/>
    <x v="13"/>
    <s v="002"/>
    <n v="285517.53999999998"/>
    <n v="-197.33"/>
    <n v="285320.20999999996"/>
    <n v="0"/>
    <n v="285320.20999999996"/>
    <n v="25196.57"/>
    <n v="138313.54"/>
    <n v="138313.54"/>
    <n v="147006.66999999995"/>
    <n v="147006.66999999995"/>
    <n v="121810.1"/>
    <s v="G/510602/1NA101"/>
  </r>
  <r>
    <s v="1"/>
    <s v="QUITO CIUDAD SOLIDARIA"/>
    <x v="0"/>
    <s v="N"/>
    <x v="10"/>
    <x v="59"/>
    <x v="59"/>
    <x v="0"/>
    <x v="0"/>
    <x v="0"/>
    <x v="14"/>
    <s v="002"/>
    <n v="38261.24"/>
    <n v="0"/>
    <n v="38261.24"/>
    <n v="0"/>
    <n v="38261.24"/>
    <n v="0"/>
    <n v="5404.33"/>
    <n v="5404.33"/>
    <n v="32856.909999999996"/>
    <n v="32856.909999999996"/>
    <n v="32856.910000000003"/>
    <s v="G/510707/1NA101"/>
  </r>
  <r>
    <s v="1"/>
    <s v="QUITO CIUDAD SOLIDARIA"/>
    <x v="0"/>
    <s v="N"/>
    <x v="10"/>
    <x v="59"/>
    <x v="59"/>
    <x v="7"/>
    <x v="21"/>
    <x v="4"/>
    <x v="57"/>
    <s v="001"/>
    <n v="28000"/>
    <n v="0"/>
    <n v="28000"/>
    <n v="-28000"/>
    <n v="0"/>
    <n v="0"/>
    <n v="0"/>
    <n v="0"/>
    <n v="28000"/>
    <n v="28000"/>
    <n v="0"/>
    <s v="G/730204/1NN103"/>
  </r>
  <r>
    <s v="1"/>
    <s v="QUITO CIUDAD SOLIDARIA"/>
    <x v="0"/>
    <s v="N"/>
    <x v="10"/>
    <x v="59"/>
    <x v="59"/>
    <x v="7"/>
    <x v="21"/>
    <x v="4"/>
    <x v="53"/>
    <s v="001"/>
    <n v="55000"/>
    <n v="-2000"/>
    <n v="53000"/>
    <n v="-45080.480000000003"/>
    <n v="7919.5199999999968"/>
    <n v="0"/>
    <n v="7919.52"/>
    <n v="7919.52"/>
    <n v="45080.479999999996"/>
    <n v="45080.479999999996"/>
    <n v="0"/>
    <s v="G/730205/1NN103"/>
  </r>
  <r>
    <s v="1"/>
    <s v="QUITO CIUDAD SOLIDARIA"/>
    <x v="0"/>
    <s v="N"/>
    <x v="10"/>
    <x v="59"/>
    <x v="59"/>
    <x v="7"/>
    <x v="21"/>
    <x v="4"/>
    <x v="124"/>
    <s v="001"/>
    <n v="20000"/>
    <n v="0"/>
    <n v="20000"/>
    <n v="-20000"/>
    <n v="0"/>
    <n v="0"/>
    <n v="0"/>
    <n v="0"/>
    <n v="20000"/>
    <n v="20000"/>
    <n v="0"/>
    <s v="G/730207/1NN103"/>
  </r>
  <r>
    <s v="1"/>
    <s v="QUITO CIUDAD SOLIDARIA"/>
    <x v="0"/>
    <s v="N"/>
    <x v="10"/>
    <x v="59"/>
    <x v="59"/>
    <x v="7"/>
    <x v="21"/>
    <x v="4"/>
    <x v="227"/>
    <s v="001"/>
    <n v="5117.1499999999996"/>
    <n v="0"/>
    <n v="5117.1499999999996"/>
    <n v="0"/>
    <n v="5117.1499999999996"/>
    <n v="3048.86"/>
    <n v="1268.29"/>
    <n v="702.8"/>
    <n v="3848.8599999999997"/>
    <n v="4414.3499999999995"/>
    <n v="800"/>
    <s v="G/730243/1NN103"/>
  </r>
  <r>
    <s v="1"/>
    <s v="QUITO CIUDAD SOLIDARIA"/>
    <x v="0"/>
    <s v="N"/>
    <x v="10"/>
    <x v="59"/>
    <x v="59"/>
    <x v="7"/>
    <x v="21"/>
    <x v="4"/>
    <x v="62"/>
    <s v="001"/>
    <n v="45000"/>
    <n v="0"/>
    <n v="45000"/>
    <n v="-45000"/>
    <n v="0"/>
    <n v="0"/>
    <n v="0"/>
    <n v="0"/>
    <n v="45000"/>
    <n v="45000"/>
    <n v="0"/>
    <s v="G/730402/1NN103"/>
  </r>
  <r>
    <s v="1"/>
    <s v="QUITO CIUDAD SOLIDARIA"/>
    <x v="0"/>
    <s v="N"/>
    <x v="10"/>
    <x v="59"/>
    <x v="59"/>
    <x v="7"/>
    <x v="21"/>
    <x v="4"/>
    <x v="160"/>
    <s v="001"/>
    <n v="188299"/>
    <n v="2000"/>
    <n v="190299"/>
    <n v="0"/>
    <n v="190299"/>
    <n v="7225.05"/>
    <n v="180191.76"/>
    <n v="108539.49"/>
    <n v="10107.239999999991"/>
    <n v="81759.509999999995"/>
    <n v="2882.19"/>
    <s v="G/730502/1NN103"/>
  </r>
  <r>
    <s v="1"/>
    <s v="QUITO CIUDAD SOLIDARIA"/>
    <x v="0"/>
    <s v="N"/>
    <x v="10"/>
    <x v="59"/>
    <x v="59"/>
    <x v="7"/>
    <x v="21"/>
    <x v="4"/>
    <x v="110"/>
    <s v="001"/>
    <n v="1740"/>
    <n v="0"/>
    <n v="1740"/>
    <n v="0"/>
    <n v="1740"/>
    <n v="1640"/>
    <n v="0"/>
    <n v="0"/>
    <n v="1740"/>
    <n v="1740"/>
    <n v="100"/>
    <s v="G/730704/1NN103"/>
  </r>
  <r>
    <s v="1"/>
    <s v="QUITO CIUDAD SOLIDARIA"/>
    <x v="0"/>
    <s v="N"/>
    <x v="10"/>
    <x v="59"/>
    <x v="59"/>
    <x v="7"/>
    <x v="21"/>
    <x v="4"/>
    <x v="59"/>
    <s v="001"/>
    <n v="7000"/>
    <n v="0"/>
    <n v="7000"/>
    <n v="-7000"/>
    <n v="0"/>
    <n v="0"/>
    <n v="0"/>
    <n v="0"/>
    <n v="7000"/>
    <n v="7000"/>
    <n v="0"/>
    <s v="G/730812/1NN103"/>
  </r>
  <r>
    <s v="1"/>
    <s v="QUITO CIUDAD SOLIDARIA"/>
    <x v="0"/>
    <s v="N"/>
    <x v="10"/>
    <x v="59"/>
    <x v="59"/>
    <x v="7"/>
    <x v="21"/>
    <x v="4"/>
    <x v="133"/>
    <s v="001"/>
    <n v="1780"/>
    <n v="0"/>
    <n v="1780"/>
    <n v="0"/>
    <n v="1780"/>
    <n v="1680"/>
    <n v="0"/>
    <n v="0"/>
    <n v="1780"/>
    <n v="1780"/>
    <n v="100"/>
    <s v="G/730813/1NN103"/>
  </r>
  <r>
    <s v="1"/>
    <s v="QUITO CIUDAD SOLIDARIA"/>
    <x v="0"/>
    <s v="N"/>
    <x v="10"/>
    <x v="59"/>
    <x v="59"/>
    <x v="7"/>
    <x v="16"/>
    <x v="4"/>
    <x v="57"/>
    <s v="001"/>
    <n v="10000"/>
    <n v="10000"/>
    <n v="20000"/>
    <n v="-20000"/>
    <n v="0"/>
    <n v="0"/>
    <n v="0"/>
    <n v="0"/>
    <n v="20000"/>
    <n v="20000"/>
    <n v="0"/>
    <s v="G/730204/1NN103"/>
  </r>
  <r>
    <s v="1"/>
    <s v="QUITO CIUDAD SOLIDARIA"/>
    <x v="0"/>
    <s v="N"/>
    <x v="10"/>
    <x v="59"/>
    <x v="59"/>
    <x v="7"/>
    <x v="16"/>
    <x v="4"/>
    <x v="53"/>
    <s v="001"/>
    <n v="0"/>
    <n v="130000"/>
    <n v="130000"/>
    <n v="-130000"/>
    <n v="0"/>
    <n v="0"/>
    <n v="0"/>
    <n v="0"/>
    <n v="130000"/>
    <n v="130000"/>
    <n v="0"/>
    <s v="G/730205/1NN103"/>
  </r>
  <r>
    <s v="1"/>
    <s v="QUITO CIUDAD SOLIDARIA"/>
    <x v="0"/>
    <s v="N"/>
    <x v="10"/>
    <x v="59"/>
    <x v="59"/>
    <x v="7"/>
    <x v="16"/>
    <x v="4"/>
    <x v="195"/>
    <s v="001"/>
    <n v="131000"/>
    <n v="-131000"/>
    <n v="0"/>
    <n v="0"/>
    <n v="0"/>
    <n v="0"/>
    <n v="0"/>
    <n v="0"/>
    <n v="0"/>
    <n v="0"/>
    <n v="0"/>
    <s v="G/730607/1NN103"/>
  </r>
  <r>
    <s v="1"/>
    <s v="QUITO CIUDAD SOLIDARIA"/>
    <x v="0"/>
    <s v="N"/>
    <x v="10"/>
    <x v="59"/>
    <x v="59"/>
    <x v="7"/>
    <x v="16"/>
    <x v="4"/>
    <x v="73"/>
    <s v="001"/>
    <n v="0"/>
    <n v="9555.84"/>
    <n v="9555.84"/>
    <n v="0"/>
    <n v="9555.84"/>
    <n v="2971.78"/>
    <n v="6584.06"/>
    <n v="6584.06"/>
    <n v="2971.7799999999997"/>
    <n v="2971.7799999999997"/>
    <n v="0"/>
    <s v="G/730805/1NN103"/>
  </r>
  <r>
    <s v="1"/>
    <s v="QUITO CIUDAD SOLIDARIA"/>
    <x v="0"/>
    <s v="N"/>
    <x v="10"/>
    <x v="59"/>
    <x v="59"/>
    <x v="7"/>
    <x v="16"/>
    <x v="4"/>
    <x v="68"/>
    <s v="001"/>
    <n v="20000"/>
    <n v="0"/>
    <n v="20000"/>
    <n v="-20000"/>
    <n v="0"/>
    <n v="0"/>
    <n v="0"/>
    <n v="0"/>
    <n v="20000"/>
    <n v="20000"/>
    <n v="0"/>
    <s v="G/730811/1NN103"/>
  </r>
  <r>
    <s v="1"/>
    <s v="QUITO CIUDAD SOLIDARIA"/>
    <x v="0"/>
    <s v="N"/>
    <x v="10"/>
    <x v="59"/>
    <x v="59"/>
    <x v="7"/>
    <x v="16"/>
    <x v="4"/>
    <x v="115"/>
    <s v="001"/>
    <n v="0"/>
    <n v="1881.6"/>
    <n v="1881.6"/>
    <n v="0"/>
    <n v="1881.6"/>
    <n v="645.12"/>
    <n v="1236.48"/>
    <n v="1236.48"/>
    <n v="645.11999999999989"/>
    <n v="645.11999999999989"/>
    <n v="0"/>
    <s v="G/731404/1NN103"/>
  </r>
  <r>
    <s v="1"/>
    <s v="QUITO CIUDAD SOLIDARIA"/>
    <x v="0"/>
    <s v="N"/>
    <x v="10"/>
    <x v="59"/>
    <x v="59"/>
    <x v="7"/>
    <x v="107"/>
    <x v="4"/>
    <x v="57"/>
    <s v="001"/>
    <n v="0"/>
    <n v="10000"/>
    <n v="10000"/>
    <n v="-10000"/>
    <n v="0"/>
    <n v="0"/>
    <n v="0"/>
    <n v="0"/>
    <n v="10000"/>
    <n v="10000"/>
    <n v="0"/>
    <s v="G/730204/1NN103"/>
  </r>
  <r>
    <s v="1"/>
    <s v="QUITO CIUDAD SOLIDARIA"/>
    <x v="0"/>
    <s v="N"/>
    <x v="10"/>
    <x v="59"/>
    <x v="59"/>
    <x v="7"/>
    <x v="107"/>
    <x v="4"/>
    <x v="53"/>
    <s v="001"/>
    <n v="149500"/>
    <n v="-149500"/>
    <n v="0"/>
    <n v="0"/>
    <n v="0"/>
    <n v="0"/>
    <n v="0"/>
    <n v="0"/>
    <n v="0"/>
    <n v="0"/>
    <n v="0"/>
    <s v="G/730205/1NN103"/>
  </r>
  <r>
    <s v="1"/>
    <s v="QUITO CIUDAD SOLIDARIA"/>
    <x v="0"/>
    <s v="N"/>
    <x v="10"/>
    <x v="59"/>
    <x v="59"/>
    <x v="7"/>
    <x v="107"/>
    <x v="4"/>
    <x v="195"/>
    <s v="001"/>
    <n v="0"/>
    <n v="130500"/>
    <n v="130500"/>
    <n v="-130500"/>
    <n v="0"/>
    <n v="0"/>
    <n v="0"/>
    <n v="0"/>
    <n v="130500"/>
    <n v="130500"/>
    <n v="0"/>
    <s v="G/730607/1NN103"/>
  </r>
  <r>
    <s v="3"/>
    <s v="QUITO CIUDAD INTELIGENTE"/>
    <x v="0"/>
    <s v="N"/>
    <x v="10"/>
    <x v="59"/>
    <x v="59"/>
    <x v="8"/>
    <x v="108"/>
    <x v="4"/>
    <x v="57"/>
    <s v="001"/>
    <n v="55000"/>
    <n v="0"/>
    <n v="55000"/>
    <n v="-55000"/>
    <n v="0"/>
    <n v="0"/>
    <n v="0"/>
    <n v="0"/>
    <n v="55000"/>
    <n v="55000"/>
    <n v="0"/>
    <s v="G/730204/3NN301"/>
  </r>
  <r>
    <s v="1"/>
    <s v="QUITO CIUDAD SOLIDARIA"/>
    <x v="0"/>
    <s v="N"/>
    <x v="10"/>
    <x v="59"/>
    <x v="59"/>
    <x v="7"/>
    <x v="16"/>
    <x v="9"/>
    <x v="157"/>
    <s v="001"/>
    <n v="216905.54"/>
    <n v="-11437.44"/>
    <n v="205468.1"/>
    <n v="-205468.1"/>
    <n v="0"/>
    <n v="0"/>
    <n v="0"/>
    <n v="0"/>
    <n v="205468.1"/>
    <n v="205468.1"/>
    <n v="0"/>
    <s v="G/780103/1NN103"/>
  </r>
  <r>
    <s v="1"/>
    <s v="QUITO CIUDAD SOLIDARIA"/>
    <x v="0"/>
    <s v="N"/>
    <x v="10"/>
    <x v="59"/>
    <x v="59"/>
    <x v="7"/>
    <x v="16"/>
    <x v="9"/>
    <x v="137"/>
    <s v="001"/>
    <n v="9000"/>
    <n v="-9000"/>
    <n v="0"/>
    <n v="0"/>
    <n v="0"/>
    <n v="0"/>
    <n v="0"/>
    <n v="0"/>
    <n v="0"/>
    <n v="0"/>
    <n v="0"/>
    <s v="G/780204/1NN103"/>
  </r>
  <r>
    <s v="1"/>
    <s v="QUITO CIUDAD SOLIDARIA"/>
    <x v="0"/>
    <s v="N"/>
    <x v="10"/>
    <x v="59"/>
    <x v="59"/>
    <x v="7"/>
    <x v="107"/>
    <x v="9"/>
    <x v="137"/>
    <s v="001"/>
    <n v="0"/>
    <n v="9000"/>
    <n v="9000"/>
    <n v="-9000"/>
    <n v="0"/>
    <n v="0"/>
    <n v="0"/>
    <n v="0"/>
    <n v="9000"/>
    <n v="9000"/>
    <n v="0"/>
    <s v="G/780204/1NN103"/>
  </r>
  <r>
    <s v="3"/>
    <s v="QUITO CIUDAD INTELIGENTE"/>
    <x v="0"/>
    <s v="N"/>
    <x v="10"/>
    <x v="59"/>
    <x v="59"/>
    <x v="8"/>
    <x v="108"/>
    <x v="9"/>
    <x v="228"/>
    <s v="001"/>
    <n v="250000"/>
    <n v="0"/>
    <n v="250000"/>
    <n v="-250000"/>
    <n v="0"/>
    <n v="0"/>
    <n v="0"/>
    <n v="0"/>
    <n v="250000"/>
    <n v="250000"/>
    <n v="0"/>
    <s v="G/780104/3NN301"/>
  </r>
  <r>
    <s v="3"/>
    <s v="QUITO CIUDAD INTELIGENTE"/>
    <x v="0"/>
    <s v="N"/>
    <x v="10"/>
    <x v="59"/>
    <x v="59"/>
    <x v="8"/>
    <x v="108"/>
    <x v="9"/>
    <x v="137"/>
    <s v="001"/>
    <n v="300000"/>
    <n v="0"/>
    <n v="300000"/>
    <n v="-300000"/>
    <n v="0"/>
    <n v="0"/>
    <n v="0"/>
    <n v="0"/>
    <n v="300000"/>
    <n v="300000"/>
    <n v="0"/>
    <s v="G/780204/3NN301"/>
  </r>
  <r>
    <s v="3"/>
    <s v="QUITO CIUDAD INTELIGENTE"/>
    <x v="0"/>
    <s v="N"/>
    <x v="10"/>
    <x v="59"/>
    <x v="59"/>
    <x v="8"/>
    <x v="17"/>
    <x v="9"/>
    <x v="157"/>
    <s v="001"/>
    <n v="1000000"/>
    <n v="0"/>
    <n v="1000000"/>
    <n v="0"/>
    <n v="1000000"/>
    <n v="0"/>
    <n v="1000000"/>
    <n v="1000000"/>
    <n v="0"/>
    <n v="0"/>
    <n v="0"/>
    <s v="G/780103/3NN301"/>
  </r>
  <r>
    <s v="3"/>
    <s v="QUITO CIUDAD INTELIGENTE"/>
    <x v="0"/>
    <s v="N"/>
    <x v="10"/>
    <x v="59"/>
    <x v="59"/>
    <x v="8"/>
    <x v="17"/>
    <x v="9"/>
    <x v="137"/>
    <s v="001"/>
    <n v="30000"/>
    <n v="0"/>
    <n v="30000"/>
    <n v="0"/>
    <n v="30000"/>
    <n v="0"/>
    <n v="30000"/>
    <n v="197"/>
    <n v="0"/>
    <n v="29803"/>
    <n v="0"/>
    <s v="G/780204/3NN301"/>
  </r>
  <r>
    <s v="1"/>
    <s v="QUITO CIUDAD SOLIDARIA"/>
    <x v="0"/>
    <s v="N"/>
    <x v="10"/>
    <x v="59"/>
    <x v="59"/>
    <x v="7"/>
    <x v="21"/>
    <x v="6"/>
    <x v="78"/>
    <s v="001"/>
    <n v="65600"/>
    <n v="0"/>
    <n v="65600"/>
    <n v="-65600"/>
    <n v="0"/>
    <n v="0"/>
    <n v="0"/>
    <n v="0"/>
    <n v="65600"/>
    <n v="65600"/>
    <n v="0"/>
    <s v="G/840107/1NN103"/>
  </r>
  <r>
    <s v="3"/>
    <s v="QUITO CIUDAD INTELIGENTE"/>
    <x v="0"/>
    <s v="N"/>
    <x v="10"/>
    <x v="59"/>
    <x v="59"/>
    <x v="8"/>
    <x v="108"/>
    <x v="6"/>
    <x v="78"/>
    <s v="001"/>
    <n v="0"/>
    <n v="0"/>
    <n v="0"/>
    <n v="125000"/>
    <n v="125000"/>
    <n v="0"/>
    <n v="0"/>
    <n v="0"/>
    <n v="0"/>
    <n v="0"/>
    <n v="125000"/>
    <s v="G/840107/3NN301"/>
  </r>
  <r>
    <s v="1"/>
    <s v="QUITO CIUDAD SOLIDARIA"/>
    <x v="0"/>
    <s v="P"/>
    <x v="11"/>
    <x v="60"/>
    <x v="60"/>
    <x v="0"/>
    <x v="0"/>
    <x v="0"/>
    <x v="0"/>
    <s v="002"/>
    <n v="1226304"/>
    <n v="-961.53"/>
    <n v="1225342.47"/>
    <n v="-56513.72"/>
    <n v="1168828.75"/>
    <n v="0"/>
    <n v="769886.88"/>
    <n v="769886.88"/>
    <n v="455455.58999999997"/>
    <n v="455455.58999999997"/>
    <n v="398941.87"/>
    <s v="G/510105/1PA101"/>
  </r>
  <r>
    <s v="1"/>
    <s v="QUITO CIUDAD SOLIDARIA"/>
    <x v="0"/>
    <s v="P"/>
    <x v="11"/>
    <x v="60"/>
    <x v="60"/>
    <x v="0"/>
    <x v="0"/>
    <x v="0"/>
    <x v="1"/>
    <s v="002"/>
    <n v="7232.52"/>
    <n v="0"/>
    <n v="7232.52"/>
    <n v="0"/>
    <n v="7232.52"/>
    <n v="0"/>
    <n v="4821.68"/>
    <n v="4821.68"/>
    <n v="2410.84"/>
    <n v="2410.84"/>
    <n v="2410.84"/>
    <s v="G/510106/1PA101"/>
  </r>
  <r>
    <s v="1"/>
    <s v="QUITO CIUDAD SOLIDARIA"/>
    <x v="0"/>
    <s v="P"/>
    <x v="11"/>
    <x v="60"/>
    <x v="60"/>
    <x v="0"/>
    <x v="0"/>
    <x v="0"/>
    <x v="2"/>
    <s v="002"/>
    <n v="103889.71"/>
    <n v="0"/>
    <n v="103889.71"/>
    <n v="0"/>
    <n v="103889.71"/>
    <n v="821.25"/>
    <n v="21817.13"/>
    <n v="21817.13"/>
    <n v="82072.58"/>
    <n v="82072.58"/>
    <n v="81251.33"/>
    <s v="G/510203/1PA101"/>
  </r>
  <r>
    <s v="1"/>
    <s v="QUITO CIUDAD SOLIDARIA"/>
    <x v="0"/>
    <s v="P"/>
    <x v="11"/>
    <x v="60"/>
    <x v="60"/>
    <x v="0"/>
    <x v="0"/>
    <x v="0"/>
    <x v="3"/>
    <s v="002"/>
    <n v="26784.12"/>
    <n v="0"/>
    <n v="26784.12"/>
    <n v="0"/>
    <n v="26784.12"/>
    <n v="242.22"/>
    <n v="21838.15"/>
    <n v="21838.15"/>
    <n v="4945.9699999999975"/>
    <n v="4945.9699999999975"/>
    <n v="4703.75"/>
    <s v="G/510204/1PA101"/>
  </r>
  <r>
    <s v="1"/>
    <s v="QUITO CIUDAD SOLIDARIA"/>
    <x v="0"/>
    <s v="P"/>
    <x v="11"/>
    <x v="60"/>
    <x v="60"/>
    <x v="0"/>
    <x v="0"/>
    <x v="0"/>
    <x v="4"/>
    <s v="002"/>
    <n v="132"/>
    <n v="0"/>
    <n v="132"/>
    <n v="-60.26"/>
    <n v="71.740000000000009"/>
    <n v="0"/>
    <n v="41.5"/>
    <n v="41.5"/>
    <n v="90.5"/>
    <n v="90.5"/>
    <n v="30.24"/>
    <s v="G/510304/1PA101"/>
  </r>
  <r>
    <s v="1"/>
    <s v="QUITO CIUDAD SOLIDARIA"/>
    <x v="0"/>
    <s v="P"/>
    <x v="11"/>
    <x v="60"/>
    <x v="60"/>
    <x v="0"/>
    <x v="0"/>
    <x v="0"/>
    <x v="5"/>
    <s v="002"/>
    <n v="1056"/>
    <n v="0"/>
    <n v="1056"/>
    <n v="-482.11"/>
    <n v="573.89"/>
    <n v="0"/>
    <n v="332"/>
    <n v="332"/>
    <n v="724"/>
    <n v="724"/>
    <n v="241.89"/>
    <s v="G/510306/1PA101"/>
  </r>
  <r>
    <s v="1"/>
    <s v="QUITO CIUDAD SOLIDARIA"/>
    <x v="0"/>
    <s v="P"/>
    <x v="11"/>
    <x v="60"/>
    <x v="60"/>
    <x v="0"/>
    <x v="0"/>
    <x v="0"/>
    <x v="6"/>
    <s v="002"/>
    <n v="36.159999999999997"/>
    <n v="30.84"/>
    <n v="67"/>
    <n v="0"/>
    <n v="67"/>
    <n v="0"/>
    <n v="64"/>
    <n v="64"/>
    <n v="3"/>
    <n v="3"/>
    <n v="3"/>
    <s v="G/510401/1PA101"/>
  </r>
  <r>
    <s v="1"/>
    <s v="QUITO CIUDAD SOLIDARIA"/>
    <x v="0"/>
    <s v="P"/>
    <x v="11"/>
    <x v="60"/>
    <x v="60"/>
    <x v="0"/>
    <x v="0"/>
    <x v="0"/>
    <x v="7"/>
    <s v="002"/>
    <n v="216.98"/>
    <n v="0"/>
    <n v="216.98"/>
    <n v="0"/>
    <n v="216.98"/>
    <n v="0"/>
    <n v="192.88"/>
    <n v="192.88"/>
    <n v="24.099999999999994"/>
    <n v="24.099999999999994"/>
    <n v="24.1"/>
    <s v="G/510408/1PA101"/>
  </r>
  <r>
    <s v="1"/>
    <s v="QUITO CIUDAD SOLIDARIA"/>
    <x v="0"/>
    <s v="P"/>
    <x v="11"/>
    <x v="60"/>
    <x v="60"/>
    <x v="0"/>
    <x v="0"/>
    <x v="0"/>
    <x v="8"/>
    <s v="002"/>
    <n v="8806.02"/>
    <n v="0"/>
    <n v="8806.02"/>
    <n v="0"/>
    <n v="8806.02"/>
    <n v="0"/>
    <n v="6478.36"/>
    <n v="6478.36"/>
    <n v="2327.6600000000008"/>
    <n v="2327.6600000000008"/>
    <n v="2327.66"/>
    <s v="G/510507/1PA101"/>
  </r>
  <r>
    <s v="1"/>
    <s v="QUITO CIUDAD SOLIDARIA"/>
    <x v="0"/>
    <s v="P"/>
    <x v="11"/>
    <x v="60"/>
    <x v="60"/>
    <x v="0"/>
    <x v="0"/>
    <x v="0"/>
    <x v="9"/>
    <s v="002"/>
    <n v="2833"/>
    <n v="0"/>
    <n v="2833"/>
    <n v="-1416.5"/>
    <n v="1416.5"/>
    <n v="0"/>
    <n v="0"/>
    <n v="0"/>
    <n v="2833"/>
    <n v="2833"/>
    <n v="1416.5"/>
    <s v="G/510509/1PA101"/>
  </r>
  <r>
    <s v="1"/>
    <s v="QUITO CIUDAD SOLIDARIA"/>
    <x v="0"/>
    <s v="P"/>
    <x v="11"/>
    <x v="60"/>
    <x v="60"/>
    <x v="0"/>
    <x v="0"/>
    <x v="0"/>
    <x v="82"/>
    <s v="002"/>
    <n v="13140"/>
    <n v="0"/>
    <n v="13140"/>
    <n v="0"/>
    <n v="13140"/>
    <n v="7665"/>
    <n v="5475"/>
    <n v="5475"/>
    <n v="7665"/>
    <n v="7665"/>
    <n v="0"/>
    <s v="G/510510/1PA101"/>
  </r>
  <r>
    <s v="1"/>
    <s v="QUITO CIUDAD SOLIDARIA"/>
    <x v="0"/>
    <s v="P"/>
    <x v="11"/>
    <x v="60"/>
    <x v="60"/>
    <x v="0"/>
    <x v="0"/>
    <x v="0"/>
    <x v="10"/>
    <s v="002"/>
    <n v="3542.65"/>
    <n v="99"/>
    <n v="3641.65"/>
    <n v="1263.8699999999999"/>
    <n v="4905.5200000000004"/>
    <n v="0"/>
    <n v="3641.65"/>
    <n v="3641.65"/>
    <n v="0"/>
    <n v="0"/>
    <n v="1263.8699999999999"/>
    <s v="G/510512/1PA101"/>
  </r>
  <r>
    <s v="1"/>
    <s v="QUITO CIUDAD SOLIDARIA"/>
    <x v="0"/>
    <s v="P"/>
    <x v="11"/>
    <x v="60"/>
    <x v="60"/>
    <x v="0"/>
    <x v="0"/>
    <x v="0"/>
    <x v="11"/>
    <s v="002"/>
    <n v="3085.3"/>
    <n v="521.36"/>
    <n v="3606.6600000000003"/>
    <n v="1992.08"/>
    <n v="5598.74"/>
    <n v="0"/>
    <n v="3606.66"/>
    <n v="3606.66"/>
    <n v="0"/>
    <n v="0"/>
    <n v="1992.08"/>
    <s v="G/510513/1PA101"/>
  </r>
  <r>
    <s v="1"/>
    <s v="QUITO CIUDAD SOLIDARIA"/>
    <x v="0"/>
    <s v="P"/>
    <x v="11"/>
    <x v="60"/>
    <x v="60"/>
    <x v="0"/>
    <x v="0"/>
    <x v="0"/>
    <x v="12"/>
    <s v="002"/>
    <n v="157668.42000000001"/>
    <n v="0"/>
    <n v="157668.42000000001"/>
    <n v="-4671.62"/>
    <n v="152996.80000000002"/>
    <n v="1246.6500000000001"/>
    <n v="100138.93"/>
    <n v="100138.93"/>
    <n v="57529.49000000002"/>
    <n v="57529.49000000002"/>
    <n v="51611.22"/>
    <s v="G/510601/1PA101"/>
  </r>
  <r>
    <s v="1"/>
    <s v="QUITO CIUDAD SOLIDARIA"/>
    <x v="0"/>
    <s v="P"/>
    <x v="11"/>
    <x v="60"/>
    <x v="60"/>
    <x v="0"/>
    <x v="0"/>
    <x v="0"/>
    <x v="13"/>
    <s v="002"/>
    <n v="103889.71"/>
    <n v="0"/>
    <n v="103889.71"/>
    <n v="-21896.27"/>
    <n v="81993.440000000002"/>
    <n v="821.37"/>
    <n v="53719.22"/>
    <n v="53719.22"/>
    <n v="50170.490000000005"/>
    <n v="50170.490000000005"/>
    <n v="27452.85"/>
    <s v="G/510602/1PA101"/>
  </r>
  <r>
    <s v="1"/>
    <s v="QUITO CIUDAD SOLIDARIA"/>
    <x v="0"/>
    <s v="P"/>
    <x v="11"/>
    <x v="60"/>
    <x v="60"/>
    <x v="0"/>
    <x v="0"/>
    <x v="0"/>
    <x v="14"/>
    <s v="002"/>
    <n v="10027.09"/>
    <n v="0"/>
    <n v="10027.09"/>
    <n v="0"/>
    <n v="10027.09"/>
    <n v="0"/>
    <n v="318.58999999999997"/>
    <n v="318.58999999999997"/>
    <n v="9708.5"/>
    <n v="9708.5"/>
    <n v="9708.5"/>
    <s v="G/510707/1PA101"/>
  </r>
  <r>
    <s v="1"/>
    <s v="QUITO CIUDAD SOLIDARIA"/>
    <x v="0"/>
    <s v="P"/>
    <x v="11"/>
    <x v="60"/>
    <x v="60"/>
    <x v="0"/>
    <x v="1"/>
    <x v="1"/>
    <x v="24"/>
    <s v="001"/>
    <n v="5000"/>
    <n v="0"/>
    <n v="5000"/>
    <n v="-2500"/>
    <n v="2500"/>
    <n v="0"/>
    <n v="0"/>
    <n v="0"/>
    <n v="5000"/>
    <n v="5000"/>
    <n v="2500"/>
    <s v="G/530402/1PA101"/>
  </r>
  <r>
    <s v="1"/>
    <s v="QUITO CIUDAD SOLIDARIA"/>
    <x v="0"/>
    <s v="P"/>
    <x v="11"/>
    <x v="60"/>
    <x v="60"/>
    <x v="0"/>
    <x v="1"/>
    <x v="1"/>
    <x v="127"/>
    <s v="001"/>
    <n v="2000"/>
    <n v="0"/>
    <n v="2000"/>
    <n v="-1000"/>
    <n v="1000"/>
    <n v="0"/>
    <n v="0"/>
    <n v="0"/>
    <n v="2000"/>
    <n v="2000"/>
    <n v="1000"/>
    <s v="G/530418/1PA101"/>
  </r>
  <r>
    <s v="1"/>
    <s v="QUITO CIUDAD SOLIDARIA"/>
    <x v="0"/>
    <s v="P"/>
    <x v="11"/>
    <x v="60"/>
    <x v="60"/>
    <x v="0"/>
    <x v="1"/>
    <x v="1"/>
    <x v="28"/>
    <s v="001"/>
    <n v="500"/>
    <n v="0"/>
    <n v="500"/>
    <n v="-250"/>
    <n v="250"/>
    <n v="180"/>
    <n v="0"/>
    <n v="0"/>
    <n v="500"/>
    <n v="500"/>
    <n v="70"/>
    <s v="G/530704/1PA101"/>
  </r>
  <r>
    <s v="1"/>
    <s v="QUITO CIUDAD SOLIDARIA"/>
    <x v="0"/>
    <s v="P"/>
    <x v="11"/>
    <x v="60"/>
    <x v="60"/>
    <x v="0"/>
    <x v="1"/>
    <x v="1"/>
    <x v="37"/>
    <s v="001"/>
    <n v="2000"/>
    <n v="0"/>
    <n v="2000"/>
    <n v="-1000"/>
    <n v="1000"/>
    <n v="0"/>
    <n v="0"/>
    <n v="0"/>
    <n v="2000"/>
    <n v="2000"/>
    <n v="1000"/>
    <s v="G/530813/1PA101"/>
  </r>
  <r>
    <s v="3"/>
    <s v="QUITO CIUDAD INTELIGENTE"/>
    <x v="0"/>
    <s v="P"/>
    <x v="11"/>
    <x v="60"/>
    <x v="60"/>
    <x v="28"/>
    <x v="109"/>
    <x v="3"/>
    <x v="40"/>
    <s v="001"/>
    <n v="0"/>
    <n v="41065.75"/>
    <n v="41065.75"/>
    <n v="0"/>
    <n v="41065.75"/>
    <n v="31663.37"/>
    <n v="9402.3799999999992"/>
    <n v="9402.3799999999992"/>
    <n v="31663.370000000003"/>
    <n v="31663.370000000003"/>
    <n v="0"/>
    <s v="G/710203/3PP306"/>
  </r>
  <r>
    <s v="3"/>
    <s v="QUITO CIUDAD INTELIGENTE"/>
    <x v="0"/>
    <s v="P"/>
    <x v="11"/>
    <x v="60"/>
    <x v="60"/>
    <x v="28"/>
    <x v="109"/>
    <x v="3"/>
    <x v="41"/>
    <s v="001"/>
    <n v="0"/>
    <n v="10633.33"/>
    <n v="10633.33"/>
    <n v="0"/>
    <n v="10633.33"/>
    <n v="4450.13"/>
    <n v="6183.2"/>
    <n v="6183.2"/>
    <n v="4450.13"/>
    <n v="4450.13"/>
    <n v="0"/>
    <s v="G/710204/3PP306"/>
  </r>
  <r>
    <s v="3"/>
    <s v="QUITO CIUDAD INTELIGENTE"/>
    <x v="0"/>
    <s v="P"/>
    <x v="11"/>
    <x v="60"/>
    <x v="60"/>
    <x v="28"/>
    <x v="109"/>
    <x v="3"/>
    <x v="42"/>
    <s v="001"/>
    <n v="0"/>
    <n v="23740.63"/>
    <n v="23740.63"/>
    <n v="-11870.32"/>
    <n v="11870.310000000001"/>
    <n v="0"/>
    <n v="2338.67"/>
    <n v="2338.67"/>
    <n v="21401.96"/>
    <n v="21401.96"/>
    <n v="9531.64"/>
    <s v="G/710507/3PP306"/>
  </r>
  <r>
    <s v="3"/>
    <s v="QUITO CIUDAD INTELIGENTE"/>
    <x v="0"/>
    <s v="P"/>
    <x v="11"/>
    <x v="60"/>
    <x v="60"/>
    <x v="28"/>
    <x v="109"/>
    <x v="3"/>
    <x v="43"/>
    <s v="001"/>
    <n v="0"/>
    <n v="510189"/>
    <n v="510189"/>
    <n v="0"/>
    <n v="510189"/>
    <n v="195278.93"/>
    <n v="314910.07"/>
    <n v="314910.07"/>
    <n v="195278.93"/>
    <n v="195278.93"/>
    <n v="0"/>
    <s v="G/710510/3PP306"/>
  </r>
  <r>
    <s v="3"/>
    <s v="QUITO CIUDAD INTELIGENTE"/>
    <x v="0"/>
    <s v="P"/>
    <x v="11"/>
    <x v="60"/>
    <x v="60"/>
    <x v="28"/>
    <x v="109"/>
    <x v="3"/>
    <x v="214"/>
    <s v="001"/>
    <n v="0"/>
    <n v="569"/>
    <n v="569"/>
    <n v="0"/>
    <n v="569"/>
    <n v="0"/>
    <n v="568.33000000000004"/>
    <n v="568.33000000000004"/>
    <n v="0.66999999999995907"/>
    <n v="0.66999999999995907"/>
    <n v="0.67"/>
    <s v="G/710512/3PP306"/>
  </r>
  <r>
    <s v="3"/>
    <s v="QUITO CIUDAD INTELIGENTE"/>
    <x v="0"/>
    <s v="P"/>
    <x v="11"/>
    <x v="60"/>
    <x v="60"/>
    <x v="28"/>
    <x v="109"/>
    <x v="3"/>
    <x v="214"/>
    <s v="002"/>
    <n v="0"/>
    <n v="310.33"/>
    <n v="310.33"/>
    <n v="0"/>
    <n v="310.33"/>
    <n v="0"/>
    <n v="310"/>
    <n v="310"/>
    <n v="0.32999999999998408"/>
    <n v="0.32999999999998408"/>
    <n v="0.33"/>
    <s v="G/710512/3PP306"/>
  </r>
  <r>
    <s v="3"/>
    <s v="QUITO CIUDAD INTELIGENTE"/>
    <x v="0"/>
    <s v="P"/>
    <x v="11"/>
    <x v="60"/>
    <x v="60"/>
    <x v="28"/>
    <x v="109"/>
    <x v="3"/>
    <x v="44"/>
    <s v="001"/>
    <n v="0"/>
    <n v="44187.88"/>
    <n v="44187.88"/>
    <n v="16049.36"/>
    <n v="60237.24"/>
    <n v="3946.61"/>
    <n v="40241.269999999997"/>
    <n v="40241.269999999997"/>
    <n v="3946.6100000000006"/>
    <n v="3946.6100000000006"/>
    <n v="16049.36"/>
    <s v="G/710601/3PP306"/>
  </r>
  <r>
    <s v="3"/>
    <s v="QUITO CIUDAD INTELIGENTE"/>
    <x v="0"/>
    <s v="P"/>
    <x v="11"/>
    <x v="60"/>
    <x v="60"/>
    <x v="28"/>
    <x v="109"/>
    <x v="3"/>
    <x v="45"/>
    <s v="001"/>
    <n v="0"/>
    <n v="41065.75"/>
    <n v="41065.75"/>
    <n v="0"/>
    <n v="41065.75"/>
    <n v="37401.11"/>
    <n v="3664.64"/>
    <n v="3664.64"/>
    <n v="37401.11"/>
    <n v="37401.11"/>
    <n v="0"/>
    <s v="G/710602/3PP306"/>
  </r>
  <r>
    <s v="3"/>
    <s v="QUITO CIUDAD INTELIGENTE"/>
    <x v="0"/>
    <s v="P"/>
    <x v="11"/>
    <x v="60"/>
    <x v="60"/>
    <x v="28"/>
    <x v="109"/>
    <x v="4"/>
    <x v="124"/>
    <s v="001"/>
    <n v="14000"/>
    <n v="0"/>
    <n v="14000"/>
    <n v="-14000"/>
    <n v="0"/>
    <n v="0"/>
    <n v="0"/>
    <n v="0"/>
    <n v="14000"/>
    <n v="14000"/>
    <n v="0"/>
    <s v="G/730207/3PP306"/>
  </r>
  <r>
    <s v="3"/>
    <s v="QUITO CIUDAD INTELIGENTE"/>
    <x v="0"/>
    <s v="P"/>
    <x v="11"/>
    <x v="60"/>
    <x v="60"/>
    <x v="28"/>
    <x v="109"/>
    <x v="4"/>
    <x v="49"/>
    <s v="001"/>
    <n v="713000"/>
    <n v="-671451.34"/>
    <n v="41548.660000000033"/>
    <n v="-41548.660000000003"/>
    <n v="0"/>
    <n v="0"/>
    <n v="0"/>
    <n v="0"/>
    <n v="41548.660000000033"/>
    <n v="41548.660000000033"/>
    <n v="0"/>
    <s v="G/730606/3PP306"/>
  </r>
  <r>
    <s v="3"/>
    <s v="QUITO CIUDAD INTELIGENTE"/>
    <x v="0"/>
    <s v="P"/>
    <x v="11"/>
    <x v="60"/>
    <x v="60"/>
    <x v="28"/>
    <x v="109"/>
    <x v="4"/>
    <x v="126"/>
    <s v="001"/>
    <n v="7000"/>
    <n v="0"/>
    <n v="7000"/>
    <n v="-7000"/>
    <n v="0"/>
    <n v="0"/>
    <n v="0"/>
    <n v="0"/>
    <n v="7000"/>
    <n v="7000"/>
    <n v="0"/>
    <s v="G/730702/3PP306"/>
  </r>
  <r>
    <s v="3"/>
    <s v="QUITO CIUDAD INTELIGENTE"/>
    <x v="0"/>
    <s v="P"/>
    <x v="11"/>
    <x v="60"/>
    <x v="60"/>
    <x v="28"/>
    <x v="109"/>
    <x v="4"/>
    <x v="110"/>
    <s v="001"/>
    <n v="14000"/>
    <n v="0"/>
    <n v="14000"/>
    <n v="0"/>
    <n v="14000"/>
    <n v="0"/>
    <n v="0"/>
    <n v="0"/>
    <n v="14000"/>
    <n v="14000"/>
    <n v="14000"/>
    <s v="G/730704/3PP306"/>
  </r>
  <r>
    <s v="3"/>
    <s v="QUITO CIUDAD INTELIGENTE"/>
    <x v="0"/>
    <s v="P"/>
    <x v="11"/>
    <x v="60"/>
    <x v="60"/>
    <x v="28"/>
    <x v="109"/>
    <x v="4"/>
    <x v="64"/>
    <s v="001"/>
    <n v="7000"/>
    <n v="0"/>
    <n v="7000"/>
    <n v="-7000"/>
    <n v="0"/>
    <n v="0"/>
    <n v="0"/>
    <n v="0"/>
    <n v="7000"/>
    <n v="7000"/>
    <n v="0"/>
    <s v="G/730807/3PP306"/>
  </r>
  <r>
    <s v="3"/>
    <s v="QUITO CIUDAD INTELIGENTE"/>
    <x v="0"/>
    <s v="P"/>
    <x v="11"/>
    <x v="60"/>
    <x v="60"/>
    <x v="28"/>
    <x v="109"/>
    <x v="4"/>
    <x v="133"/>
    <s v="001"/>
    <n v="5000"/>
    <n v="0"/>
    <n v="5000"/>
    <n v="0"/>
    <n v="5000"/>
    <n v="0"/>
    <n v="0"/>
    <n v="0"/>
    <n v="5000"/>
    <n v="5000"/>
    <n v="5000"/>
    <s v="G/730813/3PP306"/>
  </r>
  <r>
    <s v="3"/>
    <s v="QUITO CIUDAD INTELIGENTE"/>
    <x v="0"/>
    <s v="P"/>
    <x v="11"/>
    <x v="60"/>
    <x v="60"/>
    <x v="28"/>
    <x v="110"/>
    <x v="4"/>
    <x v="57"/>
    <s v="001"/>
    <n v="10000"/>
    <n v="0"/>
    <n v="10000"/>
    <n v="-10000"/>
    <n v="0"/>
    <n v="0"/>
    <n v="0"/>
    <n v="0"/>
    <n v="10000"/>
    <n v="10000"/>
    <n v="0"/>
    <s v="G/730204/3PP306"/>
  </r>
  <r>
    <s v="3"/>
    <s v="QUITO CIUDAD INTELIGENTE"/>
    <x v="0"/>
    <s v="P"/>
    <x v="11"/>
    <x v="60"/>
    <x v="60"/>
    <x v="28"/>
    <x v="110"/>
    <x v="4"/>
    <x v="53"/>
    <s v="001"/>
    <n v="10000"/>
    <n v="0"/>
    <n v="10000"/>
    <n v="-10000"/>
    <n v="0"/>
    <n v="0"/>
    <n v="0"/>
    <n v="0"/>
    <n v="10000"/>
    <n v="10000"/>
    <n v="0"/>
    <s v="G/730205/3PP306"/>
  </r>
  <r>
    <s v="3"/>
    <s v="QUITO CIUDAD INTELIGENTE"/>
    <x v="0"/>
    <s v="P"/>
    <x v="11"/>
    <x v="60"/>
    <x v="60"/>
    <x v="28"/>
    <x v="111"/>
    <x v="4"/>
    <x v="106"/>
    <s v="001"/>
    <n v="60000"/>
    <n v="0"/>
    <n v="60000"/>
    <n v="-60000"/>
    <n v="0"/>
    <n v="0"/>
    <n v="0"/>
    <n v="0"/>
    <n v="60000"/>
    <n v="60000"/>
    <n v="0"/>
    <s v="G/730601/3PP306"/>
  </r>
  <r>
    <s v="3"/>
    <s v="QUITO CIUDAD INTELIGENTE"/>
    <x v="0"/>
    <s v="P"/>
    <x v="11"/>
    <x v="60"/>
    <x v="60"/>
    <x v="28"/>
    <x v="111"/>
    <x v="4"/>
    <x v="49"/>
    <s v="001"/>
    <n v="139485.76000000001"/>
    <n v="0"/>
    <n v="139485.76000000001"/>
    <n v="-139485.76000000001"/>
    <n v="0"/>
    <n v="0"/>
    <n v="0"/>
    <n v="0"/>
    <n v="139485.76000000001"/>
    <n v="139485.76000000001"/>
    <n v="0"/>
    <s v="G/730606/3PP306"/>
  </r>
  <r>
    <s v="3"/>
    <s v="QUITO CIUDAD INTELIGENTE"/>
    <x v="0"/>
    <s v="P"/>
    <x v="11"/>
    <x v="60"/>
    <x v="60"/>
    <x v="28"/>
    <x v="109"/>
    <x v="6"/>
    <x v="78"/>
    <s v="001"/>
    <n v="40000"/>
    <n v="0"/>
    <n v="40000"/>
    <n v="0"/>
    <n v="40000"/>
    <n v="0"/>
    <n v="0"/>
    <n v="0"/>
    <n v="40000"/>
    <n v="40000"/>
    <n v="40000"/>
    <s v="G/840107/3PP306"/>
  </r>
  <r>
    <s v="1"/>
    <s v="QUITO CIUDAD SOLIDARIA"/>
    <x v="3"/>
    <s v="M"/>
    <x v="15"/>
    <x v="61"/>
    <x v="61"/>
    <x v="0"/>
    <x v="0"/>
    <x v="0"/>
    <x v="0"/>
    <s v="002"/>
    <n v="1556724"/>
    <n v="-399795"/>
    <n v="1156929"/>
    <n v="142747.68"/>
    <n v="1299676.68"/>
    <n v="0"/>
    <n v="857263.07"/>
    <n v="857263.07"/>
    <n v="299665.93000000005"/>
    <n v="299665.93000000005"/>
    <n v="442413.61"/>
    <s v="G/510105/1MA101"/>
  </r>
  <r>
    <s v="1"/>
    <s v="QUITO CIUDAD SOLIDARIA"/>
    <x v="3"/>
    <s v="M"/>
    <x v="15"/>
    <x v="61"/>
    <x v="61"/>
    <x v="0"/>
    <x v="0"/>
    <x v="0"/>
    <x v="1"/>
    <s v="002"/>
    <n v="114411"/>
    <n v="5670.96"/>
    <n v="120081.96"/>
    <n v="0"/>
    <n v="120081.96"/>
    <n v="0"/>
    <n v="73908.22"/>
    <n v="73908.22"/>
    <n v="46173.740000000005"/>
    <n v="46173.740000000005"/>
    <n v="46173.74"/>
    <s v="G/510106/1MA101"/>
  </r>
  <r>
    <s v="1"/>
    <s v="QUITO CIUDAD SOLIDARIA"/>
    <x v="3"/>
    <s v="M"/>
    <x v="15"/>
    <x v="61"/>
    <x v="61"/>
    <x v="0"/>
    <x v="0"/>
    <x v="0"/>
    <x v="2"/>
    <s v="002"/>
    <n v="239114.25"/>
    <n v="-113007.09"/>
    <n v="126107.16"/>
    <n v="0"/>
    <n v="126107.16"/>
    <n v="18221.27"/>
    <n v="11472.3"/>
    <n v="11472.3"/>
    <n v="114634.86"/>
    <n v="114634.86"/>
    <n v="96413.59"/>
    <s v="G/510203/1MA101"/>
  </r>
  <r>
    <s v="1"/>
    <s v="QUITO CIUDAD SOLIDARIA"/>
    <x v="3"/>
    <s v="M"/>
    <x v="15"/>
    <x v="61"/>
    <x v="61"/>
    <x v="0"/>
    <x v="0"/>
    <x v="0"/>
    <x v="3"/>
    <s v="002"/>
    <n v="71018.5"/>
    <n v="-31300"/>
    <n v="39718.5"/>
    <n v="0"/>
    <n v="39718.5"/>
    <n v="3379.7"/>
    <n v="34667.99"/>
    <n v="34667.99"/>
    <n v="5050.510000000002"/>
    <n v="5050.510000000002"/>
    <n v="1670.81"/>
    <s v="G/510204/1MA101"/>
  </r>
  <r>
    <s v="1"/>
    <s v="QUITO CIUDAD SOLIDARIA"/>
    <x v="3"/>
    <s v="M"/>
    <x v="15"/>
    <x v="61"/>
    <x v="61"/>
    <x v="0"/>
    <x v="0"/>
    <x v="0"/>
    <x v="4"/>
    <s v="002"/>
    <n v="1584"/>
    <n v="242"/>
    <n v="1826"/>
    <n v="0"/>
    <n v="1826"/>
    <n v="0"/>
    <n v="548.5"/>
    <n v="548.5"/>
    <n v="1277.5"/>
    <n v="1277.5"/>
    <n v="1277.5"/>
    <s v="G/510304/1MA101"/>
  </r>
  <r>
    <s v="1"/>
    <s v="QUITO CIUDAD SOLIDARIA"/>
    <x v="3"/>
    <s v="M"/>
    <x v="15"/>
    <x v="61"/>
    <x v="61"/>
    <x v="0"/>
    <x v="0"/>
    <x v="0"/>
    <x v="5"/>
    <s v="002"/>
    <n v="12672"/>
    <n v="800"/>
    <n v="13472"/>
    <n v="0"/>
    <n v="13472"/>
    <n v="0"/>
    <n v="5460"/>
    <n v="5460"/>
    <n v="8012"/>
    <n v="8012"/>
    <n v="8012"/>
    <s v="G/510306/1MA101"/>
  </r>
  <r>
    <s v="1"/>
    <s v="QUITO CIUDAD SOLIDARIA"/>
    <x v="3"/>
    <s v="M"/>
    <x v="15"/>
    <x v="61"/>
    <x v="61"/>
    <x v="0"/>
    <x v="0"/>
    <x v="0"/>
    <x v="6"/>
    <s v="002"/>
    <n v="572.05999999999995"/>
    <n v="264"/>
    <n v="836.06"/>
    <n v="0"/>
    <n v="836.06"/>
    <n v="0"/>
    <n v="212"/>
    <n v="212"/>
    <n v="624.05999999999995"/>
    <n v="624.05999999999995"/>
    <n v="624.05999999999995"/>
    <s v="G/510401/1MA101"/>
  </r>
  <r>
    <s v="1"/>
    <s v="QUITO CIUDAD SOLIDARIA"/>
    <x v="3"/>
    <s v="M"/>
    <x v="15"/>
    <x v="61"/>
    <x v="61"/>
    <x v="0"/>
    <x v="0"/>
    <x v="0"/>
    <x v="7"/>
    <s v="002"/>
    <n v="3432.33"/>
    <n v="29.58"/>
    <n v="3461.91"/>
    <n v="0"/>
    <n v="3461.91"/>
    <n v="0"/>
    <n v="2392.54"/>
    <n v="2392.54"/>
    <n v="1069.3699999999999"/>
    <n v="1069.3699999999999"/>
    <n v="1069.3699999999999"/>
    <s v="G/510408/1MA101"/>
  </r>
  <r>
    <s v="1"/>
    <s v="QUITO CIUDAD SOLIDARIA"/>
    <x v="3"/>
    <s v="M"/>
    <x v="15"/>
    <x v="61"/>
    <x v="61"/>
    <x v="0"/>
    <x v="0"/>
    <x v="0"/>
    <x v="8"/>
    <s v="002"/>
    <n v="12543.73"/>
    <n v="0"/>
    <n v="12543.73"/>
    <n v="0"/>
    <n v="12543.73"/>
    <n v="0"/>
    <n v="8418.66"/>
    <n v="8418.66"/>
    <n v="4125.07"/>
    <n v="4125.07"/>
    <n v="4125.07"/>
    <s v="G/510507/1MA101"/>
  </r>
  <r>
    <s v="1"/>
    <s v="QUITO CIUDAD SOLIDARIA"/>
    <x v="3"/>
    <s v="M"/>
    <x v="15"/>
    <x v="61"/>
    <x v="61"/>
    <x v="0"/>
    <x v="0"/>
    <x v="0"/>
    <x v="9"/>
    <s v="002"/>
    <n v="1290.8499999999999"/>
    <n v="0"/>
    <n v="1290.8499999999999"/>
    <n v="-645.42999999999995"/>
    <n v="645.41999999999996"/>
    <n v="0"/>
    <n v="0"/>
    <n v="0"/>
    <n v="1290.8499999999999"/>
    <n v="1290.8499999999999"/>
    <n v="645.41999999999996"/>
    <s v="G/510509/1MA101"/>
  </r>
  <r>
    <s v="1"/>
    <s v="QUITO CIUDAD SOLIDARIA"/>
    <x v="3"/>
    <s v="M"/>
    <x v="15"/>
    <x v="61"/>
    <x v="61"/>
    <x v="0"/>
    <x v="0"/>
    <x v="0"/>
    <x v="82"/>
    <s v="002"/>
    <n v="1198236"/>
    <n v="-961215"/>
    <n v="237021"/>
    <n v="0"/>
    <n v="237021"/>
    <n v="127439.83"/>
    <n v="109581.17"/>
    <n v="109581.17"/>
    <n v="127439.83"/>
    <n v="127439.83"/>
    <n v="0"/>
    <s v="G/510510/1MA101"/>
  </r>
  <r>
    <s v="1"/>
    <s v="QUITO CIUDAD SOLIDARIA"/>
    <x v="3"/>
    <s v="M"/>
    <x v="15"/>
    <x v="61"/>
    <x v="61"/>
    <x v="0"/>
    <x v="0"/>
    <x v="0"/>
    <x v="10"/>
    <s v="002"/>
    <n v="3635.4"/>
    <n v="0"/>
    <n v="3635.4"/>
    <n v="-1710.45"/>
    <n v="1924.95"/>
    <n v="0"/>
    <n v="214.5"/>
    <n v="214.5"/>
    <n v="3420.9"/>
    <n v="3420.9"/>
    <n v="1710.45"/>
    <s v="G/510512/1MA101"/>
  </r>
  <r>
    <s v="1"/>
    <s v="QUITO CIUDAD SOLIDARIA"/>
    <x v="3"/>
    <s v="M"/>
    <x v="15"/>
    <x v="61"/>
    <x v="61"/>
    <x v="0"/>
    <x v="0"/>
    <x v="0"/>
    <x v="11"/>
    <s v="002"/>
    <n v="7270.8"/>
    <n v="0"/>
    <n v="7270.8"/>
    <n v="-3003.67"/>
    <n v="4267.13"/>
    <n v="0"/>
    <n v="2087.4699999999998"/>
    <n v="2087.4699999999998"/>
    <n v="5183.33"/>
    <n v="5183.33"/>
    <n v="2179.66"/>
    <s v="G/510513/1MA101"/>
  </r>
  <r>
    <s v="1"/>
    <s v="QUITO CIUDAD SOLIDARIA"/>
    <x v="3"/>
    <s v="M"/>
    <x v="15"/>
    <x v="61"/>
    <x v="61"/>
    <x v="0"/>
    <x v="0"/>
    <x v="0"/>
    <x v="12"/>
    <s v="002"/>
    <n v="362403.38"/>
    <n v="-171247.84"/>
    <n v="191155.54"/>
    <n v="8252.32"/>
    <n v="199407.86000000002"/>
    <n v="15569.42"/>
    <n v="132557.78"/>
    <n v="132557.78"/>
    <n v="58597.760000000009"/>
    <n v="58597.760000000009"/>
    <n v="51280.66"/>
    <s v="G/510601/1MA101"/>
  </r>
  <r>
    <s v="1"/>
    <s v="QUITO CIUDAD SOLIDARIA"/>
    <x v="3"/>
    <s v="M"/>
    <x v="15"/>
    <x v="61"/>
    <x v="61"/>
    <x v="0"/>
    <x v="0"/>
    <x v="0"/>
    <x v="13"/>
    <s v="002"/>
    <n v="239114.25"/>
    <n v="-113007.09"/>
    <n v="126107.16"/>
    <n v="0"/>
    <n v="126107.16"/>
    <n v="17617.009999999998"/>
    <n v="80511.679999999993"/>
    <n v="80511.679999999993"/>
    <n v="45595.48000000001"/>
    <n v="45595.48000000001"/>
    <n v="27978.47"/>
    <s v="G/510602/1MA101"/>
  </r>
  <r>
    <s v="1"/>
    <s v="QUITO CIUDAD SOLIDARIA"/>
    <x v="3"/>
    <s v="M"/>
    <x v="15"/>
    <x v="61"/>
    <x v="61"/>
    <x v="0"/>
    <x v="0"/>
    <x v="0"/>
    <x v="14"/>
    <s v="002"/>
    <n v="23630.06"/>
    <n v="0"/>
    <n v="23630.06"/>
    <n v="0"/>
    <n v="23630.06"/>
    <n v="0"/>
    <n v="7795.72"/>
    <n v="7795.72"/>
    <n v="15834.34"/>
    <n v="15834.34"/>
    <n v="15834.34"/>
    <s v="G/510707/1MA101"/>
  </r>
  <r>
    <s v="1"/>
    <s v="QUITO CIUDAD SOLIDARIA"/>
    <x v="3"/>
    <s v="M"/>
    <x v="15"/>
    <x v="61"/>
    <x v="61"/>
    <x v="0"/>
    <x v="1"/>
    <x v="1"/>
    <x v="15"/>
    <s v="001"/>
    <n v="7016"/>
    <n v="0"/>
    <n v="7016"/>
    <n v="0"/>
    <n v="7016"/>
    <n v="0"/>
    <n v="7016"/>
    <n v="5045.91"/>
    <n v="0"/>
    <n v="1970.0900000000001"/>
    <n v="0"/>
    <s v="G/530101/1MA101"/>
  </r>
  <r>
    <s v="1"/>
    <s v="QUITO CIUDAD SOLIDARIA"/>
    <x v="3"/>
    <s v="M"/>
    <x v="15"/>
    <x v="61"/>
    <x v="61"/>
    <x v="0"/>
    <x v="1"/>
    <x v="1"/>
    <x v="16"/>
    <s v="001"/>
    <n v="11000"/>
    <n v="0"/>
    <n v="11000"/>
    <n v="0"/>
    <n v="11000"/>
    <n v="0"/>
    <n v="11000"/>
    <n v="8017.4"/>
    <n v="0"/>
    <n v="2982.6000000000004"/>
    <n v="0"/>
    <s v="G/530104/1MA101"/>
  </r>
  <r>
    <s v="1"/>
    <s v="QUITO CIUDAD SOLIDARIA"/>
    <x v="3"/>
    <s v="M"/>
    <x v="15"/>
    <x v="61"/>
    <x v="61"/>
    <x v="0"/>
    <x v="1"/>
    <x v="1"/>
    <x v="17"/>
    <s v="001"/>
    <n v="4000"/>
    <n v="0"/>
    <n v="4000"/>
    <n v="0"/>
    <n v="4000"/>
    <n v="0"/>
    <n v="4000"/>
    <n v="2567.4"/>
    <n v="0"/>
    <n v="1432.6"/>
    <n v="0"/>
    <s v="G/530105/1MA101"/>
  </r>
  <r>
    <s v="1"/>
    <s v="QUITO CIUDAD SOLIDARIA"/>
    <x v="3"/>
    <s v="M"/>
    <x v="15"/>
    <x v="61"/>
    <x v="61"/>
    <x v="0"/>
    <x v="1"/>
    <x v="1"/>
    <x v="21"/>
    <s v="001"/>
    <n v="97000"/>
    <n v="-32708.39"/>
    <n v="64291.61"/>
    <n v="0"/>
    <n v="64291.61"/>
    <n v="0"/>
    <n v="64291.61"/>
    <n v="42103.08"/>
    <n v="0"/>
    <n v="22188.53"/>
    <n v="0"/>
    <s v="G/530208/1MA101"/>
  </r>
  <r>
    <s v="1"/>
    <s v="QUITO CIUDAD SOLIDARIA"/>
    <x v="3"/>
    <s v="M"/>
    <x v="15"/>
    <x v="61"/>
    <x v="61"/>
    <x v="0"/>
    <x v="1"/>
    <x v="1"/>
    <x v="22"/>
    <s v="001"/>
    <n v="78000"/>
    <n v="32708.39"/>
    <n v="110708.39"/>
    <n v="0"/>
    <n v="110708.39"/>
    <n v="3800.01"/>
    <n v="68879.839999999997"/>
    <n v="38502.449999999997"/>
    <n v="41828.550000000003"/>
    <n v="72205.94"/>
    <n v="38028.54"/>
    <s v="G/530209/1MA101"/>
  </r>
  <r>
    <s v="1"/>
    <s v="QUITO CIUDAD SOLIDARIA"/>
    <x v="3"/>
    <s v="M"/>
    <x v="15"/>
    <x v="61"/>
    <x v="61"/>
    <x v="0"/>
    <x v="1"/>
    <x v="1"/>
    <x v="30"/>
    <s v="001"/>
    <n v="4000"/>
    <n v="0"/>
    <n v="4000"/>
    <n v="0"/>
    <n v="4000"/>
    <n v="0"/>
    <n v="4000"/>
    <n v="1693.56"/>
    <n v="0"/>
    <n v="2306.44"/>
    <n v="0"/>
    <s v="G/530803/1MA101"/>
  </r>
  <r>
    <s v="1"/>
    <s v="QUITO CIUDAD SOLIDARIA"/>
    <x v="3"/>
    <s v="M"/>
    <x v="15"/>
    <x v="61"/>
    <x v="61"/>
    <x v="2"/>
    <x v="89"/>
    <x v="3"/>
    <x v="40"/>
    <s v="002"/>
    <n v="0"/>
    <n v="45867"/>
    <n v="45867"/>
    <n v="0"/>
    <n v="45867"/>
    <n v="42529.75"/>
    <n v="3337.25"/>
    <n v="3337.25"/>
    <n v="42529.75"/>
    <n v="42529.75"/>
    <n v="0"/>
    <s v="G/710203/1MM103"/>
  </r>
  <r>
    <s v="1"/>
    <s v="QUITO CIUDAD SOLIDARIA"/>
    <x v="3"/>
    <s v="M"/>
    <x v="15"/>
    <x v="61"/>
    <x v="61"/>
    <x v="2"/>
    <x v="89"/>
    <x v="3"/>
    <x v="41"/>
    <s v="002"/>
    <n v="0"/>
    <n v="14800"/>
    <n v="14800"/>
    <n v="0"/>
    <n v="14800"/>
    <n v="1700.27"/>
    <n v="13099.73"/>
    <n v="13099.73"/>
    <n v="1700.2700000000004"/>
    <n v="1700.2700000000004"/>
    <n v="0"/>
    <s v="G/710204/1MM103"/>
  </r>
  <r>
    <s v="1"/>
    <s v="QUITO CIUDAD SOLIDARIA"/>
    <x v="3"/>
    <s v="M"/>
    <x v="15"/>
    <x v="61"/>
    <x v="61"/>
    <x v="2"/>
    <x v="89"/>
    <x v="3"/>
    <x v="42"/>
    <s v="002"/>
    <n v="0"/>
    <n v="1920"/>
    <n v="1920"/>
    <n v="1508.57"/>
    <n v="3428.5699999999997"/>
    <n v="0"/>
    <n v="1920"/>
    <n v="1920"/>
    <n v="0"/>
    <n v="0"/>
    <n v="1508.57"/>
    <s v="G/710507/1MM103"/>
  </r>
  <r>
    <s v="1"/>
    <s v="QUITO CIUDAD SOLIDARIA"/>
    <x v="3"/>
    <s v="M"/>
    <x v="15"/>
    <x v="61"/>
    <x v="61"/>
    <x v="2"/>
    <x v="89"/>
    <x v="3"/>
    <x v="43"/>
    <s v="002"/>
    <n v="0"/>
    <n v="550404"/>
    <n v="550404"/>
    <n v="0"/>
    <n v="550404"/>
    <n v="190771"/>
    <n v="359633"/>
    <n v="359633"/>
    <n v="190771"/>
    <n v="190771"/>
    <n v="0"/>
    <s v="G/710510/1MM103"/>
  </r>
  <r>
    <s v="1"/>
    <s v="QUITO CIUDAD SOLIDARIA"/>
    <x v="3"/>
    <s v="M"/>
    <x v="15"/>
    <x v="61"/>
    <x v="61"/>
    <x v="2"/>
    <x v="89"/>
    <x v="3"/>
    <x v="44"/>
    <s v="002"/>
    <n v="0"/>
    <n v="69626.11"/>
    <n v="69626.11"/>
    <n v="0"/>
    <n v="69626.11"/>
    <n v="23889.7"/>
    <n v="45736.41"/>
    <n v="45736.41"/>
    <n v="23889.699999999997"/>
    <n v="23889.699999999997"/>
    <n v="0"/>
    <s v="G/710601/1MM103"/>
  </r>
  <r>
    <s v="1"/>
    <s v="QUITO CIUDAD SOLIDARIA"/>
    <x v="3"/>
    <s v="M"/>
    <x v="15"/>
    <x v="61"/>
    <x v="61"/>
    <x v="2"/>
    <x v="89"/>
    <x v="3"/>
    <x v="45"/>
    <s v="002"/>
    <n v="0"/>
    <n v="45867"/>
    <n v="45867"/>
    <n v="0"/>
    <n v="45867"/>
    <n v="16283.53"/>
    <n v="29583.47"/>
    <n v="29583.47"/>
    <n v="16283.529999999999"/>
    <n v="16283.529999999999"/>
    <n v="0"/>
    <s v="G/710602/1MM103"/>
  </r>
  <r>
    <s v="1"/>
    <s v="QUITO CIUDAD SOLIDARIA"/>
    <x v="3"/>
    <s v="M"/>
    <x v="15"/>
    <x v="61"/>
    <x v="61"/>
    <x v="2"/>
    <x v="112"/>
    <x v="4"/>
    <x v="57"/>
    <s v="001"/>
    <n v="25000"/>
    <n v="-23300"/>
    <n v="1700"/>
    <n v="0"/>
    <n v="1700"/>
    <n v="372"/>
    <n v="1285.2"/>
    <n v="1285.2"/>
    <n v="414.79999999999995"/>
    <n v="414.79999999999995"/>
    <n v="42.8"/>
    <s v="G/730204/1MM103"/>
  </r>
  <r>
    <s v="1"/>
    <s v="QUITO CIUDAD SOLIDARIA"/>
    <x v="3"/>
    <s v="M"/>
    <x v="15"/>
    <x v="61"/>
    <x v="61"/>
    <x v="2"/>
    <x v="112"/>
    <x v="4"/>
    <x v="222"/>
    <s v="001"/>
    <n v="32000"/>
    <n v="13350"/>
    <n v="45350"/>
    <n v="0"/>
    <n v="45350"/>
    <n v="5600"/>
    <n v="8690"/>
    <n v="5426.5"/>
    <n v="36660"/>
    <n v="39923.5"/>
    <n v="31060"/>
    <s v="G/730226/1MM103"/>
  </r>
  <r>
    <s v="1"/>
    <s v="QUITO CIUDAD SOLIDARIA"/>
    <x v="3"/>
    <s v="M"/>
    <x v="15"/>
    <x v="61"/>
    <x v="61"/>
    <x v="2"/>
    <x v="112"/>
    <x v="4"/>
    <x v="58"/>
    <s v="001"/>
    <n v="10000"/>
    <n v="-6220"/>
    <n v="3780"/>
    <n v="0"/>
    <n v="3780"/>
    <n v="3780"/>
    <n v="0"/>
    <n v="0"/>
    <n v="3780"/>
    <n v="3780"/>
    <n v="0"/>
    <s v="G/730235/1MM103"/>
  </r>
  <r>
    <s v="1"/>
    <s v="QUITO CIUDAD SOLIDARIA"/>
    <x v="3"/>
    <s v="M"/>
    <x v="15"/>
    <x v="61"/>
    <x v="61"/>
    <x v="2"/>
    <x v="112"/>
    <x v="4"/>
    <x v="62"/>
    <s v="001"/>
    <n v="80876.490000000005"/>
    <n v="0"/>
    <n v="80876.490000000005"/>
    <n v="0"/>
    <n v="80876.490000000005"/>
    <n v="808.64"/>
    <n v="16484.03"/>
    <n v="16484.03"/>
    <n v="64392.460000000006"/>
    <n v="64392.460000000006"/>
    <n v="63583.82"/>
    <s v="G/730402/1MM103"/>
  </r>
  <r>
    <s v="1"/>
    <s v="QUITO CIUDAD SOLIDARIA"/>
    <x v="3"/>
    <s v="M"/>
    <x v="15"/>
    <x v="61"/>
    <x v="61"/>
    <x v="2"/>
    <x v="112"/>
    <x v="4"/>
    <x v="63"/>
    <s v="001"/>
    <n v="5000"/>
    <n v="-2000"/>
    <n v="3000"/>
    <n v="-3000"/>
    <n v="0"/>
    <n v="0"/>
    <n v="0"/>
    <n v="0"/>
    <n v="3000"/>
    <n v="3000"/>
    <n v="0"/>
    <s v="G/730403/1MM103"/>
  </r>
  <r>
    <s v="1"/>
    <s v="QUITO CIUDAD SOLIDARIA"/>
    <x v="3"/>
    <s v="M"/>
    <x v="15"/>
    <x v="61"/>
    <x v="61"/>
    <x v="2"/>
    <x v="112"/>
    <x v="4"/>
    <x v="46"/>
    <s v="001"/>
    <n v="50000"/>
    <n v="-20000"/>
    <n v="30000"/>
    <n v="0"/>
    <n v="30000"/>
    <n v="0"/>
    <n v="18725.5"/>
    <n v="13423.87"/>
    <n v="11274.5"/>
    <n v="16576.129999999997"/>
    <n v="11274.5"/>
    <s v="G/730404/1MM103"/>
  </r>
  <r>
    <s v="1"/>
    <s v="QUITO CIUDAD SOLIDARIA"/>
    <x v="3"/>
    <s v="M"/>
    <x v="15"/>
    <x v="61"/>
    <x v="61"/>
    <x v="2"/>
    <x v="112"/>
    <x v="4"/>
    <x v="129"/>
    <s v="001"/>
    <n v="25000"/>
    <n v="-7710"/>
    <n v="17290"/>
    <n v="-7000"/>
    <n v="10290"/>
    <n v="0"/>
    <n v="7950.88"/>
    <n v="3824.8"/>
    <n v="9339.119999999999"/>
    <n v="13465.2"/>
    <n v="2339.12"/>
    <s v="G/730405/1MM103"/>
  </r>
  <r>
    <s v="1"/>
    <s v="QUITO CIUDAD SOLIDARIA"/>
    <x v="3"/>
    <s v="M"/>
    <x v="15"/>
    <x v="61"/>
    <x v="61"/>
    <x v="2"/>
    <x v="112"/>
    <x v="4"/>
    <x v="110"/>
    <s v="001"/>
    <n v="20000"/>
    <n v="-8200"/>
    <n v="11800"/>
    <n v="0"/>
    <n v="11800"/>
    <n v="0"/>
    <n v="3223.36"/>
    <n v="2278.8200000000002"/>
    <n v="8576.64"/>
    <n v="9521.18"/>
    <n v="8576.64"/>
    <s v="G/730704/1MM103"/>
  </r>
  <r>
    <s v="1"/>
    <s v="QUITO CIUDAD SOLIDARIA"/>
    <x v="3"/>
    <s v="M"/>
    <x v="15"/>
    <x v="61"/>
    <x v="61"/>
    <x v="2"/>
    <x v="112"/>
    <x v="4"/>
    <x v="69"/>
    <s v="001"/>
    <n v="4000"/>
    <n v="262996.32"/>
    <n v="266996.32"/>
    <n v="-228480"/>
    <n v="38516.320000000007"/>
    <n v="13272.34"/>
    <n v="23107.5"/>
    <n v="19521.599999999999"/>
    <n v="243888.82"/>
    <n v="247474.72"/>
    <n v="2136.48"/>
    <s v="G/730802/1MM103"/>
  </r>
  <r>
    <s v="1"/>
    <s v="QUITO CIUDAD SOLIDARIA"/>
    <x v="3"/>
    <s v="M"/>
    <x v="15"/>
    <x v="61"/>
    <x v="61"/>
    <x v="2"/>
    <x v="112"/>
    <x v="4"/>
    <x v="50"/>
    <s v="001"/>
    <n v="6000"/>
    <n v="3200"/>
    <n v="9200"/>
    <n v="0"/>
    <n v="9200"/>
    <n v="9096.6"/>
    <n v="0"/>
    <n v="0"/>
    <n v="9200"/>
    <n v="9200"/>
    <n v="103.4"/>
    <s v="G/730804/1MM103"/>
  </r>
  <r>
    <s v="1"/>
    <s v="QUITO CIUDAD SOLIDARIA"/>
    <x v="3"/>
    <s v="M"/>
    <x v="15"/>
    <x v="61"/>
    <x v="61"/>
    <x v="2"/>
    <x v="112"/>
    <x v="4"/>
    <x v="73"/>
    <s v="001"/>
    <n v="15000"/>
    <n v="7000"/>
    <n v="22000"/>
    <n v="0"/>
    <n v="22000"/>
    <n v="9358.02"/>
    <n v="10484.52"/>
    <n v="10484.52"/>
    <n v="11515.48"/>
    <n v="11515.48"/>
    <n v="2157.46"/>
    <s v="G/730805/1MM103"/>
  </r>
  <r>
    <s v="1"/>
    <s v="QUITO CIUDAD SOLIDARIA"/>
    <x v="3"/>
    <s v="M"/>
    <x v="15"/>
    <x v="61"/>
    <x v="61"/>
    <x v="2"/>
    <x v="112"/>
    <x v="4"/>
    <x v="64"/>
    <s v="001"/>
    <n v="20000"/>
    <n v="-6700"/>
    <n v="13300"/>
    <n v="-10000"/>
    <n v="3300"/>
    <n v="0"/>
    <n v="0"/>
    <n v="0"/>
    <n v="13300"/>
    <n v="13300"/>
    <n v="3300"/>
    <s v="G/730807/1MM103"/>
  </r>
  <r>
    <s v="1"/>
    <s v="QUITO CIUDAD SOLIDARIA"/>
    <x v="3"/>
    <s v="M"/>
    <x v="15"/>
    <x v="61"/>
    <x v="61"/>
    <x v="2"/>
    <x v="112"/>
    <x v="4"/>
    <x v="132"/>
    <s v="001"/>
    <n v="60000"/>
    <n v="-28903.439999999999"/>
    <n v="31096.560000000001"/>
    <n v="0"/>
    <n v="31096.560000000001"/>
    <n v="200.31"/>
    <n v="15034.4"/>
    <n v="15034.4"/>
    <n v="16062.160000000002"/>
    <n v="16062.160000000002"/>
    <n v="15861.85"/>
    <s v="G/730809/1MM103"/>
  </r>
  <r>
    <s v="1"/>
    <s v="QUITO CIUDAD SOLIDARIA"/>
    <x v="3"/>
    <s v="M"/>
    <x v="15"/>
    <x v="61"/>
    <x v="61"/>
    <x v="2"/>
    <x v="112"/>
    <x v="4"/>
    <x v="71"/>
    <s v="001"/>
    <n v="115000"/>
    <n v="-53900"/>
    <n v="61100"/>
    <n v="0"/>
    <n v="61100"/>
    <n v="426.72"/>
    <n v="14522.85"/>
    <n v="14522.85"/>
    <n v="46577.15"/>
    <n v="46577.15"/>
    <n v="46150.43"/>
    <s v="G/730810/1MM103"/>
  </r>
  <r>
    <s v="1"/>
    <s v="QUITO CIUDAD SOLIDARIA"/>
    <x v="3"/>
    <s v="M"/>
    <x v="15"/>
    <x v="61"/>
    <x v="61"/>
    <x v="2"/>
    <x v="112"/>
    <x v="4"/>
    <x v="68"/>
    <s v="001"/>
    <n v="2000"/>
    <n v="0"/>
    <n v="2000"/>
    <n v="0"/>
    <n v="2000"/>
    <n v="0"/>
    <n v="0"/>
    <n v="0"/>
    <n v="2000"/>
    <n v="2000"/>
    <n v="2000"/>
    <s v="G/730811/1MM103"/>
  </r>
  <r>
    <s v="1"/>
    <s v="QUITO CIUDAD SOLIDARIA"/>
    <x v="3"/>
    <s v="M"/>
    <x v="15"/>
    <x v="61"/>
    <x v="61"/>
    <x v="2"/>
    <x v="112"/>
    <x v="4"/>
    <x v="133"/>
    <s v="001"/>
    <n v="18000"/>
    <n v="0"/>
    <n v="18000"/>
    <n v="-10000"/>
    <n v="8000"/>
    <n v="0"/>
    <n v="0"/>
    <n v="0"/>
    <n v="18000"/>
    <n v="18000"/>
    <n v="8000"/>
    <s v="G/730813/1MM103"/>
  </r>
  <r>
    <s v="1"/>
    <s v="QUITO CIUDAD SOLIDARIA"/>
    <x v="3"/>
    <s v="M"/>
    <x v="15"/>
    <x v="61"/>
    <x v="61"/>
    <x v="2"/>
    <x v="112"/>
    <x v="4"/>
    <x v="65"/>
    <s v="001"/>
    <n v="0"/>
    <n v="6100"/>
    <n v="6100"/>
    <n v="0"/>
    <n v="6100"/>
    <n v="4141.76"/>
    <n v="1877.21"/>
    <n v="1877.21"/>
    <n v="4222.79"/>
    <n v="4222.79"/>
    <n v="81.03"/>
    <s v="G/730820/1MM103"/>
  </r>
  <r>
    <s v="1"/>
    <s v="QUITO CIUDAD SOLIDARIA"/>
    <x v="3"/>
    <s v="M"/>
    <x v="15"/>
    <x v="61"/>
    <x v="61"/>
    <x v="2"/>
    <x v="112"/>
    <x v="4"/>
    <x v="134"/>
    <s v="001"/>
    <n v="33000"/>
    <n v="223460"/>
    <n v="256460"/>
    <n v="-122456.32000000001"/>
    <n v="134003.68"/>
    <n v="48043.42"/>
    <n v="29505.360000000001"/>
    <n v="29505.360000000001"/>
    <n v="226954.64"/>
    <n v="226954.64"/>
    <n v="56454.9"/>
    <s v="G/730826/1MM103"/>
  </r>
  <r>
    <s v="1"/>
    <s v="QUITO CIUDAD SOLIDARIA"/>
    <x v="3"/>
    <s v="M"/>
    <x v="15"/>
    <x v="61"/>
    <x v="61"/>
    <x v="2"/>
    <x v="112"/>
    <x v="4"/>
    <x v="135"/>
    <s v="001"/>
    <n v="40000"/>
    <n v="-12700"/>
    <n v="27300"/>
    <n v="0"/>
    <n v="27300"/>
    <n v="0"/>
    <n v="0"/>
    <n v="0"/>
    <n v="27300"/>
    <n v="27300"/>
    <n v="27300"/>
    <s v="G/730832/1MM103"/>
  </r>
  <r>
    <s v="1"/>
    <s v="QUITO CIUDAD SOLIDARIA"/>
    <x v="3"/>
    <s v="M"/>
    <x v="15"/>
    <x v="61"/>
    <x v="61"/>
    <x v="2"/>
    <x v="112"/>
    <x v="4"/>
    <x v="103"/>
    <s v="001"/>
    <n v="0"/>
    <n v="2000"/>
    <n v="2000"/>
    <n v="-2000"/>
    <n v="0"/>
    <n v="0"/>
    <n v="0"/>
    <n v="0"/>
    <n v="2000"/>
    <n v="2000"/>
    <n v="0"/>
    <s v="G/731403/1MM103"/>
  </r>
  <r>
    <s v="1"/>
    <s v="QUITO CIUDAD SOLIDARIA"/>
    <x v="3"/>
    <s v="M"/>
    <x v="15"/>
    <x v="61"/>
    <x v="61"/>
    <x v="2"/>
    <x v="112"/>
    <x v="4"/>
    <x v="115"/>
    <s v="001"/>
    <n v="4000"/>
    <n v="5100"/>
    <n v="9100"/>
    <n v="-1000"/>
    <n v="8100"/>
    <n v="0"/>
    <n v="211.68"/>
    <n v="211.68"/>
    <n v="8888.32"/>
    <n v="8888.32"/>
    <n v="7888.32"/>
    <s v="G/731404/1MM103"/>
  </r>
  <r>
    <s v="1"/>
    <s v="QUITO CIUDAD SOLIDARIA"/>
    <x v="3"/>
    <s v="M"/>
    <x v="15"/>
    <x v="61"/>
    <x v="61"/>
    <x v="2"/>
    <x v="113"/>
    <x v="4"/>
    <x v="53"/>
    <s v="001"/>
    <n v="60000"/>
    <n v="0"/>
    <n v="60000"/>
    <n v="-15000"/>
    <n v="45000"/>
    <n v="1185.52"/>
    <n v="5927.6"/>
    <n v="5927.6"/>
    <n v="54072.4"/>
    <n v="54072.4"/>
    <n v="37886.879999999997"/>
    <s v="G/730205/1MM103"/>
  </r>
  <r>
    <s v="1"/>
    <s v="QUITO CIUDAD SOLIDARIA"/>
    <x v="3"/>
    <s v="M"/>
    <x v="15"/>
    <x v="61"/>
    <x v="61"/>
    <x v="2"/>
    <x v="113"/>
    <x v="4"/>
    <x v="58"/>
    <s v="001"/>
    <n v="18000"/>
    <n v="0"/>
    <n v="18000"/>
    <n v="0"/>
    <n v="18000"/>
    <n v="0"/>
    <n v="0"/>
    <n v="0"/>
    <n v="18000"/>
    <n v="18000"/>
    <n v="18000"/>
    <s v="G/730235/1MM103"/>
  </r>
  <r>
    <s v="1"/>
    <s v="QUITO CIUDAD SOLIDARIA"/>
    <x v="3"/>
    <s v="M"/>
    <x v="15"/>
    <x v="61"/>
    <x v="61"/>
    <x v="2"/>
    <x v="113"/>
    <x v="4"/>
    <x v="59"/>
    <s v="001"/>
    <n v="2000"/>
    <n v="0"/>
    <n v="2000"/>
    <n v="0"/>
    <n v="2000"/>
    <n v="0"/>
    <n v="0"/>
    <n v="0"/>
    <n v="2000"/>
    <n v="2000"/>
    <n v="2000"/>
    <s v="G/730812/1MM103"/>
  </r>
  <r>
    <s v="1"/>
    <s v="QUITO CIUDAD SOLIDARIA"/>
    <x v="3"/>
    <s v="M"/>
    <x v="15"/>
    <x v="61"/>
    <x v="61"/>
    <x v="2"/>
    <x v="89"/>
    <x v="4"/>
    <x v="109"/>
    <s v="001"/>
    <n v="12000"/>
    <n v="-7000"/>
    <n v="5000"/>
    <n v="-3000"/>
    <n v="2000"/>
    <n v="0"/>
    <n v="0"/>
    <n v="0"/>
    <n v="5000"/>
    <n v="5000"/>
    <n v="2000"/>
    <s v="G/730105/1MM103"/>
  </r>
  <r>
    <s v="1"/>
    <s v="QUITO CIUDAD SOLIDARIA"/>
    <x v="3"/>
    <s v="M"/>
    <x v="15"/>
    <x v="61"/>
    <x v="61"/>
    <x v="2"/>
    <x v="89"/>
    <x v="4"/>
    <x v="179"/>
    <s v="001"/>
    <n v="36000"/>
    <n v="0"/>
    <n v="36000"/>
    <n v="-36000"/>
    <n v="0"/>
    <n v="0"/>
    <n v="0"/>
    <n v="0"/>
    <n v="36000"/>
    <n v="36000"/>
    <n v="0"/>
    <s v="G/730201/1MM103"/>
  </r>
  <r>
    <s v="1"/>
    <s v="QUITO CIUDAD SOLIDARIA"/>
    <x v="3"/>
    <s v="M"/>
    <x v="15"/>
    <x v="61"/>
    <x v="61"/>
    <x v="2"/>
    <x v="89"/>
    <x v="4"/>
    <x v="57"/>
    <s v="001"/>
    <n v="27170"/>
    <n v="-17930"/>
    <n v="9240"/>
    <n v="-7000"/>
    <n v="2240"/>
    <n v="0"/>
    <n v="0"/>
    <n v="0"/>
    <n v="9240"/>
    <n v="9240"/>
    <n v="2240"/>
    <s v="G/730204/1MM103"/>
  </r>
  <r>
    <s v="1"/>
    <s v="QUITO CIUDAD SOLIDARIA"/>
    <x v="3"/>
    <s v="M"/>
    <x v="15"/>
    <x v="61"/>
    <x v="61"/>
    <x v="2"/>
    <x v="89"/>
    <x v="4"/>
    <x v="53"/>
    <s v="001"/>
    <n v="31150"/>
    <n v="-25150"/>
    <n v="6000"/>
    <n v="-6000"/>
    <n v="0"/>
    <n v="0"/>
    <n v="0"/>
    <n v="0"/>
    <n v="6000"/>
    <n v="6000"/>
    <n v="0"/>
    <s v="G/730205/1MM103"/>
  </r>
  <r>
    <s v="1"/>
    <s v="QUITO CIUDAD SOLIDARIA"/>
    <x v="3"/>
    <s v="M"/>
    <x v="15"/>
    <x v="61"/>
    <x v="61"/>
    <x v="2"/>
    <x v="89"/>
    <x v="4"/>
    <x v="124"/>
    <s v="001"/>
    <n v="20000"/>
    <n v="-20000"/>
    <n v="0"/>
    <n v="0"/>
    <n v="0"/>
    <n v="0"/>
    <n v="0"/>
    <n v="0"/>
    <n v="0"/>
    <n v="0"/>
    <n v="0"/>
    <s v="G/730207/1MM103"/>
  </r>
  <r>
    <s v="1"/>
    <s v="QUITO CIUDAD SOLIDARIA"/>
    <x v="3"/>
    <s v="M"/>
    <x v="15"/>
    <x v="61"/>
    <x v="61"/>
    <x v="2"/>
    <x v="89"/>
    <x v="4"/>
    <x v="46"/>
    <s v="001"/>
    <n v="6840"/>
    <n v="-6840"/>
    <n v="0"/>
    <n v="0"/>
    <n v="0"/>
    <n v="0"/>
    <n v="0"/>
    <n v="0"/>
    <n v="0"/>
    <n v="0"/>
    <n v="0"/>
    <s v="G/730404/1MM103"/>
  </r>
  <r>
    <s v="1"/>
    <s v="QUITO CIUDAD SOLIDARIA"/>
    <x v="3"/>
    <s v="M"/>
    <x v="15"/>
    <x v="61"/>
    <x v="61"/>
    <x v="2"/>
    <x v="89"/>
    <x v="4"/>
    <x v="129"/>
    <s v="001"/>
    <n v="4800"/>
    <n v="-3200"/>
    <n v="1600"/>
    <n v="0"/>
    <n v="1600"/>
    <n v="0"/>
    <n v="0"/>
    <n v="0"/>
    <n v="1600"/>
    <n v="1600"/>
    <n v="1600"/>
    <s v="G/730405/1MM103"/>
  </r>
  <r>
    <s v="1"/>
    <s v="QUITO CIUDAD SOLIDARIA"/>
    <x v="3"/>
    <s v="M"/>
    <x v="15"/>
    <x v="61"/>
    <x v="61"/>
    <x v="2"/>
    <x v="89"/>
    <x v="4"/>
    <x v="49"/>
    <s v="001"/>
    <n v="861358.82"/>
    <n v="-861358.82"/>
    <n v="0"/>
    <n v="0"/>
    <n v="0"/>
    <n v="0"/>
    <n v="0"/>
    <n v="0"/>
    <n v="0"/>
    <n v="0"/>
    <n v="0"/>
    <s v="G/730606/1MM103"/>
  </r>
  <r>
    <s v="1"/>
    <s v="QUITO CIUDAD SOLIDARIA"/>
    <x v="3"/>
    <s v="M"/>
    <x v="15"/>
    <x v="61"/>
    <x v="61"/>
    <x v="2"/>
    <x v="89"/>
    <x v="4"/>
    <x v="89"/>
    <s v="001"/>
    <n v="55000"/>
    <n v="-55000"/>
    <n v="0"/>
    <n v="0"/>
    <n v="0"/>
    <n v="0"/>
    <n v="0"/>
    <n v="0"/>
    <n v="0"/>
    <n v="0"/>
    <n v="0"/>
    <s v="G/730701/1MM103"/>
  </r>
  <r>
    <s v="1"/>
    <s v="QUITO CIUDAD SOLIDARIA"/>
    <x v="3"/>
    <s v="M"/>
    <x v="15"/>
    <x v="61"/>
    <x v="61"/>
    <x v="2"/>
    <x v="89"/>
    <x v="4"/>
    <x v="110"/>
    <s v="001"/>
    <n v="18152"/>
    <n v="-7650"/>
    <n v="10502"/>
    <n v="-3452"/>
    <n v="7050"/>
    <n v="0"/>
    <n v="0"/>
    <n v="0"/>
    <n v="10502"/>
    <n v="10502"/>
    <n v="7050"/>
    <s v="G/730704/1MM103"/>
  </r>
  <r>
    <s v="1"/>
    <s v="QUITO CIUDAD SOLIDARIA"/>
    <x v="3"/>
    <s v="M"/>
    <x v="15"/>
    <x v="61"/>
    <x v="61"/>
    <x v="2"/>
    <x v="89"/>
    <x v="4"/>
    <x v="69"/>
    <s v="001"/>
    <n v="16800"/>
    <n v="0"/>
    <n v="16800"/>
    <n v="-16800"/>
    <n v="0"/>
    <n v="0"/>
    <n v="0"/>
    <n v="0"/>
    <n v="16800"/>
    <n v="16800"/>
    <n v="0"/>
    <s v="G/730802/1MM103"/>
  </r>
  <r>
    <s v="1"/>
    <s v="QUITO CIUDAD SOLIDARIA"/>
    <x v="3"/>
    <s v="M"/>
    <x v="15"/>
    <x v="61"/>
    <x v="61"/>
    <x v="2"/>
    <x v="89"/>
    <x v="4"/>
    <x v="130"/>
    <s v="001"/>
    <n v="5750"/>
    <n v="-2000"/>
    <n v="3750"/>
    <n v="-2750"/>
    <n v="1000"/>
    <n v="0"/>
    <n v="0"/>
    <n v="0"/>
    <n v="3750"/>
    <n v="3750"/>
    <n v="1000"/>
    <s v="G/730803/1MM103"/>
  </r>
  <r>
    <s v="1"/>
    <s v="QUITO CIUDAD SOLIDARIA"/>
    <x v="3"/>
    <s v="M"/>
    <x v="15"/>
    <x v="61"/>
    <x v="61"/>
    <x v="2"/>
    <x v="89"/>
    <x v="4"/>
    <x v="50"/>
    <s v="001"/>
    <n v="3000"/>
    <n v="-2000"/>
    <n v="1000"/>
    <n v="-1000"/>
    <n v="0"/>
    <n v="0"/>
    <n v="0"/>
    <n v="0"/>
    <n v="1000"/>
    <n v="1000"/>
    <n v="0"/>
    <s v="G/730804/1MM103"/>
  </r>
  <r>
    <s v="1"/>
    <s v="QUITO CIUDAD SOLIDARIA"/>
    <x v="3"/>
    <s v="M"/>
    <x v="15"/>
    <x v="61"/>
    <x v="61"/>
    <x v="2"/>
    <x v="89"/>
    <x v="4"/>
    <x v="73"/>
    <s v="001"/>
    <n v="7000"/>
    <n v="0"/>
    <n v="7000"/>
    <n v="-7000"/>
    <n v="0"/>
    <n v="0"/>
    <n v="0"/>
    <n v="0"/>
    <n v="7000"/>
    <n v="7000"/>
    <n v="0"/>
    <s v="G/730805/1MM103"/>
  </r>
  <r>
    <s v="1"/>
    <s v="QUITO CIUDAD SOLIDARIA"/>
    <x v="3"/>
    <s v="M"/>
    <x v="15"/>
    <x v="61"/>
    <x v="61"/>
    <x v="2"/>
    <x v="89"/>
    <x v="4"/>
    <x v="71"/>
    <s v="001"/>
    <n v="67631"/>
    <n v="0"/>
    <n v="67631"/>
    <n v="-1085.08"/>
    <n v="66545.919999999998"/>
    <n v="0"/>
    <n v="0"/>
    <n v="0"/>
    <n v="67631"/>
    <n v="67631"/>
    <n v="66545.919999999998"/>
    <s v="G/730810/1MM103"/>
  </r>
  <r>
    <s v="1"/>
    <s v="QUITO CIUDAD SOLIDARIA"/>
    <x v="3"/>
    <s v="M"/>
    <x v="15"/>
    <x v="61"/>
    <x v="61"/>
    <x v="2"/>
    <x v="89"/>
    <x v="4"/>
    <x v="134"/>
    <s v="001"/>
    <n v="39815.5"/>
    <n v="0"/>
    <n v="39815.5"/>
    <n v="-23871.5"/>
    <n v="15944"/>
    <n v="0"/>
    <n v="0"/>
    <n v="0"/>
    <n v="39815.5"/>
    <n v="39815.5"/>
    <n v="15944"/>
    <s v="G/730826/1MM103"/>
  </r>
  <r>
    <s v="1"/>
    <s v="QUITO CIUDAD SOLIDARIA"/>
    <x v="3"/>
    <s v="M"/>
    <x v="15"/>
    <x v="61"/>
    <x v="61"/>
    <x v="2"/>
    <x v="89"/>
    <x v="4"/>
    <x v="66"/>
    <s v="001"/>
    <n v="4500"/>
    <n v="-4500"/>
    <n v="0"/>
    <n v="0"/>
    <n v="0"/>
    <n v="0"/>
    <n v="0"/>
    <n v="0"/>
    <n v="0"/>
    <n v="0"/>
    <n v="0"/>
    <s v="G/731408/1MM103"/>
  </r>
  <r>
    <s v="1"/>
    <s v="QUITO CIUDAD SOLIDARIA"/>
    <x v="3"/>
    <s v="M"/>
    <x v="15"/>
    <x v="61"/>
    <x v="61"/>
    <x v="2"/>
    <x v="112"/>
    <x v="8"/>
    <x v="136"/>
    <s v="001"/>
    <n v="0"/>
    <n v="710"/>
    <n v="710"/>
    <n v="0"/>
    <n v="710"/>
    <n v="0"/>
    <n v="710"/>
    <n v="508.98"/>
    <n v="0"/>
    <n v="201.01999999999998"/>
    <n v="0"/>
    <s v="G/770102/1MM103"/>
  </r>
  <r>
    <s v="1"/>
    <s v="QUITO CIUDAD SOLIDARIA"/>
    <x v="3"/>
    <s v="M"/>
    <x v="15"/>
    <x v="61"/>
    <x v="61"/>
    <x v="2"/>
    <x v="89"/>
    <x v="8"/>
    <x v="136"/>
    <s v="001"/>
    <n v="600"/>
    <n v="0"/>
    <n v="600"/>
    <n v="0"/>
    <n v="600"/>
    <n v="0"/>
    <n v="0"/>
    <n v="0"/>
    <n v="600"/>
    <n v="600"/>
    <n v="600"/>
    <s v="G/770102/1MM103"/>
  </r>
  <r>
    <s v="1"/>
    <s v="QUITO CIUDAD SOLIDARIA"/>
    <x v="3"/>
    <s v="M"/>
    <x v="15"/>
    <x v="61"/>
    <x v="61"/>
    <x v="2"/>
    <x v="112"/>
    <x v="6"/>
    <x v="77"/>
    <s v="001"/>
    <n v="50000"/>
    <n v="0"/>
    <n v="50000"/>
    <n v="-1666.56"/>
    <n v="48333.440000000002"/>
    <n v="1666.56"/>
    <n v="3108"/>
    <n v="3108"/>
    <n v="46892"/>
    <n v="46892"/>
    <n v="43558.879999999997"/>
    <s v="G/840104/1MM103"/>
  </r>
  <r>
    <s v="1"/>
    <s v="QUITO CIUDAD SOLIDARIA"/>
    <x v="3"/>
    <s v="M"/>
    <x v="15"/>
    <x v="61"/>
    <x v="61"/>
    <x v="2"/>
    <x v="112"/>
    <x v="6"/>
    <x v="78"/>
    <s v="001"/>
    <n v="46000"/>
    <n v="0"/>
    <n v="46000"/>
    <n v="0"/>
    <n v="46000"/>
    <n v="104.92"/>
    <n v="10379.040000000001"/>
    <n v="10379.040000000001"/>
    <n v="35620.959999999999"/>
    <n v="35620.959999999999"/>
    <n v="35516.04"/>
    <s v="G/840107/1MM103"/>
  </r>
  <r>
    <s v="1"/>
    <s v="QUITO CIUDAD SOLIDARIA"/>
    <x v="3"/>
    <s v="M"/>
    <x v="15"/>
    <x v="61"/>
    <x v="61"/>
    <x v="2"/>
    <x v="89"/>
    <x v="6"/>
    <x v="79"/>
    <s v="001"/>
    <n v="4000"/>
    <n v="-4000"/>
    <n v="0"/>
    <n v="0"/>
    <n v="0"/>
    <n v="0"/>
    <n v="0"/>
    <n v="0"/>
    <n v="0"/>
    <n v="0"/>
    <n v="0"/>
    <s v="G/840103/1MM103"/>
  </r>
  <r>
    <s v="1"/>
    <s v="QUITO CIUDAD SOLIDARIA"/>
    <x v="3"/>
    <s v="M"/>
    <x v="15"/>
    <x v="61"/>
    <x v="61"/>
    <x v="2"/>
    <x v="89"/>
    <x v="6"/>
    <x v="77"/>
    <s v="001"/>
    <n v="84000"/>
    <n v="-84000"/>
    <n v="0"/>
    <n v="0"/>
    <n v="0"/>
    <n v="0"/>
    <n v="0"/>
    <n v="0"/>
    <n v="0"/>
    <n v="0"/>
    <n v="0"/>
    <s v="G/840104/1MM103"/>
  </r>
  <r>
    <s v="1"/>
    <s v="QUITO CIUDAD SOLIDARIA"/>
    <x v="3"/>
    <s v="M"/>
    <x v="15"/>
    <x v="61"/>
    <x v="61"/>
    <x v="2"/>
    <x v="89"/>
    <x v="6"/>
    <x v="78"/>
    <s v="001"/>
    <n v="22000"/>
    <n v="-15000"/>
    <n v="7000"/>
    <n v="0"/>
    <n v="7000"/>
    <n v="0"/>
    <n v="0"/>
    <n v="0"/>
    <n v="7000"/>
    <n v="7000"/>
    <n v="7000"/>
    <s v="G/840107/1MM103"/>
  </r>
  <r>
    <s v="1"/>
    <s v="QUITO CIUDAD SOLIDARIA"/>
    <x v="3"/>
    <s v="M"/>
    <x v="15"/>
    <x v="62"/>
    <x v="62"/>
    <x v="0"/>
    <x v="0"/>
    <x v="0"/>
    <x v="0"/>
    <s v="002"/>
    <n v="2298072"/>
    <n v="-404314.09"/>
    <n v="1893757.91"/>
    <n v="0"/>
    <n v="1893757.91"/>
    <n v="0"/>
    <n v="1085236.54"/>
    <n v="1085236.54"/>
    <n v="808521.36999999988"/>
    <n v="808521.36999999988"/>
    <n v="808521.37"/>
    <s v="G/510105/1MA101"/>
  </r>
  <r>
    <s v="1"/>
    <s v="QUITO CIUDAD SOLIDARIA"/>
    <x v="3"/>
    <s v="M"/>
    <x v="15"/>
    <x v="62"/>
    <x v="62"/>
    <x v="0"/>
    <x v="0"/>
    <x v="0"/>
    <x v="1"/>
    <s v="002"/>
    <n v="151835.4"/>
    <n v="15274.64"/>
    <n v="167110.03999999998"/>
    <n v="0"/>
    <n v="167110.03999999998"/>
    <n v="0"/>
    <n v="108746.06"/>
    <n v="108746.06"/>
    <n v="58363.979999999981"/>
    <n v="58363.979999999981"/>
    <n v="58363.98"/>
    <s v="G/510106/1MA101"/>
  </r>
  <r>
    <s v="1"/>
    <s v="QUITO CIUDAD SOLIDARIA"/>
    <x v="3"/>
    <s v="M"/>
    <x v="15"/>
    <x v="62"/>
    <x v="62"/>
    <x v="0"/>
    <x v="0"/>
    <x v="0"/>
    <x v="2"/>
    <s v="002"/>
    <n v="208670.95"/>
    <n v="-4490.1099999999997"/>
    <n v="204180.84000000003"/>
    <n v="0"/>
    <n v="204180.84000000003"/>
    <n v="25021.02"/>
    <n v="24910.47"/>
    <n v="24910.47"/>
    <n v="179270.37000000002"/>
    <n v="179270.37000000002"/>
    <n v="154249.35"/>
    <s v="G/510203/1MA101"/>
  </r>
  <r>
    <s v="1"/>
    <s v="QUITO CIUDAD SOLIDARIA"/>
    <x v="3"/>
    <s v="M"/>
    <x v="15"/>
    <x v="62"/>
    <x v="62"/>
    <x v="0"/>
    <x v="0"/>
    <x v="0"/>
    <x v="3"/>
    <s v="002"/>
    <n v="55597.34"/>
    <n v="800"/>
    <n v="56397.34"/>
    <n v="0"/>
    <n v="56397.34"/>
    <n v="2915.63"/>
    <n v="44482.81"/>
    <n v="44482.81"/>
    <n v="11914.529999999999"/>
    <n v="11914.529999999999"/>
    <n v="8998.9"/>
    <s v="G/510204/1MA101"/>
  </r>
  <r>
    <s v="1"/>
    <s v="QUITO CIUDAD SOLIDARIA"/>
    <x v="3"/>
    <s v="M"/>
    <x v="15"/>
    <x v="62"/>
    <x v="62"/>
    <x v="0"/>
    <x v="0"/>
    <x v="0"/>
    <x v="4"/>
    <s v="002"/>
    <n v="2376"/>
    <n v="320"/>
    <n v="2696"/>
    <n v="0"/>
    <n v="2696"/>
    <n v="0"/>
    <n v="729"/>
    <n v="729"/>
    <n v="1967"/>
    <n v="1967"/>
    <n v="1967"/>
    <s v="G/510304/1MA101"/>
  </r>
  <r>
    <s v="1"/>
    <s v="QUITO CIUDAD SOLIDARIA"/>
    <x v="3"/>
    <s v="M"/>
    <x v="15"/>
    <x v="62"/>
    <x v="62"/>
    <x v="0"/>
    <x v="0"/>
    <x v="0"/>
    <x v="5"/>
    <s v="002"/>
    <n v="19008"/>
    <n v="1600"/>
    <n v="20608"/>
    <n v="0"/>
    <n v="20608"/>
    <n v="0"/>
    <n v="7492"/>
    <n v="7492"/>
    <n v="13116"/>
    <n v="13116"/>
    <n v="13116"/>
    <s v="G/510306/1MA101"/>
  </r>
  <r>
    <s v="1"/>
    <s v="QUITO CIUDAD SOLIDARIA"/>
    <x v="3"/>
    <s v="M"/>
    <x v="15"/>
    <x v="62"/>
    <x v="62"/>
    <x v="0"/>
    <x v="0"/>
    <x v="0"/>
    <x v="6"/>
    <s v="002"/>
    <n v="759.18"/>
    <n v="528"/>
    <n v="1287.1799999999998"/>
    <n v="0"/>
    <n v="1287.1799999999998"/>
    <n v="0"/>
    <n v="32"/>
    <n v="32"/>
    <n v="1255.1799999999998"/>
    <n v="1255.1799999999998"/>
    <n v="1255.18"/>
    <s v="G/510401/1MA101"/>
  </r>
  <r>
    <s v="1"/>
    <s v="QUITO CIUDAD SOLIDARIA"/>
    <x v="3"/>
    <s v="M"/>
    <x v="15"/>
    <x v="62"/>
    <x v="62"/>
    <x v="0"/>
    <x v="0"/>
    <x v="0"/>
    <x v="7"/>
    <s v="002"/>
    <n v="4555.0600000000004"/>
    <n v="-47.12"/>
    <n v="4507.9400000000005"/>
    <n v="0"/>
    <n v="4507.9400000000005"/>
    <n v="0"/>
    <n v="3432.56"/>
    <n v="3432.56"/>
    <n v="1075.3800000000006"/>
    <n v="1075.3800000000006"/>
    <n v="1075.3800000000001"/>
    <s v="G/510408/1MA101"/>
  </r>
  <r>
    <s v="1"/>
    <s v="QUITO CIUDAD SOLIDARIA"/>
    <x v="3"/>
    <s v="M"/>
    <x v="15"/>
    <x v="62"/>
    <x v="62"/>
    <x v="0"/>
    <x v="0"/>
    <x v="0"/>
    <x v="8"/>
    <s v="002"/>
    <n v="8977.4599999999991"/>
    <n v="826.07"/>
    <n v="9803.5299999999988"/>
    <n v="1470.27"/>
    <n v="11273.8"/>
    <n v="0"/>
    <n v="9803.5300000000007"/>
    <n v="9803.5300000000007"/>
    <n v="0"/>
    <n v="0"/>
    <n v="1470.27"/>
    <s v="G/510507/1MA101"/>
  </r>
  <r>
    <s v="1"/>
    <s v="QUITO CIUDAD SOLIDARIA"/>
    <x v="3"/>
    <s v="M"/>
    <x v="15"/>
    <x v="62"/>
    <x v="62"/>
    <x v="0"/>
    <x v="0"/>
    <x v="0"/>
    <x v="9"/>
    <s v="002"/>
    <n v="1840.7"/>
    <n v="0"/>
    <n v="1840.7"/>
    <n v="787.07"/>
    <n v="2627.77"/>
    <n v="0"/>
    <n v="1620.98"/>
    <n v="1620.98"/>
    <n v="219.72000000000003"/>
    <n v="219.72000000000003"/>
    <n v="1006.79"/>
    <s v="G/510509/1MA101"/>
  </r>
  <r>
    <s v="1"/>
    <s v="QUITO CIUDAD SOLIDARIA"/>
    <x v="3"/>
    <s v="M"/>
    <x v="15"/>
    <x v="62"/>
    <x v="62"/>
    <x v="0"/>
    <x v="0"/>
    <x v="0"/>
    <x v="82"/>
    <s v="002"/>
    <n v="54144"/>
    <n v="333288"/>
    <n v="387432"/>
    <n v="0"/>
    <n v="387432"/>
    <n v="173504.41"/>
    <n v="213927.59"/>
    <n v="213927.59"/>
    <n v="173504.41"/>
    <n v="173504.41"/>
    <n v="0"/>
    <s v="G/510510/1MA101"/>
  </r>
  <r>
    <s v="1"/>
    <s v="QUITO CIUDAD SOLIDARIA"/>
    <x v="3"/>
    <s v="M"/>
    <x v="15"/>
    <x v="62"/>
    <x v="62"/>
    <x v="0"/>
    <x v="0"/>
    <x v="0"/>
    <x v="10"/>
    <s v="002"/>
    <n v="3760.77"/>
    <n v="0"/>
    <n v="3760.77"/>
    <n v="-1880.39"/>
    <n v="1880.3799999999999"/>
    <n v="0"/>
    <n v="0"/>
    <n v="0"/>
    <n v="3760.77"/>
    <n v="3760.77"/>
    <n v="1880.38"/>
    <s v="G/510512/1MA101"/>
  </r>
  <r>
    <s v="1"/>
    <s v="QUITO CIUDAD SOLIDARIA"/>
    <x v="3"/>
    <s v="M"/>
    <x v="15"/>
    <x v="62"/>
    <x v="62"/>
    <x v="0"/>
    <x v="0"/>
    <x v="0"/>
    <x v="11"/>
    <s v="002"/>
    <n v="7521.53"/>
    <n v="0"/>
    <n v="7521.53"/>
    <n v="-3669.12"/>
    <n v="3852.41"/>
    <n v="0"/>
    <n v="183.3"/>
    <n v="183.3"/>
    <n v="7338.23"/>
    <n v="7338.23"/>
    <n v="3669.11"/>
    <s v="G/510513/1MA101"/>
  </r>
  <r>
    <s v="1"/>
    <s v="QUITO CIUDAD SOLIDARIA"/>
    <x v="3"/>
    <s v="M"/>
    <x v="15"/>
    <x v="62"/>
    <x v="62"/>
    <x v="0"/>
    <x v="0"/>
    <x v="0"/>
    <x v="12"/>
    <s v="002"/>
    <n v="316003.33"/>
    <n v="-5989.35"/>
    <n v="310013.98000000004"/>
    <n v="0"/>
    <n v="310013.98000000004"/>
    <n v="36811.18"/>
    <n v="178670.38"/>
    <n v="178670.38"/>
    <n v="131343.60000000003"/>
    <n v="131343.60000000003"/>
    <n v="94532.42"/>
    <s v="G/510601/1MA101"/>
  </r>
  <r>
    <s v="1"/>
    <s v="QUITO CIUDAD SOLIDARIA"/>
    <x v="3"/>
    <s v="M"/>
    <x v="15"/>
    <x v="62"/>
    <x v="62"/>
    <x v="0"/>
    <x v="0"/>
    <x v="0"/>
    <x v="13"/>
    <s v="002"/>
    <n v="208670.95"/>
    <n v="-5368.11"/>
    <n v="203302.84000000003"/>
    <n v="0"/>
    <n v="203302.84000000003"/>
    <n v="28760.58"/>
    <n v="109045.42"/>
    <n v="109045.42"/>
    <n v="94257.420000000027"/>
    <n v="94257.420000000027"/>
    <n v="65496.84"/>
    <s v="G/510602/1MA101"/>
  </r>
  <r>
    <s v="1"/>
    <s v="QUITO CIUDAD SOLIDARIA"/>
    <x v="3"/>
    <s v="M"/>
    <x v="15"/>
    <x v="62"/>
    <x v="62"/>
    <x v="0"/>
    <x v="0"/>
    <x v="0"/>
    <x v="14"/>
    <s v="002"/>
    <n v="24444.99"/>
    <n v="0"/>
    <n v="24444.99"/>
    <n v="0"/>
    <n v="24444.99"/>
    <n v="0"/>
    <n v="7004.17"/>
    <n v="7004.17"/>
    <n v="17440.82"/>
    <n v="17440.82"/>
    <n v="17440.82"/>
    <s v="G/510707/1MA101"/>
  </r>
  <r>
    <s v="1"/>
    <s v="QUITO CIUDAD SOLIDARIA"/>
    <x v="3"/>
    <s v="M"/>
    <x v="15"/>
    <x v="62"/>
    <x v="62"/>
    <x v="0"/>
    <x v="1"/>
    <x v="1"/>
    <x v="15"/>
    <s v="001"/>
    <n v="9000"/>
    <n v="0"/>
    <n v="9000"/>
    <n v="0"/>
    <n v="9000"/>
    <n v="0"/>
    <n v="9000"/>
    <n v="3573.19"/>
    <n v="0"/>
    <n v="5426.8099999999995"/>
    <n v="0"/>
    <s v="G/530101/1MA101"/>
  </r>
  <r>
    <s v="1"/>
    <s v="QUITO CIUDAD SOLIDARIA"/>
    <x v="3"/>
    <s v="M"/>
    <x v="15"/>
    <x v="62"/>
    <x v="62"/>
    <x v="0"/>
    <x v="1"/>
    <x v="1"/>
    <x v="16"/>
    <s v="001"/>
    <n v="18000"/>
    <n v="0"/>
    <n v="18000"/>
    <n v="0"/>
    <n v="18000"/>
    <n v="0"/>
    <n v="18000"/>
    <n v="10106.27"/>
    <n v="0"/>
    <n v="7893.73"/>
    <n v="0"/>
    <s v="G/530104/1MA101"/>
  </r>
  <r>
    <s v="1"/>
    <s v="QUITO CIUDAD SOLIDARIA"/>
    <x v="3"/>
    <s v="M"/>
    <x v="15"/>
    <x v="62"/>
    <x v="62"/>
    <x v="0"/>
    <x v="1"/>
    <x v="1"/>
    <x v="17"/>
    <s v="001"/>
    <n v="6000"/>
    <n v="0"/>
    <n v="6000"/>
    <n v="0"/>
    <n v="6000"/>
    <n v="0"/>
    <n v="6000"/>
    <n v="3457.13"/>
    <n v="0"/>
    <n v="2542.87"/>
    <n v="0"/>
    <s v="G/530105/1MA101"/>
  </r>
  <r>
    <s v="1"/>
    <s v="QUITO CIUDAD SOLIDARIA"/>
    <x v="3"/>
    <s v="M"/>
    <x v="15"/>
    <x v="62"/>
    <x v="62"/>
    <x v="0"/>
    <x v="1"/>
    <x v="1"/>
    <x v="18"/>
    <s v="001"/>
    <n v="30000"/>
    <n v="0"/>
    <n v="30000"/>
    <n v="-727.68"/>
    <n v="29272.32"/>
    <n v="0"/>
    <n v="20648.72"/>
    <n v="13983.4"/>
    <n v="9351.2799999999988"/>
    <n v="16016.6"/>
    <n v="8623.6"/>
    <s v="G/530201/1MA101"/>
  </r>
  <r>
    <s v="1"/>
    <s v="QUITO CIUDAD SOLIDARIA"/>
    <x v="3"/>
    <s v="M"/>
    <x v="15"/>
    <x v="62"/>
    <x v="62"/>
    <x v="0"/>
    <x v="1"/>
    <x v="1"/>
    <x v="19"/>
    <s v="001"/>
    <n v="600"/>
    <n v="2100"/>
    <n v="2700"/>
    <n v="0"/>
    <n v="2700"/>
    <n v="0"/>
    <n v="0"/>
    <n v="0"/>
    <n v="2700"/>
    <n v="2700"/>
    <n v="2700"/>
    <s v="G/530203/1MA101"/>
  </r>
  <r>
    <s v="1"/>
    <s v="QUITO CIUDAD SOLIDARIA"/>
    <x v="3"/>
    <s v="M"/>
    <x v="15"/>
    <x v="62"/>
    <x v="62"/>
    <x v="0"/>
    <x v="1"/>
    <x v="1"/>
    <x v="92"/>
    <s v="001"/>
    <n v="500"/>
    <n v="0"/>
    <n v="500"/>
    <n v="-500"/>
    <n v="0"/>
    <n v="0"/>
    <n v="0"/>
    <n v="0"/>
    <n v="500"/>
    <n v="500"/>
    <n v="0"/>
    <s v="G/530207/1MA101"/>
  </r>
  <r>
    <s v="1"/>
    <s v="QUITO CIUDAD SOLIDARIA"/>
    <x v="3"/>
    <s v="M"/>
    <x v="15"/>
    <x v="62"/>
    <x v="62"/>
    <x v="0"/>
    <x v="1"/>
    <x v="1"/>
    <x v="21"/>
    <s v="001"/>
    <n v="92000"/>
    <n v="41100"/>
    <n v="133100"/>
    <n v="-25000"/>
    <n v="108100"/>
    <n v="6533.35"/>
    <n v="77412.13"/>
    <n v="50611.65"/>
    <n v="55687.869999999995"/>
    <n v="82488.350000000006"/>
    <n v="24154.52"/>
    <s v="G/530208/1MA101"/>
  </r>
  <r>
    <s v="1"/>
    <s v="QUITO CIUDAD SOLIDARIA"/>
    <x v="3"/>
    <s v="M"/>
    <x v="15"/>
    <x v="62"/>
    <x v="62"/>
    <x v="0"/>
    <x v="1"/>
    <x v="1"/>
    <x v="22"/>
    <s v="001"/>
    <n v="133380"/>
    <n v="-67700"/>
    <n v="65680"/>
    <n v="0"/>
    <n v="65680"/>
    <n v="283.88"/>
    <n v="61201.53"/>
    <n v="34642.879999999997"/>
    <n v="4478.4700000000012"/>
    <n v="31037.120000000003"/>
    <n v="4194.59"/>
    <s v="G/530209/1MA101"/>
  </r>
  <r>
    <s v="1"/>
    <s v="QUITO CIUDAD SOLIDARIA"/>
    <x v="3"/>
    <s v="M"/>
    <x v="15"/>
    <x v="62"/>
    <x v="62"/>
    <x v="0"/>
    <x v="1"/>
    <x v="1"/>
    <x v="26"/>
    <s v="001"/>
    <n v="10000"/>
    <n v="2000"/>
    <n v="12000"/>
    <n v="-4800"/>
    <n v="7200"/>
    <n v="0"/>
    <n v="1220.8"/>
    <n v="918.4"/>
    <n v="10779.2"/>
    <n v="11081.6"/>
    <n v="5979.2"/>
    <s v="G/530405/1MA101"/>
  </r>
  <r>
    <s v="1"/>
    <s v="QUITO CIUDAD SOLIDARIA"/>
    <x v="3"/>
    <s v="M"/>
    <x v="15"/>
    <x v="62"/>
    <x v="62"/>
    <x v="0"/>
    <x v="1"/>
    <x v="1"/>
    <x v="27"/>
    <s v="001"/>
    <n v="100"/>
    <n v="0"/>
    <n v="100"/>
    <n v="0"/>
    <n v="100"/>
    <n v="0"/>
    <n v="0"/>
    <n v="0"/>
    <n v="100"/>
    <n v="100"/>
    <n v="100"/>
    <s v="G/530505/1MA101"/>
  </r>
  <r>
    <s v="1"/>
    <s v="QUITO CIUDAD SOLIDARIA"/>
    <x v="3"/>
    <s v="M"/>
    <x v="15"/>
    <x v="62"/>
    <x v="62"/>
    <x v="0"/>
    <x v="1"/>
    <x v="1"/>
    <x v="30"/>
    <s v="001"/>
    <n v="7000"/>
    <n v="500"/>
    <n v="7500"/>
    <n v="-1800"/>
    <n v="5700"/>
    <n v="0.01"/>
    <n v="4652.72"/>
    <n v="2497.73"/>
    <n v="2847.2799999999997"/>
    <n v="5002.2700000000004"/>
    <n v="1047.27"/>
    <s v="G/530803/1MA101"/>
  </r>
  <r>
    <s v="1"/>
    <s v="QUITO CIUDAD SOLIDARIA"/>
    <x v="3"/>
    <s v="M"/>
    <x v="15"/>
    <x v="62"/>
    <x v="62"/>
    <x v="0"/>
    <x v="1"/>
    <x v="1"/>
    <x v="31"/>
    <s v="001"/>
    <n v="6000"/>
    <n v="-1000"/>
    <n v="5000"/>
    <n v="-2500"/>
    <n v="2500"/>
    <n v="366.36"/>
    <n v="830.64"/>
    <n v="830.64"/>
    <n v="4169.3599999999997"/>
    <n v="4169.3599999999997"/>
    <n v="1303"/>
    <s v="G/530804/1MA101"/>
  </r>
  <r>
    <s v="1"/>
    <s v="QUITO CIUDAD SOLIDARIA"/>
    <x v="3"/>
    <s v="M"/>
    <x v="15"/>
    <x v="62"/>
    <x v="62"/>
    <x v="0"/>
    <x v="1"/>
    <x v="1"/>
    <x v="32"/>
    <s v="001"/>
    <n v="11000"/>
    <n v="0"/>
    <n v="11000"/>
    <n v="0"/>
    <n v="11000"/>
    <n v="1965.31"/>
    <n v="2148.08"/>
    <n v="1501.59"/>
    <n v="8851.92"/>
    <n v="9498.41"/>
    <n v="6886.61"/>
    <s v="G/530805/1MA101"/>
  </r>
  <r>
    <s v="1"/>
    <s v="QUITO CIUDAD SOLIDARIA"/>
    <x v="3"/>
    <s v="M"/>
    <x v="15"/>
    <x v="62"/>
    <x v="62"/>
    <x v="0"/>
    <x v="1"/>
    <x v="1"/>
    <x v="34"/>
    <s v="001"/>
    <n v="5000"/>
    <n v="0"/>
    <n v="5000"/>
    <n v="0"/>
    <n v="5000"/>
    <n v="0.01"/>
    <n v="4999.99"/>
    <n v="4999.99"/>
    <n v="1.0000000000218279E-2"/>
    <n v="1.0000000000218279E-2"/>
    <n v="0"/>
    <s v="G/530807/1MA101"/>
  </r>
  <r>
    <s v="1"/>
    <s v="QUITO CIUDAD SOLIDARIA"/>
    <x v="3"/>
    <s v="M"/>
    <x v="15"/>
    <x v="62"/>
    <x v="62"/>
    <x v="0"/>
    <x v="1"/>
    <x v="1"/>
    <x v="36"/>
    <s v="001"/>
    <n v="7000"/>
    <n v="17000"/>
    <n v="24000"/>
    <n v="-9900"/>
    <n v="14100"/>
    <n v="0"/>
    <n v="0"/>
    <n v="0"/>
    <n v="24000"/>
    <n v="24000"/>
    <n v="14100"/>
    <s v="G/530811/1MA101"/>
  </r>
  <r>
    <s v="1"/>
    <s v="QUITO CIUDAD SOLIDARIA"/>
    <x v="3"/>
    <s v="M"/>
    <x v="15"/>
    <x v="62"/>
    <x v="62"/>
    <x v="0"/>
    <x v="1"/>
    <x v="1"/>
    <x v="37"/>
    <s v="001"/>
    <n v="5000"/>
    <n v="5000"/>
    <n v="10000"/>
    <n v="0"/>
    <n v="10000"/>
    <n v="0"/>
    <n v="806.4"/>
    <n v="477.12"/>
    <n v="9193.6"/>
    <n v="9522.8799999999992"/>
    <n v="9193.6"/>
    <s v="G/530813/1MA101"/>
  </r>
  <r>
    <s v="1"/>
    <s v="QUITO CIUDAD SOLIDARIA"/>
    <x v="3"/>
    <s v="M"/>
    <x v="15"/>
    <x v="62"/>
    <x v="62"/>
    <x v="0"/>
    <x v="1"/>
    <x v="1"/>
    <x v="128"/>
    <s v="001"/>
    <n v="0"/>
    <n v="1000"/>
    <n v="1000"/>
    <n v="-1000"/>
    <n v="0"/>
    <n v="0"/>
    <n v="0"/>
    <n v="0"/>
    <n v="1000"/>
    <n v="1000"/>
    <n v="0"/>
    <s v="G/530820/1MA101"/>
  </r>
  <r>
    <s v="1"/>
    <s v="QUITO CIUDAD SOLIDARIA"/>
    <x v="3"/>
    <s v="M"/>
    <x v="15"/>
    <x v="62"/>
    <x v="62"/>
    <x v="0"/>
    <x v="1"/>
    <x v="2"/>
    <x v="38"/>
    <s v="001"/>
    <n v="5700"/>
    <n v="0"/>
    <n v="5700"/>
    <n v="0"/>
    <n v="5700"/>
    <n v="0"/>
    <n v="1025.8900000000001"/>
    <n v="705.55"/>
    <n v="4674.1099999999997"/>
    <n v="4994.45"/>
    <n v="4674.1099999999997"/>
    <s v="G/570102/1MA101"/>
  </r>
  <r>
    <s v="1"/>
    <s v="QUITO CIUDAD SOLIDARIA"/>
    <x v="3"/>
    <s v="M"/>
    <x v="15"/>
    <x v="62"/>
    <x v="62"/>
    <x v="0"/>
    <x v="1"/>
    <x v="2"/>
    <x v="39"/>
    <s v="001"/>
    <n v="100"/>
    <n v="0"/>
    <n v="100"/>
    <n v="0"/>
    <n v="100"/>
    <n v="0"/>
    <n v="12.21"/>
    <n v="10.5"/>
    <n v="87.789999999999992"/>
    <n v="89.5"/>
    <n v="87.79"/>
    <s v="G/570203/1MA101"/>
  </r>
  <r>
    <s v="1"/>
    <s v="QUITO CIUDAD SOLIDARIA"/>
    <x v="3"/>
    <s v="M"/>
    <x v="15"/>
    <x v="62"/>
    <x v="62"/>
    <x v="2"/>
    <x v="114"/>
    <x v="3"/>
    <x v="40"/>
    <s v="001"/>
    <n v="0"/>
    <n v="14234.25"/>
    <n v="14234.25"/>
    <n v="0"/>
    <n v="14234.25"/>
    <n v="0"/>
    <n v="0"/>
    <n v="0"/>
    <n v="14234.25"/>
    <n v="14234.25"/>
    <n v="14234.25"/>
    <s v="G/710203/1MM103"/>
  </r>
  <r>
    <s v="1"/>
    <s v="QUITO CIUDAD SOLIDARIA"/>
    <x v="3"/>
    <s v="M"/>
    <x v="15"/>
    <x v="62"/>
    <x v="62"/>
    <x v="2"/>
    <x v="114"/>
    <x v="3"/>
    <x v="40"/>
    <s v="002"/>
    <n v="0"/>
    <n v="50810"/>
    <n v="50810"/>
    <n v="0"/>
    <n v="50810"/>
    <n v="41200.449999999997"/>
    <n v="6058.46"/>
    <n v="6058.46"/>
    <n v="44751.54"/>
    <n v="44751.54"/>
    <n v="3551.09"/>
    <s v="G/710203/1MM103"/>
  </r>
  <r>
    <s v="1"/>
    <s v="QUITO CIUDAD SOLIDARIA"/>
    <x v="3"/>
    <s v="M"/>
    <x v="15"/>
    <x v="62"/>
    <x v="62"/>
    <x v="2"/>
    <x v="114"/>
    <x v="3"/>
    <x v="41"/>
    <s v="001"/>
    <n v="0"/>
    <n v="4600"/>
    <n v="4600"/>
    <n v="0"/>
    <n v="4600"/>
    <n v="0"/>
    <n v="0"/>
    <n v="0"/>
    <n v="4600"/>
    <n v="4600"/>
    <n v="4600"/>
    <s v="G/710204/1MM103"/>
  </r>
  <r>
    <s v="1"/>
    <s v="QUITO CIUDAD SOLIDARIA"/>
    <x v="3"/>
    <s v="M"/>
    <x v="15"/>
    <x v="62"/>
    <x v="62"/>
    <x v="2"/>
    <x v="114"/>
    <x v="3"/>
    <x v="41"/>
    <s v="002"/>
    <n v="0"/>
    <n v="15200"/>
    <n v="15200"/>
    <n v="0"/>
    <n v="15200"/>
    <n v="1897.97"/>
    <n v="13002.02"/>
    <n v="13002.02"/>
    <n v="2197.9799999999996"/>
    <n v="2197.9799999999996"/>
    <n v="300.01"/>
    <s v="G/710204/1MM103"/>
  </r>
  <r>
    <s v="1"/>
    <s v="QUITO CIUDAD SOLIDARIA"/>
    <x v="3"/>
    <s v="M"/>
    <x v="15"/>
    <x v="62"/>
    <x v="62"/>
    <x v="2"/>
    <x v="114"/>
    <x v="3"/>
    <x v="42"/>
    <s v="002"/>
    <n v="0"/>
    <n v="3928.33"/>
    <n v="3928.33"/>
    <n v="1636.9"/>
    <n v="5565.23"/>
    <n v="0"/>
    <n v="3928.33"/>
    <n v="3928.33"/>
    <n v="0"/>
    <n v="0"/>
    <n v="1636.9"/>
    <s v="G/710507/1MM103"/>
  </r>
  <r>
    <s v="1"/>
    <s v="QUITO CIUDAD SOLIDARIA"/>
    <x v="3"/>
    <s v="M"/>
    <x v="15"/>
    <x v="62"/>
    <x v="62"/>
    <x v="2"/>
    <x v="114"/>
    <x v="3"/>
    <x v="43"/>
    <s v="001"/>
    <n v="0"/>
    <n v="170811"/>
    <n v="170811"/>
    <n v="0"/>
    <n v="170811"/>
    <n v="0"/>
    <n v="0"/>
    <n v="0"/>
    <n v="170811"/>
    <n v="170811"/>
    <n v="170811"/>
    <s v="G/710510/1MM103"/>
  </r>
  <r>
    <s v="1"/>
    <s v="QUITO CIUDAD SOLIDARIA"/>
    <x v="3"/>
    <s v="M"/>
    <x v="15"/>
    <x v="62"/>
    <x v="62"/>
    <x v="2"/>
    <x v="114"/>
    <x v="3"/>
    <x v="43"/>
    <s v="002"/>
    <n v="0"/>
    <n v="609720"/>
    <n v="609720"/>
    <n v="125366.18"/>
    <n v="735086.17999999993"/>
    <n v="118577.53"/>
    <n v="482354.47"/>
    <n v="482354.47"/>
    <n v="127365.53000000003"/>
    <n v="127365.53000000003"/>
    <n v="134154.18"/>
    <s v="G/710510/1MM103"/>
  </r>
  <r>
    <s v="1"/>
    <s v="QUITO CIUDAD SOLIDARIA"/>
    <x v="3"/>
    <s v="M"/>
    <x v="15"/>
    <x v="62"/>
    <x v="62"/>
    <x v="2"/>
    <x v="114"/>
    <x v="3"/>
    <x v="44"/>
    <s v="001"/>
    <n v="0"/>
    <n v="21607.59"/>
    <n v="21607.59"/>
    <n v="0"/>
    <n v="21607.59"/>
    <n v="0"/>
    <n v="0"/>
    <n v="0"/>
    <n v="21607.59"/>
    <n v="21607.59"/>
    <n v="21607.59"/>
    <s v="G/710601/1MM103"/>
  </r>
  <r>
    <s v="1"/>
    <s v="QUITO CIUDAD SOLIDARIA"/>
    <x v="3"/>
    <s v="M"/>
    <x v="15"/>
    <x v="62"/>
    <x v="62"/>
    <x v="2"/>
    <x v="114"/>
    <x v="3"/>
    <x v="44"/>
    <s v="002"/>
    <n v="0"/>
    <n v="77129.58"/>
    <n v="77129.58"/>
    <n v="16314.81"/>
    <n v="93444.39"/>
    <n v="14502.88"/>
    <n v="61515.05"/>
    <n v="61515.05"/>
    <n v="15614.529999999999"/>
    <n v="15614.529999999999"/>
    <n v="17426.46"/>
    <s v="G/710601/1MM103"/>
  </r>
  <r>
    <s v="1"/>
    <s v="QUITO CIUDAD SOLIDARIA"/>
    <x v="3"/>
    <s v="M"/>
    <x v="15"/>
    <x v="62"/>
    <x v="62"/>
    <x v="2"/>
    <x v="114"/>
    <x v="3"/>
    <x v="45"/>
    <s v="002"/>
    <n v="0"/>
    <n v="50810"/>
    <n v="50810"/>
    <n v="0"/>
    <n v="50810"/>
    <n v="44262.32"/>
    <n v="2657.47"/>
    <n v="2657.47"/>
    <n v="48152.53"/>
    <n v="48152.53"/>
    <n v="3890.21"/>
    <s v="G/710602/1MM103"/>
  </r>
  <r>
    <s v="1"/>
    <s v="QUITO CIUDAD SOLIDARIA"/>
    <x v="3"/>
    <s v="M"/>
    <x v="15"/>
    <x v="62"/>
    <x v="62"/>
    <x v="2"/>
    <x v="114"/>
    <x v="3"/>
    <x v="45"/>
    <s v="001"/>
    <n v="0"/>
    <n v="14234.25"/>
    <n v="14234.25"/>
    <n v="0"/>
    <n v="14234.25"/>
    <n v="0"/>
    <n v="0"/>
    <n v="0"/>
    <n v="14234.25"/>
    <n v="14234.25"/>
    <n v="14234.25"/>
    <s v="G/710602/1MM103"/>
  </r>
  <r>
    <s v="1"/>
    <s v="QUITO CIUDAD SOLIDARIA"/>
    <x v="3"/>
    <s v="M"/>
    <x v="15"/>
    <x v="62"/>
    <x v="62"/>
    <x v="2"/>
    <x v="114"/>
    <x v="3"/>
    <x v="199"/>
    <s v="001"/>
    <n v="0"/>
    <n v="70699.44"/>
    <n v="70699.44"/>
    <n v="0"/>
    <n v="70699.44"/>
    <n v="0"/>
    <n v="0"/>
    <n v="0"/>
    <n v="70699.44"/>
    <n v="70699.44"/>
    <n v="70699.44"/>
    <s v="G/710707/1MM103"/>
  </r>
  <r>
    <s v="1"/>
    <s v="QUITO CIUDAD SOLIDARIA"/>
    <x v="3"/>
    <s v="M"/>
    <x v="15"/>
    <x v="62"/>
    <x v="62"/>
    <x v="2"/>
    <x v="112"/>
    <x v="4"/>
    <x v="57"/>
    <s v="001"/>
    <n v="3000"/>
    <n v="33180.639999999999"/>
    <n v="36180.639999999999"/>
    <n v="-16180.64"/>
    <n v="20000"/>
    <n v="0"/>
    <n v="0"/>
    <n v="0"/>
    <n v="36180.639999999999"/>
    <n v="36180.639999999999"/>
    <n v="20000"/>
    <s v="G/730204/1MM103"/>
  </r>
  <r>
    <s v="1"/>
    <s v="QUITO CIUDAD SOLIDARIA"/>
    <x v="3"/>
    <s v="M"/>
    <x v="15"/>
    <x v="62"/>
    <x v="62"/>
    <x v="2"/>
    <x v="112"/>
    <x v="4"/>
    <x v="53"/>
    <s v="001"/>
    <n v="6500"/>
    <n v="0"/>
    <n v="6500"/>
    <n v="-6500"/>
    <n v="0"/>
    <n v="0"/>
    <n v="0"/>
    <n v="0"/>
    <n v="6500"/>
    <n v="6500"/>
    <n v="0"/>
    <s v="G/730205/1MM103"/>
  </r>
  <r>
    <s v="1"/>
    <s v="QUITO CIUDAD SOLIDARIA"/>
    <x v="3"/>
    <s v="M"/>
    <x v="15"/>
    <x v="62"/>
    <x v="62"/>
    <x v="2"/>
    <x v="112"/>
    <x v="4"/>
    <x v="72"/>
    <s v="001"/>
    <n v="0"/>
    <n v="88842.59"/>
    <n v="88842.59"/>
    <n v="0"/>
    <n v="88842.59"/>
    <n v="0"/>
    <n v="88842.59"/>
    <n v="52604.160000000003"/>
    <n v="0"/>
    <n v="36238.429999999993"/>
    <n v="0"/>
    <s v="G/730209/1MM103"/>
  </r>
  <r>
    <s v="1"/>
    <s v="QUITO CIUDAD SOLIDARIA"/>
    <x v="3"/>
    <s v="M"/>
    <x v="15"/>
    <x v="62"/>
    <x v="62"/>
    <x v="2"/>
    <x v="112"/>
    <x v="4"/>
    <x v="222"/>
    <s v="001"/>
    <n v="45000"/>
    <n v="-45000"/>
    <n v="0"/>
    <n v="0"/>
    <n v="0"/>
    <n v="0"/>
    <n v="0"/>
    <n v="0"/>
    <n v="0"/>
    <n v="0"/>
    <n v="0"/>
    <s v="G/730226/1MM103"/>
  </r>
  <r>
    <s v="1"/>
    <s v="QUITO CIUDAD SOLIDARIA"/>
    <x v="3"/>
    <s v="M"/>
    <x v="15"/>
    <x v="62"/>
    <x v="62"/>
    <x v="2"/>
    <x v="112"/>
    <x v="4"/>
    <x v="62"/>
    <s v="001"/>
    <n v="129000"/>
    <n v="137914"/>
    <n v="266914"/>
    <n v="0"/>
    <n v="266914"/>
    <n v="6597.32"/>
    <n v="125397.68"/>
    <n v="21728"/>
    <n v="141516.32"/>
    <n v="245186"/>
    <n v="134919"/>
    <s v="G/730402/1MM103"/>
  </r>
  <r>
    <s v="1"/>
    <s v="QUITO CIUDAD SOLIDARIA"/>
    <x v="3"/>
    <s v="M"/>
    <x v="15"/>
    <x v="62"/>
    <x v="62"/>
    <x v="2"/>
    <x v="112"/>
    <x v="4"/>
    <x v="46"/>
    <s v="001"/>
    <n v="50000"/>
    <n v="0"/>
    <n v="50000"/>
    <n v="0"/>
    <n v="50000"/>
    <n v="0"/>
    <n v="8584.7999999999993"/>
    <n v="4569.6000000000004"/>
    <n v="41415.199999999997"/>
    <n v="45430.400000000001"/>
    <n v="41415.199999999997"/>
    <s v="G/730404/1MM103"/>
  </r>
  <r>
    <s v="1"/>
    <s v="QUITO CIUDAD SOLIDARIA"/>
    <x v="3"/>
    <s v="M"/>
    <x v="15"/>
    <x v="62"/>
    <x v="62"/>
    <x v="2"/>
    <x v="112"/>
    <x v="4"/>
    <x v="49"/>
    <s v="001"/>
    <n v="68961"/>
    <n v="-42551"/>
    <n v="26410"/>
    <n v="-15846"/>
    <n v="10564"/>
    <n v="0"/>
    <n v="0"/>
    <n v="0"/>
    <n v="26410"/>
    <n v="26410"/>
    <n v="10564"/>
    <s v="G/730606/1MM103"/>
  </r>
  <r>
    <s v="1"/>
    <s v="QUITO CIUDAD SOLIDARIA"/>
    <x v="3"/>
    <s v="M"/>
    <x v="15"/>
    <x v="62"/>
    <x v="62"/>
    <x v="2"/>
    <x v="112"/>
    <x v="4"/>
    <x v="69"/>
    <s v="001"/>
    <n v="18500"/>
    <n v="181880"/>
    <n v="200380"/>
    <n v="-133000"/>
    <n v="67380"/>
    <n v="2.0699999999999998"/>
    <n v="29173.37"/>
    <n v="16800"/>
    <n v="171206.63"/>
    <n v="183580"/>
    <n v="38204.559999999998"/>
    <s v="G/730802/1MM103"/>
  </r>
  <r>
    <s v="1"/>
    <s v="QUITO CIUDAD SOLIDARIA"/>
    <x v="3"/>
    <s v="M"/>
    <x v="15"/>
    <x v="62"/>
    <x v="62"/>
    <x v="2"/>
    <x v="112"/>
    <x v="4"/>
    <x v="64"/>
    <s v="001"/>
    <n v="4000"/>
    <n v="0"/>
    <n v="4000"/>
    <n v="-4000"/>
    <n v="0"/>
    <n v="0"/>
    <n v="0"/>
    <n v="0"/>
    <n v="4000"/>
    <n v="4000"/>
    <n v="0"/>
    <s v="G/730807/1MM103"/>
  </r>
  <r>
    <s v="1"/>
    <s v="QUITO CIUDAD SOLIDARIA"/>
    <x v="3"/>
    <s v="M"/>
    <x v="15"/>
    <x v="62"/>
    <x v="62"/>
    <x v="2"/>
    <x v="112"/>
    <x v="4"/>
    <x v="132"/>
    <s v="001"/>
    <n v="130998.14"/>
    <n v="-44056.01"/>
    <n v="86942.13"/>
    <n v="-46460.75"/>
    <n v="40481.380000000005"/>
    <n v="4694.72"/>
    <n v="15168.79"/>
    <n v="2258.62"/>
    <n v="71773.34"/>
    <n v="84683.510000000009"/>
    <n v="20617.87"/>
    <s v="G/730809/1MM103"/>
  </r>
  <r>
    <s v="1"/>
    <s v="QUITO CIUDAD SOLIDARIA"/>
    <x v="3"/>
    <s v="M"/>
    <x v="15"/>
    <x v="62"/>
    <x v="62"/>
    <x v="2"/>
    <x v="112"/>
    <x v="4"/>
    <x v="71"/>
    <s v="001"/>
    <n v="193316.22"/>
    <n v="0"/>
    <n v="193316.22"/>
    <n v="-80000"/>
    <n v="113316.22"/>
    <n v="0"/>
    <n v="32782.43"/>
    <n v="32782.43"/>
    <n v="160533.79"/>
    <n v="160533.79"/>
    <n v="80533.789999999994"/>
    <s v="G/730810/1MM103"/>
  </r>
  <r>
    <s v="1"/>
    <s v="QUITO CIUDAD SOLIDARIA"/>
    <x v="3"/>
    <s v="M"/>
    <x v="15"/>
    <x v="62"/>
    <x v="62"/>
    <x v="2"/>
    <x v="112"/>
    <x v="4"/>
    <x v="59"/>
    <s v="001"/>
    <n v="11352.41"/>
    <n v="-11352.41"/>
    <n v="0"/>
    <n v="0"/>
    <n v="0"/>
    <n v="0"/>
    <n v="0"/>
    <n v="0"/>
    <n v="0"/>
    <n v="0"/>
    <n v="0"/>
    <s v="G/730812/1MM103"/>
  </r>
  <r>
    <s v="1"/>
    <s v="QUITO CIUDAD SOLIDARIA"/>
    <x v="3"/>
    <s v="M"/>
    <x v="15"/>
    <x v="62"/>
    <x v="62"/>
    <x v="2"/>
    <x v="112"/>
    <x v="4"/>
    <x v="133"/>
    <s v="001"/>
    <n v="40000"/>
    <n v="6068.15"/>
    <n v="46068.15"/>
    <n v="0"/>
    <n v="46068.15"/>
    <n v="7773.92"/>
    <n v="0"/>
    <n v="0"/>
    <n v="46068.15"/>
    <n v="46068.15"/>
    <n v="38294.230000000003"/>
    <s v="G/730813/1MM103"/>
  </r>
  <r>
    <s v="1"/>
    <s v="QUITO CIUDAD SOLIDARIA"/>
    <x v="3"/>
    <s v="M"/>
    <x v="15"/>
    <x v="62"/>
    <x v="62"/>
    <x v="2"/>
    <x v="112"/>
    <x v="4"/>
    <x v="134"/>
    <s v="001"/>
    <n v="230000"/>
    <n v="233947.11"/>
    <n v="463947.11"/>
    <n v="-300000"/>
    <n v="163947.10999999999"/>
    <n v="0"/>
    <n v="17269.95"/>
    <n v="9410.24"/>
    <n v="446677.16"/>
    <n v="454536.87"/>
    <n v="146677.16"/>
    <s v="G/730826/1MM103"/>
  </r>
  <r>
    <s v="1"/>
    <s v="QUITO CIUDAD SOLIDARIA"/>
    <x v="3"/>
    <s v="M"/>
    <x v="15"/>
    <x v="62"/>
    <x v="62"/>
    <x v="2"/>
    <x v="112"/>
    <x v="4"/>
    <x v="135"/>
    <s v="001"/>
    <n v="37000"/>
    <n v="-13000"/>
    <n v="24000"/>
    <n v="-23000"/>
    <n v="1000"/>
    <n v="0"/>
    <n v="0"/>
    <n v="0"/>
    <n v="24000"/>
    <n v="24000"/>
    <n v="1000"/>
    <s v="G/730832/1MM103"/>
  </r>
  <r>
    <s v="1"/>
    <s v="QUITO CIUDAD SOLIDARIA"/>
    <x v="3"/>
    <s v="M"/>
    <x v="15"/>
    <x v="62"/>
    <x v="62"/>
    <x v="2"/>
    <x v="114"/>
    <x v="4"/>
    <x v="107"/>
    <s v="001"/>
    <n v="0"/>
    <n v="3000"/>
    <n v="3000"/>
    <n v="0"/>
    <n v="3000"/>
    <n v="0"/>
    <n v="3000"/>
    <n v="179.98"/>
    <n v="0"/>
    <n v="2820.02"/>
    <n v="0"/>
    <s v="G/730101/1MM103"/>
  </r>
  <r>
    <s v="1"/>
    <s v="QUITO CIUDAD SOLIDARIA"/>
    <x v="3"/>
    <s v="M"/>
    <x v="15"/>
    <x v="62"/>
    <x v="62"/>
    <x v="2"/>
    <x v="114"/>
    <x v="4"/>
    <x v="108"/>
    <s v="001"/>
    <n v="0"/>
    <n v="25000"/>
    <n v="25000"/>
    <n v="0"/>
    <n v="25000"/>
    <n v="0"/>
    <n v="25000"/>
    <n v="2966.13"/>
    <n v="0"/>
    <n v="22033.87"/>
    <n v="0"/>
    <s v="G/730104/1MM103"/>
  </r>
  <r>
    <s v="1"/>
    <s v="QUITO CIUDAD SOLIDARIA"/>
    <x v="3"/>
    <s v="M"/>
    <x v="15"/>
    <x v="62"/>
    <x v="62"/>
    <x v="2"/>
    <x v="114"/>
    <x v="4"/>
    <x v="109"/>
    <s v="001"/>
    <n v="0"/>
    <n v="22000"/>
    <n v="22000"/>
    <n v="0"/>
    <n v="22000"/>
    <n v="0"/>
    <n v="22000"/>
    <n v="0"/>
    <n v="0"/>
    <n v="22000"/>
    <n v="0"/>
    <s v="G/730105/1MM103"/>
  </r>
  <r>
    <s v="1"/>
    <s v="QUITO CIUDAD SOLIDARIA"/>
    <x v="3"/>
    <s v="M"/>
    <x v="15"/>
    <x v="62"/>
    <x v="62"/>
    <x v="2"/>
    <x v="114"/>
    <x v="4"/>
    <x v="116"/>
    <s v="001"/>
    <n v="6500"/>
    <n v="-6500"/>
    <n v="0"/>
    <n v="0"/>
    <n v="0"/>
    <n v="0"/>
    <n v="0"/>
    <n v="0"/>
    <n v="0"/>
    <n v="0"/>
    <n v="0"/>
    <s v="G/730202/1MM103"/>
  </r>
  <r>
    <s v="1"/>
    <s v="QUITO CIUDAD SOLIDARIA"/>
    <x v="3"/>
    <s v="M"/>
    <x v="15"/>
    <x v="62"/>
    <x v="62"/>
    <x v="2"/>
    <x v="114"/>
    <x v="4"/>
    <x v="57"/>
    <s v="001"/>
    <n v="105000"/>
    <n v="-105000"/>
    <n v="0"/>
    <n v="0"/>
    <n v="0"/>
    <n v="0"/>
    <n v="0"/>
    <n v="0"/>
    <n v="0"/>
    <n v="0"/>
    <n v="0"/>
    <s v="G/730204/1MM103"/>
  </r>
  <r>
    <s v="1"/>
    <s v="QUITO CIUDAD SOLIDARIA"/>
    <x v="3"/>
    <s v="M"/>
    <x v="15"/>
    <x v="62"/>
    <x v="62"/>
    <x v="2"/>
    <x v="114"/>
    <x v="4"/>
    <x v="53"/>
    <s v="001"/>
    <n v="95000"/>
    <n v="-20000"/>
    <n v="75000"/>
    <n v="-75000"/>
    <n v="0"/>
    <n v="0"/>
    <n v="0"/>
    <n v="0"/>
    <n v="75000"/>
    <n v="75000"/>
    <n v="0"/>
    <s v="G/730205/1MM103"/>
  </r>
  <r>
    <s v="1"/>
    <s v="QUITO CIUDAD SOLIDARIA"/>
    <x v="3"/>
    <s v="M"/>
    <x v="15"/>
    <x v="62"/>
    <x v="62"/>
    <x v="2"/>
    <x v="114"/>
    <x v="4"/>
    <x v="124"/>
    <s v="001"/>
    <n v="80000"/>
    <n v="-60000"/>
    <n v="20000"/>
    <n v="-20000"/>
    <n v="0"/>
    <n v="0"/>
    <n v="0"/>
    <n v="0"/>
    <n v="20000"/>
    <n v="20000"/>
    <n v="0"/>
    <s v="G/730207/1MM103"/>
  </r>
  <r>
    <s v="1"/>
    <s v="QUITO CIUDAD SOLIDARIA"/>
    <x v="3"/>
    <s v="M"/>
    <x v="15"/>
    <x v="62"/>
    <x v="62"/>
    <x v="2"/>
    <x v="114"/>
    <x v="4"/>
    <x v="61"/>
    <s v="001"/>
    <n v="54000"/>
    <n v="51800"/>
    <n v="105800"/>
    <n v="-54447.44"/>
    <n v="51352.56"/>
    <n v="0"/>
    <n v="31352.560000000001"/>
    <n v="11757.21"/>
    <n v="74447.44"/>
    <n v="94042.790000000008"/>
    <n v="20000"/>
    <s v="G/730208/1MM103"/>
  </r>
  <r>
    <s v="1"/>
    <s v="QUITO CIUDAD SOLIDARIA"/>
    <x v="3"/>
    <s v="M"/>
    <x v="15"/>
    <x v="62"/>
    <x v="62"/>
    <x v="2"/>
    <x v="114"/>
    <x v="4"/>
    <x v="101"/>
    <s v="001"/>
    <n v="20000"/>
    <n v="50000"/>
    <n v="70000"/>
    <n v="-70000"/>
    <n v="0"/>
    <n v="0"/>
    <n v="0"/>
    <n v="0"/>
    <n v="70000"/>
    <n v="70000"/>
    <n v="0"/>
    <s v="G/730248/1MM103"/>
  </r>
  <r>
    <s v="1"/>
    <s v="QUITO CIUDAD SOLIDARIA"/>
    <x v="3"/>
    <s v="M"/>
    <x v="15"/>
    <x v="62"/>
    <x v="62"/>
    <x v="2"/>
    <x v="114"/>
    <x v="4"/>
    <x v="99"/>
    <s v="001"/>
    <n v="115000"/>
    <n v="-15000"/>
    <n v="100000"/>
    <n v="-100000"/>
    <n v="0"/>
    <n v="0"/>
    <n v="0"/>
    <n v="0"/>
    <n v="100000"/>
    <n v="100000"/>
    <n v="0"/>
    <s v="G/730249/1MM103"/>
  </r>
  <r>
    <s v="1"/>
    <s v="QUITO CIUDAD SOLIDARIA"/>
    <x v="3"/>
    <s v="M"/>
    <x v="15"/>
    <x v="62"/>
    <x v="62"/>
    <x v="2"/>
    <x v="114"/>
    <x v="4"/>
    <x v="62"/>
    <s v="001"/>
    <n v="0"/>
    <n v="50000"/>
    <n v="50000"/>
    <n v="0"/>
    <n v="50000"/>
    <n v="0"/>
    <n v="23816.57"/>
    <n v="0"/>
    <n v="26183.43"/>
    <n v="50000"/>
    <n v="26183.43"/>
    <s v="G/730402/1MM103"/>
  </r>
  <r>
    <s v="1"/>
    <s v="QUITO CIUDAD SOLIDARIA"/>
    <x v="3"/>
    <s v="M"/>
    <x v="15"/>
    <x v="62"/>
    <x v="62"/>
    <x v="2"/>
    <x v="114"/>
    <x v="4"/>
    <x v="120"/>
    <s v="001"/>
    <n v="270000"/>
    <n v="-100000"/>
    <n v="170000"/>
    <n v="-170000"/>
    <n v="0"/>
    <n v="0"/>
    <n v="0"/>
    <n v="0"/>
    <n v="170000"/>
    <n v="170000"/>
    <n v="0"/>
    <s v="G/730417/1MM103"/>
  </r>
  <r>
    <s v="1"/>
    <s v="QUITO CIUDAD SOLIDARIA"/>
    <x v="3"/>
    <s v="M"/>
    <x v="15"/>
    <x v="62"/>
    <x v="62"/>
    <x v="2"/>
    <x v="114"/>
    <x v="4"/>
    <x v="67"/>
    <s v="001"/>
    <n v="0"/>
    <n v="1000"/>
    <n v="1000"/>
    <n v="0"/>
    <n v="1000"/>
    <n v="0"/>
    <n v="0"/>
    <n v="0"/>
    <n v="1000"/>
    <n v="1000"/>
    <n v="1000"/>
    <s v="G/730418/1MM103"/>
  </r>
  <r>
    <s v="1"/>
    <s v="QUITO CIUDAD SOLIDARIA"/>
    <x v="3"/>
    <s v="M"/>
    <x v="15"/>
    <x v="62"/>
    <x v="62"/>
    <x v="2"/>
    <x v="114"/>
    <x v="4"/>
    <x v="88"/>
    <s v="001"/>
    <n v="105000"/>
    <n v="-55000"/>
    <n v="50000"/>
    <n v="-50000"/>
    <n v="0"/>
    <n v="0"/>
    <n v="0"/>
    <n v="0"/>
    <n v="50000"/>
    <n v="50000"/>
    <n v="0"/>
    <s v="G/730612/1MM103"/>
  </r>
  <r>
    <s v="1"/>
    <s v="QUITO CIUDAD SOLIDARIA"/>
    <x v="3"/>
    <s v="M"/>
    <x v="15"/>
    <x v="62"/>
    <x v="62"/>
    <x v="2"/>
    <x v="114"/>
    <x v="4"/>
    <x v="56"/>
    <s v="001"/>
    <n v="120000"/>
    <n v="-87400"/>
    <n v="32600"/>
    <n v="-32600"/>
    <n v="0"/>
    <n v="0"/>
    <n v="0"/>
    <n v="0"/>
    <n v="32600"/>
    <n v="32600"/>
    <n v="0"/>
    <s v="G/730613/1MM103"/>
  </r>
  <r>
    <s v="1"/>
    <s v="QUITO CIUDAD SOLIDARIA"/>
    <x v="3"/>
    <s v="M"/>
    <x v="15"/>
    <x v="62"/>
    <x v="62"/>
    <x v="2"/>
    <x v="114"/>
    <x v="4"/>
    <x v="50"/>
    <s v="001"/>
    <n v="10000"/>
    <n v="8800"/>
    <n v="18800"/>
    <n v="-18800"/>
    <n v="0"/>
    <n v="0"/>
    <n v="0"/>
    <n v="0"/>
    <n v="18800"/>
    <n v="18800"/>
    <n v="0"/>
    <s v="G/730804/1MM103"/>
  </r>
  <r>
    <s v="1"/>
    <s v="QUITO CIUDAD SOLIDARIA"/>
    <x v="3"/>
    <s v="M"/>
    <x v="15"/>
    <x v="62"/>
    <x v="62"/>
    <x v="2"/>
    <x v="114"/>
    <x v="4"/>
    <x v="73"/>
    <s v="001"/>
    <n v="1750"/>
    <n v="-858.09"/>
    <n v="891.91"/>
    <n v="0"/>
    <n v="891.91"/>
    <n v="0"/>
    <n v="0"/>
    <n v="0"/>
    <n v="891.91"/>
    <n v="891.91"/>
    <n v="891.91"/>
    <s v="G/730805/1MM103"/>
  </r>
  <r>
    <s v="1"/>
    <s v="QUITO CIUDAD SOLIDARIA"/>
    <x v="3"/>
    <s v="M"/>
    <x v="15"/>
    <x v="62"/>
    <x v="62"/>
    <x v="2"/>
    <x v="114"/>
    <x v="4"/>
    <x v="64"/>
    <s v="001"/>
    <n v="0"/>
    <n v="3700"/>
    <n v="3700"/>
    <n v="-3700"/>
    <n v="0"/>
    <n v="0"/>
    <n v="0"/>
    <n v="0"/>
    <n v="3700"/>
    <n v="3700"/>
    <n v="0"/>
    <s v="G/730807/1MM103"/>
  </r>
  <r>
    <s v="1"/>
    <s v="QUITO CIUDAD SOLIDARIA"/>
    <x v="3"/>
    <s v="M"/>
    <x v="15"/>
    <x v="62"/>
    <x v="62"/>
    <x v="2"/>
    <x v="114"/>
    <x v="4"/>
    <x v="59"/>
    <s v="001"/>
    <n v="90000"/>
    <n v="-60000"/>
    <n v="30000"/>
    <n v="0"/>
    <n v="30000"/>
    <n v="0"/>
    <n v="0"/>
    <n v="0"/>
    <n v="30000"/>
    <n v="30000"/>
    <n v="30000"/>
    <s v="G/730812/1MM103"/>
  </r>
  <r>
    <s v="1"/>
    <s v="QUITO CIUDAD SOLIDARIA"/>
    <x v="3"/>
    <s v="M"/>
    <x v="15"/>
    <x v="62"/>
    <x v="62"/>
    <x v="2"/>
    <x v="114"/>
    <x v="4"/>
    <x v="103"/>
    <s v="001"/>
    <n v="750"/>
    <n v="0"/>
    <n v="750"/>
    <n v="-750"/>
    <n v="0"/>
    <n v="0"/>
    <n v="0"/>
    <n v="0"/>
    <n v="750"/>
    <n v="750"/>
    <n v="0"/>
    <s v="G/731403/1MM103"/>
  </r>
  <r>
    <s v="1"/>
    <s v="QUITO CIUDAD SOLIDARIA"/>
    <x v="3"/>
    <s v="M"/>
    <x v="15"/>
    <x v="62"/>
    <x v="62"/>
    <x v="2"/>
    <x v="114"/>
    <x v="4"/>
    <x v="115"/>
    <s v="001"/>
    <n v="2000"/>
    <n v="-250"/>
    <n v="1750"/>
    <n v="0"/>
    <n v="1750"/>
    <n v="0"/>
    <n v="0"/>
    <n v="0"/>
    <n v="1750"/>
    <n v="1750"/>
    <n v="1750"/>
    <s v="G/731404/1MM103"/>
  </r>
  <r>
    <s v="1"/>
    <s v="QUITO CIUDAD SOLIDARIA"/>
    <x v="3"/>
    <s v="M"/>
    <x v="15"/>
    <x v="62"/>
    <x v="62"/>
    <x v="2"/>
    <x v="112"/>
    <x v="9"/>
    <x v="221"/>
    <s v="001"/>
    <n v="80448"/>
    <n v="-53000"/>
    <n v="27448"/>
    <n v="-27448"/>
    <n v="0"/>
    <n v="0"/>
    <n v="0"/>
    <n v="0"/>
    <n v="27448"/>
    <n v="27448"/>
    <n v="0"/>
    <s v="G/780206/1MM103"/>
  </r>
  <r>
    <s v="1"/>
    <s v="QUITO CIUDAD SOLIDARIA"/>
    <x v="3"/>
    <s v="M"/>
    <x v="15"/>
    <x v="62"/>
    <x v="62"/>
    <x v="2"/>
    <x v="112"/>
    <x v="6"/>
    <x v="79"/>
    <s v="001"/>
    <n v="1500"/>
    <n v="36155.22"/>
    <n v="37655.22"/>
    <n v="0"/>
    <n v="37655.22"/>
    <n v="0"/>
    <n v="0"/>
    <n v="0"/>
    <n v="37655.22"/>
    <n v="37655.22"/>
    <n v="37655.22"/>
    <s v="G/840103/1MM103"/>
  </r>
  <r>
    <s v="1"/>
    <s v="QUITO CIUDAD SOLIDARIA"/>
    <x v="3"/>
    <s v="M"/>
    <x v="15"/>
    <x v="62"/>
    <x v="62"/>
    <x v="2"/>
    <x v="112"/>
    <x v="6"/>
    <x v="77"/>
    <s v="001"/>
    <n v="30000"/>
    <n v="78616"/>
    <n v="108616"/>
    <n v="0"/>
    <n v="108616"/>
    <n v="0"/>
    <n v="0"/>
    <n v="0"/>
    <n v="108616"/>
    <n v="108616"/>
    <n v="108616"/>
    <s v="G/840104/1MM103"/>
  </r>
  <r>
    <s v="1"/>
    <s v="QUITO CIUDAD SOLIDARIA"/>
    <x v="3"/>
    <s v="M"/>
    <x v="15"/>
    <x v="62"/>
    <x v="62"/>
    <x v="2"/>
    <x v="112"/>
    <x v="6"/>
    <x v="78"/>
    <s v="001"/>
    <n v="50000"/>
    <n v="-42133.88"/>
    <n v="7866.1200000000026"/>
    <n v="0"/>
    <n v="7866.1200000000026"/>
    <n v="0"/>
    <n v="0"/>
    <n v="0"/>
    <n v="7866.1200000000026"/>
    <n v="7866.1200000000026"/>
    <n v="7866.12"/>
    <s v="G/840107/1MM103"/>
  </r>
  <r>
    <s v="1"/>
    <s v="QUITO CIUDAD SOLIDARIA"/>
    <x v="3"/>
    <s v="M"/>
    <x v="15"/>
    <x v="62"/>
    <x v="62"/>
    <x v="2"/>
    <x v="112"/>
    <x v="6"/>
    <x v="80"/>
    <s v="001"/>
    <n v="650757"/>
    <n v="-416807.37"/>
    <n v="233949.63"/>
    <n v="-139200"/>
    <n v="94749.63"/>
    <n v="0"/>
    <n v="47687.02"/>
    <n v="47687.02"/>
    <n v="186262.61000000002"/>
    <n v="186262.61000000002"/>
    <n v="47062.61"/>
    <s v="G/840113/1MM103"/>
  </r>
  <r>
    <s v="1"/>
    <s v="QUITO CIUDAD SOLIDARIA"/>
    <x v="3"/>
    <s v="M"/>
    <x v="15"/>
    <x v="62"/>
    <x v="62"/>
    <x v="2"/>
    <x v="112"/>
    <x v="6"/>
    <x v="229"/>
    <s v="001"/>
    <n v="2550"/>
    <n v="38176.959999999999"/>
    <n v="40726.959999999999"/>
    <n v="-30726.959999999999"/>
    <n v="10000"/>
    <n v="0"/>
    <n v="0"/>
    <n v="0"/>
    <n v="40726.959999999999"/>
    <n v="40726.959999999999"/>
    <n v="10000"/>
    <s v="G/840115/1MM103"/>
  </r>
  <r>
    <s v="1"/>
    <s v="QUITO CIUDAD SOLIDARIA"/>
    <x v="3"/>
    <s v="M"/>
    <x v="15"/>
    <x v="62"/>
    <x v="62"/>
    <x v="2"/>
    <x v="114"/>
    <x v="6"/>
    <x v="79"/>
    <s v="001"/>
    <n v="6000"/>
    <n v="12000"/>
    <n v="18000"/>
    <n v="-8000"/>
    <n v="10000"/>
    <n v="0"/>
    <n v="0"/>
    <n v="0"/>
    <n v="18000"/>
    <n v="18000"/>
    <n v="10000"/>
    <s v="G/840103/1MM103"/>
  </r>
  <r>
    <s v="1"/>
    <s v="QUITO CIUDAD SOLIDARIA"/>
    <x v="3"/>
    <s v="M"/>
    <x v="15"/>
    <x v="62"/>
    <x v="62"/>
    <x v="2"/>
    <x v="114"/>
    <x v="6"/>
    <x v="77"/>
    <s v="001"/>
    <n v="19000"/>
    <n v="-5000"/>
    <n v="14000"/>
    <n v="-10000"/>
    <n v="4000"/>
    <n v="0"/>
    <n v="0"/>
    <n v="0"/>
    <n v="14000"/>
    <n v="14000"/>
    <n v="4000"/>
    <s v="G/840104/1MM103"/>
  </r>
  <r>
    <s v="1"/>
    <s v="QUITO CIUDAD SOLIDARIA"/>
    <x v="3"/>
    <s v="M"/>
    <x v="15"/>
    <x v="62"/>
    <x v="62"/>
    <x v="2"/>
    <x v="114"/>
    <x v="6"/>
    <x v="78"/>
    <s v="001"/>
    <n v="50000"/>
    <n v="-8478.44"/>
    <n v="41521.56"/>
    <n v="-20000"/>
    <n v="21521.559999999998"/>
    <n v="0"/>
    <n v="0"/>
    <n v="0"/>
    <n v="41521.56"/>
    <n v="41521.56"/>
    <n v="21521.56"/>
    <s v="G/840107/1MM103"/>
  </r>
  <r>
    <s v="1"/>
    <s v="QUITO CIUDAD SOLIDARIA"/>
    <x v="3"/>
    <s v="M"/>
    <x v="15"/>
    <x v="63"/>
    <x v="63"/>
    <x v="0"/>
    <x v="0"/>
    <x v="0"/>
    <x v="0"/>
    <s v="002"/>
    <n v="3409428"/>
    <n v="-332794.39"/>
    <n v="3076633.61"/>
    <n v="0"/>
    <n v="3076633.61"/>
    <n v="0"/>
    <n v="1785437.83"/>
    <n v="1785437.83"/>
    <n v="1291195.7799999998"/>
    <n v="1291195.7799999998"/>
    <n v="1291195.78"/>
    <s v="G/510105/1MA101"/>
  </r>
  <r>
    <s v="1"/>
    <s v="QUITO CIUDAD SOLIDARIA"/>
    <x v="3"/>
    <s v="M"/>
    <x v="15"/>
    <x v="63"/>
    <x v="63"/>
    <x v="0"/>
    <x v="0"/>
    <x v="0"/>
    <x v="1"/>
    <s v="002"/>
    <n v="158226.23999999999"/>
    <n v="10174.959999999999"/>
    <n v="168401.19999999998"/>
    <n v="0"/>
    <n v="168401.19999999998"/>
    <n v="0"/>
    <n v="110980.76"/>
    <n v="110980.76"/>
    <n v="57420.439999999988"/>
    <n v="57420.439999999988"/>
    <n v="57420.44"/>
    <s v="G/510106/1MA101"/>
  </r>
  <r>
    <s v="1"/>
    <s v="QUITO CIUDAD SOLIDARIA"/>
    <x v="3"/>
    <s v="M"/>
    <x v="15"/>
    <x v="63"/>
    <x v="63"/>
    <x v="0"/>
    <x v="0"/>
    <x v="0"/>
    <x v="2"/>
    <s v="002"/>
    <n v="300907.52000000002"/>
    <n v="12320.08"/>
    <n v="313227.60000000003"/>
    <n v="0"/>
    <n v="313227.60000000003"/>
    <n v="27042.69"/>
    <n v="16896.099999999999"/>
    <n v="16896.099999999999"/>
    <n v="296331.50000000006"/>
    <n v="296331.50000000006"/>
    <n v="269288.81"/>
    <s v="G/510203/1MA101"/>
  </r>
  <r>
    <s v="1"/>
    <s v="QUITO CIUDAD SOLIDARIA"/>
    <x v="3"/>
    <s v="M"/>
    <x v="15"/>
    <x v="63"/>
    <x v="63"/>
    <x v="0"/>
    <x v="0"/>
    <x v="0"/>
    <x v="3"/>
    <s v="002"/>
    <n v="83193.100000000006"/>
    <n v="3733.33"/>
    <n v="86926.430000000008"/>
    <n v="0"/>
    <n v="86926.430000000008"/>
    <n v="5070.7700000000004"/>
    <n v="67275.61"/>
    <n v="67275.61"/>
    <n v="19650.820000000007"/>
    <n v="19650.820000000007"/>
    <n v="14580.05"/>
    <s v="G/510204/1MA101"/>
  </r>
  <r>
    <s v="1"/>
    <s v="QUITO CIUDAD SOLIDARIA"/>
    <x v="3"/>
    <s v="M"/>
    <x v="15"/>
    <x v="63"/>
    <x v="63"/>
    <x v="0"/>
    <x v="0"/>
    <x v="0"/>
    <x v="4"/>
    <s v="002"/>
    <n v="2640"/>
    <n v="100"/>
    <n v="2740"/>
    <n v="0"/>
    <n v="2740"/>
    <n v="0"/>
    <n v="1119"/>
    <n v="1119"/>
    <n v="1621"/>
    <n v="1621"/>
    <n v="1621"/>
    <s v="G/510304/1MA101"/>
  </r>
  <r>
    <s v="1"/>
    <s v="QUITO CIUDAD SOLIDARIA"/>
    <x v="3"/>
    <s v="M"/>
    <x v="15"/>
    <x v="63"/>
    <x v="63"/>
    <x v="0"/>
    <x v="0"/>
    <x v="0"/>
    <x v="5"/>
    <s v="002"/>
    <n v="21120"/>
    <n v="800"/>
    <n v="21920"/>
    <n v="0"/>
    <n v="21920"/>
    <n v="0"/>
    <n v="9616"/>
    <n v="9616"/>
    <n v="12304"/>
    <n v="12304"/>
    <n v="12304"/>
    <s v="G/510306/1MA101"/>
  </r>
  <r>
    <s v="1"/>
    <s v="QUITO CIUDAD SOLIDARIA"/>
    <x v="3"/>
    <s v="M"/>
    <x v="15"/>
    <x v="63"/>
    <x v="63"/>
    <x v="0"/>
    <x v="0"/>
    <x v="0"/>
    <x v="6"/>
    <s v="002"/>
    <n v="791.13"/>
    <n v="264"/>
    <n v="1055.1300000000001"/>
    <n v="0"/>
    <n v="1055.1300000000001"/>
    <n v="0"/>
    <n v="320"/>
    <n v="320"/>
    <n v="735.13000000000011"/>
    <n v="735.13000000000011"/>
    <n v="735.13"/>
    <s v="G/510401/1MA101"/>
  </r>
  <r>
    <s v="1"/>
    <s v="QUITO CIUDAD SOLIDARIA"/>
    <x v="3"/>
    <s v="M"/>
    <x v="15"/>
    <x v="63"/>
    <x v="63"/>
    <x v="0"/>
    <x v="0"/>
    <x v="0"/>
    <x v="7"/>
    <s v="002"/>
    <n v="4746.79"/>
    <n v="-18.52"/>
    <n v="4728.2699999999995"/>
    <n v="1237.48"/>
    <n v="5965.75"/>
    <n v="0"/>
    <n v="3944.51"/>
    <n v="3944.51"/>
    <n v="783.75999999999931"/>
    <n v="783.75999999999931"/>
    <n v="2021.24"/>
    <s v="G/510408/1MA101"/>
  </r>
  <r>
    <s v="1"/>
    <s v="QUITO CIUDAD SOLIDARIA"/>
    <x v="3"/>
    <s v="M"/>
    <x v="15"/>
    <x v="63"/>
    <x v="63"/>
    <x v="0"/>
    <x v="0"/>
    <x v="0"/>
    <x v="8"/>
    <s v="002"/>
    <n v="12516.01"/>
    <n v="0"/>
    <n v="12516.01"/>
    <n v="0"/>
    <n v="12516.01"/>
    <n v="0"/>
    <n v="8782.7999999999993"/>
    <n v="8782.7999999999993"/>
    <n v="3733.2100000000009"/>
    <n v="3733.2100000000009"/>
    <n v="3733.21"/>
    <s v="G/510507/1MA101"/>
  </r>
  <r>
    <s v="1"/>
    <s v="QUITO CIUDAD SOLIDARIA"/>
    <x v="3"/>
    <s v="M"/>
    <x v="15"/>
    <x v="63"/>
    <x v="63"/>
    <x v="0"/>
    <x v="0"/>
    <x v="0"/>
    <x v="9"/>
    <s v="002"/>
    <n v="14033.49"/>
    <n v="0"/>
    <n v="14033.49"/>
    <n v="0"/>
    <n v="14033.49"/>
    <n v="0"/>
    <n v="6811.64"/>
    <n v="6811.64"/>
    <n v="7221.8499999999995"/>
    <n v="7221.8499999999995"/>
    <n v="7221.85"/>
    <s v="G/510509/1MA101"/>
  </r>
  <r>
    <s v="1"/>
    <s v="QUITO CIUDAD SOLIDARIA"/>
    <x v="3"/>
    <s v="M"/>
    <x v="15"/>
    <x v="63"/>
    <x v="63"/>
    <x v="0"/>
    <x v="0"/>
    <x v="0"/>
    <x v="82"/>
    <s v="002"/>
    <n v="43236"/>
    <n v="297326"/>
    <n v="340562"/>
    <n v="0"/>
    <n v="340562"/>
    <n v="187486.46"/>
    <n v="153075.54"/>
    <n v="153075.54"/>
    <n v="187486.46"/>
    <n v="187486.46"/>
    <n v="0"/>
    <s v="G/510510/1MA101"/>
  </r>
  <r>
    <s v="1"/>
    <s v="QUITO CIUDAD SOLIDARIA"/>
    <x v="3"/>
    <s v="M"/>
    <x v="15"/>
    <x v="63"/>
    <x v="63"/>
    <x v="0"/>
    <x v="0"/>
    <x v="0"/>
    <x v="10"/>
    <s v="002"/>
    <n v="5286.67"/>
    <n v="0"/>
    <n v="5286.67"/>
    <n v="-2531.7399999999998"/>
    <n v="2754.9300000000003"/>
    <n v="0"/>
    <n v="223.2"/>
    <n v="223.2"/>
    <n v="5063.47"/>
    <n v="5063.47"/>
    <n v="2531.73"/>
    <s v="G/510512/1MA101"/>
  </r>
  <r>
    <s v="1"/>
    <s v="QUITO CIUDAD SOLIDARIA"/>
    <x v="3"/>
    <s v="M"/>
    <x v="15"/>
    <x v="63"/>
    <x v="63"/>
    <x v="0"/>
    <x v="0"/>
    <x v="0"/>
    <x v="11"/>
    <s v="002"/>
    <n v="10573.35"/>
    <n v="0"/>
    <n v="10573.35"/>
    <n v="-5286.68"/>
    <n v="5286.67"/>
    <n v="0"/>
    <n v="0"/>
    <n v="0"/>
    <n v="10573.35"/>
    <n v="10573.35"/>
    <n v="5286.67"/>
    <s v="G/510513/1MA101"/>
  </r>
  <r>
    <s v="1"/>
    <s v="QUITO CIUDAD SOLIDARIA"/>
    <x v="3"/>
    <s v="M"/>
    <x v="15"/>
    <x v="63"/>
    <x v="63"/>
    <x v="0"/>
    <x v="0"/>
    <x v="0"/>
    <x v="12"/>
    <s v="002"/>
    <n v="455986.48"/>
    <n v="18751.57"/>
    <n v="474738.05"/>
    <n v="0"/>
    <n v="474738.05"/>
    <n v="22805.16"/>
    <n v="260530.18"/>
    <n v="260530.18"/>
    <n v="214207.87"/>
    <n v="214207.87"/>
    <n v="191402.71"/>
    <s v="G/510601/1MA101"/>
  </r>
  <r>
    <s v="1"/>
    <s v="QUITO CIUDAD SOLIDARIA"/>
    <x v="3"/>
    <s v="M"/>
    <x v="15"/>
    <x v="63"/>
    <x v="63"/>
    <x v="0"/>
    <x v="0"/>
    <x v="0"/>
    <x v="13"/>
    <s v="002"/>
    <n v="300907.52000000002"/>
    <n v="12320.08"/>
    <n v="313227.60000000003"/>
    <n v="0"/>
    <n v="313227.60000000003"/>
    <n v="26814.09"/>
    <n v="155257.03"/>
    <n v="155257.03"/>
    <n v="157970.57000000004"/>
    <n v="157970.57000000004"/>
    <n v="131156.48000000001"/>
    <s v="G/510602/1MA101"/>
  </r>
  <r>
    <s v="1"/>
    <s v="QUITO CIUDAD SOLIDARIA"/>
    <x v="3"/>
    <s v="M"/>
    <x v="15"/>
    <x v="63"/>
    <x v="63"/>
    <x v="0"/>
    <x v="0"/>
    <x v="0"/>
    <x v="14"/>
    <s v="002"/>
    <n v="34363.379999999997"/>
    <n v="0"/>
    <n v="34363.379999999997"/>
    <n v="0"/>
    <n v="34363.379999999997"/>
    <n v="0"/>
    <n v="7363.71"/>
    <n v="7363.71"/>
    <n v="26999.67"/>
    <n v="26999.67"/>
    <n v="26999.67"/>
    <s v="G/510707/1MA101"/>
  </r>
  <r>
    <s v="1"/>
    <s v="QUITO CIUDAD SOLIDARIA"/>
    <x v="3"/>
    <s v="M"/>
    <x v="15"/>
    <x v="63"/>
    <x v="63"/>
    <x v="0"/>
    <x v="1"/>
    <x v="1"/>
    <x v="15"/>
    <s v="001"/>
    <n v="12200"/>
    <n v="0"/>
    <n v="12200"/>
    <n v="0"/>
    <n v="12200"/>
    <n v="0"/>
    <n v="6045.1"/>
    <n v="6045.1"/>
    <n v="6154.9"/>
    <n v="6154.9"/>
    <n v="6154.9"/>
    <s v="G/530101/1MA101"/>
  </r>
  <r>
    <s v="1"/>
    <s v="QUITO CIUDAD SOLIDARIA"/>
    <x v="3"/>
    <s v="M"/>
    <x v="15"/>
    <x v="63"/>
    <x v="63"/>
    <x v="0"/>
    <x v="1"/>
    <x v="1"/>
    <x v="16"/>
    <s v="001"/>
    <n v="15000"/>
    <n v="-3000"/>
    <n v="12000"/>
    <n v="0"/>
    <n v="12000"/>
    <n v="0"/>
    <n v="6654.45"/>
    <n v="6654.45"/>
    <n v="5345.55"/>
    <n v="5345.55"/>
    <n v="5345.55"/>
    <s v="G/530104/1MA101"/>
  </r>
  <r>
    <s v="1"/>
    <s v="QUITO CIUDAD SOLIDARIA"/>
    <x v="3"/>
    <s v="M"/>
    <x v="15"/>
    <x v="63"/>
    <x v="63"/>
    <x v="0"/>
    <x v="1"/>
    <x v="1"/>
    <x v="17"/>
    <s v="001"/>
    <n v="18000"/>
    <n v="-9000"/>
    <n v="9000"/>
    <n v="0"/>
    <n v="9000"/>
    <n v="1834.56"/>
    <n v="4896.32"/>
    <n v="4896.32"/>
    <n v="4103.68"/>
    <n v="4103.68"/>
    <n v="2269.12"/>
    <s v="G/530105/1MA101"/>
  </r>
  <r>
    <s v="1"/>
    <s v="QUITO CIUDAD SOLIDARIA"/>
    <x v="3"/>
    <s v="M"/>
    <x v="15"/>
    <x v="63"/>
    <x v="63"/>
    <x v="0"/>
    <x v="1"/>
    <x v="1"/>
    <x v="18"/>
    <s v="001"/>
    <n v="70000"/>
    <n v="-40980"/>
    <n v="29020"/>
    <n v="0"/>
    <n v="29020"/>
    <n v="0"/>
    <n v="11220"/>
    <n v="10336.81"/>
    <n v="17800"/>
    <n v="18683.190000000002"/>
    <n v="17800"/>
    <s v="G/530201/1MA101"/>
  </r>
  <r>
    <s v="1"/>
    <s v="QUITO CIUDAD SOLIDARIA"/>
    <x v="3"/>
    <s v="M"/>
    <x v="15"/>
    <x v="63"/>
    <x v="63"/>
    <x v="0"/>
    <x v="1"/>
    <x v="1"/>
    <x v="19"/>
    <s v="001"/>
    <n v="3000"/>
    <n v="0"/>
    <n v="3000"/>
    <n v="0"/>
    <n v="3000"/>
    <n v="0"/>
    <n v="0"/>
    <n v="0"/>
    <n v="3000"/>
    <n v="3000"/>
    <n v="3000"/>
    <s v="G/530203/1MA101"/>
  </r>
  <r>
    <s v="1"/>
    <s v="QUITO CIUDAD SOLIDARIA"/>
    <x v="3"/>
    <s v="M"/>
    <x v="15"/>
    <x v="63"/>
    <x v="63"/>
    <x v="0"/>
    <x v="1"/>
    <x v="1"/>
    <x v="20"/>
    <s v="001"/>
    <n v="35000"/>
    <n v="0"/>
    <n v="35000"/>
    <n v="0"/>
    <n v="35000"/>
    <n v="0"/>
    <n v="6804"/>
    <n v="6804"/>
    <n v="28196"/>
    <n v="28196"/>
    <n v="28196"/>
    <s v="G/530204/1MA101"/>
  </r>
  <r>
    <s v="1"/>
    <s v="QUITO CIUDAD SOLIDARIA"/>
    <x v="3"/>
    <s v="M"/>
    <x v="15"/>
    <x v="63"/>
    <x v="63"/>
    <x v="0"/>
    <x v="1"/>
    <x v="1"/>
    <x v="92"/>
    <s v="001"/>
    <n v="5000"/>
    <n v="0"/>
    <n v="5000"/>
    <n v="0"/>
    <n v="5000"/>
    <n v="0"/>
    <n v="0"/>
    <n v="0"/>
    <n v="5000"/>
    <n v="5000"/>
    <n v="5000"/>
    <s v="G/530207/1MA101"/>
  </r>
  <r>
    <s v="1"/>
    <s v="QUITO CIUDAD SOLIDARIA"/>
    <x v="3"/>
    <s v="M"/>
    <x v="15"/>
    <x v="63"/>
    <x v="63"/>
    <x v="0"/>
    <x v="1"/>
    <x v="1"/>
    <x v="21"/>
    <s v="001"/>
    <n v="150000"/>
    <n v="0"/>
    <n v="150000"/>
    <n v="0"/>
    <n v="150000"/>
    <n v="0"/>
    <n v="98840"/>
    <n v="79072"/>
    <n v="51160"/>
    <n v="70928"/>
    <n v="51160"/>
    <s v="G/530208/1MA101"/>
  </r>
  <r>
    <s v="1"/>
    <s v="QUITO CIUDAD SOLIDARIA"/>
    <x v="3"/>
    <s v="M"/>
    <x v="15"/>
    <x v="63"/>
    <x v="63"/>
    <x v="0"/>
    <x v="1"/>
    <x v="1"/>
    <x v="230"/>
    <s v="001"/>
    <n v="1500"/>
    <n v="0"/>
    <n v="1500"/>
    <n v="0"/>
    <n v="1500"/>
    <n v="0"/>
    <n v="0"/>
    <n v="0"/>
    <n v="1500"/>
    <n v="1500"/>
    <n v="1500"/>
    <s v="G/530225/1MA101"/>
  </r>
  <r>
    <s v="1"/>
    <s v="QUITO CIUDAD SOLIDARIA"/>
    <x v="3"/>
    <s v="M"/>
    <x v="15"/>
    <x v="63"/>
    <x v="63"/>
    <x v="0"/>
    <x v="1"/>
    <x v="1"/>
    <x v="24"/>
    <s v="001"/>
    <n v="15000"/>
    <n v="32040.959999999999"/>
    <n v="47040.959999999999"/>
    <n v="0"/>
    <n v="47040.959999999999"/>
    <n v="0"/>
    <n v="42903.16"/>
    <n v="42903.16"/>
    <n v="4137.7999999999956"/>
    <n v="4137.7999999999956"/>
    <n v="4137.8"/>
    <s v="G/530402/1MA101"/>
  </r>
  <r>
    <s v="1"/>
    <s v="QUITO CIUDAD SOLIDARIA"/>
    <x v="3"/>
    <s v="M"/>
    <x v="15"/>
    <x v="63"/>
    <x v="63"/>
    <x v="0"/>
    <x v="1"/>
    <x v="1"/>
    <x v="93"/>
    <s v="001"/>
    <n v="5000"/>
    <n v="0"/>
    <n v="5000"/>
    <n v="0"/>
    <n v="5000"/>
    <n v="0"/>
    <n v="0"/>
    <n v="0"/>
    <n v="5000"/>
    <n v="5000"/>
    <n v="5000"/>
    <s v="G/530403/1MA101"/>
  </r>
  <r>
    <s v="1"/>
    <s v="QUITO CIUDAD SOLIDARIA"/>
    <x v="3"/>
    <s v="M"/>
    <x v="15"/>
    <x v="63"/>
    <x v="63"/>
    <x v="0"/>
    <x v="1"/>
    <x v="1"/>
    <x v="25"/>
    <s v="001"/>
    <n v="170000"/>
    <n v="-102040.96000000001"/>
    <n v="67959.039999999994"/>
    <n v="0"/>
    <n v="67959.039999999994"/>
    <n v="672"/>
    <n v="23442.66"/>
    <n v="15207.56"/>
    <n v="44516.37999999999"/>
    <n v="52751.479999999996"/>
    <n v="43844.38"/>
    <s v="G/530404/1MA101"/>
  </r>
  <r>
    <s v="1"/>
    <s v="QUITO CIUDAD SOLIDARIA"/>
    <x v="3"/>
    <s v="M"/>
    <x v="15"/>
    <x v="63"/>
    <x v="63"/>
    <x v="0"/>
    <x v="1"/>
    <x v="1"/>
    <x v="26"/>
    <s v="001"/>
    <n v="16000"/>
    <n v="0"/>
    <n v="16000"/>
    <n v="0"/>
    <n v="16000"/>
    <n v="2084.3200000000002"/>
    <n v="67.239999999999995"/>
    <n v="67.239999999999995"/>
    <n v="15932.76"/>
    <n v="15932.76"/>
    <n v="13848.44"/>
    <s v="G/530405/1MA101"/>
  </r>
  <r>
    <s v="1"/>
    <s v="QUITO CIUDAD SOLIDARIA"/>
    <x v="3"/>
    <s v="M"/>
    <x v="15"/>
    <x v="63"/>
    <x v="63"/>
    <x v="0"/>
    <x v="1"/>
    <x v="1"/>
    <x v="28"/>
    <s v="001"/>
    <n v="8000"/>
    <n v="0"/>
    <n v="8000"/>
    <n v="0"/>
    <n v="8000"/>
    <n v="0"/>
    <n v="2248.5700000000002"/>
    <n v="1970.58"/>
    <n v="5751.43"/>
    <n v="6029.42"/>
    <n v="5751.43"/>
    <s v="G/530704/1MA101"/>
  </r>
  <r>
    <s v="1"/>
    <s v="QUITO CIUDAD SOLIDARIA"/>
    <x v="3"/>
    <s v="M"/>
    <x v="15"/>
    <x v="63"/>
    <x v="63"/>
    <x v="0"/>
    <x v="1"/>
    <x v="1"/>
    <x v="30"/>
    <s v="001"/>
    <n v="10000"/>
    <n v="0"/>
    <n v="10000"/>
    <n v="0"/>
    <n v="10000"/>
    <n v="0"/>
    <n v="5199.6400000000003"/>
    <n v="3582.16"/>
    <n v="4800.3599999999997"/>
    <n v="6417.84"/>
    <n v="4800.3599999999997"/>
    <s v="G/530803/1MA101"/>
  </r>
  <r>
    <s v="1"/>
    <s v="QUITO CIUDAD SOLIDARIA"/>
    <x v="3"/>
    <s v="M"/>
    <x v="15"/>
    <x v="63"/>
    <x v="63"/>
    <x v="0"/>
    <x v="1"/>
    <x v="1"/>
    <x v="31"/>
    <s v="001"/>
    <n v="10000"/>
    <n v="0"/>
    <n v="10000"/>
    <n v="0"/>
    <n v="10000"/>
    <n v="0"/>
    <n v="0"/>
    <n v="0"/>
    <n v="10000"/>
    <n v="10000"/>
    <n v="10000"/>
    <s v="G/530804/1MA101"/>
  </r>
  <r>
    <s v="1"/>
    <s v="QUITO CIUDAD SOLIDARIA"/>
    <x v="3"/>
    <s v="M"/>
    <x v="15"/>
    <x v="63"/>
    <x v="63"/>
    <x v="0"/>
    <x v="1"/>
    <x v="1"/>
    <x v="32"/>
    <s v="001"/>
    <n v="30000"/>
    <n v="0"/>
    <n v="30000"/>
    <n v="0"/>
    <n v="30000"/>
    <n v="4015.78"/>
    <n v="4049.73"/>
    <n v="1635.2"/>
    <n v="25950.27"/>
    <n v="28364.799999999999"/>
    <n v="21934.49"/>
    <s v="G/530805/1MA101"/>
  </r>
  <r>
    <s v="1"/>
    <s v="QUITO CIUDAD SOLIDARIA"/>
    <x v="3"/>
    <s v="M"/>
    <x v="15"/>
    <x v="63"/>
    <x v="63"/>
    <x v="0"/>
    <x v="1"/>
    <x v="1"/>
    <x v="34"/>
    <s v="001"/>
    <n v="40000"/>
    <n v="0"/>
    <n v="40000"/>
    <n v="0"/>
    <n v="40000"/>
    <n v="22190.34"/>
    <n v="0"/>
    <n v="0"/>
    <n v="40000"/>
    <n v="40000"/>
    <n v="17809.66"/>
    <s v="G/530807/1MA101"/>
  </r>
  <r>
    <s v="1"/>
    <s v="QUITO CIUDAD SOLIDARIA"/>
    <x v="3"/>
    <s v="M"/>
    <x v="15"/>
    <x v="63"/>
    <x v="63"/>
    <x v="0"/>
    <x v="1"/>
    <x v="1"/>
    <x v="36"/>
    <s v="001"/>
    <n v="10000"/>
    <n v="0"/>
    <n v="10000"/>
    <n v="0"/>
    <n v="10000"/>
    <n v="0"/>
    <n v="0"/>
    <n v="0"/>
    <n v="10000"/>
    <n v="10000"/>
    <n v="10000"/>
    <s v="G/530811/1MA101"/>
  </r>
  <r>
    <s v="1"/>
    <s v="QUITO CIUDAD SOLIDARIA"/>
    <x v="3"/>
    <s v="M"/>
    <x v="15"/>
    <x v="63"/>
    <x v="63"/>
    <x v="0"/>
    <x v="1"/>
    <x v="1"/>
    <x v="37"/>
    <s v="001"/>
    <n v="180000"/>
    <n v="-150000"/>
    <n v="30000"/>
    <n v="0"/>
    <n v="30000"/>
    <n v="546"/>
    <n v="3347.12"/>
    <n v="3347.12"/>
    <n v="26652.880000000001"/>
    <n v="26652.880000000001"/>
    <n v="26106.880000000001"/>
    <s v="G/530813/1MA101"/>
  </r>
  <r>
    <s v="1"/>
    <s v="QUITO CIUDAD SOLIDARIA"/>
    <x v="3"/>
    <s v="M"/>
    <x v="15"/>
    <x v="63"/>
    <x v="63"/>
    <x v="0"/>
    <x v="1"/>
    <x v="1"/>
    <x v="128"/>
    <s v="001"/>
    <n v="3000"/>
    <n v="0"/>
    <n v="3000"/>
    <n v="0"/>
    <n v="3000"/>
    <n v="0"/>
    <n v="0"/>
    <n v="0"/>
    <n v="3000"/>
    <n v="3000"/>
    <n v="3000"/>
    <s v="G/530820/1MA101"/>
  </r>
  <r>
    <s v="1"/>
    <s v="QUITO CIUDAD SOLIDARIA"/>
    <x v="3"/>
    <s v="M"/>
    <x v="15"/>
    <x v="63"/>
    <x v="63"/>
    <x v="0"/>
    <x v="1"/>
    <x v="1"/>
    <x v="169"/>
    <s v="001"/>
    <n v="5000"/>
    <n v="0"/>
    <n v="5000"/>
    <n v="0"/>
    <n v="5000"/>
    <n v="0"/>
    <n v="0"/>
    <n v="0"/>
    <n v="5000"/>
    <n v="5000"/>
    <n v="5000"/>
    <s v="G/531403/1MA101"/>
  </r>
  <r>
    <s v="1"/>
    <s v="QUITO CIUDAD SOLIDARIA"/>
    <x v="3"/>
    <s v="M"/>
    <x v="15"/>
    <x v="63"/>
    <x v="63"/>
    <x v="0"/>
    <x v="1"/>
    <x v="1"/>
    <x v="96"/>
    <s v="001"/>
    <n v="2000"/>
    <n v="0"/>
    <n v="2000"/>
    <n v="0"/>
    <n v="2000"/>
    <n v="0"/>
    <n v="0"/>
    <n v="0"/>
    <n v="2000"/>
    <n v="2000"/>
    <n v="2000"/>
    <s v="G/531404/1MA101"/>
  </r>
  <r>
    <s v="1"/>
    <s v="QUITO CIUDAD SOLIDARIA"/>
    <x v="3"/>
    <s v="M"/>
    <x v="15"/>
    <x v="63"/>
    <x v="63"/>
    <x v="0"/>
    <x v="1"/>
    <x v="1"/>
    <x v="97"/>
    <s v="001"/>
    <n v="7000"/>
    <n v="-7000"/>
    <n v="0"/>
    <n v="0"/>
    <n v="0"/>
    <n v="0"/>
    <n v="0"/>
    <n v="0"/>
    <n v="0"/>
    <n v="0"/>
    <n v="0"/>
    <s v="G/531406/1MA101"/>
  </r>
  <r>
    <s v="1"/>
    <s v="QUITO CIUDAD SOLIDARIA"/>
    <x v="3"/>
    <s v="M"/>
    <x v="15"/>
    <x v="63"/>
    <x v="63"/>
    <x v="0"/>
    <x v="1"/>
    <x v="2"/>
    <x v="38"/>
    <s v="001"/>
    <n v="5000"/>
    <n v="-2500"/>
    <n v="2500"/>
    <n v="0"/>
    <n v="2500"/>
    <n v="0"/>
    <n v="1500"/>
    <n v="0"/>
    <n v="1000"/>
    <n v="2500"/>
    <n v="1000"/>
    <s v="G/570102/1MA101"/>
  </r>
  <r>
    <s v="1"/>
    <s v="QUITO CIUDAD SOLIDARIA"/>
    <x v="3"/>
    <s v="M"/>
    <x v="15"/>
    <x v="63"/>
    <x v="63"/>
    <x v="0"/>
    <x v="1"/>
    <x v="2"/>
    <x v="39"/>
    <s v="001"/>
    <n v="550"/>
    <n v="0"/>
    <n v="550"/>
    <n v="0"/>
    <n v="550"/>
    <n v="0"/>
    <n v="0"/>
    <n v="0"/>
    <n v="550"/>
    <n v="550"/>
    <n v="550"/>
    <s v="G/570203/1MA101"/>
  </r>
  <r>
    <s v="1"/>
    <s v="QUITO CIUDAD SOLIDARIA"/>
    <x v="3"/>
    <s v="M"/>
    <x v="15"/>
    <x v="63"/>
    <x v="63"/>
    <x v="2"/>
    <x v="112"/>
    <x v="3"/>
    <x v="231"/>
    <s v="001"/>
    <n v="0"/>
    <n v="367027"/>
    <n v="367027"/>
    <n v="0"/>
    <n v="367027"/>
    <n v="210695.32"/>
    <n v="88764.68"/>
    <n v="88764.68"/>
    <n v="278262.32"/>
    <n v="278262.32"/>
    <n v="67567"/>
    <s v="G/710106/1MM103"/>
  </r>
  <r>
    <s v="1"/>
    <s v="QUITO CIUDAD SOLIDARIA"/>
    <x v="3"/>
    <s v="M"/>
    <x v="15"/>
    <x v="63"/>
    <x v="63"/>
    <x v="2"/>
    <x v="112"/>
    <x v="3"/>
    <x v="40"/>
    <s v="001"/>
    <n v="0"/>
    <n v="221729.66"/>
    <n v="221729.66"/>
    <n v="0"/>
    <n v="221729.66"/>
    <n v="191149.58"/>
    <n v="30580.080000000002"/>
    <n v="30580.080000000002"/>
    <n v="191149.58000000002"/>
    <n v="191149.58000000002"/>
    <n v="0"/>
    <s v="G/710203/1MM103"/>
  </r>
  <r>
    <s v="1"/>
    <s v="QUITO CIUDAD SOLIDARIA"/>
    <x v="3"/>
    <s v="M"/>
    <x v="15"/>
    <x v="63"/>
    <x v="63"/>
    <x v="2"/>
    <x v="112"/>
    <x v="3"/>
    <x v="41"/>
    <s v="001"/>
    <n v="0"/>
    <n v="64100"/>
    <n v="64100"/>
    <n v="0"/>
    <n v="64100"/>
    <n v="51964.49"/>
    <n v="12135.51"/>
    <n v="12135.51"/>
    <n v="51964.49"/>
    <n v="51964.49"/>
    <n v="0"/>
    <s v="G/710204/1MM103"/>
  </r>
  <r>
    <s v="1"/>
    <s v="QUITO CIUDAD SOLIDARIA"/>
    <x v="3"/>
    <s v="M"/>
    <x v="15"/>
    <x v="63"/>
    <x v="63"/>
    <x v="2"/>
    <x v="112"/>
    <x v="3"/>
    <x v="232"/>
    <s v="001"/>
    <n v="0"/>
    <n v="3720"/>
    <n v="3720"/>
    <n v="0"/>
    <n v="3720"/>
    <n v="3720"/>
    <n v="0"/>
    <n v="0"/>
    <n v="3720"/>
    <n v="3720"/>
    <n v="0"/>
    <s v="G/710304/1MM103"/>
  </r>
  <r>
    <s v="1"/>
    <s v="QUITO CIUDAD SOLIDARIA"/>
    <x v="3"/>
    <s v="M"/>
    <x v="15"/>
    <x v="63"/>
    <x v="63"/>
    <x v="2"/>
    <x v="112"/>
    <x v="3"/>
    <x v="233"/>
    <s v="001"/>
    <n v="0"/>
    <n v="30000"/>
    <n v="30000"/>
    <n v="0"/>
    <n v="30000"/>
    <n v="30000"/>
    <n v="0"/>
    <n v="0"/>
    <n v="30000"/>
    <n v="30000"/>
    <n v="0"/>
    <s v="G/710306/1MM103"/>
  </r>
  <r>
    <s v="1"/>
    <s v="QUITO CIUDAD SOLIDARIA"/>
    <x v="3"/>
    <s v="M"/>
    <x v="15"/>
    <x v="63"/>
    <x v="63"/>
    <x v="2"/>
    <x v="112"/>
    <x v="3"/>
    <x v="234"/>
    <s v="001"/>
    <n v="0"/>
    <n v="4464"/>
    <n v="4464"/>
    <n v="0"/>
    <n v="4464"/>
    <n v="4464"/>
    <n v="0"/>
    <n v="0"/>
    <n v="4464"/>
    <n v="4464"/>
    <n v="0"/>
    <s v="G/710401/1MM103"/>
  </r>
  <r>
    <s v="1"/>
    <s v="QUITO CIUDAD SOLIDARIA"/>
    <x v="3"/>
    <s v="M"/>
    <x v="15"/>
    <x v="63"/>
    <x v="63"/>
    <x v="2"/>
    <x v="112"/>
    <x v="3"/>
    <x v="42"/>
    <s v="001"/>
    <n v="0"/>
    <n v="1663"/>
    <n v="1663"/>
    <n v="1305.3399999999999"/>
    <n v="2968.34"/>
    <n v="0"/>
    <n v="1662.27"/>
    <n v="1662.27"/>
    <n v="0.73000000000001819"/>
    <n v="0.73000000000001819"/>
    <n v="1306.07"/>
    <s v="G/710507/1MM103"/>
  </r>
  <r>
    <s v="1"/>
    <s v="QUITO CIUDAD SOLIDARIA"/>
    <x v="3"/>
    <s v="M"/>
    <x v="15"/>
    <x v="63"/>
    <x v="63"/>
    <x v="2"/>
    <x v="112"/>
    <x v="3"/>
    <x v="42"/>
    <s v="002"/>
    <n v="0"/>
    <n v="173134.39"/>
    <n v="173134.39"/>
    <n v="30103.38"/>
    <n v="203237.77000000002"/>
    <n v="0"/>
    <n v="173133.81"/>
    <n v="173133.81"/>
    <n v="0.58000000001629815"/>
    <n v="0.58000000001629815"/>
    <n v="30103.96"/>
    <s v="G/710507/1MM103"/>
  </r>
  <r>
    <s v="1"/>
    <s v="QUITO CIUDAD SOLIDARIA"/>
    <x v="3"/>
    <s v="M"/>
    <x v="15"/>
    <x v="63"/>
    <x v="63"/>
    <x v="2"/>
    <x v="112"/>
    <x v="3"/>
    <x v="43"/>
    <s v="001"/>
    <n v="0"/>
    <n v="2361296"/>
    <n v="2361296"/>
    <n v="0"/>
    <n v="2361296"/>
    <n v="2035061.23"/>
    <n v="326234.77"/>
    <n v="326234.77"/>
    <n v="2035061.23"/>
    <n v="2035061.23"/>
    <n v="0"/>
    <s v="G/710510/1MM103"/>
  </r>
  <r>
    <s v="1"/>
    <s v="QUITO CIUDAD SOLIDARIA"/>
    <x v="3"/>
    <s v="M"/>
    <x v="15"/>
    <x v="63"/>
    <x v="63"/>
    <x v="2"/>
    <x v="112"/>
    <x v="3"/>
    <x v="44"/>
    <s v="001"/>
    <n v="0"/>
    <n v="335088.33"/>
    <n v="335088.33"/>
    <n v="0"/>
    <n v="335088.33"/>
    <n v="262585.3"/>
    <n v="72503.03"/>
    <n v="72503.03"/>
    <n v="262585.30000000005"/>
    <n v="262585.30000000005"/>
    <n v="0"/>
    <s v="G/710601/1MM103"/>
  </r>
  <r>
    <s v="1"/>
    <s v="QUITO CIUDAD SOLIDARIA"/>
    <x v="3"/>
    <s v="M"/>
    <x v="15"/>
    <x v="63"/>
    <x v="63"/>
    <x v="2"/>
    <x v="112"/>
    <x v="3"/>
    <x v="45"/>
    <s v="001"/>
    <n v="0"/>
    <n v="196774.67"/>
    <n v="196774.67"/>
    <n v="0"/>
    <n v="196774.67"/>
    <n v="196774.67"/>
    <n v="0"/>
    <n v="0"/>
    <n v="196774.67"/>
    <n v="196774.67"/>
    <n v="0"/>
    <s v="G/710602/1MM103"/>
  </r>
  <r>
    <s v="1"/>
    <s v="QUITO CIUDAD SOLIDARIA"/>
    <x v="3"/>
    <s v="M"/>
    <x v="15"/>
    <x v="63"/>
    <x v="63"/>
    <x v="2"/>
    <x v="112"/>
    <x v="3"/>
    <x v="235"/>
    <s v="001"/>
    <n v="0"/>
    <n v="10465"/>
    <n v="10465"/>
    <n v="0"/>
    <n v="10465"/>
    <n v="10465"/>
    <n v="0"/>
    <n v="0"/>
    <n v="10465"/>
    <n v="10465"/>
    <n v="0"/>
    <s v="G/710704/1MM103"/>
  </r>
  <r>
    <s v="1"/>
    <s v="QUITO CIUDAD SOLIDARIA"/>
    <x v="3"/>
    <s v="M"/>
    <x v="15"/>
    <x v="63"/>
    <x v="63"/>
    <x v="2"/>
    <x v="112"/>
    <x v="3"/>
    <x v="199"/>
    <s v="001"/>
    <n v="0"/>
    <n v="70985.84"/>
    <n v="70985.84"/>
    <n v="0"/>
    <n v="70985.84"/>
    <n v="1744.17"/>
    <n v="0"/>
    <n v="0"/>
    <n v="70985.84"/>
    <n v="70985.84"/>
    <n v="69241.67"/>
    <s v="G/710707/1MM103"/>
  </r>
  <r>
    <s v="1"/>
    <s v="QUITO CIUDAD SOLIDARIA"/>
    <x v="3"/>
    <s v="M"/>
    <x v="15"/>
    <x v="63"/>
    <x v="63"/>
    <x v="2"/>
    <x v="112"/>
    <x v="4"/>
    <x v="107"/>
    <s v="001"/>
    <n v="0"/>
    <n v="2400"/>
    <n v="2400"/>
    <n v="0"/>
    <n v="2400"/>
    <n v="0"/>
    <n v="871.87"/>
    <n v="871.87"/>
    <n v="1528.13"/>
    <n v="1528.13"/>
    <n v="1528.13"/>
    <s v="G/730101/1MM103"/>
  </r>
  <r>
    <s v="1"/>
    <s v="QUITO CIUDAD SOLIDARIA"/>
    <x v="3"/>
    <s v="M"/>
    <x v="15"/>
    <x v="63"/>
    <x v="63"/>
    <x v="2"/>
    <x v="112"/>
    <x v="4"/>
    <x v="108"/>
    <s v="001"/>
    <n v="0"/>
    <n v="19800"/>
    <n v="19800"/>
    <n v="0"/>
    <n v="19800"/>
    <n v="0"/>
    <n v="12902.21"/>
    <n v="12902.21"/>
    <n v="6897.7900000000009"/>
    <n v="6897.7900000000009"/>
    <n v="6897.79"/>
    <s v="G/730104/1MM103"/>
  </r>
  <r>
    <s v="1"/>
    <s v="QUITO CIUDAD SOLIDARIA"/>
    <x v="3"/>
    <s v="M"/>
    <x v="15"/>
    <x v="63"/>
    <x v="63"/>
    <x v="2"/>
    <x v="112"/>
    <x v="4"/>
    <x v="179"/>
    <s v="001"/>
    <n v="0"/>
    <n v="50000"/>
    <n v="50000"/>
    <n v="0"/>
    <n v="50000"/>
    <n v="0"/>
    <n v="45300"/>
    <n v="25566.66"/>
    <n v="4700"/>
    <n v="24433.34"/>
    <n v="4700"/>
    <s v="G/730201/1MM103"/>
  </r>
  <r>
    <s v="1"/>
    <s v="QUITO CIUDAD SOLIDARIA"/>
    <x v="3"/>
    <s v="M"/>
    <x v="15"/>
    <x v="63"/>
    <x v="63"/>
    <x v="2"/>
    <x v="112"/>
    <x v="4"/>
    <x v="116"/>
    <s v="001"/>
    <n v="0"/>
    <n v="700"/>
    <n v="700"/>
    <n v="0"/>
    <n v="700"/>
    <n v="0"/>
    <n v="681"/>
    <n v="681"/>
    <n v="19"/>
    <n v="19"/>
    <n v="19"/>
    <s v="G/730202/1MM103"/>
  </r>
  <r>
    <s v="1"/>
    <s v="QUITO CIUDAD SOLIDARIA"/>
    <x v="3"/>
    <s v="M"/>
    <x v="15"/>
    <x v="63"/>
    <x v="63"/>
    <x v="2"/>
    <x v="112"/>
    <x v="4"/>
    <x v="61"/>
    <s v="001"/>
    <n v="0"/>
    <n v="78328"/>
    <n v="78328"/>
    <n v="0"/>
    <n v="78328"/>
    <n v="0"/>
    <n v="76608"/>
    <n v="45539.199999999997"/>
    <n v="1720"/>
    <n v="32788.800000000003"/>
    <n v="1720"/>
    <s v="G/730208/1MM103"/>
  </r>
  <r>
    <s v="1"/>
    <s v="QUITO CIUDAD SOLIDARIA"/>
    <x v="3"/>
    <s v="M"/>
    <x v="15"/>
    <x v="63"/>
    <x v="63"/>
    <x v="2"/>
    <x v="112"/>
    <x v="4"/>
    <x v="72"/>
    <s v="001"/>
    <n v="160000"/>
    <n v="450339.96"/>
    <n v="610339.96"/>
    <n v="0"/>
    <n v="610339.96"/>
    <n v="23520"/>
    <n v="586223.81000000006"/>
    <n v="180533.28"/>
    <n v="24116.149999999907"/>
    <n v="429806.67999999993"/>
    <n v="596.15"/>
    <s v="G/730209/1MM103"/>
  </r>
  <r>
    <s v="1"/>
    <s v="QUITO CIUDAD SOLIDARIA"/>
    <x v="3"/>
    <s v="M"/>
    <x v="15"/>
    <x v="63"/>
    <x v="63"/>
    <x v="2"/>
    <x v="112"/>
    <x v="4"/>
    <x v="222"/>
    <s v="001"/>
    <n v="0"/>
    <n v="6400"/>
    <n v="6400"/>
    <n v="0"/>
    <n v="6400"/>
    <n v="0"/>
    <n v="6400"/>
    <n v="2240"/>
    <n v="0"/>
    <n v="4160"/>
    <n v="0"/>
    <s v="G/730226/1MM103"/>
  </r>
  <r>
    <s v="1"/>
    <s v="QUITO CIUDAD SOLIDARIA"/>
    <x v="3"/>
    <s v="M"/>
    <x v="15"/>
    <x v="63"/>
    <x v="63"/>
    <x v="2"/>
    <x v="112"/>
    <x v="4"/>
    <x v="58"/>
    <s v="001"/>
    <n v="0"/>
    <n v="874191.1"/>
    <n v="874191.1"/>
    <n v="0"/>
    <n v="874191.1"/>
    <n v="0"/>
    <n v="874191.1"/>
    <n v="140269.07"/>
    <n v="0"/>
    <n v="733922.03"/>
    <n v="0"/>
    <s v="G/730235/1MM103"/>
  </r>
  <r>
    <s v="1"/>
    <s v="QUITO CIUDAD SOLIDARIA"/>
    <x v="3"/>
    <s v="M"/>
    <x v="15"/>
    <x v="63"/>
    <x v="63"/>
    <x v="2"/>
    <x v="112"/>
    <x v="4"/>
    <x v="62"/>
    <s v="001"/>
    <n v="0"/>
    <n v="460010.73"/>
    <n v="460010.73"/>
    <n v="0"/>
    <n v="460010.73"/>
    <n v="0"/>
    <n v="449177.4"/>
    <n v="447749.99"/>
    <n v="10833.329999999958"/>
    <n v="12260.739999999991"/>
    <n v="10833.33"/>
    <s v="G/730402/1MM103"/>
  </r>
  <r>
    <s v="1"/>
    <s v="QUITO CIUDAD SOLIDARIA"/>
    <x v="3"/>
    <s v="M"/>
    <x v="15"/>
    <x v="63"/>
    <x v="63"/>
    <x v="2"/>
    <x v="112"/>
    <x v="4"/>
    <x v="49"/>
    <s v="001"/>
    <n v="0"/>
    <n v="107878.39999999999"/>
    <n v="107878.39999999999"/>
    <n v="0"/>
    <n v="107878.39999999999"/>
    <n v="47678.400000000001"/>
    <n v="60200"/>
    <n v="12040"/>
    <n v="47678.399999999994"/>
    <n v="95838.399999999994"/>
    <n v="0"/>
    <s v="G/730606/1MM103"/>
  </r>
  <r>
    <s v="1"/>
    <s v="QUITO CIUDAD SOLIDARIA"/>
    <x v="3"/>
    <s v="M"/>
    <x v="15"/>
    <x v="63"/>
    <x v="63"/>
    <x v="2"/>
    <x v="112"/>
    <x v="4"/>
    <x v="69"/>
    <s v="001"/>
    <n v="5000"/>
    <n v="307420.96000000002"/>
    <n v="312420.96000000002"/>
    <n v="0"/>
    <n v="312420.96000000002"/>
    <n v="0"/>
    <n v="268044.31"/>
    <n v="262444.31"/>
    <n v="44376.650000000023"/>
    <n v="49976.650000000023"/>
    <n v="44376.65"/>
    <s v="G/730802/1MM103"/>
  </r>
  <r>
    <s v="1"/>
    <s v="QUITO CIUDAD SOLIDARIA"/>
    <x v="3"/>
    <s v="M"/>
    <x v="15"/>
    <x v="63"/>
    <x v="63"/>
    <x v="2"/>
    <x v="112"/>
    <x v="4"/>
    <x v="73"/>
    <s v="001"/>
    <n v="0"/>
    <n v="13400"/>
    <n v="13400"/>
    <n v="0"/>
    <n v="13400"/>
    <n v="6423.76"/>
    <n v="3959.29"/>
    <n v="0"/>
    <n v="9440.7099999999991"/>
    <n v="13400"/>
    <n v="3016.95"/>
    <s v="G/730805/1MM103"/>
  </r>
  <r>
    <s v="1"/>
    <s v="QUITO CIUDAD SOLIDARIA"/>
    <x v="3"/>
    <s v="M"/>
    <x v="15"/>
    <x v="63"/>
    <x v="63"/>
    <x v="2"/>
    <x v="112"/>
    <x v="4"/>
    <x v="131"/>
    <s v="001"/>
    <n v="6872"/>
    <n v="-6872"/>
    <n v="0"/>
    <n v="0"/>
    <n v="0"/>
    <n v="0"/>
    <n v="0"/>
    <n v="0"/>
    <n v="0"/>
    <n v="0"/>
    <n v="0"/>
    <s v="G/730808/1MM103"/>
  </r>
  <r>
    <s v="1"/>
    <s v="QUITO CIUDAD SOLIDARIA"/>
    <x v="3"/>
    <s v="M"/>
    <x v="15"/>
    <x v="63"/>
    <x v="63"/>
    <x v="2"/>
    <x v="112"/>
    <x v="4"/>
    <x v="132"/>
    <s v="001"/>
    <n v="70000"/>
    <n v="272960"/>
    <n v="342960"/>
    <n v="0"/>
    <n v="342960"/>
    <n v="47023.62"/>
    <n v="251062.39"/>
    <n v="91878.48"/>
    <n v="91897.609999999986"/>
    <n v="251081.52000000002"/>
    <n v="44873.99"/>
    <s v="G/730809/1MM103"/>
  </r>
  <r>
    <s v="1"/>
    <s v="QUITO CIUDAD SOLIDARIA"/>
    <x v="3"/>
    <s v="M"/>
    <x v="15"/>
    <x v="63"/>
    <x v="63"/>
    <x v="2"/>
    <x v="112"/>
    <x v="4"/>
    <x v="71"/>
    <s v="001"/>
    <n v="140000"/>
    <n v="180000"/>
    <n v="320000"/>
    <n v="0"/>
    <n v="320000"/>
    <n v="0"/>
    <n v="21145.599999999999"/>
    <n v="0"/>
    <n v="298854.40000000002"/>
    <n v="320000"/>
    <n v="298854.40000000002"/>
    <s v="G/730810/1MM103"/>
  </r>
  <r>
    <s v="1"/>
    <s v="QUITO CIUDAD SOLIDARIA"/>
    <x v="3"/>
    <s v="M"/>
    <x v="15"/>
    <x v="63"/>
    <x v="63"/>
    <x v="2"/>
    <x v="112"/>
    <x v="4"/>
    <x v="133"/>
    <s v="001"/>
    <n v="0"/>
    <n v="20000"/>
    <n v="20000"/>
    <n v="0"/>
    <n v="20000"/>
    <n v="0"/>
    <n v="14067.74"/>
    <n v="14000"/>
    <n v="5932.26"/>
    <n v="6000"/>
    <n v="5932.26"/>
    <s v="G/730813/1MM103"/>
  </r>
  <r>
    <s v="1"/>
    <s v="QUITO CIUDAD SOLIDARIA"/>
    <x v="3"/>
    <s v="M"/>
    <x v="15"/>
    <x v="63"/>
    <x v="63"/>
    <x v="2"/>
    <x v="112"/>
    <x v="4"/>
    <x v="65"/>
    <s v="001"/>
    <n v="0"/>
    <n v="85000"/>
    <n v="85000"/>
    <n v="0"/>
    <n v="85000"/>
    <n v="0"/>
    <n v="66550.8"/>
    <n v="66550.8"/>
    <n v="18449.199999999997"/>
    <n v="18449.199999999997"/>
    <n v="18449.2"/>
    <s v="G/730820/1MM103"/>
  </r>
  <r>
    <s v="1"/>
    <s v="QUITO CIUDAD SOLIDARIA"/>
    <x v="3"/>
    <s v="M"/>
    <x v="15"/>
    <x v="63"/>
    <x v="63"/>
    <x v="2"/>
    <x v="112"/>
    <x v="4"/>
    <x v="134"/>
    <s v="001"/>
    <n v="100000"/>
    <n v="583030.46"/>
    <n v="683030.46"/>
    <n v="0"/>
    <n v="683030.46"/>
    <n v="111937.16"/>
    <n v="549859.36"/>
    <n v="493822.24"/>
    <n v="133171.09999999998"/>
    <n v="189208.21999999997"/>
    <n v="21233.94"/>
    <s v="G/730826/1MM103"/>
  </r>
  <r>
    <s v="1"/>
    <s v="QUITO CIUDAD SOLIDARIA"/>
    <x v="3"/>
    <s v="M"/>
    <x v="15"/>
    <x v="63"/>
    <x v="63"/>
    <x v="2"/>
    <x v="112"/>
    <x v="4"/>
    <x v="135"/>
    <s v="001"/>
    <n v="36000"/>
    <n v="-19549.12"/>
    <n v="16450.88"/>
    <n v="0"/>
    <n v="16450.88"/>
    <n v="0"/>
    <n v="0"/>
    <n v="0"/>
    <n v="16450.88"/>
    <n v="16450.88"/>
    <n v="16450.88"/>
    <s v="G/730832/1MM103"/>
  </r>
  <r>
    <s v="1"/>
    <s v="QUITO CIUDAD SOLIDARIA"/>
    <x v="3"/>
    <s v="M"/>
    <x v="15"/>
    <x v="63"/>
    <x v="63"/>
    <x v="2"/>
    <x v="112"/>
    <x v="4"/>
    <x v="103"/>
    <s v="001"/>
    <n v="0"/>
    <n v="10023.52"/>
    <n v="10023.52"/>
    <n v="0"/>
    <n v="10023.52"/>
    <n v="0"/>
    <n v="7770"/>
    <n v="7770"/>
    <n v="2253.5200000000004"/>
    <n v="2253.5200000000004"/>
    <n v="2253.52"/>
    <s v="G/731403/1MM103"/>
  </r>
  <r>
    <s v="1"/>
    <s v="QUITO CIUDAD SOLIDARIA"/>
    <x v="3"/>
    <s v="M"/>
    <x v="15"/>
    <x v="63"/>
    <x v="63"/>
    <x v="2"/>
    <x v="112"/>
    <x v="4"/>
    <x v="115"/>
    <s v="001"/>
    <n v="0"/>
    <n v="12584"/>
    <n v="12584"/>
    <n v="0"/>
    <n v="12584"/>
    <n v="0"/>
    <n v="10584"/>
    <n v="10584"/>
    <n v="2000"/>
    <n v="2000"/>
    <n v="2000"/>
    <s v="G/731404/1MM103"/>
  </r>
  <r>
    <s v="1"/>
    <s v="QUITO CIUDAD SOLIDARIA"/>
    <x v="3"/>
    <s v="M"/>
    <x v="15"/>
    <x v="63"/>
    <x v="63"/>
    <x v="2"/>
    <x v="115"/>
    <x v="4"/>
    <x v="62"/>
    <s v="001"/>
    <n v="0"/>
    <n v="400000"/>
    <n v="400000"/>
    <n v="0"/>
    <n v="400000"/>
    <n v="0"/>
    <n v="0"/>
    <n v="0"/>
    <n v="400000"/>
    <n v="400000"/>
    <n v="400000"/>
    <s v="G/730402/1MM103"/>
  </r>
  <r>
    <s v="1"/>
    <s v="QUITO CIUDAD SOLIDARIA"/>
    <x v="3"/>
    <s v="M"/>
    <x v="15"/>
    <x v="63"/>
    <x v="63"/>
    <x v="2"/>
    <x v="115"/>
    <x v="4"/>
    <x v="48"/>
    <s v="001"/>
    <n v="2000000"/>
    <n v="-2000000"/>
    <n v="0"/>
    <n v="0"/>
    <n v="0"/>
    <n v="0"/>
    <n v="0"/>
    <n v="0"/>
    <n v="0"/>
    <n v="0"/>
    <n v="0"/>
    <s v="G/730605/1MM103"/>
  </r>
  <r>
    <s v="1"/>
    <s v="QUITO CIUDAD SOLIDARIA"/>
    <x v="3"/>
    <s v="M"/>
    <x v="15"/>
    <x v="63"/>
    <x v="63"/>
    <x v="2"/>
    <x v="115"/>
    <x v="5"/>
    <x v="104"/>
    <s v="001"/>
    <n v="0"/>
    <n v="1600000"/>
    <n v="1600000"/>
    <n v="-1590000"/>
    <n v="10000"/>
    <n v="0"/>
    <n v="0"/>
    <n v="0"/>
    <n v="1600000"/>
    <n v="1600000"/>
    <n v="10000"/>
    <s v="G/750501/1MM103"/>
  </r>
  <r>
    <s v="1"/>
    <s v="QUITO CIUDAD SOLIDARIA"/>
    <x v="3"/>
    <s v="M"/>
    <x v="15"/>
    <x v="63"/>
    <x v="63"/>
    <x v="2"/>
    <x v="112"/>
    <x v="9"/>
    <x v="221"/>
    <s v="001"/>
    <n v="382128"/>
    <n v="-382128"/>
    <n v="0"/>
    <n v="0"/>
    <n v="0"/>
    <n v="0"/>
    <n v="0"/>
    <n v="0"/>
    <n v="0"/>
    <n v="0"/>
    <n v="0"/>
    <s v="G/780206/1MM103"/>
  </r>
  <r>
    <s v="1"/>
    <s v="QUITO CIUDAD SOLIDARIA"/>
    <x v="3"/>
    <s v="M"/>
    <x v="15"/>
    <x v="63"/>
    <x v="63"/>
    <x v="2"/>
    <x v="112"/>
    <x v="6"/>
    <x v="77"/>
    <s v="001"/>
    <n v="0"/>
    <n v="11000"/>
    <n v="11000"/>
    <n v="0"/>
    <n v="11000"/>
    <n v="0"/>
    <n v="0"/>
    <n v="0"/>
    <n v="11000"/>
    <n v="11000"/>
    <n v="11000"/>
    <s v="G/840104/1MM103"/>
  </r>
  <r>
    <s v="1"/>
    <s v="QUITO CIUDAD SOLIDARIA"/>
    <x v="3"/>
    <s v="M"/>
    <x v="15"/>
    <x v="63"/>
    <x v="63"/>
    <x v="2"/>
    <x v="112"/>
    <x v="6"/>
    <x v="78"/>
    <s v="001"/>
    <n v="0"/>
    <n v="23800"/>
    <n v="23800"/>
    <n v="0"/>
    <n v="23800"/>
    <n v="0"/>
    <n v="17919.98"/>
    <n v="17919.98"/>
    <n v="5880.02"/>
    <n v="5880.02"/>
    <n v="5880.02"/>
    <s v="G/840107/1MM103"/>
  </r>
  <r>
    <s v="1"/>
    <s v="QUITO CIUDAD SOLIDARIA"/>
    <x v="3"/>
    <s v="M"/>
    <x v="15"/>
    <x v="63"/>
    <x v="63"/>
    <x v="2"/>
    <x v="112"/>
    <x v="6"/>
    <x v="80"/>
    <s v="001"/>
    <n v="25000"/>
    <n v="96139.07"/>
    <n v="121139.07"/>
    <n v="0"/>
    <n v="121139.07"/>
    <n v="0"/>
    <n v="28236.54"/>
    <n v="28236.54"/>
    <n v="92902.53"/>
    <n v="92902.53"/>
    <n v="92902.53"/>
    <s v="G/840113/1MM103"/>
  </r>
  <r>
    <s v="1"/>
    <s v="QUITO CIUDAD SOLIDARIA"/>
    <x v="3"/>
    <s v="M"/>
    <x v="15"/>
    <x v="63"/>
    <x v="63"/>
    <x v="2"/>
    <x v="112"/>
    <x v="6"/>
    <x v="229"/>
    <s v="001"/>
    <n v="20000"/>
    <n v="-20000"/>
    <n v="0"/>
    <n v="0"/>
    <n v="0"/>
    <n v="0"/>
    <n v="0"/>
    <n v="0"/>
    <n v="0"/>
    <n v="0"/>
    <n v="0"/>
    <s v="G/840115/1MM103"/>
  </r>
  <r>
    <s v="1"/>
    <s v="QUITO CIUDAD SOLIDARIA"/>
    <x v="3"/>
    <s v="I"/>
    <x v="7"/>
    <x v="64"/>
    <x v="64"/>
    <x v="0"/>
    <x v="0"/>
    <x v="0"/>
    <x v="0"/>
    <s v="002"/>
    <n v="174228"/>
    <n v="0"/>
    <n v="174228"/>
    <n v="-11702.48"/>
    <n v="162525.51999999999"/>
    <n v="0"/>
    <n v="106855.03"/>
    <n v="106855.03"/>
    <n v="67372.97"/>
    <n v="67372.97"/>
    <n v="55670.49"/>
    <s v="G/510105/1IA101"/>
  </r>
  <r>
    <s v="1"/>
    <s v="QUITO CIUDAD SOLIDARIA"/>
    <x v="3"/>
    <s v="I"/>
    <x v="7"/>
    <x v="64"/>
    <x v="64"/>
    <x v="0"/>
    <x v="0"/>
    <x v="0"/>
    <x v="1"/>
    <s v="002"/>
    <n v="29502.6"/>
    <n v="0"/>
    <n v="29502.6"/>
    <n v="0"/>
    <n v="29502.6"/>
    <n v="0"/>
    <n v="19668.400000000001"/>
    <n v="19668.400000000001"/>
    <n v="9834.1999999999971"/>
    <n v="9834.1999999999971"/>
    <n v="9834.2000000000007"/>
    <s v="G/510106/1IA101"/>
  </r>
  <r>
    <s v="1"/>
    <s v="QUITO CIUDAD SOLIDARIA"/>
    <x v="3"/>
    <s v="I"/>
    <x v="7"/>
    <x v="64"/>
    <x v="64"/>
    <x v="0"/>
    <x v="0"/>
    <x v="0"/>
    <x v="152"/>
    <s v="002"/>
    <n v="1646892"/>
    <n v="-9609.42"/>
    <n v="1637282.58"/>
    <n v="-59058.84"/>
    <n v="1578223.74"/>
    <n v="0"/>
    <n v="1043376"/>
    <n v="1043376"/>
    <n v="593906.58000000007"/>
    <n v="593906.58000000007"/>
    <n v="534847.74"/>
    <s v="G/510108/1IA101"/>
  </r>
  <r>
    <s v="1"/>
    <s v="QUITO CIUDAD SOLIDARIA"/>
    <x v="3"/>
    <s v="I"/>
    <x v="7"/>
    <x v="64"/>
    <x v="64"/>
    <x v="0"/>
    <x v="0"/>
    <x v="0"/>
    <x v="2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x v="3"/>
    <s v="I"/>
    <x v="7"/>
    <x v="64"/>
    <x v="64"/>
    <x v="0"/>
    <x v="0"/>
    <x v="0"/>
    <x v="2"/>
    <s v="002"/>
    <n v="154218.54999999999"/>
    <n v="-800.78"/>
    <n v="153417.76999999999"/>
    <n v="0"/>
    <n v="153417.76999999999"/>
    <n v="0"/>
    <n v="11444.02"/>
    <n v="11336.4"/>
    <n v="141973.75"/>
    <n v="142081.37"/>
    <n v="141973.75"/>
    <s v="G/510203/1IA101"/>
  </r>
  <r>
    <s v="1"/>
    <s v="QUITO CIUDAD SOLIDARIA"/>
    <x v="3"/>
    <s v="I"/>
    <x v="7"/>
    <x v="64"/>
    <x v="64"/>
    <x v="0"/>
    <x v="0"/>
    <x v="0"/>
    <x v="3"/>
    <s v="001"/>
    <n v="0"/>
    <n v="800"/>
    <n v="800"/>
    <n v="0"/>
    <n v="800"/>
    <n v="575.54999999999995"/>
    <n v="224.45"/>
    <n v="224.45"/>
    <n v="575.54999999999995"/>
    <n v="575.54999999999995"/>
    <n v="0"/>
    <s v="G/510204/1IA101"/>
  </r>
  <r>
    <s v="1"/>
    <s v="QUITO CIUDAD SOLIDARIA"/>
    <x v="3"/>
    <s v="I"/>
    <x v="7"/>
    <x v="64"/>
    <x v="64"/>
    <x v="0"/>
    <x v="0"/>
    <x v="0"/>
    <x v="3"/>
    <s v="002"/>
    <n v="58032.26"/>
    <n v="15.76"/>
    <n v="58048.020000000004"/>
    <n v="0"/>
    <n v="58048.020000000004"/>
    <n v="0"/>
    <n v="53085.15"/>
    <n v="52763.49"/>
    <n v="4962.8700000000026"/>
    <n v="5284.5300000000061"/>
    <n v="4962.87"/>
    <s v="G/510204/1IA101"/>
  </r>
  <r>
    <s v="1"/>
    <s v="QUITO CIUDAD SOLIDARIA"/>
    <x v="3"/>
    <s v="I"/>
    <x v="7"/>
    <x v="64"/>
    <x v="64"/>
    <x v="0"/>
    <x v="0"/>
    <x v="0"/>
    <x v="4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x v="3"/>
    <s v="I"/>
    <x v="7"/>
    <x v="64"/>
    <x v="64"/>
    <x v="0"/>
    <x v="0"/>
    <x v="0"/>
    <x v="5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x v="3"/>
    <s v="I"/>
    <x v="7"/>
    <x v="64"/>
    <x v="64"/>
    <x v="0"/>
    <x v="0"/>
    <x v="0"/>
    <x v="6"/>
    <s v="002"/>
    <n v="147.51"/>
    <n v="0"/>
    <n v="147.51"/>
    <n v="-2.31"/>
    <n v="145.19999999999999"/>
    <n v="0"/>
    <n v="96"/>
    <n v="96"/>
    <n v="51.509999999999991"/>
    <n v="51.509999999999991"/>
    <n v="49.2"/>
    <s v="G/510401/1IA101"/>
  </r>
  <r>
    <s v="1"/>
    <s v="QUITO CIUDAD SOLIDARIA"/>
    <x v="3"/>
    <s v="I"/>
    <x v="7"/>
    <x v="64"/>
    <x v="64"/>
    <x v="0"/>
    <x v="0"/>
    <x v="0"/>
    <x v="7"/>
    <s v="002"/>
    <n v="885.08"/>
    <n v="0"/>
    <n v="885.08"/>
    <n v="0"/>
    <n v="885.08"/>
    <n v="0"/>
    <n v="786.8"/>
    <n v="786.8"/>
    <n v="98.280000000000086"/>
    <n v="98.280000000000086"/>
    <n v="98.28"/>
    <s v="G/510408/1IA101"/>
  </r>
  <r>
    <s v="1"/>
    <s v="QUITO CIUDAD SOLIDARIA"/>
    <x v="3"/>
    <s v="I"/>
    <x v="7"/>
    <x v="64"/>
    <x v="64"/>
    <x v="0"/>
    <x v="0"/>
    <x v="0"/>
    <x v="8"/>
    <s v="002"/>
    <n v="2932.17"/>
    <n v="0"/>
    <n v="2932.17"/>
    <n v="-1466.09"/>
    <n v="1466.0800000000002"/>
    <n v="0"/>
    <n v="0"/>
    <n v="0"/>
    <n v="2932.17"/>
    <n v="2932.17"/>
    <n v="1466.08"/>
    <s v="G/510507/1IA101"/>
  </r>
  <r>
    <s v="1"/>
    <s v="QUITO CIUDAD SOLIDARIA"/>
    <x v="3"/>
    <s v="I"/>
    <x v="7"/>
    <x v="64"/>
    <x v="64"/>
    <x v="0"/>
    <x v="0"/>
    <x v="0"/>
    <x v="82"/>
    <s v="001"/>
    <n v="0"/>
    <n v="19608"/>
    <n v="19608"/>
    <n v="0"/>
    <n v="19608"/>
    <n v="12472.87"/>
    <n v="7135.13"/>
    <n v="7135.13"/>
    <n v="12472.869999999999"/>
    <n v="12472.869999999999"/>
    <n v="0"/>
    <s v="G/510510/1IA101"/>
  </r>
  <r>
    <s v="1"/>
    <s v="QUITO CIUDAD SOLIDARIA"/>
    <x v="3"/>
    <s v="I"/>
    <x v="7"/>
    <x v="64"/>
    <x v="64"/>
    <x v="0"/>
    <x v="0"/>
    <x v="0"/>
    <x v="10"/>
    <s v="002"/>
    <n v="1374.81"/>
    <n v="0"/>
    <n v="1374.81"/>
    <n v="-687.41"/>
    <n v="687.4"/>
    <n v="0"/>
    <n v="0"/>
    <n v="0"/>
    <n v="1374.81"/>
    <n v="1374.81"/>
    <n v="687.4"/>
    <s v="G/510512/1IA101"/>
  </r>
  <r>
    <s v="1"/>
    <s v="QUITO CIUDAD SOLIDARIA"/>
    <x v="3"/>
    <s v="I"/>
    <x v="7"/>
    <x v="64"/>
    <x v="64"/>
    <x v="0"/>
    <x v="0"/>
    <x v="0"/>
    <x v="11"/>
    <s v="002"/>
    <n v="2749.61"/>
    <n v="0"/>
    <n v="2749.61"/>
    <n v="-1374.81"/>
    <n v="1374.8000000000002"/>
    <n v="0"/>
    <n v="0"/>
    <n v="0"/>
    <n v="2749.61"/>
    <n v="2749.61"/>
    <n v="1374.8"/>
    <s v="G/510513/1IA101"/>
  </r>
  <r>
    <s v="1"/>
    <s v="QUITO CIUDAD SOLIDARIA"/>
    <x v="3"/>
    <s v="I"/>
    <x v="7"/>
    <x v="64"/>
    <x v="64"/>
    <x v="0"/>
    <x v="0"/>
    <x v="0"/>
    <x v="12"/>
    <s v="002"/>
    <n v="209252.87"/>
    <n v="-1071.4000000000001"/>
    <n v="208181.47"/>
    <n v="-8042.09"/>
    <n v="200139.38"/>
    <n v="0"/>
    <n v="132239.76999999999"/>
    <n v="132239.76999999999"/>
    <n v="75941.700000000012"/>
    <n v="75941.700000000012"/>
    <n v="67899.61"/>
    <s v="G/510601/1IA101"/>
  </r>
  <r>
    <s v="1"/>
    <s v="QUITO CIUDAD SOLIDARIA"/>
    <x v="3"/>
    <s v="I"/>
    <x v="7"/>
    <x v="64"/>
    <x v="64"/>
    <x v="0"/>
    <x v="0"/>
    <x v="0"/>
    <x v="12"/>
    <s v="001"/>
    <n v="0"/>
    <n v="2480.41"/>
    <n v="2480.41"/>
    <n v="0"/>
    <n v="2480.41"/>
    <n v="1684.81"/>
    <n v="795.6"/>
    <n v="795.6"/>
    <n v="1684.81"/>
    <n v="1684.81"/>
    <n v="0"/>
    <s v="G/510601/1IA101"/>
  </r>
  <r>
    <s v="1"/>
    <s v="QUITO CIUDAD SOLIDARIA"/>
    <x v="3"/>
    <s v="I"/>
    <x v="7"/>
    <x v="64"/>
    <x v="64"/>
    <x v="0"/>
    <x v="0"/>
    <x v="0"/>
    <x v="13"/>
    <s v="002"/>
    <n v="154218.54999999999"/>
    <n v="-800.78"/>
    <n v="153417.76999999999"/>
    <n v="-10704.03"/>
    <n v="142713.74"/>
    <n v="0"/>
    <n v="95041.65"/>
    <n v="95041.65"/>
    <n v="58376.119999999995"/>
    <n v="58376.119999999995"/>
    <n v="47672.09"/>
    <s v="G/510602/1IA101"/>
  </r>
  <r>
    <s v="1"/>
    <s v="QUITO CIUDAD SOLIDARIA"/>
    <x v="3"/>
    <s v="I"/>
    <x v="7"/>
    <x v="64"/>
    <x v="64"/>
    <x v="0"/>
    <x v="0"/>
    <x v="0"/>
    <x v="13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x v="3"/>
    <s v="I"/>
    <x v="7"/>
    <x v="64"/>
    <x v="64"/>
    <x v="0"/>
    <x v="0"/>
    <x v="0"/>
    <x v="14"/>
    <s v="002"/>
    <n v="8936.24"/>
    <n v="0"/>
    <n v="8936.24"/>
    <n v="0"/>
    <n v="8936.24"/>
    <n v="0"/>
    <n v="2316.94"/>
    <n v="1172"/>
    <n v="6619.2999999999993"/>
    <n v="7764.24"/>
    <n v="6619.3"/>
    <s v="G/510707/1IA101"/>
  </r>
  <r>
    <s v="1"/>
    <s v="QUITO CIUDAD SOLIDARIA"/>
    <x v="3"/>
    <s v="I"/>
    <x v="7"/>
    <x v="64"/>
    <x v="64"/>
    <x v="0"/>
    <x v="1"/>
    <x v="1"/>
    <x v="15"/>
    <s v="001"/>
    <n v="14000"/>
    <n v="0"/>
    <n v="14000"/>
    <n v="0"/>
    <n v="14000"/>
    <n v="0"/>
    <n v="14000"/>
    <n v="7481.82"/>
    <n v="0"/>
    <n v="6518.18"/>
    <n v="0"/>
    <s v="G/530101/1IA101"/>
  </r>
  <r>
    <s v="1"/>
    <s v="QUITO CIUDAD SOLIDARIA"/>
    <x v="3"/>
    <s v="I"/>
    <x v="7"/>
    <x v="64"/>
    <x v="64"/>
    <x v="0"/>
    <x v="1"/>
    <x v="1"/>
    <x v="16"/>
    <s v="001"/>
    <n v="18000"/>
    <n v="0"/>
    <n v="18000"/>
    <n v="0"/>
    <n v="18000"/>
    <n v="0"/>
    <n v="18000"/>
    <n v="9368.8700000000008"/>
    <n v="0"/>
    <n v="8631.1299999999992"/>
    <n v="0"/>
    <s v="G/530104/1IA101"/>
  </r>
  <r>
    <s v="1"/>
    <s v="QUITO CIUDAD SOLIDARIA"/>
    <x v="3"/>
    <s v="I"/>
    <x v="7"/>
    <x v="64"/>
    <x v="64"/>
    <x v="0"/>
    <x v="1"/>
    <x v="1"/>
    <x v="17"/>
    <s v="001"/>
    <n v="1400"/>
    <n v="0"/>
    <n v="1400"/>
    <n v="0"/>
    <n v="1400"/>
    <n v="0"/>
    <n v="1400"/>
    <n v="783.2"/>
    <n v="0"/>
    <n v="616.79999999999995"/>
    <n v="0"/>
    <s v="G/530105/1IA101"/>
  </r>
  <r>
    <s v="1"/>
    <s v="QUITO CIUDAD SOLIDARIA"/>
    <x v="3"/>
    <s v="I"/>
    <x v="7"/>
    <x v="64"/>
    <x v="64"/>
    <x v="0"/>
    <x v="1"/>
    <x v="1"/>
    <x v="21"/>
    <s v="001"/>
    <n v="200000"/>
    <n v="0"/>
    <n v="200000"/>
    <n v="0"/>
    <n v="200000"/>
    <n v="0"/>
    <n v="198844.79999999999"/>
    <n v="132563.20000000001"/>
    <n v="1155.2000000000116"/>
    <n v="67436.799999999988"/>
    <n v="1155.2"/>
    <s v="G/530208/1IA101"/>
  </r>
  <r>
    <s v="1"/>
    <s v="QUITO CIUDAD SOLIDARIA"/>
    <x v="3"/>
    <s v="I"/>
    <x v="7"/>
    <x v="64"/>
    <x v="64"/>
    <x v="0"/>
    <x v="1"/>
    <x v="1"/>
    <x v="22"/>
    <s v="001"/>
    <n v="180000"/>
    <n v="0"/>
    <n v="180000"/>
    <n v="0"/>
    <n v="180000"/>
    <n v="0"/>
    <n v="173722.75"/>
    <n v="57479.93"/>
    <n v="6277.25"/>
    <n v="122520.07"/>
    <n v="6277.25"/>
    <s v="G/530209/1IA101"/>
  </r>
  <r>
    <s v="1"/>
    <s v="QUITO CIUDAD SOLIDARIA"/>
    <x v="3"/>
    <s v="I"/>
    <x v="7"/>
    <x v="64"/>
    <x v="64"/>
    <x v="0"/>
    <x v="1"/>
    <x v="1"/>
    <x v="24"/>
    <s v="001"/>
    <n v="42180"/>
    <n v="0"/>
    <n v="42180"/>
    <n v="0"/>
    <n v="42180"/>
    <n v="0"/>
    <n v="0"/>
    <n v="0"/>
    <n v="42180"/>
    <n v="42180"/>
    <n v="42180"/>
    <s v="G/530402/1IA101"/>
  </r>
  <r>
    <s v="1"/>
    <s v="QUITO CIUDAD SOLIDARIA"/>
    <x v="3"/>
    <s v="I"/>
    <x v="7"/>
    <x v="64"/>
    <x v="64"/>
    <x v="0"/>
    <x v="1"/>
    <x v="1"/>
    <x v="26"/>
    <s v="001"/>
    <n v="900"/>
    <n v="0"/>
    <n v="900"/>
    <n v="0"/>
    <n v="900"/>
    <n v="0"/>
    <n v="0"/>
    <n v="0"/>
    <n v="900"/>
    <n v="900"/>
    <n v="900"/>
    <s v="G/530405/1IA101"/>
  </r>
  <r>
    <s v="1"/>
    <s v="QUITO CIUDAD SOLIDARIA"/>
    <x v="3"/>
    <s v="I"/>
    <x v="7"/>
    <x v="64"/>
    <x v="64"/>
    <x v="0"/>
    <x v="1"/>
    <x v="1"/>
    <x v="30"/>
    <s v="001"/>
    <n v="400"/>
    <n v="0"/>
    <n v="400"/>
    <n v="0"/>
    <n v="400"/>
    <n v="0"/>
    <n v="0"/>
    <n v="0"/>
    <n v="400"/>
    <n v="400"/>
    <n v="400"/>
    <s v="G/530803/1IA101"/>
  </r>
  <r>
    <s v="1"/>
    <s v="QUITO CIUDAD SOLIDARIA"/>
    <x v="3"/>
    <s v="I"/>
    <x v="7"/>
    <x v="64"/>
    <x v="64"/>
    <x v="0"/>
    <x v="1"/>
    <x v="1"/>
    <x v="31"/>
    <s v="001"/>
    <n v="2800"/>
    <n v="0"/>
    <n v="2800"/>
    <n v="0"/>
    <n v="2800"/>
    <n v="962.71"/>
    <n v="1822.08"/>
    <n v="660.92"/>
    <n v="977.92000000000007"/>
    <n v="2139.08"/>
    <n v="15.21"/>
    <s v="G/530804/1IA101"/>
  </r>
  <r>
    <s v="1"/>
    <s v="QUITO CIUDAD SOLIDARIA"/>
    <x v="3"/>
    <s v="I"/>
    <x v="7"/>
    <x v="64"/>
    <x v="64"/>
    <x v="0"/>
    <x v="1"/>
    <x v="1"/>
    <x v="32"/>
    <s v="001"/>
    <n v="1000"/>
    <n v="0"/>
    <n v="1000"/>
    <n v="0"/>
    <n v="1000"/>
    <n v="326.95"/>
    <n v="663.04"/>
    <n v="0"/>
    <n v="336.96000000000004"/>
    <n v="1000"/>
    <n v="10.01"/>
    <s v="G/530805/1IA101"/>
  </r>
  <r>
    <s v="1"/>
    <s v="QUITO CIUDAD SOLIDARIA"/>
    <x v="3"/>
    <s v="I"/>
    <x v="7"/>
    <x v="64"/>
    <x v="64"/>
    <x v="0"/>
    <x v="1"/>
    <x v="1"/>
    <x v="34"/>
    <s v="001"/>
    <n v="18000"/>
    <n v="0"/>
    <n v="18000"/>
    <n v="0"/>
    <n v="18000"/>
    <n v="0"/>
    <n v="0"/>
    <n v="0"/>
    <n v="18000"/>
    <n v="18000"/>
    <n v="18000"/>
    <s v="G/530807/1IA101"/>
  </r>
  <r>
    <s v="1"/>
    <s v="QUITO CIUDAD SOLIDARIA"/>
    <x v="3"/>
    <s v="I"/>
    <x v="7"/>
    <x v="64"/>
    <x v="64"/>
    <x v="14"/>
    <x v="34"/>
    <x v="5"/>
    <x v="74"/>
    <s v="001"/>
    <n v="10000"/>
    <n v="0"/>
    <n v="10000"/>
    <n v="-10000"/>
    <n v="0"/>
    <n v="0"/>
    <n v="0"/>
    <n v="0"/>
    <n v="10000"/>
    <n v="10000"/>
    <n v="0"/>
    <s v="G/750107/1II102"/>
  </r>
  <r>
    <s v="1"/>
    <s v="QUITO CIUDAD SOLIDARIA"/>
    <x v="3"/>
    <s v="I"/>
    <x v="7"/>
    <x v="65"/>
    <x v="65"/>
    <x v="0"/>
    <x v="0"/>
    <x v="0"/>
    <x v="0"/>
    <s v="002"/>
    <n v="70368"/>
    <n v="-1909.38"/>
    <n v="68458.62"/>
    <n v="13835.9"/>
    <n v="82294.51999999999"/>
    <n v="0"/>
    <n v="55672"/>
    <n v="55672"/>
    <n v="12786.619999999995"/>
    <n v="12786.619999999995"/>
    <n v="26622.52"/>
    <s v="G/510105/1IA101"/>
  </r>
  <r>
    <s v="1"/>
    <s v="QUITO CIUDAD SOLIDARIA"/>
    <x v="3"/>
    <s v="I"/>
    <x v="7"/>
    <x v="65"/>
    <x v="65"/>
    <x v="0"/>
    <x v="0"/>
    <x v="0"/>
    <x v="1"/>
    <s v="002"/>
    <n v="6809.16"/>
    <n v="0"/>
    <n v="6809.16"/>
    <n v="0"/>
    <n v="6809.16"/>
    <n v="0"/>
    <n v="4539.4399999999996"/>
    <n v="4539.4399999999996"/>
    <n v="2269.7200000000003"/>
    <n v="2269.7200000000003"/>
    <n v="2269.7199999999998"/>
    <s v="G/510106/1IA101"/>
  </r>
  <r>
    <s v="1"/>
    <s v="QUITO CIUDAD SOLIDARIA"/>
    <x v="3"/>
    <s v="I"/>
    <x v="7"/>
    <x v="65"/>
    <x v="65"/>
    <x v="0"/>
    <x v="0"/>
    <x v="0"/>
    <x v="152"/>
    <s v="002"/>
    <n v="765312"/>
    <n v="0"/>
    <n v="765312"/>
    <n v="119231.83"/>
    <n v="884543.83"/>
    <n v="0"/>
    <n v="584779.56999999995"/>
    <n v="584779.56999999995"/>
    <n v="180532.43000000005"/>
    <n v="180532.43000000005"/>
    <n v="299764.26"/>
    <s v="G/510108/1IA101"/>
  </r>
  <r>
    <s v="1"/>
    <s v="QUITO CIUDAD SOLIDARIA"/>
    <x v="3"/>
    <s v="I"/>
    <x v="7"/>
    <x v="65"/>
    <x v="65"/>
    <x v="0"/>
    <x v="0"/>
    <x v="0"/>
    <x v="2"/>
    <s v="002"/>
    <n v="70207.429999999993"/>
    <n v="0"/>
    <n v="70207.429999999993"/>
    <n v="0"/>
    <n v="70207.429999999993"/>
    <n v="0"/>
    <n v="6633.84"/>
    <n v="6633.84"/>
    <n v="63573.59"/>
    <n v="63573.59"/>
    <n v="63573.59"/>
    <s v="G/510203/1IA101"/>
  </r>
  <r>
    <s v="1"/>
    <s v="QUITO CIUDAD SOLIDARIA"/>
    <x v="3"/>
    <s v="I"/>
    <x v="7"/>
    <x v="65"/>
    <x v="65"/>
    <x v="0"/>
    <x v="0"/>
    <x v="0"/>
    <x v="2"/>
    <s v="001"/>
    <n v="0"/>
    <n v="817"/>
    <n v="817"/>
    <n v="0"/>
    <n v="817"/>
    <n v="817"/>
    <n v="0"/>
    <n v="0"/>
    <n v="817"/>
    <n v="817"/>
    <n v="0"/>
    <s v="G/510203/1IA101"/>
  </r>
  <r>
    <s v="1"/>
    <s v="QUITO CIUDAD SOLIDARIA"/>
    <x v="3"/>
    <s v="I"/>
    <x v="7"/>
    <x v="65"/>
    <x v="65"/>
    <x v="0"/>
    <x v="0"/>
    <x v="0"/>
    <x v="3"/>
    <s v="001"/>
    <n v="0"/>
    <n v="400"/>
    <n v="400"/>
    <n v="0"/>
    <n v="400"/>
    <n v="242.22"/>
    <n v="157.78"/>
    <n v="157.78"/>
    <n v="242.22"/>
    <n v="242.22"/>
    <n v="0"/>
    <s v="G/510204/1IA101"/>
  </r>
  <r>
    <s v="1"/>
    <s v="QUITO CIUDAD SOLIDARIA"/>
    <x v="3"/>
    <s v="I"/>
    <x v="7"/>
    <x v="65"/>
    <x v="65"/>
    <x v="0"/>
    <x v="0"/>
    <x v="0"/>
    <x v="3"/>
    <s v="002"/>
    <n v="27595.759999999998"/>
    <n v="1909.38"/>
    <n v="29505.14"/>
    <n v="0"/>
    <n v="29505.14"/>
    <n v="0"/>
    <n v="29505.14"/>
    <n v="29505.14"/>
    <n v="0"/>
    <n v="0"/>
    <n v="0"/>
    <s v="G/510204/1IA101"/>
  </r>
  <r>
    <s v="1"/>
    <s v="QUITO CIUDAD SOLIDARIA"/>
    <x v="3"/>
    <s v="I"/>
    <x v="7"/>
    <x v="65"/>
    <x v="65"/>
    <x v="0"/>
    <x v="0"/>
    <x v="0"/>
    <x v="4"/>
    <s v="002"/>
    <n v="132"/>
    <n v="0"/>
    <n v="132"/>
    <n v="-60.26"/>
    <n v="71.740000000000009"/>
    <n v="0"/>
    <n v="41.5"/>
    <n v="41.5"/>
    <n v="90.5"/>
    <n v="90.5"/>
    <n v="30.24"/>
    <s v="G/510304/1IA101"/>
  </r>
  <r>
    <s v="1"/>
    <s v="QUITO CIUDAD SOLIDARIA"/>
    <x v="3"/>
    <s v="I"/>
    <x v="7"/>
    <x v="65"/>
    <x v="65"/>
    <x v="0"/>
    <x v="0"/>
    <x v="0"/>
    <x v="5"/>
    <s v="002"/>
    <n v="1056"/>
    <n v="0"/>
    <n v="1056"/>
    <n v="-482.11"/>
    <n v="573.89"/>
    <n v="0"/>
    <n v="332"/>
    <n v="332"/>
    <n v="724"/>
    <n v="724"/>
    <n v="241.89"/>
    <s v="G/510306/1IA101"/>
  </r>
  <r>
    <s v="1"/>
    <s v="QUITO CIUDAD SOLIDARIA"/>
    <x v="3"/>
    <s v="I"/>
    <x v="7"/>
    <x v="65"/>
    <x v="65"/>
    <x v="0"/>
    <x v="0"/>
    <x v="0"/>
    <x v="6"/>
    <s v="002"/>
    <n v="34.049999999999997"/>
    <n v="0"/>
    <n v="34.049999999999997"/>
    <n v="-34.049999999999997"/>
    <n v="0"/>
    <n v="0"/>
    <n v="0"/>
    <n v="0"/>
    <n v="34.049999999999997"/>
    <n v="34.049999999999997"/>
    <n v="0"/>
    <s v="G/510401/1IA101"/>
  </r>
  <r>
    <s v="1"/>
    <s v="QUITO CIUDAD SOLIDARIA"/>
    <x v="3"/>
    <s v="I"/>
    <x v="7"/>
    <x v="65"/>
    <x v="65"/>
    <x v="0"/>
    <x v="0"/>
    <x v="0"/>
    <x v="7"/>
    <s v="002"/>
    <n v="204.27"/>
    <n v="0"/>
    <n v="204.27"/>
    <n v="-49.75"/>
    <n v="154.52000000000001"/>
    <n v="0"/>
    <n v="102.16"/>
    <n v="102.16"/>
    <n v="102.11000000000001"/>
    <n v="102.11000000000001"/>
    <n v="52.36"/>
    <s v="G/510408/1IA101"/>
  </r>
  <r>
    <s v="1"/>
    <s v="QUITO CIUDAD SOLIDARIA"/>
    <x v="3"/>
    <s v="I"/>
    <x v="7"/>
    <x v="65"/>
    <x v="65"/>
    <x v="0"/>
    <x v="0"/>
    <x v="0"/>
    <x v="8"/>
    <s v="002"/>
    <n v="3932.26"/>
    <n v="0"/>
    <n v="3932.26"/>
    <n v="-1966.13"/>
    <n v="1966.13"/>
    <n v="0"/>
    <n v="0"/>
    <n v="0"/>
    <n v="3932.26"/>
    <n v="3932.26"/>
    <n v="1966.13"/>
    <s v="G/510507/1IA101"/>
  </r>
  <r>
    <s v="1"/>
    <s v="QUITO CIUDAD SOLIDARIA"/>
    <x v="3"/>
    <s v="I"/>
    <x v="7"/>
    <x v="65"/>
    <x v="65"/>
    <x v="0"/>
    <x v="0"/>
    <x v="0"/>
    <x v="82"/>
    <s v="001"/>
    <n v="0"/>
    <n v="9804"/>
    <n v="9804"/>
    <n v="0"/>
    <n v="9804"/>
    <n v="5119.87"/>
    <n v="4684.13"/>
    <n v="4684.13"/>
    <n v="5119.87"/>
    <n v="5119.87"/>
    <n v="0"/>
    <s v="G/510510/1IA101"/>
  </r>
  <r>
    <s v="1"/>
    <s v="QUITO CIUDAD SOLIDARIA"/>
    <x v="3"/>
    <s v="I"/>
    <x v="7"/>
    <x v="65"/>
    <x v="65"/>
    <x v="0"/>
    <x v="0"/>
    <x v="0"/>
    <x v="10"/>
    <s v="002"/>
    <n v="2580.37"/>
    <n v="0"/>
    <n v="2580.37"/>
    <n v="-1290.19"/>
    <n v="1290.1799999999998"/>
    <n v="0"/>
    <n v="0"/>
    <n v="0"/>
    <n v="2580.37"/>
    <n v="2580.37"/>
    <n v="1290.18"/>
    <s v="G/510512/1IA101"/>
  </r>
  <r>
    <s v="1"/>
    <s v="QUITO CIUDAD SOLIDARIA"/>
    <x v="3"/>
    <s v="I"/>
    <x v="7"/>
    <x v="65"/>
    <x v="65"/>
    <x v="0"/>
    <x v="0"/>
    <x v="0"/>
    <x v="11"/>
    <s v="002"/>
    <n v="35160.74"/>
    <n v="0"/>
    <n v="35160.74"/>
    <n v="-15305.37"/>
    <n v="19855.369999999995"/>
    <n v="0"/>
    <n v="5200"/>
    <n v="5200"/>
    <n v="29960.739999999998"/>
    <n v="29960.739999999998"/>
    <n v="14655.37"/>
    <s v="G/510513/1IA101"/>
  </r>
  <r>
    <s v="1"/>
    <s v="QUITO CIUDAD SOLIDARIA"/>
    <x v="3"/>
    <s v="I"/>
    <x v="7"/>
    <x v="65"/>
    <x v="65"/>
    <x v="0"/>
    <x v="0"/>
    <x v="0"/>
    <x v="12"/>
    <s v="002"/>
    <n v="95061.15"/>
    <n v="0"/>
    <n v="95061.15"/>
    <n v="15929.75"/>
    <n v="110990.9"/>
    <n v="0"/>
    <n v="73377.64"/>
    <n v="73377.64"/>
    <n v="21683.509999999995"/>
    <n v="21683.509999999995"/>
    <n v="37613.26"/>
    <s v="G/510601/1IA101"/>
  </r>
  <r>
    <s v="1"/>
    <s v="QUITO CIUDAD SOLIDARIA"/>
    <x v="3"/>
    <s v="I"/>
    <x v="7"/>
    <x v="65"/>
    <x v="65"/>
    <x v="0"/>
    <x v="0"/>
    <x v="0"/>
    <x v="12"/>
    <s v="001"/>
    <n v="0"/>
    <n v="1240.21"/>
    <n v="1240.21"/>
    <n v="0"/>
    <n v="1240.21"/>
    <n v="717.91"/>
    <n v="522.29999999999995"/>
    <n v="522.29999999999995"/>
    <n v="717.91000000000008"/>
    <n v="717.91000000000008"/>
    <n v="0"/>
    <s v="G/510601/1IA101"/>
  </r>
  <r>
    <s v="1"/>
    <s v="QUITO CIUDAD SOLIDARIA"/>
    <x v="3"/>
    <s v="I"/>
    <x v="7"/>
    <x v="65"/>
    <x v="65"/>
    <x v="0"/>
    <x v="0"/>
    <x v="0"/>
    <x v="13"/>
    <s v="002"/>
    <n v="70207.429999999993"/>
    <n v="0"/>
    <n v="70207.429999999993"/>
    <n v="7364.05"/>
    <n v="77571.48"/>
    <n v="0"/>
    <n v="51736.53"/>
    <n v="51736.53"/>
    <n v="18470.899999999994"/>
    <n v="18470.899999999994"/>
    <n v="25834.95"/>
    <s v="G/510602/1IA101"/>
  </r>
  <r>
    <s v="1"/>
    <s v="QUITO CIUDAD SOLIDARIA"/>
    <x v="3"/>
    <s v="I"/>
    <x v="7"/>
    <x v="65"/>
    <x v="65"/>
    <x v="0"/>
    <x v="0"/>
    <x v="0"/>
    <x v="13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x v="3"/>
    <s v="I"/>
    <x v="7"/>
    <x v="65"/>
    <x v="65"/>
    <x v="0"/>
    <x v="0"/>
    <x v="0"/>
    <x v="14"/>
    <s v="002"/>
    <n v="13772.4"/>
    <n v="0"/>
    <n v="13772.4"/>
    <n v="0"/>
    <n v="13772.4"/>
    <n v="0"/>
    <n v="0"/>
    <n v="0"/>
    <n v="13772.4"/>
    <n v="13772.4"/>
    <n v="13772.4"/>
    <s v="G/510707/1IA101"/>
  </r>
  <r>
    <s v="1"/>
    <s v="QUITO CIUDAD SOLIDARIA"/>
    <x v="3"/>
    <s v="I"/>
    <x v="7"/>
    <x v="65"/>
    <x v="65"/>
    <x v="0"/>
    <x v="1"/>
    <x v="1"/>
    <x v="15"/>
    <s v="001"/>
    <n v="8000"/>
    <n v="0"/>
    <n v="8000"/>
    <n v="0"/>
    <n v="8000"/>
    <n v="0"/>
    <n v="8000"/>
    <n v="1955.06"/>
    <n v="0"/>
    <n v="6044.9400000000005"/>
    <n v="0"/>
    <s v="G/530101/1IA101"/>
  </r>
  <r>
    <s v="1"/>
    <s v="QUITO CIUDAD SOLIDARIA"/>
    <x v="3"/>
    <s v="I"/>
    <x v="7"/>
    <x v="65"/>
    <x v="65"/>
    <x v="0"/>
    <x v="1"/>
    <x v="1"/>
    <x v="16"/>
    <s v="001"/>
    <n v="9000"/>
    <n v="0"/>
    <n v="9000"/>
    <n v="0"/>
    <n v="9000"/>
    <n v="0"/>
    <n v="9000"/>
    <n v="1610.22"/>
    <n v="0"/>
    <n v="7389.78"/>
    <n v="0"/>
    <s v="G/530104/1IA101"/>
  </r>
  <r>
    <s v="1"/>
    <s v="QUITO CIUDAD SOLIDARIA"/>
    <x v="3"/>
    <s v="I"/>
    <x v="7"/>
    <x v="65"/>
    <x v="65"/>
    <x v="0"/>
    <x v="1"/>
    <x v="1"/>
    <x v="19"/>
    <s v="001"/>
    <n v="1120"/>
    <n v="0"/>
    <n v="1120"/>
    <n v="0"/>
    <n v="1120"/>
    <n v="0"/>
    <n v="0"/>
    <n v="0"/>
    <n v="1120"/>
    <n v="1120"/>
    <n v="1120"/>
    <s v="G/530203/1IA101"/>
  </r>
  <r>
    <s v="1"/>
    <s v="QUITO CIUDAD SOLIDARIA"/>
    <x v="3"/>
    <s v="I"/>
    <x v="7"/>
    <x v="65"/>
    <x v="65"/>
    <x v="0"/>
    <x v="1"/>
    <x v="1"/>
    <x v="21"/>
    <s v="001"/>
    <n v="60000"/>
    <n v="0"/>
    <n v="60000"/>
    <n v="-24526.240000000002"/>
    <n v="35473.759999999995"/>
    <n v="0"/>
    <n v="35473.760000000002"/>
    <n v="2993.76"/>
    <n v="24526.239999999998"/>
    <n v="57006.239999999998"/>
    <n v="0"/>
    <s v="G/530208/1IA101"/>
  </r>
  <r>
    <s v="1"/>
    <s v="QUITO CIUDAD SOLIDARIA"/>
    <x v="3"/>
    <s v="I"/>
    <x v="7"/>
    <x v="65"/>
    <x v="65"/>
    <x v="0"/>
    <x v="1"/>
    <x v="1"/>
    <x v="22"/>
    <s v="001"/>
    <n v="41000"/>
    <n v="0"/>
    <n v="41000"/>
    <n v="-12300"/>
    <n v="28700"/>
    <n v="0"/>
    <n v="0"/>
    <n v="0"/>
    <n v="41000"/>
    <n v="41000"/>
    <n v="28700"/>
    <s v="G/530209/1IA101"/>
  </r>
  <r>
    <s v="1"/>
    <s v="QUITO CIUDAD SOLIDARIA"/>
    <x v="3"/>
    <s v="I"/>
    <x v="7"/>
    <x v="65"/>
    <x v="65"/>
    <x v="0"/>
    <x v="1"/>
    <x v="1"/>
    <x v="24"/>
    <s v="001"/>
    <n v="10000"/>
    <n v="0"/>
    <n v="10000"/>
    <n v="0"/>
    <n v="10000"/>
    <n v="0"/>
    <n v="0"/>
    <n v="0"/>
    <n v="10000"/>
    <n v="10000"/>
    <n v="10000"/>
    <s v="G/530402/1IA101"/>
  </r>
  <r>
    <s v="1"/>
    <s v="QUITO CIUDAD SOLIDARIA"/>
    <x v="3"/>
    <s v="I"/>
    <x v="7"/>
    <x v="65"/>
    <x v="65"/>
    <x v="0"/>
    <x v="1"/>
    <x v="1"/>
    <x v="28"/>
    <s v="001"/>
    <n v="1200"/>
    <n v="0"/>
    <n v="1200"/>
    <n v="0"/>
    <n v="1200"/>
    <n v="0"/>
    <n v="0"/>
    <n v="0"/>
    <n v="1200"/>
    <n v="1200"/>
    <n v="1200"/>
    <s v="G/530704/1IA101"/>
  </r>
  <r>
    <s v="1"/>
    <s v="QUITO CIUDAD SOLIDARIA"/>
    <x v="3"/>
    <s v="I"/>
    <x v="7"/>
    <x v="65"/>
    <x v="65"/>
    <x v="0"/>
    <x v="1"/>
    <x v="1"/>
    <x v="31"/>
    <s v="001"/>
    <n v="4000"/>
    <n v="0"/>
    <n v="4000"/>
    <n v="0"/>
    <n v="4000"/>
    <n v="0"/>
    <n v="0"/>
    <n v="0"/>
    <n v="4000"/>
    <n v="4000"/>
    <n v="4000"/>
    <s v="G/530804/1IA101"/>
  </r>
  <r>
    <s v="1"/>
    <s v="QUITO CIUDAD SOLIDARIA"/>
    <x v="3"/>
    <s v="I"/>
    <x v="7"/>
    <x v="65"/>
    <x v="65"/>
    <x v="0"/>
    <x v="1"/>
    <x v="1"/>
    <x v="32"/>
    <s v="001"/>
    <n v="2555.84"/>
    <n v="0"/>
    <n v="2555.84"/>
    <n v="0"/>
    <n v="2555.84"/>
    <n v="0"/>
    <n v="0"/>
    <n v="0"/>
    <n v="2555.84"/>
    <n v="2555.84"/>
    <n v="2555.84"/>
    <s v="G/530805/1IA101"/>
  </r>
  <r>
    <s v="1"/>
    <s v="QUITO CIUDAD SOLIDARIA"/>
    <x v="3"/>
    <s v="I"/>
    <x v="7"/>
    <x v="65"/>
    <x v="65"/>
    <x v="0"/>
    <x v="1"/>
    <x v="1"/>
    <x v="34"/>
    <s v="001"/>
    <n v="9500"/>
    <n v="0"/>
    <n v="9500"/>
    <n v="0"/>
    <n v="9500"/>
    <n v="0"/>
    <n v="0"/>
    <n v="0"/>
    <n v="9500"/>
    <n v="9500"/>
    <n v="9500"/>
    <s v="G/530807/1IA101"/>
  </r>
  <r>
    <s v="1"/>
    <s v="QUITO CIUDAD SOLIDARIA"/>
    <x v="3"/>
    <s v="I"/>
    <x v="7"/>
    <x v="65"/>
    <x v="65"/>
    <x v="0"/>
    <x v="1"/>
    <x v="1"/>
    <x v="153"/>
    <s v="001"/>
    <n v="1000"/>
    <n v="0"/>
    <n v="1000"/>
    <n v="0"/>
    <n v="1000"/>
    <n v="0"/>
    <n v="0"/>
    <n v="0"/>
    <n v="1000"/>
    <n v="1000"/>
    <n v="1000"/>
    <s v="G/530812/1IA101"/>
  </r>
  <r>
    <s v="1"/>
    <s v="QUITO CIUDAD SOLIDARIA"/>
    <x v="3"/>
    <s v="I"/>
    <x v="7"/>
    <x v="65"/>
    <x v="65"/>
    <x v="0"/>
    <x v="1"/>
    <x v="1"/>
    <x v="169"/>
    <s v="001"/>
    <n v="7001.16"/>
    <n v="0"/>
    <n v="7001.16"/>
    <n v="0"/>
    <n v="7001.16"/>
    <n v="0"/>
    <n v="0"/>
    <n v="0"/>
    <n v="7001.16"/>
    <n v="7001.16"/>
    <n v="7001.16"/>
    <s v="G/531403/1IA101"/>
  </r>
  <r>
    <s v="1"/>
    <s v="QUITO CIUDAD SOLIDARIA"/>
    <x v="3"/>
    <s v="I"/>
    <x v="7"/>
    <x v="65"/>
    <x v="65"/>
    <x v="14"/>
    <x v="34"/>
    <x v="4"/>
    <x v="88"/>
    <s v="001"/>
    <n v="10260"/>
    <n v="0"/>
    <n v="10260"/>
    <n v="-10260"/>
    <n v="0"/>
    <n v="0"/>
    <n v="0"/>
    <n v="0"/>
    <n v="10260"/>
    <n v="10260"/>
    <n v="0"/>
    <s v="G/730612/1II102"/>
  </r>
  <r>
    <s v="1"/>
    <s v="QUITO CIUDAD SOLIDARIA"/>
    <x v="3"/>
    <s v="I"/>
    <x v="7"/>
    <x v="66"/>
    <x v="66"/>
    <x v="0"/>
    <x v="0"/>
    <x v="0"/>
    <x v="0"/>
    <s v="002"/>
    <n v="120984"/>
    <n v="0"/>
    <n v="120984"/>
    <n v="-14891.2"/>
    <n v="106092.8"/>
    <n v="0"/>
    <n v="70144"/>
    <n v="70144"/>
    <n v="50840"/>
    <n v="50840"/>
    <n v="35948.800000000003"/>
    <s v="G/510105/1IA101"/>
  </r>
  <r>
    <s v="1"/>
    <s v="QUITO CIUDAD SOLIDARIA"/>
    <x v="3"/>
    <s v="I"/>
    <x v="7"/>
    <x v="66"/>
    <x v="66"/>
    <x v="0"/>
    <x v="0"/>
    <x v="0"/>
    <x v="1"/>
    <s v="002"/>
    <n v="32457.72"/>
    <n v="0"/>
    <n v="32457.72"/>
    <n v="0"/>
    <n v="32457.72"/>
    <n v="0"/>
    <n v="21638.48"/>
    <n v="21638.48"/>
    <n v="10819.240000000002"/>
    <n v="10819.240000000002"/>
    <n v="10819.24"/>
    <s v="G/510106/1IA101"/>
  </r>
  <r>
    <s v="1"/>
    <s v="QUITO CIUDAD SOLIDARIA"/>
    <x v="3"/>
    <s v="I"/>
    <x v="7"/>
    <x v="66"/>
    <x v="66"/>
    <x v="0"/>
    <x v="0"/>
    <x v="0"/>
    <x v="152"/>
    <s v="002"/>
    <n v="1003428"/>
    <n v="-7503.97"/>
    <n v="995924.03"/>
    <n v="11165.99"/>
    <n v="1007090.02"/>
    <n v="0"/>
    <n v="666327.06000000006"/>
    <n v="666327.06000000006"/>
    <n v="329596.96999999997"/>
    <n v="329596.96999999997"/>
    <n v="340762.96"/>
    <s v="G/510108/1IA101"/>
  </r>
  <r>
    <s v="1"/>
    <s v="QUITO CIUDAD SOLIDARIA"/>
    <x v="3"/>
    <s v="I"/>
    <x v="7"/>
    <x v="66"/>
    <x v="66"/>
    <x v="0"/>
    <x v="0"/>
    <x v="0"/>
    <x v="2"/>
    <s v="001"/>
    <n v="0"/>
    <n v="1634"/>
    <n v="1634"/>
    <n v="0"/>
    <n v="1634"/>
    <n v="1243.67"/>
    <n v="390.33"/>
    <n v="390.33"/>
    <n v="1243.67"/>
    <n v="1243.67"/>
    <n v="0"/>
    <s v="G/510203/1IA101"/>
  </r>
  <r>
    <s v="1"/>
    <s v="QUITO CIUDAD SOLIDARIA"/>
    <x v="3"/>
    <s v="I"/>
    <x v="7"/>
    <x v="66"/>
    <x v="66"/>
    <x v="0"/>
    <x v="0"/>
    <x v="0"/>
    <x v="2"/>
    <s v="002"/>
    <n v="96405.81"/>
    <n v="-625.33000000000004"/>
    <n v="95780.479999999996"/>
    <n v="0"/>
    <n v="95780.479999999996"/>
    <n v="0"/>
    <n v="9717.98"/>
    <n v="9717.98"/>
    <n v="86062.5"/>
    <n v="86062.5"/>
    <n v="86062.5"/>
    <s v="G/510203/1IA101"/>
  </r>
  <r>
    <s v="1"/>
    <s v="QUITO CIUDAD SOLIDARIA"/>
    <x v="3"/>
    <s v="I"/>
    <x v="7"/>
    <x v="66"/>
    <x v="66"/>
    <x v="0"/>
    <x v="0"/>
    <x v="0"/>
    <x v="3"/>
    <s v="002"/>
    <n v="40582"/>
    <n v="15.76"/>
    <n v="40597.760000000002"/>
    <n v="0"/>
    <n v="40597.760000000002"/>
    <n v="0"/>
    <n v="36518.57"/>
    <n v="36518.57"/>
    <n v="4079.1900000000023"/>
    <n v="4079.1900000000023"/>
    <n v="4079.19"/>
    <s v="G/510204/1IA101"/>
  </r>
  <r>
    <s v="1"/>
    <s v="QUITO CIUDAD SOLIDARIA"/>
    <x v="3"/>
    <s v="I"/>
    <x v="7"/>
    <x v="66"/>
    <x v="66"/>
    <x v="0"/>
    <x v="0"/>
    <x v="0"/>
    <x v="3"/>
    <s v="001"/>
    <n v="0"/>
    <n v="800"/>
    <n v="800"/>
    <n v="0"/>
    <n v="800"/>
    <n v="542.24"/>
    <n v="257.76"/>
    <n v="257.76"/>
    <n v="542.24"/>
    <n v="542.24"/>
    <n v="0"/>
    <s v="G/510204/1IA101"/>
  </r>
  <r>
    <s v="1"/>
    <s v="QUITO CIUDAD SOLIDARIA"/>
    <x v="3"/>
    <s v="I"/>
    <x v="7"/>
    <x v="66"/>
    <x v="66"/>
    <x v="0"/>
    <x v="0"/>
    <x v="0"/>
    <x v="4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x v="3"/>
    <s v="I"/>
    <x v="7"/>
    <x v="66"/>
    <x v="66"/>
    <x v="0"/>
    <x v="0"/>
    <x v="0"/>
    <x v="5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x v="3"/>
    <s v="I"/>
    <x v="7"/>
    <x v="66"/>
    <x v="66"/>
    <x v="0"/>
    <x v="0"/>
    <x v="0"/>
    <x v="6"/>
    <s v="002"/>
    <n v="162.29"/>
    <n v="0"/>
    <n v="162.29"/>
    <n v="-162.29"/>
    <n v="0"/>
    <n v="0"/>
    <n v="0"/>
    <n v="0"/>
    <n v="162.29"/>
    <n v="162.29"/>
    <n v="0"/>
    <s v="G/510401/1IA101"/>
  </r>
  <r>
    <s v="1"/>
    <s v="QUITO CIUDAD SOLIDARIA"/>
    <x v="3"/>
    <s v="I"/>
    <x v="7"/>
    <x v="66"/>
    <x v="66"/>
    <x v="0"/>
    <x v="0"/>
    <x v="0"/>
    <x v="7"/>
    <s v="002"/>
    <n v="973.73"/>
    <n v="0"/>
    <n v="973.73"/>
    <n v="0"/>
    <n v="973.73"/>
    <n v="0"/>
    <n v="865.52"/>
    <n v="865.52"/>
    <n v="108.21000000000004"/>
    <n v="108.21000000000004"/>
    <n v="108.21"/>
    <s v="G/510408/1IA101"/>
  </r>
  <r>
    <s v="1"/>
    <s v="QUITO CIUDAD SOLIDARIA"/>
    <x v="3"/>
    <s v="I"/>
    <x v="7"/>
    <x v="66"/>
    <x v="66"/>
    <x v="0"/>
    <x v="0"/>
    <x v="0"/>
    <x v="8"/>
    <s v="002"/>
    <n v="3824.9"/>
    <n v="0"/>
    <n v="3824.9"/>
    <n v="-1912.45"/>
    <n v="1912.45"/>
    <n v="0"/>
    <n v="0"/>
    <n v="0"/>
    <n v="3824.9"/>
    <n v="3824.9"/>
    <n v="1912.45"/>
    <s v="G/510507/1IA101"/>
  </r>
  <r>
    <s v="1"/>
    <s v="QUITO CIUDAD SOLIDARIA"/>
    <x v="3"/>
    <s v="I"/>
    <x v="7"/>
    <x v="66"/>
    <x v="66"/>
    <x v="0"/>
    <x v="0"/>
    <x v="0"/>
    <x v="82"/>
    <s v="001"/>
    <n v="0"/>
    <n v="19608"/>
    <n v="19608"/>
    <n v="0"/>
    <n v="19608"/>
    <n v="12472.87"/>
    <n v="7135.13"/>
    <n v="7135.13"/>
    <n v="12472.869999999999"/>
    <n v="12472.869999999999"/>
    <n v="0"/>
    <s v="G/510510/1IA101"/>
  </r>
  <r>
    <s v="1"/>
    <s v="QUITO CIUDAD SOLIDARIA"/>
    <x v="3"/>
    <s v="I"/>
    <x v="7"/>
    <x v="66"/>
    <x v="66"/>
    <x v="0"/>
    <x v="0"/>
    <x v="0"/>
    <x v="10"/>
    <s v="002"/>
    <n v="1616.59"/>
    <n v="0"/>
    <n v="1616.59"/>
    <n v="-808.3"/>
    <n v="808.29"/>
    <n v="0"/>
    <n v="0"/>
    <n v="0"/>
    <n v="1616.59"/>
    <n v="1616.59"/>
    <n v="808.29"/>
    <s v="G/510512/1IA101"/>
  </r>
  <r>
    <s v="1"/>
    <s v="QUITO CIUDAD SOLIDARIA"/>
    <x v="3"/>
    <s v="I"/>
    <x v="7"/>
    <x v="66"/>
    <x v="66"/>
    <x v="0"/>
    <x v="0"/>
    <x v="0"/>
    <x v="11"/>
    <s v="002"/>
    <n v="6233.19"/>
    <n v="0"/>
    <n v="6233.19"/>
    <n v="-3116.6"/>
    <n v="3116.5899999999997"/>
    <n v="0"/>
    <n v="0"/>
    <n v="0"/>
    <n v="6233.19"/>
    <n v="6233.19"/>
    <n v="3116.59"/>
    <s v="G/510513/1IA101"/>
  </r>
  <r>
    <s v="1"/>
    <s v="QUITO CIUDAD SOLIDARIA"/>
    <x v="3"/>
    <s v="I"/>
    <x v="7"/>
    <x v="66"/>
    <x v="66"/>
    <x v="0"/>
    <x v="0"/>
    <x v="0"/>
    <x v="12"/>
    <s v="002"/>
    <n v="131130.31"/>
    <n v="-836.59"/>
    <n v="130293.72"/>
    <n v="-603.54999999999995"/>
    <n v="129690.17"/>
    <n v="0"/>
    <n v="85799.360000000001"/>
    <n v="85799.360000000001"/>
    <n v="44494.36"/>
    <n v="44494.36"/>
    <n v="43890.81"/>
    <s v="G/510601/1IA101"/>
  </r>
  <r>
    <s v="1"/>
    <s v="QUITO CIUDAD SOLIDARIA"/>
    <x v="3"/>
    <s v="I"/>
    <x v="7"/>
    <x v="66"/>
    <x v="66"/>
    <x v="0"/>
    <x v="0"/>
    <x v="0"/>
    <x v="12"/>
    <s v="001"/>
    <n v="0"/>
    <n v="2480.41"/>
    <n v="2480.41"/>
    <n v="0"/>
    <n v="2480.41"/>
    <n v="1684.81"/>
    <n v="795.6"/>
    <n v="795.6"/>
    <n v="1684.81"/>
    <n v="1684.81"/>
    <n v="0"/>
    <s v="G/510601/1IA101"/>
  </r>
  <r>
    <s v="1"/>
    <s v="QUITO CIUDAD SOLIDARIA"/>
    <x v="3"/>
    <s v="I"/>
    <x v="7"/>
    <x v="66"/>
    <x v="66"/>
    <x v="0"/>
    <x v="0"/>
    <x v="0"/>
    <x v="13"/>
    <s v="002"/>
    <n v="96405.81"/>
    <n v="-625.33000000000004"/>
    <n v="95780.479999999996"/>
    <n v="-3726.77"/>
    <n v="92053.709999999992"/>
    <n v="0"/>
    <n v="61354.720000000001"/>
    <n v="61354.720000000001"/>
    <n v="34425.759999999995"/>
    <n v="34425.759999999995"/>
    <n v="30698.99"/>
    <s v="G/510602/1IA101"/>
  </r>
  <r>
    <s v="1"/>
    <s v="QUITO CIUDAD SOLIDARIA"/>
    <x v="3"/>
    <s v="I"/>
    <x v="7"/>
    <x v="66"/>
    <x v="66"/>
    <x v="0"/>
    <x v="0"/>
    <x v="0"/>
    <x v="13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x v="3"/>
    <s v="I"/>
    <x v="7"/>
    <x v="66"/>
    <x v="66"/>
    <x v="0"/>
    <x v="0"/>
    <x v="0"/>
    <x v="14"/>
    <s v="002"/>
    <n v="10507.86"/>
    <n v="0"/>
    <n v="10507.86"/>
    <n v="0"/>
    <n v="10507.86"/>
    <n v="0"/>
    <n v="288.72000000000003"/>
    <n v="288.72000000000003"/>
    <n v="10219.140000000001"/>
    <n v="10219.140000000001"/>
    <n v="10219.14"/>
    <s v="G/510707/1IA101"/>
  </r>
  <r>
    <s v="1"/>
    <s v="QUITO CIUDAD SOLIDARIA"/>
    <x v="3"/>
    <s v="I"/>
    <x v="7"/>
    <x v="66"/>
    <x v="66"/>
    <x v="0"/>
    <x v="1"/>
    <x v="1"/>
    <x v="15"/>
    <s v="001"/>
    <n v="10000"/>
    <n v="0"/>
    <n v="10000"/>
    <n v="0"/>
    <n v="10000"/>
    <n v="0"/>
    <n v="0"/>
    <n v="0"/>
    <n v="10000"/>
    <n v="10000"/>
    <n v="10000"/>
    <s v="G/530101/1IA101"/>
  </r>
  <r>
    <s v="1"/>
    <s v="QUITO CIUDAD SOLIDARIA"/>
    <x v="3"/>
    <s v="I"/>
    <x v="7"/>
    <x v="66"/>
    <x v="66"/>
    <x v="0"/>
    <x v="1"/>
    <x v="1"/>
    <x v="16"/>
    <s v="001"/>
    <n v="9000"/>
    <n v="0"/>
    <n v="9000"/>
    <n v="0"/>
    <n v="9000"/>
    <n v="0"/>
    <n v="0"/>
    <n v="0"/>
    <n v="9000"/>
    <n v="9000"/>
    <n v="9000"/>
    <s v="G/530104/1IA101"/>
  </r>
  <r>
    <s v="1"/>
    <s v="QUITO CIUDAD SOLIDARIA"/>
    <x v="3"/>
    <s v="I"/>
    <x v="7"/>
    <x v="66"/>
    <x v="66"/>
    <x v="0"/>
    <x v="1"/>
    <x v="1"/>
    <x v="17"/>
    <s v="001"/>
    <n v="500"/>
    <n v="0"/>
    <n v="500"/>
    <n v="0"/>
    <n v="500"/>
    <n v="0"/>
    <n v="500"/>
    <n v="374.1"/>
    <n v="0"/>
    <n v="125.89999999999998"/>
    <n v="0"/>
    <s v="G/530105/1IA101"/>
  </r>
  <r>
    <s v="1"/>
    <s v="QUITO CIUDAD SOLIDARIA"/>
    <x v="3"/>
    <s v="I"/>
    <x v="7"/>
    <x v="66"/>
    <x v="66"/>
    <x v="0"/>
    <x v="1"/>
    <x v="1"/>
    <x v="91"/>
    <s v="001"/>
    <n v="1000"/>
    <n v="0"/>
    <n v="1000"/>
    <n v="0"/>
    <n v="1000"/>
    <n v="0"/>
    <n v="0"/>
    <n v="0"/>
    <n v="1000"/>
    <n v="1000"/>
    <n v="1000"/>
    <s v="G/530106/1IA101"/>
  </r>
  <r>
    <s v="1"/>
    <s v="QUITO CIUDAD SOLIDARIA"/>
    <x v="3"/>
    <s v="I"/>
    <x v="7"/>
    <x v="66"/>
    <x v="66"/>
    <x v="0"/>
    <x v="1"/>
    <x v="1"/>
    <x v="20"/>
    <s v="001"/>
    <n v="3000"/>
    <n v="4000"/>
    <n v="7000"/>
    <n v="0"/>
    <n v="7000"/>
    <n v="0"/>
    <n v="3136"/>
    <n v="3136"/>
    <n v="3864"/>
    <n v="3864"/>
    <n v="3864"/>
    <s v="G/530204/1IA101"/>
  </r>
  <r>
    <s v="1"/>
    <s v="QUITO CIUDAD SOLIDARIA"/>
    <x v="3"/>
    <s v="I"/>
    <x v="7"/>
    <x v="66"/>
    <x v="66"/>
    <x v="0"/>
    <x v="1"/>
    <x v="1"/>
    <x v="140"/>
    <s v="001"/>
    <n v="3000"/>
    <n v="0"/>
    <n v="3000"/>
    <n v="-2000"/>
    <n v="1000"/>
    <n v="0"/>
    <n v="0"/>
    <n v="0"/>
    <n v="3000"/>
    <n v="3000"/>
    <n v="1000"/>
    <s v="G/530205/1IA101"/>
  </r>
  <r>
    <s v="1"/>
    <s v="QUITO CIUDAD SOLIDARIA"/>
    <x v="3"/>
    <s v="I"/>
    <x v="7"/>
    <x v="66"/>
    <x v="66"/>
    <x v="0"/>
    <x v="1"/>
    <x v="1"/>
    <x v="21"/>
    <s v="001"/>
    <n v="150000"/>
    <n v="-29000"/>
    <n v="121000"/>
    <n v="0"/>
    <n v="121000"/>
    <n v="9000"/>
    <n v="112000"/>
    <n v="74666.64"/>
    <n v="9000"/>
    <n v="46333.36"/>
    <n v="0"/>
    <s v="G/530208/1IA101"/>
  </r>
  <r>
    <s v="1"/>
    <s v="QUITO CIUDAD SOLIDARIA"/>
    <x v="3"/>
    <s v="I"/>
    <x v="7"/>
    <x v="66"/>
    <x v="66"/>
    <x v="0"/>
    <x v="1"/>
    <x v="1"/>
    <x v="22"/>
    <s v="001"/>
    <n v="120000"/>
    <n v="-8000"/>
    <n v="112000"/>
    <n v="0"/>
    <n v="112000"/>
    <n v="112"/>
    <n v="111888"/>
    <n v="50349.599999999999"/>
    <n v="112"/>
    <n v="61650.400000000001"/>
    <n v="0"/>
    <s v="G/530209/1IA101"/>
  </r>
  <r>
    <s v="1"/>
    <s v="QUITO CIUDAD SOLIDARIA"/>
    <x v="3"/>
    <s v="I"/>
    <x v="7"/>
    <x v="66"/>
    <x v="66"/>
    <x v="0"/>
    <x v="1"/>
    <x v="1"/>
    <x v="24"/>
    <s v="001"/>
    <n v="33700"/>
    <n v="12500"/>
    <n v="46200"/>
    <n v="0"/>
    <n v="46200"/>
    <n v="2"/>
    <n v="4228"/>
    <n v="4228"/>
    <n v="41972"/>
    <n v="41972"/>
    <n v="41970"/>
    <s v="G/530402/1IA101"/>
  </r>
  <r>
    <s v="1"/>
    <s v="QUITO CIUDAD SOLIDARIA"/>
    <x v="3"/>
    <s v="I"/>
    <x v="7"/>
    <x v="66"/>
    <x v="66"/>
    <x v="0"/>
    <x v="1"/>
    <x v="1"/>
    <x v="93"/>
    <s v="001"/>
    <n v="5000"/>
    <n v="2000"/>
    <n v="7000"/>
    <n v="0"/>
    <n v="7000"/>
    <n v="0"/>
    <n v="6944"/>
    <n v="0"/>
    <n v="56"/>
    <n v="7000"/>
    <n v="56"/>
    <s v="G/530403/1IA101"/>
  </r>
  <r>
    <s v="1"/>
    <s v="QUITO CIUDAD SOLIDARIA"/>
    <x v="3"/>
    <s v="I"/>
    <x v="7"/>
    <x v="66"/>
    <x v="66"/>
    <x v="0"/>
    <x v="1"/>
    <x v="1"/>
    <x v="25"/>
    <s v="001"/>
    <n v="2000"/>
    <n v="1500"/>
    <n v="3500"/>
    <n v="0"/>
    <n v="3500"/>
    <n v="0.72"/>
    <n v="3437.28"/>
    <n v="3274.88"/>
    <n v="62.7199999999998"/>
    <n v="225.11999999999989"/>
    <n v="62"/>
    <s v="G/530404/1IA101"/>
  </r>
  <r>
    <s v="1"/>
    <s v="QUITO CIUDAD SOLIDARIA"/>
    <x v="3"/>
    <s v="I"/>
    <x v="7"/>
    <x v="66"/>
    <x v="66"/>
    <x v="0"/>
    <x v="1"/>
    <x v="1"/>
    <x v="26"/>
    <s v="001"/>
    <n v="600"/>
    <n v="0"/>
    <n v="600"/>
    <n v="0"/>
    <n v="600"/>
    <n v="0"/>
    <n v="0"/>
    <n v="0"/>
    <n v="600"/>
    <n v="600"/>
    <n v="600"/>
    <s v="G/530405/1IA101"/>
  </r>
  <r>
    <s v="1"/>
    <s v="QUITO CIUDAD SOLIDARIA"/>
    <x v="3"/>
    <s v="I"/>
    <x v="7"/>
    <x v="66"/>
    <x v="66"/>
    <x v="0"/>
    <x v="1"/>
    <x v="1"/>
    <x v="127"/>
    <s v="001"/>
    <n v="0"/>
    <n v="4250"/>
    <n v="4250"/>
    <n v="0"/>
    <n v="4250"/>
    <n v="16.399999999999999"/>
    <n v="4233.6000000000004"/>
    <n v="1693.44"/>
    <n v="16.399999999999636"/>
    <n v="2556.56"/>
    <n v="0"/>
    <s v="G/530418/1IA101"/>
  </r>
  <r>
    <s v="1"/>
    <s v="QUITO CIUDAD SOLIDARIA"/>
    <x v="3"/>
    <s v="I"/>
    <x v="7"/>
    <x v="66"/>
    <x v="66"/>
    <x v="0"/>
    <x v="1"/>
    <x v="1"/>
    <x v="236"/>
    <s v="001"/>
    <n v="0"/>
    <n v="5000"/>
    <n v="5000"/>
    <n v="-2500"/>
    <n v="2500"/>
    <n v="0"/>
    <n v="0"/>
    <n v="0"/>
    <n v="5000"/>
    <n v="5000"/>
    <n v="2500"/>
    <s v="G/530419/1IA101"/>
  </r>
  <r>
    <s v="1"/>
    <s v="QUITO CIUDAD SOLIDARIA"/>
    <x v="3"/>
    <s v="I"/>
    <x v="7"/>
    <x v="66"/>
    <x v="66"/>
    <x v="0"/>
    <x v="1"/>
    <x v="1"/>
    <x v="28"/>
    <s v="001"/>
    <n v="4000"/>
    <n v="0"/>
    <n v="4000"/>
    <n v="0"/>
    <n v="4000"/>
    <n v="0"/>
    <n v="0"/>
    <n v="0"/>
    <n v="4000"/>
    <n v="4000"/>
    <n v="4000"/>
    <s v="G/530704/1IA101"/>
  </r>
  <r>
    <s v="1"/>
    <s v="QUITO CIUDAD SOLIDARIA"/>
    <x v="3"/>
    <s v="I"/>
    <x v="7"/>
    <x v="66"/>
    <x v="66"/>
    <x v="0"/>
    <x v="1"/>
    <x v="1"/>
    <x v="87"/>
    <s v="001"/>
    <n v="500"/>
    <n v="0"/>
    <n v="500"/>
    <n v="-500"/>
    <n v="0"/>
    <n v="0"/>
    <n v="0"/>
    <n v="0"/>
    <n v="500"/>
    <n v="500"/>
    <n v="0"/>
    <s v="G/530801/1IA101"/>
  </r>
  <r>
    <s v="1"/>
    <s v="QUITO CIUDAD SOLIDARIA"/>
    <x v="3"/>
    <s v="I"/>
    <x v="7"/>
    <x v="66"/>
    <x v="66"/>
    <x v="0"/>
    <x v="1"/>
    <x v="1"/>
    <x v="30"/>
    <s v="001"/>
    <n v="400"/>
    <n v="0"/>
    <n v="400"/>
    <n v="0"/>
    <n v="400"/>
    <n v="0"/>
    <n v="400"/>
    <n v="0"/>
    <n v="0"/>
    <n v="400"/>
    <n v="0"/>
    <s v="G/530803/1IA101"/>
  </r>
  <r>
    <s v="1"/>
    <s v="QUITO CIUDAD SOLIDARIA"/>
    <x v="3"/>
    <s v="I"/>
    <x v="7"/>
    <x v="66"/>
    <x v="66"/>
    <x v="0"/>
    <x v="1"/>
    <x v="1"/>
    <x v="31"/>
    <s v="001"/>
    <n v="2000"/>
    <n v="0"/>
    <n v="2000"/>
    <n v="0"/>
    <n v="2000"/>
    <n v="384.93"/>
    <n v="1615.07"/>
    <n v="1456.93"/>
    <n v="384.93000000000006"/>
    <n v="543.06999999999994"/>
    <n v="0"/>
    <s v="G/530804/1IA101"/>
  </r>
  <r>
    <s v="1"/>
    <s v="QUITO CIUDAD SOLIDARIA"/>
    <x v="3"/>
    <s v="I"/>
    <x v="7"/>
    <x v="66"/>
    <x v="66"/>
    <x v="0"/>
    <x v="1"/>
    <x v="1"/>
    <x v="32"/>
    <s v="001"/>
    <n v="0"/>
    <n v="750"/>
    <n v="750"/>
    <n v="0"/>
    <n v="750"/>
    <n v="750"/>
    <n v="0"/>
    <n v="0"/>
    <n v="750"/>
    <n v="750"/>
    <n v="0"/>
    <s v="G/530805/1IA101"/>
  </r>
  <r>
    <s v="1"/>
    <s v="QUITO CIUDAD SOLIDARIA"/>
    <x v="3"/>
    <s v="I"/>
    <x v="7"/>
    <x v="66"/>
    <x v="66"/>
    <x v="0"/>
    <x v="1"/>
    <x v="1"/>
    <x v="34"/>
    <s v="001"/>
    <n v="5000"/>
    <n v="0"/>
    <n v="5000"/>
    <n v="0"/>
    <n v="5000"/>
    <n v="9.06"/>
    <n v="4990.9399999999996"/>
    <n v="4990.9399999999996"/>
    <n v="9.0600000000004002"/>
    <n v="9.0600000000004002"/>
    <n v="0"/>
    <s v="G/530807/1IA101"/>
  </r>
  <r>
    <s v="1"/>
    <s v="QUITO CIUDAD SOLIDARIA"/>
    <x v="3"/>
    <s v="I"/>
    <x v="7"/>
    <x v="66"/>
    <x v="66"/>
    <x v="0"/>
    <x v="1"/>
    <x v="1"/>
    <x v="36"/>
    <s v="001"/>
    <n v="2500"/>
    <n v="0"/>
    <n v="2500"/>
    <n v="0"/>
    <n v="2500"/>
    <n v="76.59"/>
    <n v="2423.41"/>
    <n v="0"/>
    <n v="76.590000000000146"/>
    <n v="2500"/>
    <n v="0"/>
    <s v="G/530811/1IA101"/>
  </r>
  <r>
    <s v="1"/>
    <s v="QUITO CIUDAD SOLIDARIA"/>
    <x v="3"/>
    <s v="I"/>
    <x v="7"/>
    <x v="66"/>
    <x v="66"/>
    <x v="0"/>
    <x v="1"/>
    <x v="1"/>
    <x v="37"/>
    <s v="001"/>
    <n v="1000"/>
    <n v="0"/>
    <n v="1000"/>
    <n v="0"/>
    <n v="1000"/>
    <n v="0"/>
    <n v="0"/>
    <n v="0"/>
    <n v="1000"/>
    <n v="1000"/>
    <n v="1000"/>
    <s v="G/530813/1IA101"/>
  </r>
  <r>
    <s v="1"/>
    <s v="QUITO CIUDAD SOLIDARIA"/>
    <x v="3"/>
    <s v="I"/>
    <x v="7"/>
    <x v="66"/>
    <x v="66"/>
    <x v="0"/>
    <x v="1"/>
    <x v="1"/>
    <x v="123"/>
    <s v="001"/>
    <n v="1000"/>
    <n v="0"/>
    <n v="1000"/>
    <n v="-1000"/>
    <n v="0"/>
    <n v="0"/>
    <n v="0"/>
    <n v="0"/>
    <n v="1000"/>
    <n v="1000"/>
    <n v="0"/>
    <s v="G/531407/1IA101"/>
  </r>
  <r>
    <s v="1"/>
    <s v="QUITO CIUDAD SOLIDARIA"/>
    <x v="3"/>
    <s v="I"/>
    <x v="7"/>
    <x v="66"/>
    <x v="66"/>
    <x v="0"/>
    <x v="1"/>
    <x v="1"/>
    <x v="237"/>
    <s v="001"/>
    <n v="2500"/>
    <n v="0"/>
    <n v="2500"/>
    <n v="-2500"/>
    <n v="0"/>
    <n v="0"/>
    <n v="0"/>
    <n v="0"/>
    <n v="2500"/>
    <n v="2500"/>
    <n v="0"/>
    <s v="G/531409/1IA101"/>
  </r>
  <r>
    <s v="1"/>
    <s v="QUITO CIUDAD SOLIDARIA"/>
    <x v="3"/>
    <s v="I"/>
    <x v="7"/>
    <x v="66"/>
    <x v="66"/>
    <x v="0"/>
    <x v="1"/>
    <x v="2"/>
    <x v="38"/>
    <s v="001"/>
    <n v="300"/>
    <n v="0"/>
    <n v="300"/>
    <n v="0"/>
    <n v="300"/>
    <n v="0"/>
    <n v="0"/>
    <n v="0"/>
    <n v="300"/>
    <n v="300"/>
    <n v="300"/>
    <s v="G/570102/1IA101"/>
  </r>
  <r>
    <s v="1"/>
    <s v="QUITO CIUDAD SOLIDARIA"/>
    <x v="3"/>
    <s v="I"/>
    <x v="7"/>
    <x v="66"/>
    <x v="66"/>
    <x v="14"/>
    <x v="34"/>
    <x v="4"/>
    <x v="88"/>
    <s v="001"/>
    <n v="30000"/>
    <n v="0"/>
    <n v="30000"/>
    <n v="-12000"/>
    <n v="18000"/>
    <n v="0"/>
    <n v="0"/>
    <n v="0"/>
    <n v="30000"/>
    <n v="30000"/>
    <n v="18000"/>
    <s v="G/730612/1II102"/>
  </r>
  <r>
    <s v="1"/>
    <s v="QUITO CIUDAD SOLIDARIA"/>
    <x v="3"/>
    <s v="I"/>
    <x v="7"/>
    <x v="66"/>
    <x v="66"/>
    <x v="14"/>
    <x v="34"/>
    <x v="6"/>
    <x v="78"/>
    <s v="001"/>
    <n v="0"/>
    <n v="7000"/>
    <n v="7000"/>
    <n v="0"/>
    <n v="7000"/>
    <n v="0"/>
    <n v="0"/>
    <n v="0"/>
    <n v="7000"/>
    <n v="7000"/>
    <n v="7000"/>
    <s v="G/840107/1II102"/>
  </r>
  <r>
    <s v="1"/>
    <s v="QUITO CIUDAD SOLIDARIA"/>
    <x v="3"/>
    <s v="I"/>
    <x v="7"/>
    <x v="67"/>
    <x v="67"/>
    <x v="0"/>
    <x v="0"/>
    <x v="0"/>
    <x v="0"/>
    <s v="002"/>
    <n v="118740"/>
    <n v="-6082.38"/>
    <n v="112657.62"/>
    <n v="-2233.02"/>
    <n v="110424.59999999999"/>
    <n v="0"/>
    <n v="73008"/>
    <n v="73008"/>
    <n v="39649.619999999995"/>
    <n v="39649.619999999995"/>
    <n v="37416.6"/>
    <s v="G/510105/1IA101"/>
  </r>
  <r>
    <s v="1"/>
    <s v="QUITO CIUDAD SOLIDARIA"/>
    <x v="3"/>
    <s v="I"/>
    <x v="7"/>
    <x v="67"/>
    <x v="67"/>
    <x v="0"/>
    <x v="0"/>
    <x v="0"/>
    <x v="1"/>
    <s v="002"/>
    <n v="13618.32"/>
    <n v="0"/>
    <n v="13618.32"/>
    <n v="0"/>
    <n v="13618.32"/>
    <n v="0"/>
    <n v="9078.8799999999992"/>
    <n v="9078.8799999999992"/>
    <n v="4539.4400000000005"/>
    <n v="4539.4400000000005"/>
    <n v="4539.4399999999996"/>
    <s v="G/510106/1IA101"/>
  </r>
  <r>
    <s v="1"/>
    <s v="QUITO CIUDAD SOLIDARIA"/>
    <x v="3"/>
    <s v="I"/>
    <x v="7"/>
    <x v="67"/>
    <x v="67"/>
    <x v="0"/>
    <x v="0"/>
    <x v="0"/>
    <x v="152"/>
    <s v="002"/>
    <n v="662100"/>
    <n v="0"/>
    <n v="662100"/>
    <n v="-4112.6000000000004"/>
    <n v="657987.4"/>
    <n v="0"/>
    <n v="435001.87"/>
    <n v="435001.87"/>
    <n v="227098.13"/>
    <n v="227098.13"/>
    <n v="222985.53"/>
    <s v="G/510108/1IA101"/>
  </r>
  <r>
    <s v="1"/>
    <s v="QUITO CIUDAD SOLIDARIA"/>
    <x v="3"/>
    <s v="I"/>
    <x v="7"/>
    <x v="67"/>
    <x v="67"/>
    <x v="0"/>
    <x v="0"/>
    <x v="0"/>
    <x v="2"/>
    <s v="002"/>
    <n v="66204.86"/>
    <n v="-506.89"/>
    <n v="65697.97"/>
    <n v="0"/>
    <n v="65697.97"/>
    <n v="0"/>
    <n v="2561.44"/>
    <n v="2561.44"/>
    <n v="63136.53"/>
    <n v="63136.53"/>
    <n v="63136.53"/>
    <s v="G/510203/1IA101"/>
  </r>
  <r>
    <s v="1"/>
    <s v="QUITO CIUDAD SOLIDARIA"/>
    <x v="3"/>
    <s v="I"/>
    <x v="7"/>
    <x v="67"/>
    <x v="67"/>
    <x v="0"/>
    <x v="0"/>
    <x v="0"/>
    <x v="2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x v="3"/>
    <s v="I"/>
    <x v="7"/>
    <x v="67"/>
    <x v="67"/>
    <x v="0"/>
    <x v="0"/>
    <x v="0"/>
    <x v="3"/>
    <s v="002"/>
    <n v="26784.12"/>
    <n v="-263.66000000000003"/>
    <n v="26520.46"/>
    <n v="0"/>
    <n v="26520.46"/>
    <n v="0"/>
    <n v="25334.21"/>
    <n v="25334.21"/>
    <n v="1186.25"/>
    <n v="1186.25"/>
    <n v="1186.25"/>
    <s v="G/510204/1IA101"/>
  </r>
  <r>
    <s v="1"/>
    <s v="QUITO CIUDAD SOLIDARIA"/>
    <x v="3"/>
    <s v="I"/>
    <x v="7"/>
    <x v="67"/>
    <x v="67"/>
    <x v="0"/>
    <x v="0"/>
    <x v="0"/>
    <x v="3"/>
    <s v="001"/>
    <n v="0"/>
    <n v="800"/>
    <n v="800"/>
    <n v="0"/>
    <n v="800"/>
    <n v="733.33"/>
    <n v="66.67"/>
    <n v="66.67"/>
    <n v="733.33"/>
    <n v="733.33"/>
    <n v="0"/>
    <s v="G/510204/1IA101"/>
  </r>
  <r>
    <s v="1"/>
    <s v="QUITO CIUDAD SOLIDARIA"/>
    <x v="3"/>
    <s v="I"/>
    <x v="7"/>
    <x v="67"/>
    <x v="67"/>
    <x v="0"/>
    <x v="0"/>
    <x v="0"/>
    <x v="4"/>
    <s v="002"/>
    <n v="264"/>
    <n v="0"/>
    <n v="264"/>
    <n v="-120.53"/>
    <n v="143.47"/>
    <n v="0"/>
    <n v="83"/>
    <n v="83"/>
    <n v="181"/>
    <n v="181"/>
    <n v="60.47"/>
    <s v="G/510304/1IA101"/>
  </r>
  <r>
    <s v="1"/>
    <s v="QUITO CIUDAD SOLIDARIA"/>
    <x v="3"/>
    <s v="I"/>
    <x v="7"/>
    <x v="67"/>
    <x v="67"/>
    <x v="0"/>
    <x v="0"/>
    <x v="0"/>
    <x v="5"/>
    <s v="002"/>
    <n v="2112"/>
    <n v="0"/>
    <n v="2112"/>
    <n v="-964.23"/>
    <n v="1147.77"/>
    <n v="0"/>
    <n v="664"/>
    <n v="664"/>
    <n v="1448"/>
    <n v="1448"/>
    <n v="483.77"/>
    <s v="G/510306/1IA101"/>
  </r>
  <r>
    <s v="1"/>
    <s v="QUITO CIUDAD SOLIDARIA"/>
    <x v="3"/>
    <s v="I"/>
    <x v="7"/>
    <x v="67"/>
    <x v="67"/>
    <x v="0"/>
    <x v="0"/>
    <x v="0"/>
    <x v="6"/>
    <s v="002"/>
    <n v="68.09"/>
    <n v="0"/>
    <n v="68.09"/>
    <n v="-68.09"/>
    <n v="0"/>
    <n v="0"/>
    <n v="0"/>
    <n v="0"/>
    <n v="68.09"/>
    <n v="68.09"/>
    <n v="0"/>
    <s v="G/510401/1IA101"/>
  </r>
  <r>
    <s v="1"/>
    <s v="QUITO CIUDAD SOLIDARIA"/>
    <x v="3"/>
    <s v="I"/>
    <x v="7"/>
    <x v="67"/>
    <x v="67"/>
    <x v="0"/>
    <x v="0"/>
    <x v="0"/>
    <x v="7"/>
    <s v="002"/>
    <n v="408.55"/>
    <n v="0"/>
    <n v="408.55"/>
    <n v="-99.52"/>
    <n v="309.03000000000003"/>
    <n v="0"/>
    <n v="204.32"/>
    <n v="204.32"/>
    <n v="204.23000000000002"/>
    <n v="204.23000000000002"/>
    <n v="104.71"/>
    <s v="G/510408/1IA101"/>
  </r>
  <r>
    <s v="1"/>
    <s v="QUITO CIUDAD SOLIDARIA"/>
    <x v="3"/>
    <s v="I"/>
    <x v="7"/>
    <x v="67"/>
    <x v="67"/>
    <x v="0"/>
    <x v="0"/>
    <x v="0"/>
    <x v="8"/>
    <s v="002"/>
    <n v="1556.93"/>
    <n v="0"/>
    <n v="1556.93"/>
    <n v="-778.47"/>
    <n v="778.46"/>
    <n v="0"/>
    <n v="0"/>
    <n v="0"/>
    <n v="1556.93"/>
    <n v="1556.93"/>
    <n v="778.46"/>
    <s v="G/510507/1IA101"/>
  </r>
  <r>
    <s v="1"/>
    <s v="QUITO CIUDAD SOLIDARIA"/>
    <x v="3"/>
    <s v="I"/>
    <x v="7"/>
    <x v="67"/>
    <x v="67"/>
    <x v="0"/>
    <x v="0"/>
    <x v="0"/>
    <x v="82"/>
    <s v="001"/>
    <n v="0"/>
    <n v="19608"/>
    <n v="19608"/>
    <n v="0"/>
    <n v="19608"/>
    <n v="17157"/>
    <n v="2451"/>
    <n v="2451"/>
    <n v="17157"/>
    <n v="17157"/>
    <n v="0"/>
    <s v="G/510510/1IA101"/>
  </r>
  <r>
    <s v="1"/>
    <s v="QUITO CIUDAD SOLIDARIA"/>
    <x v="3"/>
    <s v="I"/>
    <x v="7"/>
    <x v="67"/>
    <x v="67"/>
    <x v="0"/>
    <x v="0"/>
    <x v="0"/>
    <x v="10"/>
    <s v="002"/>
    <n v="973.94"/>
    <n v="0"/>
    <n v="973.94"/>
    <n v="0"/>
    <n v="973.94"/>
    <n v="0"/>
    <n v="0"/>
    <n v="0"/>
    <n v="973.94"/>
    <n v="973.94"/>
    <n v="973.94"/>
    <s v="G/510512/1IA101"/>
  </r>
  <r>
    <s v="1"/>
    <s v="QUITO CIUDAD SOLIDARIA"/>
    <x v="3"/>
    <s v="I"/>
    <x v="7"/>
    <x v="67"/>
    <x v="67"/>
    <x v="0"/>
    <x v="0"/>
    <x v="0"/>
    <x v="11"/>
    <s v="002"/>
    <n v="3947.87"/>
    <n v="0"/>
    <n v="3947.87"/>
    <n v="-1973.94"/>
    <n v="1973.9299999999998"/>
    <n v="0"/>
    <n v="0"/>
    <n v="0"/>
    <n v="3947.87"/>
    <n v="3947.87"/>
    <n v="1973.93"/>
    <s v="G/510513/1IA101"/>
  </r>
  <r>
    <s v="1"/>
    <s v="QUITO CIUDAD SOLIDARIA"/>
    <x v="3"/>
    <s v="I"/>
    <x v="7"/>
    <x v="67"/>
    <x v="67"/>
    <x v="0"/>
    <x v="0"/>
    <x v="0"/>
    <x v="12"/>
    <s v="001"/>
    <n v="0"/>
    <n v="2480.41"/>
    <n v="2480.41"/>
    <n v="0"/>
    <n v="2480.41"/>
    <n v="2207.11"/>
    <n v="273.3"/>
    <n v="273.3"/>
    <n v="2207.1099999999997"/>
    <n v="2207.1099999999997"/>
    <n v="0"/>
    <s v="G/510601/1IA101"/>
  </r>
  <r>
    <s v="1"/>
    <s v="QUITO CIUDAD SOLIDARIA"/>
    <x v="3"/>
    <s v="I"/>
    <x v="7"/>
    <x v="67"/>
    <x v="67"/>
    <x v="0"/>
    <x v="0"/>
    <x v="0"/>
    <x v="12"/>
    <s v="002"/>
    <n v="90499.39"/>
    <n v="-769.47"/>
    <n v="89729.919999999998"/>
    <n v="-725.71"/>
    <n v="89004.209999999992"/>
    <n v="0"/>
    <n v="58842.29"/>
    <n v="58842.29"/>
    <n v="30887.629999999997"/>
    <n v="30887.629999999997"/>
    <n v="30161.919999999998"/>
    <s v="G/510601/1IA101"/>
  </r>
  <r>
    <s v="1"/>
    <s v="QUITO CIUDAD SOLIDARIA"/>
    <x v="3"/>
    <s v="I"/>
    <x v="7"/>
    <x v="67"/>
    <x v="67"/>
    <x v="0"/>
    <x v="0"/>
    <x v="0"/>
    <x v="13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x v="3"/>
    <s v="I"/>
    <x v="7"/>
    <x v="67"/>
    <x v="67"/>
    <x v="0"/>
    <x v="0"/>
    <x v="0"/>
    <x v="13"/>
    <s v="002"/>
    <n v="66204.86"/>
    <n v="-506.89"/>
    <n v="65697.97"/>
    <n v="-1977.61"/>
    <n v="63720.36"/>
    <n v="0"/>
    <n v="42484.13"/>
    <n v="42484.13"/>
    <n v="23213.840000000004"/>
    <n v="23213.840000000004"/>
    <n v="21236.23"/>
    <s v="G/510602/1IA101"/>
  </r>
  <r>
    <s v="1"/>
    <s v="QUITO CIUDAD SOLIDARIA"/>
    <x v="3"/>
    <s v="I"/>
    <x v="7"/>
    <x v="67"/>
    <x v="67"/>
    <x v="0"/>
    <x v="0"/>
    <x v="0"/>
    <x v="14"/>
    <s v="002"/>
    <n v="6330.59"/>
    <n v="0"/>
    <n v="6330.59"/>
    <n v="0"/>
    <n v="6330.59"/>
    <n v="0"/>
    <n v="109.97"/>
    <n v="109.97"/>
    <n v="6220.62"/>
    <n v="6220.62"/>
    <n v="6220.62"/>
    <s v="G/510707/1IA101"/>
  </r>
  <r>
    <s v="1"/>
    <s v="QUITO CIUDAD SOLIDARIA"/>
    <x v="3"/>
    <s v="I"/>
    <x v="7"/>
    <x v="67"/>
    <x v="67"/>
    <x v="0"/>
    <x v="1"/>
    <x v="1"/>
    <x v="15"/>
    <s v="001"/>
    <n v="5600"/>
    <n v="0"/>
    <n v="5600"/>
    <n v="0"/>
    <n v="5600"/>
    <n v="0"/>
    <n v="5600"/>
    <n v="940.49"/>
    <n v="0"/>
    <n v="4659.51"/>
    <n v="0"/>
    <s v="G/530101/1IA101"/>
  </r>
  <r>
    <s v="1"/>
    <s v="QUITO CIUDAD SOLIDARIA"/>
    <x v="3"/>
    <s v="I"/>
    <x v="7"/>
    <x v="67"/>
    <x v="67"/>
    <x v="0"/>
    <x v="1"/>
    <x v="1"/>
    <x v="16"/>
    <s v="001"/>
    <n v="6600"/>
    <n v="0"/>
    <n v="6600"/>
    <n v="0"/>
    <n v="6600"/>
    <n v="0"/>
    <n v="6600"/>
    <n v="2317.71"/>
    <n v="0"/>
    <n v="4282.29"/>
    <n v="0"/>
    <s v="G/530104/1IA101"/>
  </r>
  <r>
    <s v="1"/>
    <s v="QUITO CIUDAD SOLIDARIA"/>
    <x v="3"/>
    <s v="I"/>
    <x v="7"/>
    <x v="67"/>
    <x v="67"/>
    <x v="0"/>
    <x v="1"/>
    <x v="1"/>
    <x v="17"/>
    <s v="001"/>
    <n v="500"/>
    <n v="0"/>
    <n v="500"/>
    <n v="0"/>
    <n v="500"/>
    <n v="0"/>
    <n v="500"/>
    <n v="291.22000000000003"/>
    <n v="0"/>
    <n v="208.77999999999997"/>
    <n v="0"/>
    <s v="G/530105/1IA101"/>
  </r>
  <r>
    <s v="1"/>
    <s v="QUITO CIUDAD SOLIDARIA"/>
    <x v="3"/>
    <s v="I"/>
    <x v="7"/>
    <x v="67"/>
    <x v="67"/>
    <x v="0"/>
    <x v="1"/>
    <x v="1"/>
    <x v="20"/>
    <s v="001"/>
    <n v="1500"/>
    <n v="0"/>
    <n v="1500"/>
    <n v="-1500"/>
    <n v="0"/>
    <n v="0"/>
    <n v="0"/>
    <n v="0"/>
    <n v="1500"/>
    <n v="1500"/>
    <n v="0"/>
    <s v="G/530204/1IA101"/>
  </r>
  <r>
    <s v="1"/>
    <s v="QUITO CIUDAD SOLIDARIA"/>
    <x v="3"/>
    <s v="I"/>
    <x v="7"/>
    <x v="67"/>
    <x v="67"/>
    <x v="0"/>
    <x v="1"/>
    <x v="1"/>
    <x v="21"/>
    <s v="001"/>
    <n v="108305"/>
    <n v="0"/>
    <n v="108305"/>
    <n v="0"/>
    <n v="108305"/>
    <n v="39326.129999999997"/>
    <n v="49265.87"/>
    <n v="30926.87"/>
    <n v="59039.13"/>
    <n v="77378.13"/>
    <n v="19713"/>
    <s v="G/530208/1IA101"/>
  </r>
  <r>
    <s v="1"/>
    <s v="QUITO CIUDAD SOLIDARIA"/>
    <x v="3"/>
    <s v="I"/>
    <x v="7"/>
    <x v="67"/>
    <x v="67"/>
    <x v="0"/>
    <x v="1"/>
    <x v="1"/>
    <x v="22"/>
    <s v="001"/>
    <n v="69000"/>
    <n v="0"/>
    <n v="69000"/>
    <n v="-1898.45"/>
    <n v="67101.55"/>
    <n v="0"/>
    <n v="67101.55"/>
    <n v="21413.95"/>
    <n v="1898.4499999999971"/>
    <n v="47586.05"/>
    <n v="0"/>
    <s v="G/530209/1IA101"/>
  </r>
  <r>
    <s v="1"/>
    <s v="QUITO CIUDAD SOLIDARIA"/>
    <x v="3"/>
    <s v="I"/>
    <x v="7"/>
    <x v="67"/>
    <x v="67"/>
    <x v="0"/>
    <x v="1"/>
    <x v="1"/>
    <x v="24"/>
    <s v="001"/>
    <n v="13345"/>
    <n v="0"/>
    <n v="13345"/>
    <n v="0"/>
    <n v="13345"/>
    <n v="0"/>
    <n v="0"/>
    <n v="0"/>
    <n v="13345"/>
    <n v="13345"/>
    <n v="13345"/>
    <s v="G/530402/1IA101"/>
  </r>
  <r>
    <s v="1"/>
    <s v="QUITO CIUDAD SOLIDARIA"/>
    <x v="3"/>
    <s v="I"/>
    <x v="7"/>
    <x v="67"/>
    <x v="67"/>
    <x v="0"/>
    <x v="1"/>
    <x v="1"/>
    <x v="25"/>
    <s v="001"/>
    <n v="1000"/>
    <n v="0"/>
    <n v="1000"/>
    <n v="0"/>
    <n v="1000"/>
    <n v="0"/>
    <n v="0"/>
    <n v="0"/>
    <n v="1000"/>
    <n v="1000"/>
    <n v="1000"/>
    <s v="G/530404/1IA101"/>
  </r>
  <r>
    <s v="1"/>
    <s v="QUITO CIUDAD SOLIDARIA"/>
    <x v="3"/>
    <s v="I"/>
    <x v="7"/>
    <x v="67"/>
    <x v="67"/>
    <x v="0"/>
    <x v="1"/>
    <x v="1"/>
    <x v="28"/>
    <s v="001"/>
    <n v="3000"/>
    <n v="0"/>
    <n v="3000"/>
    <n v="-3000"/>
    <n v="0"/>
    <n v="0"/>
    <n v="0"/>
    <n v="0"/>
    <n v="3000"/>
    <n v="3000"/>
    <n v="0"/>
    <s v="G/530704/1IA101"/>
  </r>
  <r>
    <s v="1"/>
    <s v="QUITO CIUDAD SOLIDARIA"/>
    <x v="3"/>
    <s v="I"/>
    <x v="7"/>
    <x v="67"/>
    <x v="67"/>
    <x v="0"/>
    <x v="1"/>
    <x v="1"/>
    <x v="31"/>
    <s v="001"/>
    <n v="3000"/>
    <n v="0"/>
    <n v="3000"/>
    <n v="0"/>
    <n v="3000"/>
    <n v="0"/>
    <n v="0"/>
    <n v="0"/>
    <n v="3000"/>
    <n v="3000"/>
    <n v="3000"/>
    <s v="G/530804/1IA101"/>
  </r>
  <r>
    <s v="1"/>
    <s v="QUITO CIUDAD SOLIDARIA"/>
    <x v="3"/>
    <s v="I"/>
    <x v="7"/>
    <x v="67"/>
    <x v="67"/>
    <x v="0"/>
    <x v="1"/>
    <x v="1"/>
    <x v="32"/>
    <s v="001"/>
    <n v="2000"/>
    <n v="0"/>
    <n v="2000"/>
    <n v="0"/>
    <n v="2000"/>
    <n v="0"/>
    <n v="0"/>
    <n v="0"/>
    <n v="2000"/>
    <n v="2000"/>
    <n v="2000"/>
    <s v="G/530805/1IA101"/>
  </r>
  <r>
    <s v="1"/>
    <s v="QUITO CIUDAD SOLIDARIA"/>
    <x v="3"/>
    <s v="I"/>
    <x v="7"/>
    <x v="67"/>
    <x v="67"/>
    <x v="0"/>
    <x v="1"/>
    <x v="1"/>
    <x v="34"/>
    <s v="001"/>
    <n v="8000"/>
    <n v="0"/>
    <n v="8000"/>
    <n v="0"/>
    <n v="8000"/>
    <n v="0"/>
    <n v="0"/>
    <n v="0"/>
    <n v="8000"/>
    <n v="8000"/>
    <n v="8000"/>
    <s v="G/530807/1IA101"/>
  </r>
  <r>
    <s v="1"/>
    <s v="QUITO CIUDAD SOLIDARIA"/>
    <x v="3"/>
    <s v="I"/>
    <x v="7"/>
    <x v="67"/>
    <x v="67"/>
    <x v="0"/>
    <x v="1"/>
    <x v="1"/>
    <x v="153"/>
    <s v="001"/>
    <n v="2000"/>
    <n v="0"/>
    <n v="2000"/>
    <n v="-2000"/>
    <n v="0"/>
    <n v="0"/>
    <n v="0"/>
    <n v="0"/>
    <n v="2000"/>
    <n v="2000"/>
    <n v="0"/>
    <s v="G/530812/1IA101"/>
  </r>
  <r>
    <s v="1"/>
    <s v="QUITO CIUDAD SOLIDARIA"/>
    <x v="3"/>
    <s v="I"/>
    <x v="7"/>
    <x v="67"/>
    <x v="67"/>
    <x v="0"/>
    <x v="1"/>
    <x v="1"/>
    <x v="169"/>
    <s v="001"/>
    <n v="1500"/>
    <n v="0"/>
    <n v="1500"/>
    <n v="0"/>
    <n v="1500"/>
    <n v="0"/>
    <n v="0"/>
    <n v="0"/>
    <n v="1500"/>
    <n v="1500"/>
    <n v="1500"/>
    <s v="G/531403/1IA101"/>
  </r>
  <r>
    <s v="1"/>
    <s v="QUITO CIUDAD SOLIDARIA"/>
    <x v="3"/>
    <s v="I"/>
    <x v="7"/>
    <x v="67"/>
    <x v="67"/>
    <x v="0"/>
    <x v="1"/>
    <x v="1"/>
    <x v="96"/>
    <s v="001"/>
    <n v="4000"/>
    <n v="0"/>
    <n v="4000"/>
    <n v="0"/>
    <n v="4000"/>
    <n v="0"/>
    <n v="0"/>
    <n v="0"/>
    <n v="4000"/>
    <n v="4000"/>
    <n v="4000"/>
    <s v="G/531404/1IA101"/>
  </r>
  <r>
    <s v="1"/>
    <s v="QUITO CIUDAD SOLIDARIA"/>
    <x v="3"/>
    <s v="I"/>
    <x v="7"/>
    <x v="67"/>
    <x v="67"/>
    <x v="0"/>
    <x v="1"/>
    <x v="4"/>
    <x v="62"/>
    <s v="001"/>
    <n v="6600"/>
    <n v="0"/>
    <n v="6600"/>
    <n v="-6600"/>
    <n v="0"/>
    <n v="0"/>
    <n v="0"/>
    <n v="0"/>
    <n v="6600"/>
    <n v="6600"/>
    <n v="0"/>
    <s v="G/730402/1IA101"/>
  </r>
  <r>
    <s v="1"/>
    <s v="QUITO CIUDAD SOLIDARIA"/>
    <x v="3"/>
    <s v="I"/>
    <x v="7"/>
    <x v="67"/>
    <x v="67"/>
    <x v="14"/>
    <x v="34"/>
    <x v="4"/>
    <x v="46"/>
    <s v="001"/>
    <n v="800"/>
    <n v="0"/>
    <n v="800"/>
    <n v="-800"/>
    <n v="0"/>
    <n v="0"/>
    <n v="0"/>
    <n v="0"/>
    <n v="800"/>
    <n v="800"/>
    <n v="0"/>
    <s v="G/730404/1II102"/>
  </r>
  <r>
    <s v="1"/>
    <s v="QUITO CIUDAD SOLIDARIA"/>
    <x v="3"/>
    <s v="I"/>
    <x v="7"/>
    <x v="67"/>
    <x v="67"/>
    <x v="14"/>
    <x v="34"/>
    <x v="4"/>
    <x v="69"/>
    <s v="001"/>
    <n v="6475"/>
    <n v="0"/>
    <n v="6475"/>
    <n v="-6475"/>
    <n v="0"/>
    <n v="0"/>
    <n v="0"/>
    <n v="0"/>
    <n v="6475"/>
    <n v="6475"/>
    <n v="0"/>
    <s v="G/730802/1II102"/>
  </r>
  <r>
    <s v="1"/>
    <s v="QUITO CIUDAD SOLIDARIA"/>
    <x v="3"/>
    <s v="I"/>
    <x v="7"/>
    <x v="67"/>
    <x v="67"/>
    <x v="14"/>
    <x v="34"/>
    <x v="4"/>
    <x v="133"/>
    <s v="001"/>
    <n v="425"/>
    <n v="0"/>
    <n v="425"/>
    <n v="-425"/>
    <n v="0"/>
    <n v="0"/>
    <n v="0"/>
    <n v="0"/>
    <n v="425"/>
    <n v="425"/>
    <n v="0"/>
    <s v="G/730813/1II102"/>
  </r>
  <r>
    <s v="1"/>
    <s v="QUITO CIUDAD SOLIDARIA"/>
    <x v="3"/>
    <s v="I"/>
    <x v="7"/>
    <x v="67"/>
    <x v="67"/>
    <x v="14"/>
    <x v="34"/>
    <x v="4"/>
    <x v="115"/>
    <s v="001"/>
    <n v="1260"/>
    <n v="0"/>
    <n v="1260"/>
    <n v="-1260"/>
    <n v="0"/>
    <n v="0"/>
    <n v="0"/>
    <n v="0"/>
    <n v="1260"/>
    <n v="1260"/>
    <n v="0"/>
    <s v="G/731404/1II102"/>
  </r>
  <r>
    <s v="1"/>
    <s v="QUITO CIUDAD SOLIDARIA"/>
    <x v="3"/>
    <s v="I"/>
    <x v="7"/>
    <x v="67"/>
    <x v="67"/>
    <x v="14"/>
    <x v="34"/>
    <x v="6"/>
    <x v="77"/>
    <s v="001"/>
    <n v="6040"/>
    <n v="0"/>
    <n v="6040"/>
    <n v="-6040"/>
    <n v="0"/>
    <n v="0"/>
    <n v="0"/>
    <n v="0"/>
    <n v="6040"/>
    <n v="6040"/>
    <n v="0"/>
    <s v="G/840104/1II102"/>
  </r>
  <r>
    <s v="1"/>
    <s v="QUITO CIUDAD SOLIDARIA"/>
    <x v="3"/>
    <s v="I"/>
    <x v="7"/>
    <x v="68"/>
    <x v="68"/>
    <x v="0"/>
    <x v="0"/>
    <x v="0"/>
    <x v="0"/>
    <s v="002"/>
    <n v="206208"/>
    <n v="-9491.7999999999993"/>
    <n v="196716.2"/>
    <n v="-17829.8"/>
    <n v="178886.40000000002"/>
    <n v="0"/>
    <n v="118272"/>
    <n v="118272"/>
    <n v="78444.200000000012"/>
    <n v="78444.200000000012"/>
    <n v="60614.400000000001"/>
    <s v="G/510105/1IA101"/>
  </r>
  <r>
    <s v="1"/>
    <s v="QUITO CIUDAD SOLIDARIA"/>
    <x v="3"/>
    <s v="I"/>
    <x v="7"/>
    <x v="68"/>
    <x v="68"/>
    <x v="0"/>
    <x v="0"/>
    <x v="0"/>
    <x v="1"/>
    <s v="002"/>
    <n v="34477.199999999997"/>
    <n v="0"/>
    <n v="34477.199999999997"/>
    <n v="0"/>
    <n v="34477.199999999997"/>
    <n v="0"/>
    <n v="22984.799999999999"/>
    <n v="22984.799999999999"/>
    <n v="11492.399999999998"/>
    <n v="11492.399999999998"/>
    <n v="11492.4"/>
    <s v="G/510106/1IA101"/>
  </r>
  <r>
    <s v="1"/>
    <s v="QUITO CIUDAD SOLIDARIA"/>
    <x v="3"/>
    <s v="I"/>
    <x v="7"/>
    <x v="68"/>
    <x v="68"/>
    <x v="0"/>
    <x v="0"/>
    <x v="0"/>
    <x v="152"/>
    <s v="002"/>
    <n v="957708.48"/>
    <n v="0"/>
    <n v="957708.48"/>
    <n v="-28042.23"/>
    <n v="929666.25"/>
    <n v="0"/>
    <n v="615219.49"/>
    <n v="615219.49"/>
    <n v="342488.99"/>
    <n v="342488.99"/>
    <n v="314446.76"/>
    <s v="G/510108/1IA101"/>
  </r>
  <r>
    <s v="1"/>
    <s v="QUITO CIUDAD SOLIDARIA"/>
    <x v="3"/>
    <s v="I"/>
    <x v="7"/>
    <x v="68"/>
    <x v="68"/>
    <x v="0"/>
    <x v="0"/>
    <x v="0"/>
    <x v="2"/>
    <s v="001"/>
    <n v="0"/>
    <n v="817"/>
    <n v="817"/>
    <n v="0"/>
    <n v="817"/>
    <n v="817"/>
    <n v="0"/>
    <n v="0"/>
    <n v="817"/>
    <n v="817"/>
    <n v="0"/>
    <s v="G/510203/1IA101"/>
  </r>
  <r>
    <s v="1"/>
    <s v="QUITO CIUDAD SOLIDARIA"/>
    <x v="3"/>
    <s v="I"/>
    <x v="7"/>
    <x v="68"/>
    <x v="68"/>
    <x v="0"/>
    <x v="0"/>
    <x v="0"/>
    <x v="2"/>
    <s v="002"/>
    <n v="99866.14"/>
    <n v="-790.98"/>
    <n v="99075.16"/>
    <n v="0"/>
    <n v="99075.16"/>
    <n v="0"/>
    <n v="6292.82"/>
    <n v="6292.82"/>
    <n v="92782.34"/>
    <n v="92782.34"/>
    <n v="92782.34"/>
    <s v="G/510203/1IA101"/>
  </r>
  <r>
    <s v="1"/>
    <s v="QUITO CIUDAD SOLIDARIA"/>
    <x v="3"/>
    <s v="I"/>
    <x v="7"/>
    <x v="68"/>
    <x v="68"/>
    <x v="0"/>
    <x v="0"/>
    <x v="0"/>
    <x v="3"/>
    <s v="001"/>
    <n v="0"/>
    <n v="400"/>
    <n v="400"/>
    <n v="0"/>
    <n v="400"/>
    <n v="250"/>
    <n v="150"/>
    <n v="150"/>
    <n v="250"/>
    <n v="250"/>
    <n v="0"/>
    <s v="G/510204/1IA101"/>
  </r>
  <r>
    <s v="1"/>
    <s v="QUITO CIUDAD SOLIDARIA"/>
    <x v="3"/>
    <s v="I"/>
    <x v="7"/>
    <x v="68"/>
    <x v="68"/>
    <x v="0"/>
    <x v="0"/>
    <x v="0"/>
    <x v="3"/>
    <s v="002"/>
    <n v="35712.160000000003"/>
    <n v="-263.66000000000003"/>
    <n v="35448.5"/>
    <n v="0"/>
    <n v="35448.5"/>
    <n v="0"/>
    <n v="32918.71"/>
    <n v="32918.71"/>
    <n v="2529.7900000000009"/>
    <n v="2529.7900000000009"/>
    <n v="2529.79"/>
    <s v="G/510204/1IA101"/>
  </r>
  <r>
    <s v="1"/>
    <s v="QUITO CIUDAD SOLIDARIA"/>
    <x v="3"/>
    <s v="I"/>
    <x v="7"/>
    <x v="68"/>
    <x v="68"/>
    <x v="0"/>
    <x v="0"/>
    <x v="0"/>
    <x v="4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x v="3"/>
    <s v="I"/>
    <x v="7"/>
    <x v="68"/>
    <x v="68"/>
    <x v="0"/>
    <x v="0"/>
    <x v="0"/>
    <x v="5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x v="3"/>
    <s v="I"/>
    <x v="7"/>
    <x v="68"/>
    <x v="68"/>
    <x v="0"/>
    <x v="0"/>
    <x v="0"/>
    <x v="6"/>
    <s v="002"/>
    <n v="172.39"/>
    <n v="0"/>
    <n v="172.39"/>
    <n v="-172.39"/>
    <n v="0"/>
    <n v="0"/>
    <n v="0"/>
    <n v="0"/>
    <n v="172.39"/>
    <n v="172.39"/>
    <n v="0"/>
    <s v="G/510401/1IA101"/>
  </r>
  <r>
    <s v="1"/>
    <s v="QUITO CIUDAD SOLIDARIA"/>
    <x v="3"/>
    <s v="I"/>
    <x v="7"/>
    <x v="68"/>
    <x v="68"/>
    <x v="0"/>
    <x v="0"/>
    <x v="0"/>
    <x v="7"/>
    <s v="002"/>
    <n v="1034.32"/>
    <n v="0"/>
    <n v="1034.32"/>
    <n v="0"/>
    <n v="1034.32"/>
    <n v="0"/>
    <n v="919.36"/>
    <n v="919.36"/>
    <n v="114.95999999999992"/>
    <n v="114.95999999999992"/>
    <n v="114.96"/>
    <s v="G/510408/1IA101"/>
  </r>
  <r>
    <s v="1"/>
    <s v="QUITO CIUDAD SOLIDARIA"/>
    <x v="3"/>
    <s v="I"/>
    <x v="7"/>
    <x v="68"/>
    <x v="68"/>
    <x v="0"/>
    <x v="0"/>
    <x v="0"/>
    <x v="8"/>
    <s v="002"/>
    <n v="2796.77"/>
    <n v="0"/>
    <n v="2796.77"/>
    <n v="-1398.39"/>
    <n v="1398.3799999999999"/>
    <n v="0"/>
    <n v="0"/>
    <n v="0"/>
    <n v="2796.77"/>
    <n v="2796.77"/>
    <n v="1398.38"/>
    <s v="G/510507/1IA101"/>
  </r>
  <r>
    <s v="1"/>
    <s v="QUITO CIUDAD SOLIDARIA"/>
    <x v="3"/>
    <s v="I"/>
    <x v="7"/>
    <x v="68"/>
    <x v="68"/>
    <x v="0"/>
    <x v="0"/>
    <x v="0"/>
    <x v="9"/>
    <s v="002"/>
    <n v="0"/>
    <n v="201"/>
    <n v="201"/>
    <n v="157.59"/>
    <n v="358.59000000000003"/>
    <n v="0"/>
    <n v="200.81"/>
    <n v="200.81"/>
    <n v="0.18999999999999773"/>
    <n v="0.18999999999999773"/>
    <n v="157.78"/>
    <s v="G/510509/1IA101"/>
  </r>
  <r>
    <s v="1"/>
    <s v="QUITO CIUDAD SOLIDARIA"/>
    <x v="3"/>
    <s v="I"/>
    <x v="7"/>
    <x v="68"/>
    <x v="68"/>
    <x v="0"/>
    <x v="0"/>
    <x v="0"/>
    <x v="82"/>
    <s v="001"/>
    <n v="0"/>
    <n v="9804"/>
    <n v="9804"/>
    <n v="0"/>
    <n v="9804"/>
    <n v="5310.5"/>
    <n v="4493.5"/>
    <n v="4493.5"/>
    <n v="5310.5"/>
    <n v="5310.5"/>
    <n v="0"/>
    <s v="G/510510/1IA101"/>
  </r>
  <r>
    <s v="1"/>
    <s v="QUITO CIUDAD SOLIDARIA"/>
    <x v="3"/>
    <s v="I"/>
    <x v="7"/>
    <x v="68"/>
    <x v="68"/>
    <x v="0"/>
    <x v="0"/>
    <x v="0"/>
    <x v="10"/>
    <s v="002"/>
    <n v="1645.41"/>
    <n v="0"/>
    <n v="1645.41"/>
    <n v="-822.71"/>
    <n v="822.7"/>
    <n v="0"/>
    <n v="0"/>
    <n v="0"/>
    <n v="1645.41"/>
    <n v="1645.41"/>
    <n v="822.7"/>
    <s v="G/510512/1IA101"/>
  </r>
  <r>
    <s v="1"/>
    <s v="QUITO CIUDAD SOLIDARIA"/>
    <x v="3"/>
    <s v="I"/>
    <x v="7"/>
    <x v="68"/>
    <x v="68"/>
    <x v="0"/>
    <x v="0"/>
    <x v="0"/>
    <x v="11"/>
    <s v="002"/>
    <n v="14090.81"/>
    <n v="0"/>
    <n v="14090.81"/>
    <n v="-8615.81"/>
    <n v="5475"/>
    <n v="0"/>
    <n v="3504"/>
    <n v="3504"/>
    <n v="10586.81"/>
    <n v="10586.81"/>
    <n v="1971"/>
    <s v="G/510513/1IA101"/>
  </r>
  <r>
    <s v="1"/>
    <s v="QUITO CIUDAD SOLIDARIA"/>
    <x v="3"/>
    <s v="I"/>
    <x v="7"/>
    <x v="68"/>
    <x v="68"/>
    <x v="0"/>
    <x v="0"/>
    <x v="0"/>
    <x v="12"/>
    <s v="001"/>
    <n v="0"/>
    <n v="1240.21"/>
    <n v="1240.21"/>
    <n v="0"/>
    <n v="1240.21"/>
    <n v="739.16"/>
    <n v="501.05"/>
    <n v="501.05"/>
    <n v="739.16000000000008"/>
    <n v="739.16000000000008"/>
    <n v="0"/>
    <s v="G/510601/1IA101"/>
  </r>
  <r>
    <s v="1"/>
    <s v="QUITO CIUDAD SOLIDARIA"/>
    <x v="3"/>
    <s v="I"/>
    <x v="7"/>
    <x v="68"/>
    <x v="68"/>
    <x v="0"/>
    <x v="0"/>
    <x v="0"/>
    <x v="12"/>
    <s v="002"/>
    <n v="137058.79"/>
    <n v="-1200.71"/>
    <n v="135858.08000000002"/>
    <n v="-4781.46"/>
    <n v="131076.62000000002"/>
    <n v="0"/>
    <n v="86727.3"/>
    <n v="86727.3"/>
    <n v="49130.780000000013"/>
    <n v="49130.780000000013"/>
    <n v="44349.32"/>
    <s v="G/510601/1IA101"/>
  </r>
  <r>
    <s v="1"/>
    <s v="QUITO CIUDAD SOLIDARIA"/>
    <x v="3"/>
    <s v="I"/>
    <x v="7"/>
    <x v="68"/>
    <x v="68"/>
    <x v="0"/>
    <x v="0"/>
    <x v="0"/>
    <x v="13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x v="3"/>
    <s v="I"/>
    <x v="7"/>
    <x v="68"/>
    <x v="68"/>
    <x v="0"/>
    <x v="0"/>
    <x v="0"/>
    <x v="13"/>
    <s v="002"/>
    <n v="99866.14"/>
    <n v="-790.98"/>
    <n v="99075.16"/>
    <n v="-5235.76"/>
    <n v="93839.400000000009"/>
    <n v="0"/>
    <n v="62557.98"/>
    <n v="62557.98"/>
    <n v="36517.18"/>
    <n v="36517.18"/>
    <n v="31281.42"/>
    <s v="G/510602/1IA101"/>
  </r>
  <r>
    <s v="1"/>
    <s v="QUITO CIUDAD SOLIDARIA"/>
    <x v="3"/>
    <s v="I"/>
    <x v="7"/>
    <x v="68"/>
    <x v="68"/>
    <x v="0"/>
    <x v="0"/>
    <x v="0"/>
    <x v="14"/>
    <s v="002"/>
    <n v="10695.13"/>
    <n v="-201"/>
    <n v="10494.13"/>
    <n v="0"/>
    <n v="10494.13"/>
    <n v="0"/>
    <n v="880.37"/>
    <n v="880.37"/>
    <n v="9613.7599999999984"/>
    <n v="9613.7599999999984"/>
    <n v="9613.76"/>
    <s v="G/510707/1IA101"/>
  </r>
  <r>
    <s v="1"/>
    <s v="QUITO CIUDAD SOLIDARIA"/>
    <x v="3"/>
    <s v="I"/>
    <x v="7"/>
    <x v="68"/>
    <x v="68"/>
    <x v="0"/>
    <x v="1"/>
    <x v="1"/>
    <x v="15"/>
    <s v="001"/>
    <n v="16000"/>
    <n v="0"/>
    <n v="16000"/>
    <n v="0"/>
    <n v="16000"/>
    <n v="0"/>
    <n v="16000"/>
    <n v="7636.49"/>
    <n v="0"/>
    <n v="8363.51"/>
    <n v="0"/>
    <s v="G/530101/1IA101"/>
  </r>
  <r>
    <s v="1"/>
    <s v="QUITO CIUDAD SOLIDARIA"/>
    <x v="3"/>
    <s v="I"/>
    <x v="7"/>
    <x v="68"/>
    <x v="68"/>
    <x v="0"/>
    <x v="1"/>
    <x v="1"/>
    <x v="16"/>
    <s v="001"/>
    <n v="9000"/>
    <n v="0"/>
    <n v="9000"/>
    <n v="0"/>
    <n v="9000"/>
    <n v="0"/>
    <n v="9000"/>
    <n v="2947.49"/>
    <n v="0"/>
    <n v="6052.51"/>
    <n v="0"/>
    <s v="G/530104/1IA101"/>
  </r>
  <r>
    <s v="1"/>
    <s v="QUITO CIUDAD SOLIDARIA"/>
    <x v="3"/>
    <s v="I"/>
    <x v="7"/>
    <x v="68"/>
    <x v="68"/>
    <x v="0"/>
    <x v="1"/>
    <x v="1"/>
    <x v="17"/>
    <s v="001"/>
    <n v="4100"/>
    <n v="0"/>
    <n v="4100"/>
    <n v="0"/>
    <n v="4100"/>
    <n v="0"/>
    <n v="4100"/>
    <n v="748.23"/>
    <n v="0"/>
    <n v="3351.77"/>
    <n v="0"/>
    <s v="G/530105/1IA101"/>
  </r>
  <r>
    <s v="1"/>
    <s v="QUITO CIUDAD SOLIDARIA"/>
    <x v="3"/>
    <s v="I"/>
    <x v="7"/>
    <x v="68"/>
    <x v="68"/>
    <x v="0"/>
    <x v="1"/>
    <x v="1"/>
    <x v="20"/>
    <s v="001"/>
    <n v="2000"/>
    <n v="0"/>
    <n v="2000"/>
    <n v="0"/>
    <n v="2000"/>
    <n v="0"/>
    <n v="0"/>
    <n v="0"/>
    <n v="2000"/>
    <n v="2000"/>
    <n v="2000"/>
    <s v="G/530204/1IA101"/>
  </r>
  <r>
    <s v="1"/>
    <s v="QUITO CIUDAD SOLIDARIA"/>
    <x v="3"/>
    <s v="I"/>
    <x v="7"/>
    <x v="68"/>
    <x v="68"/>
    <x v="0"/>
    <x v="1"/>
    <x v="1"/>
    <x v="21"/>
    <s v="001"/>
    <n v="167000"/>
    <n v="0"/>
    <n v="167000"/>
    <n v="0"/>
    <n v="167000"/>
    <n v="0"/>
    <n v="119728"/>
    <n v="75246.63"/>
    <n v="47272"/>
    <n v="91753.37"/>
    <n v="47272"/>
    <s v="G/530208/1IA101"/>
  </r>
  <r>
    <s v="1"/>
    <s v="QUITO CIUDAD SOLIDARIA"/>
    <x v="3"/>
    <s v="I"/>
    <x v="7"/>
    <x v="68"/>
    <x v="68"/>
    <x v="0"/>
    <x v="1"/>
    <x v="1"/>
    <x v="22"/>
    <s v="001"/>
    <n v="110000"/>
    <n v="0"/>
    <n v="110000"/>
    <n v="0"/>
    <n v="110000"/>
    <n v="36573.5"/>
    <n v="28783.17"/>
    <n v="28783.17"/>
    <n v="81216.83"/>
    <n v="81216.83"/>
    <n v="44643.33"/>
    <s v="G/530209/1IA101"/>
  </r>
  <r>
    <s v="1"/>
    <s v="QUITO CIUDAD SOLIDARIA"/>
    <x v="3"/>
    <s v="I"/>
    <x v="7"/>
    <x v="68"/>
    <x v="68"/>
    <x v="0"/>
    <x v="1"/>
    <x v="1"/>
    <x v="24"/>
    <s v="001"/>
    <n v="4000"/>
    <n v="0"/>
    <n v="4000"/>
    <n v="0"/>
    <n v="4000"/>
    <n v="0"/>
    <n v="0"/>
    <n v="0"/>
    <n v="4000"/>
    <n v="4000"/>
    <n v="4000"/>
    <s v="G/530402/1IA101"/>
  </r>
  <r>
    <s v="1"/>
    <s v="QUITO CIUDAD SOLIDARIA"/>
    <x v="3"/>
    <s v="I"/>
    <x v="7"/>
    <x v="68"/>
    <x v="68"/>
    <x v="0"/>
    <x v="1"/>
    <x v="1"/>
    <x v="93"/>
    <s v="001"/>
    <n v="600"/>
    <n v="0"/>
    <n v="600"/>
    <n v="0"/>
    <n v="600"/>
    <n v="0"/>
    <n v="0"/>
    <n v="0"/>
    <n v="600"/>
    <n v="600"/>
    <n v="600"/>
    <s v="G/530403/1IA101"/>
  </r>
  <r>
    <s v="1"/>
    <s v="QUITO CIUDAD SOLIDARIA"/>
    <x v="3"/>
    <s v="I"/>
    <x v="7"/>
    <x v="68"/>
    <x v="68"/>
    <x v="0"/>
    <x v="1"/>
    <x v="1"/>
    <x v="25"/>
    <s v="001"/>
    <n v="500"/>
    <n v="0"/>
    <n v="500"/>
    <n v="0"/>
    <n v="500"/>
    <n v="0"/>
    <n v="0"/>
    <n v="0"/>
    <n v="500"/>
    <n v="500"/>
    <n v="500"/>
    <s v="G/530404/1IA101"/>
  </r>
  <r>
    <s v="1"/>
    <s v="QUITO CIUDAD SOLIDARIA"/>
    <x v="3"/>
    <s v="I"/>
    <x v="7"/>
    <x v="68"/>
    <x v="68"/>
    <x v="0"/>
    <x v="1"/>
    <x v="1"/>
    <x v="31"/>
    <s v="001"/>
    <n v="1000"/>
    <n v="0"/>
    <n v="1000"/>
    <n v="0"/>
    <n v="1000"/>
    <n v="0"/>
    <n v="0"/>
    <n v="0"/>
    <n v="1000"/>
    <n v="1000"/>
    <n v="1000"/>
    <s v="G/530804/1IA101"/>
  </r>
  <r>
    <s v="1"/>
    <s v="QUITO CIUDAD SOLIDARIA"/>
    <x v="3"/>
    <s v="I"/>
    <x v="7"/>
    <x v="68"/>
    <x v="68"/>
    <x v="0"/>
    <x v="1"/>
    <x v="1"/>
    <x v="34"/>
    <s v="001"/>
    <n v="3000"/>
    <n v="0"/>
    <n v="3000"/>
    <n v="0"/>
    <n v="3000"/>
    <n v="0.06"/>
    <n v="2999.94"/>
    <n v="2999.94"/>
    <n v="5.999999999994543E-2"/>
    <n v="5.999999999994543E-2"/>
    <n v="0"/>
    <s v="G/530807/1IA101"/>
  </r>
  <r>
    <s v="1"/>
    <s v="QUITO CIUDAD SOLIDARIA"/>
    <x v="3"/>
    <s v="I"/>
    <x v="7"/>
    <x v="68"/>
    <x v="68"/>
    <x v="0"/>
    <x v="1"/>
    <x v="1"/>
    <x v="36"/>
    <s v="001"/>
    <n v="400"/>
    <n v="0"/>
    <n v="400"/>
    <n v="0"/>
    <n v="400"/>
    <n v="0"/>
    <n v="0"/>
    <n v="0"/>
    <n v="400"/>
    <n v="400"/>
    <n v="400"/>
    <s v="G/530811/1IA101"/>
  </r>
  <r>
    <s v="1"/>
    <s v="QUITO CIUDAD SOLIDARIA"/>
    <x v="3"/>
    <s v="I"/>
    <x v="7"/>
    <x v="68"/>
    <x v="68"/>
    <x v="0"/>
    <x v="1"/>
    <x v="1"/>
    <x v="169"/>
    <s v="001"/>
    <n v="500"/>
    <n v="0"/>
    <n v="500"/>
    <n v="0"/>
    <n v="500"/>
    <n v="0"/>
    <n v="0"/>
    <n v="0"/>
    <n v="500"/>
    <n v="500"/>
    <n v="500"/>
    <s v="G/531403/1IA101"/>
  </r>
  <r>
    <s v="1"/>
    <s v="QUITO CIUDAD SOLIDARIA"/>
    <x v="3"/>
    <s v="I"/>
    <x v="7"/>
    <x v="68"/>
    <x v="68"/>
    <x v="14"/>
    <x v="34"/>
    <x v="6"/>
    <x v="77"/>
    <s v="001"/>
    <n v="84000"/>
    <n v="0"/>
    <n v="84000"/>
    <n v="-33600"/>
    <n v="50400"/>
    <n v="0"/>
    <n v="0"/>
    <n v="0"/>
    <n v="84000"/>
    <n v="84000"/>
    <n v="50400"/>
    <s v="G/840104/1II102"/>
  </r>
  <r>
    <s v="1"/>
    <s v="QUITO CIUDAD SOLIDARIA"/>
    <x v="3"/>
    <s v="I"/>
    <x v="7"/>
    <x v="69"/>
    <x v="69"/>
    <x v="0"/>
    <x v="0"/>
    <x v="0"/>
    <x v="0"/>
    <s v="002"/>
    <n v="75084"/>
    <n v="-1039.4000000000001"/>
    <n v="74044.600000000006"/>
    <n v="1449.7"/>
    <n v="75494.3"/>
    <n v="0"/>
    <n v="50056"/>
    <n v="50056"/>
    <n v="23988.600000000006"/>
    <n v="23988.600000000006"/>
    <n v="25438.3"/>
    <s v="G/510105/1IA101"/>
  </r>
  <r>
    <s v="1"/>
    <s v="QUITO CIUDAD SOLIDARIA"/>
    <x v="3"/>
    <s v="I"/>
    <x v="7"/>
    <x v="69"/>
    <x v="69"/>
    <x v="0"/>
    <x v="0"/>
    <x v="0"/>
    <x v="1"/>
    <s v="002"/>
    <n v="22239.599999999999"/>
    <n v="0"/>
    <n v="22239.599999999999"/>
    <n v="0"/>
    <n v="22239.599999999999"/>
    <n v="0"/>
    <n v="14826.4"/>
    <n v="14826.4"/>
    <n v="7413.1999999999989"/>
    <n v="7413.1999999999989"/>
    <n v="7413.2"/>
    <s v="G/510106/1IA101"/>
  </r>
  <r>
    <s v="1"/>
    <s v="QUITO CIUDAD SOLIDARIA"/>
    <x v="3"/>
    <s v="I"/>
    <x v="7"/>
    <x v="69"/>
    <x v="69"/>
    <x v="0"/>
    <x v="0"/>
    <x v="0"/>
    <x v="152"/>
    <s v="002"/>
    <n v="829608"/>
    <n v="0"/>
    <n v="829608"/>
    <n v="-37021.699999999997"/>
    <n v="792586.3"/>
    <n v="0"/>
    <n v="524024"/>
    <n v="524024"/>
    <n v="305584"/>
    <n v="305584"/>
    <n v="268562.3"/>
    <s v="G/510108/1IA101"/>
  </r>
  <r>
    <s v="1"/>
    <s v="QUITO CIUDAD SOLIDARIA"/>
    <x v="3"/>
    <s v="I"/>
    <x v="7"/>
    <x v="69"/>
    <x v="69"/>
    <x v="0"/>
    <x v="0"/>
    <x v="0"/>
    <x v="2"/>
    <s v="002"/>
    <n v="77244.3"/>
    <n v="0"/>
    <n v="77244.3"/>
    <n v="0"/>
    <n v="77244.3"/>
    <n v="0"/>
    <n v="5248.64"/>
    <n v="5248.64"/>
    <n v="71995.66"/>
    <n v="71995.66"/>
    <n v="71995.66"/>
    <s v="G/510203/1IA101"/>
  </r>
  <r>
    <s v="1"/>
    <s v="QUITO CIUDAD SOLIDARIA"/>
    <x v="3"/>
    <s v="I"/>
    <x v="7"/>
    <x v="69"/>
    <x v="69"/>
    <x v="0"/>
    <x v="0"/>
    <x v="0"/>
    <x v="3"/>
    <s v="002"/>
    <n v="30436.5"/>
    <n v="0"/>
    <n v="30436.5"/>
    <n v="0"/>
    <n v="30436.5"/>
    <n v="0"/>
    <n v="27738.7"/>
    <n v="27738.7"/>
    <n v="2697.7999999999993"/>
    <n v="2697.7999999999993"/>
    <n v="2697.8"/>
    <s v="G/510204/1IA101"/>
  </r>
  <r>
    <s v="1"/>
    <s v="QUITO CIUDAD SOLIDARIA"/>
    <x v="3"/>
    <s v="I"/>
    <x v="7"/>
    <x v="69"/>
    <x v="69"/>
    <x v="0"/>
    <x v="0"/>
    <x v="0"/>
    <x v="4"/>
    <s v="002"/>
    <n v="396"/>
    <n v="0"/>
    <n v="396"/>
    <n v="-252.53"/>
    <n v="143.47"/>
    <n v="0"/>
    <n v="125"/>
    <n v="125"/>
    <n v="271"/>
    <n v="271"/>
    <n v="18.47"/>
    <s v="G/510304/1IA101"/>
  </r>
  <r>
    <s v="1"/>
    <s v="QUITO CIUDAD SOLIDARIA"/>
    <x v="3"/>
    <s v="I"/>
    <x v="7"/>
    <x v="69"/>
    <x v="69"/>
    <x v="0"/>
    <x v="0"/>
    <x v="0"/>
    <x v="5"/>
    <s v="002"/>
    <n v="3168"/>
    <n v="0"/>
    <n v="3168"/>
    <n v="-1446.34"/>
    <n v="1721.66"/>
    <n v="0"/>
    <n v="1332"/>
    <n v="1332"/>
    <n v="1836"/>
    <n v="1836"/>
    <n v="389.66"/>
    <s v="G/510306/1IA101"/>
  </r>
  <r>
    <s v="1"/>
    <s v="QUITO CIUDAD SOLIDARIA"/>
    <x v="3"/>
    <s v="I"/>
    <x v="7"/>
    <x v="69"/>
    <x v="69"/>
    <x v="0"/>
    <x v="0"/>
    <x v="0"/>
    <x v="6"/>
    <s v="002"/>
    <n v="111.2"/>
    <n v="0"/>
    <n v="111.2"/>
    <n v="-14.4"/>
    <n v="96.8"/>
    <n v="0"/>
    <n v="64"/>
    <n v="64"/>
    <n v="47.2"/>
    <n v="47.2"/>
    <n v="32.799999999999997"/>
    <s v="G/510401/1IA101"/>
  </r>
  <r>
    <s v="1"/>
    <s v="QUITO CIUDAD SOLIDARIA"/>
    <x v="3"/>
    <s v="I"/>
    <x v="7"/>
    <x v="69"/>
    <x v="69"/>
    <x v="0"/>
    <x v="0"/>
    <x v="0"/>
    <x v="7"/>
    <s v="002"/>
    <n v="667.19"/>
    <n v="0"/>
    <n v="667.19"/>
    <n v="0"/>
    <n v="667.19"/>
    <n v="0"/>
    <n v="513.67999999999995"/>
    <n v="513.67999999999995"/>
    <n v="153.5100000000001"/>
    <n v="153.5100000000001"/>
    <n v="153.51"/>
    <s v="G/510408/1IA101"/>
  </r>
  <r>
    <s v="1"/>
    <s v="QUITO CIUDAD SOLIDARIA"/>
    <x v="3"/>
    <s v="I"/>
    <x v="7"/>
    <x v="69"/>
    <x v="69"/>
    <x v="0"/>
    <x v="0"/>
    <x v="0"/>
    <x v="8"/>
    <s v="002"/>
    <n v="2297.33"/>
    <n v="0"/>
    <n v="2297.33"/>
    <n v="-1148.67"/>
    <n v="1148.6599999999999"/>
    <n v="0"/>
    <n v="0"/>
    <n v="0"/>
    <n v="2297.33"/>
    <n v="2297.33"/>
    <n v="1148.6600000000001"/>
    <s v="G/510507/1IA101"/>
  </r>
  <r>
    <s v="1"/>
    <s v="QUITO CIUDAD SOLIDARIA"/>
    <x v="3"/>
    <s v="I"/>
    <x v="7"/>
    <x v="69"/>
    <x v="69"/>
    <x v="0"/>
    <x v="0"/>
    <x v="0"/>
    <x v="10"/>
    <s v="002"/>
    <n v="1276.3"/>
    <n v="0"/>
    <n v="1276.3"/>
    <n v="-638.15"/>
    <n v="638.15"/>
    <n v="0"/>
    <n v="0"/>
    <n v="0"/>
    <n v="1276.3"/>
    <n v="1276.3"/>
    <n v="638.15"/>
    <s v="G/510512/1IA101"/>
  </r>
  <r>
    <s v="1"/>
    <s v="QUITO CIUDAD SOLIDARIA"/>
    <x v="3"/>
    <s v="I"/>
    <x v="7"/>
    <x v="69"/>
    <x v="69"/>
    <x v="0"/>
    <x v="0"/>
    <x v="0"/>
    <x v="11"/>
    <s v="002"/>
    <n v="5552.6"/>
    <n v="1039.4000000000001"/>
    <n v="6592"/>
    <n v="3923.4"/>
    <n v="10515.4"/>
    <n v="0"/>
    <n v="6592"/>
    <n v="6592"/>
    <n v="0"/>
    <n v="0"/>
    <n v="3923.4"/>
    <s v="G/510513/1IA101"/>
  </r>
  <r>
    <s v="1"/>
    <s v="QUITO CIUDAD SOLIDARIA"/>
    <x v="3"/>
    <s v="I"/>
    <x v="7"/>
    <x v="69"/>
    <x v="69"/>
    <x v="0"/>
    <x v="0"/>
    <x v="0"/>
    <x v="12"/>
    <s v="002"/>
    <n v="104701.53"/>
    <n v="0"/>
    <n v="104701.53"/>
    <n v="-2913.31"/>
    <n v="101788.22"/>
    <n v="0"/>
    <n v="67298"/>
    <n v="67298"/>
    <n v="37403.53"/>
    <n v="37403.53"/>
    <n v="34490.22"/>
    <s v="G/510601/1IA101"/>
  </r>
  <r>
    <s v="1"/>
    <s v="QUITO CIUDAD SOLIDARIA"/>
    <x v="3"/>
    <s v="I"/>
    <x v="7"/>
    <x v="69"/>
    <x v="69"/>
    <x v="0"/>
    <x v="0"/>
    <x v="0"/>
    <x v="13"/>
    <s v="002"/>
    <n v="77244.3"/>
    <n v="0"/>
    <n v="77244.3"/>
    <n v="-5747.92"/>
    <n v="71496.38"/>
    <n v="0"/>
    <n v="47755"/>
    <n v="47755"/>
    <n v="29489.300000000003"/>
    <n v="29489.300000000003"/>
    <n v="23741.38"/>
    <s v="G/510602/1IA101"/>
  </r>
  <r>
    <s v="1"/>
    <s v="QUITO CIUDAD SOLIDARIA"/>
    <x v="3"/>
    <s v="I"/>
    <x v="7"/>
    <x v="69"/>
    <x v="69"/>
    <x v="0"/>
    <x v="0"/>
    <x v="0"/>
    <x v="14"/>
    <s v="002"/>
    <n v="8295.93"/>
    <n v="0"/>
    <n v="8295.93"/>
    <n v="0"/>
    <n v="8295.93"/>
    <n v="0"/>
    <n v="0"/>
    <n v="0"/>
    <n v="8295.93"/>
    <n v="8295.93"/>
    <n v="8295.93"/>
    <s v="G/510707/1IA101"/>
  </r>
  <r>
    <s v="1"/>
    <s v="QUITO CIUDAD SOLIDARIA"/>
    <x v="3"/>
    <s v="I"/>
    <x v="7"/>
    <x v="69"/>
    <x v="69"/>
    <x v="0"/>
    <x v="1"/>
    <x v="1"/>
    <x v="15"/>
    <s v="001"/>
    <n v="6000"/>
    <n v="0"/>
    <n v="6000"/>
    <n v="-789.88"/>
    <n v="5210.12"/>
    <n v="0"/>
    <n v="5210.12"/>
    <n v="1407.19"/>
    <n v="789.88000000000011"/>
    <n v="4592.8099999999995"/>
    <n v="0"/>
    <s v="G/530101/1IA101"/>
  </r>
  <r>
    <s v="1"/>
    <s v="QUITO CIUDAD SOLIDARIA"/>
    <x v="3"/>
    <s v="I"/>
    <x v="7"/>
    <x v="69"/>
    <x v="69"/>
    <x v="0"/>
    <x v="1"/>
    <x v="1"/>
    <x v="16"/>
    <s v="001"/>
    <n v="5811.51"/>
    <n v="0"/>
    <n v="5811.51"/>
    <n v="0"/>
    <n v="5811.51"/>
    <n v="0"/>
    <n v="4307.6000000000004"/>
    <n v="2024.66"/>
    <n v="1503.9099999999999"/>
    <n v="3786.8500000000004"/>
    <n v="1503.91"/>
    <s v="G/530104/1IA101"/>
  </r>
  <r>
    <s v="1"/>
    <s v="QUITO CIUDAD SOLIDARIA"/>
    <x v="3"/>
    <s v="I"/>
    <x v="7"/>
    <x v="69"/>
    <x v="69"/>
    <x v="0"/>
    <x v="1"/>
    <x v="1"/>
    <x v="17"/>
    <s v="001"/>
    <n v="700"/>
    <n v="0"/>
    <n v="700"/>
    <n v="-159.9"/>
    <n v="540.1"/>
    <n v="0"/>
    <n v="540.1"/>
    <n v="360.67"/>
    <n v="159.89999999999998"/>
    <n v="339.33"/>
    <n v="0"/>
    <s v="G/530105/1IA101"/>
  </r>
  <r>
    <s v="1"/>
    <s v="QUITO CIUDAD SOLIDARIA"/>
    <x v="3"/>
    <s v="I"/>
    <x v="7"/>
    <x v="69"/>
    <x v="69"/>
    <x v="0"/>
    <x v="1"/>
    <x v="1"/>
    <x v="21"/>
    <s v="001"/>
    <n v="122000"/>
    <n v="0"/>
    <n v="122000"/>
    <n v="-27000"/>
    <n v="95000"/>
    <n v="0"/>
    <n v="94254.79"/>
    <n v="50640.28"/>
    <n v="27745.210000000006"/>
    <n v="71359.72"/>
    <n v="745.21"/>
    <s v="G/530208/1IA101"/>
  </r>
  <r>
    <s v="1"/>
    <s v="QUITO CIUDAD SOLIDARIA"/>
    <x v="3"/>
    <s v="I"/>
    <x v="7"/>
    <x v="69"/>
    <x v="69"/>
    <x v="0"/>
    <x v="1"/>
    <x v="1"/>
    <x v="22"/>
    <s v="001"/>
    <n v="63000"/>
    <n v="0"/>
    <n v="63000"/>
    <n v="-805.19"/>
    <n v="62194.81"/>
    <n v="0"/>
    <n v="62194.81"/>
    <n v="21768.18"/>
    <n v="805.19000000000233"/>
    <n v="41231.82"/>
    <n v="0"/>
    <s v="G/530209/1IA101"/>
  </r>
  <r>
    <s v="1"/>
    <s v="QUITO CIUDAD SOLIDARIA"/>
    <x v="3"/>
    <s v="I"/>
    <x v="7"/>
    <x v="69"/>
    <x v="69"/>
    <x v="0"/>
    <x v="1"/>
    <x v="1"/>
    <x v="31"/>
    <s v="001"/>
    <n v="2000"/>
    <n v="0"/>
    <n v="2000"/>
    <n v="-400"/>
    <n v="1600"/>
    <n v="392.17"/>
    <n v="1202.98"/>
    <n v="0"/>
    <n v="797.02"/>
    <n v="2000"/>
    <n v="4.8499999999999996"/>
    <s v="G/530804/1IA101"/>
  </r>
  <r>
    <s v="1"/>
    <s v="QUITO CIUDAD SOLIDARIA"/>
    <x v="3"/>
    <s v="I"/>
    <x v="7"/>
    <x v="69"/>
    <x v="69"/>
    <x v="0"/>
    <x v="1"/>
    <x v="1"/>
    <x v="34"/>
    <s v="001"/>
    <n v="3000"/>
    <n v="0"/>
    <n v="3000"/>
    <n v="-3000"/>
    <n v="0"/>
    <n v="0"/>
    <n v="0"/>
    <n v="0"/>
    <n v="3000"/>
    <n v="3000"/>
    <n v="0"/>
    <s v="G/530807/1IA101"/>
  </r>
  <r>
    <s v="1"/>
    <s v="QUITO CIUDAD SOLIDARIA"/>
    <x v="3"/>
    <s v="I"/>
    <x v="7"/>
    <x v="69"/>
    <x v="69"/>
    <x v="14"/>
    <x v="34"/>
    <x v="4"/>
    <x v="62"/>
    <s v="001"/>
    <n v="502708.47"/>
    <n v="0"/>
    <n v="502708.47"/>
    <n v="-502708.47"/>
    <n v="0"/>
    <n v="0"/>
    <n v="0"/>
    <n v="0"/>
    <n v="502708.47"/>
    <n v="502708.47"/>
    <n v="0"/>
    <s v="G/730402/1II102"/>
  </r>
  <r>
    <s v="1"/>
    <s v="QUITO CIUDAD SOLIDARIA"/>
    <x v="3"/>
    <s v="I"/>
    <x v="7"/>
    <x v="69"/>
    <x v="69"/>
    <x v="14"/>
    <x v="34"/>
    <x v="6"/>
    <x v="79"/>
    <s v="001"/>
    <n v="124571.42"/>
    <n v="0"/>
    <n v="124571.42"/>
    <n v="-124571.42"/>
    <n v="0"/>
    <n v="0"/>
    <n v="0"/>
    <n v="0"/>
    <n v="124571.42"/>
    <n v="124571.42"/>
    <n v="0"/>
    <s v="G/840103/1II102"/>
  </r>
  <r>
    <s v="1"/>
    <s v="QUITO CIUDAD SOLIDARIA"/>
    <x v="3"/>
    <s v="I"/>
    <x v="7"/>
    <x v="69"/>
    <x v="69"/>
    <x v="14"/>
    <x v="34"/>
    <x v="6"/>
    <x v="78"/>
    <s v="001"/>
    <n v="114720.11"/>
    <n v="0"/>
    <n v="114720.11"/>
    <n v="-114720.11"/>
    <n v="0"/>
    <n v="0"/>
    <n v="0"/>
    <n v="0"/>
    <n v="114720.11"/>
    <n v="114720.11"/>
    <n v="0"/>
    <s v="G/840107/1II102"/>
  </r>
  <r>
    <s v="1"/>
    <s v="QUITO CIUDAD SOLIDARIA"/>
    <x v="3"/>
    <s v="I"/>
    <x v="7"/>
    <x v="70"/>
    <x v="70"/>
    <x v="0"/>
    <x v="0"/>
    <x v="0"/>
    <x v="0"/>
    <s v="002"/>
    <n v="168360"/>
    <n v="0"/>
    <n v="168360"/>
    <n v="-20780.29"/>
    <n v="147579.71"/>
    <n v="0"/>
    <n v="95540.69"/>
    <n v="95540.69"/>
    <n v="72819.31"/>
    <n v="72819.31"/>
    <n v="52039.02"/>
    <s v="G/510105/1IA101"/>
  </r>
  <r>
    <s v="1"/>
    <s v="QUITO CIUDAD SOLIDARIA"/>
    <x v="3"/>
    <s v="I"/>
    <x v="7"/>
    <x v="70"/>
    <x v="70"/>
    <x v="0"/>
    <x v="0"/>
    <x v="0"/>
    <x v="1"/>
    <s v="002"/>
    <n v="122313.36"/>
    <n v="0"/>
    <n v="122313.36"/>
    <n v="-25373.16"/>
    <n v="96940.2"/>
    <n v="0"/>
    <n v="64035.25"/>
    <n v="64035.25"/>
    <n v="58278.11"/>
    <n v="58278.11"/>
    <n v="32904.949999999997"/>
    <s v="G/510106/1IA101"/>
  </r>
  <r>
    <s v="1"/>
    <s v="QUITO CIUDAD SOLIDARIA"/>
    <x v="3"/>
    <s v="I"/>
    <x v="7"/>
    <x v="70"/>
    <x v="70"/>
    <x v="0"/>
    <x v="0"/>
    <x v="0"/>
    <x v="152"/>
    <s v="002"/>
    <n v="1847772"/>
    <n v="0"/>
    <n v="1847772"/>
    <n v="-73436.639999999999"/>
    <n v="1774335.36"/>
    <n v="0"/>
    <n v="1174647.1399999999"/>
    <n v="1174647.1399999999"/>
    <n v="673124.8600000001"/>
    <n v="673124.8600000001"/>
    <n v="599688.22"/>
    <s v="G/510108/1IA101"/>
  </r>
  <r>
    <s v="1"/>
    <s v="QUITO CIUDAD SOLIDARIA"/>
    <x v="3"/>
    <s v="I"/>
    <x v="7"/>
    <x v="70"/>
    <x v="70"/>
    <x v="0"/>
    <x v="0"/>
    <x v="0"/>
    <x v="2"/>
    <s v="002"/>
    <n v="178203.78"/>
    <n v="0"/>
    <n v="178203.78"/>
    <n v="0"/>
    <n v="178203.78"/>
    <n v="0"/>
    <n v="9541.67"/>
    <n v="9541.67"/>
    <n v="168662.11"/>
    <n v="168662.11"/>
    <n v="168662.11"/>
    <s v="G/510203/1IA101"/>
  </r>
  <r>
    <s v="1"/>
    <s v="QUITO CIUDAD SOLIDARIA"/>
    <x v="3"/>
    <s v="I"/>
    <x v="7"/>
    <x v="70"/>
    <x v="70"/>
    <x v="0"/>
    <x v="0"/>
    <x v="0"/>
    <x v="3"/>
    <s v="002"/>
    <n v="66960.3"/>
    <n v="0"/>
    <n v="66960.3"/>
    <n v="0"/>
    <n v="66960.3"/>
    <n v="0"/>
    <n v="59958.44"/>
    <n v="59958.44"/>
    <n v="7001.8600000000006"/>
    <n v="7001.8600000000006"/>
    <n v="7001.86"/>
    <s v="G/510204/1IA101"/>
  </r>
  <r>
    <s v="1"/>
    <s v="QUITO CIUDAD SOLIDARIA"/>
    <x v="3"/>
    <s v="I"/>
    <x v="7"/>
    <x v="70"/>
    <x v="70"/>
    <x v="0"/>
    <x v="0"/>
    <x v="0"/>
    <x v="4"/>
    <s v="002"/>
    <n v="1848"/>
    <n v="0"/>
    <n v="1848"/>
    <n v="-1274.1099999999999"/>
    <n v="573.8900000000001"/>
    <n v="0"/>
    <n v="364"/>
    <n v="364"/>
    <n v="1484"/>
    <n v="1484"/>
    <n v="209.89"/>
    <s v="G/510304/1IA101"/>
  </r>
  <r>
    <s v="1"/>
    <s v="QUITO CIUDAD SOLIDARIA"/>
    <x v="3"/>
    <s v="I"/>
    <x v="7"/>
    <x v="70"/>
    <x v="70"/>
    <x v="0"/>
    <x v="0"/>
    <x v="0"/>
    <x v="5"/>
    <s v="002"/>
    <n v="14784"/>
    <n v="0"/>
    <n v="14784"/>
    <n v="-8471.26"/>
    <n v="6312.74"/>
    <n v="0"/>
    <n v="3908"/>
    <n v="3908"/>
    <n v="10876"/>
    <n v="10876"/>
    <n v="2404.7399999999998"/>
    <s v="G/510306/1IA101"/>
  </r>
  <r>
    <s v="1"/>
    <s v="QUITO CIUDAD SOLIDARIA"/>
    <x v="3"/>
    <s v="I"/>
    <x v="7"/>
    <x v="70"/>
    <x v="70"/>
    <x v="0"/>
    <x v="0"/>
    <x v="0"/>
    <x v="6"/>
    <s v="002"/>
    <n v="611.57000000000005"/>
    <n v="0"/>
    <n v="611.57000000000005"/>
    <n v="-563.16999999999996"/>
    <n v="48.400000000000091"/>
    <n v="0"/>
    <n v="32"/>
    <n v="32"/>
    <n v="579.57000000000005"/>
    <n v="579.57000000000005"/>
    <n v="16.399999999999999"/>
    <s v="G/510401/1IA101"/>
  </r>
  <r>
    <s v="1"/>
    <s v="QUITO CIUDAD SOLIDARIA"/>
    <x v="3"/>
    <s v="I"/>
    <x v="7"/>
    <x v="70"/>
    <x v="70"/>
    <x v="0"/>
    <x v="0"/>
    <x v="0"/>
    <x v="7"/>
    <s v="002"/>
    <n v="3669.4"/>
    <n v="0"/>
    <n v="3669.4"/>
    <n v="0"/>
    <n v="3669.4"/>
    <n v="0"/>
    <n v="2561.5700000000002"/>
    <n v="2561.5700000000002"/>
    <n v="1107.83"/>
    <n v="1107.83"/>
    <n v="1107.83"/>
    <s v="G/510408/1IA101"/>
  </r>
  <r>
    <s v="1"/>
    <s v="QUITO CIUDAD SOLIDARIA"/>
    <x v="3"/>
    <s v="I"/>
    <x v="7"/>
    <x v="70"/>
    <x v="70"/>
    <x v="0"/>
    <x v="0"/>
    <x v="0"/>
    <x v="8"/>
    <s v="002"/>
    <n v="6639.29"/>
    <n v="0"/>
    <n v="6639.29"/>
    <n v="-3020.08"/>
    <n v="3619.21"/>
    <n v="0"/>
    <n v="599.13"/>
    <n v="599.13"/>
    <n v="6040.16"/>
    <n v="6040.16"/>
    <n v="3020.08"/>
    <s v="G/510507/1IA101"/>
  </r>
  <r>
    <s v="1"/>
    <s v="QUITO CIUDAD SOLIDARIA"/>
    <x v="3"/>
    <s v="I"/>
    <x v="7"/>
    <x v="70"/>
    <x v="70"/>
    <x v="0"/>
    <x v="0"/>
    <x v="0"/>
    <x v="9"/>
    <s v="002"/>
    <n v="1663.77"/>
    <n v="0"/>
    <n v="1663.77"/>
    <n v="-734.62"/>
    <n v="929.15"/>
    <n v="0"/>
    <n v="194.53"/>
    <n v="194.53"/>
    <n v="1469.24"/>
    <n v="1469.24"/>
    <n v="734.62"/>
    <s v="G/510509/1IA101"/>
  </r>
  <r>
    <s v="1"/>
    <s v="QUITO CIUDAD SOLIDARIA"/>
    <x v="3"/>
    <s v="I"/>
    <x v="7"/>
    <x v="70"/>
    <x v="70"/>
    <x v="0"/>
    <x v="0"/>
    <x v="0"/>
    <x v="10"/>
    <s v="002"/>
    <n v="2925.97"/>
    <n v="0"/>
    <n v="2925.97"/>
    <n v="-1462.99"/>
    <n v="1462.9799999999998"/>
    <n v="0"/>
    <n v="0"/>
    <n v="0"/>
    <n v="2925.97"/>
    <n v="2925.97"/>
    <n v="1462.98"/>
    <s v="G/510512/1IA101"/>
  </r>
  <r>
    <s v="1"/>
    <s v="QUITO CIUDAD SOLIDARIA"/>
    <x v="3"/>
    <s v="I"/>
    <x v="7"/>
    <x v="70"/>
    <x v="70"/>
    <x v="0"/>
    <x v="0"/>
    <x v="0"/>
    <x v="11"/>
    <s v="002"/>
    <n v="12851.93"/>
    <n v="0"/>
    <n v="12851.93"/>
    <n v="-6425.97"/>
    <n v="6425.96"/>
    <n v="0"/>
    <n v="0"/>
    <n v="0"/>
    <n v="12851.93"/>
    <n v="12851.93"/>
    <n v="6425.96"/>
    <s v="G/510513/1IA101"/>
  </r>
  <r>
    <s v="1"/>
    <s v="QUITO CIUDAD SOLIDARIA"/>
    <x v="3"/>
    <s v="I"/>
    <x v="7"/>
    <x v="70"/>
    <x v="70"/>
    <x v="0"/>
    <x v="0"/>
    <x v="0"/>
    <x v="12"/>
    <s v="002"/>
    <n v="242185.19"/>
    <n v="0"/>
    <n v="242185.19"/>
    <n v="-13706.72"/>
    <n v="228478.47"/>
    <n v="0"/>
    <n v="150894.43"/>
    <n v="150894.43"/>
    <n v="91290.760000000009"/>
    <n v="91290.760000000009"/>
    <n v="77584.039999999994"/>
    <s v="G/510601/1IA101"/>
  </r>
  <r>
    <s v="1"/>
    <s v="QUITO CIUDAD SOLIDARIA"/>
    <x v="3"/>
    <s v="I"/>
    <x v="7"/>
    <x v="70"/>
    <x v="70"/>
    <x v="0"/>
    <x v="0"/>
    <x v="0"/>
    <x v="13"/>
    <s v="002"/>
    <n v="178203.78"/>
    <n v="0"/>
    <n v="178203.78"/>
    <n v="-15231.83"/>
    <n v="162971.95000000001"/>
    <n v="0"/>
    <n v="108421.91"/>
    <n v="108421.91"/>
    <n v="69781.87"/>
    <n v="69781.87"/>
    <n v="54550.04"/>
    <s v="G/510602/1IA101"/>
  </r>
  <r>
    <s v="1"/>
    <s v="QUITO CIUDAD SOLIDARIA"/>
    <x v="3"/>
    <s v="I"/>
    <x v="7"/>
    <x v="70"/>
    <x v="70"/>
    <x v="0"/>
    <x v="0"/>
    <x v="0"/>
    <x v="14"/>
    <s v="002"/>
    <n v="12018.78"/>
    <n v="0"/>
    <n v="12018.78"/>
    <n v="0"/>
    <n v="12018.78"/>
    <n v="0"/>
    <n v="1161.54"/>
    <n v="1161.54"/>
    <n v="10857.240000000002"/>
    <n v="10857.240000000002"/>
    <n v="10857.24"/>
    <s v="G/510707/1IA101"/>
  </r>
  <r>
    <s v="1"/>
    <s v="QUITO CIUDAD SOLIDARIA"/>
    <x v="3"/>
    <s v="I"/>
    <x v="7"/>
    <x v="70"/>
    <x v="70"/>
    <x v="0"/>
    <x v="1"/>
    <x v="1"/>
    <x v="15"/>
    <s v="001"/>
    <n v="24300"/>
    <n v="0"/>
    <n v="24300"/>
    <n v="0"/>
    <n v="24300"/>
    <n v="0"/>
    <n v="24300"/>
    <n v="8939.31"/>
    <n v="0"/>
    <n v="15360.69"/>
    <n v="0"/>
    <s v="G/530101/1IA101"/>
  </r>
  <r>
    <s v="1"/>
    <s v="QUITO CIUDAD SOLIDARIA"/>
    <x v="3"/>
    <s v="I"/>
    <x v="7"/>
    <x v="70"/>
    <x v="70"/>
    <x v="0"/>
    <x v="1"/>
    <x v="1"/>
    <x v="16"/>
    <s v="001"/>
    <n v="24700"/>
    <n v="0"/>
    <n v="24700"/>
    <n v="0"/>
    <n v="24700"/>
    <n v="0"/>
    <n v="24700"/>
    <n v="7838.86"/>
    <n v="0"/>
    <n v="16861.14"/>
    <n v="0"/>
    <s v="G/530104/1IA101"/>
  </r>
  <r>
    <s v="1"/>
    <s v="QUITO CIUDAD SOLIDARIA"/>
    <x v="3"/>
    <s v="I"/>
    <x v="7"/>
    <x v="70"/>
    <x v="70"/>
    <x v="0"/>
    <x v="1"/>
    <x v="1"/>
    <x v="17"/>
    <s v="001"/>
    <n v="5000"/>
    <n v="0"/>
    <n v="5000"/>
    <n v="0"/>
    <n v="5000"/>
    <n v="0"/>
    <n v="3950"/>
    <n v="3390.89"/>
    <n v="1050"/>
    <n v="1609.1100000000001"/>
    <n v="1050"/>
    <s v="G/530105/1IA101"/>
  </r>
  <r>
    <s v="1"/>
    <s v="QUITO CIUDAD SOLIDARIA"/>
    <x v="3"/>
    <s v="I"/>
    <x v="7"/>
    <x v="70"/>
    <x v="70"/>
    <x v="0"/>
    <x v="1"/>
    <x v="1"/>
    <x v="19"/>
    <s v="001"/>
    <n v="800"/>
    <n v="0"/>
    <n v="800"/>
    <n v="0"/>
    <n v="800"/>
    <n v="0"/>
    <n v="0"/>
    <n v="0"/>
    <n v="800"/>
    <n v="800"/>
    <n v="800"/>
    <s v="G/530203/1IA101"/>
  </r>
  <r>
    <s v="1"/>
    <s v="QUITO CIUDAD SOLIDARIA"/>
    <x v="3"/>
    <s v="I"/>
    <x v="7"/>
    <x v="70"/>
    <x v="70"/>
    <x v="0"/>
    <x v="1"/>
    <x v="1"/>
    <x v="20"/>
    <s v="001"/>
    <n v="10000"/>
    <n v="0"/>
    <n v="10000"/>
    <n v="0"/>
    <n v="10000"/>
    <n v="0"/>
    <n v="4780.6000000000004"/>
    <n v="4780.59"/>
    <n v="5219.3999999999996"/>
    <n v="5219.41"/>
    <n v="5219.3999999999996"/>
    <s v="G/530204/1IA101"/>
  </r>
  <r>
    <s v="1"/>
    <s v="QUITO CIUDAD SOLIDARIA"/>
    <x v="3"/>
    <s v="I"/>
    <x v="7"/>
    <x v="70"/>
    <x v="70"/>
    <x v="0"/>
    <x v="1"/>
    <x v="1"/>
    <x v="140"/>
    <s v="001"/>
    <n v="41000"/>
    <n v="-15237"/>
    <n v="25763"/>
    <n v="0"/>
    <n v="25763"/>
    <n v="371"/>
    <n v="23391.200000000001"/>
    <n v="9898.24"/>
    <n v="2371.7999999999993"/>
    <n v="15864.76"/>
    <n v="2000.8"/>
    <s v="G/530205/1IA101"/>
  </r>
  <r>
    <s v="1"/>
    <s v="QUITO CIUDAD SOLIDARIA"/>
    <x v="3"/>
    <s v="I"/>
    <x v="7"/>
    <x v="70"/>
    <x v="70"/>
    <x v="0"/>
    <x v="1"/>
    <x v="1"/>
    <x v="21"/>
    <s v="001"/>
    <n v="184800"/>
    <n v="-60346.720000000001"/>
    <n v="124453.28"/>
    <n v="0"/>
    <n v="124453.28"/>
    <n v="0"/>
    <n v="124453.28"/>
    <n v="82968.800000000003"/>
    <n v="0"/>
    <n v="41484.479999999996"/>
    <n v="0"/>
    <s v="G/530208/1IA101"/>
  </r>
  <r>
    <s v="1"/>
    <s v="QUITO CIUDAD SOLIDARIA"/>
    <x v="3"/>
    <s v="I"/>
    <x v="7"/>
    <x v="70"/>
    <x v="70"/>
    <x v="0"/>
    <x v="1"/>
    <x v="1"/>
    <x v="22"/>
    <s v="001"/>
    <n v="179021"/>
    <n v="-29000"/>
    <n v="150021"/>
    <n v="0"/>
    <n v="150021"/>
    <n v="0"/>
    <n v="104428.8"/>
    <n v="89510.399999999994"/>
    <n v="45592.2"/>
    <n v="60510.600000000006"/>
    <n v="45592.2"/>
    <s v="G/530209/1IA101"/>
  </r>
  <r>
    <s v="1"/>
    <s v="QUITO CIUDAD SOLIDARIA"/>
    <x v="3"/>
    <s v="I"/>
    <x v="7"/>
    <x v="70"/>
    <x v="70"/>
    <x v="0"/>
    <x v="1"/>
    <x v="1"/>
    <x v="83"/>
    <s v="001"/>
    <n v="800"/>
    <n v="0"/>
    <n v="800"/>
    <n v="0"/>
    <n v="800"/>
    <n v="0"/>
    <n v="0"/>
    <n v="0"/>
    <n v="800"/>
    <n v="800"/>
    <n v="800"/>
    <s v="G/530235/1IA101"/>
  </r>
  <r>
    <s v="1"/>
    <s v="QUITO CIUDAD SOLIDARIA"/>
    <x v="3"/>
    <s v="I"/>
    <x v="7"/>
    <x v="70"/>
    <x v="70"/>
    <x v="0"/>
    <x v="1"/>
    <x v="1"/>
    <x v="24"/>
    <s v="001"/>
    <n v="30936"/>
    <n v="106583.72"/>
    <n v="137519.72"/>
    <n v="0"/>
    <n v="137519.72"/>
    <n v="6808.48"/>
    <n v="29857.62"/>
    <n v="29857.62"/>
    <n v="107662.1"/>
    <n v="107662.1"/>
    <n v="100853.62"/>
    <s v="G/530402/1IA101"/>
  </r>
  <r>
    <s v="1"/>
    <s v="QUITO CIUDAD SOLIDARIA"/>
    <x v="3"/>
    <s v="I"/>
    <x v="7"/>
    <x v="70"/>
    <x v="70"/>
    <x v="0"/>
    <x v="1"/>
    <x v="1"/>
    <x v="93"/>
    <s v="001"/>
    <n v="17000"/>
    <n v="0"/>
    <n v="17000"/>
    <n v="0"/>
    <n v="17000"/>
    <n v="0"/>
    <n v="0"/>
    <n v="0"/>
    <n v="17000"/>
    <n v="17000"/>
    <n v="17000"/>
    <s v="G/530403/1IA101"/>
  </r>
  <r>
    <s v="1"/>
    <s v="QUITO CIUDAD SOLIDARIA"/>
    <x v="3"/>
    <s v="I"/>
    <x v="7"/>
    <x v="70"/>
    <x v="70"/>
    <x v="0"/>
    <x v="1"/>
    <x v="1"/>
    <x v="25"/>
    <s v="001"/>
    <n v="6000"/>
    <n v="1000"/>
    <n v="7000"/>
    <n v="0"/>
    <n v="7000"/>
    <n v="981.73"/>
    <n v="3046.27"/>
    <n v="268.8"/>
    <n v="3953.73"/>
    <n v="6731.2"/>
    <n v="2972"/>
    <s v="G/530404/1IA101"/>
  </r>
  <r>
    <s v="1"/>
    <s v="QUITO CIUDAD SOLIDARIA"/>
    <x v="3"/>
    <s v="I"/>
    <x v="7"/>
    <x v="70"/>
    <x v="70"/>
    <x v="0"/>
    <x v="1"/>
    <x v="1"/>
    <x v="26"/>
    <s v="001"/>
    <n v="2000"/>
    <n v="0"/>
    <n v="2000"/>
    <n v="0"/>
    <n v="2000"/>
    <n v="340.48"/>
    <n v="0"/>
    <n v="0"/>
    <n v="2000"/>
    <n v="2000"/>
    <n v="1659.52"/>
    <s v="G/530405/1IA101"/>
  </r>
  <r>
    <s v="1"/>
    <s v="QUITO CIUDAD SOLIDARIA"/>
    <x v="3"/>
    <s v="I"/>
    <x v="7"/>
    <x v="70"/>
    <x v="70"/>
    <x v="0"/>
    <x v="1"/>
    <x v="1"/>
    <x v="28"/>
    <s v="001"/>
    <n v="3000"/>
    <n v="0"/>
    <n v="3000"/>
    <n v="0"/>
    <n v="3000"/>
    <n v="0"/>
    <n v="672"/>
    <n v="672"/>
    <n v="2328"/>
    <n v="2328"/>
    <n v="2328"/>
    <s v="G/530704/1IA101"/>
  </r>
  <r>
    <s v="1"/>
    <s v="QUITO CIUDAD SOLIDARIA"/>
    <x v="3"/>
    <s v="I"/>
    <x v="7"/>
    <x v="70"/>
    <x v="70"/>
    <x v="0"/>
    <x v="1"/>
    <x v="1"/>
    <x v="30"/>
    <s v="001"/>
    <n v="500"/>
    <n v="0"/>
    <n v="500"/>
    <n v="0"/>
    <n v="500"/>
    <n v="0"/>
    <n v="0"/>
    <n v="0"/>
    <n v="500"/>
    <n v="500"/>
    <n v="500"/>
    <s v="G/530803/1IA101"/>
  </r>
  <r>
    <s v="1"/>
    <s v="QUITO CIUDAD SOLIDARIA"/>
    <x v="3"/>
    <s v="I"/>
    <x v="7"/>
    <x v="70"/>
    <x v="70"/>
    <x v="0"/>
    <x v="1"/>
    <x v="1"/>
    <x v="31"/>
    <s v="001"/>
    <n v="4000"/>
    <n v="0"/>
    <n v="4000"/>
    <n v="0"/>
    <n v="4000"/>
    <n v="0"/>
    <n v="0"/>
    <n v="0"/>
    <n v="4000"/>
    <n v="4000"/>
    <n v="4000"/>
    <s v="G/530804/1IA101"/>
  </r>
  <r>
    <s v="1"/>
    <s v="QUITO CIUDAD SOLIDARIA"/>
    <x v="3"/>
    <s v="I"/>
    <x v="7"/>
    <x v="70"/>
    <x v="70"/>
    <x v="0"/>
    <x v="1"/>
    <x v="1"/>
    <x v="32"/>
    <s v="001"/>
    <n v="1000"/>
    <n v="6000"/>
    <n v="7000"/>
    <n v="0"/>
    <n v="7000"/>
    <n v="0"/>
    <n v="0"/>
    <n v="0"/>
    <n v="7000"/>
    <n v="7000"/>
    <n v="7000"/>
    <s v="G/530805/1IA101"/>
  </r>
  <r>
    <s v="1"/>
    <s v="QUITO CIUDAD SOLIDARIA"/>
    <x v="3"/>
    <s v="I"/>
    <x v="7"/>
    <x v="70"/>
    <x v="70"/>
    <x v="0"/>
    <x v="1"/>
    <x v="1"/>
    <x v="34"/>
    <s v="001"/>
    <n v="40000"/>
    <n v="-15000"/>
    <n v="25000"/>
    <n v="0"/>
    <n v="25000"/>
    <n v="0"/>
    <n v="0"/>
    <n v="0"/>
    <n v="25000"/>
    <n v="25000"/>
    <n v="25000"/>
    <s v="G/530807/1IA101"/>
  </r>
  <r>
    <s v="1"/>
    <s v="QUITO CIUDAD SOLIDARIA"/>
    <x v="3"/>
    <s v="I"/>
    <x v="7"/>
    <x v="70"/>
    <x v="70"/>
    <x v="0"/>
    <x v="1"/>
    <x v="1"/>
    <x v="36"/>
    <s v="001"/>
    <n v="8000"/>
    <n v="0"/>
    <n v="8000"/>
    <n v="-1000"/>
    <n v="7000"/>
    <n v="0.35"/>
    <n v="517.65"/>
    <n v="517.65"/>
    <n v="7482.35"/>
    <n v="7482.35"/>
    <n v="6482"/>
    <s v="G/530811/1IA101"/>
  </r>
  <r>
    <s v="1"/>
    <s v="QUITO CIUDAD SOLIDARIA"/>
    <x v="3"/>
    <s v="I"/>
    <x v="7"/>
    <x v="70"/>
    <x v="70"/>
    <x v="0"/>
    <x v="1"/>
    <x v="1"/>
    <x v="153"/>
    <s v="001"/>
    <n v="3000"/>
    <n v="0"/>
    <n v="3000"/>
    <n v="0"/>
    <n v="3000"/>
    <n v="0"/>
    <n v="0"/>
    <n v="0"/>
    <n v="3000"/>
    <n v="3000"/>
    <n v="3000"/>
    <s v="G/530812/1IA101"/>
  </r>
  <r>
    <s v="1"/>
    <s v="QUITO CIUDAD SOLIDARIA"/>
    <x v="3"/>
    <s v="I"/>
    <x v="7"/>
    <x v="70"/>
    <x v="70"/>
    <x v="0"/>
    <x v="1"/>
    <x v="1"/>
    <x v="37"/>
    <s v="001"/>
    <n v="3000"/>
    <n v="6000"/>
    <n v="9000"/>
    <n v="0"/>
    <n v="9000"/>
    <n v="76"/>
    <n v="2612.4"/>
    <n v="2612.4"/>
    <n v="6387.6"/>
    <n v="6387.6"/>
    <n v="6311.6"/>
    <s v="G/530813/1IA101"/>
  </r>
  <r>
    <s v="1"/>
    <s v="QUITO CIUDAD SOLIDARIA"/>
    <x v="3"/>
    <s v="I"/>
    <x v="7"/>
    <x v="70"/>
    <x v="70"/>
    <x v="0"/>
    <x v="1"/>
    <x v="1"/>
    <x v="154"/>
    <s v="001"/>
    <n v="4000"/>
    <n v="0"/>
    <n v="4000"/>
    <n v="-4000"/>
    <n v="0"/>
    <n v="0"/>
    <n v="0"/>
    <n v="0"/>
    <n v="4000"/>
    <n v="4000"/>
    <n v="0"/>
    <s v="G/530827/1IA101"/>
  </r>
  <r>
    <s v="1"/>
    <s v="QUITO CIUDAD SOLIDARIA"/>
    <x v="3"/>
    <s v="I"/>
    <x v="7"/>
    <x v="70"/>
    <x v="70"/>
    <x v="0"/>
    <x v="1"/>
    <x v="1"/>
    <x v="169"/>
    <s v="001"/>
    <n v="4000"/>
    <n v="0"/>
    <n v="4000"/>
    <n v="-4000"/>
    <n v="0"/>
    <n v="0"/>
    <n v="0"/>
    <n v="0"/>
    <n v="4000"/>
    <n v="4000"/>
    <n v="0"/>
    <s v="G/531403/1IA101"/>
  </r>
  <r>
    <s v="1"/>
    <s v="QUITO CIUDAD SOLIDARIA"/>
    <x v="3"/>
    <s v="I"/>
    <x v="7"/>
    <x v="70"/>
    <x v="70"/>
    <x v="0"/>
    <x v="1"/>
    <x v="2"/>
    <x v="38"/>
    <s v="001"/>
    <n v="1000"/>
    <n v="0"/>
    <n v="1000"/>
    <n v="0"/>
    <n v="1000"/>
    <n v="0"/>
    <n v="282.60000000000002"/>
    <n v="0"/>
    <n v="717.4"/>
    <n v="1000"/>
    <n v="717.4"/>
    <s v="G/570102/1IA101"/>
  </r>
  <r>
    <s v="1"/>
    <s v="QUITO CIUDAD SOLIDARIA"/>
    <x v="0"/>
    <s v="F"/>
    <x v="0"/>
    <x v="71"/>
    <x v="71"/>
    <x v="0"/>
    <x v="0"/>
    <x v="0"/>
    <x v="0"/>
    <s v="002"/>
    <n v="438156"/>
    <n v="-4916.13"/>
    <n v="433239.87"/>
    <n v="-9903.24"/>
    <n v="423336.63"/>
    <n v="0"/>
    <n v="282512.53000000003"/>
    <n v="282512.53000000003"/>
    <n v="150727.33999999997"/>
    <n v="150727.33999999997"/>
    <n v="140824.1"/>
    <s v="G/510105/1FA101"/>
  </r>
  <r>
    <s v="1"/>
    <s v="QUITO CIUDAD SOLIDARIA"/>
    <x v="0"/>
    <s v="F"/>
    <x v="0"/>
    <x v="71"/>
    <x v="71"/>
    <x v="0"/>
    <x v="0"/>
    <x v="0"/>
    <x v="2"/>
    <s v="002"/>
    <n v="39013"/>
    <n v="-306"/>
    <n v="38707"/>
    <n v="0"/>
    <n v="38707"/>
    <n v="2500"/>
    <n v="7411"/>
    <n v="7411"/>
    <n v="31296"/>
    <n v="31296"/>
    <n v="28796"/>
    <s v="G/510203/1FA101"/>
  </r>
  <r>
    <s v="1"/>
    <s v="QUITO CIUDAD SOLIDARIA"/>
    <x v="0"/>
    <s v="F"/>
    <x v="0"/>
    <x v="71"/>
    <x v="71"/>
    <x v="0"/>
    <x v="0"/>
    <x v="0"/>
    <x v="3"/>
    <s v="002"/>
    <n v="8522.2199999999993"/>
    <n v="-133.33000000000001"/>
    <n v="8388.89"/>
    <n v="0"/>
    <n v="8388.89"/>
    <n v="0"/>
    <n v="7058.81"/>
    <n v="7058.81"/>
    <n v="1330.079999999999"/>
    <n v="1330.079999999999"/>
    <n v="1330.08"/>
    <s v="G/510204/1FA101"/>
  </r>
  <r>
    <s v="1"/>
    <s v="QUITO CIUDAD SOLIDARIA"/>
    <x v="0"/>
    <s v="F"/>
    <x v="0"/>
    <x v="71"/>
    <x v="71"/>
    <x v="0"/>
    <x v="0"/>
    <x v="0"/>
    <x v="8"/>
    <s v="002"/>
    <n v="3782.44"/>
    <n v="900"/>
    <n v="4682.4400000000005"/>
    <n v="3650.88"/>
    <n v="8333.32"/>
    <n v="0"/>
    <n v="4666.66"/>
    <n v="4666.66"/>
    <n v="15.780000000000655"/>
    <n v="15.780000000000655"/>
    <n v="3666.66"/>
    <s v="G/510507/1FA101"/>
  </r>
  <r>
    <s v="1"/>
    <s v="QUITO CIUDAD SOLIDARIA"/>
    <x v="0"/>
    <s v="F"/>
    <x v="0"/>
    <x v="71"/>
    <x v="71"/>
    <x v="0"/>
    <x v="0"/>
    <x v="0"/>
    <x v="82"/>
    <s v="002"/>
    <n v="30000"/>
    <n v="0"/>
    <n v="30000"/>
    <n v="0"/>
    <n v="30000"/>
    <n v="10000"/>
    <n v="20000"/>
    <n v="20000"/>
    <n v="10000"/>
    <n v="10000"/>
    <n v="0"/>
    <s v="G/510510/1FA101"/>
  </r>
  <r>
    <s v="1"/>
    <s v="QUITO CIUDAD SOLIDARIA"/>
    <x v="0"/>
    <s v="F"/>
    <x v="0"/>
    <x v="71"/>
    <x v="71"/>
    <x v="0"/>
    <x v="0"/>
    <x v="0"/>
    <x v="10"/>
    <s v="002"/>
    <n v="3556.91"/>
    <n v="0"/>
    <n v="3556.91"/>
    <n v="-1678.46"/>
    <n v="1878.4499999999998"/>
    <n v="0"/>
    <n v="200"/>
    <n v="200"/>
    <n v="3356.91"/>
    <n v="3356.91"/>
    <n v="1678.45"/>
    <s v="G/510512/1FA101"/>
  </r>
  <r>
    <s v="1"/>
    <s v="QUITO CIUDAD SOLIDARIA"/>
    <x v="0"/>
    <s v="F"/>
    <x v="0"/>
    <x v="71"/>
    <x v="71"/>
    <x v="0"/>
    <x v="0"/>
    <x v="0"/>
    <x v="11"/>
    <s v="002"/>
    <n v="19252.419999999998"/>
    <n v="0"/>
    <n v="19252.419999999998"/>
    <n v="-9626.2099999999991"/>
    <n v="9626.2099999999991"/>
    <n v="0"/>
    <n v="0"/>
    <n v="0"/>
    <n v="19252.419999999998"/>
    <n v="19252.419999999998"/>
    <n v="9626.2099999999991"/>
    <s v="G/510513/1FA101"/>
  </r>
  <r>
    <s v="1"/>
    <s v="QUITO CIUDAD SOLIDARIA"/>
    <x v="0"/>
    <s v="F"/>
    <x v="0"/>
    <x v="71"/>
    <x v="71"/>
    <x v="0"/>
    <x v="0"/>
    <x v="0"/>
    <x v="12"/>
    <s v="002"/>
    <n v="59221.73"/>
    <n v="-464.51"/>
    <n v="58757.22"/>
    <n v="0"/>
    <n v="58757.22"/>
    <n v="1265"/>
    <n v="38883.99"/>
    <n v="38883.99"/>
    <n v="19873.230000000003"/>
    <n v="19873.230000000003"/>
    <n v="18608.23"/>
    <s v="G/510601/1FA101"/>
  </r>
  <r>
    <s v="1"/>
    <s v="QUITO CIUDAD SOLIDARIA"/>
    <x v="0"/>
    <s v="F"/>
    <x v="0"/>
    <x v="71"/>
    <x v="71"/>
    <x v="0"/>
    <x v="0"/>
    <x v="0"/>
    <x v="13"/>
    <s v="002"/>
    <n v="39013"/>
    <n v="-306"/>
    <n v="38707"/>
    <n v="-11771.45"/>
    <n v="26935.55"/>
    <n v="834"/>
    <n v="17469.310000000001"/>
    <n v="17469.310000000001"/>
    <n v="21237.69"/>
    <n v="21237.69"/>
    <n v="8632.24"/>
    <s v="G/510602/1FA101"/>
  </r>
  <r>
    <s v="1"/>
    <s v="QUITO CIUDAD SOLIDARIA"/>
    <x v="0"/>
    <s v="F"/>
    <x v="0"/>
    <x v="71"/>
    <x v="71"/>
    <x v="0"/>
    <x v="0"/>
    <x v="0"/>
    <x v="14"/>
    <s v="002"/>
    <n v="7619.89"/>
    <n v="-900"/>
    <n v="6719.89"/>
    <n v="0"/>
    <n v="6719.89"/>
    <n v="0"/>
    <n v="2637.25"/>
    <n v="2637.25"/>
    <n v="4082.6400000000003"/>
    <n v="4082.6400000000003"/>
    <n v="4082.64"/>
    <s v="G/510707/1FA101"/>
  </r>
  <r>
    <s v="3"/>
    <s v="QUITO CIUDAD INTELIGENTE"/>
    <x v="0"/>
    <s v="F"/>
    <x v="0"/>
    <x v="71"/>
    <x v="71"/>
    <x v="28"/>
    <x v="116"/>
    <x v="3"/>
    <x v="40"/>
    <s v="001"/>
    <n v="0"/>
    <n v="23210"/>
    <n v="23210"/>
    <n v="-9284"/>
    <n v="13926"/>
    <n v="13777.89"/>
    <n v="148.11000000000001"/>
    <n v="148.11000000000001"/>
    <n v="23061.89"/>
    <n v="23061.89"/>
    <n v="0"/>
    <s v="G/710203/3FP306"/>
  </r>
  <r>
    <s v="3"/>
    <s v="QUITO CIUDAD INTELIGENTE"/>
    <x v="0"/>
    <s v="F"/>
    <x v="0"/>
    <x v="71"/>
    <x v="71"/>
    <x v="28"/>
    <x v="116"/>
    <x v="3"/>
    <x v="41"/>
    <s v="001"/>
    <n v="0"/>
    <n v="7000"/>
    <n v="7000"/>
    <n v="-2800"/>
    <n v="4200"/>
    <n v="4166.67"/>
    <n v="33.33"/>
    <n v="33.33"/>
    <n v="6966.67"/>
    <n v="6966.67"/>
    <n v="0"/>
    <s v="G/710204/3FP306"/>
  </r>
  <r>
    <s v="3"/>
    <s v="QUITO CIUDAD INTELIGENTE"/>
    <x v="0"/>
    <s v="F"/>
    <x v="0"/>
    <x v="71"/>
    <x v="71"/>
    <x v="28"/>
    <x v="116"/>
    <x v="3"/>
    <x v="42"/>
    <s v="002"/>
    <n v="0"/>
    <n v="1244.1300000000001"/>
    <n v="1244.1300000000001"/>
    <n v="0"/>
    <n v="1244.1300000000001"/>
    <n v="0"/>
    <n v="1244.1300000000001"/>
    <n v="1244.1300000000001"/>
    <n v="0"/>
    <n v="0"/>
    <n v="0"/>
    <s v="G/710507/3FP306"/>
  </r>
  <r>
    <s v="3"/>
    <s v="QUITO CIUDAD INTELIGENTE"/>
    <x v="0"/>
    <s v="F"/>
    <x v="0"/>
    <x v="71"/>
    <x v="71"/>
    <x v="28"/>
    <x v="116"/>
    <x v="3"/>
    <x v="43"/>
    <s v="001"/>
    <n v="0"/>
    <n v="278520"/>
    <n v="278520"/>
    <n v="-111408"/>
    <n v="167112"/>
    <n v="145061.37"/>
    <n v="22050.63"/>
    <n v="22050.63"/>
    <n v="256469.37"/>
    <n v="256469.37"/>
    <n v="0"/>
    <s v="G/710510/3FP306"/>
  </r>
  <r>
    <s v="3"/>
    <s v="QUITO CIUDAD INTELIGENTE"/>
    <x v="0"/>
    <s v="F"/>
    <x v="0"/>
    <x v="71"/>
    <x v="71"/>
    <x v="28"/>
    <x v="116"/>
    <x v="3"/>
    <x v="44"/>
    <s v="001"/>
    <n v="0"/>
    <n v="35232.78"/>
    <n v="35232.78"/>
    <n v="-14093.11"/>
    <n v="21139.67"/>
    <n v="18192.91"/>
    <n v="2946.76"/>
    <n v="2946.76"/>
    <n v="32286.019999999997"/>
    <n v="32286.019999999997"/>
    <n v="0"/>
    <s v="G/710601/3FP306"/>
  </r>
  <r>
    <s v="3"/>
    <s v="QUITO CIUDAD INTELIGENTE"/>
    <x v="0"/>
    <s v="F"/>
    <x v="0"/>
    <x v="71"/>
    <x v="71"/>
    <x v="28"/>
    <x v="116"/>
    <x v="3"/>
    <x v="45"/>
    <s v="001"/>
    <n v="0"/>
    <n v="23210"/>
    <n v="23210"/>
    <n v="-9284"/>
    <n v="13926"/>
    <n v="13318.01"/>
    <n v="607.99"/>
    <n v="607.99"/>
    <n v="22602.01"/>
    <n v="22602.01"/>
    <n v="0"/>
    <s v="G/710602/3FP306"/>
  </r>
  <r>
    <s v="3"/>
    <s v="QUITO CIUDAD INTELIGENTE"/>
    <x v="0"/>
    <s v="F"/>
    <x v="0"/>
    <x v="71"/>
    <x v="71"/>
    <x v="28"/>
    <x v="116"/>
    <x v="4"/>
    <x v="57"/>
    <s v="001"/>
    <n v="4000"/>
    <n v="0"/>
    <n v="4000"/>
    <n v="0"/>
    <n v="4000"/>
    <n v="0"/>
    <n v="0"/>
    <n v="0"/>
    <n v="4000"/>
    <n v="4000"/>
    <n v="4000"/>
    <s v="G/730204/3FP306"/>
  </r>
  <r>
    <s v="3"/>
    <s v="QUITO CIUDAD INTELIGENTE"/>
    <x v="0"/>
    <s v="F"/>
    <x v="0"/>
    <x v="71"/>
    <x v="71"/>
    <x v="28"/>
    <x v="116"/>
    <x v="4"/>
    <x v="124"/>
    <s v="001"/>
    <n v="4000"/>
    <n v="0"/>
    <n v="4000"/>
    <n v="0"/>
    <n v="4000"/>
    <n v="0"/>
    <n v="0"/>
    <n v="0"/>
    <n v="4000"/>
    <n v="4000"/>
    <n v="4000"/>
    <s v="G/730207/3FP306"/>
  </r>
  <r>
    <s v="3"/>
    <s v="QUITO CIUDAD INTELIGENTE"/>
    <x v="0"/>
    <s v="F"/>
    <x v="0"/>
    <x v="71"/>
    <x v="71"/>
    <x v="28"/>
    <x v="116"/>
    <x v="4"/>
    <x v="46"/>
    <s v="001"/>
    <n v="8000"/>
    <n v="0"/>
    <n v="8000"/>
    <n v="-8000"/>
    <n v="0"/>
    <n v="0"/>
    <n v="0"/>
    <n v="0"/>
    <n v="8000"/>
    <n v="8000"/>
    <n v="0"/>
    <s v="G/730404/3FP306"/>
  </r>
  <r>
    <s v="3"/>
    <s v="QUITO CIUDAD INTELIGENTE"/>
    <x v="0"/>
    <s v="F"/>
    <x v="0"/>
    <x v="71"/>
    <x v="71"/>
    <x v="28"/>
    <x v="116"/>
    <x v="4"/>
    <x v="47"/>
    <s v="001"/>
    <n v="115000"/>
    <n v="0"/>
    <n v="115000"/>
    <n v="-108037.8"/>
    <n v="6962.1999999999971"/>
    <n v="0"/>
    <n v="0"/>
    <n v="0"/>
    <n v="115000"/>
    <n v="115000"/>
    <n v="6962.2"/>
    <s v="G/730505/3FP306"/>
  </r>
  <r>
    <s v="3"/>
    <s v="QUITO CIUDAD INTELIGENTE"/>
    <x v="0"/>
    <s v="F"/>
    <x v="0"/>
    <x v="71"/>
    <x v="71"/>
    <x v="28"/>
    <x v="116"/>
    <x v="4"/>
    <x v="106"/>
    <s v="001"/>
    <n v="202000"/>
    <n v="0"/>
    <n v="202000"/>
    <n v="-202000"/>
    <n v="0"/>
    <n v="0"/>
    <n v="0"/>
    <n v="0"/>
    <n v="202000"/>
    <n v="202000"/>
    <n v="0"/>
    <s v="G/730601/3FP306"/>
  </r>
  <r>
    <s v="3"/>
    <s v="QUITO CIUDAD INTELIGENTE"/>
    <x v="0"/>
    <s v="F"/>
    <x v="0"/>
    <x v="71"/>
    <x v="71"/>
    <x v="28"/>
    <x v="116"/>
    <x v="4"/>
    <x v="49"/>
    <s v="001"/>
    <n v="542000"/>
    <n v="-367172.78"/>
    <n v="174827.21999999997"/>
    <n v="-174827.22"/>
    <n v="0"/>
    <n v="0"/>
    <n v="0"/>
    <n v="0"/>
    <n v="174827.21999999997"/>
    <n v="174827.21999999997"/>
    <n v="0"/>
    <s v="G/730606/3FP306"/>
  </r>
  <r>
    <s v="3"/>
    <s v="QUITO CIUDAD INTELIGENTE"/>
    <x v="0"/>
    <s v="F"/>
    <x v="0"/>
    <x v="71"/>
    <x v="71"/>
    <x v="28"/>
    <x v="116"/>
    <x v="4"/>
    <x v="126"/>
    <s v="001"/>
    <n v="22500"/>
    <n v="0"/>
    <n v="22500"/>
    <n v="-22500"/>
    <n v="0"/>
    <n v="0"/>
    <n v="0"/>
    <n v="0"/>
    <n v="22500"/>
    <n v="22500"/>
    <n v="0"/>
    <s v="G/730702/3FP306"/>
  </r>
  <r>
    <s v="3"/>
    <s v="QUITO CIUDAD INTELIGENTE"/>
    <x v="0"/>
    <s v="F"/>
    <x v="0"/>
    <x v="71"/>
    <x v="71"/>
    <x v="28"/>
    <x v="116"/>
    <x v="4"/>
    <x v="110"/>
    <s v="001"/>
    <n v="8000"/>
    <n v="0"/>
    <n v="8000"/>
    <n v="-8000"/>
    <n v="0"/>
    <n v="0"/>
    <n v="0"/>
    <n v="0"/>
    <n v="8000"/>
    <n v="8000"/>
    <n v="0"/>
    <s v="G/730704/3FP306"/>
  </r>
  <r>
    <s v="3"/>
    <s v="QUITO CIUDAD INTELIGENTE"/>
    <x v="0"/>
    <s v="F"/>
    <x v="0"/>
    <x v="71"/>
    <x v="71"/>
    <x v="28"/>
    <x v="116"/>
    <x v="4"/>
    <x v="50"/>
    <s v="001"/>
    <n v="10000"/>
    <n v="0"/>
    <n v="10000"/>
    <n v="0"/>
    <n v="10000"/>
    <n v="0"/>
    <n v="1399.57"/>
    <n v="1384.45"/>
    <n v="8600.43"/>
    <n v="8615.5499999999993"/>
    <n v="8600.43"/>
    <s v="G/730804/3FP306"/>
  </r>
  <r>
    <s v="3"/>
    <s v="QUITO CIUDAD INTELIGENTE"/>
    <x v="0"/>
    <s v="F"/>
    <x v="0"/>
    <x v="71"/>
    <x v="71"/>
    <x v="28"/>
    <x v="116"/>
    <x v="4"/>
    <x v="64"/>
    <s v="001"/>
    <n v="51000"/>
    <n v="0"/>
    <n v="51000"/>
    <n v="-36000"/>
    <n v="15000"/>
    <n v="0"/>
    <n v="0"/>
    <n v="0"/>
    <n v="51000"/>
    <n v="51000"/>
    <n v="15000"/>
    <s v="G/730807/3FP306"/>
  </r>
  <r>
    <s v="3"/>
    <s v="QUITO CIUDAD INTELIGENTE"/>
    <x v="0"/>
    <s v="F"/>
    <x v="0"/>
    <x v="71"/>
    <x v="71"/>
    <x v="28"/>
    <x v="116"/>
    <x v="6"/>
    <x v="77"/>
    <s v="001"/>
    <n v="20000"/>
    <n v="0"/>
    <n v="20000"/>
    <n v="0"/>
    <n v="20000"/>
    <n v="0"/>
    <n v="0"/>
    <n v="0"/>
    <n v="20000"/>
    <n v="20000"/>
    <n v="20000"/>
    <s v="G/840104/3FP306"/>
  </r>
  <r>
    <s v="3"/>
    <s v="QUITO CIUDAD INTELIGENTE"/>
    <x v="0"/>
    <s v="F"/>
    <x v="0"/>
    <x v="71"/>
    <x v="71"/>
    <x v="28"/>
    <x v="116"/>
    <x v="6"/>
    <x v="78"/>
    <s v="001"/>
    <n v="13500"/>
    <n v="0"/>
    <n v="13500"/>
    <n v="0"/>
    <n v="13500"/>
    <n v="0"/>
    <n v="0"/>
    <n v="0"/>
    <n v="13500"/>
    <n v="13500"/>
    <n v="13500"/>
    <s v="G/840107/3FP306"/>
  </r>
  <r>
    <s v="1"/>
    <s v="QUITO CIUDAD SOLIDARIA"/>
    <x v="0"/>
    <s v="F"/>
    <x v="0"/>
    <x v="72"/>
    <x v="72"/>
    <x v="0"/>
    <x v="0"/>
    <x v="0"/>
    <x v="0"/>
    <s v="002"/>
    <n v="487680"/>
    <n v="0"/>
    <n v="487680"/>
    <n v="-84633.04"/>
    <n v="403046.96"/>
    <n v="0"/>
    <n v="269311.33"/>
    <n v="269311.33"/>
    <n v="218368.66999999998"/>
    <n v="218368.66999999998"/>
    <n v="133735.63"/>
    <s v="G/510105/1FA101"/>
  </r>
  <r>
    <s v="1"/>
    <s v="QUITO CIUDAD SOLIDARIA"/>
    <x v="0"/>
    <s v="F"/>
    <x v="0"/>
    <x v="72"/>
    <x v="72"/>
    <x v="0"/>
    <x v="0"/>
    <x v="0"/>
    <x v="2"/>
    <s v="002"/>
    <n v="40640"/>
    <n v="0"/>
    <n v="40640"/>
    <n v="0"/>
    <n v="40640"/>
    <n v="0"/>
    <n v="3527.79"/>
    <n v="3527.79"/>
    <n v="37112.21"/>
    <n v="37112.21"/>
    <n v="37112.21"/>
    <s v="G/510203/1FA101"/>
  </r>
  <r>
    <s v="1"/>
    <s v="QUITO CIUDAD SOLIDARIA"/>
    <x v="0"/>
    <s v="F"/>
    <x v="0"/>
    <x v="72"/>
    <x v="72"/>
    <x v="0"/>
    <x v="0"/>
    <x v="0"/>
    <x v="3"/>
    <s v="002"/>
    <n v="13797.88"/>
    <n v="0"/>
    <n v="13797.88"/>
    <n v="0"/>
    <n v="13797.88"/>
    <n v="0"/>
    <n v="9440.81"/>
    <n v="9440.81"/>
    <n v="4357.07"/>
    <n v="4357.07"/>
    <n v="4357.07"/>
    <s v="G/510204/1FA101"/>
  </r>
  <r>
    <s v="1"/>
    <s v="QUITO CIUDAD SOLIDARIA"/>
    <x v="0"/>
    <s v="F"/>
    <x v="0"/>
    <x v="72"/>
    <x v="72"/>
    <x v="0"/>
    <x v="0"/>
    <x v="0"/>
    <x v="8"/>
    <s v="002"/>
    <n v="2843.71"/>
    <n v="0"/>
    <n v="2843.71"/>
    <n v="1227.1199999999999"/>
    <n v="4070.83"/>
    <n v="0"/>
    <n v="2280"/>
    <n v="2280"/>
    <n v="563.71"/>
    <n v="563.71"/>
    <n v="1790.83"/>
    <s v="G/510507/1FA101"/>
  </r>
  <r>
    <s v="1"/>
    <s v="QUITO CIUDAD SOLIDARIA"/>
    <x v="0"/>
    <s v="F"/>
    <x v="0"/>
    <x v="72"/>
    <x v="72"/>
    <x v="0"/>
    <x v="0"/>
    <x v="0"/>
    <x v="9"/>
    <s v="002"/>
    <n v="6964.56"/>
    <n v="0"/>
    <n v="6964.56"/>
    <n v="0"/>
    <n v="6964.56"/>
    <n v="0"/>
    <n v="4599.6000000000004"/>
    <n v="4599.6000000000004"/>
    <n v="2364.96"/>
    <n v="2364.96"/>
    <n v="2364.96"/>
    <s v="G/510509/1FA101"/>
  </r>
  <r>
    <s v="1"/>
    <s v="QUITO CIUDAD SOLIDARIA"/>
    <x v="0"/>
    <s v="F"/>
    <x v="0"/>
    <x v="72"/>
    <x v="72"/>
    <x v="0"/>
    <x v="0"/>
    <x v="0"/>
    <x v="10"/>
    <s v="002"/>
    <n v="6704.68"/>
    <n v="0"/>
    <n v="6704.68"/>
    <n v="-2986.84"/>
    <n v="3717.84"/>
    <n v="0"/>
    <n v="731"/>
    <n v="731"/>
    <n v="5973.68"/>
    <n v="5973.68"/>
    <n v="2986.84"/>
    <s v="G/510512/1FA101"/>
  </r>
  <r>
    <s v="1"/>
    <s v="QUITO CIUDAD SOLIDARIA"/>
    <x v="0"/>
    <s v="F"/>
    <x v="0"/>
    <x v="72"/>
    <x v="72"/>
    <x v="0"/>
    <x v="0"/>
    <x v="0"/>
    <x v="11"/>
    <s v="002"/>
    <n v="7409.36"/>
    <n v="0"/>
    <n v="7409.36"/>
    <n v="-3314.68"/>
    <n v="4094.68"/>
    <n v="0"/>
    <n v="780"/>
    <n v="780"/>
    <n v="6629.36"/>
    <n v="6629.36"/>
    <n v="3314.68"/>
    <s v="G/510513/1FA101"/>
  </r>
  <r>
    <s v="1"/>
    <s v="QUITO CIUDAD SOLIDARIA"/>
    <x v="0"/>
    <s v="F"/>
    <x v="0"/>
    <x v="72"/>
    <x v="72"/>
    <x v="0"/>
    <x v="0"/>
    <x v="0"/>
    <x v="12"/>
    <s v="002"/>
    <n v="61691.519999999997"/>
    <n v="0"/>
    <n v="61691.519999999997"/>
    <n v="-9878.11"/>
    <n v="51813.409999999996"/>
    <n v="0"/>
    <n v="34546.9"/>
    <n v="34546.9"/>
    <n v="27144.619999999995"/>
    <n v="27144.619999999995"/>
    <n v="17266.509999999998"/>
    <s v="G/510601/1FA101"/>
  </r>
  <r>
    <s v="1"/>
    <s v="QUITO CIUDAD SOLIDARIA"/>
    <x v="0"/>
    <s v="F"/>
    <x v="0"/>
    <x v="72"/>
    <x v="72"/>
    <x v="0"/>
    <x v="0"/>
    <x v="0"/>
    <x v="13"/>
    <s v="002"/>
    <n v="40640"/>
    <n v="0"/>
    <n v="40640"/>
    <n v="-11011.07"/>
    <n v="29628.93"/>
    <n v="0"/>
    <n v="19596.64"/>
    <n v="19596.64"/>
    <n v="21043.360000000001"/>
    <n v="21043.360000000001"/>
    <n v="10032.290000000001"/>
    <s v="G/510602/1FA101"/>
  </r>
  <r>
    <s v="1"/>
    <s v="QUITO CIUDAD SOLIDARIA"/>
    <x v="0"/>
    <s v="F"/>
    <x v="0"/>
    <x v="72"/>
    <x v="72"/>
    <x v="0"/>
    <x v="0"/>
    <x v="0"/>
    <x v="14"/>
    <s v="002"/>
    <n v="4580.43"/>
    <n v="0"/>
    <n v="4580.43"/>
    <n v="0"/>
    <n v="4580.43"/>
    <n v="0"/>
    <n v="1506.27"/>
    <n v="1506.26"/>
    <n v="3074.1600000000003"/>
    <n v="3074.17"/>
    <n v="3074.16"/>
    <s v="G/510707/1FA101"/>
  </r>
  <r>
    <s v="1"/>
    <s v="QUITO CIUDAD SOLIDARIA"/>
    <x v="0"/>
    <s v="F"/>
    <x v="0"/>
    <x v="72"/>
    <x v="72"/>
    <x v="0"/>
    <x v="1"/>
    <x v="1"/>
    <x v="16"/>
    <s v="001"/>
    <n v="4200"/>
    <n v="0"/>
    <n v="4200"/>
    <n v="0"/>
    <n v="4200"/>
    <n v="0"/>
    <n v="4200"/>
    <n v="1756.1"/>
    <n v="0"/>
    <n v="2443.9"/>
    <n v="0"/>
    <s v="G/530104/1FA101"/>
  </r>
  <r>
    <s v="1"/>
    <s v="QUITO CIUDAD SOLIDARIA"/>
    <x v="0"/>
    <s v="F"/>
    <x v="0"/>
    <x v="72"/>
    <x v="72"/>
    <x v="0"/>
    <x v="1"/>
    <x v="1"/>
    <x v="17"/>
    <s v="001"/>
    <n v="250"/>
    <n v="0"/>
    <n v="250"/>
    <n v="0"/>
    <n v="250"/>
    <n v="0"/>
    <n v="250"/>
    <n v="72.09"/>
    <n v="0"/>
    <n v="177.91"/>
    <n v="0"/>
    <s v="G/530105/1FA101"/>
  </r>
  <r>
    <s v="1"/>
    <s v="QUITO CIUDAD SOLIDARIA"/>
    <x v="0"/>
    <s v="F"/>
    <x v="0"/>
    <x v="72"/>
    <x v="72"/>
    <x v="0"/>
    <x v="1"/>
    <x v="1"/>
    <x v="18"/>
    <s v="001"/>
    <n v="24200"/>
    <n v="0"/>
    <n v="24200"/>
    <n v="0"/>
    <n v="24200"/>
    <n v="6766.67"/>
    <n v="4687.92"/>
    <n v="4687.92"/>
    <n v="19512.080000000002"/>
    <n v="19512.080000000002"/>
    <n v="12745.41"/>
    <s v="G/530201/1FA101"/>
  </r>
  <r>
    <s v="1"/>
    <s v="QUITO CIUDAD SOLIDARIA"/>
    <x v="0"/>
    <s v="F"/>
    <x v="0"/>
    <x v="72"/>
    <x v="72"/>
    <x v="0"/>
    <x v="1"/>
    <x v="1"/>
    <x v="21"/>
    <s v="001"/>
    <n v="33000"/>
    <n v="0"/>
    <n v="33000"/>
    <n v="-5840.76"/>
    <n v="27159.239999999998"/>
    <n v="0"/>
    <n v="24059.24"/>
    <n v="16372.44"/>
    <n v="8940.7599999999984"/>
    <n v="16627.559999999998"/>
    <n v="3100"/>
    <s v="G/530208/1FA101"/>
  </r>
  <r>
    <s v="1"/>
    <s v="QUITO CIUDAD SOLIDARIA"/>
    <x v="0"/>
    <s v="F"/>
    <x v="0"/>
    <x v="72"/>
    <x v="72"/>
    <x v="0"/>
    <x v="1"/>
    <x v="1"/>
    <x v="22"/>
    <s v="001"/>
    <n v="11000"/>
    <n v="0"/>
    <n v="11000"/>
    <n v="0"/>
    <n v="11000"/>
    <n v="3586.73"/>
    <n v="7413.27"/>
    <n v="5007.9799999999996"/>
    <n v="3586.7299999999996"/>
    <n v="5992.02"/>
    <n v="0"/>
    <s v="G/530209/1FA101"/>
  </r>
  <r>
    <s v="1"/>
    <s v="QUITO CIUDAD SOLIDARIA"/>
    <x v="0"/>
    <s v="F"/>
    <x v="0"/>
    <x v="72"/>
    <x v="72"/>
    <x v="0"/>
    <x v="1"/>
    <x v="1"/>
    <x v="24"/>
    <s v="001"/>
    <n v="50000"/>
    <n v="0"/>
    <n v="50000"/>
    <n v="-30000"/>
    <n v="20000"/>
    <n v="0"/>
    <n v="0"/>
    <n v="0"/>
    <n v="50000"/>
    <n v="50000"/>
    <n v="20000"/>
    <s v="G/530402/1FA101"/>
  </r>
  <r>
    <s v="1"/>
    <s v="QUITO CIUDAD SOLIDARIA"/>
    <x v="0"/>
    <s v="F"/>
    <x v="0"/>
    <x v="72"/>
    <x v="72"/>
    <x v="0"/>
    <x v="1"/>
    <x v="1"/>
    <x v="26"/>
    <s v="001"/>
    <n v="0"/>
    <n v="266"/>
    <n v="266"/>
    <n v="0"/>
    <n v="266"/>
    <n v="84"/>
    <n v="182"/>
    <n v="182"/>
    <n v="84"/>
    <n v="84"/>
    <n v="0"/>
    <s v="G/530405/1FA101"/>
  </r>
  <r>
    <s v="1"/>
    <s v="QUITO CIUDAD SOLIDARIA"/>
    <x v="0"/>
    <s v="F"/>
    <x v="0"/>
    <x v="72"/>
    <x v="72"/>
    <x v="0"/>
    <x v="1"/>
    <x v="1"/>
    <x v="113"/>
    <s v="001"/>
    <n v="80000"/>
    <n v="0"/>
    <n v="80000"/>
    <n v="-9000"/>
    <n v="71000"/>
    <n v="9000"/>
    <n v="62000"/>
    <n v="62000"/>
    <n v="18000"/>
    <n v="18000"/>
    <n v="0"/>
    <s v="G/530502/1FA101"/>
  </r>
  <r>
    <s v="1"/>
    <s v="QUITO CIUDAD SOLIDARIA"/>
    <x v="0"/>
    <s v="F"/>
    <x v="0"/>
    <x v="72"/>
    <x v="72"/>
    <x v="0"/>
    <x v="1"/>
    <x v="1"/>
    <x v="27"/>
    <s v="001"/>
    <n v="6800"/>
    <n v="-1051.07"/>
    <n v="5748.93"/>
    <n v="-3000"/>
    <n v="2748.9300000000003"/>
    <n v="0"/>
    <n v="0"/>
    <n v="0"/>
    <n v="5748.93"/>
    <n v="5748.93"/>
    <n v="2748.93"/>
    <s v="G/530505/1FA101"/>
  </r>
  <r>
    <s v="1"/>
    <s v="QUITO CIUDAD SOLIDARIA"/>
    <x v="0"/>
    <s v="F"/>
    <x v="0"/>
    <x v="72"/>
    <x v="72"/>
    <x v="0"/>
    <x v="1"/>
    <x v="1"/>
    <x v="28"/>
    <s v="001"/>
    <n v="700"/>
    <n v="0"/>
    <n v="700"/>
    <n v="0"/>
    <n v="700"/>
    <n v="0"/>
    <n v="0"/>
    <n v="0"/>
    <n v="700"/>
    <n v="700"/>
    <n v="700"/>
    <s v="G/530704/1FA101"/>
  </r>
  <r>
    <s v="1"/>
    <s v="QUITO CIUDAD SOLIDARIA"/>
    <x v="0"/>
    <s v="F"/>
    <x v="0"/>
    <x v="72"/>
    <x v="72"/>
    <x v="0"/>
    <x v="1"/>
    <x v="1"/>
    <x v="30"/>
    <s v="001"/>
    <n v="1000"/>
    <n v="0"/>
    <n v="1000"/>
    <n v="0"/>
    <n v="1000"/>
    <n v="0"/>
    <n v="1000"/>
    <n v="672"/>
    <n v="0"/>
    <n v="328"/>
    <n v="0"/>
    <s v="G/530803/1FA101"/>
  </r>
  <r>
    <s v="1"/>
    <s v="QUITO CIUDAD SOLIDARIA"/>
    <x v="0"/>
    <s v="F"/>
    <x v="0"/>
    <x v="72"/>
    <x v="72"/>
    <x v="0"/>
    <x v="1"/>
    <x v="1"/>
    <x v="31"/>
    <s v="001"/>
    <n v="800"/>
    <n v="0"/>
    <n v="800"/>
    <n v="0"/>
    <n v="800"/>
    <n v="800"/>
    <n v="0"/>
    <n v="0"/>
    <n v="800"/>
    <n v="800"/>
    <n v="0"/>
    <s v="G/530804/1FA101"/>
  </r>
  <r>
    <s v="1"/>
    <s v="QUITO CIUDAD SOLIDARIA"/>
    <x v="0"/>
    <s v="F"/>
    <x v="0"/>
    <x v="72"/>
    <x v="72"/>
    <x v="0"/>
    <x v="1"/>
    <x v="1"/>
    <x v="32"/>
    <s v="001"/>
    <n v="400"/>
    <n v="0"/>
    <n v="400"/>
    <n v="0"/>
    <n v="400"/>
    <n v="400"/>
    <n v="0"/>
    <n v="0"/>
    <n v="400"/>
    <n v="400"/>
    <n v="0"/>
    <s v="G/530805/1FA101"/>
  </r>
  <r>
    <s v="1"/>
    <s v="QUITO CIUDAD SOLIDARIA"/>
    <x v="0"/>
    <s v="F"/>
    <x v="0"/>
    <x v="72"/>
    <x v="72"/>
    <x v="0"/>
    <x v="1"/>
    <x v="1"/>
    <x v="34"/>
    <s v="001"/>
    <n v="5000"/>
    <n v="0"/>
    <n v="5000"/>
    <n v="0"/>
    <n v="5000"/>
    <n v="10.62"/>
    <n v="4989.38"/>
    <n v="4989.38"/>
    <n v="10.619999999999891"/>
    <n v="10.619999999999891"/>
    <n v="0"/>
    <s v="G/530807/1FA101"/>
  </r>
  <r>
    <s v="1"/>
    <s v="QUITO CIUDAD SOLIDARIA"/>
    <x v="0"/>
    <s v="F"/>
    <x v="0"/>
    <x v="72"/>
    <x v="72"/>
    <x v="0"/>
    <x v="1"/>
    <x v="1"/>
    <x v="37"/>
    <s v="001"/>
    <n v="200"/>
    <n v="642"/>
    <n v="842"/>
    <n v="0"/>
    <n v="842"/>
    <n v="197.12"/>
    <n v="644.78"/>
    <n v="644.78"/>
    <n v="197.22000000000003"/>
    <n v="197.22000000000003"/>
    <n v="0.1"/>
    <s v="G/530813/1FA101"/>
  </r>
  <r>
    <s v="1"/>
    <s v="QUITO CIUDAD SOLIDARIA"/>
    <x v="0"/>
    <s v="F"/>
    <x v="0"/>
    <x v="72"/>
    <x v="72"/>
    <x v="0"/>
    <x v="1"/>
    <x v="2"/>
    <x v="38"/>
    <s v="001"/>
    <n v="0"/>
    <n v="143.07"/>
    <n v="143.07"/>
    <n v="0"/>
    <n v="143.07"/>
    <n v="109.19"/>
    <n v="0"/>
    <n v="0"/>
    <n v="143.07"/>
    <n v="143.07"/>
    <n v="33.880000000000003"/>
    <s v="G/570102/1FA101"/>
  </r>
  <r>
    <s v="1"/>
    <s v="QUITO CIUDAD SOLIDARIA"/>
    <x v="0"/>
    <s v="F"/>
    <x v="0"/>
    <x v="72"/>
    <x v="72"/>
    <x v="1"/>
    <x v="2"/>
    <x v="3"/>
    <x v="40"/>
    <s v="002"/>
    <n v="817"/>
    <n v="0"/>
    <n v="817"/>
    <n v="0"/>
    <n v="817"/>
    <n v="272.36"/>
    <n v="544.64"/>
    <n v="544.64"/>
    <n v="272.36"/>
    <n v="272.36"/>
    <n v="0"/>
    <s v="G/710203/1FF102"/>
  </r>
  <r>
    <s v="1"/>
    <s v="QUITO CIUDAD SOLIDARIA"/>
    <x v="0"/>
    <s v="F"/>
    <x v="0"/>
    <x v="72"/>
    <x v="72"/>
    <x v="1"/>
    <x v="2"/>
    <x v="3"/>
    <x v="41"/>
    <s v="002"/>
    <n v="405.82"/>
    <n v="0"/>
    <n v="405.82"/>
    <n v="0"/>
    <n v="405.82"/>
    <n v="120.61"/>
    <n v="279.39"/>
    <n v="279.39"/>
    <n v="126.43"/>
    <n v="126.43"/>
    <n v="5.82"/>
    <s v="G/710204/1FF102"/>
  </r>
  <r>
    <s v="1"/>
    <s v="QUITO CIUDAD SOLIDARIA"/>
    <x v="0"/>
    <s v="F"/>
    <x v="0"/>
    <x v="72"/>
    <x v="72"/>
    <x v="1"/>
    <x v="2"/>
    <x v="3"/>
    <x v="43"/>
    <s v="002"/>
    <n v="9804"/>
    <n v="0"/>
    <n v="9804"/>
    <n v="0"/>
    <n v="9804"/>
    <n v="3268"/>
    <n v="6536"/>
    <n v="6536"/>
    <n v="3268"/>
    <n v="3268"/>
    <n v="0"/>
    <s v="G/710510/1FF102"/>
  </r>
  <r>
    <s v="1"/>
    <s v="QUITO CIUDAD SOLIDARIA"/>
    <x v="0"/>
    <s v="F"/>
    <x v="0"/>
    <x v="72"/>
    <x v="72"/>
    <x v="1"/>
    <x v="2"/>
    <x v="3"/>
    <x v="44"/>
    <s v="002"/>
    <n v="1240.21"/>
    <n v="0"/>
    <n v="1240.21"/>
    <n v="10.33"/>
    <n v="1250.54"/>
    <n v="413.41"/>
    <n v="826.8"/>
    <n v="826.8"/>
    <n v="413.41000000000008"/>
    <n v="413.41000000000008"/>
    <n v="10.33"/>
    <s v="G/710601/1FF102"/>
  </r>
  <r>
    <s v="1"/>
    <s v="QUITO CIUDAD SOLIDARIA"/>
    <x v="0"/>
    <s v="F"/>
    <x v="0"/>
    <x v="72"/>
    <x v="72"/>
    <x v="1"/>
    <x v="2"/>
    <x v="3"/>
    <x v="45"/>
    <s v="002"/>
    <n v="817"/>
    <n v="0"/>
    <n v="817"/>
    <n v="6.53"/>
    <n v="823.53"/>
    <n v="272.52"/>
    <n v="544.48"/>
    <n v="544.48"/>
    <n v="272.52"/>
    <n v="272.52"/>
    <n v="6.53"/>
    <s v="G/710602/1FF102"/>
  </r>
  <r>
    <s v="1"/>
    <s v="QUITO CIUDAD SOLIDARIA"/>
    <x v="0"/>
    <s v="F"/>
    <x v="0"/>
    <x v="72"/>
    <x v="72"/>
    <x v="1"/>
    <x v="6"/>
    <x v="4"/>
    <x v="53"/>
    <s v="001"/>
    <n v="348.47"/>
    <n v="0"/>
    <n v="348.47"/>
    <n v="-348.47"/>
    <n v="0"/>
    <n v="0"/>
    <n v="0"/>
    <n v="0"/>
    <n v="348.47"/>
    <n v="348.47"/>
    <n v="0"/>
    <s v="G/730205/1FF102"/>
  </r>
  <r>
    <s v="1"/>
    <s v="QUITO CIUDAD SOLIDARIA"/>
    <x v="0"/>
    <s v="F"/>
    <x v="0"/>
    <x v="72"/>
    <x v="72"/>
    <x v="1"/>
    <x v="6"/>
    <x v="4"/>
    <x v="56"/>
    <s v="001"/>
    <n v="1400"/>
    <n v="0"/>
    <n v="1400"/>
    <n v="-1400"/>
    <n v="0"/>
    <n v="0"/>
    <n v="0"/>
    <n v="0"/>
    <n v="1400"/>
    <n v="1400"/>
    <n v="0"/>
    <s v="G/730613/1FF102"/>
  </r>
  <r>
    <s v="1"/>
    <s v="QUITO CIUDAD SOLIDARIA"/>
    <x v="0"/>
    <s v="F"/>
    <x v="0"/>
    <x v="72"/>
    <x v="72"/>
    <x v="1"/>
    <x v="7"/>
    <x v="4"/>
    <x v="53"/>
    <s v="001"/>
    <n v="9000"/>
    <n v="0"/>
    <n v="9000"/>
    <n v="-9000"/>
    <n v="0"/>
    <n v="0"/>
    <n v="0"/>
    <n v="0"/>
    <n v="9000"/>
    <n v="9000"/>
    <n v="0"/>
    <s v="G/730205/1FF102"/>
  </r>
  <r>
    <s v="1"/>
    <s v="QUITO CIUDAD SOLIDARIA"/>
    <x v="0"/>
    <s v="F"/>
    <x v="0"/>
    <x v="72"/>
    <x v="72"/>
    <x v="1"/>
    <x v="2"/>
    <x v="4"/>
    <x v="61"/>
    <s v="001"/>
    <n v="25000"/>
    <n v="0"/>
    <n v="25000"/>
    <n v="-1493.44"/>
    <n v="23506.560000000001"/>
    <n v="0"/>
    <n v="23506.560000000001"/>
    <n v="5876.64"/>
    <n v="1493.4399999999987"/>
    <n v="19123.36"/>
    <n v="0"/>
    <s v="G/730208/1FF102"/>
  </r>
  <r>
    <s v="1"/>
    <s v="QUITO CIUDAD SOLIDARIA"/>
    <x v="0"/>
    <s v="F"/>
    <x v="0"/>
    <x v="72"/>
    <x v="72"/>
    <x v="1"/>
    <x v="2"/>
    <x v="4"/>
    <x v="72"/>
    <s v="001"/>
    <n v="5000"/>
    <n v="0"/>
    <n v="5000"/>
    <n v="0"/>
    <n v="5000"/>
    <n v="0"/>
    <n v="5000"/>
    <n v="1214.97"/>
    <n v="0"/>
    <n v="3785.0299999999997"/>
    <n v="0"/>
    <s v="G/730209/1FF102"/>
  </r>
  <r>
    <s v="1"/>
    <s v="QUITO CIUDAD SOLIDARIA"/>
    <x v="0"/>
    <s v="F"/>
    <x v="0"/>
    <x v="72"/>
    <x v="72"/>
    <x v="1"/>
    <x v="2"/>
    <x v="4"/>
    <x v="62"/>
    <s v="001"/>
    <n v="3000"/>
    <n v="0"/>
    <n v="3000"/>
    <n v="0"/>
    <n v="3000"/>
    <n v="0"/>
    <n v="0"/>
    <n v="0"/>
    <n v="3000"/>
    <n v="3000"/>
    <n v="3000"/>
    <s v="G/730402/1FF102"/>
  </r>
  <r>
    <s v="1"/>
    <s v="QUITO CIUDAD SOLIDARIA"/>
    <x v="0"/>
    <s v="F"/>
    <x v="0"/>
    <x v="72"/>
    <x v="72"/>
    <x v="1"/>
    <x v="2"/>
    <x v="4"/>
    <x v="56"/>
    <s v="001"/>
    <n v="7500"/>
    <n v="-2086.54"/>
    <n v="5413.46"/>
    <n v="0"/>
    <n v="5413.46"/>
    <n v="0"/>
    <n v="5409.6"/>
    <n v="0"/>
    <n v="3.8599999999996726"/>
    <n v="5413.46"/>
    <n v="3.86"/>
    <s v="G/730613/1FF102"/>
  </r>
  <r>
    <s v="1"/>
    <s v="QUITO CIUDAD SOLIDARIA"/>
    <x v="0"/>
    <s v="F"/>
    <x v="0"/>
    <x v="72"/>
    <x v="72"/>
    <x v="1"/>
    <x v="2"/>
    <x v="4"/>
    <x v="50"/>
    <s v="001"/>
    <n v="639.20000000000005"/>
    <n v="0"/>
    <n v="639.20000000000005"/>
    <n v="0"/>
    <n v="639.20000000000005"/>
    <n v="561.53"/>
    <n v="77.67"/>
    <n v="77.67"/>
    <n v="561.53000000000009"/>
    <n v="561.53000000000009"/>
    <n v="0"/>
    <s v="G/730804/1FF102"/>
  </r>
  <r>
    <s v="1"/>
    <s v="QUITO CIUDAD SOLIDARIA"/>
    <x v="0"/>
    <s v="F"/>
    <x v="0"/>
    <x v="72"/>
    <x v="72"/>
    <x v="4"/>
    <x v="10"/>
    <x v="4"/>
    <x v="53"/>
    <s v="001"/>
    <n v="69318.759999999995"/>
    <n v="0"/>
    <n v="69318.759999999995"/>
    <n v="-69318.759999999995"/>
    <n v="0"/>
    <n v="0"/>
    <n v="0"/>
    <n v="0"/>
    <n v="69318.759999999995"/>
    <n v="69318.759999999995"/>
    <n v="0"/>
    <s v="G/730205/1FG101"/>
  </r>
  <r>
    <s v="1"/>
    <s v="QUITO CIUDAD SOLIDARIA"/>
    <x v="0"/>
    <s v="F"/>
    <x v="0"/>
    <x v="72"/>
    <x v="72"/>
    <x v="4"/>
    <x v="11"/>
    <x v="4"/>
    <x v="53"/>
    <s v="001"/>
    <n v="30000"/>
    <n v="0"/>
    <n v="30000"/>
    <n v="-30000"/>
    <n v="0"/>
    <n v="0"/>
    <n v="0"/>
    <n v="0"/>
    <n v="30000"/>
    <n v="30000"/>
    <n v="0"/>
    <s v="G/730205/1FG101"/>
  </r>
  <r>
    <s v="1"/>
    <s v="QUITO CIUDAD SOLIDARIA"/>
    <x v="0"/>
    <s v="F"/>
    <x v="0"/>
    <x v="72"/>
    <x v="72"/>
    <x v="4"/>
    <x v="11"/>
    <x v="4"/>
    <x v="99"/>
    <s v="001"/>
    <n v="10000"/>
    <n v="0"/>
    <n v="10000"/>
    <n v="0"/>
    <n v="10000"/>
    <n v="0"/>
    <n v="5415.2"/>
    <n v="0"/>
    <n v="4584.8"/>
    <n v="10000"/>
    <n v="4584.8"/>
    <s v="G/730249/1FG101"/>
  </r>
  <r>
    <s v="2"/>
    <s v="QUITO CIUDAD DE OPORTUNIDADES"/>
    <x v="0"/>
    <s v="F"/>
    <x v="0"/>
    <x v="72"/>
    <x v="72"/>
    <x v="5"/>
    <x v="12"/>
    <x v="4"/>
    <x v="57"/>
    <s v="001"/>
    <n v="2450"/>
    <n v="0"/>
    <n v="2450"/>
    <n v="0"/>
    <n v="2450"/>
    <n v="0"/>
    <n v="2450"/>
    <n v="2450"/>
    <n v="0"/>
    <n v="0"/>
    <n v="0"/>
    <s v="G/730204/2FH211"/>
  </r>
  <r>
    <s v="2"/>
    <s v="QUITO CIUDAD DE OPORTUNIDADES"/>
    <x v="0"/>
    <s v="F"/>
    <x v="0"/>
    <x v="72"/>
    <x v="72"/>
    <x v="5"/>
    <x v="12"/>
    <x v="4"/>
    <x v="99"/>
    <s v="001"/>
    <n v="18000"/>
    <n v="0"/>
    <n v="18000"/>
    <n v="-4500"/>
    <n v="13500"/>
    <n v="13500"/>
    <n v="0"/>
    <n v="0"/>
    <n v="18000"/>
    <n v="18000"/>
    <n v="0"/>
    <s v="G/730249/2FH211"/>
  </r>
  <r>
    <s v="2"/>
    <s v="QUITO CIUDAD DE OPORTUNIDADES"/>
    <x v="0"/>
    <s v="F"/>
    <x v="0"/>
    <x v="72"/>
    <x v="72"/>
    <x v="5"/>
    <x v="12"/>
    <x v="4"/>
    <x v="56"/>
    <s v="001"/>
    <n v="20000"/>
    <n v="0"/>
    <n v="20000"/>
    <n v="-20000"/>
    <n v="0"/>
    <n v="0"/>
    <n v="0"/>
    <n v="0"/>
    <n v="20000"/>
    <n v="20000"/>
    <n v="0"/>
    <s v="G/730613/2FH211"/>
  </r>
  <r>
    <s v="1"/>
    <s v="QUITO CIUDAD SOLIDARIA"/>
    <x v="0"/>
    <s v="F"/>
    <x v="0"/>
    <x v="72"/>
    <x v="72"/>
    <x v="6"/>
    <x v="13"/>
    <x v="4"/>
    <x v="57"/>
    <s v="001"/>
    <n v="3000"/>
    <n v="0"/>
    <n v="3000"/>
    <n v="-3000"/>
    <n v="0"/>
    <n v="0"/>
    <n v="0"/>
    <n v="0"/>
    <n v="3000"/>
    <n v="3000"/>
    <n v="0"/>
    <s v="G/730204/1FJ103"/>
  </r>
  <r>
    <s v="1"/>
    <s v="QUITO CIUDAD SOLIDARIA"/>
    <x v="0"/>
    <s v="F"/>
    <x v="0"/>
    <x v="72"/>
    <x v="72"/>
    <x v="6"/>
    <x v="13"/>
    <x v="4"/>
    <x v="99"/>
    <s v="001"/>
    <n v="23000"/>
    <n v="0"/>
    <n v="23000"/>
    <n v="-10400"/>
    <n v="12600"/>
    <n v="12600"/>
    <n v="0"/>
    <n v="0"/>
    <n v="23000"/>
    <n v="23000"/>
    <n v="0"/>
    <s v="G/730249/1FJ103"/>
  </r>
  <r>
    <s v="1"/>
    <s v="QUITO CIUDAD SOLIDARIA"/>
    <x v="0"/>
    <s v="F"/>
    <x v="0"/>
    <x v="72"/>
    <x v="72"/>
    <x v="6"/>
    <x v="13"/>
    <x v="4"/>
    <x v="47"/>
    <s v="001"/>
    <n v="6000"/>
    <n v="0"/>
    <n v="6000"/>
    <n v="-2000"/>
    <n v="4000"/>
    <n v="0"/>
    <n v="0"/>
    <n v="0"/>
    <n v="6000"/>
    <n v="6000"/>
    <n v="4000"/>
    <s v="G/730505/1FJ103"/>
  </r>
  <r>
    <s v="1"/>
    <s v="QUITO CIUDAD SOLIDARIA"/>
    <x v="0"/>
    <s v="F"/>
    <x v="0"/>
    <x v="72"/>
    <x v="72"/>
    <x v="6"/>
    <x v="13"/>
    <x v="4"/>
    <x v="49"/>
    <s v="001"/>
    <n v="14000"/>
    <n v="0"/>
    <n v="14000"/>
    <n v="-2732.8"/>
    <n v="11267.2"/>
    <n v="0"/>
    <n v="11267.2"/>
    <n v="5051.9799999999996"/>
    <n v="2732.7999999999993"/>
    <n v="8948.02"/>
    <n v="0"/>
    <s v="G/730606/1FJ103"/>
  </r>
  <r>
    <s v="1"/>
    <s v="QUITO CIUDAD SOLIDARIA"/>
    <x v="0"/>
    <s v="F"/>
    <x v="0"/>
    <x v="72"/>
    <x v="72"/>
    <x v="2"/>
    <x v="14"/>
    <x v="4"/>
    <x v="49"/>
    <s v="001"/>
    <n v="18943.560000000001"/>
    <n v="0"/>
    <n v="18943.560000000001"/>
    <n v="-10895.56"/>
    <n v="8048.0000000000018"/>
    <n v="6048"/>
    <n v="0"/>
    <n v="0"/>
    <n v="18943.560000000001"/>
    <n v="18943.560000000001"/>
    <n v="2000"/>
    <s v="G/730606/1FM103"/>
  </r>
  <r>
    <s v="1"/>
    <s v="QUITO CIUDAD SOLIDARIA"/>
    <x v="0"/>
    <s v="F"/>
    <x v="0"/>
    <x v="72"/>
    <x v="72"/>
    <x v="7"/>
    <x v="16"/>
    <x v="4"/>
    <x v="73"/>
    <s v="001"/>
    <n v="500"/>
    <n v="0"/>
    <n v="500"/>
    <n v="0"/>
    <n v="500"/>
    <n v="499.78"/>
    <n v="0"/>
    <n v="0"/>
    <n v="500"/>
    <n v="500"/>
    <n v="0.22"/>
    <s v="G/730805/1FN103"/>
  </r>
  <r>
    <s v="1"/>
    <s v="QUITO CIUDAD SOLIDARIA"/>
    <x v="0"/>
    <s v="F"/>
    <x v="0"/>
    <x v="72"/>
    <x v="72"/>
    <x v="7"/>
    <x v="16"/>
    <x v="4"/>
    <x v="68"/>
    <s v="001"/>
    <n v="500"/>
    <n v="0"/>
    <n v="500"/>
    <n v="0"/>
    <n v="500"/>
    <n v="2.83"/>
    <n v="497.17"/>
    <n v="497.17"/>
    <n v="2.8299999999999841"/>
    <n v="2.8299999999999841"/>
    <n v="0"/>
    <s v="G/730811/1FN103"/>
  </r>
  <r>
    <s v="3"/>
    <s v="QUITO CIUDAD INTELIGENTE"/>
    <x v="0"/>
    <s v="F"/>
    <x v="0"/>
    <x v="72"/>
    <x v="72"/>
    <x v="8"/>
    <x v="18"/>
    <x v="4"/>
    <x v="57"/>
    <s v="001"/>
    <n v="2400"/>
    <n v="0"/>
    <n v="2400"/>
    <n v="0"/>
    <n v="2400"/>
    <n v="0.4"/>
    <n v="2399.6"/>
    <n v="2399.6"/>
    <n v="0.40000000000009095"/>
    <n v="0.40000000000009095"/>
    <n v="0"/>
    <s v="G/730204/3FN301"/>
  </r>
  <r>
    <s v="3"/>
    <s v="QUITO CIUDAD INTELIGENTE"/>
    <x v="0"/>
    <s v="F"/>
    <x v="0"/>
    <x v="72"/>
    <x v="72"/>
    <x v="8"/>
    <x v="18"/>
    <x v="4"/>
    <x v="69"/>
    <s v="001"/>
    <n v="2000"/>
    <n v="0"/>
    <n v="2000"/>
    <n v="0"/>
    <n v="2000"/>
    <n v="18.72"/>
    <n v="1981.28"/>
    <n v="1981.28"/>
    <n v="18.720000000000027"/>
    <n v="18.720000000000027"/>
    <n v="0"/>
    <s v="G/730802/3FN301"/>
  </r>
  <r>
    <s v="2"/>
    <s v="QUITO CIUDAD DE OPORTUNIDADES"/>
    <x v="0"/>
    <s v="F"/>
    <x v="0"/>
    <x v="72"/>
    <x v="72"/>
    <x v="5"/>
    <x v="12"/>
    <x v="5"/>
    <x v="75"/>
    <s v="001"/>
    <n v="10000"/>
    <n v="0"/>
    <n v="10000"/>
    <n v="0"/>
    <n v="10000"/>
    <n v="0"/>
    <n v="0"/>
    <n v="0"/>
    <n v="10000"/>
    <n v="10000"/>
    <n v="10000"/>
    <s v="G/750104/2FH211"/>
  </r>
  <r>
    <s v="1"/>
    <s v="QUITO CIUDAD SOLIDARIA"/>
    <x v="0"/>
    <s v="F"/>
    <x v="0"/>
    <x v="72"/>
    <x v="72"/>
    <x v="1"/>
    <x v="2"/>
    <x v="6"/>
    <x v="79"/>
    <s v="001"/>
    <n v="1000"/>
    <n v="0"/>
    <n v="1000"/>
    <n v="0"/>
    <n v="1000"/>
    <n v="0"/>
    <n v="0"/>
    <n v="0"/>
    <n v="1000"/>
    <n v="1000"/>
    <n v="1000"/>
    <s v="G/840103/1FF102"/>
  </r>
  <r>
    <s v="1"/>
    <s v="QUITO CIUDAD SOLIDARIA"/>
    <x v="0"/>
    <s v="F"/>
    <x v="0"/>
    <x v="72"/>
    <x v="72"/>
    <x v="1"/>
    <x v="2"/>
    <x v="6"/>
    <x v="78"/>
    <s v="001"/>
    <n v="3500"/>
    <n v="0"/>
    <n v="3500"/>
    <n v="0"/>
    <n v="3500"/>
    <n v="0"/>
    <n v="3102.4"/>
    <n v="3102.4"/>
    <n v="397.59999999999991"/>
    <n v="397.59999999999991"/>
    <n v="397.6"/>
    <s v="G/840107/1FF102"/>
  </r>
  <r>
    <s v="3"/>
    <s v="QUITO CIUDAD INTELIGENTE"/>
    <x v="0"/>
    <s v="F"/>
    <x v="0"/>
    <x v="72"/>
    <x v="72"/>
    <x v="8"/>
    <x v="18"/>
    <x v="6"/>
    <x v="79"/>
    <s v="001"/>
    <n v="1000"/>
    <n v="0"/>
    <n v="1000"/>
    <n v="0"/>
    <n v="1000"/>
    <n v="0"/>
    <n v="0"/>
    <n v="0"/>
    <n v="1000"/>
    <n v="1000"/>
    <n v="1000"/>
    <s v="G/840103/3FN301"/>
  </r>
  <r>
    <s v="3"/>
    <s v="QUITO CIUDAD INTELIGENTE"/>
    <x v="0"/>
    <s v="F"/>
    <x v="0"/>
    <x v="72"/>
    <x v="72"/>
    <x v="8"/>
    <x v="18"/>
    <x v="6"/>
    <x v="77"/>
    <s v="001"/>
    <n v="2600"/>
    <n v="0"/>
    <n v="2600"/>
    <n v="-2600"/>
    <n v="0"/>
    <n v="0"/>
    <n v="0"/>
    <n v="0"/>
    <n v="2600"/>
    <n v="2600"/>
    <n v="0"/>
    <s v="G/840104/3FN301"/>
  </r>
  <r>
    <s v="1"/>
    <s v="QUITO CIUDAD SOLIDARIA"/>
    <x v="0"/>
    <s v="F"/>
    <x v="0"/>
    <x v="72"/>
    <x v="72"/>
    <x v="1"/>
    <x v="2"/>
    <x v="7"/>
    <x v="90"/>
    <s v="001"/>
    <n v="0"/>
    <n v="2086.54"/>
    <n v="2086.54"/>
    <n v="0"/>
    <n v="2086.54"/>
    <n v="0"/>
    <n v="2086.54"/>
    <n v="2086.5300000000002"/>
    <n v="0"/>
    <n v="9.9999999997635314E-3"/>
    <n v="0"/>
    <s v="G/990101/1FF102"/>
  </r>
  <r>
    <s v="1"/>
    <s v="QUITO CIUDAD SOLIDARIA"/>
    <x v="3"/>
    <s v="J"/>
    <x v="8"/>
    <x v="73"/>
    <x v="73"/>
    <x v="15"/>
    <x v="117"/>
    <x v="9"/>
    <x v="156"/>
    <s v="001"/>
    <n v="0"/>
    <n v="30256906.059999999"/>
    <n v="30256906.059999999"/>
    <n v="-12041569.119999999"/>
    <n v="18215336.939999998"/>
    <n v="0"/>
    <n v="17248364.379999999"/>
    <n v="9064226.5199999996"/>
    <n v="13008541.68"/>
    <n v="21192679.539999999"/>
    <n v="966972.56"/>
    <s v="G/780102/1JA102"/>
  </r>
  <r>
    <s v="1"/>
    <s v="QUITO CIUDAD SOLIDARIA"/>
    <x v="3"/>
    <s v="J"/>
    <x v="8"/>
    <x v="73"/>
    <x v="73"/>
    <x v="15"/>
    <x v="117"/>
    <x v="9"/>
    <x v="157"/>
    <s v="001"/>
    <n v="30256906.059999999"/>
    <n v="-30256906.059999999"/>
    <n v="0"/>
    <n v="0"/>
    <n v="0"/>
    <n v="0"/>
    <n v="0"/>
    <n v="0"/>
    <n v="0"/>
    <n v="0"/>
    <n v="0"/>
    <s v="G/780103/1JA1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s v="3"/>
    <s v="QUITO CIUDAD INTELIGENTE"/>
    <x v="0"/>
    <s v="K"/>
    <x v="0"/>
    <x v="0"/>
    <s v="ZA01K000"/>
    <x v="0"/>
    <x v="0"/>
    <x v="0"/>
    <x v="0"/>
    <s v="002"/>
    <n v="1593254.87"/>
    <n v="0"/>
    <n v="1593254.87"/>
    <n v="0"/>
    <n v="1593254.87"/>
    <n v="0"/>
    <n v="1593254.87"/>
    <n v="1593254.84"/>
    <n v="0"/>
    <n v="3.0000000027939677E-2"/>
    <n v="0"/>
    <s v="G/730601/3KK310"/>
  </r>
  <r>
    <s v="3"/>
    <s v="QUITO CIUDAD INTELIGENTE"/>
    <x v="0"/>
    <s v="K"/>
    <x v="0"/>
    <x v="0"/>
    <s v="ZA01K000"/>
    <x v="0"/>
    <x v="0"/>
    <x v="0"/>
    <x v="0"/>
    <s v="202"/>
    <n v="22669197.949999999"/>
    <n v="2392301.5699999998"/>
    <n v="25061499.52"/>
    <n v="-4016371.31"/>
    <n v="21045128.210000001"/>
    <n v="5730301.5700000003"/>
    <n v="10296567.27"/>
    <n v="7569772.1200000001"/>
    <n v="14764932.25"/>
    <n v="17491727.399999999"/>
    <n v="5018259.37"/>
    <s v="G/730601/3KK310"/>
  </r>
  <r>
    <s v="3"/>
    <s v="QUITO CIUDAD INTELIGENTE"/>
    <x v="0"/>
    <s v="K"/>
    <x v="0"/>
    <x v="0"/>
    <s v="ZA01K000"/>
    <x v="0"/>
    <x v="0"/>
    <x v="0"/>
    <x v="0"/>
    <s v="001"/>
    <n v="3331491.39"/>
    <n v="287076.19"/>
    <n v="3618567.58"/>
    <n v="-481964.56"/>
    <n v="3136603.02"/>
    <n v="687636.19"/>
    <n v="1846775.71"/>
    <n v="1519560.28"/>
    <n v="1771791.87"/>
    <n v="2099007.2999999998"/>
    <n v="602191.12"/>
    <s v="G/730601/3KK310"/>
  </r>
  <r>
    <s v="3"/>
    <s v="QUITO CIUDAD INTELIGENTE"/>
    <x v="0"/>
    <s v="K"/>
    <x v="0"/>
    <x v="0"/>
    <s v="ZA01K000"/>
    <x v="0"/>
    <x v="0"/>
    <x v="1"/>
    <x v="1"/>
    <s v="202"/>
    <n v="203865868.09999999"/>
    <n v="-2392301.5699999998"/>
    <n v="201473566.53"/>
    <n v="-86002929.489999995"/>
    <n v="115470637.04000001"/>
    <n v="0"/>
    <n v="115470637.04000001"/>
    <n v="65346619.850000001"/>
    <n v="86002929.489999995"/>
    <n v="136126946.68000001"/>
    <n v="0"/>
    <s v="G/750105/3KK310"/>
  </r>
  <r>
    <s v="3"/>
    <s v="QUITO CIUDAD INTELIGENTE"/>
    <x v="0"/>
    <s v="K"/>
    <x v="0"/>
    <x v="0"/>
    <s v="ZA01K000"/>
    <x v="0"/>
    <x v="0"/>
    <x v="1"/>
    <x v="1"/>
    <s v="001"/>
    <n v="52044283.729999997"/>
    <n v="-287076.19"/>
    <n v="51757207.539999999"/>
    <n v="-10565801.83"/>
    <n v="41191405.710000001"/>
    <n v="0"/>
    <n v="41191405.710000001"/>
    <n v="6917401.4100000001"/>
    <n v="10565801.829999998"/>
    <n v="44839806.129999995"/>
    <n v="0"/>
    <s v="G/750105/3KK310"/>
  </r>
  <r>
    <s v="3"/>
    <s v="QUITO CIUDAD INTELIGENTE"/>
    <x v="0"/>
    <s v="K"/>
    <x v="0"/>
    <x v="0"/>
    <s v="ZA01K000"/>
    <x v="0"/>
    <x v="0"/>
    <x v="2"/>
    <x v="2"/>
    <s v="202"/>
    <n v="34618258.969999999"/>
    <n v="0"/>
    <n v="34618258.969999999"/>
    <n v="0"/>
    <n v="34618258.969999999"/>
    <n v="0"/>
    <n v="0"/>
    <n v="0"/>
    <n v="34618258.969999999"/>
    <n v="34618258.969999999"/>
    <n v="34618258.969999999"/>
    <s v="G/840105/3KK310"/>
  </r>
  <r>
    <s v="3"/>
    <s v="QUITO CIUDAD INTELIGENTE"/>
    <x v="0"/>
    <s v="K"/>
    <x v="0"/>
    <x v="0"/>
    <s v="ZA01K000"/>
    <x v="0"/>
    <x v="0"/>
    <x v="2"/>
    <x v="2"/>
    <s v="001"/>
    <n v="1101557.99"/>
    <n v="0"/>
    <n v="1101557.99"/>
    <n v="0"/>
    <n v="1101557.99"/>
    <n v="0"/>
    <n v="0"/>
    <n v="0"/>
    <n v="1101557.99"/>
    <n v="1101557.99"/>
    <n v="1101557.99"/>
    <s v="G/840105/3KK310"/>
  </r>
  <r>
    <s v="3"/>
    <s v="QUITO CIUDAD INTELIGENTE"/>
    <x v="0"/>
    <s v="K"/>
    <x v="0"/>
    <x v="0"/>
    <s v="ZA01K000"/>
    <x v="0"/>
    <x v="0"/>
    <x v="2"/>
    <x v="3"/>
    <s v="202"/>
    <n v="1150000"/>
    <n v="0"/>
    <n v="1150000"/>
    <n v="-850000"/>
    <n v="300000"/>
    <n v="0"/>
    <n v="0"/>
    <n v="0"/>
    <n v="1150000"/>
    <n v="1150000"/>
    <n v="300000"/>
    <s v="G/840301/3KK31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71"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105 Remuneraciones Unificadas"/>
    <s v="002"/>
    <n v="1394112"/>
    <n v="-8258.2000000000007"/>
    <n v="1385853.8"/>
    <n v="-99294.87"/>
    <n v="1286558.9300000002"/>
    <n v="0"/>
    <n v="850393.1"/>
    <n v="850393.1"/>
    <n v="535460.70000000007"/>
    <n v="535460.70000000007"/>
    <n v="436165.83"/>
    <s v="G/510105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106 Salarios Unificados"/>
    <s v="002"/>
    <n v="81483.72"/>
    <n v="0"/>
    <n v="81483.72"/>
    <n v="-7325.16"/>
    <n v="74158.559999999998"/>
    <n v="0"/>
    <n v="49439.040000000001"/>
    <n v="49439.040000000001"/>
    <n v="32044.68"/>
    <n v="32044.68"/>
    <n v="24719.52"/>
    <s v="G/510106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203 Decimotercer Sueldo"/>
    <s v="002"/>
    <n v="122966.31"/>
    <n v="-535.5"/>
    <n v="122430.81"/>
    <n v="0"/>
    <n v="122430.81"/>
    <n v="0"/>
    <n v="13269.78"/>
    <n v="13269.78"/>
    <n v="109161.03"/>
    <n v="109161.03"/>
    <n v="109161.03"/>
    <s v="G/510203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204 Decimocuarto Sueldo"/>
    <s v="002"/>
    <n v="43422.74"/>
    <n v="-233.33"/>
    <n v="43189.409999999996"/>
    <n v="0"/>
    <n v="43189.409999999996"/>
    <n v="0"/>
    <n v="37487.480000000003"/>
    <n v="37487.480000000003"/>
    <n v="5701.929999999993"/>
    <n v="5701.929999999993"/>
    <n v="5701.93"/>
    <s v="G/5102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304 Compensación por Transporte"/>
    <s v="002"/>
    <n v="1452"/>
    <n v="0"/>
    <n v="1452"/>
    <n v="-927.38"/>
    <n v="524.62"/>
    <n v="0"/>
    <n v="343.5"/>
    <n v="343.5"/>
    <n v="1108.5"/>
    <n v="1108.5"/>
    <n v="181.12"/>
    <s v="G/5103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306 Alimentación"/>
    <s v="002"/>
    <n v="11616"/>
    <n v="0"/>
    <n v="11616"/>
    <n v="-5123.49"/>
    <n v="6492.51"/>
    <n v="0"/>
    <n v="4076"/>
    <n v="4076"/>
    <n v="7540"/>
    <n v="7540"/>
    <n v="2416.5100000000002"/>
    <s v="G/510306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401 Por Cargas Familiares"/>
    <s v="002"/>
    <n v="407.42"/>
    <n v="0"/>
    <n v="407.42"/>
    <n v="-407.42"/>
    <n v="0"/>
    <n v="0"/>
    <n v="0"/>
    <n v="0"/>
    <n v="407.42"/>
    <n v="407.42"/>
    <n v="0"/>
    <s v="G/510401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408 Subsidio de Antigüedad"/>
    <s v="002"/>
    <n v="2444.5100000000002"/>
    <n v="0"/>
    <n v="2444.5100000000002"/>
    <n v="117.54"/>
    <n v="2562.0500000000002"/>
    <n v="0"/>
    <n v="1693.92"/>
    <n v="1693.92"/>
    <n v="750.59000000000015"/>
    <n v="750.59000000000015"/>
    <n v="868.13"/>
    <s v="G/510408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507 Honorarios"/>
    <s v="002"/>
    <n v="10035.540000000001"/>
    <n v="0"/>
    <n v="10035.540000000001"/>
    <n v="0"/>
    <n v="10035.540000000001"/>
    <n v="0"/>
    <n v="5306.44"/>
    <n v="5306.44"/>
    <n v="4729.1000000000013"/>
    <n v="4729.1000000000013"/>
    <n v="4729.1000000000004"/>
    <s v="G/510507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509 Horas Extraordinarias y Suplementarias"/>
    <s v="002"/>
    <n v="8831"/>
    <n v="0"/>
    <n v="8831"/>
    <n v="2359.34"/>
    <n v="11190.34"/>
    <n v="0"/>
    <n v="7184.88"/>
    <n v="7184.88"/>
    <n v="1646.12"/>
    <n v="1646.12"/>
    <n v="4005.46"/>
    <s v="G/510509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512 Subrogación"/>
    <s v="002"/>
    <n v="6108.14"/>
    <n v="0"/>
    <n v="6108.14"/>
    <n v="-3054.07"/>
    <n v="3054.07"/>
    <n v="0"/>
    <n v="0"/>
    <n v="0"/>
    <n v="6108.14"/>
    <n v="6108.14"/>
    <n v="3054.07"/>
    <s v="G/510512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513 Encargos"/>
    <s v="002"/>
    <n v="5216.28"/>
    <n v="0"/>
    <n v="5216.28"/>
    <n v="-1584.44"/>
    <n v="3631.8399999999997"/>
    <n v="0"/>
    <n v="2438.83"/>
    <n v="2438.83"/>
    <n v="2777.45"/>
    <n v="2777.45"/>
    <n v="1193.01"/>
    <s v="G/510513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601 Aporte Patronal"/>
    <s v="002"/>
    <n v="186255.44"/>
    <n v="-812.89"/>
    <n v="185442.55"/>
    <n v="-12725.23"/>
    <n v="172717.31999999998"/>
    <n v="0"/>
    <n v="114082.47"/>
    <n v="114082.47"/>
    <n v="71360.079999999987"/>
    <n v="71360.079999999987"/>
    <n v="58634.85"/>
    <s v="G/510601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602 Fondo de Reserva"/>
    <s v="002"/>
    <n v="122966.31"/>
    <n v="-535.5"/>
    <n v="122430.81"/>
    <n v="-17782.68"/>
    <n v="104648.13"/>
    <n v="0"/>
    <n v="69625.09"/>
    <n v="69625.09"/>
    <n v="52805.72"/>
    <n v="52805.72"/>
    <n v="35023.040000000001"/>
    <s v="G/510602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4D REMUNERACION PERSONAL"/>
    <x v="0"/>
    <s v="510707 Compensación por Vacaciones no Gozadas por"/>
    <s v="002"/>
    <n v="16952.91"/>
    <n v="0"/>
    <n v="16952.91"/>
    <n v="0"/>
    <n v="16952.91"/>
    <n v="0"/>
    <n v="15467.82"/>
    <n v="15467.82"/>
    <n v="1485.0900000000001"/>
    <n v="1485.0900000000001"/>
    <n v="1485.09"/>
    <s v="G/510707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101  Agua Potable"/>
    <s v="001"/>
    <n v="8500"/>
    <n v="3500"/>
    <n v="12000"/>
    <n v="0"/>
    <n v="12000"/>
    <n v="0"/>
    <n v="7090.23"/>
    <n v="7090.23"/>
    <n v="4909.7700000000004"/>
    <n v="4909.7700000000004"/>
    <n v="4909.7700000000004"/>
    <s v="G/530101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104 Energía Eléctrica"/>
    <s v="001"/>
    <n v="17000"/>
    <n v="0"/>
    <n v="17000"/>
    <n v="0"/>
    <n v="17000"/>
    <n v="0"/>
    <n v="10218.67"/>
    <n v="10218.67"/>
    <n v="6781.33"/>
    <n v="6781.33"/>
    <n v="6781.33"/>
    <s v="G/5301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105 Telecomunicaciones"/>
    <s v="001"/>
    <n v="8500"/>
    <n v="2200"/>
    <n v="10700"/>
    <n v="-5000"/>
    <n v="5700"/>
    <n v="0"/>
    <n v="1795.72"/>
    <n v="1795.72"/>
    <n v="8904.2800000000007"/>
    <n v="8904.2800000000007"/>
    <n v="3904.28"/>
    <s v="G/530105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01 Transporte de Personal"/>
    <s v="001"/>
    <n v="31800"/>
    <n v="-4300"/>
    <n v="27500"/>
    <n v="0"/>
    <n v="27500"/>
    <n v="0"/>
    <n v="27500"/>
    <n v="15000"/>
    <n v="0"/>
    <n v="12500"/>
    <n v="0"/>
    <s v="G/530201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03 Almacenamiento, Embalaje, Desembalaje, Enva"/>
    <s v="001"/>
    <n v="0"/>
    <n v="500"/>
    <n v="500"/>
    <n v="0"/>
    <n v="500"/>
    <n v="0"/>
    <n v="0"/>
    <n v="0"/>
    <n v="500"/>
    <n v="500"/>
    <n v="500"/>
    <s v="G/530203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04 Edición, Impresión, Reproducción, Public"/>
    <s v="001"/>
    <n v="2000"/>
    <n v="0"/>
    <n v="2000"/>
    <n v="0"/>
    <n v="2000"/>
    <n v="0"/>
    <n v="2000"/>
    <n v="1139.19"/>
    <n v="0"/>
    <n v="860.81"/>
    <n v="0"/>
    <s v="G/5302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08 Servicio de Seguridad y Vigilancia"/>
    <s v="001"/>
    <n v="400000"/>
    <n v="26300"/>
    <n v="426300"/>
    <n v="-10000"/>
    <n v="416300"/>
    <n v="0"/>
    <n v="403110.40000000002"/>
    <n v="369510.40000000002"/>
    <n v="23189.599999999977"/>
    <n v="56789.599999999977"/>
    <n v="13189.6"/>
    <s v="G/530208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09 Servicios de Aseo, Lavado de Vestimenta"/>
    <s v="001"/>
    <n v="94000"/>
    <n v="-300"/>
    <n v="93700"/>
    <n v="0"/>
    <n v="93700"/>
    <n v="0"/>
    <n v="93687.679999999993"/>
    <n v="42940.2"/>
    <n v="12.320000000006985"/>
    <n v="50759.8"/>
    <n v="12.32"/>
    <s v="G/530209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246 Servicios de Identificación, Marcación, Aut"/>
    <s v="001"/>
    <n v="0"/>
    <n v="7840"/>
    <n v="7840"/>
    <n v="0"/>
    <n v="7840"/>
    <n v="0"/>
    <n v="7840"/>
    <n v="3920"/>
    <n v="0"/>
    <n v="3920"/>
    <n v="0"/>
    <s v="G/530246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402 Edificios, Locales, Residencias y Cablea"/>
    <s v="001"/>
    <n v="100000"/>
    <n v="-44140"/>
    <n v="55860"/>
    <n v="-10000"/>
    <n v="45860"/>
    <n v="10404.81"/>
    <n v="19940.330000000002"/>
    <n v="18372.330000000002"/>
    <n v="35919.67"/>
    <n v="37487.67"/>
    <n v="15514.86"/>
    <s v="G/530402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404 Maquinarias y Equipos (Instalación, Mant"/>
    <s v="001"/>
    <n v="3000"/>
    <n v="0"/>
    <n v="3000"/>
    <n v="-1440"/>
    <n v="1560"/>
    <n v="0"/>
    <n v="560"/>
    <n v="560"/>
    <n v="2440"/>
    <n v="2440"/>
    <n v="1000"/>
    <s v="G/5304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405 Vehículos (Servicio para Mantenimiento y Re"/>
    <s v="001"/>
    <n v="3000"/>
    <n v="3800"/>
    <n v="6800"/>
    <n v="0"/>
    <n v="6800"/>
    <n v="270"/>
    <n v="5509"/>
    <n v="1813"/>
    <n v="1291"/>
    <n v="4987"/>
    <n v="1021"/>
    <s v="G/530405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505 Vehículos (Arrendamiento)"/>
    <s v="001"/>
    <n v="94000"/>
    <n v="-12000"/>
    <n v="82000"/>
    <n v="-662.7"/>
    <n v="81337.3"/>
    <n v="5915.42"/>
    <n v="75421.88"/>
    <n v="44365.8"/>
    <n v="6578.1199999999953"/>
    <n v="37634.199999999997"/>
    <n v="0"/>
    <s v="G/530505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704 Mantenimiento y Reparación de Equipos y Sis"/>
    <s v="001"/>
    <n v="0"/>
    <n v="5500"/>
    <n v="5500"/>
    <n v="-5432.8"/>
    <n v="67.199999999999818"/>
    <n v="0"/>
    <n v="67.2"/>
    <n v="67.2"/>
    <n v="5432.8"/>
    <n v="5432.8"/>
    <n v="0"/>
    <s v="G/5307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2 Vestuario, Lencería, Prendas de Protecc"/>
    <s v="001"/>
    <n v="0"/>
    <n v="200"/>
    <n v="200"/>
    <n v="-200"/>
    <n v="0"/>
    <n v="0"/>
    <n v="0"/>
    <n v="0"/>
    <n v="200"/>
    <n v="200"/>
    <n v="0"/>
    <s v="G/530802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3 Combustibles y Lubricantes"/>
    <s v="001"/>
    <n v="4000"/>
    <n v="0"/>
    <n v="4000"/>
    <n v="0"/>
    <n v="4000"/>
    <n v="0"/>
    <n v="0"/>
    <n v="0"/>
    <n v="4000"/>
    <n v="4000"/>
    <n v="4000"/>
    <s v="G/530803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4 Materiales de Oficina"/>
    <s v="001"/>
    <n v="2500"/>
    <n v="4000"/>
    <n v="6500"/>
    <n v="0"/>
    <n v="6500"/>
    <n v="2131.6999999999998"/>
    <n v="3234.72"/>
    <n v="2847.27"/>
    <n v="3265.28"/>
    <n v="3652.73"/>
    <n v="1133.58"/>
    <s v="G/530804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5 Materiales de Aseo"/>
    <s v="001"/>
    <n v="0"/>
    <n v="1000"/>
    <n v="1000"/>
    <n v="0"/>
    <n v="1000"/>
    <n v="144.58000000000001"/>
    <n v="711.81"/>
    <n v="711.81"/>
    <n v="288.19000000000005"/>
    <n v="288.19000000000005"/>
    <n v="143.61000000000001"/>
    <s v="G/530805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6 Herramientas y Equipos Menores"/>
    <s v="001"/>
    <n v="0"/>
    <n v="200"/>
    <n v="200"/>
    <n v="0"/>
    <n v="200"/>
    <n v="0"/>
    <n v="0"/>
    <n v="0"/>
    <n v="200"/>
    <n v="200"/>
    <n v="200"/>
    <s v="G/530806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7 Materiales de Impresión, Fotografía, Rep"/>
    <s v="001"/>
    <n v="5000"/>
    <n v="0"/>
    <n v="5000"/>
    <n v="0"/>
    <n v="5000"/>
    <n v="0.01"/>
    <n v="4999.4799999999996"/>
    <n v="4999.4799999999996"/>
    <n v="0.52000000000043656"/>
    <n v="0.52000000000043656"/>
    <n v="0.51"/>
    <s v="G/530807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09 Medicamentos"/>
    <s v="001"/>
    <n v="0"/>
    <n v="1000"/>
    <n v="1000"/>
    <n v="-914.88"/>
    <n v="85.12"/>
    <n v="0"/>
    <n v="85.12"/>
    <n v="85.12"/>
    <n v="914.88"/>
    <n v="914.88"/>
    <n v="0"/>
    <s v="G/530809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11 Insumos, Materiales y Suministros para Cons"/>
    <s v="001"/>
    <n v="200"/>
    <n v="3500"/>
    <n v="3700"/>
    <n v="0"/>
    <n v="3700"/>
    <n v="38.700000000000003"/>
    <n v="119.62"/>
    <n v="119.62"/>
    <n v="3580.38"/>
    <n v="3580.38"/>
    <n v="3541.68"/>
    <s v="G/530811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1"/>
    <s v="530813 Repuestos y Accesorios"/>
    <s v="001"/>
    <n v="1000"/>
    <n v="0"/>
    <n v="1000"/>
    <n v="0"/>
    <n v="1000"/>
    <n v="0"/>
    <n v="369.6"/>
    <n v="369.6"/>
    <n v="630.4"/>
    <n v="630.4"/>
    <n v="630.4"/>
    <s v="G/530813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2"/>
    <s v="570102 Tasas Generales, Impuestos, Contribuciones,"/>
    <s v="001"/>
    <n v="1400"/>
    <n v="1000"/>
    <n v="2400"/>
    <n v="0"/>
    <n v="2400"/>
    <n v="0"/>
    <n v="338.28"/>
    <n v="336.54"/>
    <n v="2061.7200000000003"/>
    <n v="2063.46"/>
    <n v="2061.7199999999998"/>
    <s v="G/570102/1FA101"/>
  </r>
  <r>
    <s v="1"/>
    <s v="QUITO CIUDAD SOLIDARIA"/>
    <s v="COMUNALES"/>
    <s v="F"/>
    <s v="COORDINACION TERRITORIAL Y PARTICIPACION CIUDADANA"/>
    <s v="Adm Zonal Equinoccia - La Delicia"/>
    <s v="ZD07F070"/>
    <s v="FORTALECIMIENTO INSTITUCIONAL"/>
    <s v="GC00A10100001D GASTOS ADMINISTRATIVOS"/>
    <x v="2"/>
    <s v="570203 Comisiones Bancarias"/>
    <s v="001"/>
    <n v="100"/>
    <n v="200"/>
    <n v="300"/>
    <n v="-268.2"/>
    <n v="31.800000000000011"/>
    <n v="0"/>
    <n v="31.8"/>
    <n v="31.8"/>
    <n v="268.2"/>
    <n v="268.2"/>
    <n v="0"/>
    <s v="G/570203/1FA101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203 Decimotercer Sueldo"/>
    <s v="002"/>
    <n v="13144"/>
    <n v="0"/>
    <n v="13144"/>
    <n v="0"/>
    <n v="13144"/>
    <n v="10647.62"/>
    <n v="2496.38"/>
    <n v="2496.38"/>
    <n v="10647.619999999999"/>
    <n v="10647.619999999999"/>
    <n v="0"/>
    <s v="G/71020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204 Decimocuarto Sueldo"/>
    <s v="002"/>
    <n v="6087.3"/>
    <n v="0"/>
    <n v="6087.3"/>
    <n v="0"/>
    <n v="6087.3"/>
    <n v="1951.67"/>
    <n v="4048.33"/>
    <n v="4048.33"/>
    <n v="2038.9700000000003"/>
    <n v="2038.9700000000003"/>
    <n v="87.3"/>
    <s v="G/7102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507 Honorarios"/>
    <s v="002"/>
    <n v="0"/>
    <n v="1832.2"/>
    <n v="1832.2"/>
    <n v="1439.41"/>
    <n v="3271.61"/>
    <n v="0"/>
    <n v="1832.1"/>
    <n v="1832.1"/>
    <n v="0.10000000000013642"/>
    <n v="0.10000000000013642"/>
    <n v="1439.51"/>
    <s v="G/710507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510 Servicios Personales por Contrato"/>
    <s v="002"/>
    <n v="157728"/>
    <n v="0"/>
    <n v="157728"/>
    <n v="0"/>
    <n v="157728"/>
    <n v="62487.8"/>
    <n v="95240.2"/>
    <n v="95240.2"/>
    <n v="62487.8"/>
    <n v="62487.8"/>
    <n v="0"/>
    <s v="G/710510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601 Aporte Patronal"/>
    <s v="002"/>
    <n v="19952.59"/>
    <n v="0"/>
    <n v="19952.59"/>
    <n v="0"/>
    <n v="19952.59"/>
    <n v="7672.81"/>
    <n v="12279.78"/>
    <n v="12279.78"/>
    <n v="7672.8099999999995"/>
    <n v="7672.8099999999995"/>
    <n v="0"/>
    <s v="G/710601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3"/>
    <s v="710602 Fondo de Reserva"/>
    <s v="002"/>
    <n v="13144"/>
    <n v="0"/>
    <n v="13144"/>
    <n v="0"/>
    <n v="13144"/>
    <n v="6350.76"/>
    <n v="6793.24"/>
    <n v="6793.24"/>
    <n v="6350.76"/>
    <n v="6350.76"/>
    <n v="0"/>
    <s v="G/710602/1FF102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404 Maquinarias y Equipos (Instalación, Mant"/>
    <s v="001"/>
    <n v="2000"/>
    <n v="0"/>
    <n v="2000"/>
    <n v="-2000"/>
    <n v="0"/>
    <n v="0"/>
    <n v="0"/>
    <n v="0"/>
    <n v="2000"/>
    <n v="2000"/>
    <n v="0"/>
    <s v="G/730404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505 Vehículos (Arrendamiento)"/>
    <s v="001"/>
    <n v="6000"/>
    <n v="0"/>
    <n v="6000"/>
    <n v="-6000"/>
    <n v="0"/>
    <n v="0"/>
    <n v="0"/>
    <n v="0"/>
    <n v="6000"/>
    <n v="6000"/>
    <n v="0"/>
    <s v="G/730505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605 Estudio y Diseño de Proyectos"/>
    <s v="001"/>
    <n v="15000"/>
    <n v="0"/>
    <n v="15000"/>
    <n v="-15000"/>
    <n v="0"/>
    <n v="0"/>
    <n v="0"/>
    <n v="0"/>
    <n v="15000"/>
    <n v="15000"/>
    <n v="0"/>
    <s v="G/730605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606 Honorarios por Contratos Civiles de Servici"/>
    <s v="001"/>
    <n v="3159.01"/>
    <n v="0"/>
    <n v="3159.01"/>
    <n v="-3159.01"/>
    <n v="0"/>
    <n v="0"/>
    <n v="0"/>
    <n v="0"/>
    <n v="3159.01"/>
    <n v="3159.01"/>
    <n v="0"/>
    <s v="G/730606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804 Materiales de Oficina"/>
    <s v="001"/>
    <n v="300"/>
    <n v="0"/>
    <n v="300"/>
    <n v="-300"/>
    <n v="0"/>
    <n v="0"/>
    <n v="0"/>
    <n v="0"/>
    <n v="300"/>
    <n v="300"/>
    <n v="0"/>
    <s v="G/730804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0814 Suministros para Actividades Agropecuarias,"/>
    <s v="001"/>
    <n v="700"/>
    <n v="0"/>
    <n v="700"/>
    <n v="-700"/>
    <n v="0"/>
    <n v="0"/>
    <n v="0"/>
    <n v="0"/>
    <n v="700"/>
    <n v="700"/>
    <n v="0"/>
    <s v="G/730814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4"/>
    <s v="731406 Herramientas y equipos menores"/>
    <s v="001"/>
    <n v="600"/>
    <n v="0"/>
    <n v="600"/>
    <n v="-600"/>
    <n v="0"/>
    <n v="0"/>
    <n v="0"/>
    <n v="0"/>
    <n v="600"/>
    <n v="600"/>
    <n v="0"/>
    <s v="G/731406/3FD301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205 Espectáculos Culturales y Sociales"/>
    <s v="001"/>
    <n v="125141.75"/>
    <n v="0"/>
    <n v="125141.75"/>
    <n v="-125141.75"/>
    <n v="0"/>
    <n v="0"/>
    <n v="0"/>
    <n v="0"/>
    <n v="125141.75"/>
    <n v="125141.75"/>
    <n v="0"/>
    <s v="G/7302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237 Remediación, Restauración y Descontaminació"/>
    <s v="001"/>
    <n v="235978.45"/>
    <n v="0"/>
    <n v="235978.45"/>
    <n v="-235978.45"/>
    <n v="0"/>
    <n v="0"/>
    <n v="0"/>
    <n v="0"/>
    <n v="235978.45"/>
    <n v="235978.45"/>
    <n v="0"/>
    <s v="G/730237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504 Maquinarias y Equipos (Arrendamiento)"/>
    <s v="001"/>
    <n v="0"/>
    <n v="149381.75"/>
    <n v="149381.75"/>
    <n v="-93381.75"/>
    <n v="56000"/>
    <n v="56000"/>
    <n v="0"/>
    <n v="0"/>
    <n v="149381.75"/>
    <n v="149381.75"/>
    <n v="0"/>
    <s v="G/7305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605 Estudio y Diseño de Proyectos"/>
    <s v="001"/>
    <n v="0"/>
    <n v="45000"/>
    <n v="45000"/>
    <n v="-18232"/>
    <n v="26768"/>
    <n v="26768"/>
    <n v="0"/>
    <n v="0"/>
    <n v="45000"/>
    <n v="45000"/>
    <n v="0"/>
    <s v="G/7306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606 Honorarios por Contratos Civiles de Servici"/>
    <s v="001"/>
    <n v="0"/>
    <n v="50000"/>
    <n v="50000"/>
    <n v="-19397.12"/>
    <n v="30602.880000000001"/>
    <n v="30602.880000000001"/>
    <n v="0"/>
    <n v="0"/>
    <n v="50000"/>
    <n v="50000"/>
    <n v="0"/>
    <s v="G/730606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613 Capacitación para la Ciudadanía en Gener"/>
    <s v="001"/>
    <n v="16557.95"/>
    <n v="0"/>
    <n v="16557.95"/>
    <n v="-16557.95"/>
    <n v="0"/>
    <n v="0"/>
    <n v="0"/>
    <n v="0"/>
    <n v="16557.95"/>
    <n v="16557.95"/>
    <n v="0"/>
    <s v="G/73061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4"/>
    <s v="730814 Suministros para Actividades Agropecuarias,"/>
    <s v="001"/>
    <n v="3000"/>
    <n v="0"/>
    <n v="3000"/>
    <n v="-3000"/>
    <n v="0"/>
    <n v="0"/>
    <n v="0"/>
    <n v="0"/>
    <n v="3000"/>
    <n v="3000"/>
    <n v="0"/>
    <s v="G/73081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204 Edición, Impresión, Reproducción, Public"/>
    <s v="001"/>
    <n v="1400"/>
    <n v="0"/>
    <n v="1400"/>
    <n v="-1400"/>
    <n v="0"/>
    <n v="0"/>
    <n v="0"/>
    <n v="0"/>
    <n v="1400"/>
    <n v="1400"/>
    <n v="0"/>
    <s v="G/7302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205 Espectáculos Culturales y Sociales"/>
    <s v="001"/>
    <n v="16395.41"/>
    <n v="0"/>
    <n v="16395.41"/>
    <n v="-16395.41"/>
    <n v="0"/>
    <n v="0"/>
    <n v="0"/>
    <n v="0"/>
    <n v="16395.41"/>
    <n v="16395.41"/>
    <n v="0"/>
    <s v="G/7302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235 Servicio de Alimentación"/>
    <s v="001"/>
    <n v="1845"/>
    <n v="0"/>
    <n v="1845"/>
    <n v="-1845"/>
    <n v="0"/>
    <n v="0"/>
    <n v="0"/>
    <n v="0"/>
    <n v="1845"/>
    <n v="1845"/>
    <n v="0"/>
    <s v="G/73023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504 Maquinarias y Equipos (Arrendamiento)"/>
    <s v="001"/>
    <n v="16739.79"/>
    <n v="0"/>
    <n v="16739.79"/>
    <n v="-16739.79"/>
    <n v="0"/>
    <n v="0"/>
    <n v="0"/>
    <n v="0"/>
    <n v="16739.79"/>
    <n v="16739.79"/>
    <n v="0"/>
    <s v="G/7305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505 Vehículos (Arrendamiento)"/>
    <s v="001"/>
    <n v="1300"/>
    <n v="0"/>
    <n v="1300"/>
    <n v="-1300"/>
    <n v="0"/>
    <n v="0"/>
    <n v="0"/>
    <n v="0"/>
    <n v="1300"/>
    <n v="1300"/>
    <n v="0"/>
    <s v="G/7305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606 Honorarios por Contratos Civiles de Servici"/>
    <s v="001"/>
    <n v="11200"/>
    <n v="0"/>
    <n v="11200"/>
    <n v="-11200"/>
    <n v="0"/>
    <n v="0"/>
    <n v="0"/>
    <n v="0"/>
    <n v="11200"/>
    <n v="11200"/>
    <n v="0"/>
    <s v="G/730606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2D SISTEMA DE PARTICIPACION CIUDADANA"/>
    <x v="4"/>
    <s v="730613 Capacitación para la Ciudadanía en Gener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3D &quot;VOLUNTARIADO &quot;&quot;QUITO ACCION&quot;&quot;&quot;"/>
    <x v="4"/>
    <s v="730205 Espectáculos Culturales y Sociales"/>
    <s v="001"/>
    <n v="7894.24"/>
    <n v="0"/>
    <n v="7894.24"/>
    <n v="-7894.24"/>
    <n v="0"/>
    <n v="0"/>
    <n v="0"/>
    <n v="0"/>
    <n v="7894.24"/>
    <n v="7894.24"/>
    <n v="0"/>
    <s v="G/7302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3D &quot;VOLUNTARIADO &quot;&quot;QUITO ACCION&quot;&quot;&quot;"/>
    <x v="4"/>
    <s v="730235 Servicio de Alimentación"/>
    <s v="001"/>
    <n v="1600"/>
    <n v="0"/>
    <n v="1600"/>
    <n v="-1600"/>
    <n v="0"/>
    <n v="0"/>
    <n v="0"/>
    <n v="0"/>
    <n v="1600"/>
    <n v="1600"/>
    <n v="0"/>
    <s v="G/73023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3D &quot;VOLUNTARIADO &quot;&quot;QUITO ACCION&quot;&quot;&quot;"/>
    <x v="4"/>
    <s v="730505 Vehículos (Arrendamiento)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3D &quot;VOLUNTARIADO &quot;&quot;QUITO ACCION&quot;&quot;&quot;"/>
    <x v="4"/>
    <s v="730812 Materiales Didácticos"/>
    <s v="001"/>
    <n v="300"/>
    <n v="0"/>
    <n v="300"/>
    <n v="-300"/>
    <n v="0"/>
    <n v="0"/>
    <n v="0"/>
    <n v="0"/>
    <n v="300"/>
    <n v="300"/>
    <n v="0"/>
    <s v="G/730812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203 Almacenamiento, Embalaje, Desembalaje, E"/>
    <s v="001"/>
    <n v="1878.64"/>
    <n v="0"/>
    <n v="1878.64"/>
    <n v="0"/>
    <n v="1878.64"/>
    <n v="0"/>
    <n v="0"/>
    <n v="0"/>
    <n v="1878.64"/>
    <n v="1878.64"/>
    <n v="1878.64"/>
    <s v="G/73020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204 Edición, Impresión, Reproducción, Public"/>
    <s v="001"/>
    <n v="1000"/>
    <n v="-1000"/>
    <n v="0"/>
    <n v="0"/>
    <n v="0"/>
    <n v="0"/>
    <n v="0"/>
    <n v="0"/>
    <n v="0"/>
    <n v="0"/>
    <n v="0"/>
    <s v="G/7302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205 Espectáculos Culturales y Sociales"/>
    <s v="001"/>
    <n v="28000"/>
    <n v="-8553"/>
    <n v="19447"/>
    <n v="0"/>
    <n v="19447"/>
    <n v="0"/>
    <n v="19447"/>
    <n v="19447"/>
    <n v="0"/>
    <n v="0"/>
    <n v="0"/>
    <s v="G/7302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208 Servicio de Seguridad y Vigilancia"/>
    <s v="001"/>
    <n v="0"/>
    <n v="150999.76"/>
    <n v="150999.76"/>
    <n v="0"/>
    <n v="150999.76"/>
    <n v="131876.51999999999"/>
    <n v="0"/>
    <n v="0"/>
    <n v="150999.76"/>
    <n v="150999.76"/>
    <n v="19123.240000000002"/>
    <s v="G/730208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402 Edificios, Locales, Residencias y Cablea"/>
    <s v="001"/>
    <n v="80000"/>
    <n v="-49524"/>
    <n v="30476"/>
    <n v="0"/>
    <n v="30476"/>
    <n v="29979.81"/>
    <n v="476"/>
    <n v="476"/>
    <n v="30000"/>
    <n v="30000"/>
    <n v="20.190000000000001"/>
    <s v="G/730402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403 Mobiliarios (Instalación, Mantenimiento"/>
    <s v="001"/>
    <n v="20000"/>
    <n v="-20000"/>
    <n v="0"/>
    <n v="0"/>
    <n v="0"/>
    <n v="0"/>
    <n v="0"/>
    <n v="0"/>
    <n v="0"/>
    <n v="0"/>
    <n v="0"/>
    <s v="G/73040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613 Capacitación para la Ciudadanía en Gener"/>
    <s v="001"/>
    <n v="17000"/>
    <n v="-17000"/>
    <n v="0"/>
    <n v="0"/>
    <n v="0"/>
    <n v="0"/>
    <n v="0"/>
    <n v="0"/>
    <n v="0"/>
    <n v="0"/>
    <n v="0"/>
    <s v="G/73061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804 Materiales de Oficina"/>
    <s v="001"/>
    <n v="626.88"/>
    <n v="-626.88"/>
    <n v="0"/>
    <n v="0"/>
    <n v="0"/>
    <n v="0"/>
    <n v="0"/>
    <n v="0"/>
    <n v="0"/>
    <n v="0"/>
    <n v="0"/>
    <s v="G/7308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807 Materiales de Impresión, Fotografía, Rep"/>
    <s v="001"/>
    <n v="10000"/>
    <n v="-10000"/>
    <n v="0"/>
    <n v="0"/>
    <n v="0"/>
    <n v="0"/>
    <n v="0"/>
    <n v="0"/>
    <n v="0"/>
    <n v="0"/>
    <n v="0"/>
    <s v="G/730807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0820 Menaje y Accesorios Descartables"/>
    <s v="001"/>
    <n v="1000"/>
    <n v="-1000"/>
    <n v="0"/>
    <n v="0"/>
    <n v="0"/>
    <n v="0"/>
    <n v="0"/>
    <n v="0"/>
    <n v="0"/>
    <n v="0"/>
    <n v="0"/>
    <s v="G/730820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4"/>
    <s v="731408 Bienes Artísticos, Culturales, Bienes De"/>
    <s v="001"/>
    <n v="2000"/>
    <n v="-2000"/>
    <n v="0"/>
    <n v="0"/>
    <n v="0"/>
    <n v="0"/>
    <n v="0"/>
    <n v="0"/>
    <n v="0"/>
    <n v="0"/>
    <n v="0"/>
    <s v="G/731408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6D INFRAESTRUCTURA COMUNITARIA"/>
    <x v="4"/>
    <s v="730418 Mantenimiento de Áreas Verdes y Arreglo"/>
    <s v="001"/>
    <n v="55000"/>
    <n v="0"/>
    <n v="55000"/>
    <n v="-39117.279999999999"/>
    <n v="15882.720000000001"/>
    <n v="0"/>
    <n v="7930.72"/>
    <n v="7930.72"/>
    <n v="47069.279999999999"/>
    <n v="47069.279999999999"/>
    <n v="7952"/>
    <s v="G/730418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6D INFRAESTRUCTURA COMUNITARIA"/>
    <x v="4"/>
    <s v="730811 Insumos, Materiales y Suministros para Cons"/>
    <s v="001"/>
    <n v="20000"/>
    <n v="0"/>
    <n v="20000"/>
    <n v="-20000"/>
    <n v="0"/>
    <n v="0"/>
    <n v="0"/>
    <n v="0"/>
    <n v="20000"/>
    <n v="20000"/>
    <n v="0"/>
    <s v="G/730811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7D COLONIAS VACACIONALES RECREANDO QUITO"/>
    <x v="4"/>
    <s v="730205 Espectáculos Culturales y Sociales"/>
    <s v="001"/>
    <n v="1360"/>
    <n v="0"/>
    <n v="1360"/>
    <n v="-1360"/>
    <n v="0"/>
    <n v="0"/>
    <n v="0"/>
    <n v="0"/>
    <n v="1360"/>
    <n v="1360"/>
    <n v="0"/>
    <s v="G/7302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7D COLONIAS VACACIONALES RECREANDO QUITO"/>
    <x v="4"/>
    <s v="730235 Servicio de Alimentación"/>
    <s v="001"/>
    <n v="46000"/>
    <n v="0"/>
    <n v="46000"/>
    <n v="-46000"/>
    <n v="0"/>
    <n v="0"/>
    <n v="0"/>
    <n v="0"/>
    <n v="46000"/>
    <n v="46000"/>
    <n v="0"/>
    <s v="G/73023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7D COLONIAS VACACIONALES RECREANDO QUITO"/>
    <x v="4"/>
    <s v="730505 Vehículos (Arrendamiento)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7D COLONIAS VACACIONALES RECREANDO QUITO"/>
    <x v="4"/>
    <s v="730802 Vestuario, Lencería, Prendas de Protecci"/>
    <s v="001"/>
    <n v="15125.03"/>
    <n v="0"/>
    <n v="15125.03"/>
    <n v="-3.6"/>
    <n v="15121.43"/>
    <n v="81.540000000000006"/>
    <n v="15039.89"/>
    <n v="15039.89"/>
    <n v="85.140000000001237"/>
    <n v="85.140000000001237"/>
    <n v="0"/>
    <s v="G/730802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7D COLONIAS VACACIONALES RECREANDO QUITO"/>
    <x v="4"/>
    <s v="730812 Materiales Didácticos"/>
    <s v="001"/>
    <n v="8000"/>
    <n v="0"/>
    <n v="8000"/>
    <n v="-4516.0200000000004"/>
    <n v="3483.9799999999996"/>
    <n v="0"/>
    <n v="3483.98"/>
    <n v="3483.98"/>
    <n v="4516.0200000000004"/>
    <n v="4516.0200000000004"/>
    <n v="0"/>
    <s v="G/730812/1FF102"/>
  </r>
  <r>
    <s v="1"/>
    <s v="QUITO CIUDAD SOLIDARIA"/>
    <s v="COMUNALES"/>
    <s v="F"/>
    <s v="COORDINACION TERRITORIAL Y PARTICIPACION CIUDADANA"/>
    <s v="Adm Zonal Equinoccia - La Delicia"/>
    <s v="ZD07F070"/>
    <s v="ARTE, CULTURA Y PATRIMONIO"/>
    <s v="GI00G10100001D AGENDA CULTURAL METROPOLITANA"/>
    <x v="4"/>
    <s v="730205 Espectáculos Culturales y Sociales"/>
    <s v="001"/>
    <n v="45000"/>
    <n v="0"/>
    <n v="45000"/>
    <n v="-41510"/>
    <n v="3490"/>
    <n v="0"/>
    <n v="0"/>
    <n v="0"/>
    <n v="45000"/>
    <n v="45000"/>
    <n v="3490"/>
    <s v="G/730205/1FG101"/>
  </r>
  <r>
    <s v="1"/>
    <s v="QUITO CIUDAD SOLIDARIA"/>
    <s v="COMUNALES"/>
    <s v="F"/>
    <s v="COORDINACION TERRITORIAL Y PARTICIPACION CIUDADANA"/>
    <s v="Adm Zonal Equinoccia - La Delicia"/>
    <s v="ZD07F070"/>
    <s v="ARTE, CULTURA Y PATRIMONIO"/>
    <s v="GI00G10100011D TERRITORIO Y CULTURA"/>
    <x v="4"/>
    <s v="730205 Espectáculos Culturales y Sociales"/>
    <s v="001"/>
    <n v="67000"/>
    <n v="0"/>
    <n v="67000"/>
    <n v="-59905"/>
    <n v="7095"/>
    <n v="0"/>
    <n v="7095"/>
    <n v="3855"/>
    <n v="59905"/>
    <n v="63145"/>
    <n v="0"/>
    <s v="G/730205/1FG10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204 Edición, Impresión, Reproducción, Public"/>
    <s v="001"/>
    <n v="4255"/>
    <n v="0"/>
    <n v="4255"/>
    <n v="-4255"/>
    <n v="0"/>
    <n v="0"/>
    <n v="0"/>
    <n v="0"/>
    <n v="4255"/>
    <n v="4255"/>
    <n v="0"/>
    <s v="G/730204/2FH21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235 Servicio de Alimentación"/>
    <s v="001"/>
    <n v="2300"/>
    <n v="0"/>
    <n v="2300"/>
    <n v="-2300"/>
    <n v="0"/>
    <n v="0"/>
    <n v="0"/>
    <n v="0"/>
    <n v="2300"/>
    <n v="2300"/>
    <n v="0"/>
    <s v="G/730235/2FH21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503 Mobiliario (Arrendamiento)"/>
    <s v="001"/>
    <n v="6745"/>
    <n v="0"/>
    <n v="6745"/>
    <n v="-6745"/>
    <n v="0"/>
    <n v="0"/>
    <n v="0"/>
    <n v="0"/>
    <n v="6745"/>
    <n v="6745"/>
    <n v="0"/>
    <s v="G/730503/2FH21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505 Vehículos (Arrendamiento)"/>
    <s v="001"/>
    <n v="2700"/>
    <n v="0"/>
    <n v="2700"/>
    <n v="-2700"/>
    <n v="0"/>
    <n v="0"/>
    <n v="0"/>
    <n v="0"/>
    <n v="2700"/>
    <n v="2700"/>
    <n v="0"/>
    <s v="G/730505/2FH21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613 Capacitación para la Ciudadanía en Gener"/>
    <s v="001"/>
    <n v="7000"/>
    <n v="0"/>
    <n v="7000"/>
    <n v="-7000"/>
    <n v="0"/>
    <n v="0"/>
    <n v="0"/>
    <n v="0"/>
    <n v="7000"/>
    <n v="7000"/>
    <n v="0"/>
    <s v="G/730613/2FH211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4"/>
    <s v="730814 Suministros para Actividades Agropecuarias,"/>
    <s v="001"/>
    <n v="1500"/>
    <n v="0"/>
    <n v="1500"/>
    <n v="0"/>
    <n v="1500"/>
    <n v="0"/>
    <n v="1498.5"/>
    <n v="0"/>
    <n v="1.5"/>
    <n v="1500"/>
    <n v="1.5"/>
    <s v="G/730814/2FH211"/>
  </r>
  <r>
    <s v="1"/>
    <s v="QUITO CIUDAD SOLIDARIA"/>
    <s v="COMUNALES"/>
    <s v="F"/>
    <s v="COORDINACION TERRITORIAL Y PARTICIPACION CIUDADANA"/>
    <s v="Adm Zonal Equinoccia - La Delicia"/>
    <s v="ZD07F070"/>
    <s v="PROMOCIÓN Y PROTECCIÓN DE DERECHOS"/>
    <s v="GI00J10300002D PROMOCIÓN DE DERECHOS DE GRUPOS DE ATENC"/>
    <x v="4"/>
    <s v="730205 Espectáculos Culturales y Sociales"/>
    <s v="001"/>
    <n v="31800"/>
    <n v="0"/>
    <n v="31800"/>
    <n v="-24800"/>
    <n v="7000"/>
    <n v="0"/>
    <n v="7000"/>
    <n v="7000"/>
    <n v="24800"/>
    <n v="24800"/>
    <n v="0"/>
    <s v="G/730205/1FJ103"/>
  </r>
  <r>
    <s v="1"/>
    <s v="QUITO CIUDAD SOLIDARIA"/>
    <s v="COMUNALES"/>
    <s v="F"/>
    <s v="COORDINACION TERRITORIAL Y PARTICIPACION CIUDADANA"/>
    <s v="Adm Zonal Equinoccia - La Delicia"/>
    <s v="ZD07F070"/>
    <s v="PROMOCIÓN Y PROTECCIÓN DE DERECHOS"/>
    <s v="GI00J10300002D PROMOCIÓN DE DERECHOS DE GRUPOS DE ATENC"/>
    <x v="4"/>
    <s v="730613 Capacitación para la Ciudadanía en Gener"/>
    <s v="001"/>
    <n v="14200"/>
    <n v="0"/>
    <n v="14200"/>
    <n v="-14200"/>
    <n v="0"/>
    <n v="0"/>
    <n v="0"/>
    <n v="0"/>
    <n v="14200"/>
    <n v="14200"/>
    <n v="0"/>
    <s v="G/730613/1FJ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204 Edición, Impresión, Reproducción, Public"/>
    <s v="001"/>
    <n v="5000"/>
    <n v="0"/>
    <n v="5000"/>
    <n v="-5000"/>
    <n v="0"/>
    <n v="0"/>
    <n v="0"/>
    <n v="0"/>
    <n v="5000"/>
    <n v="5000"/>
    <n v="0"/>
    <s v="G/730204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205 Espectáculos Culturales y Sociales"/>
    <s v="001"/>
    <n v="3000"/>
    <n v="-3000"/>
    <n v="0"/>
    <n v="0"/>
    <n v="0"/>
    <n v="0"/>
    <n v="0"/>
    <n v="0"/>
    <n v="0"/>
    <n v="0"/>
    <n v="0"/>
    <s v="G/730205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505 Vehículos (Arrendamiento)"/>
    <s v="001"/>
    <n v="21090.240000000002"/>
    <n v="-5000"/>
    <n v="16090.240000000002"/>
    <n v="-3238.32"/>
    <n v="12851.920000000002"/>
    <n v="12851.92"/>
    <n v="0"/>
    <n v="0"/>
    <n v="16090.240000000002"/>
    <n v="16090.240000000002"/>
    <n v="0"/>
    <s v="G/730505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606 Honorarios por Contratos Civiles de Servici"/>
    <s v="001"/>
    <n v="56830.68"/>
    <n v="0"/>
    <n v="56830.68"/>
    <n v="-43390.68"/>
    <n v="13440"/>
    <n v="0"/>
    <n v="0"/>
    <n v="0"/>
    <n v="56830.68"/>
    <n v="56830.68"/>
    <n v="13440"/>
    <s v="G/730606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810 Dispositivos Médicos para Laboratorio Cl"/>
    <s v="001"/>
    <n v="0"/>
    <n v="1500"/>
    <n v="1500"/>
    <n v="0"/>
    <n v="1500"/>
    <n v="0"/>
    <n v="0"/>
    <n v="0"/>
    <n v="1500"/>
    <n v="1500"/>
    <n v="1500"/>
    <s v="G/730810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4"/>
    <s v="730812 Materiales Didácticos"/>
    <s v="001"/>
    <n v="0"/>
    <n v="3000"/>
    <n v="3000"/>
    <n v="-3000"/>
    <n v="0"/>
    <n v="0"/>
    <n v="0"/>
    <n v="0"/>
    <n v="3000"/>
    <n v="3000"/>
    <n v="0"/>
    <s v="G/730812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4D SISTEMA INTEGRAL DE PROMOCIÓN DE LA SALU"/>
    <x v="4"/>
    <s v="730205 Espectáculos Culturales y Sociales"/>
    <s v="001"/>
    <n v="5424"/>
    <n v="-4000"/>
    <n v="1424"/>
    <n v="-1424"/>
    <n v="0"/>
    <n v="0"/>
    <n v="0"/>
    <n v="0"/>
    <n v="1424"/>
    <n v="1424"/>
    <n v="0"/>
    <s v="G/730205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4D SISTEMA INTEGRAL DE PROMOCIÓN DE LA SALU"/>
    <x v="4"/>
    <s v="730606 Honorarios por Contratos Civiles de Servici"/>
    <s v="001"/>
    <n v="37887.120000000003"/>
    <n v="-2000"/>
    <n v="35887.120000000003"/>
    <n v="-29167.119999999999"/>
    <n v="6720.0000000000036"/>
    <n v="0"/>
    <n v="0"/>
    <n v="0"/>
    <n v="35887.120000000003"/>
    <n v="35887.120000000003"/>
    <n v="6720"/>
    <s v="G/730606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4D SISTEMA INTEGRAL DE PROMOCIÓN DE LA SALU"/>
    <x v="4"/>
    <s v="730812 Materiales Didácticos"/>
    <s v="001"/>
    <n v="4242"/>
    <n v="0"/>
    <n v="4242"/>
    <n v="-4242"/>
    <n v="0"/>
    <n v="0"/>
    <n v="0"/>
    <n v="0"/>
    <n v="4242"/>
    <n v="4242"/>
    <n v="0"/>
    <s v="G/730812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 Zonal Equinoccia - La Delicia"/>
    <s v="ZD07F070"/>
    <s v="QUITO SIN MIEDO"/>
    <s v="GI00N10300004D PREVENCIÓN SITUACIONAL Y CONVIVENCIA PAC"/>
    <x v="4"/>
    <s v="730811 Insumos, Materiales y Suministros para Cons"/>
    <s v="001"/>
    <n v="5500"/>
    <n v="0"/>
    <n v="5500"/>
    <n v="-1867.28"/>
    <n v="3632.7200000000003"/>
    <n v="0"/>
    <n v="3632.72"/>
    <n v="3632.72"/>
    <n v="1867.2800000000002"/>
    <n v="1867.2800000000002"/>
    <n v="0"/>
    <s v="G/730811/1FN103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4"/>
    <s v="730209 Servicios de Aseo, Lavado de Vestimenta"/>
    <s v="001"/>
    <n v="1000"/>
    <n v="0"/>
    <n v="1000"/>
    <n v="0"/>
    <n v="1000"/>
    <n v="0"/>
    <n v="537.6"/>
    <n v="537.6"/>
    <n v="462.4"/>
    <n v="462.4"/>
    <n v="462.4"/>
    <s v="G/730209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4"/>
    <s v="730504 Maquinarias y Equipos (Arrendamiento)"/>
    <s v="001"/>
    <n v="5500"/>
    <n v="0"/>
    <n v="5500"/>
    <n v="0"/>
    <n v="5500"/>
    <n v="0"/>
    <n v="0"/>
    <n v="0"/>
    <n v="5500"/>
    <n v="5500"/>
    <n v="5500"/>
    <s v="G/730504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4"/>
    <s v="730802 Vestuario, Lencería, Prendas de Protecci"/>
    <s v="001"/>
    <n v="5000"/>
    <n v="0"/>
    <n v="5000"/>
    <n v="-5000"/>
    <n v="0"/>
    <n v="0"/>
    <n v="0"/>
    <n v="0"/>
    <n v="5000"/>
    <n v="5000"/>
    <n v="0"/>
    <s v="G/730802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4"/>
    <s v="730805 Materiales de Aseo"/>
    <s v="001"/>
    <n v="1000"/>
    <n v="0"/>
    <n v="1000"/>
    <n v="-500"/>
    <n v="500"/>
    <n v="0"/>
    <n v="0"/>
    <n v="0"/>
    <n v="1000"/>
    <n v="1000"/>
    <n v="500"/>
    <s v="G/730805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6D ATENCIÓN Y RESPUESTA DE EMERGENCIAS"/>
    <x v="4"/>
    <s v="730203 Almacenamiento, Embalaje, Desembalaje, E"/>
    <s v="001"/>
    <n v="888.56"/>
    <n v="0"/>
    <n v="888.56"/>
    <n v="-688.56"/>
    <n v="200"/>
    <n v="0"/>
    <n v="0"/>
    <n v="0"/>
    <n v="888.56"/>
    <n v="888.56"/>
    <n v="200"/>
    <s v="G/730203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6D ATENCIÓN Y RESPUESTA DE EMERGENCIAS"/>
    <x v="4"/>
    <s v="730811 Insumos, Materiales y Suministros para Cons"/>
    <s v="001"/>
    <n v="3000"/>
    <n v="0"/>
    <n v="3000"/>
    <n v="0"/>
    <n v="3000"/>
    <n v="0"/>
    <n v="2954"/>
    <n v="2954"/>
    <n v="46"/>
    <n v="46"/>
    <n v="46"/>
    <s v="G/730811/3FN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5"/>
    <s v="750107 Construcciones y Edificaciones"/>
    <s v="001"/>
    <n v="50000"/>
    <n v="0"/>
    <n v="50000"/>
    <n v="-121.91"/>
    <n v="49878.09"/>
    <n v="49878.09"/>
    <n v="0"/>
    <n v="0"/>
    <n v="50000"/>
    <n v="50000"/>
    <n v="0"/>
    <s v="G/750107/3FD301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5"/>
    <s v="750104 Urbanización y Embellecimiento"/>
    <s v="002"/>
    <n v="259644.36"/>
    <n v="-214370.71"/>
    <n v="45273.649999999994"/>
    <n v="0"/>
    <n v="45273.649999999994"/>
    <n v="0"/>
    <n v="45273.65"/>
    <n v="45273.64"/>
    <n v="0"/>
    <n v="9.9999999947613105E-3"/>
    <n v="0"/>
    <s v="G/7501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5"/>
    <s v="750104 Urbanización y Embellecimiento"/>
    <s v="001"/>
    <n v="1687354.49"/>
    <n v="-134878.67000000001"/>
    <n v="1552475.82"/>
    <n v="-846477.02"/>
    <n v="705998.8"/>
    <n v="126349.15"/>
    <n v="558209.67000000004"/>
    <n v="54203.25"/>
    <n v="994266.15"/>
    <n v="1498272.57"/>
    <n v="21439.98"/>
    <s v="G/7501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5"/>
    <s v="750105 Transporte y Vías"/>
    <s v="001"/>
    <n v="1505465.7"/>
    <n v="-109503.08"/>
    <n v="1395962.6199999999"/>
    <n v="-43000"/>
    <n v="1352962.6199999999"/>
    <n v="714766.86"/>
    <n v="631458.76"/>
    <n v="41302.17"/>
    <n v="764503.85999999987"/>
    <n v="1354660.45"/>
    <n v="6737"/>
    <s v="G/7501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5"/>
    <s v="750105 Transporte y Vías"/>
    <s v="002"/>
    <n v="90000"/>
    <n v="-59574.17"/>
    <n v="30425.83"/>
    <n v="0"/>
    <n v="30425.83"/>
    <n v="0.01"/>
    <n v="30425.82"/>
    <n v="30425.82"/>
    <n v="1.0000000002037268E-2"/>
    <n v="1.0000000002037268E-2"/>
    <n v="0"/>
    <s v="G/750105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1D PRESUPUESTOS PARTICIPATIVOS"/>
    <x v="5"/>
    <s v="750107 Construcciones y Edificaciones"/>
    <s v="002"/>
    <n v="65000"/>
    <n v="-65000"/>
    <n v="0"/>
    <n v="0"/>
    <n v="0"/>
    <n v="0"/>
    <n v="0"/>
    <n v="0"/>
    <n v="0"/>
    <n v="0"/>
    <n v="0"/>
    <s v="G/750107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6D INFRAESTRUCTURA COMUNITARIA"/>
    <x v="5"/>
    <s v="750104 Urbanización y Embellecimiento"/>
    <s v="002"/>
    <n v="100000"/>
    <n v="-64108.63"/>
    <n v="35891.370000000003"/>
    <n v="0"/>
    <n v="35891.370000000003"/>
    <n v="0.01"/>
    <n v="35891.360000000001"/>
    <n v="35891.360000000001"/>
    <n v="1.0000000002037268E-2"/>
    <n v="1.0000000002037268E-2"/>
    <n v="0"/>
    <s v="G/7501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6D INFRAESTRUCTURA COMUNITARIA"/>
    <x v="5"/>
    <s v="750104 Urbanización y Embellecimiento"/>
    <s v="001"/>
    <n v="238012.98"/>
    <n v="0"/>
    <n v="238012.98"/>
    <n v="-30000"/>
    <n v="208012.98"/>
    <n v="10510.76"/>
    <n v="196987.9"/>
    <n v="42861.120000000003"/>
    <n v="41025.080000000016"/>
    <n v="195151.86000000002"/>
    <n v="514.32000000000005"/>
    <s v="G/7501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6D INFRAESTRUCTURA COMUNITARIA"/>
    <x v="5"/>
    <s v="750105 Transporte y Vías"/>
    <s v="001"/>
    <n v="220000"/>
    <n v="0"/>
    <n v="220000"/>
    <n v="0"/>
    <n v="220000"/>
    <n v="168460.17"/>
    <n v="42299.41"/>
    <n v="0"/>
    <n v="177700.59"/>
    <n v="220000"/>
    <n v="9240.42"/>
    <s v="G/750105/1FF102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6"/>
    <s v="840104 Maquinarias y Equipos"/>
    <s v="001"/>
    <n v="4000"/>
    <n v="0"/>
    <n v="4000"/>
    <n v="-4000"/>
    <n v="0"/>
    <n v="0"/>
    <n v="0"/>
    <n v="0"/>
    <n v="4000"/>
    <n v="4000"/>
    <n v="0"/>
    <s v="G/840104/3FD301"/>
  </r>
  <r>
    <s v="3"/>
    <s v="QUITO CIUDAD INTELIGENTE"/>
    <s v="COMUNALES"/>
    <s v="F"/>
    <s v="COORDINACION TERRITORIAL Y PARTICIPACION CIUDADANA"/>
    <s v="Adm Zonal Equinoccia - La Delicia"/>
    <s v="ZD07F070"/>
    <s v="CERO RESIDUOSCERO RESIDUOS"/>
    <s v="GI00D30100004D IMPLEMENTACIÓN DE CENTROS DE APROVECHAMI"/>
    <x v="6"/>
    <s v="840107 Equipos, Sistemas y Paquetes Informáticos"/>
    <s v="001"/>
    <n v="2000"/>
    <n v="0"/>
    <n v="2000"/>
    <n v="-2000"/>
    <n v="0"/>
    <n v="0"/>
    <n v="0"/>
    <n v="0"/>
    <n v="2000"/>
    <n v="2000"/>
    <n v="0"/>
    <s v="G/840107/3FD301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6"/>
    <s v="840103 Mobiliarios"/>
    <s v="001"/>
    <n v="25000"/>
    <n v="-20000"/>
    <n v="5000"/>
    <n v="0"/>
    <n v="5000"/>
    <n v="0"/>
    <n v="0"/>
    <n v="0"/>
    <n v="5000"/>
    <n v="5000"/>
    <n v="5000"/>
    <s v="G/840103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6"/>
    <s v="840104 Maquinarias y Equipos"/>
    <s v="001"/>
    <n v="16000"/>
    <n v="-5450.88"/>
    <n v="10549.119999999999"/>
    <n v="-5000"/>
    <n v="5549.119999999999"/>
    <n v="208.32"/>
    <n v="2340.8000000000002"/>
    <n v="2340.8000000000002"/>
    <n v="8208.32"/>
    <n v="8208.32"/>
    <n v="3000"/>
    <s v="G/840104/1FF102"/>
  </r>
  <r>
    <s v="1"/>
    <s v="QUITO CIUDAD SOLIDARIA"/>
    <s v="COMUNALES"/>
    <s v="F"/>
    <s v="COORDINACION TERRITORIAL Y PARTICIPACION CIUDADANA"/>
    <s v="Adm Zonal Equinoccia - La Delicia"/>
    <s v="ZD07F070"/>
    <s v="PARTICIPACION CIUDADANA"/>
    <s v="GI00F10200005D CASAS SOMOS QUITO"/>
    <x v="6"/>
    <s v="840107 Equipos, Sistemas y Paquetes Informáticos"/>
    <s v="001"/>
    <n v="20000"/>
    <n v="-15845"/>
    <n v="4155"/>
    <n v="-2155"/>
    <n v="2000"/>
    <n v="0"/>
    <n v="0"/>
    <n v="0"/>
    <n v="4155"/>
    <n v="4155"/>
    <n v="2000"/>
    <s v="G/840107/1FF102"/>
  </r>
  <r>
    <s v="2"/>
    <s v="QUITO CIUDAD DE OPORTUNIDADES"/>
    <s v="COMUNALES"/>
    <s v="F"/>
    <s v="COORDINACION TERRITORIAL Y PARTICIPACION CIUDADANA"/>
    <s v="Adm Zonal Equinoccia - La Delicia"/>
    <s v="ZD07F070"/>
    <s v="DESARROLLO TERRITORIAL"/>
    <s v="GI00H21100002D PROMOCIÓN DE VOCACIONES PRODUCTIVAS TERR"/>
    <x v="6"/>
    <s v="840107 Equipos, Sistemas y Paquetes Informáticos"/>
    <s v="001"/>
    <n v="1500"/>
    <n v="0"/>
    <n v="1500"/>
    <n v="0"/>
    <n v="1500"/>
    <n v="1432.48"/>
    <n v="0"/>
    <n v="0"/>
    <n v="1500"/>
    <n v="1500"/>
    <n v="67.52"/>
    <s v="G/840107/2FH211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3D SEGURIDAD ALIMENTARIA Y DE CALIDAD"/>
    <x v="6"/>
    <s v="840113 Equipos Médicos"/>
    <s v="001"/>
    <n v="0"/>
    <n v="3500"/>
    <n v="3500"/>
    <n v="0"/>
    <n v="3500"/>
    <n v="0"/>
    <n v="0"/>
    <n v="0"/>
    <n v="3500"/>
    <n v="3500"/>
    <n v="3500"/>
    <s v="G/840113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4D SISTEMA INTEGRAL DE PROMOCIÓN DE LA SALU"/>
    <x v="6"/>
    <s v="840107 Equipos, Sistemas y Paquetes Informáticos"/>
    <s v="001"/>
    <n v="0"/>
    <n v="4000"/>
    <n v="4000"/>
    <n v="0"/>
    <n v="4000"/>
    <n v="0"/>
    <n v="0"/>
    <n v="0"/>
    <n v="4000"/>
    <n v="4000"/>
    <n v="4000"/>
    <s v="G/840107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4D SISTEMA INTEGRAL DE PROMOCIÓN DE LA SALU"/>
    <x v="6"/>
    <s v="840113 Equipos Médicos"/>
    <s v="001"/>
    <n v="0"/>
    <n v="2000"/>
    <n v="2000"/>
    <n v="-2000"/>
    <n v="0"/>
    <n v="0"/>
    <n v="0"/>
    <n v="0"/>
    <n v="2000"/>
    <n v="2000"/>
    <n v="0"/>
    <s v="G/840113/1FM103"/>
  </r>
  <r>
    <s v="1"/>
    <s v="QUITO CIUDAD SOLIDARIA"/>
    <s v="COMUNALES"/>
    <s v="F"/>
    <s v="COORDINACION TERRITORIAL Y PARTICIPACION CIUDADANA"/>
    <s v="Adm Zonal Equinoccia - La Delicia"/>
    <s v="ZD07F070"/>
    <s v="SALUD AL DIA"/>
    <s v="GI00M10300005D MANEJO DE FAUNA URBANA EN EL DMQ"/>
    <x v="6"/>
    <s v="840103 Mobiliarios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6"/>
    <s v="840104 Maquinarias y Equipos"/>
    <s v="001"/>
    <n v="15500"/>
    <n v="0"/>
    <n v="15500"/>
    <n v="-15500"/>
    <n v="0"/>
    <n v="0"/>
    <n v="0"/>
    <n v="0"/>
    <n v="15500"/>
    <n v="15500"/>
    <n v="0"/>
    <s v="G/840104/3FN301"/>
  </r>
  <r>
    <s v="3"/>
    <s v="QUITO CIUDAD INTELIGENTE"/>
    <s v="COMUNALES"/>
    <s v="F"/>
    <s v="COORDINACION TERRITORIAL Y PARTICIPACION CIUDADANA"/>
    <s v="Adm Zonal Equinoccia - La Delicia"/>
    <s v="ZD07F070"/>
    <s v="GESTION DE RIESGOS"/>
    <s v="GI00N30100005D REDUCCIÓN DE RIESGOS DE DESASTRES EN EL"/>
    <x v="6"/>
    <s v="840107 Equipos, Sistemas y Paquetes Informáticos"/>
    <s v="001"/>
    <n v="6000"/>
    <n v="0"/>
    <n v="6000"/>
    <n v="0"/>
    <n v="6000"/>
    <n v="682.92"/>
    <n v="5208"/>
    <n v="5208"/>
    <n v="792"/>
    <n v="792"/>
    <n v="109.08"/>
    <s v="G/840107/3FN3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0"/>
    <s v="510502 Remuneración Unificada para Pasantes e Inte"/>
    <s v="002"/>
    <n v="42500"/>
    <n v="32000"/>
    <n v="74500"/>
    <n v="0"/>
    <n v="74500"/>
    <n v="55517.72"/>
    <n v="18982.28"/>
    <n v="5253.2"/>
    <n v="55517.72"/>
    <n v="69246.8"/>
    <n v="0"/>
    <s v="G/510502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0"/>
    <s v="510601 Aporte Patronal"/>
    <s v="002"/>
    <n v="22200"/>
    <n v="16896"/>
    <n v="39096"/>
    <n v="0"/>
    <n v="39096"/>
    <n v="29073.32"/>
    <n v="10022.68"/>
    <n v="2773.6"/>
    <n v="29073.32"/>
    <n v="36322.400000000001"/>
    <n v="0"/>
    <s v="G/510601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105 Remuneraciones Unificadas"/>
    <s v="002"/>
    <n v="8669544"/>
    <n v="-20593.73"/>
    <n v="8648950.2699999996"/>
    <n v="-1086117.02"/>
    <n v="7562833.25"/>
    <n v="0"/>
    <n v="4993000.13"/>
    <n v="4990750.13"/>
    <n v="3655950.1399999997"/>
    <n v="3658200.1399999997"/>
    <n v="2569833.12"/>
    <s v="G/510105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106 Salarios Unificados"/>
    <s v="002"/>
    <n v="762350.88"/>
    <n v="2436.52"/>
    <n v="764787.4"/>
    <n v="34937.550000000003"/>
    <n v="799724.95000000007"/>
    <n v="0"/>
    <n v="525177.06999999995"/>
    <n v="525177.06999999995"/>
    <n v="239610.33000000007"/>
    <n v="239610.33000000007"/>
    <n v="274547.88"/>
    <s v="G/510106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203 Decimotercer Sueldo"/>
    <s v="002"/>
    <n v="877696.24"/>
    <n v="7387.49"/>
    <n v="885083.73"/>
    <n v="0"/>
    <n v="885083.73"/>
    <n v="74494.78"/>
    <n v="98337.43"/>
    <n v="95649.93"/>
    <n v="786746.3"/>
    <n v="789433.8"/>
    <n v="712251.52"/>
    <s v="G/510203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204 Decimocuarto Sueldo"/>
    <s v="002"/>
    <n v="316133.78000000003"/>
    <n v="1795.31"/>
    <n v="317929.09000000003"/>
    <n v="0"/>
    <n v="317929.09000000003"/>
    <n v="12345.52"/>
    <n v="253110.8"/>
    <n v="252436.36"/>
    <n v="64818.290000000037"/>
    <n v="65492.73000000004"/>
    <n v="52472.77"/>
    <s v="G/510204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304 Compensación por Transporte"/>
    <s v="002"/>
    <n v="13464"/>
    <n v="0"/>
    <n v="13464"/>
    <n v="-7360.41"/>
    <n v="6103.59"/>
    <n v="0"/>
    <n v="4109.5"/>
    <n v="4109.5"/>
    <n v="9354.5"/>
    <n v="9354.5"/>
    <n v="1994.09"/>
    <s v="G/510304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306 Alimentación"/>
    <s v="002"/>
    <n v="107712"/>
    <n v="352"/>
    <n v="108064"/>
    <n v="-39329.71"/>
    <n v="68734.290000000008"/>
    <n v="0"/>
    <n v="44188"/>
    <n v="44188"/>
    <n v="63876"/>
    <n v="63876"/>
    <n v="24546.29"/>
    <s v="G/510306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401 Por Cargas Familiares"/>
    <s v="002"/>
    <n v="3811.75"/>
    <n v="0"/>
    <n v="3811.75"/>
    <n v="-2712.38"/>
    <n v="1099.3699999999999"/>
    <n v="0"/>
    <n v="724"/>
    <n v="724"/>
    <n v="3087.75"/>
    <n v="3087.75"/>
    <n v="375.37"/>
    <s v="G/510401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408 Subsidio de Antigüedad"/>
    <s v="002"/>
    <n v="22870.53"/>
    <n v="97.48"/>
    <n v="22968.01"/>
    <n v="6365.97"/>
    <n v="29333.98"/>
    <n v="0"/>
    <n v="19256.47"/>
    <n v="19256.47"/>
    <n v="3711.5399999999972"/>
    <n v="3711.5399999999972"/>
    <n v="10077.51"/>
    <s v="G/510408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507 Honorarios"/>
    <s v="002"/>
    <n v="44364.78"/>
    <n v="11877.37"/>
    <n v="56242.15"/>
    <n v="32920.61"/>
    <n v="89162.760000000009"/>
    <n v="0"/>
    <n v="56242.15"/>
    <n v="56242.15"/>
    <n v="0"/>
    <n v="0"/>
    <n v="32920.61"/>
    <s v="G/510507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509 Horas Extraordinarias y Suplementarias"/>
    <s v="002"/>
    <n v="216182.93"/>
    <n v="0"/>
    <n v="216182.93"/>
    <n v="-7929.27"/>
    <n v="208253.66"/>
    <n v="0"/>
    <n v="126051.31"/>
    <n v="126051.31"/>
    <n v="90131.62"/>
    <n v="90131.62"/>
    <n v="82202.350000000006"/>
    <s v="G/510509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510 Servicios Personales por Contrato"/>
    <s v="002"/>
    <n v="1100460"/>
    <n v="99110.399999999994"/>
    <n v="1199570.3999999999"/>
    <n v="0"/>
    <n v="1199570.3999999999"/>
    <n v="589867.23"/>
    <n v="486934.77"/>
    <n v="486934.77"/>
    <n v="712635.62999999989"/>
    <n v="712635.62999999989"/>
    <n v="122768.4"/>
    <s v="G/510510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512 Subrogación"/>
    <s v="002"/>
    <n v="22647.1"/>
    <n v="0"/>
    <n v="22647.1"/>
    <n v="-5086.37"/>
    <n v="17560.73"/>
    <n v="0"/>
    <n v="16695.37"/>
    <n v="16695.37"/>
    <n v="5951.73"/>
    <n v="5951.73"/>
    <n v="865.36"/>
    <s v="G/510512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513 Encargos"/>
    <s v="002"/>
    <n v="21294.2"/>
    <n v="6596.65"/>
    <n v="27890.85"/>
    <n v="15601.96"/>
    <n v="43492.81"/>
    <n v="0"/>
    <n v="27890.85"/>
    <n v="27890.85"/>
    <n v="0"/>
    <n v="0"/>
    <n v="15601.96"/>
    <s v="G/510513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601 Aporte Patronal"/>
    <s v="002"/>
    <n v="1328531.1399999999"/>
    <n v="11202.16"/>
    <n v="1339733.2999999998"/>
    <n v="-87861.91"/>
    <n v="1251871.3899999999"/>
    <n v="70691.600000000006"/>
    <n v="774809.76"/>
    <n v="774525.13"/>
    <n v="564923.5399999998"/>
    <n v="565208.16999999981"/>
    <n v="406370.03"/>
    <s v="G/510601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602 Fondo de Reserva"/>
    <s v="002"/>
    <n v="877696.24"/>
    <n v="7387.42"/>
    <n v="885083.66"/>
    <n v="-136697.60000000001"/>
    <n v="748386.06"/>
    <n v="78215.759999999995"/>
    <n v="443031.75"/>
    <n v="442981.77"/>
    <n v="442051.91000000003"/>
    <n v="442101.89"/>
    <n v="227138.55"/>
    <s v="G/510602/1AA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0"/>
    <s v="510707 Compensación por Vacaciones no Gozadas por"/>
    <s v="002"/>
    <n v="115206.15"/>
    <n v="0"/>
    <n v="115206.15"/>
    <n v="0"/>
    <n v="115206.15"/>
    <n v="0"/>
    <n v="44850.81"/>
    <n v="34642.31"/>
    <n v="70355.34"/>
    <n v="80563.839999999997"/>
    <n v="70355.34"/>
    <s v="G/510707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105 Telecomunicaciones"/>
    <s v="002"/>
    <n v="1700"/>
    <n v="0"/>
    <n v="1700"/>
    <n v="0"/>
    <n v="1700"/>
    <n v="0"/>
    <n v="0"/>
    <n v="0"/>
    <n v="1700"/>
    <n v="1700"/>
    <n v="1700"/>
    <s v="G/530105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235 Servicio de Alimentación"/>
    <s v="002"/>
    <n v="1000"/>
    <n v="-313.22000000000003"/>
    <n v="686.78"/>
    <n v="0"/>
    <n v="686.78"/>
    <n v="0"/>
    <n v="0"/>
    <n v="0"/>
    <n v="686.78"/>
    <n v="686.78"/>
    <n v="686.78"/>
    <s v="G/530235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301 Pasajes al Interior"/>
    <s v="002"/>
    <n v="4000"/>
    <n v="313.22000000000003"/>
    <n v="4313.22"/>
    <n v="0"/>
    <n v="4313.22"/>
    <n v="3408"/>
    <n v="905.22"/>
    <n v="905.22"/>
    <n v="3408"/>
    <n v="3408"/>
    <n v="0"/>
    <s v="G/530301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303 Viáticos y Subsistencias en el Interior"/>
    <s v="002"/>
    <n v="6200"/>
    <n v="0"/>
    <n v="6200"/>
    <n v="0"/>
    <n v="6200"/>
    <n v="0"/>
    <n v="160"/>
    <n v="160"/>
    <n v="6040"/>
    <n v="6040"/>
    <n v="6040"/>
    <s v="G/530303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304 Viáticos y Subsistencias en el Exterior"/>
    <s v="002"/>
    <n v="5100"/>
    <n v="0"/>
    <n v="5100"/>
    <n v="0"/>
    <n v="5100"/>
    <n v="0"/>
    <n v="2107.15"/>
    <n v="2107.15"/>
    <n v="2992.85"/>
    <n v="2992.85"/>
    <n v="2992.85"/>
    <s v="G/530304/1AA101"/>
  </r>
  <r>
    <s v="1"/>
    <s v="QUITO CIUDAD SOLIDARIA"/>
    <s v="GENERALES"/>
    <s v="A"/>
    <s v="ADMINISTRACION GENERAL"/>
    <s v="Administración General"/>
    <s v="ZA01A000"/>
    <s v="FORTALECIMIENTO INSTITUCIONAL"/>
    <s v="GC00A10100001D GASTOS ADMINISTRATIVOS"/>
    <x v="1"/>
    <s v="530801 Alimentos y Bebidas"/>
    <s v="002"/>
    <n v="6000"/>
    <n v="0"/>
    <n v="6000"/>
    <n v="0"/>
    <n v="6000"/>
    <n v="0"/>
    <n v="0"/>
    <n v="0"/>
    <n v="6000"/>
    <n v="6000"/>
    <n v="6000"/>
    <s v="G/530801/1AA101"/>
  </r>
  <r>
    <s v="1"/>
    <s v="QUITO CIUDAD SOLIDARIA"/>
    <s v="GENERALES"/>
    <s v="A"/>
    <s v="ADMINISTRACION GENERAL"/>
    <s v="Administración General"/>
    <s v="ZA01A000"/>
    <s v="GESTION INSTITUCIONAL EFICIENTE E INNOVADORA"/>
    <s v="GI00L10100035D MODERNIZACIÓN DE LA ADMINISTRACIÓN"/>
    <x v="4"/>
    <s v="730606 Honorarios por Contratos Civiles de Servici"/>
    <s v="002"/>
    <n v="170000"/>
    <n v="0"/>
    <n v="170000"/>
    <n v="-170000"/>
    <n v="0"/>
    <n v="0"/>
    <n v="0"/>
    <n v="0"/>
    <n v="170000"/>
    <n v="170000"/>
    <n v="0"/>
    <s v="G/730606/1AL101"/>
  </r>
  <r>
    <s v="1"/>
    <s v="QUITO CIUDAD SOLIDARIA"/>
    <s v="GENERALES"/>
    <s v="A"/>
    <s v="ADMINISTRACION GENERAL"/>
    <s v="Administración General"/>
    <s v="ZA01A000"/>
    <s v="GESTION INSTITUCIONAL EFICIENTE E INNOVADORA"/>
    <s v="GI00L10100035D MODERNIZACIÓN DE LA ADMINISTRACIÓN"/>
    <x v="4"/>
    <s v="730612 Capacitación a Servidores Públicos"/>
    <s v="002"/>
    <n v="120000"/>
    <n v="0"/>
    <n v="120000"/>
    <n v="-120000"/>
    <n v="0"/>
    <n v="0"/>
    <n v="0"/>
    <n v="0"/>
    <n v="120000"/>
    <n v="120000"/>
    <n v="0"/>
    <s v="G/730612/1AL101"/>
  </r>
  <r>
    <s v="1"/>
    <s v="QUITO CIUDAD SOLIDARIA"/>
    <s v="GENERALES"/>
    <s v="A"/>
    <s v="ADMINISTRACION GENERAL"/>
    <s v="Administración General"/>
    <s v="ZA01A000"/>
    <s v="GESTION INSTITUCIONAL EFICIENTE E INNOVADORA"/>
    <s v="GI00L10100038D PROYECTOS ESPECIALES DE EJECUCIÓN DEL NU"/>
    <x v="4"/>
    <s v="730606 Honorarios por Contratos Civiles de Servici"/>
    <s v="002"/>
    <n v="50000"/>
    <n v="0"/>
    <n v="50000"/>
    <n v="-50000"/>
    <n v="0"/>
    <n v="0"/>
    <n v="0"/>
    <n v="0"/>
    <n v="50000"/>
    <n v="50000"/>
    <n v="0"/>
    <s v="G/730606/1AL101"/>
  </r>
  <r>
    <s v="1"/>
    <s v="QUITO CIUDAD SOLIDARIA"/>
    <s v="GENERALES"/>
    <s v="A"/>
    <s v="ADMINISTRACION GENERAL"/>
    <s v="Administración General"/>
    <s v="ZA01A000"/>
    <s v="GESTION INSTITUCIONAL EFICIENTE E INNOVADORA"/>
    <s v="GI00L10100038D PROYECTOS ESPECIALES DE EJECUCIÓN DEL NU"/>
    <x v="4"/>
    <s v="730701 Desarrollo, Actualización, Asistencia Té"/>
    <s v="002"/>
    <n v="250000"/>
    <n v="0"/>
    <n v="250000"/>
    <n v="-250000"/>
    <n v="0"/>
    <n v="0"/>
    <n v="0"/>
    <n v="0"/>
    <n v="250000"/>
    <n v="250000"/>
    <n v="0"/>
    <s v="G/730701/1AL101"/>
  </r>
  <r>
    <s v="1"/>
    <s v="QUITO CIUDAD SOLIDARIA"/>
    <s v="GENERALES"/>
    <s v="A"/>
    <s v="ADMINISTRACION GENERAL"/>
    <s v="Administración General"/>
    <s v="ZA01A000"/>
    <s v="FORTALECIMIENTO INSTITUCIONAL"/>
    <s v="GC00A10100004D REMUNERACION PERSONAL"/>
    <x v="7"/>
    <s v="990101 Obligaciones de Ejercicios Anteriores por E"/>
    <s v="002"/>
    <n v="1025101.75"/>
    <n v="-113299.89"/>
    <n v="911801.86"/>
    <n v="0"/>
    <n v="911801.86"/>
    <n v="0"/>
    <n v="433824.73"/>
    <n v="426338.64"/>
    <n v="477977.13"/>
    <n v="485463.22"/>
    <n v="477977.13"/>
    <s v="G/990101/1A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105 Remuneraciones Unificadas"/>
    <s v="002"/>
    <n v="1537008"/>
    <n v="-10169.17"/>
    <n v="1526838.83"/>
    <n v="-223331.7"/>
    <n v="1303507.1300000001"/>
    <n v="0"/>
    <n v="859859.37"/>
    <n v="859859.37"/>
    <n v="666979.46000000008"/>
    <n v="666979.46000000008"/>
    <n v="443647.76"/>
    <s v="G/510105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106 Salarios Unificados"/>
    <s v="002"/>
    <n v="382757.04"/>
    <n v="0"/>
    <n v="382757.04"/>
    <n v="-1744.7"/>
    <n v="381012.33999999997"/>
    <n v="0"/>
    <n v="253539.62"/>
    <n v="253539.62"/>
    <n v="129217.41999999998"/>
    <n v="129217.41999999998"/>
    <n v="127472.72"/>
    <s v="G/510106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203 Decimotercer Sueldo"/>
    <s v="002"/>
    <n v="159980.42000000001"/>
    <n v="0"/>
    <n v="159980.42000000001"/>
    <n v="0"/>
    <n v="159980.42000000001"/>
    <n v="0"/>
    <n v="10188.870000000001"/>
    <n v="10188.870000000001"/>
    <n v="149791.55000000002"/>
    <n v="149791.55000000002"/>
    <n v="149791.54999999999"/>
    <s v="G/51020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204 Decimocuarto Sueldo"/>
    <s v="002"/>
    <n v="66960.3"/>
    <n v="0"/>
    <n v="66960.3"/>
    <n v="0"/>
    <n v="66960.3"/>
    <n v="0"/>
    <n v="55729.09"/>
    <n v="55729.09"/>
    <n v="11231.210000000006"/>
    <n v="11231.210000000006"/>
    <n v="11231.21"/>
    <s v="G/5102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304 Compensación por Transporte"/>
    <s v="002"/>
    <n v="7260"/>
    <n v="0"/>
    <n v="7260"/>
    <n v="-3760.51"/>
    <n v="3499.49"/>
    <n v="0"/>
    <n v="2628"/>
    <n v="2628"/>
    <n v="4632"/>
    <n v="4632"/>
    <n v="871.49"/>
    <s v="G/5103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306 Alimentación"/>
    <s v="002"/>
    <n v="58080"/>
    <n v="0"/>
    <n v="58080"/>
    <n v="-26516.29"/>
    <n v="31563.71"/>
    <n v="0"/>
    <n v="23144"/>
    <n v="23144"/>
    <n v="34936"/>
    <n v="34936"/>
    <n v="8419.7099999999991"/>
    <s v="G/510306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401 Por Cargas Familiares"/>
    <s v="002"/>
    <n v="1913.79"/>
    <n v="0"/>
    <n v="1913.79"/>
    <n v="-205.96"/>
    <n v="1707.83"/>
    <n v="0"/>
    <n v="1128"/>
    <n v="1128"/>
    <n v="785.79"/>
    <n v="785.79"/>
    <n v="579.83000000000004"/>
    <s v="G/51040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408 Subsidio de Antigüedad"/>
    <s v="002"/>
    <n v="11482.71"/>
    <n v="0"/>
    <n v="11482.71"/>
    <n v="-1598.2"/>
    <n v="9884.5099999999984"/>
    <n v="0"/>
    <n v="6525.29"/>
    <n v="6525.29"/>
    <n v="4957.4199999999992"/>
    <n v="4957.4199999999992"/>
    <n v="3359.22"/>
    <s v="G/510408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507 Honorarios"/>
    <s v="002"/>
    <n v="5618.63"/>
    <n v="9321.16"/>
    <n v="14939.79"/>
    <n v="8945.99"/>
    <n v="23885.78"/>
    <n v="0"/>
    <n v="14939.79"/>
    <n v="14939.79"/>
    <n v="0"/>
    <n v="0"/>
    <n v="8945.99"/>
    <s v="G/510507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509 Horas Extraordinarias y Suplementarias"/>
    <s v="002"/>
    <n v="18437.34"/>
    <n v="0"/>
    <n v="18437.34"/>
    <n v="-6437.41"/>
    <n v="11999.93"/>
    <n v="0"/>
    <n v="6719.96"/>
    <n v="6719.96"/>
    <n v="11717.380000000001"/>
    <n v="11717.380000000001"/>
    <n v="5279.97"/>
    <s v="G/510509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512 Subrogación"/>
    <s v="002"/>
    <n v="4121.46"/>
    <n v="848.01"/>
    <n v="4969.47"/>
    <n v="3643.9"/>
    <n v="8613.3700000000008"/>
    <n v="0"/>
    <n v="4969.47"/>
    <n v="4969.47"/>
    <n v="0"/>
    <n v="0"/>
    <n v="3643.9"/>
    <s v="G/510512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513 Encargos"/>
    <s v="002"/>
    <n v="9242.93"/>
    <n v="0"/>
    <n v="9242.93"/>
    <n v="-1941.14"/>
    <n v="7301.79"/>
    <n v="0"/>
    <n v="4920.67"/>
    <n v="4920.67"/>
    <n v="4322.26"/>
    <n v="4322.26"/>
    <n v="2381.12"/>
    <s v="G/51051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601 Aporte Patronal"/>
    <s v="002"/>
    <n v="240936.49"/>
    <n v="0"/>
    <n v="240936.49"/>
    <n v="-24215.01"/>
    <n v="216721.47999999998"/>
    <n v="0"/>
    <n v="142868.79"/>
    <n v="142868.79"/>
    <n v="98067.699999999983"/>
    <n v="98067.699999999983"/>
    <n v="73852.69"/>
    <s v="G/51060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602 Fondo de Reserva"/>
    <s v="002"/>
    <n v="159980.42000000001"/>
    <n v="0"/>
    <n v="159980.42000000001"/>
    <n v="-31313.66"/>
    <n v="128666.76000000001"/>
    <n v="0"/>
    <n v="84993.23"/>
    <n v="84993.23"/>
    <n v="74987.190000000017"/>
    <n v="74987.190000000017"/>
    <n v="43673.53"/>
    <s v="G/510602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4D REMUNERACION PERSONAL"/>
    <x v="0"/>
    <s v="510707 Compensación por Vacaciones no Gozadas por"/>
    <s v="002"/>
    <n v="20289.509999999998"/>
    <n v="0"/>
    <n v="20289.509999999998"/>
    <n v="0"/>
    <n v="20289.509999999998"/>
    <n v="0"/>
    <n v="9051.8700000000008"/>
    <n v="9051.8700000000008"/>
    <n v="11237.639999999998"/>
    <n v="11237.639999999998"/>
    <n v="11237.64"/>
    <s v="G/510707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101  Agua Potable"/>
    <s v="001"/>
    <n v="33000"/>
    <n v="-7950.88"/>
    <n v="25049.119999999999"/>
    <n v="0"/>
    <n v="25049.119999999999"/>
    <n v="0"/>
    <n v="23549.119999999999"/>
    <n v="18994.189999999999"/>
    <n v="1500"/>
    <n v="6054.93"/>
    <n v="1500"/>
    <s v="G/53010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104 Energía Eléctrica"/>
    <s v="001"/>
    <n v="30000"/>
    <n v="0"/>
    <n v="30000"/>
    <n v="-4375.2700000000004"/>
    <n v="25624.73"/>
    <n v="0"/>
    <n v="21000"/>
    <n v="15590.81"/>
    <n v="9000"/>
    <n v="14409.19"/>
    <n v="4624.7299999999996"/>
    <s v="G/5301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105 Telecomunicaciones"/>
    <s v="001"/>
    <n v="12000"/>
    <n v="0"/>
    <n v="12000"/>
    <n v="-6352.87"/>
    <n v="5647.13"/>
    <n v="0"/>
    <n v="5647.13"/>
    <n v="5136.8900000000003"/>
    <n v="6352.87"/>
    <n v="6863.11"/>
    <n v="0"/>
    <s v="G/530105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106  Servicio de Correo"/>
    <s v="001"/>
    <n v="25"/>
    <n v="0"/>
    <n v="25"/>
    <n v="-25"/>
    <n v="0"/>
    <n v="0"/>
    <n v="0"/>
    <n v="0"/>
    <n v="25"/>
    <n v="25"/>
    <n v="0"/>
    <s v="G/530106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1 Transporte de Personal"/>
    <s v="001"/>
    <n v="95000"/>
    <n v="-8500"/>
    <n v="86500"/>
    <n v="-3363.37"/>
    <n v="83136.63"/>
    <n v="0"/>
    <n v="83136.63"/>
    <n v="21474.97"/>
    <n v="3363.3699999999953"/>
    <n v="65025.03"/>
    <n v="0"/>
    <s v="G/53020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3 Almacenamiento, Embalaje, Desembalaje, Enva"/>
    <s v="001"/>
    <n v="2000"/>
    <n v="0"/>
    <n v="2000"/>
    <n v="0"/>
    <n v="2000"/>
    <n v="0"/>
    <n v="0"/>
    <n v="0"/>
    <n v="2000"/>
    <n v="2000"/>
    <n v="2000"/>
    <s v="G/53020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4 Edición, Impresión, Reproducción, Public"/>
    <s v="001"/>
    <n v="55000"/>
    <n v="0"/>
    <n v="55000"/>
    <n v="-29294.93"/>
    <n v="25705.07"/>
    <n v="0"/>
    <n v="8345.01"/>
    <n v="6340.6"/>
    <n v="46654.99"/>
    <n v="48659.4"/>
    <n v="17360.060000000001"/>
    <s v="G/5302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7 Difusión, Información y Publicidad"/>
    <s v="001"/>
    <n v="3000"/>
    <n v="0"/>
    <n v="3000"/>
    <n v="0"/>
    <n v="3000"/>
    <n v="0"/>
    <n v="0"/>
    <n v="0"/>
    <n v="3000"/>
    <n v="3000"/>
    <n v="3000"/>
    <s v="G/530207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8 Servicio de Seguridad y Vigilancia"/>
    <s v="001"/>
    <n v="525000"/>
    <n v="0"/>
    <n v="525000"/>
    <n v="-85239.33"/>
    <n v="439760.67"/>
    <n v="0"/>
    <n v="416605.12"/>
    <n v="282290.49"/>
    <n v="108394.88"/>
    <n v="242709.51"/>
    <n v="23155.55"/>
    <s v="G/530208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209 Servicios de Aseo, Lavado de Vestimenta"/>
    <s v="001"/>
    <n v="157000"/>
    <n v="0"/>
    <n v="157000"/>
    <n v="-909.59"/>
    <n v="156090.41"/>
    <n v="0"/>
    <n v="156090.41"/>
    <n v="52030.12"/>
    <n v="909.58999999999651"/>
    <n v="104969.88"/>
    <n v="0"/>
    <s v="G/530209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402 Edificios, Locales, Residencias y Cablea"/>
    <s v="001"/>
    <n v="24000"/>
    <n v="0"/>
    <n v="24000"/>
    <n v="-24000"/>
    <n v="0"/>
    <n v="0"/>
    <n v="0"/>
    <n v="0"/>
    <n v="24000"/>
    <n v="24000"/>
    <n v="0"/>
    <s v="G/530402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403 Mobiliarios (Instalación, Mantenimiento"/>
    <s v="001"/>
    <n v="3000"/>
    <n v="0"/>
    <n v="3000"/>
    <n v="-3000"/>
    <n v="0"/>
    <n v="0"/>
    <n v="0"/>
    <n v="0"/>
    <n v="3000"/>
    <n v="3000"/>
    <n v="0"/>
    <s v="G/53040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404 Maquinarias y Equipos (Instalación, Mant"/>
    <s v="001"/>
    <n v="10000"/>
    <n v="0"/>
    <n v="10000"/>
    <n v="-3360"/>
    <n v="6640"/>
    <n v="3360"/>
    <n v="28"/>
    <n v="28"/>
    <n v="9972"/>
    <n v="9972"/>
    <n v="3252"/>
    <s v="G/5304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405 Vehículos (Servicio para Mantenimiento y Re"/>
    <s v="001"/>
    <n v="11000"/>
    <n v="8500"/>
    <n v="19500"/>
    <n v="-5147.93"/>
    <n v="14352.07"/>
    <n v="0"/>
    <n v="6348.07"/>
    <n v="1341.19"/>
    <n v="13151.93"/>
    <n v="18158.810000000001"/>
    <n v="8004"/>
    <s v="G/530405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505 Vehículos (Arrendamiento)"/>
    <s v="001"/>
    <n v="76000"/>
    <n v="0"/>
    <n v="76000"/>
    <n v="-66583.66"/>
    <n v="9416.3399999999965"/>
    <n v="0"/>
    <n v="9416.34"/>
    <n v="9416.34"/>
    <n v="66583.66"/>
    <n v="66583.66"/>
    <n v="0"/>
    <s v="G/530505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01 Alimentos y Bebidas"/>
    <s v="001"/>
    <n v="20"/>
    <n v="0"/>
    <n v="20"/>
    <n v="-20"/>
    <n v="0"/>
    <n v="0"/>
    <n v="0"/>
    <n v="0"/>
    <n v="20"/>
    <n v="20"/>
    <n v="0"/>
    <s v="G/53080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03 Combustibles y Lubricantes"/>
    <s v="001"/>
    <n v="16000"/>
    <n v="0"/>
    <n v="16000"/>
    <n v="0"/>
    <n v="16000"/>
    <n v="0"/>
    <n v="7951.64"/>
    <n v="5626.46"/>
    <n v="8048.36"/>
    <n v="10373.540000000001"/>
    <n v="8048.36"/>
    <s v="G/53080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04 Materiales de Oficina"/>
    <s v="001"/>
    <n v="6000"/>
    <n v="0"/>
    <n v="6000"/>
    <n v="0"/>
    <n v="6000"/>
    <n v="283.32"/>
    <n v="3858.88"/>
    <n v="3546.18"/>
    <n v="2141.12"/>
    <n v="2453.8200000000002"/>
    <n v="1857.8"/>
    <s v="G/5308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05 Materiales de Aseo"/>
    <s v="001"/>
    <n v="600"/>
    <n v="0"/>
    <n v="600"/>
    <n v="0"/>
    <n v="600"/>
    <n v="50.98"/>
    <n v="383.2"/>
    <n v="371.87"/>
    <n v="216.8"/>
    <n v="228.13"/>
    <n v="165.82"/>
    <s v="G/530805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07 Materiales de Impresión, Fotografía, Rep"/>
    <s v="001"/>
    <n v="0"/>
    <n v="7950.88"/>
    <n v="7950.88"/>
    <n v="0"/>
    <n v="7950.88"/>
    <n v="0.01"/>
    <n v="7950.87"/>
    <n v="0"/>
    <n v="1.0000000000218279E-2"/>
    <n v="7950.88"/>
    <n v="0"/>
    <s v="G/530807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10 Dispositivos Médicos para Laboratorio Cl"/>
    <s v="001"/>
    <n v="300"/>
    <n v="0"/>
    <n v="300"/>
    <n v="0"/>
    <n v="300"/>
    <n v="0"/>
    <n v="0"/>
    <n v="0"/>
    <n v="300"/>
    <n v="300"/>
    <n v="300"/>
    <s v="G/530810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11 Insumos, Materiales y Suministros para Cons"/>
    <s v="001"/>
    <n v="1000"/>
    <n v="0"/>
    <n v="1000"/>
    <n v="0"/>
    <n v="1000"/>
    <n v="0"/>
    <n v="380.86"/>
    <n v="188.86"/>
    <n v="619.14"/>
    <n v="811.14"/>
    <n v="619.14"/>
    <s v="G/530811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13 Repuestos y Accesorios"/>
    <s v="001"/>
    <n v="2455"/>
    <n v="0"/>
    <n v="2455"/>
    <n v="0"/>
    <n v="2455"/>
    <n v="0"/>
    <n v="2455"/>
    <n v="0"/>
    <n v="0"/>
    <n v="2455"/>
    <n v="0"/>
    <s v="G/53081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0819 Accesorios e Insumos Químicos y Orgánico"/>
    <s v="001"/>
    <n v="360"/>
    <n v="0"/>
    <n v="360"/>
    <n v="0"/>
    <n v="360"/>
    <n v="0"/>
    <n v="0"/>
    <n v="0"/>
    <n v="360"/>
    <n v="360"/>
    <n v="360"/>
    <s v="G/530819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1404 Maquinarias y Equipos"/>
    <s v="001"/>
    <n v="100"/>
    <n v="0"/>
    <n v="100"/>
    <n v="0"/>
    <n v="100"/>
    <n v="0"/>
    <n v="0"/>
    <n v="0"/>
    <n v="100"/>
    <n v="100"/>
    <n v="100"/>
    <s v="G/531404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1"/>
    <s v="531406 Herramientas y Equipos menores"/>
    <s v="001"/>
    <n v="100"/>
    <n v="0"/>
    <n v="100"/>
    <n v="0"/>
    <n v="100"/>
    <n v="0"/>
    <n v="0"/>
    <n v="0"/>
    <n v="100"/>
    <n v="100"/>
    <n v="100"/>
    <s v="G/531406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2"/>
    <s v="570102 Tasas Generales, Impuestos, Contribuciones,"/>
    <s v="001"/>
    <n v="2500"/>
    <n v="0"/>
    <n v="2500"/>
    <n v="-1628.38"/>
    <n v="871.61999999999989"/>
    <n v="0"/>
    <n v="871.62"/>
    <n v="5.4"/>
    <n v="1628.38"/>
    <n v="2494.6"/>
    <n v="0"/>
    <s v="G/570102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2"/>
    <s v="570203 Comisiones Bancarias"/>
    <s v="001"/>
    <n v="200"/>
    <n v="0"/>
    <n v="200"/>
    <n v="0"/>
    <n v="200"/>
    <n v="0"/>
    <n v="200"/>
    <n v="52.2"/>
    <n v="0"/>
    <n v="147.80000000000001"/>
    <n v="0"/>
    <s v="G/570203/1FA101"/>
  </r>
  <r>
    <s v="1"/>
    <s v="QUITO CIUDAD SOLIDARIA"/>
    <s v="COMUNALES"/>
    <s v="F"/>
    <s v="COORDINACION TERRITORIAL Y PARTICIPACION CIUDADANA"/>
    <s v="Administración Z Eugenio Espejo (Norte)"/>
    <s v="ZN02F020"/>
    <s v="FORTALECIMIENTO INSTITUCIONAL"/>
    <s v="GC00A10100001D GASTOS ADMINISTRATIVOS"/>
    <x v="2"/>
    <s v="570206 Costas Judiciales, Trámites Notariales, Leg"/>
    <s v="001"/>
    <n v="100"/>
    <n v="0"/>
    <n v="100"/>
    <n v="0"/>
    <n v="100"/>
    <n v="0"/>
    <n v="0"/>
    <n v="0"/>
    <n v="100"/>
    <n v="100"/>
    <n v="100"/>
    <s v="G/570206/1FA101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3"/>
    <s v="710203 Decimotercer Sueldo"/>
    <s v="002"/>
    <n v="10693"/>
    <n v="0"/>
    <n v="10693"/>
    <n v="0"/>
    <n v="10693"/>
    <n v="9041.66"/>
    <n v="1651.34"/>
    <n v="1651.34"/>
    <n v="9041.66"/>
    <n v="9041.66"/>
    <n v="0"/>
    <s v="G/71020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3"/>
    <s v="710204 Decimocuarto Sueldo"/>
    <s v="002"/>
    <n v="4869.84"/>
    <n v="0"/>
    <n v="4869.84"/>
    <n v="0"/>
    <n v="4869.84"/>
    <n v="903.66"/>
    <n v="3896.34"/>
    <n v="3896.34"/>
    <n v="973.5"/>
    <n v="973.5"/>
    <n v="69.84"/>
    <s v="G/71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3"/>
    <s v="710510 Servicios Personales por Contrato"/>
    <s v="002"/>
    <n v="128316"/>
    <n v="0"/>
    <n v="128316"/>
    <n v="0"/>
    <n v="128316"/>
    <n v="50961.599999999999"/>
    <n v="77354.399999999994"/>
    <n v="77354.399999999994"/>
    <n v="50961.600000000006"/>
    <n v="50961.600000000006"/>
    <n v="0"/>
    <s v="G/710510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3"/>
    <s v="710601 Aporte Patronal"/>
    <s v="002"/>
    <n v="16231.97"/>
    <n v="0"/>
    <n v="16231.97"/>
    <n v="0"/>
    <n v="16231.97"/>
    <n v="6446.52"/>
    <n v="9785.4500000000007"/>
    <n v="9785.4500000000007"/>
    <n v="6446.5199999999986"/>
    <n v="6446.5199999999986"/>
    <n v="0"/>
    <s v="G/710601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3"/>
    <s v="710602 Fondo de Reserva"/>
    <s v="002"/>
    <n v="10693"/>
    <n v="0"/>
    <n v="10693"/>
    <n v="0"/>
    <n v="10693"/>
    <n v="7411.42"/>
    <n v="3281.58"/>
    <n v="3281.58"/>
    <n v="7411.42"/>
    <n v="7411.42"/>
    <n v="0"/>
    <s v="G/710602/1FF102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3"/>
    <s v="710203 Decimotercer Sueldo"/>
    <s v="001"/>
    <n v="0"/>
    <n v="777.58"/>
    <n v="777.58"/>
    <n v="-222.16"/>
    <n v="555.42000000000007"/>
    <n v="555.41999999999996"/>
    <n v="0"/>
    <n v="0"/>
    <n v="777.58"/>
    <n v="777.58"/>
    <n v="0"/>
    <s v="G/710203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3"/>
    <s v="710204 Decimocuarto Sueldo"/>
    <s v="001"/>
    <n v="0"/>
    <n v="233.33"/>
    <n v="233.33"/>
    <n v="-66.66"/>
    <n v="166.67000000000002"/>
    <n v="166.67"/>
    <n v="0"/>
    <n v="0"/>
    <n v="233.33"/>
    <n v="233.33"/>
    <n v="0"/>
    <s v="G/710204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3"/>
    <s v="710510 Servicios Personales por Contrato"/>
    <s v="001"/>
    <n v="0"/>
    <n v="9331"/>
    <n v="9331"/>
    <n v="-2666"/>
    <n v="6665"/>
    <n v="6665"/>
    <n v="0"/>
    <n v="0"/>
    <n v="9331"/>
    <n v="9331"/>
    <n v="0"/>
    <s v="G/710510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3"/>
    <s v="710601 Aporte Patronal"/>
    <s v="001"/>
    <n v="0"/>
    <n v="1180.3800000000001"/>
    <n v="1180.3800000000001"/>
    <n v="-337.26"/>
    <n v="843.12000000000012"/>
    <n v="843.12"/>
    <n v="0"/>
    <n v="0"/>
    <n v="1180.3800000000001"/>
    <n v="1180.3800000000001"/>
    <n v="0"/>
    <s v="G/710601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3"/>
    <s v="710602 Fondo de Reserva"/>
    <s v="001"/>
    <n v="0"/>
    <n v="777.58"/>
    <n v="777.58"/>
    <n v="-222.16"/>
    <n v="555.42000000000007"/>
    <n v="555.41999999999996"/>
    <n v="0"/>
    <n v="0"/>
    <n v="777.58"/>
    <n v="777.58"/>
    <n v="0"/>
    <s v="G/710602/1FM103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204 Edición, Impresión, Reproducción, Public"/>
    <s v="001"/>
    <n v="12262.5"/>
    <n v="11160.22"/>
    <n v="23422.720000000001"/>
    <n v="-10000"/>
    <n v="13422.720000000001"/>
    <n v="10422.700000000001"/>
    <n v="0"/>
    <n v="0"/>
    <n v="23422.720000000001"/>
    <n v="23422.720000000001"/>
    <n v="3000.02"/>
    <s v="G/73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205 Espectáculos Culturales y Sociales"/>
    <s v="001"/>
    <n v="79526.759999999995"/>
    <n v="0"/>
    <n v="79526.759999999995"/>
    <n v="-7548.65"/>
    <n v="71978.11"/>
    <n v="33376"/>
    <n v="0"/>
    <n v="0"/>
    <n v="79526.759999999995"/>
    <n v="79526.759999999995"/>
    <n v="38602.11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237 Remediación, Restauración y Descontaminació"/>
    <s v="002"/>
    <n v="0"/>
    <n v="36031.24"/>
    <n v="36031.24"/>
    <n v="0"/>
    <n v="36031.24"/>
    <n v="0"/>
    <n v="36031.24"/>
    <n v="36031.24"/>
    <n v="0"/>
    <n v="0"/>
    <n v="0"/>
    <s v="G/730237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237 Remediación, Restauración y Descontaminació"/>
    <s v="001"/>
    <n v="37618.75"/>
    <n v="0"/>
    <n v="37618.75"/>
    <n v="0"/>
    <n v="37618.75"/>
    <n v="15999.99"/>
    <n v="21618.76"/>
    <n v="21618.76"/>
    <n v="15999.990000000002"/>
    <n v="15999.990000000002"/>
    <n v="0"/>
    <s v="G/730237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505 Vehículos (Arrendamiento)"/>
    <s v="001"/>
    <n v="3500"/>
    <n v="-2000"/>
    <n v="1500"/>
    <n v="-1500"/>
    <n v="0"/>
    <n v="0"/>
    <n v="0"/>
    <n v="0"/>
    <n v="1500"/>
    <n v="1500"/>
    <n v="0"/>
    <s v="G/7305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605 Estudio y Diseño de Proyectos"/>
    <s v="001"/>
    <n v="14005.36"/>
    <n v="0"/>
    <n v="14005.36"/>
    <n v="0"/>
    <n v="14005.36"/>
    <n v="0.01"/>
    <n v="9487.49"/>
    <n v="9487.49"/>
    <n v="4517.8700000000008"/>
    <n v="4517.8700000000008"/>
    <n v="4517.8599999999997"/>
    <s v="G/7306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605 Estudio y Diseño de Proyectos"/>
    <s v="002"/>
    <n v="0"/>
    <n v="15812.51"/>
    <n v="15812.51"/>
    <n v="0"/>
    <n v="15812.51"/>
    <n v="0"/>
    <n v="15812.5"/>
    <n v="15812.5"/>
    <n v="1.0000000000218279E-2"/>
    <n v="1.0000000000218279E-2"/>
    <n v="0.01"/>
    <s v="G/7306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606 Honorarios por Contratos Civiles de Servici"/>
    <s v="001"/>
    <n v="11309.76"/>
    <n v="0"/>
    <n v="11309.76"/>
    <n v="-11309.76"/>
    <n v="0"/>
    <n v="0"/>
    <n v="0"/>
    <n v="0"/>
    <n v="11309.76"/>
    <n v="11309.76"/>
    <n v="0"/>
    <s v="G/730606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613 Capacitación para la Ciudadanía en Gener"/>
    <s v="001"/>
    <n v="9500"/>
    <n v="-5000"/>
    <n v="4500"/>
    <n v="-1500"/>
    <n v="3000"/>
    <n v="0"/>
    <n v="0"/>
    <n v="0"/>
    <n v="4500"/>
    <n v="4500"/>
    <n v="3000"/>
    <s v="G/73061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802 Vestuario, Lencería, Prendas de Protecci"/>
    <s v="001"/>
    <n v="1000"/>
    <n v="0"/>
    <n v="1000"/>
    <n v="-1000"/>
    <n v="0"/>
    <n v="0"/>
    <n v="0"/>
    <n v="0"/>
    <n v="1000"/>
    <n v="1000"/>
    <n v="0"/>
    <s v="G/730802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4"/>
    <s v="730811 Insumos, Materiales y Suministros para Cons"/>
    <s v="001"/>
    <n v="3000"/>
    <n v="0"/>
    <n v="3000"/>
    <n v="0"/>
    <n v="3000"/>
    <n v="2700.19"/>
    <n v="0"/>
    <n v="0"/>
    <n v="3000"/>
    <n v="3000"/>
    <n v="299.81"/>
    <s v="G/730811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204 Edición, Impresión, Reproducción, Public"/>
    <s v="001"/>
    <n v="1308.05"/>
    <n v="0"/>
    <n v="1308.05"/>
    <n v="-1308.05"/>
    <n v="0"/>
    <n v="0"/>
    <n v="0"/>
    <n v="0"/>
    <n v="1308.05"/>
    <n v="1308.05"/>
    <n v="0"/>
    <s v="G/73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205 Espectáculos Culturales y Sociales"/>
    <s v="001"/>
    <n v="2000"/>
    <n v="0"/>
    <n v="2000"/>
    <n v="-2000"/>
    <n v="0"/>
    <n v="0"/>
    <n v="0"/>
    <n v="0"/>
    <n v="2000"/>
    <n v="2000"/>
    <n v="0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235 Servicio de Alimentación"/>
    <s v="001"/>
    <n v="2000"/>
    <n v="0"/>
    <n v="2000"/>
    <n v="-2000"/>
    <n v="0"/>
    <n v="0"/>
    <n v="0"/>
    <n v="0"/>
    <n v="2000"/>
    <n v="2000"/>
    <n v="0"/>
    <s v="G/73023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505 Vehículos (Arrendamiento)"/>
    <s v="001"/>
    <n v="14124.51"/>
    <n v="0"/>
    <n v="14124.51"/>
    <n v="-14124.51"/>
    <n v="0"/>
    <n v="0"/>
    <n v="0"/>
    <n v="0"/>
    <n v="14124.51"/>
    <n v="14124.51"/>
    <n v="0"/>
    <s v="G/7305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606 Honorarios por Contratos Civiles de Servici"/>
    <s v="001"/>
    <n v="11500"/>
    <n v="0"/>
    <n v="11500"/>
    <n v="-11500"/>
    <n v="0"/>
    <n v="0"/>
    <n v="0"/>
    <n v="0"/>
    <n v="11500"/>
    <n v="11500"/>
    <n v="0"/>
    <s v="G/730606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613 Capacitación para la Ciudadanía en Gener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4"/>
    <s v="730811 Insumos, Materiales y Suministros para Cons"/>
    <s v="001"/>
    <n v="3000"/>
    <n v="0"/>
    <n v="3000"/>
    <n v="-3000"/>
    <n v="0"/>
    <n v="0"/>
    <n v="0"/>
    <n v="0"/>
    <n v="3000"/>
    <n v="3000"/>
    <n v="0"/>
    <s v="G/730811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3D &quot;VOLUNTARIADO &quot;&quot;QUITO ACCION&quot;&quot;&quot;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3D &quot;VOLUNTARIADO &quot;&quot;QUITO ACCION&quot;&quot;&quot;"/>
    <x v="4"/>
    <s v="730205 Espectáculos Culturales y Sociales"/>
    <s v="001"/>
    <n v="4500"/>
    <n v="0"/>
    <n v="4500"/>
    <n v="-4500"/>
    <n v="0"/>
    <n v="0"/>
    <n v="0"/>
    <n v="0"/>
    <n v="4500"/>
    <n v="4500"/>
    <n v="0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3D &quot;VOLUNTARIADO &quot;&quot;QUITO ACCION&quot;&quot;&quot;"/>
    <x v="4"/>
    <s v="730505 Vehículos (Arrendamiento)"/>
    <s v="001"/>
    <n v="1500"/>
    <n v="0"/>
    <n v="1500"/>
    <n v="-1500"/>
    <n v="0"/>
    <n v="0"/>
    <n v="0"/>
    <n v="0"/>
    <n v="1500"/>
    <n v="1500"/>
    <n v="0"/>
    <s v="G/7305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3D &quot;VOLUNTARIADO &quot;&quot;QUITO ACCION&quot;&quot;&quot;"/>
    <x v="4"/>
    <s v="730606 Honorarios por Contratos Civiles de Servici"/>
    <s v="001"/>
    <n v="11500"/>
    <n v="0"/>
    <n v="11500"/>
    <n v="-11500"/>
    <n v="0"/>
    <n v="0"/>
    <n v="0"/>
    <n v="0"/>
    <n v="11500"/>
    <n v="11500"/>
    <n v="0"/>
    <s v="G/730606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3D &quot;VOLUNTARIADO &quot;&quot;QUITO ACCION&quot;&quot;&quot;"/>
    <x v="4"/>
    <s v="730811 Insumos, Materiales y Suministros para Cons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204 Edición, Impresión, Reproducción, Public"/>
    <s v="001"/>
    <n v="8500"/>
    <n v="0"/>
    <n v="8500"/>
    <n v="-8500"/>
    <n v="0"/>
    <n v="0"/>
    <n v="0"/>
    <n v="0"/>
    <n v="8500"/>
    <n v="8500"/>
    <n v="0"/>
    <s v="G/73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205 Espectáculos Culturales y Sociales"/>
    <s v="001"/>
    <n v="7000"/>
    <n v="0"/>
    <n v="7000"/>
    <n v="-7000"/>
    <n v="0"/>
    <n v="0"/>
    <n v="0"/>
    <n v="0"/>
    <n v="7000"/>
    <n v="7000"/>
    <n v="0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402 Edificios, Locales, Residencias y Cablea"/>
    <s v="001"/>
    <n v="10000"/>
    <n v="0"/>
    <n v="10000"/>
    <n v="-10000"/>
    <n v="0"/>
    <n v="0"/>
    <n v="0"/>
    <n v="0"/>
    <n v="10000"/>
    <n v="10000"/>
    <n v="0"/>
    <s v="G/730402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404 Maquinarias y Equipos (Instalación, Mant"/>
    <s v="001"/>
    <n v="844"/>
    <n v="0"/>
    <n v="844"/>
    <n v="-844"/>
    <n v="0"/>
    <n v="0"/>
    <n v="0"/>
    <n v="0"/>
    <n v="844"/>
    <n v="844"/>
    <n v="0"/>
    <s v="G/7304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613 Capacitación para la Ciudadanía en Gener"/>
    <s v="001"/>
    <n v="27000"/>
    <n v="0"/>
    <n v="27000"/>
    <n v="-27000"/>
    <n v="0"/>
    <n v="0"/>
    <n v="0"/>
    <n v="0"/>
    <n v="27000"/>
    <n v="27000"/>
    <n v="0"/>
    <s v="G/73061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4"/>
    <s v="730812 Materiales Didácticos"/>
    <s v="001"/>
    <n v="15000"/>
    <n v="0"/>
    <n v="15000"/>
    <n v="-15000"/>
    <n v="0"/>
    <n v="0"/>
    <n v="0"/>
    <n v="0"/>
    <n v="15000"/>
    <n v="15000"/>
    <n v="0"/>
    <s v="G/730812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4"/>
    <s v="730205 Espectáculos Culturales y Sociales"/>
    <s v="001"/>
    <n v="45000"/>
    <n v="-44978.11"/>
    <n v="21.889999999999418"/>
    <n v="-21.89"/>
    <n v="-5.8264504332328215E-13"/>
    <n v="0"/>
    <n v="0"/>
    <n v="0"/>
    <n v="21.889999999999418"/>
    <n v="21.889999999999418"/>
    <n v="0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4"/>
    <s v="730237 Remediación, Restauración y Descontaminació"/>
    <s v="001"/>
    <n v="65719.990000000005"/>
    <n v="0"/>
    <n v="65719.990000000005"/>
    <n v="-65719.990000000005"/>
    <n v="0"/>
    <n v="0"/>
    <n v="0"/>
    <n v="0"/>
    <n v="65719.990000000005"/>
    <n v="65719.990000000005"/>
    <n v="0"/>
    <s v="G/730237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4"/>
    <s v="730605 Estudio y Diseño de Proyectos"/>
    <s v="001"/>
    <n v="25300"/>
    <n v="-8678.08"/>
    <n v="16621.919999999998"/>
    <n v="-16621.919999999998"/>
    <n v="0"/>
    <n v="0"/>
    <n v="0"/>
    <n v="0"/>
    <n v="16621.919999999998"/>
    <n v="16621.919999999998"/>
    <n v="0"/>
    <s v="G/7306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204 Edición, Impresión, Reproducción, Public"/>
    <s v="001"/>
    <n v="3500"/>
    <n v="0"/>
    <n v="3500"/>
    <n v="-3500"/>
    <n v="0"/>
    <n v="0"/>
    <n v="0"/>
    <n v="0"/>
    <n v="3500"/>
    <n v="3500"/>
    <n v="0"/>
    <s v="G/7302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205 Espectáculos Culturales y Sociales"/>
    <s v="001"/>
    <n v="5582.81"/>
    <n v="0"/>
    <n v="5582.81"/>
    <n v="-5582.81"/>
    <n v="0"/>
    <n v="0"/>
    <n v="0"/>
    <n v="0"/>
    <n v="5582.81"/>
    <n v="5582.81"/>
    <n v="0"/>
    <s v="G/7302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235 Servicio de Alimentación"/>
    <s v="001"/>
    <n v="39000"/>
    <n v="0"/>
    <n v="39000"/>
    <n v="-39000"/>
    <n v="0"/>
    <n v="0"/>
    <n v="0"/>
    <n v="0"/>
    <n v="39000"/>
    <n v="39000"/>
    <n v="0"/>
    <s v="G/73023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505 Vehículos (Arrendamiento)"/>
    <s v="001"/>
    <n v="13000"/>
    <n v="0"/>
    <n v="13000"/>
    <n v="-13000"/>
    <n v="0"/>
    <n v="0"/>
    <n v="0"/>
    <n v="0"/>
    <n v="13000"/>
    <n v="13000"/>
    <n v="0"/>
    <s v="G/7305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613 Capacitación para la Ciudadanía en Gener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802 Vestuario, Lencería, Prendas de Protecci"/>
    <s v="001"/>
    <n v="18000"/>
    <n v="0"/>
    <n v="18000"/>
    <n v="-18000"/>
    <n v="0"/>
    <n v="0"/>
    <n v="0"/>
    <n v="0"/>
    <n v="18000"/>
    <n v="18000"/>
    <n v="0"/>
    <s v="G/730802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7D COLONIAS VACACIONALES RECREANDO QUITO"/>
    <x v="4"/>
    <s v="730812 Materiales Didácticos"/>
    <s v="001"/>
    <n v="15000"/>
    <n v="0"/>
    <n v="15000"/>
    <n v="-15000"/>
    <n v="0"/>
    <n v="0"/>
    <n v="0"/>
    <n v="0"/>
    <n v="15000"/>
    <n v="15000"/>
    <n v="0"/>
    <s v="G/730812/1FF102"/>
  </r>
  <r>
    <s v="1"/>
    <s v="QUITO CIUDAD SOLIDARIA"/>
    <s v="COMUNALES"/>
    <s v="F"/>
    <s v="COORDINACION TERRITORIAL Y PARTICIPACION CIUDADANA"/>
    <s v="Administración Z Eugenio Espejo (Norte)"/>
    <s v="ZN02F020"/>
    <s v="ARTE, CULTURA Y PATRIMONIO"/>
    <s v="GI00G10100001D AGENDA CULTURAL METROPOLITANA"/>
    <x v="4"/>
    <s v="730205 Espectáculos Culturales y Sociales"/>
    <s v="001"/>
    <n v="45000"/>
    <n v="0"/>
    <n v="45000"/>
    <n v="-45000"/>
    <n v="0"/>
    <n v="0"/>
    <n v="0"/>
    <n v="0"/>
    <n v="45000"/>
    <n v="45000"/>
    <n v="0"/>
    <s v="G/730205/1FG101"/>
  </r>
  <r>
    <s v="1"/>
    <s v="QUITO CIUDAD SOLIDARIA"/>
    <s v="COMUNALES"/>
    <s v="F"/>
    <s v="COORDINACION TERRITORIAL Y PARTICIPACION CIUDADANA"/>
    <s v="Administración Z Eugenio Espejo (Norte)"/>
    <s v="ZN02F020"/>
    <s v="ARTE, CULTURA Y PATRIMONIO"/>
    <s v="GI00G10100011D TERRITORIO Y CULTURA"/>
    <x v="4"/>
    <s v="730205 Espectáculos Culturales y Sociales"/>
    <s v="001"/>
    <n v="67000"/>
    <n v="0"/>
    <n v="67000"/>
    <n v="-67000"/>
    <n v="0"/>
    <n v="0"/>
    <n v="0"/>
    <n v="0"/>
    <n v="67000"/>
    <n v="67000"/>
    <n v="0"/>
    <s v="G/730205/1FG101"/>
  </r>
  <r>
    <s v="2"/>
    <s v="QUITO CIUDAD DE OPORTUNIDADES"/>
    <s v="COMUNALES"/>
    <s v="F"/>
    <s v="COORDINACION TERRITORIAL Y PARTICIPACION CIUDADANA"/>
    <s v="Administración Z Eugenio Espejo (Norte)"/>
    <s v="ZN02F020"/>
    <s v="DESARROLLO TERRITORIAL"/>
    <s v="GI00H21100002D PROMOCIÓN DE VOCACIONES PRODUCTIVAS TERR"/>
    <x v="4"/>
    <s v="730204 Edición, Impresión, Reproducción, Public"/>
    <s v="001"/>
    <n v="1000"/>
    <n v="0"/>
    <n v="1000"/>
    <n v="-1000"/>
    <n v="0"/>
    <n v="0"/>
    <n v="0"/>
    <n v="0"/>
    <n v="1000"/>
    <n v="1000"/>
    <n v="0"/>
    <s v="G/730204/2FH211"/>
  </r>
  <r>
    <s v="2"/>
    <s v="QUITO CIUDAD DE OPORTUNIDADES"/>
    <s v="COMUNALES"/>
    <s v="F"/>
    <s v="COORDINACION TERRITORIAL Y PARTICIPACION CIUDADANA"/>
    <s v="Administración Z Eugenio Espejo (Norte)"/>
    <s v="ZN02F020"/>
    <s v="DESARROLLO TERRITORIAL"/>
    <s v="GI00H21100002D PROMOCIÓN DE VOCACIONES PRODUCTIVAS TERR"/>
    <x v="4"/>
    <s v="730205 Espectáculos Culturales y Sociales"/>
    <s v="001"/>
    <n v="2000"/>
    <n v="0"/>
    <n v="2000"/>
    <n v="-2000"/>
    <n v="0"/>
    <n v="0"/>
    <n v="0"/>
    <n v="0"/>
    <n v="2000"/>
    <n v="2000"/>
    <n v="0"/>
    <s v="G/730205/2FH211"/>
  </r>
  <r>
    <s v="2"/>
    <s v="QUITO CIUDAD DE OPORTUNIDADES"/>
    <s v="COMUNALES"/>
    <s v="F"/>
    <s v="COORDINACION TERRITORIAL Y PARTICIPACION CIUDADANA"/>
    <s v="Administración Z Eugenio Espejo (Norte)"/>
    <s v="ZN02F020"/>
    <s v="DESARROLLO TERRITORIAL"/>
    <s v="GI00H21100002D PROMOCIÓN DE VOCACIONES PRODUCTIVAS TERR"/>
    <x v="4"/>
    <s v="730505 Vehículos (Arrendamiento)"/>
    <s v="001"/>
    <n v="5000"/>
    <n v="0"/>
    <n v="5000"/>
    <n v="-5000"/>
    <n v="0"/>
    <n v="0"/>
    <n v="0"/>
    <n v="0"/>
    <n v="5000"/>
    <n v="5000"/>
    <n v="0"/>
    <s v="G/730505/2FH211"/>
  </r>
  <r>
    <s v="2"/>
    <s v="QUITO CIUDAD DE OPORTUNIDADES"/>
    <s v="COMUNALES"/>
    <s v="F"/>
    <s v="COORDINACION TERRITORIAL Y PARTICIPACION CIUDADANA"/>
    <s v="Administración Z Eugenio Espejo (Norte)"/>
    <s v="ZN02F020"/>
    <s v="DESARROLLO TERRITORIAL"/>
    <s v="GI00H21100002D PROMOCIÓN DE VOCACIONES PRODUCTIVAS TERR"/>
    <x v="4"/>
    <s v="730613 Capacitación para la Ciudadanía en Gener"/>
    <s v="001"/>
    <n v="11000"/>
    <n v="0"/>
    <n v="11000"/>
    <n v="-11000"/>
    <n v="0"/>
    <n v="0"/>
    <n v="0"/>
    <n v="0"/>
    <n v="11000"/>
    <n v="11000"/>
    <n v="0"/>
    <s v="G/730613/2FH211"/>
  </r>
  <r>
    <s v="2"/>
    <s v="QUITO CIUDAD DE OPORTUNIDADES"/>
    <s v="COMUNALES"/>
    <s v="F"/>
    <s v="COORDINACION TERRITORIAL Y PARTICIPACION CIUDADANA"/>
    <s v="Administración Z Eugenio Espejo (Norte)"/>
    <s v="ZN02F020"/>
    <s v="DESARROLLO TERRITORIAL"/>
    <s v="GI00H21100002D PROMOCIÓN DE VOCACIONES PRODUCTIVAS TERR"/>
    <x v="4"/>
    <s v="730814 Suministros para Actividades Agropecuarias,"/>
    <s v="001"/>
    <n v="3000"/>
    <n v="0"/>
    <n v="3000"/>
    <n v="-495.45"/>
    <n v="2504.5500000000002"/>
    <n v="0"/>
    <n v="2504.5500000000002"/>
    <n v="0"/>
    <n v="495.44999999999982"/>
    <n v="3000"/>
    <n v="0"/>
    <s v="G/730814/2FH211"/>
  </r>
  <r>
    <s v="1"/>
    <s v="QUITO CIUDAD SOLIDARIA"/>
    <s v="COMUNALES"/>
    <s v="F"/>
    <s v="COORDINACION TERRITORIAL Y PARTICIPACION CIUDADANA"/>
    <s v="Administración Z Eugenio Espejo (Norte)"/>
    <s v="ZN02F020"/>
    <s v="PROMOCIÓN Y PROTECCIÓN DE DERECHOS"/>
    <s v="GI00J10300002D PROMOCIÓN DE DERECHOS DE GRUPOS DE ATENC"/>
    <x v="4"/>
    <s v="730249 Eventos Públicos Promocionales"/>
    <s v="001"/>
    <n v="18000"/>
    <n v="0"/>
    <n v="18000"/>
    <n v="-18000"/>
    <n v="0"/>
    <n v="0"/>
    <n v="0"/>
    <n v="0"/>
    <n v="18000"/>
    <n v="18000"/>
    <n v="0"/>
    <s v="G/730249/1FJ103"/>
  </r>
  <r>
    <s v="1"/>
    <s v="QUITO CIUDAD SOLIDARIA"/>
    <s v="COMUNALES"/>
    <s v="F"/>
    <s v="COORDINACION TERRITORIAL Y PARTICIPACION CIUDADANA"/>
    <s v="Administración Z Eugenio Espejo (Norte)"/>
    <s v="ZN02F020"/>
    <s v="PROMOCIÓN Y PROTECCIÓN DE DERECHOS"/>
    <s v="GI00J10300002D PROMOCIÓN DE DERECHOS DE GRUPOS DE ATENC"/>
    <x v="4"/>
    <s v="730613 Capacitación para la Ciudadanía en Gener"/>
    <s v="001"/>
    <n v="10000"/>
    <n v="0"/>
    <n v="10000"/>
    <n v="-10000"/>
    <n v="0"/>
    <n v="0"/>
    <n v="0"/>
    <n v="0"/>
    <n v="10000"/>
    <n v="10000"/>
    <n v="0"/>
    <s v="G/730613/1FJ103"/>
  </r>
  <r>
    <s v="1"/>
    <s v="QUITO CIUDAD SOLIDARIA"/>
    <s v="COMUNALES"/>
    <s v="F"/>
    <s v="COORDINACION TERRITORIAL Y PARTICIPACION CIUDADANA"/>
    <s v="Administración Z Eugenio Espejo (Norte)"/>
    <s v="ZN02F020"/>
    <s v="PROMOCIÓN Y PROTECCIÓN DE DERECHOS"/>
    <s v="GI00J10300002D PROMOCIÓN DE DERECHOS DE GRUPOS DE ATENC"/>
    <x v="4"/>
    <s v="730812 Materiales Didácticos"/>
    <s v="001"/>
    <n v="6000"/>
    <n v="0"/>
    <n v="6000"/>
    <n v="-6000"/>
    <n v="0"/>
    <n v="0"/>
    <n v="0"/>
    <n v="0"/>
    <n v="6000"/>
    <n v="6000"/>
    <n v="0"/>
    <s v="G/730812/1FJ103"/>
  </r>
  <r>
    <s v="1"/>
    <s v="QUITO CIUDAD SOLIDARIA"/>
    <s v="COMUNALES"/>
    <s v="F"/>
    <s v="COORDINACION TERRITORIAL Y PARTICIPACION CIUDADANA"/>
    <s v="Administración Z Eugenio Espejo (Norte)"/>
    <s v="ZN02F020"/>
    <s v="PROMOCIÓN Y PROTECCIÓN DE DERECHOS"/>
    <s v="GI00J10300002D PROMOCIÓN DE DERECHOS DE GRUPOS DE ATENC"/>
    <x v="4"/>
    <s v="730820 Menaje y Accesorios Descartables"/>
    <s v="001"/>
    <n v="6000"/>
    <n v="0"/>
    <n v="6000"/>
    <n v="-6000"/>
    <n v="0"/>
    <n v="0"/>
    <n v="0"/>
    <n v="0"/>
    <n v="6000"/>
    <n v="6000"/>
    <n v="0"/>
    <s v="G/730820/1FJ103"/>
  </r>
  <r>
    <s v="1"/>
    <s v="QUITO CIUDAD SOLIDARIA"/>
    <s v="COMUNALES"/>
    <s v="F"/>
    <s v="COORDINACION TERRITORIAL Y PARTICIPACION CIUDADANA"/>
    <s v="Administración Z Eugenio Espejo (Norte)"/>
    <s v="ZN02F020"/>
    <s v="PROMOCIÓN Y PROTECCIÓN DE DERECHOS"/>
    <s v="GI00J10300002D PROMOCIÓN DE DERECHOS DE GRUPOS DE ATENC"/>
    <x v="4"/>
    <s v="731407 Equipos, Sistemas y Paquetes Informáticos"/>
    <s v="001"/>
    <n v="6000"/>
    <n v="0"/>
    <n v="6000"/>
    <n v="-6000"/>
    <n v="0"/>
    <n v="0"/>
    <n v="0"/>
    <n v="0"/>
    <n v="6000"/>
    <n v="6000"/>
    <n v="0"/>
    <s v="G/731407/1FJ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3D SEGURIDAD ALIMENTARIA Y DE CALIDAD"/>
    <x v="4"/>
    <s v="730204 Edición, Impresión, Reproducción, Public"/>
    <s v="001"/>
    <n v="4000"/>
    <n v="0"/>
    <n v="4000"/>
    <n v="-4000"/>
    <n v="0"/>
    <n v="0"/>
    <n v="0"/>
    <n v="0"/>
    <n v="4000"/>
    <n v="4000"/>
    <n v="0"/>
    <s v="G/730204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3D SEGURIDAD ALIMENTARIA Y DE CALIDAD"/>
    <x v="4"/>
    <s v="730205 Espectáculos Culturales y Sociales"/>
    <s v="001"/>
    <n v="9000"/>
    <n v="0"/>
    <n v="9000"/>
    <n v="-9000"/>
    <n v="0"/>
    <n v="0"/>
    <n v="0"/>
    <n v="0"/>
    <n v="9000"/>
    <n v="9000"/>
    <n v="0"/>
    <s v="G/730205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3D SEGURIDAD ALIMENTARIA Y DE CALIDAD"/>
    <x v="4"/>
    <s v="730505 Vehículos (Arrendamiento)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3D SEGURIDAD ALIMENTARIA Y DE CALIDAD"/>
    <x v="4"/>
    <s v="730606 Honorarios por Contratos Civiles de Servici"/>
    <s v="001"/>
    <n v="56830.68"/>
    <n v="0"/>
    <n v="56830.68"/>
    <n v="-56830.68"/>
    <n v="0"/>
    <n v="0"/>
    <n v="0"/>
    <n v="0"/>
    <n v="56830.68"/>
    <n v="56830.68"/>
    <n v="0"/>
    <s v="G/730606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4D SISTEMA INTEGRAL DE PROMOCIÓN DE LA SALU"/>
    <x v="4"/>
    <s v="730205 Espectáculos Culturales y Sociales"/>
    <s v="001"/>
    <n v="9938"/>
    <n v="0"/>
    <n v="9938"/>
    <n v="-9938"/>
    <n v="0"/>
    <n v="0"/>
    <n v="0"/>
    <n v="0"/>
    <n v="9938"/>
    <n v="9938"/>
    <n v="0"/>
    <s v="G/730205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4D SISTEMA INTEGRAL DE PROMOCIÓN DE LA SALU"/>
    <x v="4"/>
    <s v="730606 Honorarios por Contratos Civiles de Servici"/>
    <s v="001"/>
    <n v="56830.58"/>
    <n v="0"/>
    <n v="56830.58"/>
    <n v="-56830.58"/>
    <n v="0"/>
    <n v="0"/>
    <n v="0"/>
    <n v="0"/>
    <n v="56830.58"/>
    <n v="56830.58"/>
    <n v="0"/>
    <s v="G/730606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4D SISTEMA INTEGRAL DE PROMOCIÓN DE LA SALU"/>
    <x v="4"/>
    <s v="730812 Materiales Didácticos"/>
    <s v="001"/>
    <n v="6891"/>
    <n v="0"/>
    <n v="6891"/>
    <n v="-6891"/>
    <n v="0"/>
    <n v="0"/>
    <n v="0"/>
    <n v="0"/>
    <n v="6891"/>
    <n v="6891"/>
    <n v="0"/>
    <s v="G/730812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 Eugenio Espejo (Norte)"/>
    <s v="ZN02F020"/>
    <s v="QUITO SIN MIEDO"/>
    <s v="GI00N10300004D PREVENCIÓN SITUACIONAL Y CONVIVENCIA PAC"/>
    <x v="4"/>
    <s v="730811 Insumos, Materiales y Suministros para Cons"/>
    <s v="001"/>
    <n v="5500"/>
    <n v="-5500"/>
    <n v="0"/>
    <n v="0"/>
    <n v="0"/>
    <n v="0"/>
    <n v="0"/>
    <n v="0"/>
    <n v="0"/>
    <n v="0"/>
    <n v="0"/>
    <s v="G/730811/1FN103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5D REDUCCIÓN DE RIESGOS DE DESASTRES EN EL"/>
    <x v="4"/>
    <s v="730606 Honorarios por Contratos Civiles de Servici"/>
    <s v="001"/>
    <n v="10000"/>
    <n v="0"/>
    <n v="10000"/>
    <n v="-10000"/>
    <n v="0"/>
    <n v="0"/>
    <n v="0"/>
    <n v="0"/>
    <n v="10000"/>
    <n v="10000"/>
    <n v="0"/>
    <s v="G/730606/3FN301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5D REDUCCIÓN DE RIESGOS DE DESASTRES EN EL"/>
    <x v="4"/>
    <s v="730811 Insumos, Materiales y Suministros para Cons"/>
    <s v="001"/>
    <n v="1200"/>
    <n v="-1200"/>
    <n v="0"/>
    <n v="0"/>
    <n v="0"/>
    <n v="0"/>
    <n v="0"/>
    <n v="0"/>
    <n v="0"/>
    <n v="0"/>
    <n v="0"/>
    <s v="G/730811/3FN301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6D ATENCIÓN Y RESPUESTA DE EMERGENCIAS"/>
    <x v="4"/>
    <s v="730204 Edición, Impresión, Reproducción, Public"/>
    <s v="001"/>
    <n v="700"/>
    <n v="0"/>
    <n v="700"/>
    <n v="-700"/>
    <n v="0"/>
    <n v="0"/>
    <n v="0"/>
    <n v="0"/>
    <n v="700"/>
    <n v="700"/>
    <n v="0"/>
    <s v="G/730204/3FN301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6D ATENCIÓN Y RESPUESTA DE EMERGENCIAS"/>
    <x v="4"/>
    <s v="730802 Vestuario, Lencería, Prendas de Protecci"/>
    <s v="001"/>
    <n v="3500"/>
    <n v="1500"/>
    <n v="5000"/>
    <n v="-3813.53"/>
    <n v="1186.4699999999998"/>
    <n v="0"/>
    <n v="1186.47"/>
    <n v="1186.47"/>
    <n v="3813.5299999999997"/>
    <n v="3813.5299999999997"/>
    <n v="0"/>
    <s v="G/730802/3FN301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6D ATENCIÓN Y RESPUESTA DE EMERGENCIAS"/>
    <x v="4"/>
    <s v="730820 Menaje y Accesorios Descartables"/>
    <s v="001"/>
    <n v="5000"/>
    <n v="2000"/>
    <n v="7000"/>
    <n v="-7000"/>
    <n v="0"/>
    <n v="0"/>
    <n v="0"/>
    <n v="0"/>
    <n v="7000"/>
    <n v="7000"/>
    <n v="0"/>
    <s v="G/730820/3FN301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5"/>
    <s v="750104 Urbanización y Embellecimiento"/>
    <s v="001"/>
    <n v="3924069.69"/>
    <n v="-21439.06"/>
    <n v="3902630.63"/>
    <n v="-507087.4"/>
    <n v="3395543.23"/>
    <n v="1746974.68"/>
    <n v="1046123.74"/>
    <n v="505232.82"/>
    <n v="2856506.8899999997"/>
    <n v="3397397.81"/>
    <n v="602444.81000000006"/>
    <s v="G/75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5"/>
    <s v="750104 Urbanización y Embellecimiento"/>
    <s v="002"/>
    <n v="275597.96000000002"/>
    <n v="298158.67"/>
    <n v="573756.63"/>
    <n v="352125.39"/>
    <n v="925882.02"/>
    <n v="0.01"/>
    <n v="449569.5"/>
    <n v="416875.53"/>
    <n v="124187.13"/>
    <n v="156881.09999999998"/>
    <n v="476312.51"/>
    <s v="G/75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5"/>
    <s v="750105 Transporte y Vías"/>
    <s v="001"/>
    <n v="1982402.14"/>
    <n v="190160.81"/>
    <n v="2172562.9499999997"/>
    <n v="-315826.99"/>
    <n v="1856735.9599999997"/>
    <n v="1497385.33"/>
    <n v="313551.12"/>
    <n v="313551.12"/>
    <n v="1859011.8299999996"/>
    <n v="1859011.8299999996"/>
    <n v="45799.51"/>
    <s v="G/7501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5"/>
    <s v="750105 Transporte y Vías"/>
    <s v="002"/>
    <n v="56249.919999999998"/>
    <n v="243219.5"/>
    <n v="299469.42"/>
    <n v="0"/>
    <n v="299469.42"/>
    <n v="0"/>
    <n v="299469.42"/>
    <n v="299469.42"/>
    <n v="0"/>
    <n v="0"/>
    <n v="0"/>
    <s v="G/7501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5"/>
    <s v="750104 Urbanización y Embellecimiento"/>
    <s v="001"/>
    <n v="300000"/>
    <n v="-31462.5"/>
    <n v="268537.5"/>
    <n v="-45256.29"/>
    <n v="223281.21"/>
    <n v="217851.22"/>
    <n v="0"/>
    <n v="0"/>
    <n v="268537.5"/>
    <n v="268537.5"/>
    <n v="5429.99"/>
    <s v="G/75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5"/>
    <s v="750105 Transporte y Vías"/>
    <s v="001"/>
    <n v="276402.88"/>
    <n v="0"/>
    <n v="276402.88"/>
    <n v="-271302.88"/>
    <n v="5100"/>
    <n v="0"/>
    <n v="0"/>
    <n v="0"/>
    <n v="276402.88"/>
    <n v="276402.88"/>
    <n v="5100"/>
    <s v="G/750105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6"/>
    <s v="840103 Mobiliarios"/>
    <s v="001"/>
    <n v="0"/>
    <n v="5000"/>
    <n v="5000"/>
    <n v="0"/>
    <n v="5000"/>
    <n v="0"/>
    <n v="0"/>
    <n v="0"/>
    <n v="5000"/>
    <n v="5000"/>
    <n v="5000"/>
    <s v="G/84010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6"/>
    <s v="840104 Maquinarias y Equipos"/>
    <s v="001"/>
    <n v="0"/>
    <n v="18000"/>
    <n v="18000"/>
    <n v="0"/>
    <n v="18000"/>
    <n v="0"/>
    <n v="0"/>
    <n v="0"/>
    <n v="18000"/>
    <n v="18000"/>
    <n v="18000"/>
    <s v="G/84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1D PRESUPUESTOS PARTICIPATIVOS"/>
    <x v="6"/>
    <s v="840107 Equipos, Sistemas y Paquetes Informáticos"/>
    <s v="001"/>
    <n v="0"/>
    <n v="65000"/>
    <n v="65000"/>
    <n v="0"/>
    <n v="65000"/>
    <n v="0"/>
    <n v="0"/>
    <n v="0"/>
    <n v="65000"/>
    <n v="65000"/>
    <n v="65000"/>
    <s v="G/840107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2D SISTEMA DE PARTICIPACION CIUDADANA"/>
    <x v="6"/>
    <s v="840104 Maquinarias y Equipos"/>
    <s v="001"/>
    <n v="1000"/>
    <n v="0"/>
    <n v="1000"/>
    <n v="-1000"/>
    <n v="0"/>
    <n v="0"/>
    <n v="0"/>
    <n v="0"/>
    <n v="1000"/>
    <n v="1000"/>
    <n v="0"/>
    <s v="G/84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5D CASAS SOMOS QUITO"/>
    <x v="6"/>
    <s v="840104 Maquinarias y Equipos"/>
    <s v="001"/>
    <n v="7000"/>
    <n v="0"/>
    <n v="7000"/>
    <n v="-7000"/>
    <n v="0"/>
    <n v="0"/>
    <n v="0"/>
    <n v="0"/>
    <n v="7000"/>
    <n v="7000"/>
    <n v="0"/>
    <s v="G/84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6"/>
    <s v="840103 Mobiliarios"/>
    <s v="001"/>
    <n v="5000"/>
    <n v="-5000"/>
    <n v="0"/>
    <n v="0"/>
    <n v="0"/>
    <n v="0"/>
    <n v="0"/>
    <n v="0"/>
    <n v="0"/>
    <n v="0"/>
    <n v="0"/>
    <s v="G/840103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6"/>
    <s v="840104 Maquinarias y Equipos"/>
    <s v="001"/>
    <n v="18000"/>
    <n v="-18000"/>
    <n v="0"/>
    <n v="0"/>
    <n v="0"/>
    <n v="0"/>
    <n v="0"/>
    <n v="0"/>
    <n v="0"/>
    <n v="0"/>
    <n v="0"/>
    <s v="G/840104/1FF102"/>
  </r>
  <r>
    <s v="1"/>
    <s v="QUITO CIUDAD SOLIDARIA"/>
    <s v="COMUNALES"/>
    <s v="F"/>
    <s v="COORDINACION TERRITORIAL Y PARTICIPACION CIUDADANA"/>
    <s v="Administración Z Eugenio Espejo (Norte)"/>
    <s v="ZN02F020"/>
    <s v="PARTICIPACION CIUDADANA"/>
    <s v="GI00F10200006D INFRAESTRUCTURA COMUNITARIA"/>
    <x v="6"/>
    <s v="840107 Equipos, Sistemas y Paquetes Informáticos"/>
    <s v="001"/>
    <n v="65000"/>
    <n v="-65000"/>
    <n v="0"/>
    <n v="0"/>
    <n v="0"/>
    <n v="0"/>
    <n v="0"/>
    <n v="0"/>
    <n v="0"/>
    <n v="0"/>
    <n v="0"/>
    <s v="G/840107/1FF102"/>
  </r>
  <r>
    <s v="1"/>
    <s v="QUITO CIUDAD SOLIDARIA"/>
    <s v="COMUNALES"/>
    <s v="F"/>
    <s v="COORDINACION TERRITORIAL Y PARTICIPACION CIUDADANA"/>
    <s v="Administración Z Eugenio Espejo (Norte)"/>
    <s v="ZN02F020"/>
    <s v="SALUD AL DIA"/>
    <s v="GI00M10300005D MANEJO DE FAUNA URBANA EN EL DMQ"/>
    <x v="6"/>
    <s v="840103 Mobiliarios"/>
    <s v="001"/>
    <n v="1472.46"/>
    <n v="0"/>
    <n v="1472.46"/>
    <n v="-1472.46"/>
    <n v="0"/>
    <n v="0"/>
    <n v="0"/>
    <n v="0"/>
    <n v="1472.46"/>
    <n v="1472.46"/>
    <n v="0"/>
    <s v="G/840103/1FM103"/>
  </r>
  <r>
    <s v="3"/>
    <s v="QUITO CIUDAD INTELIGENTE"/>
    <s v="COMUNALES"/>
    <s v="F"/>
    <s v="COORDINACION TERRITORIAL Y PARTICIPACION CIUDADANA"/>
    <s v="Administración Z Eugenio Espejo (Norte)"/>
    <s v="ZN02F020"/>
    <s v="GESTION DE RIESGOS"/>
    <s v="GI00N30100006D ATENCIÓN Y RESPUESTA DE EMERGENCIAS"/>
    <x v="6"/>
    <s v="840104 Maquinarias y Equipos"/>
    <s v="001"/>
    <n v="2000"/>
    <n v="3200"/>
    <n v="5200"/>
    <n v="-5200"/>
    <n v="0"/>
    <n v="0"/>
    <n v="0"/>
    <n v="0"/>
    <n v="5200"/>
    <n v="5200"/>
    <n v="0"/>
    <s v="G/840104/3FN3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105 Remuneraciones Unificadas"/>
    <s v="002"/>
    <n v="838284"/>
    <n v="-6074.74"/>
    <n v="832209.26"/>
    <n v="-84935.49"/>
    <n v="747273.77"/>
    <n v="0"/>
    <n v="490705.43"/>
    <n v="490705.43"/>
    <n v="341503.83"/>
    <n v="341503.83"/>
    <n v="256568.34"/>
    <s v="G/510105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106 Salarios Unificados"/>
    <s v="002"/>
    <n v="61002"/>
    <n v="0"/>
    <n v="61002"/>
    <n v="0"/>
    <n v="61002"/>
    <n v="0"/>
    <n v="40668"/>
    <n v="40668"/>
    <n v="20334"/>
    <n v="20334"/>
    <n v="20334"/>
    <s v="G/510106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203 Decimotercer Sueldo"/>
    <s v="002"/>
    <n v="75757.5"/>
    <n v="0"/>
    <n v="75757.5"/>
    <n v="0"/>
    <n v="75757.5"/>
    <n v="817"/>
    <n v="8584.76"/>
    <n v="8584.76"/>
    <n v="67172.740000000005"/>
    <n v="67172.740000000005"/>
    <n v="66355.740000000005"/>
    <s v="G/510203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204 Decimocuarto Sueldo"/>
    <s v="002"/>
    <n v="27595.759999999998"/>
    <n v="0"/>
    <n v="27595.759999999998"/>
    <n v="0"/>
    <n v="27595.759999999998"/>
    <n v="0"/>
    <n v="21760.34"/>
    <n v="21760.34"/>
    <n v="5835.4199999999983"/>
    <n v="5835.4199999999983"/>
    <n v="5835.42"/>
    <s v="G/5102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304 Compensación por Transporte"/>
    <s v="002"/>
    <n v="1056"/>
    <n v="0"/>
    <n v="1056"/>
    <n v="-614.35"/>
    <n v="441.65"/>
    <n v="0"/>
    <n v="330.5"/>
    <n v="330.5"/>
    <n v="725.5"/>
    <n v="725.5"/>
    <n v="111.15"/>
    <s v="G/5103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306 Alimentación"/>
    <s v="002"/>
    <n v="8448"/>
    <n v="0"/>
    <n v="8448"/>
    <n v="-3193.14"/>
    <n v="5254.8600000000006"/>
    <n v="0"/>
    <n v="3640"/>
    <n v="3640"/>
    <n v="4808"/>
    <n v="4808"/>
    <n v="1614.86"/>
    <s v="G/510306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401 Por Cargas Familiares"/>
    <s v="002"/>
    <n v="305.01"/>
    <n v="0"/>
    <n v="305.01"/>
    <n v="-208.21"/>
    <n v="96.799999999999983"/>
    <n v="0"/>
    <n v="64"/>
    <n v="64"/>
    <n v="241.01"/>
    <n v="241.01"/>
    <n v="32.799999999999997"/>
    <s v="G/510401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408 Subsidio de Antigüedad"/>
    <s v="002"/>
    <n v="1830.06"/>
    <n v="0"/>
    <n v="1830.06"/>
    <n v="630.35"/>
    <n v="2460.41"/>
    <n v="0"/>
    <n v="1626.72"/>
    <n v="1626.72"/>
    <n v="203.33999999999992"/>
    <n v="203.33999999999992"/>
    <n v="833.69"/>
    <s v="G/510408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507 Honorarios"/>
    <s v="002"/>
    <n v="6160.25"/>
    <n v="4424.74"/>
    <n v="10584.99"/>
    <n v="6306.07"/>
    <n v="16891.059999999998"/>
    <n v="0"/>
    <n v="10584.99"/>
    <n v="10584.99"/>
    <n v="0"/>
    <n v="0"/>
    <n v="6306.07"/>
    <s v="G/510507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509 Horas Extraordinarias y Suplementarias"/>
    <s v="002"/>
    <n v="10800.01"/>
    <n v="0"/>
    <n v="10800.01"/>
    <n v="0"/>
    <n v="10800.01"/>
    <n v="0"/>
    <n v="5769.18"/>
    <n v="5769.18"/>
    <n v="5030.83"/>
    <n v="5030.83"/>
    <n v="5030.83"/>
    <s v="G/510509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510 Servicios Personales por Contrato"/>
    <s v="002"/>
    <n v="9804"/>
    <n v="0"/>
    <n v="9804"/>
    <n v="0"/>
    <n v="9804"/>
    <n v="3268"/>
    <n v="6536"/>
    <n v="6536"/>
    <n v="3268"/>
    <n v="3268"/>
    <n v="0"/>
    <s v="G/510510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512 Subrogación"/>
    <s v="002"/>
    <n v="3422.36"/>
    <n v="0"/>
    <n v="3422.36"/>
    <n v="-1711.18"/>
    <n v="1711.18"/>
    <n v="0"/>
    <n v="0"/>
    <n v="0"/>
    <n v="3422.36"/>
    <n v="3422.36"/>
    <n v="1711.18"/>
    <s v="G/510512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513 Encargos"/>
    <s v="002"/>
    <n v="27767.72"/>
    <n v="0"/>
    <n v="27767.72"/>
    <n v="-13883.86"/>
    <n v="13883.86"/>
    <n v="0"/>
    <n v="0"/>
    <n v="0"/>
    <n v="27767.72"/>
    <n v="27767.72"/>
    <n v="13883.86"/>
    <s v="G/510513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601 Aporte Patronal"/>
    <s v="002"/>
    <n v="114694.88"/>
    <n v="0"/>
    <n v="114694.88"/>
    <n v="-8445.64"/>
    <n v="106249.24"/>
    <n v="413.41"/>
    <n v="69366.820000000007"/>
    <n v="69366.820000000007"/>
    <n v="45328.06"/>
    <n v="45328.06"/>
    <n v="36469.01"/>
    <s v="G/510601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602 Fondo de Reserva"/>
    <s v="002"/>
    <n v="75757.5"/>
    <n v="0"/>
    <n v="75757.5"/>
    <n v="-19410.060000000001"/>
    <n v="56347.44"/>
    <n v="272.52"/>
    <n v="36657.99"/>
    <n v="36657.99"/>
    <n v="39099.51"/>
    <n v="39099.51"/>
    <n v="19416.93"/>
    <s v="G/510602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4D REMUNERACION PERSONAL"/>
    <x v="0"/>
    <s v="510707 Compensación por Vacaciones no Gozadas por"/>
    <s v="002"/>
    <n v="6245.34"/>
    <n v="0"/>
    <n v="6245.34"/>
    <n v="0"/>
    <n v="6245.34"/>
    <n v="0"/>
    <n v="1458.49"/>
    <n v="1458.49"/>
    <n v="4786.8500000000004"/>
    <n v="4786.8500000000004"/>
    <n v="4786.8500000000004"/>
    <s v="G/510707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101  Agua Potable"/>
    <s v="001"/>
    <n v="10000"/>
    <n v="0"/>
    <n v="10000"/>
    <n v="-4000"/>
    <n v="6000"/>
    <n v="0"/>
    <n v="6000"/>
    <n v="2979.78"/>
    <n v="4000"/>
    <n v="7020.2199999999993"/>
    <n v="0"/>
    <s v="G/530101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104 Energía Eléctrica"/>
    <s v="001"/>
    <n v="10000"/>
    <n v="0"/>
    <n v="10000"/>
    <n v="0"/>
    <n v="10000"/>
    <n v="0"/>
    <n v="10000"/>
    <n v="7182.6"/>
    <n v="0"/>
    <n v="2817.3999999999996"/>
    <n v="0"/>
    <s v="G/5301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105 Telecomunicaciones"/>
    <s v="001"/>
    <n v="4000"/>
    <n v="0"/>
    <n v="4000"/>
    <n v="-1500"/>
    <n v="2500"/>
    <n v="0"/>
    <n v="2500"/>
    <n v="1032.42"/>
    <n v="1500"/>
    <n v="2967.58"/>
    <n v="0"/>
    <s v="G/530105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201 Transporte de Personal"/>
    <s v="001"/>
    <n v="39000"/>
    <n v="-8257.2000000000007"/>
    <n v="30742.799999999999"/>
    <n v="-10000"/>
    <n v="20742.8"/>
    <n v="1752"/>
    <n v="18990"/>
    <n v="0"/>
    <n v="11752.8"/>
    <n v="30742.799999999999"/>
    <n v="0.8"/>
    <s v="G/530201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204 Edición, Impresión, Reproducción, Public"/>
    <s v="001"/>
    <n v="5700"/>
    <n v="0"/>
    <n v="5700"/>
    <n v="-2000"/>
    <n v="3700"/>
    <n v="3432.93"/>
    <n v="0"/>
    <n v="0"/>
    <n v="5700"/>
    <n v="5700"/>
    <n v="267.07"/>
    <s v="G/5302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208 Servicio de Seguridad y Vigilancia"/>
    <s v="001"/>
    <n v="171000"/>
    <n v="-1642.8"/>
    <n v="169357.2"/>
    <n v="-7623.38"/>
    <n v="161733.82"/>
    <n v="0"/>
    <n v="161733.82"/>
    <n v="95763.12"/>
    <n v="7623.3800000000047"/>
    <n v="73594.080000000016"/>
    <n v="0"/>
    <s v="G/530208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209 Servicios de Aseo, Lavado de Vestimenta"/>
    <s v="001"/>
    <n v="90000"/>
    <n v="0"/>
    <n v="90000"/>
    <n v="0"/>
    <n v="90000"/>
    <n v="0"/>
    <n v="89989.54"/>
    <n v="25072.1"/>
    <n v="10.460000000006403"/>
    <n v="64927.9"/>
    <n v="10.46"/>
    <s v="G/530209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402 Edificios, Locales, Residencias y Cablea"/>
    <s v="001"/>
    <n v="24000"/>
    <n v="0"/>
    <n v="24000"/>
    <n v="-16000"/>
    <n v="8000"/>
    <n v="0"/>
    <n v="0"/>
    <n v="0"/>
    <n v="24000"/>
    <n v="24000"/>
    <n v="8000"/>
    <s v="G/530402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404 Maquinarias y Equipos (Instalación, Mant"/>
    <s v="001"/>
    <n v="0"/>
    <n v="5124.3"/>
    <n v="5124.3"/>
    <n v="0"/>
    <n v="5124.3"/>
    <n v="5124.29"/>
    <n v="0"/>
    <n v="0"/>
    <n v="5124.3"/>
    <n v="5124.3"/>
    <n v="0.01"/>
    <s v="G/5304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405 Vehículos (Servicio para Mantenimiento y Re"/>
    <s v="001"/>
    <n v="5000"/>
    <n v="10375.700000000001"/>
    <n v="15375.7"/>
    <n v="0"/>
    <n v="15375.7"/>
    <n v="5463.92"/>
    <n v="0"/>
    <n v="0"/>
    <n v="15375.7"/>
    <n v="15375.7"/>
    <n v="9911.7800000000007"/>
    <s v="G/530405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505 Vehículos (Arrendamiento)"/>
    <s v="001"/>
    <n v="66000"/>
    <n v="-7600"/>
    <n v="58400"/>
    <n v="-58400"/>
    <n v="0"/>
    <n v="0"/>
    <n v="0"/>
    <n v="0"/>
    <n v="58400"/>
    <n v="58400"/>
    <n v="0"/>
    <s v="G/530505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704 Mantenimiento y Reparación de Equipos y Sis"/>
    <s v="001"/>
    <n v="7000"/>
    <n v="-2500"/>
    <n v="4500"/>
    <n v="-2500"/>
    <n v="2000"/>
    <n v="0"/>
    <n v="0"/>
    <n v="0"/>
    <n v="4500"/>
    <n v="4500"/>
    <n v="2000"/>
    <s v="G/5307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803 Combustibles y Lubricantes"/>
    <s v="001"/>
    <n v="5000"/>
    <n v="0"/>
    <n v="5000"/>
    <n v="0"/>
    <n v="5000"/>
    <n v="0"/>
    <n v="0"/>
    <n v="0"/>
    <n v="5000"/>
    <n v="5000"/>
    <n v="5000"/>
    <s v="G/530803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804 Materiales de Oficina"/>
    <s v="001"/>
    <n v="3000"/>
    <n v="0"/>
    <n v="3000"/>
    <n v="-2000"/>
    <n v="1000"/>
    <n v="0"/>
    <n v="0"/>
    <n v="0"/>
    <n v="3000"/>
    <n v="3000"/>
    <n v="1000"/>
    <s v="G/530804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805 Materiales de Aseo"/>
    <s v="001"/>
    <n v="0"/>
    <n v="2500"/>
    <n v="2500"/>
    <n v="0"/>
    <n v="2500"/>
    <n v="0"/>
    <n v="1279.3800000000001"/>
    <n v="1279.3800000000001"/>
    <n v="1220.6199999999999"/>
    <n v="1220.6199999999999"/>
    <n v="1220.6199999999999"/>
    <s v="G/530805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807 Materiales de Impresión, Fotografía, Rep"/>
    <s v="001"/>
    <n v="15000"/>
    <n v="0"/>
    <n v="15000"/>
    <n v="-7000"/>
    <n v="8000"/>
    <n v="0"/>
    <n v="0"/>
    <n v="0"/>
    <n v="15000"/>
    <n v="15000"/>
    <n v="8000"/>
    <s v="G/530807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1"/>
    <s v="530811 Insumos, Materiales y Suministros para Cons"/>
    <s v="001"/>
    <n v="30"/>
    <n v="0"/>
    <n v="30"/>
    <n v="0"/>
    <n v="30"/>
    <n v="0"/>
    <n v="0"/>
    <n v="0"/>
    <n v="30"/>
    <n v="30"/>
    <n v="30"/>
    <s v="G/530811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2"/>
    <s v="570102 Tasas Generales, Impuestos, Contribuciones,"/>
    <s v="001"/>
    <n v="2500"/>
    <n v="2000"/>
    <n v="4500"/>
    <n v="0"/>
    <n v="4500"/>
    <n v="0"/>
    <n v="1686.72"/>
    <n v="1686.72"/>
    <n v="2813.2799999999997"/>
    <n v="2813.2799999999997"/>
    <n v="2813.28"/>
    <s v="G/570102/1FA101"/>
  </r>
  <r>
    <s v="1"/>
    <s v="QUITO CIUDAD SOLIDARIA"/>
    <s v="COMUNALES"/>
    <s v="F"/>
    <s v="COORDINACION TERRITORIAL Y PARTICIPACION CIUDADANA"/>
    <s v="Administración Zonal Calderón"/>
    <s v="ZC09F090"/>
    <s v="FORTALECIMIENTO INSTITUCIONAL"/>
    <s v="GC00A10100001D GASTOS ADMINISTRATIVOS"/>
    <x v="2"/>
    <s v="570203 Comisiones Bancarias"/>
    <s v="001"/>
    <n v="100"/>
    <n v="0"/>
    <n v="100"/>
    <n v="0"/>
    <n v="100"/>
    <n v="0"/>
    <n v="0"/>
    <n v="0"/>
    <n v="100"/>
    <n v="100"/>
    <n v="100"/>
    <s v="G/570203/1FA101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3"/>
    <s v="710203 Decimotercer Sueldo"/>
    <s v="002"/>
    <n v="613"/>
    <n v="0"/>
    <n v="613"/>
    <n v="0"/>
    <n v="613"/>
    <n v="613"/>
    <n v="0"/>
    <n v="0"/>
    <n v="613"/>
    <n v="613"/>
    <n v="0"/>
    <s v="G/71020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3"/>
    <s v="710204 Decimocuarto Sueldo"/>
    <s v="002"/>
    <n v="405.82"/>
    <n v="0"/>
    <n v="405.82"/>
    <n v="0"/>
    <n v="405.82"/>
    <n v="66.67"/>
    <n v="333.33"/>
    <n v="333.33"/>
    <n v="72.490000000000009"/>
    <n v="72.490000000000009"/>
    <n v="5.82"/>
    <s v="G/7102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3"/>
    <s v="710510 Servicios Personales por Contrato"/>
    <s v="002"/>
    <n v="7356"/>
    <n v="0"/>
    <n v="7356"/>
    <n v="0"/>
    <n v="7356"/>
    <n v="2452"/>
    <n v="4904"/>
    <n v="4904"/>
    <n v="2452"/>
    <n v="2452"/>
    <n v="0"/>
    <s v="G/710510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3"/>
    <s v="710601 Aporte Patronal"/>
    <s v="002"/>
    <n v="930.53"/>
    <n v="0"/>
    <n v="930.53"/>
    <n v="7.7"/>
    <n v="938.23"/>
    <n v="310.20999999999998"/>
    <n v="620.32000000000005"/>
    <n v="620.32000000000005"/>
    <n v="310.20999999999992"/>
    <n v="310.20999999999992"/>
    <n v="7.7"/>
    <s v="G/710601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3"/>
    <s v="710602 Fondo de Reserva"/>
    <s v="002"/>
    <n v="613"/>
    <n v="0"/>
    <n v="613"/>
    <n v="0"/>
    <n v="613"/>
    <n v="613"/>
    <n v="0"/>
    <n v="0"/>
    <n v="613"/>
    <n v="613"/>
    <n v="0"/>
    <s v="G/710602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203 Decimotercer Sueldo"/>
    <s v="002"/>
    <n v="4570"/>
    <n v="0"/>
    <n v="4570"/>
    <n v="0"/>
    <n v="4570"/>
    <n v="4570"/>
    <n v="0"/>
    <n v="0"/>
    <n v="4570"/>
    <n v="4570"/>
    <n v="0"/>
    <s v="G/71020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204 Decimocuarto Sueldo"/>
    <s v="002"/>
    <n v="2029.1"/>
    <n v="0"/>
    <n v="2029.1"/>
    <n v="0"/>
    <n v="2029.1"/>
    <n v="836.48"/>
    <n v="1163.52"/>
    <n v="1163.52"/>
    <n v="865.57999999999993"/>
    <n v="865.57999999999993"/>
    <n v="29.1"/>
    <s v="G/7102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507 Honorarios"/>
    <s v="002"/>
    <n v="0"/>
    <n v="1650"/>
    <n v="1650"/>
    <n v="806.67"/>
    <n v="2456.67"/>
    <n v="0"/>
    <n v="1650"/>
    <n v="1650"/>
    <n v="0"/>
    <n v="0"/>
    <n v="806.67"/>
    <s v="G/710507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510 Servicios Personales por Contrato"/>
    <s v="002"/>
    <n v="54840"/>
    <n v="0"/>
    <n v="54840"/>
    <n v="0"/>
    <n v="54840"/>
    <n v="21690"/>
    <n v="33150"/>
    <n v="33150"/>
    <n v="21690"/>
    <n v="21690"/>
    <n v="0"/>
    <s v="G/710510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601 Aporte Patronal"/>
    <s v="002"/>
    <n v="6937.26"/>
    <n v="0"/>
    <n v="6937.26"/>
    <n v="0"/>
    <n v="6937.26"/>
    <n v="2535.02"/>
    <n v="4402.24"/>
    <n v="4402.24"/>
    <n v="2535.0200000000004"/>
    <n v="2535.0200000000004"/>
    <n v="0"/>
    <s v="G/710601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3"/>
    <s v="710602 Fondo de Reserva"/>
    <s v="002"/>
    <n v="4570"/>
    <n v="0"/>
    <n v="4570"/>
    <n v="0"/>
    <n v="4570"/>
    <n v="2964.77"/>
    <n v="1605.23"/>
    <n v="1605.23"/>
    <n v="2964.77"/>
    <n v="2964.77"/>
    <n v="0"/>
    <s v="G/710602/1FF102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0505 Vehículos (Arrendamiento)"/>
    <s v="001"/>
    <n v="5300"/>
    <n v="0"/>
    <n v="5300"/>
    <n v="-5300"/>
    <n v="0"/>
    <n v="0"/>
    <n v="0"/>
    <n v="0"/>
    <n v="5300"/>
    <n v="5300"/>
    <n v="0"/>
    <s v="G/730505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0605 Estudio y Diseño de Proyectos"/>
    <s v="001"/>
    <n v="15000"/>
    <n v="0"/>
    <n v="15000"/>
    <n v="-15000"/>
    <n v="0"/>
    <n v="0"/>
    <n v="0"/>
    <n v="0"/>
    <n v="15000"/>
    <n v="15000"/>
    <n v="0"/>
    <s v="G/730605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0606 Honorarios por Contratos Civiles de Servici"/>
    <s v="001"/>
    <n v="3158"/>
    <n v="0"/>
    <n v="3158"/>
    <n v="-3158"/>
    <n v="0"/>
    <n v="0"/>
    <n v="0"/>
    <n v="0"/>
    <n v="3158"/>
    <n v="3158"/>
    <n v="0"/>
    <s v="G/730606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0804 Materiales de Oficina"/>
    <s v="001"/>
    <n v="300"/>
    <n v="0"/>
    <n v="300"/>
    <n v="-300"/>
    <n v="0"/>
    <n v="0"/>
    <n v="0"/>
    <n v="0"/>
    <n v="300"/>
    <n v="300"/>
    <n v="0"/>
    <s v="G/730804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0814 Suministros para Actividades Agropecuarias,"/>
    <s v="001"/>
    <n v="1000"/>
    <n v="0"/>
    <n v="1000"/>
    <n v="-1000"/>
    <n v="0"/>
    <n v="0"/>
    <n v="0"/>
    <n v="0"/>
    <n v="1000"/>
    <n v="1000"/>
    <n v="0"/>
    <s v="G/730814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4"/>
    <s v="731406 Herramientas y equipos menores"/>
    <s v="001"/>
    <n v="1000"/>
    <n v="0"/>
    <n v="1000"/>
    <n v="-1000"/>
    <n v="0"/>
    <n v="0"/>
    <n v="0"/>
    <n v="0"/>
    <n v="1000"/>
    <n v="1000"/>
    <n v="0"/>
    <s v="G/731406/3FD301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1D PRESUPUESTOS PARTICIPATIVOS"/>
    <x v="4"/>
    <s v="730811 Insumos, Materiales y Suministros para Cons"/>
    <s v="001"/>
    <n v="201873"/>
    <n v="21627"/>
    <n v="223500"/>
    <n v="-223500"/>
    <n v="0"/>
    <n v="0"/>
    <n v="0"/>
    <n v="0"/>
    <n v="223500"/>
    <n v="223500"/>
    <n v="0"/>
    <s v="G/730811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204 Edición, Impresión, Reproducción, Public"/>
    <s v="001"/>
    <n v="3000"/>
    <n v="0"/>
    <n v="3000"/>
    <n v="-3000"/>
    <n v="0"/>
    <n v="0"/>
    <n v="0"/>
    <n v="0"/>
    <n v="3000"/>
    <n v="3000"/>
    <n v="0"/>
    <s v="G/7302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205 Espectáculos Culturales y Sociales"/>
    <s v="001"/>
    <n v="1906.48"/>
    <n v="0"/>
    <n v="1906.48"/>
    <n v="-1906.48"/>
    <n v="0"/>
    <n v="0"/>
    <n v="0"/>
    <n v="0"/>
    <n v="1906.48"/>
    <n v="1906.48"/>
    <n v="0"/>
    <s v="G/7302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235 Servicio de Alimentación"/>
    <s v="001"/>
    <n v="4000"/>
    <n v="0"/>
    <n v="4000"/>
    <n v="-4000"/>
    <n v="0"/>
    <n v="0"/>
    <n v="0"/>
    <n v="0"/>
    <n v="4000"/>
    <n v="4000"/>
    <n v="0"/>
    <s v="G/73023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248 Eventos Oficiales"/>
    <s v="001"/>
    <n v="7152.23"/>
    <n v="0"/>
    <n v="7152.23"/>
    <n v="-7152.23"/>
    <n v="0"/>
    <n v="0"/>
    <n v="0"/>
    <n v="0"/>
    <n v="7152.23"/>
    <n v="7152.23"/>
    <n v="0"/>
    <s v="G/730248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505 Vehículos (Arrendamiento)"/>
    <s v="001"/>
    <n v="1800"/>
    <n v="0"/>
    <n v="1800"/>
    <n v="-1800"/>
    <n v="0"/>
    <n v="0"/>
    <n v="0"/>
    <n v="0"/>
    <n v="1800"/>
    <n v="1800"/>
    <n v="0"/>
    <s v="G/7305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613 Capacitación para la Ciudadanía en Gener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802 Vestuario, Lencería, Prendas de Protecci"/>
    <s v="001"/>
    <n v="4000"/>
    <n v="0"/>
    <n v="4000"/>
    <n v="-4000"/>
    <n v="0"/>
    <n v="0"/>
    <n v="0"/>
    <n v="0"/>
    <n v="4000"/>
    <n v="4000"/>
    <n v="0"/>
    <s v="G/730802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2D SISTEMA DE PARTICIPACION CIUDADANA"/>
    <x v="4"/>
    <s v="730811 Insumos, Materiales y Suministros para Cons"/>
    <s v="001"/>
    <n v="1500"/>
    <n v="0"/>
    <n v="1500"/>
    <n v="-1500"/>
    <n v="0"/>
    <n v="0"/>
    <n v="0"/>
    <n v="0"/>
    <n v="1500"/>
    <n v="1500"/>
    <n v="0"/>
    <s v="G/730811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3D &quot;VOLUNTARIADO &quot;&quot;QUITO ACCION&quot;&quot;&quot;"/>
    <x v="4"/>
    <s v="730205 Espectáculos Culturales y Sociales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3D &quot;VOLUNTARIADO &quot;&quot;QUITO ACCION&quot;&quot;&quot;"/>
    <x v="4"/>
    <s v="730505 Vehículos (Arrendamiento)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3D &quot;VOLUNTARIADO &quot;&quot;QUITO ACCION&quot;&quot;&quot;"/>
    <x v="4"/>
    <s v="730613 Capacitación para la Ciudadanía en Gener"/>
    <s v="001"/>
    <n v="2500"/>
    <n v="0"/>
    <n v="2500"/>
    <n v="-2500"/>
    <n v="0"/>
    <n v="0"/>
    <n v="0"/>
    <n v="0"/>
    <n v="2500"/>
    <n v="2500"/>
    <n v="0"/>
    <s v="G/73061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3D &quot;VOLUNTARIADO &quot;&quot;QUITO ACCION&quot;&quot;&quot;"/>
    <x v="4"/>
    <s v="730811 Insumos, Materiales y Suministros para Cons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3D &quot;VOLUNTARIADO &quot;&quot;QUITO ACCION&quot;&quot;&quot;"/>
    <x v="4"/>
    <s v="730827 Uniformes Deportivos"/>
    <s v="001"/>
    <n v="500"/>
    <n v="0"/>
    <n v="500"/>
    <n v="-500"/>
    <n v="0"/>
    <n v="0"/>
    <n v="0"/>
    <n v="0"/>
    <n v="500"/>
    <n v="500"/>
    <n v="0"/>
    <s v="G/730827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204 Edición, Impresión, Reproducción, Public"/>
    <s v="001"/>
    <n v="1500"/>
    <n v="0"/>
    <n v="1500"/>
    <n v="-1500"/>
    <n v="0"/>
    <n v="0"/>
    <n v="0"/>
    <n v="0"/>
    <n v="1500"/>
    <n v="1500"/>
    <n v="0"/>
    <s v="G/7302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205 Espectáculos Culturales y Sociales"/>
    <s v="001"/>
    <n v="1000"/>
    <n v="0"/>
    <n v="1000"/>
    <n v="-1000"/>
    <n v="0"/>
    <n v="0"/>
    <n v="0"/>
    <n v="0"/>
    <n v="1000"/>
    <n v="1000"/>
    <n v="0"/>
    <s v="G/7302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402 Edificios, Locales, Residencias y Cablea"/>
    <s v="001"/>
    <n v="6400"/>
    <n v="0"/>
    <n v="6400"/>
    <n v="-6400"/>
    <n v="0"/>
    <n v="0"/>
    <n v="0"/>
    <n v="0"/>
    <n v="6400"/>
    <n v="6400"/>
    <n v="0"/>
    <s v="G/730402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613 Capacitación para la Ciudadanía en Gener"/>
    <s v="001"/>
    <n v="9000"/>
    <n v="0"/>
    <n v="9000"/>
    <n v="-9000"/>
    <n v="0"/>
    <n v="0"/>
    <n v="0"/>
    <n v="0"/>
    <n v="9000"/>
    <n v="9000"/>
    <n v="0"/>
    <s v="G/73061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804 Materiales de Oficina"/>
    <s v="001"/>
    <n v="300"/>
    <n v="0"/>
    <n v="300"/>
    <n v="-300"/>
    <n v="0"/>
    <n v="0"/>
    <n v="0"/>
    <n v="0"/>
    <n v="300"/>
    <n v="300"/>
    <n v="0"/>
    <s v="G/7308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4"/>
    <s v="730807 Materiales de Impresión, Fotografía, Rep"/>
    <s v="001"/>
    <n v="300"/>
    <n v="0"/>
    <n v="300"/>
    <n v="-300"/>
    <n v="0"/>
    <n v="0"/>
    <n v="0"/>
    <n v="0"/>
    <n v="300"/>
    <n v="300"/>
    <n v="0"/>
    <s v="G/730807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4"/>
    <s v="730606 Honorarios por Contratos Civiles de Servici"/>
    <s v="001"/>
    <n v="47100"/>
    <n v="0"/>
    <n v="47100"/>
    <n v="-28260"/>
    <n v="18840"/>
    <n v="18144"/>
    <n v="0"/>
    <n v="0"/>
    <n v="47100"/>
    <n v="47100"/>
    <n v="696"/>
    <s v="G/730606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204 Edición, Impresión, Reproducción, Public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205 Espectáculos Culturales y Sociales"/>
    <s v="001"/>
    <n v="8159"/>
    <n v="0"/>
    <n v="8159"/>
    <n v="-8159"/>
    <n v="0"/>
    <n v="0"/>
    <n v="0"/>
    <n v="0"/>
    <n v="8159"/>
    <n v="8159"/>
    <n v="0"/>
    <s v="G/7302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235 Servicio de Alimentación"/>
    <s v="001"/>
    <n v="38473.71"/>
    <n v="0"/>
    <n v="38473.71"/>
    <n v="-38473.71"/>
    <n v="0"/>
    <n v="0"/>
    <n v="0"/>
    <n v="0"/>
    <n v="38473.71"/>
    <n v="38473.71"/>
    <n v="0"/>
    <s v="G/73023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505 Vehículos (Arrendamiento)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613 Capacitación para la Ciudadanía en Gener"/>
    <s v="001"/>
    <n v="2000"/>
    <n v="0"/>
    <n v="2000"/>
    <n v="-2000"/>
    <n v="0"/>
    <n v="0"/>
    <n v="0"/>
    <n v="0"/>
    <n v="2000"/>
    <n v="2000"/>
    <n v="0"/>
    <s v="G/730613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802 Vestuario, Lencería, Prendas de Protecci"/>
    <s v="001"/>
    <n v="16058"/>
    <n v="0"/>
    <n v="16058"/>
    <n v="-16058"/>
    <n v="0"/>
    <n v="0"/>
    <n v="0"/>
    <n v="0"/>
    <n v="16058"/>
    <n v="16058"/>
    <n v="0"/>
    <s v="G/730802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7D COLONIAS VACACIONALES RECREANDO QUITO"/>
    <x v="4"/>
    <s v="730812 Materiales Didácticos"/>
    <s v="001"/>
    <n v="8000"/>
    <n v="0"/>
    <n v="8000"/>
    <n v="-8000"/>
    <n v="0"/>
    <n v="0"/>
    <n v="0"/>
    <n v="0"/>
    <n v="8000"/>
    <n v="8000"/>
    <n v="0"/>
    <s v="G/730812/1FF102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01D AGENDA CULTURAL METROPOLITANA"/>
    <x v="4"/>
    <s v="730205 Espectáculos Culturales y Sociales"/>
    <s v="001"/>
    <n v="45000"/>
    <n v="-8300"/>
    <n v="36700"/>
    <n v="-3700"/>
    <n v="33000"/>
    <n v="0"/>
    <n v="33000"/>
    <n v="0"/>
    <n v="3700"/>
    <n v="36700"/>
    <n v="0"/>
    <s v="G/730205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204 Edición, Impresión, Reproducción, Public"/>
    <s v="001"/>
    <n v="3000"/>
    <n v="0"/>
    <n v="3000"/>
    <n v="-3000"/>
    <n v="0"/>
    <n v="0"/>
    <n v="0"/>
    <n v="0"/>
    <n v="3000"/>
    <n v="3000"/>
    <n v="0"/>
    <s v="G/730204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205 Espectáculos Culturales y Sociales"/>
    <s v="001"/>
    <n v="50000"/>
    <n v="0"/>
    <n v="50000"/>
    <n v="-10000"/>
    <n v="40000"/>
    <n v="0"/>
    <n v="40000"/>
    <n v="12450"/>
    <n v="10000"/>
    <n v="37550"/>
    <n v="0"/>
    <s v="G/730205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235 Servicio de Alimentación"/>
    <s v="001"/>
    <n v="2000"/>
    <n v="0"/>
    <n v="2000"/>
    <n v="-2000"/>
    <n v="0"/>
    <n v="0"/>
    <n v="0"/>
    <n v="0"/>
    <n v="2000"/>
    <n v="2000"/>
    <n v="0"/>
    <s v="G/730235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505 Vehículos (Arrendamiento)"/>
    <s v="001"/>
    <n v="2000"/>
    <n v="0"/>
    <n v="2000"/>
    <n v="-2000"/>
    <n v="0"/>
    <n v="0"/>
    <n v="0"/>
    <n v="0"/>
    <n v="2000"/>
    <n v="2000"/>
    <n v="0"/>
    <s v="G/730505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606 Honorarios por Contratos Civiles de Servici"/>
    <s v="001"/>
    <n v="0"/>
    <n v="8300"/>
    <n v="8300"/>
    <n v="-8300"/>
    <n v="0"/>
    <n v="0"/>
    <n v="0"/>
    <n v="0"/>
    <n v="8300"/>
    <n v="8300"/>
    <n v="0"/>
    <s v="G/730606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613 Capacitación para la Ciudadanía en Gener"/>
    <s v="001"/>
    <n v="2000"/>
    <n v="0"/>
    <n v="2000"/>
    <n v="-2000"/>
    <n v="0"/>
    <n v="0"/>
    <n v="0"/>
    <n v="0"/>
    <n v="2000"/>
    <n v="2000"/>
    <n v="0"/>
    <s v="G/730613/1FG101"/>
  </r>
  <r>
    <s v="1"/>
    <s v="QUITO CIUDAD SOLIDARIA"/>
    <s v="COMUNALES"/>
    <s v="F"/>
    <s v="COORDINACION TERRITORIAL Y PARTICIPACION CIUDADANA"/>
    <s v="Administración Zonal Calderón"/>
    <s v="ZC09F090"/>
    <s v="ARTE, CULTURA Y PATRIMONIO"/>
    <s v="GI00G10100011D TERRITORIO Y CULTURA"/>
    <x v="4"/>
    <s v="730812 Materiales Didácticos"/>
    <s v="001"/>
    <n v="3000"/>
    <n v="0"/>
    <n v="3000"/>
    <n v="-3000"/>
    <n v="0"/>
    <n v="0"/>
    <n v="0"/>
    <n v="0"/>
    <n v="3000"/>
    <n v="3000"/>
    <n v="0"/>
    <s v="G/730812/1FG101"/>
  </r>
  <r>
    <s v="2"/>
    <s v="QUITO CIUDAD DE OPORTUNIDADES"/>
    <s v="COMUNALES"/>
    <s v="F"/>
    <s v="COORDINACION TERRITORIAL Y PARTICIPACION CIUDADANA"/>
    <s v="Administración Zonal Calderón"/>
    <s v="ZC09F090"/>
    <s v="DESARROLLO TERRITORIAL"/>
    <s v="GI00H21100002D PROMOCIÓN DE VOCACIONES PRODUCTIVAS TERR"/>
    <x v="4"/>
    <s v="730204 Edición, Impresión, Reproducción, Public"/>
    <s v="001"/>
    <n v="1000"/>
    <n v="0"/>
    <n v="1000"/>
    <n v="-1000"/>
    <n v="0"/>
    <n v="0"/>
    <n v="0"/>
    <n v="0"/>
    <n v="1000"/>
    <n v="1000"/>
    <n v="0"/>
    <s v="G/730204/2FH211"/>
  </r>
  <r>
    <s v="2"/>
    <s v="QUITO CIUDAD DE OPORTUNIDADES"/>
    <s v="COMUNALES"/>
    <s v="F"/>
    <s v="COORDINACION TERRITORIAL Y PARTICIPACION CIUDADANA"/>
    <s v="Administración Zonal Calderón"/>
    <s v="ZC09F090"/>
    <s v="DESARROLLO TERRITORIAL"/>
    <s v="GI00H21100002D PROMOCIÓN DE VOCACIONES PRODUCTIVAS TERR"/>
    <x v="4"/>
    <s v="730249 Eventos Públicos Promocionales"/>
    <s v="001"/>
    <n v="14000"/>
    <n v="0"/>
    <n v="14000"/>
    <n v="-14000"/>
    <n v="0"/>
    <n v="0"/>
    <n v="0"/>
    <n v="0"/>
    <n v="14000"/>
    <n v="14000"/>
    <n v="0"/>
    <s v="G/730249/2FH211"/>
  </r>
  <r>
    <s v="2"/>
    <s v="QUITO CIUDAD DE OPORTUNIDADES"/>
    <s v="COMUNALES"/>
    <s v="F"/>
    <s v="COORDINACION TERRITORIAL Y PARTICIPACION CIUDADANA"/>
    <s v="Administración Zonal Calderón"/>
    <s v="ZC09F090"/>
    <s v="DESARROLLO TERRITORIAL"/>
    <s v="GI00H21100002D PROMOCIÓN DE VOCACIONES PRODUCTIVAS TERR"/>
    <x v="4"/>
    <s v="730613 Capacitación para la Ciudadanía en Gener"/>
    <s v="001"/>
    <n v="8000"/>
    <n v="0"/>
    <n v="8000"/>
    <n v="-8000"/>
    <n v="0"/>
    <n v="0"/>
    <n v="0"/>
    <n v="0"/>
    <n v="8000"/>
    <n v="8000"/>
    <n v="0"/>
    <s v="G/730613/2FH211"/>
  </r>
  <r>
    <s v="2"/>
    <s v="QUITO CIUDAD DE OPORTUNIDADES"/>
    <s v="COMUNALES"/>
    <s v="F"/>
    <s v="COORDINACION TERRITORIAL Y PARTICIPACION CIUDADANA"/>
    <s v="Administración Zonal Calderón"/>
    <s v="ZC09F090"/>
    <s v="DESARROLLO TERRITORIAL"/>
    <s v="GI00H21100002D PROMOCIÓN DE VOCACIONES PRODUCTIVAS TERR"/>
    <x v="4"/>
    <s v="730814 Suministros para Actividades Agropecuarias,"/>
    <s v="001"/>
    <n v="2000"/>
    <n v="0"/>
    <n v="2000"/>
    <n v="0"/>
    <n v="2000"/>
    <n v="0"/>
    <n v="0"/>
    <n v="0"/>
    <n v="2000"/>
    <n v="2000"/>
    <n v="2000"/>
    <s v="G/730814/2FH211"/>
  </r>
  <r>
    <s v="1"/>
    <s v="QUITO CIUDAD SOLIDARIA"/>
    <s v="COMUNALES"/>
    <s v="F"/>
    <s v="COORDINACION TERRITORIAL Y PARTICIPACION CIUDADANA"/>
    <s v="Administración Zonal Calderón"/>
    <s v="ZC09F090"/>
    <s v="PROMOCIÓN Y PROTECCIÓN DE DERECHOS"/>
    <s v="GI00J10300002D PROMOCIÓN DE DERECHOS DE GRUPOS DE ATENC"/>
    <x v="4"/>
    <s v="730205 Espectáculos Culturales y Sociales"/>
    <s v="001"/>
    <n v="20000"/>
    <n v="0"/>
    <n v="20000"/>
    <n v="-20000"/>
    <n v="0"/>
    <n v="0"/>
    <n v="0"/>
    <n v="0"/>
    <n v="20000"/>
    <n v="20000"/>
    <n v="0"/>
    <s v="G/730205/1FJ103"/>
  </r>
  <r>
    <s v="1"/>
    <s v="QUITO CIUDAD SOLIDARIA"/>
    <s v="COMUNALES"/>
    <s v="F"/>
    <s v="COORDINACION TERRITORIAL Y PARTICIPACION CIUDADANA"/>
    <s v="Administración Zonal Calderón"/>
    <s v="ZC09F090"/>
    <s v="PROMOCIÓN Y PROTECCIÓN DE DERECHOS"/>
    <s v="GI00J10300002D PROMOCIÓN DE DERECHOS DE GRUPOS DE ATENC"/>
    <x v="4"/>
    <s v="730235 Servicio de Alimentación"/>
    <s v="001"/>
    <n v="700"/>
    <n v="0"/>
    <n v="700"/>
    <n v="-700"/>
    <n v="0"/>
    <n v="0"/>
    <n v="0"/>
    <n v="0"/>
    <n v="700"/>
    <n v="700"/>
    <n v="0"/>
    <s v="G/730235/1FJ103"/>
  </r>
  <r>
    <s v="1"/>
    <s v="QUITO CIUDAD SOLIDARIA"/>
    <s v="COMUNALES"/>
    <s v="F"/>
    <s v="COORDINACION TERRITORIAL Y PARTICIPACION CIUDADANA"/>
    <s v="Administración Zonal Calderón"/>
    <s v="ZC09F090"/>
    <s v="PROMOCIÓN Y PROTECCIÓN DE DERECHOS"/>
    <s v="GI00J10300002D PROMOCIÓN DE DERECHOS DE GRUPOS DE ATENC"/>
    <x v="4"/>
    <s v="730505 Vehículos (Arrendamiento)"/>
    <s v="001"/>
    <n v="14200"/>
    <n v="0"/>
    <n v="14200"/>
    <n v="-14200"/>
    <n v="0"/>
    <n v="0"/>
    <n v="0"/>
    <n v="0"/>
    <n v="14200"/>
    <n v="14200"/>
    <n v="0"/>
    <s v="G/730505/1FJ103"/>
  </r>
  <r>
    <s v="1"/>
    <s v="QUITO CIUDAD SOLIDARIA"/>
    <s v="COMUNALES"/>
    <s v="F"/>
    <s v="COORDINACION TERRITORIAL Y PARTICIPACION CIUDADANA"/>
    <s v="Administración Zonal Calderón"/>
    <s v="ZC09F090"/>
    <s v="PROMOCIÓN Y PROTECCIÓN DE DERECHOS"/>
    <s v="GI00J10300002D PROMOCIÓN DE DERECHOS DE GRUPOS DE ATENC"/>
    <x v="4"/>
    <s v="730606 Honorarios por Contratos Civiles de Servici"/>
    <s v="001"/>
    <n v="28800"/>
    <n v="0"/>
    <n v="28800"/>
    <n v="-28800"/>
    <n v="0"/>
    <n v="0"/>
    <n v="0"/>
    <n v="0"/>
    <n v="28800"/>
    <n v="28800"/>
    <n v="0"/>
    <s v="G/730606/1FJ103"/>
  </r>
  <r>
    <s v="1"/>
    <s v="QUITO CIUDAD SOLIDARIA"/>
    <s v="COMUNALES"/>
    <s v="F"/>
    <s v="COORDINACION TERRITORIAL Y PARTICIPACION CIUDADANA"/>
    <s v="Administración Zonal Calderón"/>
    <s v="ZC09F090"/>
    <s v="PROMOCIÓN Y PROTECCIÓN DE DERECHOS"/>
    <s v="GI00J10300002D PROMOCIÓN DE DERECHOS DE GRUPOS DE ATENC"/>
    <x v="4"/>
    <s v="730613 Capacitación para la Ciudadanía en Gener"/>
    <s v="001"/>
    <n v="11000"/>
    <n v="0"/>
    <n v="11000"/>
    <n v="-11000"/>
    <n v="0"/>
    <n v="0"/>
    <n v="0"/>
    <n v="0"/>
    <n v="11000"/>
    <n v="11000"/>
    <n v="0"/>
    <s v="G/730613/1FJ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3D SEGURIDAD ALIMENTARIA Y DE CALIDAD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3D SEGURIDAD ALIMENTARIA Y DE CALIDAD"/>
    <x v="4"/>
    <s v="730505 Vehículos (Arrendamiento)"/>
    <s v="001"/>
    <n v="21090.240000000002"/>
    <n v="0"/>
    <n v="21090.240000000002"/>
    <n v="-13243.29"/>
    <n v="7846.9500000000007"/>
    <n v="0"/>
    <n v="1569.39"/>
    <n v="1569.39"/>
    <n v="19520.850000000002"/>
    <n v="19520.850000000002"/>
    <n v="6277.56"/>
    <s v="G/730505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3D SEGURIDAD ALIMENTARIA Y DE CALIDAD"/>
    <x v="4"/>
    <s v="730606 Honorarios por Contratos Civiles de Servici"/>
    <s v="001"/>
    <n v="37887.120000000003"/>
    <n v="0"/>
    <n v="37887.120000000003"/>
    <n v="-15786.3"/>
    <n v="22100.820000000003"/>
    <n v="22100.82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4D SISTEMA INTEGRAL DE PROMOCIÓN DE LA SALU"/>
    <x v="4"/>
    <s v="730205 Espectáculos Culturales y Sociales"/>
    <s v="001"/>
    <n v="3908"/>
    <n v="0"/>
    <n v="3908"/>
    <n v="-3908"/>
    <n v="0"/>
    <n v="0"/>
    <n v="0"/>
    <n v="0"/>
    <n v="3908"/>
    <n v="3908"/>
    <n v="0"/>
    <s v="G/730205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4D SISTEMA INTEGRAL DE PROMOCIÓN DE LA SALU"/>
    <x v="4"/>
    <s v="730606 Honorarios por Contratos Civiles de Servici"/>
    <s v="001"/>
    <n v="37887.120000000003"/>
    <n v="0"/>
    <n v="37887.120000000003"/>
    <n v="-15786.3"/>
    <n v="22100.820000000003"/>
    <n v="22100.82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4D SISTEMA INTEGRAL DE PROMOCIÓN DE LA SALU"/>
    <x v="4"/>
    <s v="730812 Materiales Didácticos"/>
    <s v="001"/>
    <n v="1589"/>
    <n v="0"/>
    <n v="1589"/>
    <n v="-1589"/>
    <n v="0"/>
    <n v="0"/>
    <n v="0"/>
    <n v="0"/>
    <n v="1589"/>
    <n v="1589"/>
    <n v="0"/>
    <s v="G/730812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0"/>
    <n v="6643.6900000000005"/>
    <n v="0"/>
    <n v="0"/>
    <n v="0"/>
    <n v="6643.6900000000005"/>
    <n v="6643.6900000000005"/>
    <n v="6643.69"/>
    <s v="G/730606/1FM103"/>
  </r>
  <r>
    <s v="1"/>
    <s v="QUITO CIUDAD SOLIDARIA"/>
    <s v="COMUNALES"/>
    <s v="F"/>
    <s v="COORDINACION TERRITORIAL Y PARTICIPACION CIUDADANA"/>
    <s v="Administración Zonal Calderón"/>
    <s v="ZC09F090"/>
    <s v="QUITO SIN MIEDO"/>
    <s v="GI00N10300004D PREVENCIÓN SITUACIONAL Y CONVIVENCIA PAC"/>
    <x v="4"/>
    <s v="730203 Almacenamiento, Embalaje, Desembalaje, E"/>
    <s v="001"/>
    <n v="300"/>
    <n v="0"/>
    <n v="300"/>
    <n v="-300"/>
    <n v="0"/>
    <n v="0"/>
    <n v="0"/>
    <n v="0"/>
    <n v="300"/>
    <n v="300"/>
    <n v="0"/>
    <s v="G/730203/1FN103"/>
  </r>
  <r>
    <s v="1"/>
    <s v="QUITO CIUDAD SOLIDARIA"/>
    <s v="COMUNALES"/>
    <s v="F"/>
    <s v="COORDINACION TERRITORIAL Y PARTICIPACION CIUDADANA"/>
    <s v="Administración Zonal Calderón"/>
    <s v="ZC09F090"/>
    <s v="QUITO SIN MIEDO"/>
    <s v="GI00N10300004D PREVENCIÓN SITUACIONAL Y CONVIVENCIA PAC"/>
    <x v="4"/>
    <s v="730205 Espectáculos Culturales y Sociales"/>
    <s v="001"/>
    <n v="800"/>
    <n v="0"/>
    <n v="800"/>
    <n v="-800"/>
    <n v="0"/>
    <n v="0"/>
    <n v="0"/>
    <n v="0"/>
    <n v="800"/>
    <n v="800"/>
    <n v="0"/>
    <s v="G/730205/1FN103"/>
  </r>
  <r>
    <s v="1"/>
    <s v="QUITO CIUDAD SOLIDARIA"/>
    <s v="COMUNALES"/>
    <s v="F"/>
    <s v="COORDINACION TERRITORIAL Y PARTICIPACION CIUDADANA"/>
    <s v="Administración Zonal Calderón"/>
    <s v="ZC09F090"/>
    <s v="QUITO SIN MIEDO"/>
    <s v="GI00N10300004D PREVENCIÓN SITUACIONAL Y CONVIVENCIA PAC"/>
    <x v="4"/>
    <s v="730811 Insumos, Materiales y Suministros para Cons"/>
    <s v="001"/>
    <n v="4700"/>
    <n v="0"/>
    <n v="4700"/>
    <n v="-4700"/>
    <n v="0"/>
    <n v="0"/>
    <n v="0"/>
    <n v="0"/>
    <n v="4700"/>
    <n v="4700"/>
    <n v="0"/>
    <s v="G/730811/1FN103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204 Edición, Impresión, Reproducción, Public"/>
    <s v="001"/>
    <n v="100"/>
    <n v="0"/>
    <n v="100"/>
    <n v="-100"/>
    <n v="0"/>
    <n v="0"/>
    <n v="0"/>
    <n v="0"/>
    <n v="100"/>
    <n v="100"/>
    <n v="0"/>
    <s v="G/730204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209 Servicios de Aseo, Lavado de Vestimenta"/>
    <s v="001"/>
    <n v="300"/>
    <n v="0"/>
    <n v="300"/>
    <n v="0"/>
    <n v="300"/>
    <n v="0"/>
    <n v="0"/>
    <n v="0"/>
    <n v="300"/>
    <n v="300"/>
    <n v="300"/>
    <s v="G/730209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418 Mantenimiento de Áreas Verdes y Arreglo"/>
    <s v="001"/>
    <n v="4000"/>
    <n v="0"/>
    <n v="4000"/>
    <n v="0"/>
    <n v="4000"/>
    <n v="0"/>
    <n v="0"/>
    <n v="0"/>
    <n v="4000"/>
    <n v="4000"/>
    <n v="4000"/>
    <s v="G/730418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802 Vestuario, Lencería, Prendas de Protecci"/>
    <s v="001"/>
    <n v="900"/>
    <n v="0"/>
    <n v="900"/>
    <n v="-900"/>
    <n v="0"/>
    <n v="0"/>
    <n v="0"/>
    <n v="0"/>
    <n v="900"/>
    <n v="900"/>
    <n v="0"/>
    <s v="G/730802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811 Insumos, Materiales y Suministros para Cons"/>
    <s v="001"/>
    <n v="2500"/>
    <n v="0"/>
    <n v="2500"/>
    <n v="-2500"/>
    <n v="0"/>
    <n v="0"/>
    <n v="0"/>
    <n v="0"/>
    <n v="2500"/>
    <n v="2500"/>
    <n v="0"/>
    <s v="G/730811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0820 Menaje y Accesorios Descartables"/>
    <s v="001"/>
    <n v="4500"/>
    <n v="0"/>
    <n v="4500"/>
    <n v="-2500"/>
    <n v="2000"/>
    <n v="0"/>
    <n v="0"/>
    <n v="0"/>
    <n v="4500"/>
    <n v="4500"/>
    <n v="2000"/>
    <s v="G/730820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4"/>
    <s v="731403 Mobiliarios"/>
    <s v="001"/>
    <n v="3200"/>
    <n v="0"/>
    <n v="3200"/>
    <n v="-3200"/>
    <n v="0"/>
    <n v="0"/>
    <n v="0"/>
    <n v="0"/>
    <n v="3200"/>
    <n v="3200"/>
    <n v="0"/>
    <s v="G/731403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6D ATENCIÓN Y RESPUESTA DE EMERGENCIAS"/>
    <x v="4"/>
    <s v="730802 Vestuario, Lencería, Prendas de Protecci"/>
    <s v="001"/>
    <n v="200"/>
    <n v="0"/>
    <n v="200"/>
    <n v="0"/>
    <n v="200"/>
    <n v="0"/>
    <n v="0"/>
    <n v="0"/>
    <n v="200"/>
    <n v="200"/>
    <n v="200"/>
    <s v="G/730802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6D ATENCIÓN Y RESPUESTA DE EMERGENCIAS"/>
    <x v="4"/>
    <s v="730805 Materiales de Aseo"/>
    <s v="001"/>
    <n v="500"/>
    <n v="0"/>
    <n v="500"/>
    <n v="0"/>
    <n v="500"/>
    <n v="500"/>
    <n v="0"/>
    <n v="0"/>
    <n v="500"/>
    <n v="500"/>
    <n v="0"/>
    <s v="G/730805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6D ATENCIÓN Y RESPUESTA DE EMERGENCIAS"/>
    <x v="4"/>
    <s v="730811 Insumos, Materiales y Suministros para Cons"/>
    <s v="001"/>
    <n v="4300"/>
    <n v="0"/>
    <n v="4300"/>
    <n v="-4300"/>
    <n v="0"/>
    <n v="0"/>
    <n v="0"/>
    <n v="0"/>
    <n v="4300"/>
    <n v="4300"/>
    <n v="0"/>
    <s v="G/730811/3FN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5"/>
    <s v="750107 Construcciones y Edificaciones"/>
    <s v="001"/>
    <n v="50000"/>
    <n v="0"/>
    <n v="50000"/>
    <n v="-50000"/>
    <n v="0"/>
    <n v="0"/>
    <n v="0"/>
    <n v="0"/>
    <n v="50000"/>
    <n v="50000"/>
    <n v="0"/>
    <s v="G/750107/3FD301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1D PRESUPUESTOS PARTICIPATIVOS"/>
    <x v="5"/>
    <s v="750104 Urbanización y Embellecimiento"/>
    <s v="001"/>
    <n v="2125517.42"/>
    <n v="-254208.4"/>
    <n v="1871309.02"/>
    <n v="-90000"/>
    <n v="1781309.02"/>
    <n v="1322204.1399999999"/>
    <n v="83055.649999999994"/>
    <n v="83055.649999999994"/>
    <n v="1788253.37"/>
    <n v="1788253.37"/>
    <n v="376049.23"/>
    <s v="G/7501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1D PRESUPUESTOS PARTICIPATIVOS"/>
    <x v="5"/>
    <s v="750104 Urbanización y Embellecimiento"/>
    <s v="002"/>
    <n v="232581.4"/>
    <n v="-161665.68"/>
    <n v="70915.72"/>
    <n v="0"/>
    <n v="70915.72"/>
    <n v="0"/>
    <n v="70915.72"/>
    <n v="70915.72"/>
    <n v="0"/>
    <n v="0"/>
    <n v="0"/>
    <s v="G/7501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1D PRESUPUESTOS PARTICIPATIVOS"/>
    <x v="5"/>
    <s v="750105 Transporte y Vías"/>
    <s v="002"/>
    <n v="0"/>
    <n v="174333.23"/>
    <n v="174333.23"/>
    <n v="0"/>
    <n v="174333.23"/>
    <n v="0"/>
    <n v="174333.22"/>
    <n v="174333.22"/>
    <n v="1.0000000009313226E-2"/>
    <n v="1.0000000009313226E-2"/>
    <n v="0.01"/>
    <s v="G/7501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1D PRESUPUESTOS PARTICIPATIVOS"/>
    <x v="5"/>
    <s v="750105 Transporte y Vías"/>
    <s v="001"/>
    <n v="2871294.47"/>
    <n v="232581.4"/>
    <n v="3103875.87"/>
    <n v="-250000"/>
    <n v="2853875.87"/>
    <n v="1947775.88"/>
    <n v="514867.11"/>
    <n v="277317.01"/>
    <n v="2589008.7600000002"/>
    <n v="2826558.8600000003"/>
    <n v="391232.88"/>
    <s v="G/7501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5"/>
    <s v="750104 Urbanización y Embellecimiento"/>
    <s v="002"/>
    <n v="53123.75"/>
    <n v="0"/>
    <n v="53123.75"/>
    <n v="0"/>
    <n v="53123.75"/>
    <n v="0"/>
    <n v="53123.75"/>
    <n v="53123.75"/>
    <n v="0"/>
    <n v="0"/>
    <n v="0"/>
    <s v="G/7501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5"/>
    <s v="750104 Urbanización y Embellecimiento"/>
    <s v="001"/>
    <n v="230964"/>
    <n v="-164490.57"/>
    <n v="66473.429999999993"/>
    <n v="-100"/>
    <n v="66373.429999999993"/>
    <n v="0"/>
    <n v="65644.009999999995"/>
    <n v="65644.009999999995"/>
    <n v="829.41999999999825"/>
    <n v="829.41999999999825"/>
    <n v="729.42"/>
    <s v="G/750104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5"/>
    <s v="750105 Transporte y Vías"/>
    <s v="002"/>
    <n v="0"/>
    <n v="82171.839999999997"/>
    <n v="82171.839999999997"/>
    <n v="0"/>
    <n v="82171.839999999997"/>
    <n v="0"/>
    <n v="82171.839999999997"/>
    <n v="82171.83"/>
    <n v="0"/>
    <n v="9.9999999947613105E-3"/>
    <n v="0"/>
    <s v="G/7501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5"/>
    <s v="750105 Transporte y Vías"/>
    <s v="001"/>
    <n v="316380.99"/>
    <n v="162290.57"/>
    <n v="478671.56"/>
    <n v="0"/>
    <n v="478671.56"/>
    <n v="289651.62"/>
    <n v="101893.06"/>
    <n v="89433.24"/>
    <n v="376778.5"/>
    <n v="389238.32"/>
    <n v="87126.88"/>
    <s v="G/750105/1FF102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6D INFRAESTRUCTURA COMUNITARIA"/>
    <x v="5"/>
    <s v="750501 Obras de Infraestructura"/>
    <s v="001"/>
    <n v="0"/>
    <n v="2200"/>
    <n v="2200"/>
    <n v="-2200"/>
    <n v="0"/>
    <n v="0"/>
    <n v="0"/>
    <n v="0"/>
    <n v="2200"/>
    <n v="2200"/>
    <n v="0"/>
    <s v="G/750501/1FF102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5"/>
    <s v="750105 Transporte y Vías"/>
    <s v="001"/>
    <n v="10300"/>
    <n v="0"/>
    <n v="10300"/>
    <n v="-10300"/>
    <n v="0"/>
    <n v="0"/>
    <n v="0"/>
    <n v="0"/>
    <n v="10300"/>
    <n v="10300"/>
    <n v="0"/>
    <s v="G/750105/3FN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6"/>
    <s v="840104 Maquinarias y Equipos"/>
    <s v="001"/>
    <n v="6000"/>
    <n v="0"/>
    <n v="6000"/>
    <n v="-6000"/>
    <n v="0"/>
    <n v="0"/>
    <n v="0"/>
    <n v="0"/>
    <n v="6000"/>
    <n v="6000"/>
    <n v="0"/>
    <s v="G/840104/3FD301"/>
  </r>
  <r>
    <s v="3"/>
    <s v="QUITO CIUDAD INTELIGENTE"/>
    <s v="COMUNALES"/>
    <s v="F"/>
    <s v="COORDINACION TERRITORIAL Y PARTICIPACION CIUDADANA"/>
    <s v="Administración Zonal Calderón"/>
    <s v="ZC09F090"/>
    <s v="CERO RESIDUOSCERO RESIDUOS"/>
    <s v="GI00D30100004D IMPLEMENTACIÓN DE CENTROS DE APROVECHAMI"/>
    <x v="6"/>
    <s v="840107 Equipos, Sistemas y Paquetes Informáticos"/>
    <s v="001"/>
    <n v="2000"/>
    <n v="0"/>
    <n v="2000"/>
    <n v="-2000"/>
    <n v="0"/>
    <n v="0"/>
    <n v="0"/>
    <n v="0"/>
    <n v="2000"/>
    <n v="2000"/>
    <n v="0"/>
    <s v="G/840107/3FD301"/>
  </r>
  <r>
    <s v="1"/>
    <s v="QUITO CIUDAD SOLIDARIA"/>
    <s v="COMUNALES"/>
    <s v="F"/>
    <s v="COORDINACION TERRITORIAL Y PARTICIPACION CIUDADANA"/>
    <s v="Administración Zonal Calderón"/>
    <s v="ZC09F090"/>
    <s v="PARTICIPACION CIUDADANA"/>
    <s v="GI00F10200005D CASAS SOMOS QUITO"/>
    <x v="6"/>
    <s v="840104 Maquinarias y Equipos"/>
    <s v="001"/>
    <n v="1500"/>
    <n v="0"/>
    <n v="1500"/>
    <n v="-1500"/>
    <n v="0"/>
    <n v="0"/>
    <n v="0"/>
    <n v="0"/>
    <n v="1500"/>
    <n v="1500"/>
    <n v="0"/>
    <s v="G/840104/1FF102"/>
  </r>
  <r>
    <s v="1"/>
    <s v="QUITO CIUDAD SOLIDARIA"/>
    <s v="COMUNALES"/>
    <s v="F"/>
    <s v="COORDINACION TERRITORIAL Y PARTICIPACION CIUDADANA"/>
    <s v="Administración Zonal Calderón"/>
    <s v="ZC09F090"/>
    <s v="SALUD AL DIA"/>
    <s v="GI00M10300005D MANEJO DE FAUNA URBANA EN EL DMQ"/>
    <x v="6"/>
    <s v="840103 Mobiliarios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5D REDUCCIÓN DE RIESGOS DE DESASTRES EN EL"/>
    <x v="6"/>
    <s v="840104 Maquinarias y Equipos"/>
    <s v="001"/>
    <n v="1700"/>
    <n v="0"/>
    <n v="1700"/>
    <n v="-1700"/>
    <n v="0"/>
    <n v="0"/>
    <n v="0"/>
    <n v="0"/>
    <n v="1700"/>
    <n v="1700"/>
    <n v="0"/>
    <s v="G/840104/3FN301"/>
  </r>
  <r>
    <s v="3"/>
    <s v="QUITO CIUDAD INTELIGENTE"/>
    <s v="COMUNALES"/>
    <s v="F"/>
    <s v="COORDINACION TERRITORIAL Y PARTICIPACION CIUDADANA"/>
    <s v="Administración Zonal Calderón"/>
    <s v="ZC09F090"/>
    <s v="GESTION DE RIESGOS"/>
    <s v="GI00N30100006D ATENCIÓN Y RESPUESTA DE EMERGENCIAS"/>
    <x v="6"/>
    <s v="840104 Maquinarias y Equipos"/>
    <s v="001"/>
    <n v="2500"/>
    <n v="0"/>
    <n v="2500"/>
    <n v="-2500"/>
    <n v="0"/>
    <n v="0"/>
    <n v="0"/>
    <n v="0"/>
    <n v="2500"/>
    <n v="2500"/>
    <n v="0"/>
    <s v="G/840104/3FN3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105 Remuneraciones Unificadas"/>
    <s v="002"/>
    <n v="1192392"/>
    <n v="0"/>
    <n v="1192392"/>
    <n v="-44857.77"/>
    <n v="1147534.23"/>
    <n v="0"/>
    <n v="758196.78"/>
    <n v="758196.78"/>
    <n v="434195.22"/>
    <n v="434195.22"/>
    <n v="389337.45"/>
    <s v="G/510105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106 Salarios Unificados"/>
    <s v="002"/>
    <n v="174833.64"/>
    <n v="0"/>
    <n v="174833.64"/>
    <n v="-7417.56"/>
    <n v="167416.08000000002"/>
    <n v="0"/>
    <n v="111610.72"/>
    <n v="111610.72"/>
    <n v="63222.920000000013"/>
    <n v="63222.920000000013"/>
    <n v="55805.36"/>
    <s v="G/510106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203 Decimotercer Sueldo"/>
    <s v="002"/>
    <n v="113935.47"/>
    <n v="0"/>
    <n v="113935.47"/>
    <n v="0"/>
    <n v="113935.47"/>
    <n v="0"/>
    <n v="9735.09"/>
    <n v="9735.09"/>
    <n v="104200.38"/>
    <n v="104200.38"/>
    <n v="104200.38"/>
    <s v="G/510203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204 Decimocuarto Sueldo"/>
    <s v="002"/>
    <n v="42205.279999999999"/>
    <n v="0"/>
    <n v="42205.279999999999"/>
    <n v="0"/>
    <n v="42205.279999999999"/>
    <n v="0"/>
    <n v="37731.64"/>
    <n v="37567.47"/>
    <n v="4473.6399999999994"/>
    <n v="4637.8099999999977"/>
    <n v="4473.6400000000003"/>
    <s v="G/5102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304 Compensación por Transporte"/>
    <s v="002"/>
    <n v="2904"/>
    <n v="0"/>
    <n v="2904"/>
    <n v="-1986.13"/>
    <n v="917.86999999999989"/>
    <n v="0"/>
    <n v="739"/>
    <n v="739"/>
    <n v="2165"/>
    <n v="2165"/>
    <n v="178.87"/>
    <s v="G/5103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306 Alimentación"/>
    <s v="002"/>
    <n v="23232"/>
    <n v="0"/>
    <n v="23232"/>
    <n v="-10724.06"/>
    <n v="12507.94"/>
    <n v="0"/>
    <n v="8900"/>
    <n v="8900"/>
    <n v="14332"/>
    <n v="14332"/>
    <n v="3607.94"/>
    <s v="G/510306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401 Por Cargas Familiares"/>
    <s v="002"/>
    <n v="874.17"/>
    <n v="0"/>
    <n v="874.17"/>
    <n v="-473.14"/>
    <n v="401.03"/>
    <n v="0"/>
    <n v="264"/>
    <n v="264"/>
    <n v="610.16999999999996"/>
    <n v="610.16999999999996"/>
    <n v="137.03"/>
    <s v="G/51040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408 Subsidio de Antigüedad"/>
    <s v="002"/>
    <n v="5245.01"/>
    <n v="0"/>
    <n v="5245.01"/>
    <n v="1507.64"/>
    <n v="6752.6500000000005"/>
    <n v="0"/>
    <n v="4464.5600000000004"/>
    <n v="4464.5600000000004"/>
    <n v="780.44999999999982"/>
    <n v="780.44999999999982"/>
    <n v="2288.09"/>
    <s v="G/510408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507 Honorarios"/>
    <s v="002"/>
    <n v="4000.9"/>
    <n v="0"/>
    <n v="4000.9"/>
    <n v="1619.15"/>
    <n v="5620.05"/>
    <n v="0"/>
    <n v="3147.23"/>
    <n v="3147.23"/>
    <n v="853.67000000000007"/>
    <n v="853.67000000000007"/>
    <n v="2472.8200000000002"/>
    <s v="G/510507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509 Horas Extraordinarias y Suplementarias"/>
    <s v="002"/>
    <n v="42312.45"/>
    <n v="0"/>
    <n v="42312.45"/>
    <n v="-19162.86"/>
    <n v="23149.589999999997"/>
    <n v="0"/>
    <n v="13674.41"/>
    <n v="13674.41"/>
    <n v="28638.039999999997"/>
    <n v="28638.039999999997"/>
    <n v="9475.18"/>
    <s v="G/510509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512 Subrogación"/>
    <s v="002"/>
    <n v="6222.72"/>
    <n v="0"/>
    <n v="6222.72"/>
    <n v="1433.71"/>
    <n v="7656.43"/>
    <n v="0"/>
    <n v="4705.87"/>
    <n v="4705.87"/>
    <n v="1516.8500000000004"/>
    <n v="1516.8500000000004"/>
    <n v="2950.56"/>
    <s v="G/510512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513 Encargos"/>
    <s v="002"/>
    <n v="4445.4399999999996"/>
    <n v="0"/>
    <n v="4445.4399999999996"/>
    <n v="-2222.7199999999998"/>
    <n v="2222.7199999999998"/>
    <n v="0"/>
    <n v="0"/>
    <n v="0"/>
    <n v="4445.4399999999996"/>
    <n v="4445.4399999999996"/>
    <n v="2222.7199999999998"/>
    <s v="G/510513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601 Aporte Patronal"/>
    <s v="002"/>
    <n v="172079.88"/>
    <n v="0"/>
    <n v="172079.88"/>
    <n v="-4510.51"/>
    <n v="167569.37"/>
    <n v="0"/>
    <n v="110581.29"/>
    <n v="110581.29"/>
    <n v="61498.590000000011"/>
    <n v="61498.590000000011"/>
    <n v="56988.08"/>
    <s v="G/51060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602 Fondo de Reserva"/>
    <s v="002"/>
    <n v="113935.47"/>
    <n v="0"/>
    <n v="113935.47"/>
    <n v="-20688.919999999998"/>
    <n v="93246.55"/>
    <n v="0"/>
    <n v="61931.05"/>
    <n v="61931.05"/>
    <n v="52004.42"/>
    <n v="52004.42"/>
    <n v="31315.5"/>
    <s v="G/510602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4D REMUNERACION PERSONAL"/>
    <x v="0"/>
    <s v="510707 Compensación por Vacaciones no Gozadas por"/>
    <s v="002"/>
    <n v="14447.68"/>
    <n v="-850"/>
    <n v="13597.68"/>
    <n v="0"/>
    <n v="13597.68"/>
    <n v="0"/>
    <n v="12869.42"/>
    <n v="10433.42"/>
    <n v="728.26000000000022"/>
    <n v="3164.26"/>
    <n v="728.26"/>
    <s v="G/510707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101  Agua Potable"/>
    <s v="001"/>
    <n v="10000"/>
    <n v="14259"/>
    <n v="24259"/>
    <n v="0"/>
    <n v="24259"/>
    <n v="0"/>
    <n v="24259"/>
    <n v="10849.29"/>
    <n v="0"/>
    <n v="13409.71"/>
    <n v="0"/>
    <s v="G/53010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104 Energía Eléctrica"/>
    <s v="001"/>
    <n v="24000"/>
    <n v="-7259"/>
    <n v="16741"/>
    <n v="0"/>
    <n v="16741"/>
    <n v="0"/>
    <n v="16741"/>
    <n v="12612.41"/>
    <n v="0"/>
    <n v="4128.59"/>
    <n v="0"/>
    <s v="G/5301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105 Telecomunicaciones"/>
    <s v="001"/>
    <n v="3700"/>
    <n v="0"/>
    <n v="3700"/>
    <n v="0"/>
    <n v="3700"/>
    <n v="0"/>
    <n v="3700"/>
    <n v="1559.18"/>
    <n v="0"/>
    <n v="2140.8199999999997"/>
    <n v="0"/>
    <s v="G/530105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201 Transporte de Personal"/>
    <s v="001"/>
    <n v="33000"/>
    <n v="0"/>
    <n v="33000"/>
    <n v="0"/>
    <n v="33000"/>
    <n v="0"/>
    <n v="28490"/>
    <n v="5753.85"/>
    <n v="4510"/>
    <n v="27246.15"/>
    <n v="4510"/>
    <s v="G/53020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204 Edición, Impresión, Reproducción, Public"/>
    <s v="001"/>
    <n v="15000"/>
    <n v="-3000"/>
    <n v="12000"/>
    <n v="-4160"/>
    <n v="7840"/>
    <n v="4286.6400000000003"/>
    <n v="3553.36"/>
    <n v="0"/>
    <n v="8446.64"/>
    <n v="12000"/>
    <n v="0"/>
    <s v="G/5302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208 Servicio de Seguridad y Vigilancia"/>
    <s v="001"/>
    <n v="312000"/>
    <n v="0"/>
    <n v="312000"/>
    <n v="-721.76"/>
    <n v="311278.24"/>
    <n v="4838.3999999999996"/>
    <n v="306439.84000000003"/>
    <n v="202639.6"/>
    <n v="5560.1599999999744"/>
    <n v="109360.4"/>
    <n v="0"/>
    <s v="G/530208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209 Servicios de Aseo, Lavado de Vestimenta"/>
    <s v="001"/>
    <n v="186000"/>
    <n v="-7095.2"/>
    <n v="178904.8"/>
    <n v="0"/>
    <n v="178904.8"/>
    <n v="0"/>
    <n v="172396.47"/>
    <n v="65301.29"/>
    <n v="6508.3299999999872"/>
    <n v="113603.50999999998"/>
    <n v="6508.33"/>
    <s v="G/530209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402 Edificios, Locales, Residencias y Cablea"/>
    <s v="001"/>
    <n v="7000"/>
    <n v="0"/>
    <n v="7000"/>
    <n v="-4000"/>
    <n v="3000"/>
    <n v="0"/>
    <n v="0"/>
    <n v="0"/>
    <n v="7000"/>
    <n v="7000"/>
    <n v="3000"/>
    <s v="G/530402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404 Maquinarias y Equipos (Instalación, Mant"/>
    <s v="001"/>
    <n v="5000"/>
    <n v="0"/>
    <n v="5000"/>
    <n v="-1900"/>
    <n v="3100"/>
    <n v="1196"/>
    <n v="1904"/>
    <n v="1904"/>
    <n v="3096"/>
    <n v="3096"/>
    <n v="0"/>
    <s v="G/5304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405 Vehículos (Servicio para Mantenimiento y Re"/>
    <s v="001"/>
    <n v="27800"/>
    <n v="-4000"/>
    <n v="23800"/>
    <n v="-7224"/>
    <n v="16576"/>
    <n v="0"/>
    <n v="16576"/>
    <n v="0"/>
    <n v="7224"/>
    <n v="23800"/>
    <n v="0"/>
    <s v="G/530405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702 Arrendamiento y Licencias de Uso de Paquete"/>
    <s v="001"/>
    <n v="0"/>
    <n v="7095.2"/>
    <n v="7095.2"/>
    <n v="0"/>
    <n v="7095.2"/>
    <n v="0"/>
    <n v="0"/>
    <n v="0"/>
    <n v="7095.2"/>
    <n v="7095.2"/>
    <n v="7095.2"/>
    <s v="G/530702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704 Mantenimiento y Reparación de Equipos y Sis"/>
    <s v="001"/>
    <n v="15000"/>
    <n v="0"/>
    <n v="15000"/>
    <n v="0"/>
    <n v="15000"/>
    <n v="15000"/>
    <n v="0"/>
    <n v="0"/>
    <n v="15000"/>
    <n v="15000"/>
    <n v="0"/>
    <s v="G/5307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01 Alimentos y Bebidas"/>
    <s v="001"/>
    <n v="3000"/>
    <n v="0"/>
    <n v="3000"/>
    <n v="-1000"/>
    <n v="2000"/>
    <n v="2000"/>
    <n v="0"/>
    <n v="0"/>
    <n v="3000"/>
    <n v="3000"/>
    <n v="0"/>
    <s v="G/53080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03 Combustibles y Lubricantes"/>
    <s v="001"/>
    <n v="15000"/>
    <n v="0"/>
    <n v="15000"/>
    <n v="-6000"/>
    <n v="9000"/>
    <n v="5569.51"/>
    <n v="3430.49"/>
    <n v="2852.98"/>
    <n v="11569.51"/>
    <n v="12147.02"/>
    <n v="0"/>
    <s v="G/530803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04 Materiales de Oficina"/>
    <s v="001"/>
    <n v="10000"/>
    <n v="0"/>
    <n v="10000"/>
    <n v="0"/>
    <n v="10000"/>
    <n v="3595.46"/>
    <n v="6404.54"/>
    <n v="6404.54"/>
    <n v="3595.46"/>
    <n v="3595.46"/>
    <n v="0"/>
    <s v="G/530804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05 Materiales de Aseo"/>
    <s v="001"/>
    <n v="3000"/>
    <n v="0"/>
    <n v="3000"/>
    <n v="-7.0000000000000007E-2"/>
    <n v="2999.93"/>
    <n v="282.39999999999998"/>
    <n v="377.53"/>
    <n v="377.53"/>
    <n v="2622.4700000000003"/>
    <n v="2622.4700000000003"/>
    <n v="2340"/>
    <s v="G/530805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07 Materiales de Impresión, Fotografía, Rep"/>
    <s v="001"/>
    <n v="29000"/>
    <n v="0"/>
    <n v="29000"/>
    <n v="0"/>
    <n v="29000"/>
    <n v="29000"/>
    <n v="0"/>
    <n v="0"/>
    <n v="29000"/>
    <n v="29000"/>
    <n v="0"/>
    <s v="G/530807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1"/>
    <s v="530811 Insumos, Materiales y Suministros para Cons"/>
    <s v="001"/>
    <n v="31000"/>
    <n v="0"/>
    <n v="31000"/>
    <n v="0"/>
    <n v="31000"/>
    <n v="31000"/>
    <n v="0"/>
    <n v="0"/>
    <n v="31000"/>
    <n v="31000"/>
    <n v="0"/>
    <s v="G/530811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2"/>
    <s v="570102 Tasas Generales, Impuestos, Contribuciones,"/>
    <s v="001"/>
    <n v="4000"/>
    <n v="0"/>
    <n v="4000"/>
    <n v="0"/>
    <n v="4000"/>
    <n v="4000"/>
    <n v="0"/>
    <n v="0"/>
    <n v="4000"/>
    <n v="4000"/>
    <n v="0"/>
    <s v="G/570102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2"/>
    <s v="570203 Comisiones Bancarias"/>
    <s v="001"/>
    <n v="100"/>
    <n v="0"/>
    <n v="100"/>
    <n v="-100"/>
    <n v="0"/>
    <n v="0"/>
    <n v="0"/>
    <n v="0"/>
    <n v="100"/>
    <n v="100"/>
    <n v="0"/>
    <s v="G/570203/1FA101"/>
  </r>
  <r>
    <s v="1"/>
    <s v="QUITO CIUDAD SOLIDARIA"/>
    <s v="COMUNALES"/>
    <s v="F"/>
    <s v="COORDINACION TERRITORIAL Y PARTICIPACION CIUDADANA"/>
    <s v="Administración Zonal Eloy Alfaro (Sur)"/>
    <s v="ZS03F030"/>
    <s v="FORTALECIMIENTO INSTITUCIONAL"/>
    <s v="GC00A10100001D GASTOS ADMINISTRATIVOS"/>
    <x v="2"/>
    <s v="570206 Costas Judiciales, Trámites Notariales, Leg"/>
    <s v="001"/>
    <n v="200"/>
    <n v="0"/>
    <n v="200"/>
    <n v="-200"/>
    <n v="0"/>
    <n v="0"/>
    <n v="0"/>
    <n v="0"/>
    <n v="200"/>
    <n v="200"/>
    <n v="0"/>
    <s v="G/570206/1FA101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203 Decimotercer Sueldo"/>
    <s v="002"/>
    <n v="13245"/>
    <n v="0"/>
    <n v="13245"/>
    <n v="0"/>
    <n v="13245"/>
    <n v="12088.36"/>
    <n v="1156.6400000000001"/>
    <n v="1156.6400000000001"/>
    <n v="12088.36"/>
    <n v="12088.36"/>
    <n v="0"/>
    <s v="G/71020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204 Decimocuarto Sueldo"/>
    <s v="002"/>
    <n v="6087.3"/>
    <n v="0"/>
    <n v="6087.3"/>
    <n v="0"/>
    <n v="6087.3"/>
    <n v="787.89"/>
    <n v="5212.1099999999997"/>
    <n v="5212.1099999999997"/>
    <n v="875.19000000000051"/>
    <n v="875.19000000000051"/>
    <n v="87.3"/>
    <s v="G/7102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507 Honorarios"/>
    <s v="002"/>
    <n v="0"/>
    <n v="850"/>
    <n v="850"/>
    <n v="625.36"/>
    <n v="1475.3600000000001"/>
    <n v="0"/>
    <n v="826.2"/>
    <n v="826.2"/>
    <n v="23.799999999999955"/>
    <n v="23.799999999999955"/>
    <n v="649.16"/>
    <s v="G/710507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510 Servicios Personales por Contrato"/>
    <s v="002"/>
    <n v="158940"/>
    <n v="0"/>
    <n v="158940"/>
    <n v="0"/>
    <n v="158940"/>
    <n v="54737.67"/>
    <n v="104202.33"/>
    <n v="104202.33"/>
    <n v="54737.67"/>
    <n v="54737.67"/>
    <n v="0"/>
    <s v="G/710510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601 Aporte Patronal"/>
    <s v="002"/>
    <n v="20105.91"/>
    <n v="0"/>
    <n v="20105.91"/>
    <n v="0"/>
    <n v="20105.91"/>
    <n v="6819.67"/>
    <n v="13286.24"/>
    <n v="13286.24"/>
    <n v="6819.67"/>
    <n v="6819.67"/>
    <n v="0"/>
    <s v="G/71060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3"/>
    <s v="710602 Fondo de Reserva"/>
    <s v="002"/>
    <n v="13245"/>
    <n v="0"/>
    <n v="13245"/>
    <n v="0"/>
    <n v="13245"/>
    <n v="7327.68"/>
    <n v="5917.32"/>
    <n v="5917.32"/>
    <n v="7327.68"/>
    <n v="7327.68"/>
    <n v="0"/>
    <s v="G/710602/1FF102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3"/>
    <s v="QUITO CIUDAD INTELIGENTE"/>
    <s v="COMUNALES"/>
    <s v="F"/>
    <s v="COORDINACION TERRITORIAL Y PARTICIPACION CIUDADANA"/>
    <s v="Administración Zonal Eloy Alfaro (Sur)"/>
    <s v="ZS03F030"/>
    <s v="CERO RESIDUOSCERO RESIDUOS"/>
    <s v="GI00D30100004D IMPLEMENTACIÓN DE CENTROS DE APROVECHAMI"/>
    <x v="4"/>
    <s v="730601 Consultoría, Asesoría e Investigación Es"/>
    <s v="001"/>
    <n v="83758"/>
    <n v="0"/>
    <n v="83758"/>
    <n v="-83758"/>
    <n v="0"/>
    <n v="0"/>
    <n v="0"/>
    <n v="0"/>
    <n v="83758"/>
    <n v="83758"/>
    <n v="0"/>
    <s v="G/730601/3FD301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1D PRESUPUESTOS PARTICIPATIVOS"/>
    <x v="4"/>
    <s v="730613 Capacitación para la Ciudadanía en Gener"/>
    <s v="001"/>
    <n v="11520"/>
    <n v="0"/>
    <n v="11520"/>
    <n v="-3680"/>
    <n v="7840"/>
    <n v="7840"/>
    <n v="0"/>
    <n v="0"/>
    <n v="11520"/>
    <n v="11520"/>
    <n v="0"/>
    <s v="G/73061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204 Edición, Impresión, Reproducción, Public"/>
    <s v="001"/>
    <n v="3500"/>
    <n v="0"/>
    <n v="3500"/>
    <n v="-3500"/>
    <n v="0"/>
    <n v="0"/>
    <n v="0"/>
    <n v="0"/>
    <n v="3500"/>
    <n v="3500"/>
    <n v="0"/>
    <s v="G/7302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205 Espectáculos Culturales y Sociales"/>
    <s v="001"/>
    <n v="7500"/>
    <n v="0"/>
    <n v="7500"/>
    <n v="-7500"/>
    <n v="0"/>
    <n v="0"/>
    <n v="0"/>
    <n v="0"/>
    <n v="7500"/>
    <n v="7500"/>
    <n v="0"/>
    <s v="G/7302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235 Servicio de Alimentación"/>
    <s v="001"/>
    <n v="4500"/>
    <n v="0"/>
    <n v="4500"/>
    <n v="-4500"/>
    <n v="0"/>
    <n v="0"/>
    <n v="0"/>
    <n v="0"/>
    <n v="4500"/>
    <n v="4500"/>
    <n v="0"/>
    <s v="G/73023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504 Maquinarias y Equipos (Arrendamiento)"/>
    <s v="001"/>
    <n v="10900.35"/>
    <n v="0"/>
    <n v="10900.35"/>
    <n v="0"/>
    <n v="10900.35"/>
    <n v="10900.35"/>
    <n v="0"/>
    <n v="0"/>
    <n v="10900.35"/>
    <n v="10900.35"/>
    <n v="0"/>
    <s v="G/7305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505 Vehículos (Arrendamiento)"/>
    <s v="001"/>
    <n v="5500"/>
    <n v="0"/>
    <n v="5500"/>
    <n v="-5500"/>
    <n v="0"/>
    <n v="0"/>
    <n v="0"/>
    <n v="0"/>
    <n v="5500"/>
    <n v="5500"/>
    <n v="0"/>
    <s v="G/7305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613 Capacitación para la Ciudadanía en Gener"/>
    <s v="001"/>
    <n v="6500"/>
    <n v="0"/>
    <n v="6500"/>
    <n v="-6500"/>
    <n v="0"/>
    <n v="0"/>
    <n v="0"/>
    <n v="0"/>
    <n v="6500"/>
    <n v="6500"/>
    <n v="0"/>
    <s v="G/73061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807 Materiales de Impresión, Fotografía, Rep"/>
    <s v="001"/>
    <n v="3000"/>
    <n v="0"/>
    <n v="3000"/>
    <n v="-3000"/>
    <n v="0"/>
    <n v="0"/>
    <n v="0"/>
    <n v="0"/>
    <n v="3000"/>
    <n v="3000"/>
    <n v="0"/>
    <s v="G/730807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2D SISTEMA DE PARTICIPACION CIUDADANA"/>
    <x v="4"/>
    <s v="730811 Insumos, Materiales y Suministros para Cons"/>
    <s v="001"/>
    <n v="8500"/>
    <n v="0"/>
    <n v="8500"/>
    <n v="0"/>
    <n v="8500"/>
    <n v="8500"/>
    <n v="0"/>
    <n v="0"/>
    <n v="8500"/>
    <n v="8500"/>
    <n v="0"/>
    <s v="G/73081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3D &quot;VOLUNTARIADO &quot;&quot;QUITO ACCION&quot;&quot;&quot;"/>
    <x v="4"/>
    <s v="730205 Espectáculos Culturales y Sociales"/>
    <s v="001"/>
    <n v="4775"/>
    <n v="0"/>
    <n v="4775"/>
    <n v="-4775"/>
    <n v="0"/>
    <n v="0"/>
    <n v="0"/>
    <n v="0"/>
    <n v="4775"/>
    <n v="4775"/>
    <n v="0"/>
    <s v="G/7302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3D &quot;VOLUNTARIADO &quot;&quot;QUITO ACCION&quot;&quot;&quot;"/>
    <x v="4"/>
    <s v="730235 Servicio de Alimentación"/>
    <s v="001"/>
    <n v="1000"/>
    <n v="0"/>
    <n v="1000"/>
    <n v="-1000"/>
    <n v="0"/>
    <n v="0"/>
    <n v="0"/>
    <n v="0"/>
    <n v="1000"/>
    <n v="1000"/>
    <n v="0"/>
    <s v="G/73023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3D &quot;VOLUNTARIADO &quot;&quot;QUITO ACCION&quot;&quot;&quot;"/>
    <x v="4"/>
    <s v="730505 Vehículos (Arrendamiento)"/>
    <s v="001"/>
    <n v="1000"/>
    <n v="0"/>
    <n v="1000"/>
    <n v="-1000"/>
    <n v="0"/>
    <n v="0"/>
    <n v="0"/>
    <n v="0"/>
    <n v="1000"/>
    <n v="1000"/>
    <n v="0"/>
    <s v="G/7305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3D &quot;VOLUNTARIADO &quot;&quot;QUITO ACCION&quot;&quot;&quot;"/>
    <x v="4"/>
    <s v="730802 Vestuario, Lencería, Prendas de Protecci"/>
    <s v="001"/>
    <n v="1000"/>
    <n v="0"/>
    <n v="1000"/>
    <n v="-1000"/>
    <n v="0"/>
    <n v="0"/>
    <n v="0"/>
    <n v="0"/>
    <n v="1000"/>
    <n v="1000"/>
    <n v="0"/>
    <s v="G/730802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3D &quot;VOLUNTARIADO &quot;&quot;QUITO ACCION&quot;&quot;&quot;"/>
    <x v="4"/>
    <s v="730811 Insumos, Materiales y Suministros para Cons"/>
    <s v="001"/>
    <n v="2000"/>
    <n v="0"/>
    <n v="2000"/>
    <n v="-2000"/>
    <n v="0"/>
    <n v="0"/>
    <n v="0"/>
    <n v="0"/>
    <n v="2000"/>
    <n v="2000"/>
    <n v="0"/>
    <s v="G/73081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101 Agua Potable"/>
    <s v="001"/>
    <n v="5200"/>
    <n v="0"/>
    <n v="5200"/>
    <n v="0"/>
    <n v="5200"/>
    <n v="0"/>
    <n v="5200"/>
    <n v="1076.95"/>
    <n v="0"/>
    <n v="4123.05"/>
    <n v="0"/>
    <s v="G/73010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104 Energía Eléctrica"/>
    <s v="001"/>
    <n v="13119.1"/>
    <n v="0"/>
    <n v="13119.1"/>
    <n v="0"/>
    <n v="13119.1"/>
    <n v="0"/>
    <n v="13119.1"/>
    <n v="6349.03"/>
    <n v="0"/>
    <n v="6770.0700000000006"/>
    <n v="0"/>
    <s v="G/7301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105 Telecomunicaciones"/>
    <s v="001"/>
    <n v="400"/>
    <n v="0"/>
    <n v="400"/>
    <n v="0"/>
    <n v="400"/>
    <n v="0"/>
    <n v="400"/>
    <n v="160.33000000000001"/>
    <n v="0"/>
    <n v="239.67"/>
    <n v="0"/>
    <s v="G/7301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203 Almacenamiento, Embalaje, Desembalaje, E"/>
    <s v="001"/>
    <n v="1000"/>
    <n v="0"/>
    <n v="1000"/>
    <n v="0"/>
    <n v="1000"/>
    <n v="1000"/>
    <n v="0"/>
    <n v="0"/>
    <n v="1000"/>
    <n v="1000"/>
    <n v="0"/>
    <s v="G/73020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204 Edición, Impresión, Reproducción, Public"/>
    <s v="001"/>
    <n v="3000"/>
    <n v="0"/>
    <n v="3000"/>
    <n v="-3000"/>
    <n v="0"/>
    <n v="0"/>
    <n v="0"/>
    <n v="0"/>
    <n v="3000"/>
    <n v="3000"/>
    <n v="0"/>
    <s v="G/7302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205 Espectáculos Culturales y Sociales"/>
    <s v="001"/>
    <n v="6000"/>
    <n v="0"/>
    <n v="6000"/>
    <n v="-6000"/>
    <n v="0"/>
    <n v="0"/>
    <n v="0"/>
    <n v="0"/>
    <n v="6000"/>
    <n v="6000"/>
    <n v="0"/>
    <s v="G/7302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402 Edificios, Locales, Residencias y Cablea"/>
    <s v="001"/>
    <n v="6000"/>
    <n v="0"/>
    <n v="6000"/>
    <n v="0"/>
    <n v="6000"/>
    <n v="0"/>
    <n v="0"/>
    <n v="0"/>
    <n v="6000"/>
    <n v="6000"/>
    <n v="6000"/>
    <s v="G/730402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505 Vehículos (Arrendamiento)"/>
    <s v="001"/>
    <n v="800"/>
    <n v="0"/>
    <n v="800"/>
    <n v="-800"/>
    <n v="0"/>
    <n v="0"/>
    <n v="0"/>
    <n v="0"/>
    <n v="800"/>
    <n v="800"/>
    <n v="0"/>
    <s v="G/7305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613 Capacitación para la Ciudadanía en Gener"/>
    <s v="001"/>
    <n v="40000"/>
    <n v="0"/>
    <n v="40000"/>
    <n v="-32160"/>
    <n v="7840"/>
    <n v="0"/>
    <n v="7840"/>
    <n v="0"/>
    <n v="32160"/>
    <n v="40000"/>
    <n v="0"/>
    <s v="G/73061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704 Mantenimiento y Reparación de Equipos y"/>
    <s v="001"/>
    <n v="2000"/>
    <n v="0"/>
    <n v="2000"/>
    <n v="-2000"/>
    <n v="0"/>
    <n v="0"/>
    <n v="0"/>
    <n v="0"/>
    <n v="2000"/>
    <n v="2000"/>
    <n v="0"/>
    <s v="G/7307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804 Materiales de Oficina"/>
    <s v="001"/>
    <n v="2000"/>
    <n v="0"/>
    <n v="2000"/>
    <n v="0"/>
    <n v="2000"/>
    <n v="2000"/>
    <n v="0"/>
    <n v="0"/>
    <n v="2000"/>
    <n v="2000"/>
    <n v="0"/>
    <s v="G/7308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807 Materiales de Impresión, Fotografía, Rep"/>
    <s v="001"/>
    <n v="3000"/>
    <n v="0"/>
    <n v="3000"/>
    <n v="-3000"/>
    <n v="0"/>
    <n v="0"/>
    <n v="0"/>
    <n v="0"/>
    <n v="3000"/>
    <n v="3000"/>
    <n v="0"/>
    <s v="G/730807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811 Insumos, Materiales y Suministros para Cons"/>
    <s v="001"/>
    <n v="2000"/>
    <n v="0"/>
    <n v="2000"/>
    <n v="0"/>
    <n v="2000"/>
    <n v="2000"/>
    <n v="0"/>
    <n v="0"/>
    <n v="2000"/>
    <n v="2000"/>
    <n v="0"/>
    <s v="G/73081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812 Materiales Didácticos"/>
    <s v="001"/>
    <n v="400"/>
    <n v="0"/>
    <n v="400"/>
    <n v="-400"/>
    <n v="0"/>
    <n v="0"/>
    <n v="0"/>
    <n v="0"/>
    <n v="400"/>
    <n v="400"/>
    <n v="0"/>
    <s v="G/730812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0820 Menaje y Accesorios Descartables"/>
    <s v="001"/>
    <n v="2000"/>
    <n v="0"/>
    <n v="2000"/>
    <n v="0"/>
    <n v="2000"/>
    <n v="0"/>
    <n v="0"/>
    <n v="0"/>
    <n v="2000"/>
    <n v="2000"/>
    <n v="2000"/>
    <s v="G/730820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4"/>
    <s v="731403 Mobiliarios"/>
    <s v="001"/>
    <n v="2000"/>
    <n v="0"/>
    <n v="2000"/>
    <n v="-2000"/>
    <n v="0"/>
    <n v="0"/>
    <n v="0"/>
    <n v="0"/>
    <n v="2000"/>
    <n v="2000"/>
    <n v="0"/>
    <s v="G/73140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4"/>
    <s v="730504 Maquinarias y Equipos (Arrendamiento)"/>
    <s v="001"/>
    <n v="100000"/>
    <n v="0"/>
    <n v="100000"/>
    <n v="0"/>
    <n v="100000"/>
    <n v="100000"/>
    <n v="0"/>
    <n v="0"/>
    <n v="100000"/>
    <n v="100000"/>
    <n v="0"/>
    <s v="G/7305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4"/>
    <s v="730601 Consultoría, Asesoría e Investigación Es"/>
    <s v="001"/>
    <n v="20000"/>
    <n v="4757.49"/>
    <n v="24757.489999999998"/>
    <n v="-20000"/>
    <n v="4757.489999999998"/>
    <n v="0"/>
    <n v="4757.49"/>
    <n v="4757.49"/>
    <n v="20000"/>
    <n v="20000"/>
    <n v="0"/>
    <s v="G/73060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4"/>
    <s v="730604 Fiscalización e Inspecciones Técnicas"/>
    <s v="001"/>
    <n v="0"/>
    <n v="11500"/>
    <n v="11500"/>
    <n v="-11500"/>
    <n v="0"/>
    <n v="0"/>
    <n v="0"/>
    <n v="0"/>
    <n v="11500"/>
    <n v="11500"/>
    <n v="0"/>
    <s v="G/7306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4"/>
    <s v="730811 Insumos, Materiales y Suministros para Cons"/>
    <s v="001"/>
    <n v="30000"/>
    <n v="0"/>
    <n v="30000"/>
    <n v="0"/>
    <n v="30000"/>
    <n v="30000"/>
    <n v="0"/>
    <n v="0"/>
    <n v="30000"/>
    <n v="30000"/>
    <n v="0"/>
    <s v="G/730811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205 Espectáculos Culturales y Sociales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235 Servicio de Alimentación"/>
    <s v="001"/>
    <n v="17287.98"/>
    <n v="0"/>
    <n v="17287.98"/>
    <n v="-17287.98"/>
    <n v="0"/>
    <n v="0"/>
    <n v="0"/>
    <n v="0"/>
    <n v="17287.98"/>
    <n v="17287.98"/>
    <n v="0"/>
    <s v="G/73023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505 Vehículos (Arrendamiento)"/>
    <s v="001"/>
    <n v="8000"/>
    <n v="0"/>
    <n v="8000"/>
    <n v="-8000"/>
    <n v="0"/>
    <n v="0"/>
    <n v="0"/>
    <n v="0"/>
    <n v="8000"/>
    <n v="8000"/>
    <n v="0"/>
    <s v="G/7305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613 Capacitación para la Ciudadanía en Gener"/>
    <s v="001"/>
    <n v="4500"/>
    <n v="0"/>
    <n v="4500"/>
    <n v="-4500"/>
    <n v="0"/>
    <n v="0"/>
    <n v="0"/>
    <n v="0"/>
    <n v="4500"/>
    <n v="4500"/>
    <n v="0"/>
    <s v="G/73061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802 Vestuario, Lencería, Prendas de Protecci"/>
    <s v="001"/>
    <n v="15000"/>
    <n v="0"/>
    <n v="15000"/>
    <n v="-15000"/>
    <n v="0"/>
    <n v="0"/>
    <n v="0"/>
    <n v="0"/>
    <n v="15000"/>
    <n v="15000"/>
    <n v="0"/>
    <s v="G/730802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7D COLONIAS VACACIONALES RECREANDO QUITO"/>
    <x v="4"/>
    <s v="730812 Materiales Didácticos"/>
    <s v="001"/>
    <n v="3500"/>
    <n v="0"/>
    <n v="3500"/>
    <n v="-3500"/>
    <n v="0"/>
    <n v="0"/>
    <n v="0"/>
    <n v="0"/>
    <n v="3500"/>
    <n v="3500"/>
    <n v="0"/>
    <s v="G/730812/1FF102"/>
  </r>
  <r>
    <s v="1"/>
    <s v="QUITO CIUDAD SOLIDARIA"/>
    <s v="COMUNALES"/>
    <s v="F"/>
    <s v="COORDINACION TERRITORIAL Y PARTICIPACION CIUDADANA"/>
    <s v="Administración Zonal Eloy Alfaro (Sur)"/>
    <s v="ZS03F030"/>
    <s v="ARTE, CULTURA Y PATRIMONIO"/>
    <s v="GI00G10100001D AGENDA CULTURAL METROPOLITANA"/>
    <x v="4"/>
    <s v="730204 Edición, Impresión, Reproducción, Public"/>
    <s v="001"/>
    <n v="1800"/>
    <n v="0"/>
    <n v="1800"/>
    <n v="-1800"/>
    <n v="0"/>
    <n v="0"/>
    <n v="0"/>
    <n v="0"/>
    <n v="1800"/>
    <n v="1800"/>
    <n v="0"/>
    <s v="G/730204/1FG101"/>
  </r>
  <r>
    <s v="1"/>
    <s v="QUITO CIUDAD SOLIDARIA"/>
    <s v="COMUNALES"/>
    <s v="F"/>
    <s v="COORDINACION TERRITORIAL Y PARTICIPACION CIUDADANA"/>
    <s v="Administración Zonal Eloy Alfaro (Sur)"/>
    <s v="ZS03F030"/>
    <s v="ARTE, CULTURA Y PATRIMONIO"/>
    <s v="GI00G10100001D AGENDA CULTURAL METROPOLITANA"/>
    <x v="4"/>
    <s v="730205 Espectáculos Culturales y Sociales"/>
    <s v="001"/>
    <n v="38200"/>
    <n v="0"/>
    <n v="38200"/>
    <n v="-38200"/>
    <n v="0"/>
    <n v="0"/>
    <n v="0"/>
    <n v="0"/>
    <n v="38200"/>
    <n v="38200"/>
    <n v="0"/>
    <s v="G/730205/1FG101"/>
  </r>
  <r>
    <s v="1"/>
    <s v="QUITO CIUDAD SOLIDARIA"/>
    <s v="COMUNALES"/>
    <s v="F"/>
    <s v="COORDINACION TERRITORIAL Y PARTICIPACION CIUDADANA"/>
    <s v="Administración Zonal Eloy Alfaro (Sur)"/>
    <s v="ZS03F030"/>
    <s v="ARTE, CULTURA Y PATRIMONIO"/>
    <s v="GI00G10100011D TERRITORIO Y CULTURA"/>
    <x v="4"/>
    <s v="730204 Edición, Impresión, Reproducción, Public"/>
    <s v="001"/>
    <n v="3000"/>
    <n v="0"/>
    <n v="3000"/>
    <n v="-3000"/>
    <n v="0"/>
    <n v="0"/>
    <n v="0"/>
    <n v="0"/>
    <n v="3000"/>
    <n v="3000"/>
    <n v="0"/>
    <s v="G/730204/1FG101"/>
  </r>
  <r>
    <s v="1"/>
    <s v="QUITO CIUDAD SOLIDARIA"/>
    <s v="COMUNALES"/>
    <s v="F"/>
    <s v="COORDINACION TERRITORIAL Y PARTICIPACION CIUDADANA"/>
    <s v="Administración Zonal Eloy Alfaro (Sur)"/>
    <s v="ZS03F030"/>
    <s v="ARTE, CULTURA Y PATRIMONIO"/>
    <s v="GI00G10100011D TERRITORIO Y CULTURA"/>
    <x v="4"/>
    <s v="730205 Espectáculos Culturales y Sociales"/>
    <s v="001"/>
    <n v="77250"/>
    <n v="0"/>
    <n v="77250"/>
    <n v="-64830"/>
    <n v="12420"/>
    <n v="300.24"/>
    <n v="12119.76"/>
    <n v="11656.22"/>
    <n v="65130.239999999998"/>
    <n v="65593.78"/>
    <n v="0"/>
    <s v="G/730205/1FG101"/>
  </r>
  <r>
    <s v="1"/>
    <s v="QUITO CIUDAD SOLIDARIA"/>
    <s v="COMUNALES"/>
    <s v="F"/>
    <s v="COORDINACION TERRITORIAL Y PARTICIPACION CIUDADANA"/>
    <s v="Administración Zonal Eloy Alfaro (Sur)"/>
    <s v="ZS03F030"/>
    <s v="ARTE, CULTURA Y PATRIMONIO"/>
    <s v="GI00G10100011D TERRITORIO Y CULTURA"/>
    <x v="4"/>
    <s v="730235 Servicio de Alimentación"/>
    <s v="001"/>
    <n v="1750"/>
    <n v="0"/>
    <n v="1750"/>
    <n v="-1050"/>
    <n v="700"/>
    <n v="700"/>
    <n v="0"/>
    <n v="0"/>
    <n v="1750"/>
    <n v="1750"/>
    <n v="0"/>
    <s v="G/730235/1FG101"/>
  </r>
  <r>
    <s v="2"/>
    <s v="QUITO CIUDAD DE OPORTUNIDADES"/>
    <s v="COMUNALES"/>
    <s v="F"/>
    <s v="COORDINACION TERRITORIAL Y PARTICIPACION CIUDADANA"/>
    <s v="Administración Zonal Eloy Alfaro (Sur)"/>
    <s v="ZS03F030"/>
    <s v="DESARROLLO TERRITORIAL"/>
    <s v="GI00H21100002D PROMOCIÓN DE VOCACIONES PRODUCTIVAS TERR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2FH211"/>
  </r>
  <r>
    <s v="2"/>
    <s v="QUITO CIUDAD DE OPORTUNIDADES"/>
    <s v="COMUNALES"/>
    <s v="F"/>
    <s v="COORDINACION TERRITORIAL Y PARTICIPACION CIUDADANA"/>
    <s v="Administración Zonal Eloy Alfaro (Sur)"/>
    <s v="ZS03F030"/>
    <s v="DESARROLLO TERRITORIAL"/>
    <s v="GI00H21100002D PROMOCIÓN DE VOCACIONES PRODUCTIVAS TERR"/>
    <x v="4"/>
    <s v="730205 Espectáculos Culturales y Sociales"/>
    <s v="001"/>
    <n v="12000"/>
    <n v="0"/>
    <n v="12000"/>
    <n v="-12000"/>
    <n v="0"/>
    <n v="0"/>
    <n v="0"/>
    <n v="0"/>
    <n v="12000"/>
    <n v="12000"/>
    <n v="0"/>
    <s v="G/730205/2FH211"/>
  </r>
  <r>
    <s v="2"/>
    <s v="QUITO CIUDAD DE OPORTUNIDADES"/>
    <s v="COMUNALES"/>
    <s v="F"/>
    <s v="COORDINACION TERRITORIAL Y PARTICIPACION CIUDADANA"/>
    <s v="Administración Zonal Eloy Alfaro (Sur)"/>
    <s v="ZS03F030"/>
    <s v="DESARROLLO TERRITORIAL"/>
    <s v="GI00H21100002D PROMOCIÓN DE VOCACIONES PRODUCTIVAS TERR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2FH211"/>
  </r>
  <r>
    <s v="1"/>
    <s v="QUITO CIUDAD SOLIDARIA"/>
    <s v="COMUNALES"/>
    <s v="F"/>
    <s v="COORDINACION TERRITORIAL Y PARTICIPACION CIUDADANA"/>
    <s v="Administración Zonal Eloy Alfaro (Sur)"/>
    <s v="ZS03F030"/>
    <s v="PROMOCIÓN Y PROTECCIÓN DE DERECHOS"/>
    <s v="GI00J10300002D PROMOCIÓN DE DERECHOS DE GRUPOS DE ATENC"/>
    <x v="4"/>
    <s v="730505 Vehículos (Arrendamiento)"/>
    <s v="001"/>
    <n v="10000"/>
    <n v="0"/>
    <n v="10000"/>
    <n v="-10000"/>
    <n v="0"/>
    <n v="0"/>
    <n v="0"/>
    <n v="0"/>
    <n v="10000"/>
    <n v="10000"/>
    <n v="0"/>
    <s v="G/730505/1FJ103"/>
  </r>
  <r>
    <s v="1"/>
    <s v="QUITO CIUDAD SOLIDARIA"/>
    <s v="COMUNALES"/>
    <s v="F"/>
    <s v="COORDINACION TERRITORIAL Y PARTICIPACION CIUDADANA"/>
    <s v="Administración Zonal Eloy Alfaro (Sur)"/>
    <s v="ZS03F030"/>
    <s v="PROMOCIÓN Y PROTECCIÓN DE DERECHOS"/>
    <s v="GI00J10300002D PROMOCIÓN DE DERECHOS DE GRUPOS DE ATENC"/>
    <x v="4"/>
    <s v="730606 Honorarios por Contratos Civiles de Servici"/>
    <s v="001"/>
    <n v="30000"/>
    <n v="0"/>
    <n v="30000"/>
    <n v="-30000"/>
    <n v="0"/>
    <n v="0"/>
    <n v="0"/>
    <n v="0"/>
    <n v="30000"/>
    <n v="30000"/>
    <n v="0"/>
    <s v="G/730606/1FJ103"/>
  </r>
  <r>
    <s v="1"/>
    <s v="QUITO CIUDAD SOLIDARIA"/>
    <s v="COMUNALES"/>
    <s v="F"/>
    <s v="COORDINACION TERRITORIAL Y PARTICIPACION CIUDADANA"/>
    <s v="Administración Zonal Eloy Alfaro (Sur)"/>
    <s v="ZS03F030"/>
    <s v="PROMOCIÓN Y PROTECCIÓN DE DERECHOS"/>
    <s v="GI00J10300002D PROMOCIÓN DE DERECHOS DE GRUPOS DE ATENC"/>
    <x v="4"/>
    <s v="730613 Capacitación para la Ciudadanía en Gener"/>
    <s v="001"/>
    <n v="6000"/>
    <n v="0"/>
    <n v="6000"/>
    <n v="-6000"/>
    <n v="0"/>
    <n v="0"/>
    <n v="0"/>
    <n v="0"/>
    <n v="6000"/>
    <n v="6000"/>
    <n v="0"/>
    <s v="G/730613/1FJ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3D SEGURIDAD ALIMENTARIA Y DE CALIDAD"/>
    <x v="4"/>
    <s v="730204 Edición, Impresión, Reproducción, Public"/>
    <s v="001"/>
    <n v="1000"/>
    <n v="0"/>
    <n v="1000"/>
    <n v="-1000"/>
    <n v="0"/>
    <n v="0"/>
    <n v="0"/>
    <n v="0"/>
    <n v="1000"/>
    <n v="1000"/>
    <n v="0"/>
    <s v="G/730204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3D SEGURIDAD ALIMENTARIA Y DE CALIDAD"/>
    <x v="4"/>
    <s v="730205 Espectáculos Culturales y Sociales"/>
    <s v="001"/>
    <n v="6000"/>
    <n v="0"/>
    <n v="6000"/>
    <n v="-6000"/>
    <n v="0"/>
    <n v="0"/>
    <n v="0"/>
    <n v="0"/>
    <n v="6000"/>
    <n v="6000"/>
    <n v="0"/>
    <s v="G/730205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3D SEGURIDAD ALIMENTARIA Y DE CALIDAD"/>
    <x v="4"/>
    <s v="730505 Vehículos (Arrendamiento)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3D SEGURIDAD ALIMENTARIA Y DE CALIDAD"/>
    <x v="4"/>
    <s v="730606 Honorarios por Contratos Civiles de Servici"/>
    <s v="001"/>
    <n v="18943.560000000001"/>
    <n v="0"/>
    <n v="18943.560000000001"/>
    <n v="-18943.560000000001"/>
    <n v="0"/>
    <n v="0"/>
    <n v="0"/>
    <n v="0"/>
    <n v="18943.560000000001"/>
    <n v="18943.560000000001"/>
    <n v="0"/>
    <s v="G/730606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4D SISTEMA INTEGRAL DE PROMOCIÓN DE LA SALU"/>
    <x v="4"/>
    <s v="730205 Espectáculos Culturales y Sociales"/>
    <s v="001"/>
    <n v="6030"/>
    <n v="0"/>
    <n v="6030"/>
    <n v="-6030"/>
    <n v="0"/>
    <n v="0"/>
    <n v="0"/>
    <n v="0"/>
    <n v="6030"/>
    <n v="6030"/>
    <n v="0"/>
    <s v="G/730205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4D SISTEMA INTEGRAL DE PROMOCIÓN DE LA SALU"/>
    <x v="4"/>
    <s v="730606 Honorarios por Contratos Civiles de Servici"/>
    <s v="001"/>
    <n v="37887.120000000003"/>
    <n v="0"/>
    <n v="37887.120000000003"/>
    <n v="-31572.12"/>
    <n v="6315.0000000000036"/>
    <n v="6315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4D SISTEMA INTEGRAL DE PROMOCIÓN DE LA SALU"/>
    <x v="4"/>
    <s v="730812 Materiales Didácticos"/>
    <s v="001"/>
    <n v="5302"/>
    <n v="0"/>
    <n v="5302"/>
    <n v="-5302"/>
    <n v="0"/>
    <n v="0"/>
    <n v="0"/>
    <n v="0"/>
    <n v="5302"/>
    <n v="5302"/>
    <n v="0"/>
    <s v="G/730812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4"/>
    <s v="730204 Edición, Impresión, Reproducción, Public"/>
    <s v="001"/>
    <n v="1472.46"/>
    <n v="0"/>
    <n v="1472.46"/>
    <n v="-1472.46"/>
    <n v="0"/>
    <n v="0"/>
    <n v="0"/>
    <n v="0"/>
    <n v="1472.46"/>
    <n v="1472.46"/>
    <n v="0"/>
    <s v="G/730204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onal Eloy Alfaro (Sur)"/>
    <s v="ZS03F030"/>
    <s v="QUITO SIN MIEDO"/>
    <s v="GI00N10300004D PREVENCIÓN SITUACIONAL Y CONVIVENCIA PAC"/>
    <x v="4"/>
    <s v="730811 Insumos, Materiales y Suministros para Cons"/>
    <s v="001"/>
    <n v="4500"/>
    <n v="0"/>
    <n v="4500"/>
    <n v="-4500"/>
    <n v="0"/>
    <n v="0"/>
    <n v="0"/>
    <n v="0"/>
    <n v="4500"/>
    <n v="4500"/>
    <n v="0"/>
    <s v="G/730811/1FN103"/>
  </r>
  <r>
    <s v="1"/>
    <s v="QUITO CIUDAD SOLIDARIA"/>
    <s v="COMUNALES"/>
    <s v="F"/>
    <s v="COORDINACION TERRITORIAL Y PARTICIPACION CIUDADANA"/>
    <s v="Administración Zonal Eloy Alfaro (Sur)"/>
    <s v="ZS03F030"/>
    <s v="QUITO SIN MIEDO"/>
    <s v="GI00N10300004D PREVENCIÓN SITUACIONAL Y CONVIVENCIA PAC"/>
    <x v="4"/>
    <s v="731406 Herramientas y equipos menores"/>
    <s v="001"/>
    <n v="1000"/>
    <n v="0"/>
    <n v="1000"/>
    <n v="-1000"/>
    <n v="0"/>
    <n v="0"/>
    <n v="0"/>
    <n v="0"/>
    <n v="1000"/>
    <n v="1000"/>
    <n v="0"/>
    <s v="G/731406/1FN103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4"/>
    <s v="730204 Edición, Impresión, Reproducción, Public"/>
    <s v="001"/>
    <n v="1000"/>
    <n v="0"/>
    <n v="1000"/>
    <n v="-1000"/>
    <n v="0"/>
    <n v="0"/>
    <n v="0"/>
    <n v="0"/>
    <n v="1000"/>
    <n v="1000"/>
    <n v="0"/>
    <s v="G/730204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4"/>
    <s v="730504 Maquinarias y Equipos (Arrendamiento)"/>
    <s v="001"/>
    <n v="11000"/>
    <n v="0"/>
    <n v="11000"/>
    <n v="0"/>
    <n v="11000"/>
    <n v="11000"/>
    <n v="0"/>
    <n v="0"/>
    <n v="11000"/>
    <n v="11000"/>
    <n v="0"/>
    <s v="G/730504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4"/>
    <s v="730606 Honorarios por Contratos Civiles de Servici"/>
    <s v="001"/>
    <n v="16700"/>
    <n v="0"/>
    <n v="16700"/>
    <n v="-9741.66"/>
    <n v="6958.34"/>
    <n v="0"/>
    <n v="0"/>
    <n v="0"/>
    <n v="16700"/>
    <n v="16700"/>
    <n v="6958.34"/>
    <s v="G/730606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4"/>
    <s v="730811 Insumos, Materiales y Suministros para Cons"/>
    <s v="001"/>
    <n v="2000"/>
    <n v="0"/>
    <n v="2000"/>
    <n v="0"/>
    <n v="2000"/>
    <n v="2000"/>
    <n v="0"/>
    <n v="0"/>
    <n v="2000"/>
    <n v="2000"/>
    <n v="0"/>
    <s v="G/730811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4"/>
    <s v="730820 Menaje y Accesorios Descartables"/>
    <s v="001"/>
    <n v="6000"/>
    <n v="0"/>
    <n v="6000"/>
    <n v="-6000"/>
    <n v="0"/>
    <n v="0"/>
    <n v="0"/>
    <n v="0"/>
    <n v="6000"/>
    <n v="6000"/>
    <n v="0"/>
    <s v="G/730820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6D ATENCIÓN Y RESPUESTA DE EMERGENCIAS"/>
    <x v="4"/>
    <s v="730205 Espectáculos Culturales y Sociales"/>
    <s v="001"/>
    <n v="1000"/>
    <n v="0"/>
    <n v="1000"/>
    <n v="-1000"/>
    <n v="0"/>
    <n v="0"/>
    <n v="0"/>
    <n v="0"/>
    <n v="1000"/>
    <n v="1000"/>
    <n v="0"/>
    <s v="G/730205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6D ATENCIÓN Y RESPUESTA DE EMERGENCIAS"/>
    <x v="4"/>
    <s v="730802 Vestuario, Lencería, Prendas de Protecci"/>
    <s v="001"/>
    <n v="4000"/>
    <n v="0"/>
    <n v="4000"/>
    <n v="0"/>
    <n v="4000"/>
    <n v="3"/>
    <n v="3997"/>
    <n v="3997"/>
    <n v="3"/>
    <n v="3"/>
    <n v="0"/>
    <s v="G/730802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6D ATENCIÓN Y RESPUESTA DE EMERGENCIAS"/>
    <x v="4"/>
    <s v="731406 Herramientas y equipos menores"/>
    <s v="001"/>
    <n v="1500"/>
    <n v="0"/>
    <n v="1500"/>
    <n v="-1500"/>
    <n v="0"/>
    <n v="0"/>
    <n v="0"/>
    <n v="0"/>
    <n v="1500"/>
    <n v="1500"/>
    <n v="0"/>
    <s v="G/731406/3FN301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1D PRESUPUESTOS PARTICIPATIVOS"/>
    <x v="5"/>
    <s v="750104 Urbanización y Embellecimiento"/>
    <s v="002"/>
    <n v="161918.95000000001"/>
    <n v="-111879.96"/>
    <n v="50038.990000000005"/>
    <n v="0"/>
    <n v="50038.990000000005"/>
    <n v="0"/>
    <n v="50038.99"/>
    <n v="50038.99"/>
    <n v="0"/>
    <n v="0"/>
    <n v="0"/>
    <s v="G/7501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1D PRESUPUESTOS PARTICIPATIVOS"/>
    <x v="5"/>
    <s v="750104 Urbanización y Embellecimiento"/>
    <s v="001"/>
    <n v="3380061.09"/>
    <n v="-26103.68"/>
    <n v="3353957.4099999997"/>
    <n v="-403373.33"/>
    <n v="2950584.0799999996"/>
    <n v="1492631.47"/>
    <n v="1391971.78"/>
    <n v="866346.52"/>
    <n v="1961985.6299999997"/>
    <n v="2487610.8899999997"/>
    <n v="65980.83"/>
    <s v="G/7501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1D PRESUPUESTOS PARTICIPATIVOS"/>
    <x v="5"/>
    <s v="750105 Transporte y Vías"/>
    <s v="001"/>
    <n v="1533018.52"/>
    <n v="26103.68"/>
    <n v="1559122.2"/>
    <n v="-162000"/>
    <n v="1397122.2"/>
    <n v="406728.68"/>
    <n v="968550.8"/>
    <n v="4260.96"/>
    <n v="590571.39999999991"/>
    <n v="1554861.24"/>
    <n v="21842.720000000001"/>
    <s v="G/7501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1D PRESUPUESTOS PARTICIPATIVOS"/>
    <x v="5"/>
    <s v="750105 Transporte y Vías"/>
    <s v="002"/>
    <n v="0"/>
    <n v="111879.96"/>
    <n v="111879.96"/>
    <n v="0"/>
    <n v="111879.96"/>
    <n v="0"/>
    <n v="111879.96"/>
    <n v="111879.96"/>
    <n v="0"/>
    <n v="0"/>
    <n v="0"/>
    <s v="G/7501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5"/>
    <s v="750104 Urbanización y Embellecimiento"/>
    <s v="001"/>
    <n v="402100.22"/>
    <n v="0"/>
    <n v="402100.22"/>
    <n v="-133745.95000000001"/>
    <n v="268354.26999999996"/>
    <n v="35002.730000000003"/>
    <n v="233351.54"/>
    <n v="92869.38"/>
    <n v="168748.67999999996"/>
    <n v="309230.83999999997"/>
    <n v="0"/>
    <s v="G/7501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5"/>
    <s v="750105 Transporte y Vías"/>
    <s v="001"/>
    <n v="134041.07"/>
    <n v="-36257.49"/>
    <n v="97783.580000000016"/>
    <n v="-97783.58"/>
    <n v="0"/>
    <n v="0"/>
    <n v="0"/>
    <n v="0"/>
    <n v="97783.580000000016"/>
    <n v="97783.580000000016"/>
    <n v="0"/>
    <s v="G/750105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6"/>
    <s v="840103 Mobiliarios"/>
    <s v="001"/>
    <n v="7080.07"/>
    <n v="0"/>
    <n v="7080.07"/>
    <n v="0"/>
    <n v="7080.07"/>
    <n v="0"/>
    <n v="0"/>
    <n v="0"/>
    <n v="7080.07"/>
    <n v="7080.07"/>
    <n v="7080.07"/>
    <s v="G/840103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6"/>
    <s v="840104 Maquinarias y Equipos"/>
    <s v="001"/>
    <n v="4000.83"/>
    <n v="0"/>
    <n v="4000.83"/>
    <n v="0"/>
    <n v="4000.83"/>
    <n v="0"/>
    <n v="0"/>
    <n v="0"/>
    <n v="4000.83"/>
    <n v="4000.83"/>
    <n v="4000.83"/>
    <s v="G/840104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5D CASAS SOMOS QUITO"/>
    <x v="6"/>
    <s v="840107 Equipos, Sistemas y Paquetes Informáticos"/>
    <s v="001"/>
    <n v="3000"/>
    <n v="0"/>
    <n v="3000"/>
    <n v="-3000"/>
    <n v="0"/>
    <n v="0"/>
    <n v="0"/>
    <n v="0"/>
    <n v="3000"/>
    <n v="3000"/>
    <n v="0"/>
    <s v="G/840107/1FF102"/>
  </r>
  <r>
    <s v="1"/>
    <s v="QUITO CIUDAD SOLIDARIA"/>
    <s v="COMUNALES"/>
    <s v="F"/>
    <s v="COORDINACION TERRITORIAL Y PARTICIPACION CIUDADANA"/>
    <s v="Administración Zonal Eloy Alfaro (Sur)"/>
    <s v="ZS03F030"/>
    <s v="PARTICIPACION CIUDADANA"/>
    <s v="GI00F10200006D INFRAESTRUCTURA COMUNITARIA"/>
    <x v="6"/>
    <s v="840104 Maquinarias y Equipos"/>
    <s v="001"/>
    <n v="0"/>
    <n v="20000"/>
    <n v="20000"/>
    <n v="0"/>
    <n v="20000"/>
    <n v="20000"/>
    <n v="0"/>
    <n v="0"/>
    <n v="20000"/>
    <n v="20000"/>
    <n v="0"/>
    <s v="G/840104/1FF102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6"/>
    <s v="840103 Mobiliarios"/>
    <s v="001"/>
    <n v="3000"/>
    <n v="0"/>
    <n v="3000"/>
    <n v="-3000"/>
    <n v="0"/>
    <n v="0"/>
    <n v="0"/>
    <n v="0"/>
    <n v="3000"/>
    <n v="3000"/>
    <n v="0"/>
    <s v="G/840103/1FM103"/>
  </r>
  <r>
    <s v="1"/>
    <s v="QUITO CIUDAD SOLIDARIA"/>
    <s v="COMUNALES"/>
    <s v="F"/>
    <s v="COORDINACION TERRITORIAL Y PARTICIPACION CIUDADANA"/>
    <s v="Administración Zonal Eloy Alfaro (Sur)"/>
    <s v="ZS03F030"/>
    <s v="SALUD AL DIA"/>
    <s v="GI00M10300005D MANEJO DE FAUNA URBANA EN EL DMQ"/>
    <x v="6"/>
    <s v="840113 Equipos Médicos"/>
    <s v="001"/>
    <n v="2000"/>
    <n v="0"/>
    <n v="2000"/>
    <n v="-2000"/>
    <n v="0"/>
    <n v="0"/>
    <n v="0"/>
    <n v="0"/>
    <n v="2000"/>
    <n v="2000"/>
    <n v="0"/>
    <s v="G/840113/1FM103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5D REDUCCIÓN DE RIESGOS DE DESASTRES EN EL"/>
    <x v="6"/>
    <s v="840104 Maquinarias y Equipos"/>
    <s v="001"/>
    <n v="4000"/>
    <n v="0"/>
    <n v="4000"/>
    <n v="-4000"/>
    <n v="0"/>
    <n v="0"/>
    <n v="0"/>
    <n v="0"/>
    <n v="4000"/>
    <n v="4000"/>
    <n v="0"/>
    <s v="G/840104/3FN301"/>
  </r>
  <r>
    <s v="3"/>
    <s v="QUITO CIUDAD INTELIGENTE"/>
    <s v="COMUNALES"/>
    <s v="F"/>
    <s v="COORDINACION TERRITORIAL Y PARTICIPACION CIUDADANA"/>
    <s v="Administración Zonal Eloy Alfaro (Sur)"/>
    <s v="ZS03F030"/>
    <s v="GESTION DE RIESGOS"/>
    <s v="GI00N30100006D ATENCIÓN Y RESPUESTA DE EMERGENCIAS"/>
    <x v="6"/>
    <s v="840107 Equipos, Sistemas y Paquetes Informáticos"/>
    <s v="001"/>
    <n v="4500"/>
    <n v="0"/>
    <n v="4500"/>
    <n v="-4500"/>
    <n v="0"/>
    <n v="0"/>
    <n v="0"/>
    <n v="0"/>
    <n v="4500"/>
    <n v="4500"/>
    <n v="0"/>
    <s v="G/840107/3FN3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105 Remuneraciones Unificadas"/>
    <s v="002"/>
    <n v="1345260"/>
    <n v="-6036"/>
    <n v="1339224"/>
    <n v="-94728.94"/>
    <n v="1244495.06"/>
    <n v="0"/>
    <n v="824080.82"/>
    <n v="824080.82"/>
    <n v="515143.18000000005"/>
    <n v="515143.18000000005"/>
    <n v="420414.24"/>
    <s v="G/510105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106 Salarios Unificados"/>
    <s v="002"/>
    <n v="127767.24"/>
    <n v="0"/>
    <n v="127767.24"/>
    <n v="-7724.88"/>
    <n v="120042.36"/>
    <n v="0"/>
    <n v="80028.240000000005"/>
    <n v="80028.240000000005"/>
    <n v="47739"/>
    <n v="47739"/>
    <n v="40014.120000000003"/>
    <s v="G/510106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203 Decimotercer Sueldo"/>
    <s v="002"/>
    <n v="124295.27"/>
    <n v="0"/>
    <n v="124295.27"/>
    <n v="0"/>
    <n v="124295.27"/>
    <n v="503"/>
    <n v="11684.67"/>
    <n v="11684.67"/>
    <n v="112610.6"/>
    <n v="112610.6"/>
    <n v="112107.6"/>
    <s v="G/51020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204 Decimocuarto Sueldo"/>
    <s v="002"/>
    <n v="46263.48"/>
    <n v="0"/>
    <n v="46263.48"/>
    <n v="0"/>
    <n v="46263.48"/>
    <n v="200"/>
    <n v="41210.269999999997"/>
    <n v="41210.269999999997"/>
    <n v="5053.2100000000064"/>
    <n v="5053.2100000000064"/>
    <n v="4853.21"/>
    <s v="G/5102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304 Compensación por Transporte"/>
    <s v="002"/>
    <n v="2244"/>
    <n v="0"/>
    <n v="2244"/>
    <n v="-1734.94"/>
    <n v="509.05999999999995"/>
    <n v="0"/>
    <n v="338"/>
    <n v="338"/>
    <n v="1906"/>
    <n v="1906"/>
    <n v="171.06"/>
    <s v="G/5103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306 Alimentación"/>
    <s v="002"/>
    <n v="17952"/>
    <n v="0"/>
    <n v="17952"/>
    <n v="-7566.74"/>
    <n v="10385.26"/>
    <n v="0"/>
    <n v="6356"/>
    <n v="6356"/>
    <n v="11596"/>
    <n v="11596"/>
    <n v="4029.26"/>
    <s v="G/510306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401 Por Cargas Familiares"/>
    <s v="002"/>
    <n v="638.84"/>
    <n v="0"/>
    <n v="638.84"/>
    <n v="-542.04"/>
    <n v="96.800000000000068"/>
    <n v="0"/>
    <n v="64"/>
    <n v="64"/>
    <n v="574.84"/>
    <n v="574.84"/>
    <n v="32.799999999999997"/>
    <s v="G/510401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408 Subsidio de Antigüedad"/>
    <s v="002"/>
    <n v="3833.02"/>
    <n v="0"/>
    <n v="3833.02"/>
    <n v="865.12"/>
    <n v="4698.1400000000003"/>
    <n v="0"/>
    <n v="3107.5"/>
    <n v="3107.5"/>
    <n v="725.52"/>
    <n v="725.52"/>
    <n v="1590.64"/>
    <s v="G/510408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507 Honorarios"/>
    <s v="002"/>
    <n v="15161.78"/>
    <n v="0"/>
    <n v="15161.78"/>
    <n v="-5905.89"/>
    <n v="9255.89"/>
    <n v="0"/>
    <n v="3350"/>
    <n v="3350"/>
    <n v="11811.78"/>
    <n v="11811.78"/>
    <n v="5905.89"/>
    <s v="G/510507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509 Horas Extraordinarias y Suplementarias"/>
    <s v="002"/>
    <n v="32163.01"/>
    <n v="0"/>
    <n v="32163.01"/>
    <n v="-4026.64"/>
    <n v="28136.37"/>
    <n v="0"/>
    <n v="18527.599999999999"/>
    <n v="18527.599999999999"/>
    <n v="13635.41"/>
    <n v="13635.41"/>
    <n v="9608.77"/>
    <s v="G/510509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510 Servicios Personales por Contrato"/>
    <s v="002"/>
    <n v="18516"/>
    <n v="6036"/>
    <n v="24552"/>
    <n v="-18516"/>
    <n v="6036"/>
    <n v="6036"/>
    <n v="0"/>
    <n v="0"/>
    <n v="24552"/>
    <n v="24552"/>
    <n v="0"/>
    <s v="G/510510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512 Subrogación"/>
    <s v="002"/>
    <n v="8830.42"/>
    <n v="0"/>
    <n v="8830.42"/>
    <n v="-4135.58"/>
    <n v="4694.84"/>
    <n v="0"/>
    <n v="559.27"/>
    <n v="559.27"/>
    <n v="8271.15"/>
    <n v="8271.15"/>
    <n v="4135.57"/>
    <s v="G/51051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513 Encargos"/>
    <s v="002"/>
    <n v="5507.83"/>
    <n v="0"/>
    <n v="5507.83"/>
    <n v="-2123.42"/>
    <n v="3384.41"/>
    <n v="0"/>
    <n v="1261"/>
    <n v="1261"/>
    <n v="4246.83"/>
    <n v="4246.83"/>
    <n v="2123.41"/>
    <s v="G/51051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601 Aporte Patronal"/>
    <s v="002"/>
    <n v="188041.38"/>
    <n v="0"/>
    <n v="188041.38"/>
    <n v="-13915.29"/>
    <n v="174126.09"/>
    <n v="763.55"/>
    <n v="114679.74"/>
    <n v="114679.74"/>
    <n v="73361.64"/>
    <n v="73361.64"/>
    <n v="58682.8"/>
    <s v="G/510601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602 Fondo de Reserva"/>
    <s v="002"/>
    <n v="124295.27"/>
    <n v="0"/>
    <n v="124295.27"/>
    <n v="-17127.47"/>
    <n v="107167.8"/>
    <n v="503"/>
    <n v="70838.94"/>
    <n v="70838.94"/>
    <n v="53456.33"/>
    <n v="53456.33"/>
    <n v="35825.86"/>
    <s v="G/51060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4D REMUNERACION PERSONAL"/>
    <x v="0"/>
    <s v="510707 Compensación por Vacaciones no Gozadas por"/>
    <s v="002"/>
    <n v="19156.16"/>
    <n v="-1500"/>
    <n v="17656.16"/>
    <n v="0"/>
    <n v="17656.16"/>
    <n v="0"/>
    <n v="10319.86"/>
    <n v="10319.86"/>
    <n v="7336.2999999999993"/>
    <n v="7336.2999999999993"/>
    <n v="7336.3"/>
    <s v="G/510707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101  Agua Potable"/>
    <s v="001"/>
    <n v="22220"/>
    <n v="0"/>
    <n v="22220"/>
    <n v="0"/>
    <n v="22220"/>
    <n v="0"/>
    <n v="22220"/>
    <n v="6156.48"/>
    <n v="0"/>
    <n v="16063.52"/>
    <n v="0"/>
    <s v="G/530101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104 Energía Eléctrica"/>
    <s v="001"/>
    <n v="41900"/>
    <n v="0"/>
    <n v="41900"/>
    <n v="0"/>
    <n v="41900"/>
    <n v="0"/>
    <n v="41900"/>
    <n v="14665.8"/>
    <n v="0"/>
    <n v="27234.2"/>
    <n v="0"/>
    <s v="G/5301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105 Telecomunicaciones"/>
    <s v="001"/>
    <n v="5000"/>
    <n v="0"/>
    <n v="5000"/>
    <n v="0"/>
    <n v="5000"/>
    <n v="0"/>
    <n v="3177.28"/>
    <n v="2210.69"/>
    <n v="1822.7199999999998"/>
    <n v="2789.31"/>
    <n v="1822.72"/>
    <s v="G/530105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203 Almacenamiento, Embalaje, Desembalaje, Enva"/>
    <s v="001"/>
    <n v="0"/>
    <n v="2000"/>
    <n v="2000"/>
    <n v="0"/>
    <n v="2000"/>
    <n v="0"/>
    <n v="0"/>
    <n v="0"/>
    <n v="2000"/>
    <n v="2000"/>
    <n v="2000"/>
    <s v="G/53020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207 Difusión, Información y Publicidad"/>
    <s v="001"/>
    <n v="1000"/>
    <n v="0"/>
    <n v="1000"/>
    <n v="0"/>
    <n v="1000"/>
    <n v="0"/>
    <n v="0"/>
    <n v="0"/>
    <n v="1000"/>
    <n v="1000"/>
    <n v="1000"/>
    <s v="G/530207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208 Servicio de Seguridad y Vigilancia"/>
    <s v="001"/>
    <n v="528000"/>
    <n v="-58700"/>
    <n v="469300"/>
    <n v="0"/>
    <n v="469300"/>
    <n v="0"/>
    <n v="364000"/>
    <n v="250622.74"/>
    <n v="105300"/>
    <n v="218677.26"/>
    <n v="105300"/>
    <s v="G/530208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209 Servicios de Aseo, Lavado de Vestimenta"/>
    <s v="001"/>
    <n v="196000"/>
    <n v="0"/>
    <n v="196000"/>
    <n v="-102.46"/>
    <n v="195897.54"/>
    <n v="0"/>
    <n v="195897.54"/>
    <n v="84077.53"/>
    <n v="102.45999999999185"/>
    <n v="111922.47"/>
    <n v="0"/>
    <s v="G/530209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243 Garantía extendida de bienes"/>
    <s v="001"/>
    <n v="0"/>
    <n v="2050"/>
    <n v="2050"/>
    <n v="-1250"/>
    <n v="800"/>
    <n v="0"/>
    <n v="0"/>
    <n v="0"/>
    <n v="2050"/>
    <n v="2050"/>
    <n v="800"/>
    <s v="G/53024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402 Edificios, Locales, Residencias y Cablea"/>
    <s v="001"/>
    <n v="100000"/>
    <n v="-22951.64"/>
    <n v="77048.36"/>
    <n v="-61548.35"/>
    <n v="15500.010000000002"/>
    <n v="0"/>
    <n v="0"/>
    <n v="0"/>
    <n v="77048.36"/>
    <n v="77048.36"/>
    <n v="15500.01"/>
    <s v="G/53040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404 Maquinarias y Equipos (Instalación, Mant"/>
    <s v="001"/>
    <n v="0"/>
    <n v="6200"/>
    <n v="6200"/>
    <n v="-2700"/>
    <n v="3500"/>
    <n v="0"/>
    <n v="0"/>
    <n v="0"/>
    <n v="6200"/>
    <n v="6200"/>
    <n v="3500"/>
    <s v="G/5304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405 Vehículos (Servicio para Mantenimiento y Re"/>
    <s v="001"/>
    <n v="0"/>
    <n v="10000"/>
    <n v="10000"/>
    <n v="0"/>
    <n v="10000"/>
    <n v="0"/>
    <n v="10000"/>
    <n v="4190.76"/>
    <n v="0"/>
    <n v="5809.24"/>
    <n v="0"/>
    <s v="G/530405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502 Edificios, Locales y Residencias, Parque"/>
    <s v="001"/>
    <n v="18000"/>
    <n v="0"/>
    <n v="18000"/>
    <n v="0"/>
    <n v="18000"/>
    <n v="3890.74"/>
    <n v="14109.26"/>
    <n v="14109.26"/>
    <n v="3890.74"/>
    <n v="3890.74"/>
    <n v="0"/>
    <s v="G/53050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702 Arrendamiento y Licencias de Uso de Paquete"/>
    <s v="001"/>
    <n v="0"/>
    <n v="7951.64"/>
    <n v="7951.64"/>
    <n v="0"/>
    <n v="7951.64"/>
    <n v="0"/>
    <n v="0"/>
    <n v="0"/>
    <n v="7951.64"/>
    <n v="7951.64"/>
    <n v="7951.64"/>
    <s v="G/53070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704 Mantenimiento y Reparación de Equipos y Sis"/>
    <s v="001"/>
    <n v="0"/>
    <n v="5000"/>
    <n v="5000"/>
    <n v="-3000"/>
    <n v="2000"/>
    <n v="0"/>
    <n v="0"/>
    <n v="0"/>
    <n v="5000"/>
    <n v="5000"/>
    <n v="2000"/>
    <s v="G/5307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03 Combustibles y Lubricantes"/>
    <s v="001"/>
    <n v="10000"/>
    <n v="-1000"/>
    <n v="9000"/>
    <n v="-3000"/>
    <n v="6000"/>
    <n v="0"/>
    <n v="5000"/>
    <n v="3776.19"/>
    <n v="4000"/>
    <n v="5223.8099999999995"/>
    <n v="1000"/>
    <s v="G/53080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04 Materiales de Oficina"/>
    <s v="001"/>
    <n v="1000"/>
    <n v="0"/>
    <n v="1000"/>
    <n v="-1000"/>
    <n v="0"/>
    <n v="0"/>
    <n v="0"/>
    <n v="0"/>
    <n v="1000"/>
    <n v="1000"/>
    <n v="0"/>
    <s v="G/530804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05 Materiales de Aseo"/>
    <s v="001"/>
    <n v="1000"/>
    <n v="0"/>
    <n v="1000"/>
    <n v="-1000"/>
    <n v="0"/>
    <n v="0"/>
    <n v="0"/>
    <n v="0"/>
    <n v="1000"/>
    <n v="1000"/>
    <n v="0"/>
    <s v="G/530805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07 Materiales de Impresión, Fotografía, Rep"/>
    <s v="001"/>
    <n v="0"/>
    <n v="45000"/>
    <n v="45000"/>
    <n v="-33000"/>
    <n v="12000"/>
    <n v="0"/>
    <n v="0"/>
    <n v="0"/>
    <n v="45000"/>
    <n v="45000"/>
    <n v="12000"/>
    <s v="G/530807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11 Insumos, Materiales y Suministros para Cons"/>
    <s v="001"/>
    <n v="0"/>
    <n v="3000"/>
    <n v="3000"/>
    <n v="-1500"/>
    <n v="1500"/>
    <n v="0"/>
    <n v="0"/>
    <n v="0"/>
    <n v="3000"/>
    <n v="3000"/>
    <n v="1500"/>
    <s v="G/530811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0813 Repuestos y Accesorios"/>
    <s v="001"/>
    <n v="3000"/>
    <n v="0"/>
    <n v="3000"/>
    <n v="-3000"/>
    <n v="0"/>
    <n v="0"/>
    <n v="0"/>
    <n v="0"/>
    <n v="3000"/>
    <n v="3000"/>
    <n v="0"/>
    <s v="G/53081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1406 Herramientas y Equipos menores"/>
    <s v="001"/>
    <n v="0"/>
    <n v="1000"/>
    <n v="1000"/>
    <n v="0"/>
    <n v="1000"/>
    <n v="0"/>
    <n v="0"/>
    <n v="0"/>
    <n v="1000"/>
    <n v="1000"/>
    <n v="1000"/>
    <s v="G/531406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1"/>
    <s v="531411 Partes y Repuestos"/>
    <s v="001"/>
    <n v="0"/>
    <n v="450"/>
    <n v="450"/>
    <n v="0"/>
    <n v="450"/>
    <n v="0"/>
    <n v="0"/>
    <n v="0"/>
    <n v="450"/>
    <n v="450"/>
    <n v="450"/>
    <s v="G/531411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2"/>
    <s v="570102 Tasas Generales, Impuestos, Contribuciones,"/>
    <s v="001"/>
    <n v="2500"/>
    <n v="0"/>
    <n v="2500"/>
    <n v="0"/>
    <n v="2500"/>
    <n v="0"/>
    <n v="2138.3000000000002"/>
    <n v="0"/>
    <n v="361.69999999999982"/>
    <n v="2500"/>
    <n v="361.7"/>
    <s v="G/570102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2"/>
    <s v="570203 Comisiones Bancarias"/>
    <s v="001"/>
    <n v="170"/>
    <n v="0"/>
    <n v="170"/>
    <n v="0"/>
    <n v="170"/>
    <n v="0"/>
    <n v="48"/>
    <n v="0"/>
    <n v="122"/>
    <n v="170"/>
    <n v="122"/>
    <s v="G/570203/1FA101"/>
  </r>
  <r>
    <s v="1"/>
    <s v="QUITO CIUDAD SOLIDARIA"/>
    <s v="COMUNALES"/>
    <s v="F"/>
    <s v="COORDINACION TERRITORIAL Y PARTICIPACION CIUDADANA"/>
    <s v="Administración Zonal Manuela Sáenz"/>
    <s v="ZM04F040"/>
    <s v="FORTALECIMIENTO INSTITUCIONAL"/>
    <s v="GC00A10100001D GASTOS ADMINISTRATIVOS"/>
    <x v="2"/>
    <s v="570206 Costas Judiciales, Trámites Notariales, Leg"/>
    <s v="001"/>
    <n v="100"/>
    <n v="0"/>
    <n v="100"/>
    <n v="0"/>
    <n v="100"/>
    <n v="0"/>
    <n v="0"/>
    <n v="0"/>
    <n v="100"/>
    <n v="100"/>
    <n v="100"/>
    <s v="G/570206/1FA101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3"/>
    <s v="710203 Decimotercer Sueldo"/>
    <s v="002"/>
    <n v="3560"/>
    <n v="0"/>
    <n v="3560"/>
    <n v="0"/>
    <n v="3560"/>
    <n v="3560"/>
    <n v="0"/>
    <n v="0"/>
    <n v="3560"/>
    <n v="3560"/>
    <n v="0"/>
    <s v="G/71020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3"/>
    <s v="710204 Decimocuarto Sueldo"/>
    <s v="002"/>
    <n v="2029.1"/>
    <n v="0"/>
    <n v="2029.1"/>
    <n v="0"/>
    <n v="2029.1"/>
    <n v="118.88"/>
    <n v="1881.12"/>
    <n v="1881.12"/>
    <n v="147.98000000000002"/>
    <n v="147.98000000000002"/>
    <n v="29.1"/>
    <s v="G/7102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3"/>
    <s v="710510 Servicios Personales por Contrato"/>
    <s v="002"/>
    <n v="42720"/>
    <n v="0"/>
    <n v="42720"/>
    <n v="0"/>
    <n v="42720"/>
    <n v="14240"/>
    <n v="28480"/>
    <n v="28480"/>
    <n v="14240"/>
    <n v="14240"/>
    <n v="0"/>
    <s v="G/710510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3"/>
    <s v="710601 Aporte Patronal"/>
    <s v="002"/>
    <n v="5404.08"/>
    <n v="0"/>
    <n v="5404.08"/>
    <n v="45.03"/>
    <n v="5449.11"/>
    <n v="1801.36"/>
    <n v="3602.72"/>
    <n v="3602.72"/>
    <n v="1801.3600000000001"/>
    <n v="1801.3600000000001"/>
    <n v="45.03"/>
    <s v="G/710601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3"/>
    <s v="710602 Fondo de Reserva"/>
    <s v="002"/>
    <n v="3560"/>
    <n v="0"/>
    <n v="3560"/>
    <n v="0"/>
    <n v="3560"/>
    <n v="2149.2800000000002"/>
    <n v="1410.72"/>
    <n v="1410.72"/>
    <n v="2149.2799999999997"/>
    <n v="2149.2799999999997"/>
    <n v="0"/>
    <s v="G/71060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203 Decimotercer Sueldo"/>
    <s v="002"/>
    <n v="11510"/>
    <n v="0"/>
    <n v="11510"/>
    <n v="0"/>
    <n v="11510"/>
    <n v="7947.69"/>
    <n v="3562.31"/>
    <n v="3562.31"/>
    <n v="7947.6900000000005"/>
    <n v="7947.6900000000005"/>
    <n v="0"/>
    <s v="G/71020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204 Decimocuarto Sueldo"/>
    <s v="002"/>
    <n v="5275.66"/>
    <n v="0"/>
    <n v="5275.66"/>
    <n v="0"/>
    <n v="5275.66"/>
    <n v="1389.36"/>
    <n v="3810.64"/>
    <n v="3810.64"/>
    <n v="1465.02"/>
    <n v="1465.02"/>
    <n v="75.66"/>
    <s v="G/7102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507 Honorarios"/>
    <s v="002"/>
    <n v="0"/>
    <n v="1500"/>
    <n v="1500"/>
    <n v="795"/>
    <n v="2295"/>
    <n v="0"/>
    <n v="1285.2"/>
    <n v="1285.2"/>
    <n v="214.79999999999995"/>
    <n v="214.79999999999995"/>
    <n v="1009.8"/>
    <s v="G/710507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510 Servicios Personales por Contrato"/>
    <s v="002"/>
    <n v="138120"/>
    <n v="0"/>
    <n v="138120"/>
    <n v="0"/>
    <n v="138120"/>
    <n v="50298.67"/>
    <n v="87821.33"/>
    <n v="87821.33"/>
    <n v="50298.67"/>
    <n v="50298.67"/>
    <n v="0"/>
    <s v="G/710510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601 Aporte Patronal"/>
    <s v="002"/>
    <n v="17472.18"/>
    <n v="0"/>
    <n v="17472.18"/>
    <n v="0"/>
    <n v="17472.18"/>
    <n v="6200.09"/>
    <n v="11272.09"/>
    <n v="11272.09"/>
    <n v="6200.09"/>
    <n v="6200.09"/>
    <n v="0"/>
    <s v="G/710601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3"/>
    <s v="710602 Fondo de Reserva"/>
    <s v="002"/>
    <n v="11510"/>
    <n v="0"/>
    <n v="11510"/>
    <n v="0"/>
    <n v="11510"/>
    <n v="7405.17"/>
    <n v="4104.83"/>
    <n v="4104.83"/>
    <n v="7405.17"/>
    <n v="7405.17"/>
    <n v="0"/>
    <s v="G/710602/1FF102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4"/>
    <s v="730205 Espectáculos Culturales y Sociales"/>
    <s v="001"/>
    <n v="5000"/>
    <n v="0"/>
    <n v="5000"/>
    <n v="-5000"/>
    <n v="0"/>
    <n v="0"/>
    <n v="0"/>
    <n v="0"/>
    <n v="5000"/>
    <n v="5000"/>
    <n v="0"/>
    <s v="G/7302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4"/>
    <s v="730604 Fiscalización e Inspecciones Técnicas"/>
    <s v="001"/>
    <n v="63199.360000000001"/>
    <n v="-11331.6"/>
    <n v="51867.76"/>
    <n v="-51867.76"/>
    <n v="0"/>
    <n v="0"/>
    <n v="0"/>
    <n v="0"/>
    <n v="51867.76"/>
    <n v="51867.76"/>
    <n v="0"/>
    <s v="G/7306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4"/>
    <s v="730812 Materiales Didácticos"/>
    <s v="001"/>
    <n v="3440"/>
    <n v="0"/>
    <n v="3440"/>
    <n v="-3440"/>
    <n v="0"/>
    <n v="0"/>
    <n v="0"/>
    <n v="0"/>
    <n v="3440"/>
    <n v="3440"/>
    <n v="0"/>
    <s v="G/73081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4"/>
    <s v="730205 Espectáculos Culturales y Sociales"/>
    <s v="001"/>
    <n v="46491.57"/>
    <n v="0"/>
    <n v="46491.57"/>
    <n v="-46491.57"/>
    <n v="0"/>
    <n v="0"/>
    <n v="0"/>
    <n v="0"/>
    <n v="46491.57"/>
    <n v="46491.57"/>
    <n v="0"/>
    <s v="G/7302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4"/>
    <s v="730613 Capacitación para la Ciudadanía en Gener"/>
    <s v="001"/>
    <n v="15000"/>
    <n v="0"/>
    <n v="15000"/>
    <n v="-15000"/>
    <n v="0"/>
    <n v="0"/>
    <n v="0"/>
    <n v="0"/>
    <n v="15000"/>
    <n v="15000"/>
    <n v="0"/>
    <s v="G/73061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4"/>
    <s v="730802 Vestuario, Lencería, Prendas de Protecci"/>
    <s v="001"/>
    <n v="10000"/>
    <n v="0"/>
    <n v="10000"/>
    <n v="-10000"/>
    <n v="0"/>
    <n v="0"/>
    <n v="0"/>
    <n v="0"/>
    <n v="10000"/>
    <n v="10000"/>
    <n v="0"/>
    <s v="G/73080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2D SISTEMA DE PARTICIPACION CIUDADANA"/>
    <x v="4"/>
    <s v="730812 Materiales Didácticos"/>
    <s v="001"/>
    <n v="5000"/>
    <n v="0"/>
    <n v="5000"/>
    <n v="-5000"/>
    <n v="0"/>
    <n v="0"/>
    <n v="0"/>
    <n v="0"/>
    <n v="5000"/>
    <n v="5000"/>
    <n v="0"/>
    <s v="G/73081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3D &quot;VOLUNTARIADO &quot;&quot;QUITO ACCION&quot;&quot;&quot;"/>
    <x v="4"/>
    <s v="730613 Capacitación para la Ciudadanía en Gener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0204 Edición, Impresión, Reproducción, Public"/>
    <s v="001"/>
    <n v="1000"/>
    <n v="3000"/>
    <n v="4000"/>
    <n v="-4000"/>
    <n v="0"/>
    <n v="0"/>
    <n v="0"/>
    <n v="0"/>
    <n v="4000"/>
    <n v="4000"/>
    <n v="0"/>
    <s v="G/7302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0402 Edificios, Locales, Residencias y Cablea"/>
    <s v="001"/>
    <n v="52000"/>
    <n v="0"/>
    <n v="52000"/>
    <n v="-52000"/>
    <n v="0"/>
    <n v="0"/>
    <n v="0"/>
    <n v="0"/>
    <n v="52000"/>
    <n v="52000"/>
    <n v="0"/>
    <s v="G/73040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0613 Capacitación para la Ciudadanía en Gener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0804 Materiales de Oficina"/>
    <s v="001"/>
    <n v="500"/>
    <n v="-500"/>
    <n v="0"/>
    <n v="0"/>
    <n v="0"/>
    <n v="0"/>
    <n v="0"/>
    <n v="0"/>
    <n v="0"/>
    <n v="0"/>
    <n v="0"/>
    <s v="G/7308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0812 Materiales Didácticos"/>
    <s v="001"/>
    <n v="1000"/>
    <n v="-1000"/>
    <n v="0"/>
    <n v="0"/>
    <n v="0"/>
    <n v="0"/>
    <n v="0"/>
    <n v="0"/>
    <n v="0"/>
    <n v="0"/>
    <n v="0"/>
    <s v="G/73081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4"/>
    <s v="731406 Herramientas y equipos menores"/>
    <s v="001"/>
    <n v="300"/>
    <n v="-300"/>
    <n v="0"/>
    <n v="0"/>
    <n v="0"/>
    <n v="0"/>
    <n v="0"/>
    <n v="0"/>
    <n v="0"/>
    <n v="0"/>
    <n v="0"/>
    <s v="G/731406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7D COLONIAS VACACIONALES RECREANDO QUITO"/>
    <x v="4"/>
    <s v="730235 Servicio de Alimentación"/>
    <s v="001"/>
    <n v="48000"/>
    <n v="0"/>
    <n v="48000"/>
    <n v="-48000"/>
    <n v="0"/>
    <n v="0"/>
    <n v="0"/>
    <n v="0"/>
    <n v="48000"/>
    <n v="48000"/>
    <n v="0"/>
    <s v="G/73023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7D COLONIAS VACACIONALES RECREANDO QUITO"/>
    <x v="4"/>
    <s v="730505 Vehículos (Arrendamiento)"/>
    <s v="001"/>
    <n v="13000"/>
    <n v="0"/>
    <n v="13000"/>
    <n v="-13000"/>
    <n v="0"/>
    <n v="0"/>
    <n v="0"/>
    <n v="0"/>
    <n v="13000"/>
    <n v="13000"/>
    <n v="0"/>
    <s v="G/7305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7D COLONIAS VACACIONALES RECREANDO QUITO"/>
    <x v="4"/>
    <s v="730613 Capacitación para la Ciudadanía en Gener"/>
    <s v="001"/>
    <n v="7000"/>
    <n v="0"/>
    <n v="7000"/>
    <n v="-7000"/>
    <n v="0"/>
    <n v="0"/>
    <n v="0"/>
    <n v="0"/>
    <n v="7000"/>
    <n v="7000"/>
    <n v="0"/>
    <s v="G/73061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7D COLONIAS VACACIONALES RECREANDO QUITO"/>
    <x v="4"/>
    <s v="730802 Vestuario, Lencería, Prendas de Protecci"/>
    <s v="001"/>
    <n v="25331.05"/>
    <n v="0"/>
    <n v="25331.05"/>
    <n v="-25331.05"/>
    <n v="0"/>
    <n v="0"/>
    <n v="0"/>
    <n v="0"/>
    <n v="25331.05"/>
    <n v="25331.05"/>
    <n v="0"/>
    <s v="G/730802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7D COLONIAS VACACIONALES RECREANDO QUITO"/>
    <x v="4"/>
    <s v="730812 Materiales Didácticos"/>
    <s v="001"/>
    <n v="6000"/>
    <n v="0"/>
    <n v="6000"/>
    <n v="-6000"/>
    <n v="0"/>
    <n v="0"/>
    <n v="0"/>
    <n v="0"/>
    <n v="6000"/>
    <n v="6000"/>
    <n v="0"/>
    <s v="G/730812/1FF102"/>
  </r>
  <r>
    <s v="1"/>
    <s v="QUITO CIUDAD SOLIDARIA"/>
    <s v="COMUNALES"/>
    <s v="F"/>
    <s v="COORDINACION TERRITORIAL Y PARTICIPACION CIUDADANA"/>
    <s v="Administración Zonal Manuela Sáenz"/>
    <s v="ZM04F040"/>
    <s v="ARTE, CULTURA Y PATRIMONIO"/>
    <s v="GI00G10100001D AGENDA CULTURAL METROPOLITANA"/>
    <x v="4"/>
    <s v="730205 Espectáculos Culturales y Sociales"/>
    <s v="001"/>
    <n v="40000"/>
    <n v="0"/>
    <n v="40000"/>
    <n v="-40000"/>
    <n v="0"/>
    <n v="0"/>
    <n v="0"/>
    <n v="0"/>
    <n v="40000"/>
    <n v="40000"/>
    <n v="0"/>
    <s v="G/730205/1FG101"/>
  </r>
  <r>
    <s v="1"/>
    <s v="QUITO CIUDAD SOLIDARIA"/>
    <s v="COMUNALES"/>
    <s v="F"/>
    <s v="COORDINACION TERRITORIAL Y PARTICIPACION CIUDADANA"/>
    <s v="Administración Zonal Manuela Sáenz"/>
    <s v="ZM04F040"/>
    <s v="ARTE, CULTURA Y PATRIMONIO"/>
    <s v="GI00G10100011D TERRITORIO Y CULTURA"/>
    <x v="4"/>
    <s v="730205 Espectáculos Culturales y Sociales"/>
    <s v="001"/>
    <n v="62000"/>
    <n v="0"/>
    <n v="62000"/>
    <n v="-62000"/>
    <n v="0"/>
    <n v="0"/>
    <n v="0"/>
    <n v="0"/>
    <n v="62000"/>
    <n v="62000"/>
    <n v="0"/>
    <s v="G/730205/1FG101"/>
  </r>
  <r>
    <s v="2"/>
    <s v="QUITO CIUDAD DE OPORTUNIDADES"/>
    <s v="COMUNALES"/>
    <s v="F"/>
    <s v="COORDINACION TERRITORIAL Y PARTICIPACION CIUDADANA"/>
    <s v="Administración Zonal Manuela Sáenz"/>
    <s v="ZM04F040"/>
    <s v="DESARROLLO TERRITORIAL"/>
    <s v="GI00H21100002D PROMOCIÓN DE VOCACIONES PRODUCTIVAS TERR"/>
    <x v="4"/>
    <s v="730205 Espectáculos Culturales y Sociales"/>
    <s v="001"/>
    <n v="12500"/>
    <n v="0"/>
    <n v="12500"/>
    <n v="-12500"/>
    <n v="0"/>
    <n v="0"/>
    <n v="0"/>
    <n v="0"/>
    <n v="12500"/>
    <n v="12500"/>
    <n v="0"/>
    <s v="G/730205/2FH211"/>
  </r>
  <r>
    <s v="2"/>
    <s v="QUITO CIUDAD DE OPORTUNIDADES"/>
    <s v="COMUNALES"/>
    <s v="F"/>
    <s v="COORDINACION TERRITORIAL Y PARTICIPACION CIUDADANA"/>
    <s v="Administración Zonal Manuela Sáenz"/>
    <s v="ZM04F040"/>
    <s v="DESARROLLO TERRITORIAL"/>
    <s v="GI00H21100002D PROMOCIÓN DE VOCACIONES PRODUCTIVAS TERR"/>
    <x v="4"/>
    <s v="730613 Capacitación para la Ciudadanía en Gener"/>
    <s v="001"/>
    <n v="15700"/>
    <n v="0"/>
    <n v="15700"/>
    <n v="-15700"/>
    <n v="0"/>
    <n v="0"/>
    <n v="0"/>
    <n v="0"/>
    <n v="15700"/>
    <n v="15700"/>
    <n v="0"/>
    <s v="G/730613/2FH211"/>
  </r>
  <r>
    <s v="2"/>
    <s v="QUITO CIUDAD DE OPORTUNIDADES"/>
    <s v="COMUNALES"/>
    <s v="F"/>
    <s v="COORDINACION TERRITORIAL Y PARTICIPACION CIUDADANA"/>
    <s v="Administración Zonal Manuela Sáenz"/>
    <s v="ZM04F040"/>
    <s v="DESARROLLO TERRITORIAL"/>
    <s v="GI00H21100002D PROMOCIÓN DE VOCACIONES PRODUCTIVAS TERR"/>
    <x v="4"/>
    <s v="730804 Materiales de Oficina"/>
    <s v="001"/>
    <n v="1000"/>
    <n v="0"/>
    <n v="1000"/>
    <n v="-1000"/>
    <n v="0"/>
    <n v="0"/>
    <n v="0"/>
    <n v="0"/>
    <n v="1000"/>
    <n v="1000"/>
    <n v="0"/>
    <s v="G/730804/2FH211"/>
  </r>
  <r>
    <s v="2"/>
    <s v="QUITO CIUDAD DE OPORTUNIDADES"/>
    <s v="COMUNALES"/>
    <s v="F"/>
    <s v="COORDINACION TERRITORIAL Y PARTICIPACION CIUDADANA"/>
    <s v="Administración Zonal Manuela Sáenz"/>
    <s v="ZM04F040"/>
    <s v="DESARROLLO TERRITORIAL"/>
    <s v="GI00H21100002D PROMOCIÓN DE VOCACIONES PRODUCTIVAS TERR"/>
    <x v="4"/>
    <s v="730814 Suministros para Actividades Agropecuarias,"/>
    <s v="001"/>
    <n v="5000"/>
    <n v="0"/>
    <n v="5000"/>
    <n v="0"/>
    <n v="5000"/>
    <n v="0"/>
    <n v="0"/>
    <n v="0"/>
    <n v="5000"/>
    <n v="5000"/>
    <n v="5000"/>
    <s v="G/730814/2FH211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204 Edición, Impresión, Reproducción, Public"/>
    <s v="001"/>
    <n v="8000"/>
    <n v="0"/>
    <n v="8000"/>
    <n v="-8000"/>
    <n v="0"/>
    <n v="0"/>
    <n v="0"/>
    <n v="0"/>
    <n v="8000"/>
    <n v="8000"/>
    <n v="0"/>
    <s v="G/730204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205 Espectáculos Culturales y Sociales"/>
    <s v="001"/>
    <n v="10000"/>
    <n v="0"/>
    <n v="10000"/>
    <n v="-10000"/>
    <n v="0"/>
    <n v="0"/>
    <n v="0"/>
    <n v="0"/>
    <n v="10000"/>
    <n v="10000"/>
    <n v="0"/>
    <s v="G/730205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235 Servicio de Alimentación"/>
    <s v="001"/>
    <n v="4900"/>
    <n v="0"/>
    <n v="4900"/>
    <n v="-4900"/>
    <n v="0"/>
    <n v="0"/>
    <n v="0"/>
    <n v="0"/>
    <n v="4900"/>
    <n v="4900"/>
    <n v="0"/>
    <s v="G/730235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606 Honorarios por Contratos Civiles de Servici"/>
    <s v="001"/>
    <n v="14400"/>
    <n v="0"/>
    <n v="14400"/>
    <n v="-14400"/>
    <n v="0"/>
    <n v="0"/>
    <n v="0"/>
    <n v="0"/>
    <n v="14400"/>
    <n v="14400"/>
    <n v="0"/>
    <s v="G/730606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802 Vestuario, Lencería, Prendas de Protecci"/>
    <s v="001"/>
    <n v="15000"/>
    <n v="0"/>
    <n v="15000"/>
    <n v="-15000"/>
    <n v="0"/>
    <n v="0"/>
    <n v="0"/>
    <n v="0"/>
    <n v="15000"/>
    <n v="15000"/>
    <n v="0"/>
    <s v="G/730802/1FJ103"/>
  </r>
  <r>
    <s v="1"/>
    <s v="QUITO CIUDAD SOLIDARIA"/>
    <s v="COMUNALES"/>
    <s v="F"/>
    <s v="COORDINACION TERRITORIAL Y PARTICIPACION CIUDADANA"/>
    <s v="Administración Zonal Manuela Sáenz"/>
    <s v="ZM04F040"/>
    <s v="PROMOCIÓN Y PROTECCIÓN DE DERECHOS"/>
    <s v="GI00J10300002D PROMOCIÓN DE DERECHOS DE GRUPOS DE ATENC"/>
    <x v="4"/>
    <s v="730812 Materiales Didácticos"/>
    <s v="001"/>
    <n v="3000"/>
    <n v="0"/>
    <n v="3000"/>
    <n v="-3000"/>
    <n v="0"/>
    <n v="0"/>
    <n v="0"/>
    <n v="0"/>
    <n v="3000"/>
    <n v="3000"/>
    <n v="0"/>
    <s v="G/730812/1FJ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205 Espectáculos Culturales y Sociales"/>
    <s v="001"/>
    <n v="6000"/>
    <n v="0"/>
    <n v="6000"/>
    <n v="-6000"/>
    <n v="0"/>
    <n v="0"/>
    <n v="0"/>
    <n v="0"/>
    <n v="6000"/>
    <n v="6000"/>
    <n v="0"/>
    <s v="G/730205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505 Vehículos (Arrendamiento)"/>
    <s v="001"/>
    <n v="21090.240000000002"/>
    <n v="-5000"/>
    <n v="16090.240000000002"/>
    <n v="-16090.24"/>
    <n v="0"/>
    <n v="0"/>
    <n v="0"/>
    <n v="0"/>
    <n v="16090.240000000002"/>
    <n v="16090.240000000002"/>
    <n v="0"/>
    <s v="G/730505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606 Honorarios por Contratos Civiles de Servici"/>
    <s v="001"/>
    <n v="37887.120000000003"/>
    <n v="-7893.15"/>
    <n v="29993.97"/>
    <n v="-24617.97"/>
    <n v="5376"/>
    <n v="0"/>
    <n v="0"/>
    <n v="0"/>
    <n v="29993.97"/>
    <n v="29993.97"/>
    <n v="5376"/>
    <s v="G/730606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802 Vestuario, Lencería, Prendas de Protecci"/>
    <s v="001"/>
    <n v="0"/>
    <n v="7893.15"/>
    <n v="7893.15"/>
    <n v="-5893.15"/>
    <n v="2000"/>
    <n v="0"/>
    <n v="0"/>
    <n v="0"/>
    <n v="7893.15"/>
    <n v="7893.15"/>
    <n v="2000"/>
    <s v="G/730802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4"/>
    <s v="730810 Dispositivos Médicos para Laboratorio Cl"/>
    <s v="001"/>
    <n v="0"/>
    <n v="1500"/>
    <n v="1500"/>
    <n v="0"/>
    <n v="1500"/>
    <n v="0"/>
    <n v="0"/>
    <n v="0"/>
    <n v="1500"/>
    <n v="1500"/>
    <n v="1500"/>
    <s v="G/730810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4D SISTEMA INTEGRAL DE PROMOCIÓN DE LA SALU"/>
    <x v="4"/>
    <s v="730205 Espectáculos Culturales y Sociales"/>
    <s v="001"/>
    <n v="9400"/>
    <n v="-4000"/>
    <n v="5400"/>
    <n v="-5400"/>
    <n v="0"/>
    <n v="0"/>
    <n v="0"/>
    <n v="0"/>
    <n v="5400"/>
    <n v="5400"/>
    <n v="0"/>
    <s v="G/730205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4D SISTEMA INTEGRAL DE PROMOCIÓN DE LA SALU"/>
    <x v="4"/>
    <s v="730606 Honorarios por Contratos Civiles de Servici"/>
    <s v="001"/>
    <n v="37887.120000000003"/>
    <n v="-2000"/>
    <n v="35887.120000000003"/>
    <n v="-30511.119999999999"/>
    <n v="5376.0000000000036"/>
    <n v="0"/>
    <n v="0"/>
    <n v="0"/>
    <n v="35887.120000000003"/>
    <n v="35887.120000000003"/>
    <n v="5376"/>
    <s v="G/730606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4D SISTEMA INTEGRAL DE PROMOCIÓN DE LA SALU"/>
    <x v="4"/>
    <s v="730812 Materiales Didácticos"/>
    <s v="001"/>
    <n v="5950"/>
    <n v="0"/>
    <n v="5950"/>
    <n v="-5950"/>
    <n v="0"/>
    <n v="0"/>
    <n v="0"/>
    <n v="0"/>
    <n v="5950"/>
    <n v="5950"/>
    <n v="0"/>
    <s v="G/730812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0203 Almacenamiento, Embalaje, Desembalaje, E"/>
    <s v="001"/>
    <n v="60"/>
    <n v="0"/>
    <n v="60"/>
    <n v="-60"/>
    <n v="0"/>
    <n v="0"/>
    <n v="0"/>
    <n v="0"/>
    <n v="60"/>
    <n v="60"/>
    <n v="0"/>
    <s v="G/730203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0402 Edificios, Locales, Residencias y Cablea"/>
    <s v="001"/>
    <n v="20000"/>
    <n v="0"/>
    <n v="20000"/>
    <n v="0"/>
    <n v="20000"/>
    <n v="0"/>
    <n v="0"/>
    <n v="0"/>
    <n v="20000"/>
    <n v="20000"/>
    <n v="20000"/>
    <s v="G/730402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0811 Insumos, Materiales y Suministros para Cons"/>
    <s v="001"/>
    <n v="11770"/>
    <n v="0"/>
    <n v="11770"/>
    <n v="-11770"/>
    <n v="0"/>
    <n v="0"/>
    <n v="0"/>
    <n v="0"/>
    <n v="11770"/>
    <n v="11770"/>
    <n v="0"/>
    <s v="G/730811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0812 Materiales Didácticos"/>
    <s v="001"/>
    <n v="3000"/>
    <n v="0"/>
    <n v="3000"/>
    <n v="-3000"/>
    <n v="0"/>
    <n v="0"/>
    <n v="0"/>
    <n v="0"/>
    <n v="3000"/>
    <n v="3000"/>
    <n v="0"/>
    <s v="G/730812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1403 Mobiliarios"/>
    <s v="001"/>
    <n v="9940"/>
    <n v="0"/>
    <n v="9940"/>
    <n v="-9940"/>
    <n v="0"/>
    <n v="0"/>
    <n v="0"/>
    <n v="0"/>
    <n v="9940"/>
    <n v="9940"/>
    <n v="0"/>
    <s v="G/731403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3D PREVENCIÓN DE LA VIOLENCIA INTRAFAMILIAR"/>
    <x v="4"/>
    <s v="731404 Maquinarias y Equipos"/>
    <s v="001"/>
    <n v="230"/>
    <n v="0"/>
    <n v="230"/>
    <n v="-230"/>
    <n v="0"/>
    <n v="0"/>
    <n v="0"/>
    <n v="0"/>
    <n v="230"/>
    <n v="230"/>
    <n v="0"/>
    <s v="G/731404/1FN103"/>
  </r>
  <r>
    <s v="1"/>
    <s v="QUITO CIUDAD SOLIDARIA"/>
    <s v="COMUNALES"/>
    <s v="F"/>
    <s v="COORDINACION TERRITORIAL Y PARTICIPACION CIUDADANA"/>
    <s v="Administración Zonal Manuela Sáenz"/>
    <s v="ZM04F040"/>
    <s v="QUITO SIN MIEDO"/>
    <s v="GI00N10300004D PREVENCIÓN SITUACIONAL Y CONVIVENCIA PAC"/>
    <x v="4"/>
    <s v="730811 Insumos, Materiales y Suministros para Cons"/>
    <s v="001"/>
    <n v="5500"/>
    <n v="0"/>
    <n v="5500"/>
    <n v="-5500"/>
    <n v="0"/>
    <n v="0"/>
    <n v="0"/>
    <n v="0"/>
    <n v="5500"/>
    <n v="5500"/>
    <n v="0"/>
    <s v="G/730811/1FN103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4"/>
    <s v="730202 Fletes y Maniobras"/>
    <s v="001"/>
    <n v="2000"/>
    <n v="0"/>
    <n v="2000"/>
    <n v="-2000"/>
    <n v="0"/>
    <n v="0"/>
    <n v="0"/>
    <n v="0"/>
    <n v="2000"/>
    <n v="2000"/>
    <n v="0"/>
    <s v="G/730202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4"/>
    <s v="730204 Edición, Impresión, Reproducción, Public"/>
    <s v="001"/>
    <n v="8000"/>
    <n v="0"/>
    <n v="8000"/>
    <n v="-8000"/>
    <n v="0"/>
    <n v="0"/>
    <n v="0"/>
    <n v="0"/>
    <n v="8000"/>
    <n v="8000"/>
    <n v="0"/>
    <s v="G/730204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4"/>
    <s v="730811 Insumos, Materiales y Suministros para Cons"/>
    <s v="001"/>
    <n v="23000"/>
    <n v="0"/>
    <n v="23000"/>
    <n v="-18050"/>
    <n v="4950"/>
    <n v="0"/>
    <n v="0"/>
    <n v="0"/>
    <n v="23000"/>
    <n v="23000"/>
    <n v="4950"/>
    <s v="G/730811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4"/>
    <s v="730820 Menaje y Accesorios Descartables"/>
    <s v="001"/>
    <n v="2000"/>
    <n v="0"/>
    <n v="2000"/>
    <n v="-2000"/>
    <n v="0"/>
    <n v="0"/>
    <n v="0"/>
    <n v="0"/>
    <n v="2000"/>
    <n v="2000"/>
    <n v="0"/>
    <s v="G/730820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4"/>
    <s v="731403 Mobiliarios"/>
    <s v="001"/>
    <n v="1500"/>
    <n v="0"/>
    <n v="1500"/>
    <n v="-1500"/>
    <n v="0"/>
    <n v="0"/>
    <n v="0"/>
    <n v="0"/>
    <n v="1500"/>
    <n v="1500"/>
    <n v="0"/>
    <s v="G/731403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6D ATENCIÓN Y RESPUESTA DE EMERGENCIAS"/>
    <x v="4"/>
    <s v="730505 Vehículos (Arrendamiento)"/>
    <s v="001"/>
    <n v="7000"/>
    <n v="0"/>
    <n v="7000"/>
    <n v="-7000"/>
    <n v="0"/>
    <n v="0"/>
    <n v="0"/>
    <n v="0"/>
    <n v="7000"/>
    <n v="7000"/>
    <n v="0"/>
    <s v="G/730505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6D ATENCIÓN Y RESPUESTA DE EMERGENCIAS"/>
    <x v="4"/>
    <s v="730802 Vestuario, Lencería, Prendas de Protecci"/>
    <s v="001"/>
    <n v="5000"/>
    <n v="0"/>
    <n v="5000"/>
    <n v="-5000"/>
    <n v="0"/>
    <n v="0"/>
    <n v="0"/>
    <n v="0"/>
    <n v="5000"/>
    <n v="5000"/>
    <n v="0"/>
    <s v="G/730802/3FN301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5"/>
    <s v="750104 Urbanización y Embellecimiento"/>
    <s v="001"/>
    <n v="2176079.4"/>
    <n v="4495.4399999999996"/>
    <n v="2180574.84"/>
    <n v="-406056"/>
    <n v="1774518.8399999999"/>
    <n v="1171029.67"/>
    <n v="603270.77"/>
    <n v="570534.26"/>
    <n v="1577304.0699999998"/>
    <n v="1610040.5799999998"/>
    <n v="218.4"/>
    <s v="G/7501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5"/>
    <s v="750104 Urbanización y Embellecimiento"/>
    <s v="002"/>
    <n v="567002.05000000005"/>
    <n v="-80030.91"/>
    <n v="486971.14"/>
    <n v="0"/>
    <n v="486971.14"/>
    <n v="0"/>
    <n v="486971.14"/>
    <n v="484888.15"/>
    <n v="0"/>
    <n v="2082.9899999999907"/>
    <n v="0"/>
    <s v="G/7501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5"/>
    <s v="750105 Transporte y Vías"/>
    <s v="001"/>
    <n v="786371.82"/>
    <n v="68751.990000000005"/>
    <n v="855123.80999999994"/>
    <n v="-202720"/>
    <n v="652403.80999999994"/>
    <n v="593544"/>
    <n v="55871.8"/>
    <n v="55803.9"/>
    <n v="799252.00999999989"/>
    <n v="799319.90999999992"/>
    <n v="2988.01"/>
    <s v="G/7501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1D PRESUPUESTOS PARTICIPATIVOS"/>
    <x v="5"/>
    <s v="750105 Transporte y Vías"/>
    <s v="002"/>
    <n v="24900"/>
    <n v="22567.58"/>
    <n v="47467.58"/>
    <n v="0"/>
    <n v="47467.58"/>
    <n v="0.01"/>
    <n v="47467.57"/>
    <n v="47467.57"/>
    <n v="1.0000000002037268E-2"/>
    <n v="1.0000000002037268E-2"/>
    <n v="0"/>
    <s v="G/7501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6D INFRAESTRUCTURA COMUNITARIA"/>
    <x v="5"/>
    <s v="750104 Urbanización y Embellecimiento"/>
    <s v="001"/>
    <n v="347040"/>
    <n v="0"/>
    <n v="347040"/>
    <n v="-266400"/>
    <n v="80640"/>
    <n v="80640"/>
    <n v="0"/>
    <n v="0"/>
    <n v="347040"/>
    <n v="347040"/>
    <n v="0"/>
    <s v="G/750104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6D INFRAESTRUCTURA COMUNITARIA"/>
    <x v="5"/>
    <s v="750105 Transporte y Vías"/>
    <s v="001"/>
    <n v="75756.740000000005"/>
    <n v="0"/>
    <n v="75756.740000000005"/>
    <n v="-49996.74"/>
    <n v="25760.000000000007"/>
    <n v="25760"/>
    <n v="0"/>
    <n v="0"/>
    <n v="75756.740000000005"/>
    <n v="75756.740000000005"/>
    <n v="0"/>
    <s v="G/750105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6"/>
    <s v="840103 Mobiliarios"/>
    <s v="001"/>
    <n v="500"/>
    <n v="-500"/>
    <n v="0"/>
    <n v="0"/>
    <n v="0"/>
    <n v="0"/>
    <n v="0"/>
    <n v="0"/>
    <n v="0"/>
    <n v="0"/>
    <n v="0"/>
    <s v="G/840103/1FF102"/>
  </r>
  <r>
    <s v="1"/>
    <s v="QUITO CIUDAD SOLIDARIA"/>
    <s v="COMUNALES"/>
    <s v="F"/>
    <s v="COORDINACION TERRITORIAL Y PARTICIPACION CIUDADANA"/>
    <s v="Administración Zonal Manuela Sáenz"/>
    <s v="ZM04F040"/>
    <s v="PARTICIPACION CIUDADANA"/>
    <s v="GI00F10200005D CASAS SOMOS QUITO"/>
    <x v="6"/>
    <s v="840106 Herramientas"/>
    <s v="001"/>
    <n v="700"/>
    <n v="-700"/>
    <n v="0"/>
    <n v="0"/>
    <n v="0"/>
    <n v="0"/>
    <n v="0"/>
    <n v="0"/>
    <n v="0"/>
    <n v="0"/>
    <n v="0"/>
    <s v="G/840106/1FF102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3D SEGURIDAD ALIMENTARIA Y DE CALIDAD"/>
    <x v="6"/>
    <s v="840113 Equipos Médicos"/>
    <s v="001"/>
    <n v="0"/>
    <n v="3500"/>
    <n v="3500"/>
    <n v="0"/>
    <n v="3500"/>
    <n v="0"/>
    <n v="0"/>
    <n v="0"/>
    <n v="3500"/>
    <n v="3500"/>
    <n v="3500"/>
    <s v="G/840113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4D SISTEMA INTEGRAL DE PROMOCIÓN DE LA SALU"/>
    <x v="6"/>
    <s v="840107 Equipos, Sistemas y Paquetes Informáticos"/>
    <s v="001"/>
    <n v="0"/>
    <n v="4000"/>
    <n v="4000"/>
    <n v="-4000"/>
    <n v="0"/>
    <n v="0"/>
    <n v="0"/>
    <n v="0"/>
    <n v="4000"/>
    <n v="4000"/>
    <n v="0"/>
    <s v="G/840107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4D SISTEMA INTEGRAL DE PROMOCIÓN DE LA SALU"/>
    <x v="6"/>
    <s v="840113 Equipos Médicos"/>
    <s v="001"/>
    <n v="0"/>
    <n v="2000"/>
    <n v="2000"/>
    <n v="-2000"/>
    <n v="0"/>
    <n v="0"/>
    <n v="0"/>
    <n v="0"/>
    <n v="2000"/>
    <n v="2000"/>
    <n v="0"/>
    <s v="G/840113/1FM103"/>
  </r>
  <r>
    <s v="1"/>
    <s v="QUITO CIUDAD SOLIDARIA"/>
    <s v="COMUNALES"/>
    <s v="F"/>
    <s v="COORDINACION TERRITORIAL Y PARTICIPACION CIUDADANA"/>
    <s v="Administración Zonal Manuela Sáenz"/>
    <s v="ZM04F040"/>
    <s v="SALUD AL DIA"/>
    <s v="GI00M10300005D MANEJO DE FAUNA URBANA EN EL DMQ"/>
    <x v="6"/>
    <s v="840103 Mobiliarios"/>
    <s v="001"/>
    <n v="1472.46"/>
    <n v="0"/>
    <n v="1472.46"/>
    <n v="0"/>
    <n v="1472.46"/>
    <n v="0"/>
    <n v="0"/>
    <n v="0"/>
    <n v="1472.46"/>
    <n v="1472.46"/>
    <n v="1472.46"/>
    <s v="G/840103/1FM103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6"/>
    <s v="840103 Mobiliarios"/>
    <s v="001"/>
    <n v="5500"/>
    <n v="0"/>
    <n v="5500"/>
    <n v="-5500"/>
    <n v="0"/>
    <n v="0"/>
    <n v="0"/>
    <n v="0"/>
    <n v="5500"/>
    <n v="5500"/>
    <n v="0"/>
    <s v="G/840103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5D REDUCCIÓN DE RIESGOS DE DESASTRES EN EL"/>
    <x v="6"/>
    <s v="840104 Maquinarias y Equipos"/>
    <s v="001"/>
    <n v="11000"/>
    <n v="0"/>
    <n v="11000"/>
    <n v="-11000"/>
    <n v="0"/>
    <n v="0"/>
    <n v="0"/>
    <n v="0"/>
    <n v="11000"/>
    <n v="11000"/>
    <n v="0"/>
    <s v="G/840104/3FN301"/>
  </r>
  <r>
    <s v="3"/>
    <s v="QUITO CIUDAD INTELIGENTE"/>
    <s v="COMUNALES"/>
    <s v="F"/>
    <s v="COORDINACION TERRITORIAL Y PARTICIPACION CIUDADANA"/>
    <s v="Administración Zonal Manuela Sáenz"/>
    <s v="ZM04F040"/>
    <s v="GESTION DE RIESGOS"/>
    <s v="GI00N30100006D ATENCIÓN Y RESPUESTA DE EMERGENCIAS"/>
    <x v="6"/>
    <s v="840104 Maquinarias y Equipos"/>
    <s v="001"/>
    <n v="5000"/>
    <n v="0"/>
    <n v="5000"/>
    <n v="-5000"/>
    <n v="0"/>
    <n v="0"/>
    <n v="0"/>
    <n v="0"/>
    <n v="5000"/>
    <n v="5000"/>
    <n v="0"/>
    <s v="G/840104/3FN3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105 Remuneraciones Unificadas"/>
    <s v="002"/>
    <n v="1014468"/>
    <n v="5074.67"/>
    <n v="1019542.67"/>
    <n v="-92166.99"/>
    <n v="927375.68"/>
    <n v="0"/>
    <n v="618910.82999999996"/>
    <n v="618910.82999999996"/>
    <n v="400631.84000000008"/>
    <n v="400631.84000000008"/>
    <n v="308464.84999999998"/>
    <s v="G/510105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106 Salarios Unificados"/>
    <s v="002"/>
    <n v="84454.8"/>
    <n v="0"/>
    <n v="84454.8"/>
    <n v="-4482.03"/>
    <n v="79972.77"/>
    <n v="0"/>
    <n v="53056.42"/>
    <n v="53056.42"/>
    <n v="31398.380000000005"/>
    <n v="31398.380000000005"/>
    <n v="26916.35"/>
    <s v="G/510106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203 Decimotercer Sueldo"/>
    <s v="002"/>
    <n v="91576.9"/>
    <n v="838.33"/>
    <n v="92415.23"/>
    <n v="0"/>
    <n v="92415.23"/>
    <n v="0"/>
    <n v="10564.18"/>
    <n v="10564.18"/>
    <n v="81851.049999999988"/>
    <n v="81851.049999999988"/>
    <n v="81851.05"/>
    <s v="G/510203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204 Decimocuarto Sueldo"/>
    <s v="002"/>
    <n v="34494.699999999997"/>
    <n v="333.33"/>
    <n v="34828.03"/>
    <n v="0"/>
    <n v="34828.03"/>
    <n v="0"/>
    <n v="28865.52"/>
    <n v="28865.52"/>
    <n v="5962.5099999999984"/>
    <n v="5962.5099999999984"/>
    <n v="5962.51"/>
    <s v="G/5102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304 Compensación por Transporte"/>
    <s v="002"/>
    <n v="1452"/>
    <n v="0"/>
    <n v="1452"/>
    <n v="-836.63"/>
    <n v="615.37"/>
    <n v="0"/>
    <n v="417.5"/>
    <n v="417.5"/>
    <n v="1034.5"/>
    <n v="1034.5"/>
    <n v="197.87"/>
    <s v="G/5103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306 Alimentación"/>
    <s v="002"/>
    <n v="11616"/>
    <n v="0"/>
    <n v="11616"/>
    <n v="-4971.37"/>
    <n v="6644.63"/>
    <n v="0"/>
    <n v="4336"/>
    <n v="4336"/>
    <n v="7280"/>
    <n v="7280"/>
    <n v="2308.63"/>
    <s v="G/510306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401 Por Cargas Familiares"/>
    <s v="002"/>
    <n v="422.27"/>
    <n v="0"/>
    <n v="422.27"/>
    <n v="-304.73"/>
    <n v="117.53999999999996"/>
    <n v="0"/>
    <n v="76"/>
    <n v="76"/>
    <n v="346.27"/>
    <n v="346.27"/>
    <n v="41.54"/>
    <s v="G/510401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408 Subsidio de Antigüedad"/>
    <s v="002"/>
    <n v="2533.64"/>
    <n v="0"/>
    <n v="2533.64"/>
    <n v="437.84"/>
    <n v="2971.48"/>
    <n v="0"/>
    <n v="1953.41"/>
    <n v="1953.41"/>
    <n v="580.22999999999979"/>
    <n v="580.22999999999979"/>
    <n v="1018.07"/>
    <s v="G/510408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507 Honorarios"/>
    <s v="002"/>
    <n v="3791.81"/>
    <n v="3510"/>
    <n v="7301.8099999999995"/>
    <n v="4598.55"/>
    <n v="11900.36"/>
    <n v="0"/>
    <n v="6664.2"/>
    <n v="6664.2"/>
    <n v="637.60999999999967"/>
    <n v="637.60999999999967"/>
    <n v="5236.16"/>
    <s v="G/510507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509 Horas Extraordinarias y Suplementarias"/>
    <s v="002"/>
    <n v="17767.060000000001"/>
    <n v="0"/>
    <n v="17767.060000000001"/>
    <n v="-4103.3100000000004"/>
    <n v="13663.75"/>
    <n v="0"/>
    <n v="8084.62"/>
    <n v="8084.62"/>
    <n v="9682.4400000000023"/>
    <n v="9682.4400000000023"/>
    <n v="5579.13"/>
    <s v="G/510509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512 Subrogación"/>
    <s v="002"/>
    <n v="3779.56"/>
    <n v="0"/>
    <n v="3779.56"/>
    <n v="-1753.7"/>
    <n v="2025.86"/>
    <n v="0"/>
    <n v="272.17"/>
    <n v="272.17"/>
    <n v="3507.39"/>
    <n v="3507.39"/>
    <n v="1753.69"/>
    <s v="G/510512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513 Encargos"/>
    <s v="002"/>
    <n v="9413.1200000000008"/>
    <n v="0"/>
    <n v="9413.1200000000008"/>
    <n v="0"/>
    <n v="9413.1200000000008"/>
    <n v="0"/>
    <n v="5600.97"/>
    <n v="5600.97"/>
    <n v="3812.1500000000005"/>
    <n v="3812.1500000000005"/>
    <n v="3812.15"/>
    <s v="G/510513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601 Aporte Patronal"/>
    <s v="002"/>
    <n v="138591.46"/>
    <n v="1272.5999999999999"/>
    <n v="139864.06"/>
    <n v="-9534.0300000000007"/>
    <n v="130330.03"/>
    <n v="0"/>
    <n v="86672.24"/>
    <n v="86672.24"/>
    <n v="53191.819999999992"/>
    <n v="53191.819999999992"/>
    <n v="43657.79"/>
    <s v="G/510601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602 Fondo de Reserva"/>
    <s v="002"/>
    <n v="91576.9"/>
    <n v="838.33"/>
    <n v="92415.23"/>
    <n v="-22531.1"/>
    <n v="69884.13"/>
    <n v="0"/>
    <n v="47194.92"/>
    <n v="47194.92"/>
    <n v="45220.31"/>
    <n v="45220.31"/>
    <n v="22689.21"/>
    <s v="G/510602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4D REMUNERACION PERSONAL"/>
    <x v="0"/>
    <s v="510707 Compensación por Vacaciones no Gozadas por"/>
    <s v="002"/>
    <n v="6467.65"/>
    <n v="-550"/>
    <n v="5917.65"/>
    <n v="0"/>
    <n v="5917.65"/>
    <n v="0"/>
    <n v="5141.17"/>
    <n v="5141.17"/>
    <n v="776.47999999999956"/>
    <n v="776.47999999999956"/>
    <n v="776.48"/>
    <s v="G/510707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101  Agua Potable"/>
    <s v="001"/>
    <n v="7000"/>
    <n v="0"/>
    <n v="7000"/>
    <n v="0"/>
    <n v="7000"/>
    <n v="0"/>
    <n v="7000"/>
    <n v="3876.48"/>
    <n v="0"/>
    <n v="3123.52"/>
    <n v="0"/>
    <s v="G/530101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104 Energía Eléctrica"/>
    <s v="001"/>
    <n v="13050"/>
    <n v="0"/>
    <n v="13050"/>
    <n v="0"/>
    <n v="13050"/>
    <n v="0"/>
    <n v="13050"/>
    <n v="3674.7"/>
    <n v="0"/>
    <n v="9375.2999999999993"/>
    <n v="0"/>
    <s v="G/5301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105 Telecomunicaciones"/>
    <s v="001"/>
    <n v="9210.66"/>
    <n v="-921.06"/>
    <n v="8289.6"/>
    <n v="0"/>
    <n v="8289.6"/>
    <n v="74.64"/>
    <n v="8214.9599999999991"/>
    <n v="1659.16"/>
    <n v="74.640000000001237"/>
    <n v="6630.4400000000005"/>
    <n v="0"/>
    <s v="G/530105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106  Servicio de Correo"/>
    <s v="001"/>
    <n v="5800"/>
    <n v="-594.24"/>
    <n v="5205.76"/>
    <n v="0"/>
    <n v="5205.76"/>
    <n v="0"/>
    <n v="5205.76"/>
    <n v="1106.23"/>
    <n v="0"/>
    <n v="4099.5300000000007"/>
    <n v="0"/>
    <s v="G/530106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201 Transporte de Personal"/>
    <s v="001"/>
    <n v="53170"/>
    <n v="-11312.08"/>
    <n v="41857.919999999998"/>
    <n v="0"/>
    <n v="41857.919999999998"/>
    <n v="39974.5"/>
    <n v="1883.42"/>
    <n v="1883.42"/>
    <n v="39974.5"/>
    <n v="39974.5"/>
    <n v="0"/>
    <s v="G/530201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208 Servicio de Seguridad y Vigilancia"/>
    <s v="001"/>
    <n v="330000"/>
    <n v="37920"/>
    <n v="367920"/>
    <n v="0"/>
    <n v="367920"/>
    <n v="84446.21"/>
    <n v="267120"/>
    <n v="152100.69"/>
    <n v="100800"/>
    <n v="215819.31"/>
    <n v="16353.79"/>
    <s v="G/530208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209 Servicios de Aseo, Lavado de Vestimenta"/>
    <s v="001"/>
    <n v="147000"/>
    <n v="4873.8599999999997"/>
    <n v="151873.85999999999"/>
    <n v="0"/>
    <n v="151873.85999999999"/>
    <n v="7.4"/>
    <n v="151866.46"/>
    <n v="73509.39"/>
    <n v="7.3999999999941792"/>
    <n v="78364.469999999987"/>
    <n v="0"/>
    <s v="G/530209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402 Edificios, Locales, Residencias y Cablea"/>
    <s v="001"/>
    <n v="44500"/>
    <n v="0"/>
    <n v="44500"/>
    <n v="-36660"/>
    <n v="7840"/>
    <n v="0"/>
    <n v="0"/>
    <n v="0"/>
    <n v="44500"/>
    <n v="44500"/>
    <n v="7840"/>
    <s v="G/530402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403 Mobiliarios (Instalación, Mantenimiento"/>
    <s v="001"/>
    <n v="1500"/>
    <n v="0"/>
    <n v="1500"/>
    <n v="-1500"/>
    <n v="0"/>
    <n v="0"/>
    <n v="0"/>
    <n v="0"/>
    <n v="1500"/>
    <n v="1500"/>
    <n v="0"/>
    <s v="G/530403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404 Maquinarias y Equipos (Instalación, Mant"/>
    <s v="001"/>
    <n v="12000"/>
    <n v="0"/>
    <n v="12000"/>
    <n v="0"/>
    <n v="12000"/>
    <n v="0.01"/>
    <n v="11757.33"/>
    <n v="0"/>
    <n v="242.67000000000007"/>
    <n v="12000"/>
    <n v="242.66"/>
    <s v="G/5304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405 Vehículos (Servicio para Mantenimiento y Re"/>
    <s v="001"/>
    <n v="14000"/>
    <n v="1176.04"/>
    <n v="15176.04"/>
    <n v="0"/>
    <n v="15176.04"/>
    <n v="0"/>
    <n v="15176.04"/>
    <n v="0"/>
    <n v="0"/>
    <n v="15176.04"/>
    <n v="0"/>
    <s v="G/530405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505 Vehículos (Arrendamiento)"/>
    <s v="001"/>
    <n v="87500"/>
    <n v="-38874.11"/>
    <n v="48625.89"/>
    <n v="-46069.19"/>
    <n v="2556.6999999999971"/>
    <n v="0"/>
    <n v="2556.6999999999998"/>
    <n v="2556.6999999999998"/>
    <n v="46069.19"/>
    <n v="46069.19"/>
    <n v="0"/>
    <s v="G/530505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704 Mantenimiento y Reparación de Equipos y Sis"/>
    <s v="001"/>
    <n v="7000"/>
    <n v="0"/>
    <n v="7000"/>
    <n v="0"/>
    <n v="7000"/>
    <n v="0"/>
    <n v="1064.44"/>
    <n v="0"/>
    <n v="5935.5599999999995"/>
    <n v="7000"/>
    <n v="5935.56"/>
    <s v="G/5307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03 Combustibles y Lubricantes"/>
    <s v="001"/>
    <n v="15000"/>
    <n v="-1458.1"/>
    <n v="13541.9"/>
    <n v="0"/>
    <n v="13541.9"/>
    <n v="0"/>
    <n v="13541.9"/>
    <n v="4197.2299999999996"/>
    <n v="0"/>
    <n v="9344.67"/>
    <n v="0"/>
    <s v="G/530803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04 Materiales de Oficina"/>
    <s v="001"/>
    <n v="2000"/>
    <n v="1910.1"/>
    <n v="3910.1"/>
    <n v="0"/>
    <n v="3910.1"/>
    <n v="3632.93"/>
    <n v="0"/>
    <n v="0"/>
    <n v="3910.1"/>
    <n v="3910.1"/>
    <n v="277.17"/>
    <s v="G/530804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05 Materiales de Aseo"/>
    <s v="001"/>
    <n v="250"/>
    <n v="0"/>
    <n v="250"/>
    <n v="0"/>
    <n v="250"/>
    <n v="0"/>
    <n v="0"/>
    <n v="0"/>
    <n v="250"/>
    <n v="250"/>
    <n v="250"/>
    <s v="G/530805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07 Materiales de Impresión, Fotografía, Rep"/>
    <s v="001"/>
    <n v="8000"/>
    <n v="0"/>
    <n v="8000"/>
    <n v="0"/>
    <n v="8000"/>
    <n v="7807.71"/>
    <n v="0"/>
    <n v="0"/>
    <n v="8000"/>
    <n v="8000"/>
    <n v="192.29"/>
    <s v="G/530807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11 Insumos, Materiales y Suministros para Cons"/>
    <s v="001"/>
    <n v="2000"/>
    <n v="0"/>
    <n v="2000"/>
    <n v="0"/>
    <n v="2000"/>
    <n v="0"/>
    <n v="0"/>
    <n v="0"/>
    <n v="2000"/>
    <n v="2000"/>
    <n v="2000"/>
    <s v="G/530811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1"/>
    <s v="530813 Repuestos y Accesorios"/>
    <s v="001"/>
    <n v="28000"/>
    <n v="3633.01"/>
    <n v="31633.010000000002"/>
    <n v="0"/>
    <n v="31633.010000000002"/>
    <n v="0"/>
    <n v="31633.01"/>
    <n v="0"/>
    <n v="0"/>
    <n v="31633.010000000002"/>
    <n v="0"/>
    <s v="G/530813/1FA101"/>
  </r>
  <r>
    <s v="1"/>
    <s v="QUITO CIUDAD SOLIDARIA"/>
    <s v="COMUNALES"/>
    <s v="F"/>
    <s v="COORDINACION TERRITORIAL Y PARTICIPACION CIUDADANA"/>
    <s v="Administración Zonal Quitumbe"/>
    <s v="ZQ08F080"/>
    <s v="FORTALECIMIENTO INSTITUCIONAL"/>
    <s v="GC00A10100001D GASTOS ADMINISTRATIVOS"/>
    <x v="2"/>
    <s v="570102 Tasas Generales, Impuestos, Contribuciones,"/>
    <s v="001"/>
    <n v="0"/>
    <n v="3646.58"/>
    <n v="3646.58"/>
    <n v="0"/>
    <n v="3646.58"/>
    <n v="1401.82"/>
    <n v="1541.7"/>
    <n v="1504.96"/>
    <n v="2104.88"/>
    <n v="2141.62"/>
    <n v="703.06"/>
    <s v="G/570102/1FA101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3"/>
    <s v="710203 Decimotercer Sueldo"/>
    <s v="002"/>
    <n v="817"/>
    <n v="0"/>
    <n v="817"/>
    <n v="0"/>
    <n v="817"/>
    <n v="817"/>
    <n v="0"/>
    <n v="0"/>
    <n v="817"/>
    <n v="817"/>
    <n v="0"/>
    <s v="G/71020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3"/>
    <s v="710204 Decimocuarto Sueldo"/>
    <s v="002"/>
    <n v="405.82"/>
    <n v="0"/>
    <n v="405.82"/>
    <n v="0"/>
    <n v="405.82"/>
    <n v="400"/>
    <n v="0"/>
    <n v="0"/>
    <n v="405.82"/>
    <n v="405.82"/>
    <n v="5.82"/>
    <s v="G/7102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3"/>
    <s v="710510 Servicios Personales por Contrato"/>
    <s v="002"/>
    <n v="9804"/>
    <n v="0"/>
    <n v="9804"/>
    <n v="0"/>
    <n v="9804"/>
    <n v="9804"/>
    <n v="0"/>
    <n v="0"/>
    <n v="9804"/>
    <n v="9804"/>
    <n v="0"/>
    <s v="G/710510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3"/>
    <s v="710601 Aporte Patronal"/>
    <s v="002"/>
    <n v="1240.21"/>
    <n v="0"/>
    <n v="1240.21"/>
    <n v="0"/>
    <n v="1240.21"/>
    <n v="1240.21"/>
    <n v="0"/>
    <n v="0"/>
    <n v="1240.21"/>
    <n v="1240.21"/>
    <n v="0"/>
    <s v="G/710601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3"/>
    <s v="710602 Fondo de Reserva"/>
    <s v="002"/>
    <n v="817"/>
    <n v="0"/>
    <n v="817"/>
    <n v="0"/>
    <n v="817"/>
    <n v="817"/>
    <n v="0"/>
    <n v="0"/>
    <n v="817"/>
    <n v="817"/>
    <n v="0"/>
    <s v="G/71060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203 Decimotercer Sueldo"/>
    <s v="002"/>
    <n v="8040"/>
    <n v="0"/>
    <n v="8040"/>
    <n v="0"/>
    <n v="8040"/>
    <n v="7427.05"/>
    <n v="612.95000000000005"/>
    <n v="612.95000000000005"/>
    <n v="7427.05"/>
    <n v="7427.05"/>
    <n v="0"/>
    <s v="G/71020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204 Decimocuarto Sueldo"/>
    <s v="002"/>
    <n v="3652.38"/>
    <n v="0"/>
    <n v="3652.38"/>
    <n v="0"/>
    <n v="3652.38"/>
    <n v="528.39"/>
    <n v="3071.61"/>
    <n v="3071.61"/>
    <n v="580.77"/>
    <n v="580.77"/>
    <n v="52.38"/>
    <s v="G/7102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507 Honorarios"/>
    <s v="002"/>
    <n v="0"/>
    <n v="2025.33"/>
    <n v="2025.33"/>
    <n v="1590.38"/>
    <n v="3615.71"/>
    <n v="0"/>
    <n v="2024.8"/>
    <n v="2024.8"/>
    <n v="0.52999999999997272"/>
    <n v="0.52999999999997272"/>
    <n v="1590.91"/>
    <s v="G/710507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510 Servicios Personales por Contrato"/>
    <s v="002"/>
    <n v="96480"/>
    <n v="0"/>
    <n v="96480"/>
    <n v="4320.26"/>
    <n v="100800.26"/>
    <n v="29308.799999999999"/>
    <n v="67171.199999999997"/>
    <n v="67171.199999999997"/>
    <n v="29308.800000000003"/>
    <n v="29308.800000000003"/>
    <n v="4320.26"/>
    <s v="G/710510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601 Aporte Patronal"/>
    <s v="002"/>
    <n v="12204.72"/>
    <n v="0"/>
    <n v="12204.72"/>
    <n v="989.36"/>
    <n v="13194.08"/>
    <n v="3451.36"/>
    <n v="8753.36"/>
    <n v="8753.36"/>
    <n v="3451.3599999999988"/>
    <n v="3451.3599999999988"/>
    <n v="989.36"/>
    <s v="G/710601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3"/>
    <s v="710602 Fondo de Reserva"/>
    <s v="002"/>
    <n v="8040"/>
    <n v="0"/>
    <n v="8040"/>
    <n v="0"/>
    <n v="8040"/>
    <n v="4326.71"/>
    <n v="3713.29"/>
    <n v="3713.29"/>
    <n v="4326.71"/>
    <n v="4326.71"/>
    <n v="0"/>
    <s v="G/710602/1FF102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204 Edición, Impresión, Reproducción, Public"/>
    <s v="001"/>
    <n v="7860"/>
    <n v="0"/>
    <n v="7860"/>
    <n v="-7860"/>
    <n v="0"/>
    <n v="0"/>
    <n v="0"/>
    <n v="0"/>
    <n v="7860"/>
    <n v="7860"/>
    <n v="0"/>
    <s v="G/7302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205 Espectáculos Culturales y Sociales"/>
    <s v="001"/>
    <n v="58766"/>
    <n v="1624"/>
    <n v="60390"/>
    <n v="-60390"/>
    <n v="0"/>
    <n v="0"/>
    <n v="0"/>
    <n v="0"/>
    <n v="60390"/>
    <n v="60390"/>
    <n v="0"/>
    <s v="G/7302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235 Servicio de Alimentación"/>
    <s v="001"/>
    <n v="6368"/>
    <n v="560"/>
    <n v="6928"/>
    <n v="-6928"/>
    <n v="0"/>
    <n v="0"/>
    <n v="0"/>
    <n v="0"/>
    <n v="6928"/>
    <n v="6928"/>
    <n v="0"/>
    <s v="G/73023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505 Vehículos (Arrendamiento)"/>
    <s v="001"/>
    <n v="9532"/>
    <n v="0"/>
    <n v="9532"/>
    <n v="-9532"/>
    <n v="0"/>
    <n v="0"/>
    <n v="0"/>
    <n v="0"/>
    <n v="9532"/>
    <n v="9532"/>
    <n v="0"/>
    <s v="G/7305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605 Estudio y Diseño de Proyectos"/>
    <s v="001"/>
    <n v="0"/>
    <n v="77800"/>
    <n v="77800"/>
    <n v="-77800"/>
    <n v="0"/>
    <n v="0"/>
    <n v="0"/>
    <n v="0"/>
    <n v="77800"/>
    <n v="77800"/>
    <n v="0"/>
    <s v="G/7306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613 Capacitación para la Ciudadanía en Gener"/>
    <s v="001"/>
    <n v="46895.199999999997"/>
    <n v="2240"/>
    <n v="49135.199999999997"/>
    <n v="-49135.199999999997"/>
    <n v="0"/>
    <n v="0"/>
    <n v="0"/>
    <n v="0"/>
    <n v="49135.199999999997"/>
    <n v="49135.199999999997"/>
    <n v="0"/>
    <s v="G/73061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802 Vestuario, Lencería, Prendas de Protecci"/>
    <s v="001"/>
    <n v="1580.8"/>
    <n v="0"/>
    <n v="1580.8"/>
    <n v="-1580.8"/>
    <n v="0"/>
    <n v="0"/>
    <n v="0"/>
    <n v="0"/>
    <n v="1580.8"/>
    <n v="1580.8"/>
    <n v="0"/>
    <s v="G/73080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804 Materiales de Oficina"/>
    <s v="001"/>
    <n v="2860"/>
    <n v="0"/>
    <n v="2860"/>
    <n v="-2860"/>
    <n v="0"/>
    <n v="0"/>
    <n v="0"/>
    <n v="0"/>
    <n v="2860"/>
    <n v="2860"/>
    <n v="0"/>
    <s v="G/7308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811 Insumos, Materiales y Suministros para Cons"/>
    <s v="001"/>
    <n v="12308.8"/>
    <n v="0"/>
    <n v="12308.8"/>
    <n v="-12308.8"/>
    <n v="0"/>
    <n v="0"/>
    <n v="0"/>
    <n v="0"/>
    <n v="12308.8"/>
    <n v="12308.8"/>
    <n v="0"/>
    <s v="G/730811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4"/>
    <s v="730812 Materiales Didácticos"/>
    <s v="001"/>
    <n v="8260"/>
    <n v="0"/>
    <n v="8260"/>
    <n v="-8260"/>
    <n v="0"/>
    <n v="0"/>
    <n v="0"/>
    <n v="0"/>
    <n v="8260"/>
    <n v="8260"/>
    <n v="0"/>
    <s v="G/73081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204 Edición, Impresión, Reproducción, Public"/>
    <s v="001"/>
    <n v="2800"/>
    <n v="0"/>
    <n v="2800"/>
    <n v="-2800"/>
    <n v="0"/>
    <n v="0"/>
    <n v="0"/>
    <n v="0"/>
    <n v="2800"/>
    <n v="2800"/>
    <n v="0"/>
    <s v="G/7302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205 Espectáculos Culturales y Sociales"/>
    <s v="001"/>
    <n v="13000"/>
    <n v="0"/>
    <n v="13000"/>
    <n v="-13000"/>
    <n v="0"/>
    <n v="0"/>
    <n v="0"/>
    <n v="0"/>
    <n v="13000"/>
    <n v="13000"/>
    <n v="0"/>
    <s v="G/7302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235 Servicio de Alimentación"/>
    <s v="001"/>
    <n v="6172.82"/>
    <n v="0"/>
    <n v="6172.82"/>
    <n v="-6172.82"/>
    <n v="0"/>
    <n v="0"/>
    <n v="0"/>
    <n v="0"/>
    <n v="6172.82"/>
    <n v="6172.82"/>
    <n v="0"/>
    <s v="G/73023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505 Vehículos (Arrendamiento)"/>
    <s v="001"/>
    <n v="3400"/>
    <n v="0"/>
    <n v="3400"/>
    <n v="-3400"/>
    <n v="0"/>
    <n v="0"/>
    <n v="0"/>
    <n v="0"/>
    <n v="3400"/>
    <n v="3400"/>
    <n v="0"/>
    <s v="G/7305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613 Capacitación para la Ciudadanía en Gener"/>
    <s v="001"/>
    <n v="4500"/>
    <n v="0"/>
    <n v="4500"/>
    <n v="-4500"/>
    <n v="0"/>
    <n v="0"/>
    <n v="0"/>
    <n v="0"/>
    <n v="4500"/>
    <n v="4500"/>
    <n v="0"/>
    <s v="G/73061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2D SISTEMA DE PARTICIPACION CIUDADANA"/>
    <x v="4"/>
    <s v="730804 Materiales de Oficina"/>
    <s v="001"/>
    <n v="2000"/>
    <n v="0"/>
    <n v="2000"/>
    <n v="-2000"/>
    <n v="0"/>
    <n v="0"/>
    <n v="0"/>
    <n v="0"/>
    <n v="2000"/>
    <n v="2000"/>
    <n v="0"/>
    <s v="G/7308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205 Espectáculos Culturales y Sociales"/>
    <s v="001"/>
    <n v="5600"/>
    <n v="0"/>
    <n v="5600"/>
    <n v="-5600"/>
    <n v="0"/>
    <n v="0"/>
    <n v="0"/>
    <n v="0"/>
    <n v="5600"/>
    <n v="5600"/>
    <n v="0"/>
    <s v="G/7302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235 Servicio de Alimentación"/>
    <s v="001"/>
    <n v="3700"/>
    <n v="0"/>
    <n v="3700"/>
    <n v="-3700"/>
    <n v="0"/>
    <n v="0"/>
    <n v="0"/>
    <n v="0"/>
    <n v="3700"/>
    <n v="3700"/>
    <n v="0"/>
    <s v="G/73023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505 Vehículos (Arrendamiento)"/>
    <s v="001"/>
    <n v="2799"/>
    <n v="0"/>
    <n v="2799"/>
    <n v="-2799"/>
    <n v="0"/>
    <n v="0"/>
    <n v="0"/>
    <n v="0"/>
    <n v="2799"/>
    <n v="2799"/>
    <n v="0"/>
    <s v="G/7305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613 Capacitación para la Ciudadanía en Gener"/>
    <s v="001"/>
    <n v="1000"/>
    <n v="0"/>
    <n v="1000"/>
    <n v="-1000"/>
    <n v="0"/>
    <n v="0"/>
    <n v="0"/>
    <n v="0"/>
    <n v="1000"/>
    <n v="1000"/>
    <n v="0"/>
    <s v="G/73061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802 Vestuario, Lencería, Prendas de Protecci"/>
    <s v="001"/>
    <n v="2000"/>
    <n v="0"/>
    <n v="2000"/>
    <n v="-2000"/>
    <n v="0"/>
    <n v="0"/>
    <n v="0"/>
    <n v="0"/>
    <n v="2000"/>
    <n v="2000"/>
    <n v="0"/>
    <s v="G/73080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804 Materiales de Oficina"/>
    <s v="001"/>
    <n v="400"/>
    <n v="0"/>
    <n v="400"/>
    <n v="-400"/>
    <n v="0"/>
    <n v="0"/>
    <n v="0"/>
    <n v="0"/>
    <n v="400"/>
    <n v="400"/>
    <n v="0"/>
    <s v="G/7308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811 Insumos, Materiales y Suministros para Cons"/>
    <s v="001"/>
    <n v="3000"/>
    <n v="0"/>
    <n v="3000"/>
    <n v="-3000"/>
    <n v="0"/>
    <n v="0"/>
    <n v="0"/>
    <n v="0"/>
    <n v="3000"/>
    <n v="3000"/>
    <n v="0"/>
    <s v="G/730811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3D &quot;VOLUNTARIADO &quot;&quot;QUITO ACCION&quot;&quot;&quot;"/>
    <x v="4"/>
    <s v="730812 Materiales Didácticos"/>
    <s v="001"/>
    <n v="800"/>
    <n v="0"/>
    <n v="800"/>
    <n v="-800"/>
    <n v="0"/>
    <n v="0"/>
    <n v="0"/>
    <n v="0"/>
    <n v="800"/>
    <n v="800"/>
    <n v="0"/>
    <s v="G/73081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204 Edición, Impresión, Reproducción, Public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205 Espectáculos Culturales y Sociales"/>
    <s v="001"/>
    <n v="1500"/>
    <n v="0"/>
    <n v="1500"/>
    <n v="-1500"/>
    <n v="0"/>
    <n v="0"/>
    <n v="0"/>
    <n v="0"/>
    <n v="1500"/>
    <n v="1500"/>
    <n v="0"/>
    <s v="G/7302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402 Edificios, Locales, Residencias y Cablea"/>
    <s v="001"/>
    <n v="7500"/>
    <n v="0"/>
    <n v="7500"/>
    <n v="-7500"/>
    <n v="0"/>
    <n v="0"/>
    <n v="0"/>
    <n v="0"/>
    <n v="7500"/>
    <n v="7500"/>
    <n v="0"/>
    <s v="G/73040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404 Maquinarias y Equipos (Instalación, Mant"/>
    <s v="001"/>
    <n v="1500"/>
    <n v="0"/>
    <n v="1500"/>
    <n v="-1500"/>
    <n v="0"/>
    <n v="0"/>
    <n v="0"/>
    <n v="0"/>
    <n v="1500"/>
    <n v="1500"/>
    <n v="0"/>
    <s v="G/7304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613 Capacitación para la Ciudadanía en Gener"/>
    <s v="001"/>
    <n v="11100"/>
    <n v="0"/>
    <n v="11100"/>
    <n v="-11100"/>
    <n v="0"/>
    <n v="0"/>
    <n v="0"/>
    <n v="0"/>
    <n v="11100"/>
    <n v="11100"/>
    <n v="0"/>
    <s v="G/73061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804 Materiales de Oficina"/>
    <s v="001"/>
    <n v="600"/>
    <n v="0"/>
    <n v="600"/>
    <n v="-600"/>
    <n v="0"/>
    <n v="0"/>
    <n v="0"/>
    <n v="0"/>
    <n v="600"/>
    <n v="600"/>
    <n v="0"/>
    <s v="G/7308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812 Materiales Didácticos"/>
    <s v="001"/>
    <n v="1000"/>
    <n v="0"/>
    <n v="1000"/>
    <n v="-1000"/>
    <n v="0"/>
    <n v="0"/>
    <n v="0"/>
    <n v="0"/>
    <n v="1000"/>
    <n v="1000"/>
    <n v="0"/>
    <s v="G/73081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4"/>
    <s v="730820 Menaje y Accesorios Descartables"/>
    <s v="001"/>
    <n v="1500"/>
    <n v="0"/>
    <n v="1500"/>
    <n v="-1500"/>
    <n v="0"/>
    <n v="0"/>
    <n v="0"/>
    <n v="0"/>
    <n v="1500"/>
    <n v="1500"/>
    <n v="0"/>
    <s v="G/730820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6D INFRAESTRUCTURA COMUNITARIA"/>
    <x v="4"/>
    <s v="730418 Mantenimiento de Áreas Verdes y Arreglo"/>
    <s v="001"/>
    <n v="60000"/>
    <n v="0"/>
    <n v="60000"/>
    <n v="-60000"/>
    <n v="0"/>
    <n v="0"/>
    <n v="0"/>
    <n v="0"/>
    <n v="60000"/>
    <n v="60000"/>
    <n v="0"/>
    <s v="G/730418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6D INFRAESTRUCTURA COMUNITARIA"/>
    <x v="4"/>
    <s v="730605 Estudio y Diseño de Proyectos"/>
    <s v="001"/>
    <n v="20000"/>
    <n v="10371.459999999999"/>
    <n v="30371.46"/>
    <n v="-30371.46"/>
    <n v="0"/>
    <n v="0"/>
    <n v="0"/>
    <n v="0"/>
    <n v="30371.46"/>
    <n v="30371.46"/>
    <n v="0"/>
    <s v="G/7306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205 Espectáculos Culturales y Sociales"/>
    <s v="001"/>
    <n v="10000"/>
    <n v="0"/>
    <n v="10000"/>
    <n v="-10000"/>
    <n v="0"/>
    <n v="0"/>
    <n v="0"/>
    <n v="0"/>
    <n v="10000"/>
    <n v="10000"/>
    <n v="0"/>
    <s v="G/7302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235 Servicio de Alimentación"/>
    <s v="001"/>
    <n v="67633.84"/>
    <n v="0"/>
    <n v="67633.84"/>
    <n v="-67633.84"/>
    <n v="0"/>
    <n v="0"/>
    <n v="0"/>
    <n v="0"/>
    <n v="67633.84"/>
    <n v="67633.84"/>
    <n v="0"/>
    <s v="G/73023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505 Vehículos (Arrendamiento)"/>
    <s v="001"/>
    <n v="15000"/>
    <n v="0"/>
    <n v="15000"/>
    <n v="-15000"/>
    <n v="0"/>
    <n v="0"/>
    <n v="0"/>
    <n v="0"/>
    <n v="15000"/>
    <n v="15000"/>
    <n v="0"/>
    <s v="G/7305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802 Vestuario, Lencería, Prendas de Protecci"/>
    <s v="001"/>
    <n v="30000"/>
    <n v="0"/>
    <n v="30000"/>
    <n v="-30000"/>
    <n v="0"/>
    <n v="0"/>
    <n v="0"/>
    <n v="0"/>
    <n v="30000"/>
    <n v="30000"/>
    <n v="0"/>
    <s v="G/730802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804 Materiales de Oficina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7D COLONIAS VACACIONALES RECREANDO QUITO"/>
    <x v="4"/>
    <s v="730812 Materiales Didácticos"/>
    <s v="001"/>
    <n v="7000"/>
    <n v="0"/>
    <n v="7000"/>
    <n v="-7000"/>
    <n v="0"/>
    <n v="0"/>
    <n v="0"/>
    <n v="0"/>
    <n v="7000"/>
    <n v="7000"/>
    <n v="0"/>
    <s v="G/730812/1FF102"/>
  </r>
  <r>
    <s v="1"/>
    <s v="QUITO CIUDAD SOLIDARIA"/>
    <s v="COMUNALES"/>
    <s v="F"/>
    <s v="COORDINACION TERRITORIAL Y PARTICIPACION CIUDADANA"/>
    <s v="Administración Zonal Quitumbe"/>
    <s v="ZQ08F080"/>
    <s v="ARTE, CULTURA Y PATRIMONIO"/>
    <s v="GI00G10100001D AGENDA CULTURAL METROPOLITANA"/>
    <x v="4"/>
    <s v="730205 Espectáculos Culturales y Sociales"/>
    <s v="001"/>
    <n v="40000"/>
    <n v="0"/>
    <n v="40000"/>
    <n v="-40000"/>
    <n v="0"/>
    <n v="0"/>
    <n v="0"/>
    <n v="0"/>
    <n v="40000"/>
    <n v="40000"/>
    <n v="0"/>
    <s v="G/730205/1FG101"/>
  </r>
  <r>
    <s v="1"/>
    <s v="QUITO CIUDAD SOLIDARIA"/>
    <s v="COMUNALES"/>
    <s v="F"/>
    <s v="COORDINACION TERRITORIAL Y PARTICIPACION CIUDADANA"/>
    <s v="Administración Zonal Quitumbe"/>
    <s v="ZQ08F080"/>
    <s v="ARTE, CULTURA Y PATRIMONIO"/>
    <s v="GI00G10100011D TERRITORIO Y CULTURA"/>
    <x v="4"/>
    <s v="730205 Espectáculos Culturales y Sociales"/>
    <s v="001"/>
    <n v="66000"/>
    <n v="0"/>
    <n v="66000"/>
    <n v="-66000"/>
    <n v="0"/>
    <n v="0"/>
    <n v="0"/>
    <n v="0"/>
    <n v="66000"/>
    <n v="66000"/>
    <n v="0"/>
    <s v="G/730205/1FG101"/>
  </r>
  <r>
    <s v="1"/>
    <s v="QUITO CIUDAD SOLIDARIA"/>
    <s v="COMUNALES"/>
    <s v="F"/>
    <s v="COORDINACION TERRITORIAL Y PARTICIPACION CIUDADANA"/>
    <s v="Administración Zonal Quitumbe"/>
    <s v="ZQ08F080"/>
    <s v="ARTE, CULTURA Y PATRIMONIO"/>
    <s v="GI00G10100011D TERRITORIO Y CULTURA"/>
    <x v="4"/>
    <s v="730613 Capacitación para la Ciudadanía en Gener"/>
    <s v="001"/>
    <n v="6000"/>
    <n v="0"/>
    <n v="6000"/>
    <n v="-6000"/>
    <n v="0"/>
    <n v="0"/>
    <n v="0"/>
    <n v="0"/>
    <n v="6000"/>
    <n v="6000"/>
    <n v="0"/>
    <s v="G/730613/1FG101"/>
  </r>
  <r>
    <s v="2"/>
    <s v="QUITO CIUDAD DE OPORTUNIDADES"/>
    <s v="COMUNALES"/>
    <s v="F"/>
    <s v="COORDINACION TERRITORIAL Y PARTICIPACION CIUDADANA"/>
    <s v="Administración Zonal Quitumbe"/>
    <s v="ZQ08F080"/>
    <s v="DESARROLLO TERRITORIAL"/>
    <s v="GI00H21100002D PROMOCIÓN DE VOCACIONES PRODUCTIVAS TERR"/>
    <x v="4"/>
    <s v="730204 Edición, Impresión, Reproducción, Public"/>
    <s v="001"/>
    <n v="1500"/>
    <n v="0"/>
    <n v="1500"/>
    <n v="-1500"/>
    <n v="0"/>
    <n v="0"/>
    <n v="0"/>
    <n v="0"/>
    <n v="1500"/>
    <n v="1500"/>
    <n v="0"/>
    <s v="G/730204/2FH211"/>
  </r>
  <r>
    <s v="2"/>
    <s v="QUITO CIUDAD DE OPORTUNIDADES"/>
    <s v="COMUNALES"/>
    <s v="F"/>
    <s v="COORDINACION TERRITORIAL Y PARTICIPACION CIUDADANA"/>
    <s v="Administración Zonal Quitumbe"/>
    <s v="ZQ08F080"/>
    <s v="DESARROLLO TERRITORIAL"/>
    <s v="GI00H21100002D PROMOCIÓN DE VOCACIONES PRODUCTIVAS TERR"/>
    <x v="4"/>
    <s v="730205 Espectáculos Culturales y Sociales"/>
    <s v="001"/>
    <n v="15500"/>
    <n v="0"/>
    <n v="15500"/>
    <n v="-15500"/>
    <n v="0"/>
    <n v="0"/>
    <n v="0"/>
    <n v="0"/>
    <n v="15500"/>
    <n v="15500"/>
    <n v="0"/>
    <s v="G/730205/2FH211"/>
  </r>
  <r>
    <s v="2"/>
    <s v="QUITO CIUDAD DE OPORTUNIDADES"/>
    <s v="COMUNALES"/>
    <s v="F"/>
    <s v="COORDINACION TERRITORIAL Y PARTICIPACION CIUDADANA"/>
    <s v="Administración Zonal Quitumbe"/>
    <s v="ZQ08F080"/>
    <s v="DESARROLLO TERRITORIAL"/>
    <s v="GI00H21100002D PROMOCIÓN DE VOCACIONES PRODUCTIVAS TERR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2FH211"/>
  </r>
  <r>
    <s v="2"/>
    <s v="QUITO CIUDAD DE OPORTUNIDADES"/>
    <s v="COMUNALES"/>
    <s v="F"/>
    <s v="COORDINACION TERRITORIAL Y PARTICIPACION CIUDADANA"/>
    <s v="Administración Zonal Quitumbe"/>
    <s v="ZQ08F080"/>
    <s v="DESARROLLO TERRITORIAL"/>
    <s v="GI00H21100002D PROMOCIÓN DE VOCACIONES PRODUCTIVAS TERR"/>
    <x v="4"/>
    <s v="730814 Suministros para Actividades Agropecuarias,"/>
    <s v="001"/>
    <n v="8050"/>
    <n v="0"/>
    <n v="8050"/>
    <n v="0"/>
    <n v="8050"/>
    <n v="7050.5"/>
    <n v="0"/>
    <n v="0"/>
    <n v="8050"/>
    <n v="8050"/>
    <n v="999.5"/>
    <s v="G/730814/2FH211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205 Espectáculos Culturales y Sociales"/>
    <s v="001"/>
    <n v="26000"/>
    <n v="0"/>
    <n v="26000"/>
    <n v="-26000"/>
    <n v="0"/>
    <n v="0"/>
    <n v="0"/>
    <n v="0"/>
    <n v="26000"/>
    <n v="26000"/>
    <n v="0"/>
    <s v="G/730205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235 Servicio de Alimentación"/>
    <s v="001"/>
    <n v="3000"/>
    <n v="0"/>
    <n v="3000"/>
    <n v="-3000"/>
    <n v="0"/>
    <n v="0"/>
    <n v="0"/>
    <n v="0"/>
    <n v="3000"/>
    <n v="3000"/>
    <n v="0"/>
    <s v="G/730235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505 Vehículos (Arrendamiento)"/>
    <s v="001"/>
    <n v="4000"/>
    <n v="0"/>
    <n v="4000"/>
    <n v="-4000"/>
    <n v="0"/>
    <n v="0"/>
    <n v="0"/>
    <n v="0"/>
    <n v="4000"/>
    <n v="4000"/>
    <n v="0"/>
    <s v="G/730505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606 Honorarios por Contratos Civiles de Servici"/>
    <s v="001"/>
    <n v="28700"/>
    <n v="0"/>
    <n v="28700"/>
    <n v="-28700"/>
    <n v="0"/>
    <n v="0"/>
    <n v="0"/>
    <n v="0"/>
    <n v="28700"/>
    <n v="28700"/>
    <n v="0"/>
    <s v="G/730606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613 Capacitación para la Ciudadanía en Gener"/>
    <s v="001"/>
    <n v="7000"/>
    <n v="0"/>
    <n v="7000"/>
    <n v="-7000"/>
    <n v="0"/>
    <n v="0"/>
    <n v="0"/>
    <n v="0"/>
    <n v="7000"/>
    <n v="7000"/>
    <n v="0"/>
    <s v="G/730613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802 Vestuario, Lencería, Prendas de Protecci"/>
    <s v="001"/>
    <n v="2500"/>
    <n v="0"/>
    <n v="2500"/>
    <n v="-2500"/>
    <n v="0"/>
    <n v="0"/>
    <n v="0"/>
    <n v="0"/>
    <n v="2500"/>
    <n v="2500"/>
    <n v="0"/>
    <s v="G/730802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804 Materiales de Oficina"/>
    <s v="001"/>
    <n v="1000"/>
    <n v="0"/>
    <n v="1000"/>
    <n v="-1000"/>
    <n v="0"/>
    <n v="0"/>
    <n v="0"/>
    <n v="0"/>
    <n v="1000"/>
    <n v="1000"/>
    <n v="0"/>
    <s v="G/730804/1FJ103"/>
  </r>
  <r>
    <s v="1"/>
    <s v="QUITO CIUDAD SOLIDARIA"/>
    <s v="COMUNALES"/>
    <s v="F"/>
    <s v="COORDINACION TERRITORIAL Y PARTICIPACION CIUDADANA"/>
    <s v="Administración Zonal Quitumbe"/>
    <s v="ZQ08F080"/>
    <s v="PROMOCIÓN Y PROTECCIÓN DE DERECHOS"/>
    <s v="GI00J10300002D PROMOCIÓN DE DERECHOS DE GRUPOS DE ATENC"/>
    <x v="4"/>
    <s v="730812 Materiales Didácticos"/>
    <s v="001"/>
    <n v="2500"/>
    <n v="0"/>
    <n v="2500"/>
    <n v="-2500"/>
    <n v="0"/>
    <n v="0"/>
    <n v="0"/>
    <n v="0"/>
    <n v="2500"/>
    <n v="2500"/>
    <n v="0"/>
    <s v="G/730812/1FJ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3D SEGURIDAD ALIMENTARIA Y DE CALIDAD"/>
    <x v="4"/>
    <s v="730204 Edición, Impresión, Reproducción, Public"/>
    <s v="001"/>
    <n v="10000"/>
    <n v="0"/>
    <n v="10000"/>
    <n v="-10000"/>
    <n v="0"/>
    <n v="0"/>
    <n v="0"/>
    <n v="0"/>
    <n v="10000"/>
    <n v="10000"/>
    <n v="0"/>
    <s v="G/730204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3D SEGURIDAD ALIMENTARIA Y DE CALIDAD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3D SEGURIDAD ALIMENTARIA Y DE CALIDAD"/>
    <x v="4"/>
    <s v="730505 Vehículos (Arrendamiento)"/>
    <s v="001"/>
    <n v="21090.240000000002"/>
    <n v="0"/>
    <n v="21090.240000000002"/>
    <n v="-14059.96"/>
    <n v="7030.2800000000025"/>
    <n v="0"/>
    <n v="7030.28"/>
    <n v="0"/>
    <n v="14059.960000000003"/>
    <n v="21090.240000000002"/>
    <n v="0"/>
    <s v="G/730505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3D SEGURIDAD ALIMENTARIA Y DE CALIDAD"/>
    <x v="4"/>
    <s v="730606 Honorarios por Contratos Civiles de Servici"/>
    <s v="001"/>
    <n v="56830.68"/>
    <n v="0"/>
    <n v="56830.68"/>
    <n v="-44734.68"/>
    <n v="12096"/>
    <n v="12096"/>
    <n v="0"/>
    <n v="0"/>
    <n v="56830.68"/>
    <n v="56830.68"/>
    <n v="0"/>
    <s v="G/730606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4D SISTEMA INTEGRAL DE PROMOCIÓN DE LA SALU"/>
    <x v="4"/>
    <s v="730205 Espectáculos Culturales y Sociales"/>
    <s v="001"/>
    <n v="8730"/>
    <n v="0"/>
    <n v="8730"/>
    <n v="-8730"/>
    <n v="0"/>
    <n v="0"/>
    <n v="0"/>
    <n v="0"/>
    <n v="8730"/>
    <n v="8730"/>
    <n v="0"/>
    <s v="G/730205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4D SISTEMA INTEGRAL DE PROMOCIÓN DE LA SALU"/>
    <x v="4"/>
    <s v="730606 Honorarios por Contratos Civiles de Servici"/>
    <s v="001"/>
    <n v="37887.120000000003"/>
    <n v="0"/>
    <n v="37887.120000000003"/>
    <n v="-31839.119999999999"/>
    <n v="6048.0000000000036"/>
    <n v="6048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4D SISTEMA INTEGRAL DE PROMOCIÓN DE LA SALU"/>
    <x v="4"/>
    <s v="730812 Materiales Didácticos"/>
    <s v="001"/>
    <n v="4777"/>
    <n v="0"/>
    <n v="4777"/>
    <n v="-4777"/>
    <n v="0"/>
    <n v="0"/>
    <n v="0"/>
    <n v="0"/>
    <n v="4777"/>
    <n v="4777"/>
    <n v="0"/>
    <s v="G/730812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onal Quitumbe"/>
    <s v="ZQ08F080"/>
    <s v="QUITO SIN MIEDO"/>
    <s v="GI00N10300004D PREVENCIÓN SITUACIONAL Y CONVIVENCIA PAC"/>
    <x v="4"/>
    <s v="730811 Insumos, Materiales y Suministros para Cons"/>
    <s v="001"/>
    <n v="5500"/>
    <n v="0"/>
    <n v="5500"/>
    <n v="-5500"/>
    <n v="0"/>
    <n v="0"/>
    <n v="0"/>
    <n v="0"/>
    <n v="5500"/>
    <n v="5500"/>
    <n v="0"/>
    <s v="G/730811/1FN103"/>
  </r>
  <r>
    <s v="3"/>
    <s v="QUITO CIUDAD INTELIGENTE"/>
    <s v="COMUNALES"/>
    <s v="F"/>
    <s v="COORDINACION TERRITORIAL Y PARTICIPACION CIUDADANA"/>
    <s v="Administración Zonal Quitumbe"/>
    <s v="ZQ08F080"/>
    <s v="GESTION DE RIESGOS"/>
    <s v="GI00N30100005D REDUCCIÓN DE RIESGOS DE DESASTRES EN EL"/>
    <x v="4"/>
    <s v="730418 Mantenimiento de Áreas Verdes y Arreglo"/>
    <s v="001"/>
    <n v="18942"/>
    <n v="0"/>
    <n v="18942"/>
    <n v="-18942"/>
    <n v="0"/>
    <n v="0"/>
    <n v="0"/>
    <n v="0"/>
    <n v="18942"/>
    <n v="18942"/>
    <n v="0"/>
    <s v="G/730418/3FN301"/>
  </r>
  <r>
    <s v="3"/>
    <s v="QUITO CIUDAD INTELIGENTE"/>
    <s v="COMUNALES"/>
    <s v="F"/>
    <s v="COORDINACION TERRITORIAL Y PARTICIPACION CIUDADANA"/>
    <s v="Administración Zonal Quitumbe"/>
    <s v="ZQ08F080"/>
    <s v="GESTION DE RIESGOS"/>
    <s v="GI00N30100005D REDUCCIÓN DE RIESGOS DE DESASTRES EN EL"/>
    <x v="4"/>
    <s v="730606 Honorarios por Contratos Civiles de Servici"/>
    <s v="001"/>
    <n v="30258"/>
    <n v="0"/>
    <n v="30258"/>
    <n v="-30258"/>
    <n v="0"/>
    <n v="0"/>
    <n v="0"/>
    <n v="0"/>
    <n v="30258"/>
    <n v="30258"/>
    <n v="0"/>
    <s v="G/730606/3FN301"/>
  </r>
  <r>
    <s v="3"/>
    <s v="QUITO CIUDAD INTELIGENTE"/>
    <s v="COMUNALES"/>
    <s v="F"/>
    <s v="COORDINACION TERRITORIAL Y PARTICIPACION CIUDADANA"/>
    <s v="Administración Zonal Quitumbe"/>
    <s v="ZQ08F080"/>
    <s v="GESTION DE RIESGOS"/>
    <s v="GI00N30100005D REDUCCIÓN DE RIESGOS DE DESASTRES EN EL"/>
    <x v="4"/>
    <s v="730820 Menaje y Accesorios Descartables"/>
    <s v="001"/>
    <n v="3000"/>
    <n v="0"/>
    <n v="3000"/>
    <n v="-3000"/>
    <n v="0"/>
    <n v="0"/>
    <n v="0"/>
    <n v="0"/>
    <n v="3000"/>
    <n v="3000"/>
    <n v="0"/>
    <s v="G/730820/3FN301"/>
  </r>
  <r>
    <s v="3"/>
    <s v="QUITO CIUDAD INTELIGENTE"/>
    <s v="COMUNALES"/>
    <s v="F"/>
    <s v="COORDINACION TERRITORIAL Y PARTICIPACION CIUDADANA"/>
    <s v="Administración Zonal Quitumbe"/>
    <s v="ZQ08F080"/>
    <s v="GESTION DE RIESGOS"/>
    <s v="GI00N30100006D ATENCIÓN Y RESPUESTA DE EMERGENCIAS"/>
    <x v="4"/>
    <s v="730802 Vestuario, Lencería, Prendas de Protecci"/>
    <s v="001"/>
    <n v="6000"/>
    <n v="0"/>
    <n v="6000"/>
    <n v="-1494.91"/>
    <n v="4505.09"/>
    <n v="0"/>
    <n v="4505.09"/>
    <n v="4505.09"/>
    <n v="1494.9099999999999"/>
    <n v="1494.9099999999999"/>
    <n v="0"/>
    <s v="G/730802/3FN301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5"/>
    <s v="750104 Urbanización y Embellecimiento"/>
    <s v="002"/>
    <n v="787657.76"/>
    <n v="-84391.89"/>
    <n v="703265.87"/>
    <n v="0"/>
    <n v="703265.87"/>
    <n v="0"/>
    <n v="703265.87"/>
    <n v="697886.11"/>
    <n v="0"/>
    <n v="5379.7600000000093"/>
    <n v="0"/>
    <s v="G/7501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5"/>
    <s v="750104 Urbanización y Embellecimiento"/>
    <s v="001"/>
    <n v="3057015.52"/>
    <n v="9533.15"/>
    <n v="3066548.67"/>
    <n v="-40556.76"/>
    <n v="3025991.91"/>
    <n v="831982.57"/>
    <n v="2113229.25"/>
    <n v="835684.67"/>
    <n v="953319.41999999993"/>
    <n v="2230864"/>
    <n v="80780.09"/>
    <s v="G/7501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1D PRESUPUESTOS PARTICIPATIVOS"/>
    <x v="5"/>
    <s v="750105 Transporte y Vías"/>
    <s v="001"/>
    <n v="2443557.15"/>
    <n v="-91757.15"/>
    <n v="2351800"/>
    <n v="-398784.54"/>
    <n v="1953015.46"/>
    <n v="1811331.78"/>
    <n v="141683.68"/>
    <n v="0"/>
    <n v="2210116.3199999998"/>
    <n v="2351800"/>
    <n v="0"/>
    <s v="G/7501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6D INFRAESTRUCTURA COMUNITARIA"/>
    <x v="5"/>
    <s v="750104 Urbanización y Embellecimiento"/>
    <s v="001"/>
    <n v="455528.6"/>
    <n v="-380528.6"/>
    <n v="75000"/>
    <n v="-50018.98"/>
    <n v="24981.019999999997"/>
    <n v="0"/>
    <n v="24981.02"/>
    <n v="0"/>
    <n v="50018.979999999996"/>
    <n v="75000"/>
    <n v="0"/>
    <s v="G/750104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6D INFRAESTRUCTURA COMUNITARIA"/>
    <x v="5"/>
    <s v="750105 Transporte y Vías"/>
    <s v="001"/>
    <n v="171842.86"/>
    <n v="370157.14"/>
    <n v="542000"/>
    <n v="-272544.15999999997"/>
    <n v="269455.84000000003"/>
    <n v="269455.84000000003"/>
    <n v="0"/>
    <n v="0"/>
    <n v="542000"/>
    <n v="542000"/>
    <n v="0"/>
    <s v="G/750105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6"/>
    <s v="840103 Mobiliarios"/>
    <s v="001"/>
    <n v="4500"/>
    <n v="0"/>
    <n v="4500"/>
    <n v="-4500"/>
    <n v="0"/>
    <n v="0"/>
    <n v="0"/>
    <n v="0"/>
    <n v="4500"/>
    <n v="4500"/>
    <n v="0"/>
    <s v="G/840103/1FF102"/>
  </r>
  <r>
    <s v="1"/>
    <s v="QUITO CIUDAD SOLIDARIA"/>
    <s v="COMUNALES"/>
    <s v="F"/>
    <s v="COORDINACION TERRITORIAL Y PARTICIPACION CIUDADANA"/>
    <s v="Administración Zonal Quitumbe"/>
    <s v="ZQ08F080"/>
    <s v="PARTICIPACION CIUDADANA"/>
    <s v="GI00F10200005D CASAS SOMOS QUITO"/>
    <x v="6"/>
    <s v="840104 Maquinarias y Equipos"/>
    <s v="001"/>
    <n v="3300"/>
    <n v="0"/>
    <n v="3300"/>
    <n v="-3300"/>
    <n v="0"/>
    <n v="0"/>
    <n v="0"/>
    <n v="0"/>
    <n v="3300"/>
    <n v="3300"/>
    <n v="0"/>
    <s v="G/840104/1FF102"/>
  </r>
  <r>
    <s v="1"/>
    <s v="QUITO CIUDAD SOLIDARIA"/>
    <s v="COMUNALES"/>
    <s v="F"/>
    <s v="COORDINACION TERRITORIAL Y PARTICIPACION CIUDADANA"/>
    <s v="Administración Zonal Quitumbe"/>
    <s v="ZQ08F080"/>
    <s v="SALUD AL DIA"/>
    <s v="GI00M10300005D MANEJO DE FAUNA URBANA EN EL DMQ"/>
    <x v="6"/>
    <s v="840103 Mobiliarios"/>
    <s v="001"/>
    <n v="1472.46"/>
    <n v="0"/>
    <n v="1472.46"/>
    <n v="0"/>
    <n v="1472.46"/>
    <n v="0"/>
    <n v="1471.68"/>
    <n v="0"/>
    <n v="0.77999999999997272"/>
    <n v="1472.46"/>
    <n v="0.78"/>
    <s v="G/840103/1FM103"/>
  </r>
  <r>
    <s v="3"/>
    <s v="QUITO CIUDAD INTELIGENTE"/>
    <s v="COMUNALES"/>
    <s v="F"/>
    <s v="COORDINACION TERRITORIAL Y PARTICIPACION CIUDADANA"/>
    <s v="Administración Zonal Quitumbe"/>
    <s v="ZQ08F080"/>
    <s v="GESTION DE RIESGOS"/>
    <s v="GI00N30100006D ATENCIÓN Y RESPUESTA DE EMERGENCIAS"/>
    <x v="6"/>
    <s v="840103 Mobiliarios"/>
    <s v="001"/>
    <n v="5000"/>
    <n v="0"/>
    <n v="5000"/>
    <n v="-5000"/>
    <n v="0"/>
    <n v="0"/>
    <n v="0"/>
    <n v="0"/>
    <n v="5000"/>
    <n v="5000"/>
    <n v="0"/>
    <s v="G/840103/3FN3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105 Remuneraciones Unificadas"/>
    <s v="002"/>
    <n v="1051848"/>
    <n v="-3243.82"/>
    <n v="1048604.18"/>
    <n v="-159278.66"/>
    <n v="889325.5199999999"/>
    <n v="0"/>
    <n v="590931.43000000005"/>
    <n v="590931.43000000005"/>
    <n v="457672.74999999988"/>
    <n v="457672.74999999988"/>
    <n v="298394.09000000003"/>
    <s v="G/510105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106 Salarios Unificados"/>
    <s v="002"/>
    <n v="177309.12"/>
    <n v="0"/>
    <n v="177309.12"/>
    <n v="-21451.34"/>
    <n v="155857.78"/>
    <n v="0"/>
    <n v="102588.01"/>
    <n v="102588.01"/>
    <n v="74721.11"/>
    <n v="74721.11"/>
    <n v="53269.77"/>
    <s v="G/510106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203 Decimotercer Sueldo"/>
    <s v="002"/>
    <n v="102972.76"/>
    <n v="0"/>
    <n v="102972.76"/>
    <n v="0"/>
    <n v="102972.76"/>
    <n v="0"/>
    <n v="5705.67"/>
    <n v="5705.67"/>
    <n v="97267.09"/>
    <n v="97267.09"/>
    <n v="97267.09"/>
    <s v="G/510203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204 Decimocuarto Sueldo"/>
    <s v="002"/>
    <n v="40582"/>
    <n v="0"/>
    <n v="40582"/>
    <n v="0"/>
    <n v="40582"/>
    <n v="0"/>
    <n v="31415.15"/>
    <n v="31415.15"/>
    <n v="9166.8499999999985"/>
    <n v="9166.8499999999985"/>
    <n v="9166.85"/>
    <s v="G/510204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304 Compensación por Transporte"/>
    <s v="002"/>
    <n v="3036"/>
    <n v="0"/>
    <n v="3036"/>
    <n v="-1756.86"/>
    <n v="1279.1400000000001"/>
    <n v="0"/>
    <n v="774"/>
    <n v="774"/>
    <n v="2262"/>
    <n v="2262"/>
    <n v="505.14"/>
    <s v="G/510304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306 Alimentación"/>
    <s v="002"/>
    <n v="24288"/>
    <n v="0"/>
    <n v="24288"/>
    <n v="-11005.66"/>
    <n v="13282.34"/>
    <n v="0"/>
    <n v="7956"/>
    <n v="7956"/>
    <n v="16332"/>
    <n v="16332"/>
    <n v="5326.34"/>
    <s v="G/510306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401 Por Cargas Familiares"/>
    <s v="002"/>
    <n v="886.55"/>
    <n v="0"/>
    <n v="886.55"/>
    <n v="-886.55"/>
    <n v="0"/>
    <n v="0"/>
    <n v="0"/>
    <n v="0"/>
    <n v="886.55"/>
    <n v="886.55"/>
    <n v="0"/>
    <s v="G/510401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408 Subsidio de Antigüedad"/>
    <s v="002"/>
    <n v="5319.27"/>
    <n v="0"/>
    <n v="5319.27"/>
    <n v="959.33"/>
    <n v="6278.6"/>
    <n v="0"/>
    <n v="4099.1099999999997"/>
    <n v="4099.1099999999997"/>
    <n v="1220.1600000000008"/>
    <n v="1220.1600000000008"/>
    <n v="2179.4899999999998"/>
    <s v="G/510408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507 Honorarios"/>
    <s v="002"/>
    <n v="5936.71"/>
    <n v="0"/>
    <n v="5936.71"/>
    <n v="3119.84"/>
    <n v="9056.5499999999993"/>
    <n v="0"/>
    <n v="5071.67"/>
    <n v="5071.67"/>
    <n v="865.04"/>
    <n v="865.04"/>
    <n v="3984.88"/>
    <s v="G/510507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509 Horas Extraordinarias y Suplementarias"/>
    <s v="002"/>
    <n v="27525.55"/>
    <n v="0"/>
    <n v="27525.55"/>
    <n v="-6685.68"/>
    <n v="20839.87"/>
    <n v="0"/>
    <n v="11953.9"/>
    <n v="11953.9"/>
    <n v="15571.65"/>
    <n v="15571.65"/>
    <n v="8885.9699999999993"/>
    <s v="G/510509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510 Servicios Personales por Contrato"/>
    <s v="002"/>
    <n v="6516"/>
    <n v="0"/>
    <n v="6516"/>
    <n v="-6516"/>
    <n v="0"/>
    <n v="0"/>
    <n v="0"/>
    <n v="0"/>
    <n v="6516"/>
    <n v="6516"/>
    <n v="0"/>
    <s v="G/510510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512 Subrogación"/>
    <s v="002"/>
    <n v="3027.59"/>
    <n v="536"/>
    <n v="3563.59"/>
    <n v="-910.32"/>
    <n v="2653.27"/>
    <n v="0"/>
    <n v="2652.84"/>
    <n v="2652.84"/>
    <n v="910.75"/>
    <n v="910.75"/>
    <n v="0.43"/>
    <s v="G/510512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513 Encargos"/>
    <s v="002"/>
    <n v="16555.189999999999"/>
    <n v="727.3"/>
    <n v="17282.489999999998"/>
    <n v="9464.74"/>
    <n v="26747.229999999996"/>
    <n v="0"/>
    <n v="17282.490000000002"/>
    <n v="17282.490000000002"/>
    <n v="0"/>
    <n v="0"/>
    <n v="9464.74"/>
    <s v="G/510513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601 Aporte Patronal"/>
    <s v="002"/>
    <n v="155426.1"/>
    <n v="0"/>
    <n v="155426.1"/>
    <n v="-18503.349999999999"/>
    <n v="136922.75"/>
    <n v="0"/>
    <n v="90561.13"/>
    <n v="90561.13"/>
    <n v="64864.97"/>
    <n v="64864.97"/>
    <n v="46361.62"/>
    <s v="G/510601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602 Fondo de Reserva"/>
    <s v="002"/>
    <n v="102972.76"/>
    <n v="0"/>
    <n v="102972.76"/>
    <n v="-23489.51"/>
    <n v="79483.25"/>
    <n v="0"/>
    <n v="52830.17"/>
    <n v="52830.17"/>
    <n v="50142.59"/>
    <n v="50142.59"/>
    <n v="26653.08"/>
    <s v="G/510602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4D REMUNERACION PERSONAL"/>
    <x v="0"/>
    <s v="510707 Compensación por Vacaciones no Gozadas por"/>
    <s v="002"/>
    <n v="13179.35"/>
    <n v="-550"/>
    <n v="12629.35"/>
    <n v="0"/>
    <n v="12629.35"/>
    <n v="0"/>
    <n v="1130.7"/>
    <n v="1130.7"/>
    <n v="11498.65"/>
    <n v="11498.65"/>
    <n v="11498.65"/>
    <s v="G/510707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101  Agua Potable"/>
    <s v="001"/>
    <n v="12000"/>
    <n v="0"/>
    <n v="12000"/>
    <n v="0"/>
    <n v="12000"/>
    <n v="0"/>
    <n v="12000"/>
    <n v="7414.15"/>
    <n v="0"/>
    <n v="4585.8500000000004"/>
    <n v="0"/>
    <s v="G/530101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104 Energía Eléctrica"/>
    <s v="001"/>
    <n v="17000"/>
    <n v="0"/>
    <n v="17000"/>
    <n v="0"/>
    <n v="17000"/>
    <n v="0"/>
    <n v="17000"/>
    <n v="9516.4699999999993"/>
    <n v="0"/>
    <n v="7483.5300000000007"/>
    <n v="0"/>
    <s v="G/530104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105 Telecomunicaciones"/>
    <s v="001"/>
    <n v="6000"/>
    <n v="0"/>
    <n v="6000"/>
    <n v="0"/>
    <n v="6000"/>
    <n v="0"/>
    <n v="6000"/>
    <n v="2537.1799999999998"/>
    <n v="0"/>
    <n v="3462.82"/>
    <n v="0"/>
    <s v="G/530105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201 Transporte de Personal"/>
    <s v="001"/>
    <n v="60000"/>
    <n v="0"/>
    <n v="60000"/>
    <n v="0"/>
    <n v="60000"/>
    <n v="2095.3200000000002"/>
    <n v="57904.68"/>
    <n v="0"/>
    <n v="2095.3199999999997"/>
    <n v="60000"/>
    <n v="0"/>
    <s v="G/530201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208 Servicio de Seguridad y Vigilancia"/>
    <s v="001"/>
    <n v="211000"/>
    <n v="0"/>
    <n v="211000"/>
    <n v="0"/>
    <n v="211000"/>
    <n v="13881.12"/>
    <n v="197118.88"/>
    <n v="32853.14"/>
    <n v="13881.119999999995"/>
    <n v="178146.86"/>
    <n v="0"/>
    <s v="G/530208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209 Servicios de Aseo, Lavado de Vestimenta"/>
    <s v="001"/>
    <n v="82000"/>
    <n v="0"/>
    <n v="82000"/>
    <n v="0"/>
    <n v="82000"/>
    <n v="10.49"/>
    <n v="81989.509999999995"/>
    <n v="13664.92"/>
    <n v="10.490000000005239"/>
    <n v="68335.08"/>
    <n v="0"/>
    <s v="G/530209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246 Servicios de Identificación, Marcación, Aut"/>
    <s v="001"/>
    <n v="2000"/>
    <n v="0"/>
    <n v="2000"/>
    <n v="0"/>
    <n v="2000"/>
    <n v="212.48"/>
    <n v="1787.52"/>
    <n v="0"/>
    <n v="212.48000000000002"/>
    <n v="2000"/>
    <n v="0"/>
    <s v="G/530246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402 Edificios, Locales, Residencias y Cablea"/>
    <s v="001"/>
    <n v="100000"/>
    <n v="-27086.74"/>
    <n v="72913.259999999995"/>
    <n v="0"/>
    <n v="72913.259999999995"/>
    <n v="0"/>
    <n v="0"/>
    <n v="0"/>
    <n v="72913.259999999995"/>
    <n v="72913.259999999995"/>
    <n v="72913.259999999995"/>
    <s v="G/530402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405 Vehículos (Servicio para Mantenimiento y Re"/>
    <s v="001"/>
    <n v="0"/>
    <n v="18836.599999999999"/>
    <n v="18836.599999999999"/>
    <n v="0"/>
    <n v="18836.599999999999"/>
    <n v="0"/>
    <n v="0"/>
    <n v="0"/>
    <n v="18836.599999999999"/>
    <n v="18836.599999999999"/>
    <n v="18836.599999999999"/>
    <s v="G/530405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502 Edificios, Locales y Residencias, Parque"/>
    <s v="001"/>
    <n v="47000"/>
    <n v="4386.74"/>
    <n v="51386.74"/>
    <n v="0"/>
    <n v="51386.74"/>
    <n v="0"/>
    <n v="49380"/>
    <n v="42880.88"/>
    <n v="2006.739999999998"/>
    <n v="8505.86"/>
    <n v="2006.74"/>
    <s v="G/530502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505 Vehículos (Arrendamiento)"/>
    <s v="001"/>
    <n v="113000"/>
    <n v="-18836.599999999999"/>
    <n v="94163.4"/>
    <n v="0"/>
    <n v="94163.4"/>
    <n v="33885.629999999997"/>
    <n v="60277.77"/>
    <n v="0"/>
    <n v="33885.629999999997"/>
    <n v="94163.4"/>
    <n v="0"/>
    <s v="G/530505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704 Mantenimiento y Reparación de Equipos y Sis"/>
    <s v="001"/>
    <n v="3000"/>
    <n v="2700"/>
    <n v="5700"/>
    <n v="0"/>
    <n v="5700"/>
    <n v="0"/>
    <n v="0"/>
    <n v="0"/>
    <n v="5700"/>
    <n v="5700"/>
    <n v="5700"/>
    <s v="G/530704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803 Combustibles y Lubricantes"/>
    <s v="001"/>
    <n v="8400"/>
    <n v="0"/>
    <n v="8400"/>
    <n v="0"/>
    <n v="8400"/>
    <n v="4200"/>
    <n v="4200"/>
    <n v="2987.48"/>
    <n v="4200"/>
    <n v="5412.52"/>
    <n v="0"/>
    <s v="G/530803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804 Materiales de Oficina"/>
    <s v="001"/>
    <n v="2000"/>
    <n v="0"/>
    <n v="2000"/>
    <n v="0"/>
    <n v="2000"/>
    <n v="0"/>
    <n v="0"/>
    <n v="0"/>
    <n v="2000"/>
    <n v="2000"/>
    <n v="2000"/>
    <s v="G/530804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805 Materiales de Aseo"/>
    <s v="001"/>
    <n v="1000"/>
    <n v="0"/>
    <n v="1000"/>
    <n v="0"/>
    <n v="1000"/>
    <n v="1.2"/>
    <n v="268.8"/>
    <n v="0"/>
    <n v="731.2"/>
    <n v="1000"/>
    <n v="730"/>
    <s v="G/530805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1"/>
    <s v="530807 Materiales de Impresión, Fotografía, Rep"/>
    <s v="001"/>
    <n v="0"/>
    <n v="20000"/>
    <n v="20000"/>
    <n v="0"/>
    <n v="20000"/>
    <n v="0"/>
    <n v="0"/>
    <n v="0"/>
    <n v="20000"/>
    <n v="20000"/>
    <n v="20000"/>
    <s v="G/530807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2"/>
    <s v="570102 Tasas Generales, Impuestos, Contribuciones,"/>
    <s v="001"/>
    <n v="1000"/>
    <n v="0"/>
    <n v="1000"/>
    <n v="0"/>
    <n v="1000"/>
    <n v="0"/>
    <n v="766.81"/>
    <n v="766.81"/>
    <n v="233.19000000000005"/>
    <n v="233.19000000000005"/>
    <n v="233.19"/>
    <s v="G/570102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2"/>
    <s v="570203 Comisiones Bancarias"/>
    <s v="001"/>
    <n v="100"/>
    <n v="0"/>
    <n v="100"/>
    <n v="0"/>
    <n v="100"/>
    <n v="0"/>
    <n v="0"/>
    <n v="0"/>
    <n v="100"/>
    <n v="100"/>
    <n v="100"/>
    <s v="G/570203/1FA101"/>
  </r>
  <r>
    <s v="1"/>
    <s v="QUITO CIUDAD SOLIDARIA"/>
    <s v="COMUNALES"/>
    <s v="F"/>
    <s v="COORDINACION TERRITORIAL Y PARTICIPACION CIUDADANA"/>
    <s v="Administración Zonal Valle de Tumbaco"/>
    <s v="ZT06F060"/>
    <s v="FORTALECIMIENTO INSTITUCIONAL"/>
    <s v="GC00A10100001D GASTOS ADMINISTRATIVOS"/>
    <x v="2"/>
    <s v="570206 Costas Judiciales, Trámites Notariales, Leg"/>
    <s v="001"/>
    <n v="30"/>
    <n v="0"/>
    <n v="30"/>
    <n v="0"/>
    <n v="30"/>
    <n v="0"/>
    <n v="0"/>
    <n v="0"/>
    <n v="30"/>
    <n v="30"/>
    <n v="30"/>
    <s v="G/570206/1FA101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3"/>
    <s v="710203 Decimotercer Sueldo"/>
    <s v="002"/>
    <n v="1200"/>
    <n v="0"/>
    <n v="1200"/>
    <n v="0"/>
    <n v="1200"/>
    <n v="1200"/>
    <n v="0"/>
    <n v="0"/>
    <n v="1200"/>
    <n v="1200"/>
    <n v="0"/>
    <s v="G/71020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3"/>
    <s v="710204 Decimocuarto Sueldo"/>
    <s v="002"/>
    <n v="405.82"/>
    <n v="0"/>
    <n v="405.82"/>
    <n v="0"/>
    <n v="405.82"/>
    <n v="0"/>
    <n v="400"/>
    <n v="400"/>
    <n v="5.8199999999999932"/>
    <n v="5.8199999999999932"/>
    <n v="5.82"/>
    <s v="G/7102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3"/>
    <s v="710510 Servicios Personales por Contrato"/>
    <s v="002"/>
    <n v="14400"/>
    <n v="0"/>
    <n v="14400"/>
    <n v="0"/>
    <n v="14400"/>
    <n v="4800"/>
    <n v="9600"/>
    <n v="9600"/>
    <n v="4800"/>
    <n v="4800"/>
    <n v="0"/>
    <s v="G/710510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3"/>
    <s v="710601 Aporte Patronal"/>
    <s v="002"/>
    <n v="1821.6"/>
    <n v="0"/>
    <n v="1821.6"/>
    <n v="15.18"/>
    <n v="1836.78"/>
    <n v="607.20000000000005"/>
    <n v="1214.4000000000001"/>
    <n v="1214.4000000000001"/>
    <n v="607.19999999999982"/>
    <n v="607.19999999999982"/>
    <n v="15.18"/>
    <s v="G/710601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3"/>
    <s v="710602 Fondo de Reserva"/>
    <s v="002"/>
    <n v="1200"/>
    <n v="0"/>
    <n v="1200"/>
    <n v="9.52"/>
    <n v="1209.52"/>
    <n v="400.32"/>
    <n v="799.68"/>
    <n v="799.68"/>
    <n v="400.32000000000005"/>
    <n v="400.32000000000005"/>
    <n v="9.52"/>
    <s v="G/710602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203 Decimotercer Sueldo"/>
    <s v="002"/>
    <n v="6305"/>
    <n v="0"/>
    <n v="6305"/>
    <n v="0"/>
    <n v="6305"/>
    <n v="6305"/>
    <n v="0"/>
    <n v="0"/>
    <n v="6305"/>
    <n v="6305"/>
    <n v="0"/>
    <s v="G/71020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204 Decimocuarto Sueldo"/>
    <s v="002"/>
    <n v="2840.74"/>
    <n v="0"/>
    <n v="2840.74"/>
    <n v="0"/>
    <n v="2840.74"/>
    <n v="590"/>
    <n v="2210"/>
    <n v="2210"/>
    <n v="630.73999999999978"/>
    <n v="630.73999999999978"/>
    <n v="40.74"/>
    <s v="G/7102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507 Honorarios"/>
    <s v="002"/>
    <n v="0"/>
    <n v="550"/>
    <n v="550"/>
    <n v="422.63"/>
    <n v="972.63"/>
    <n v="0"/>
    <n v="544.66999999999996"/>
    <n v="544.66999999999996"/>
    <n v="5.3300000000000409"/>
    <n v="5.3300000000000409"/>
    <n v="427.96"/>
    <s v="G/710507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510 Servicios Personales por Contrato"/>
    <s v="002"/>
    <n v="75660"/>
    <n v="0"/>
    <n v="75660"/>
    <n v="0"/>
    <n v="75660"/>
    <n v="27440.67"/>
    <n v="48219.33"/>
    <n v="48219.33"/>
    <n v="27440.67"/>
    <n v="27440.67"/>
    <n v="0"/>
    <s v="G/710510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601 Aporte Patronal"/>
    <s v="002"/>
    <n v="9570.99"/>
    <n v="0"/>
    <n v="9570.99"/>
    <n v="0"/>
    <n v="9570.99"/>
    <n v="3402.28"/>
    <n v="6168.71"/>
    <n v="6168.71"/>
    <n v="3402.2799999999997"/>
    <n v="3402.2799999999997"/>
    <n v="0"/>
    <s v="G/710601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3"/>
    <s v="710602 Fondo de Reserva"/>
    <s v="002"/>
    <n v="6305"/>
    <n v="0"/>
    <n v="6305"/>
    <n v="0"/>
    <n v="6305"/>
    <n v="3833.61"/>
    <n v="2471.39"/>
    <n v="2471.39"/>
    <n v="3833.61"/>
    <n v="3833.61"/>
    <n v="0"/>
    <s v="G/710602/1FF102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4"/>
    <s v="730811 Insumos, Materiales y Suministros para Cons"/>
    <s v="001"/>
    <n v="100000"/>
    <n v="0"/>
    <n v="100000"/>
    <n v="-0.34"/>
    <n v="99999.66"/>
    <n v="99999.66"/>
    <n v="0"/>
    <n v="0"/>
    <n v="100000"/>
    <n v="100000"/>
    <n v="0"/>
    <s v="G/730811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4"/>
    <s v="730205 Espectáculos Culturales y Sociales"/>
    <s v="001"/>
    <n v="4000"/>
    <n v="0"/>
    <n v="4000"/>
    <n v="-4000"/>
    <n v="0"/>
    <n v="0"/>
    <n v="0"/>
    <n v="0"/>
    <n v="4000"/>
    <n v="4000"/>
    <n v="0"/>
    <s v="G/7302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4"/>
    <s v="730235 Servicio de Alimentación"/>
    <s v="001"/>
    <n v="1000"/>
    <n v="0"/>
    <n v="1000"/>
    <n v="-1000"/>
    <n v="0"/>
    <n v="0"/>
    <n v="0"/>
    <n v="0"/>
    <n v="1000"/>
    <n v="1000"/>
    <n v="0"/>
    <s v="G/73023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4"/>
    <s v="730505 Vehículos (Arrendamiento)"/>
    <s v="001"/>
    <n v="9353.44"/>
    <n v="0"/>
    <n v="9353.44"/>
    <n v="-9353.44"/>
    <n v="0"/>
    <n v="0"/>
    <n v="0"/>
    <n v="0"/>
    <n v="9353.44"/>
    <n v="9353.44"/>
    <n v="0"/>
    <s v="G/7305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2D SISTEMA DE PARTICIPACION CIUDADANA"/>
    <x v="4"/>
    <s v="730613 Capacitación para la Ciudadanía en Gener"/>
    <s v="001"/>
    <n v="21015.599999999999"/>
    <n v="0"/>
    <n v="21015.599999999999"/>
    <n v="-21015.599999999999"/>
    <n v="0"/>
    <n v="0"/>
    <n v="0"/>
    <n v="0"/>
    <n v="21015.599999999999"/>
    <n v="21015.599999999999"/>
    <n v="0"/>
    <s v="G/73061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3D &quot;VOLUNTARIADO &quot;&quot;QUITO ACCION&quot;&quot;&quot;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3D &quot;VOLUNTARIADO &quot;&quot;QUITO ACCION&quot;&quot;&quot;"/>
    <x v="4"/>
    <s v="730235 Servicio de Alimentación"/>
    <s v="001"/>
    <n v="500"/>
    <n v="0"/>
    <n v="500"/>
    <n v="-500"/>
    <n v="0"/>
    <n v="0"/>
    <n v="0"/>
    <n v="0"/>
    <n v="500"/>
    <n v="500"/>
    <n v="0"/>
    <s v="G/73023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3D &quot;VOLUNTARIADO &quot;&quot;QUITO ACCION&quot;&quot;&quot;"/>
    <x v="4"/>
    <s v="730505 Vehículos (Arrendamiento)"/>
    <s v="001"/>
    <n v="4400"/>
    <n v="0"/>
    <n v="4400"/>
    <n v="-4400"/>
    <n v="0"/>
    <n v="0"/>
    <n v="0"/>
    <n v="0"/>
    <n v="4400"/>
    <n v="4400"/>
    <n v="0"/>
    <s v="G/7305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3D &quot;VOLUNTARIADO &quot;&quot;QUITO ACCION&quot;&quot;&quot;"/>
    <x v="4"/>
    <s v="730613 Capacitación para la Ciudadanía en Gener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3D &quot;VOLUNTARIADO &quot;&quot;QUITO ACCION&quot;&quot;&quot;"/>
    <x v="4"/>
    <s v="730811 Insumos, Materiales y Suministros para Cons"/>
    <s v="001"/>
    <n v="1000"/>
    <n v="0"/>
    <n v="1000"/>
    <n v="-1000"/>
    <n v="0"/>
    <n v="0"/>
    <n v="0"/>
    <n v="0"/>
    <n v="1000"/>
    <n v="1000"/>
    <n v="0"/>
    <s v="G/730811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205 Espectáculos Culturales y Sociales"/>
    <s v="001"/>
    <n v="2000"/>
    <n v="0"/>
    <n v="2000"/>
    <n v="-2000"/>
    <n v="0"/>
    <n v="0"/>
    <n v="0"/>
    <n v="0"/>
    <n v="2000"/>
    <n v="2000"/>
    <n v="0"/>
    <s v="G/7302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402 Edificios, Locales, Residencias y Cablea"/>
    <s v="001"/>
    <n v="2000"/>
    <n v="0"/>
    <n v="2000"/>
    <n v="-2000"/>
    <n v="0"/>
    <n v="0"/>
    <n v="0"/>
    <n v="0"/>
    <n v="2000"/>
    <n v="2000"/>
    <n v="0"/>
    <s v="G/730402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404 Maquinarias y Equipos (Instalación, Mant"/>
    <s v="001"/>
    <n v="2000"/>
    <n v="0"/>
    <n v="2000"/>
    <n v="-2000"/>
    <n v="0"/>
    <n v="0"/>
    <n v="0"/>
    <n v="0"/>
    <n v="2000"/>
    <n v="2000"/>
    <n v="0"/>
    <s v="G/7304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613 Capacitación para la Ciudadanía en Gener"/>
    <s v="001"/>
    <n v="16000"/>
    <n v="0"/>
    <n v="16000"/>
    <n v="-16000"/>
    <n v="0"/>
    <n v="0"/>
    <n v="0"/>
    <n v="0"/>
    <n v="16000"/>
    <n v="16000"/>
    <n v="0"/>
    <s v="G/73061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804 Materiales de Oficina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4"/>
    <s v="730807 Materiales de Impresión, Fotografía, Rep"/>
    <s v="001"/>
    <n v="4000"/>
    <n v="0"/>
    <n v="4000"/>
    <n v="-4000"/>
    <n v="0"/>
    <n v="0"/>
    <n v="0"/>
    <n v="0"/>
    <n v="4000"/>
    <n v="4000"/>
    <n v="0"/>
    <s v="G/730807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205 Espectáculos Culturales y Sociales"/>
    <s v="001"/>
    <n v="3750"/>
    <n v="0"/>
    <n v="3750"/>
    <n v="-3750"/>
    <n v="0"/>
    <n v="0"/>
    <n v="0"/>
    <n v="0"/>
    <n v="3750"/>
    <n v="3750"/>
    <n v="0"/>
    <s v="G/7302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235 Servicio de Alimentación"/>
    <s v="001"/>
    <n v="37000"/>
    <n v="0"/>
    <n v="37000"/>
    <n v="-37000"/>
    <n v="0"/>
    <n v="0"/>
    <n v="0"/>
    <n v="0"/>
    <n v="37000"/>
    <n v="37000"/>
    <n v="0"/>
    <s v="G/73023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505 Vehículos (Arrendamiento)"/>
    <s v="001"/>
    <n v="14000"/>
    <n v="0"/>
    <n v="14000"/>
    <n v="-14000"/>
    <n v="0"/>
    <n v="0"/>
    <n v="0"/>
    <n v="0"/>
    <n v="14000"/>
    <n v="14000"/>
    <n v="0"/>
    <s v="G/7305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613 Capacitación para la Ciudadanía en Gener"/>
    <s v="001"/>
    <n v="1700"/>
    <n v="0"/>
    <n v="1700"/>
    <n v="-1700"/>
    <n v="0"/>
    <n v="0"/>
    <n v="0"/>
    <n v="0"/>
    <n v="1700"/>
    <n v="1700"/>
    <n v="0"/>
    <s v="G/730613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802 Vestuario, Lencería, Prendas de Protecci"/>
    <s v="001"/>
    <n v="9675"/>
    <n v="0"/>
    <n v="9675"/>
    <n v="-9675"/>
    <n v="0"/>
    <n v="0"/>
    <n v="0"/>
    <n v="0"/>
    <n v="9675"/>
    <n v="9675"/>
    <n v="0"/>
    <s v="G/730802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7D COLONIAS VACACIONALES RECREANDO QUITO"/>
    <x v="4"/>
    <s v="730812 Materiales Didácticos"/>
    <s v="001"/>
    <n v="7897.2"/>
    <n v="0"/>
    <n v="7897.2"/>
    <n v="-7897.2"/>
    <n v="0"/>
    <n v="0"/>
    <n v="0"/>
    <n v="0"/>
    <n v="7897.2"/>
    <n v="7897.2"/>
    <n v="0"/>
    <s v="G/730812/1FF102"/>
  </r>
  <r>
    <s v="1"/>
    <s v="QUITO CIUDAD SOLIDARIA"/>
    <s v="COMUNALES"/>
    <s v="F"/>
    <s v="COORDINACION TERRITORIAL Y PARTICIPACION CIUDADANA"/>
    <s v="Administración Zonal Valle de Tumbaco"/>
    <s v="ZT06F060"/>
    <s v="ARTE, CULTURA Y PATRIMONIO"/>
    <s v="GI00G10100001D AGENDA CULTURAL METROPOLITANA"/>
    <x v="4"/>
    <s v="730205 Espectáculos Culturales y Sociales"/>
    <s v="001"/>
    <n v="45000"/>
    <n v="0"/>
    <n v="45000"/>
    <n v="-45000"/>
    <n v="0"/>
    <n v="0"/>
    <n v="0"/>
    <n v="0"/>
    <n v="45000"/>
    <n v="45000"/>
    <n v="0"/>
    <s v="G/730205/1FG101"/>
  </r>
  <r>
    <s v="1"/>
    <s v="QUITO CIUDAD SOLIDARIA"/>
    <s v="COMUNALES"/>
    <s v="F"/>
    <s v="COORDINACION TERRITORIAL Y PARTICIPACION CIUDADANA"/>
    <s v="Administración Zonal Valle de Tumbaco"/>
    <s v="ZT06F060"/>
    <s v="ARTE, CULTURA Y PATRIMONIO"/>
    <s v="GI00G10100011D TERRITORIO Y CULTURA"/>
    <x v="4"/>
    <s v="730205 Espectáculos Culturales y Sociales"/>
    <s v="001"/>
    <n v="62000"/>
    <n v="0"/>
    <n v="62000"/>
    <n v="-59000"/>
    <n v="3000"/>
    <n v="0"/>
    <n v="3000"/>
    <n v="0"/>
    <n v="59000"/>
    <n v="62000"/>
    <n v="0"/>
    <s v="G/730205/1FG101"/>
  </r>
  <r>
    <s v="2"/>
    <s v="QUITO CIUDAD DE OPORTUNIDADES"/>
    <s v="COMUNALES"/>
    <s v="F"/>
    <s v="COORDINACION TERRITORIAL Y PARTICIPACION CIUDADANA"/>
    <s v="Administración Zonal Valle de Tumbaco"/>
    <s v="ZT06F060"/>
    <s v="DESARROLLO TERRITORIAL"/>
    <s v="GI00H21100002D PROMOCIÓN DE VOCACIONES PRODUCTIVAS TERR"/>
    <x v="4"/>
    <s v="730606 Honorarios por Contratos Civiles de Servici"/>
    <s v="001"/>
    <n v="12500"/>
    <n v="-4500"/>
    <n v="8000"/>
    <n v="-8000"/>
    <n v="0"/>
    <n v="0"/>
    <n v="0"/>
    <n v="0"/>
    <n v="8000"/>
    <n v="8000"/>
    <n v="0"/>
    <s v="G/730606/2FH211"/>
  </r>
  <r>
    <s v="2"/>
    <s v="QUITO CIUDAD DE OPORTUNIDADES"/>
    <s v="COMUNALES"/>
    <s v="F"/>
    <s v="COORDINACION TERRITORIAL Y PARTICIPACION CIUDADANA"/>
    <s v="Administración Zonal Valle de Tumbaco"/>
    <s v="ZT06F060"/>
    <s v="DESARROLLO TERRITORIAL"/>
    <s v="GI00H21100002D PROMOCIÓN DE VOCACIONES PRODUCTIVAS TERR"/>
    <x v="4"/>
    <s v="730811 Insumos, Materiales y Suministros para Cons"/>
    <s v="001"/>
    <n v="1000"/>
    <n v="2500"/>
    <n v="3500"/>
    <n v="-3500"/>
    <n v="0"/>
    <n v="0"/>
    <n v="0"/>
    <n v="0"/>
    <n v="3500"/>
    <n v="3500"/>
    <n v="0"/>
    <s v="G/730811/2FH211"/>
  </r>
  <r>
    <s v="2"/>
    <s v="QUITO CIUDAD DE OPORTUNIDADES"/>
    <s v="COMUNALES"/>
    <s v="F"/>
    <s v="COORDINACION TERRITORIAL Y PARTICIPACION CIUDADANA"/>
    <s v="Administración Zonal Valle de Tumbaco"/>
    <s v="ZT06F060"/>
    <s v="DESARROLLO TERRITORIAL"/>
    <s v="GI00H21100002D PROMOCIÓN DE VOCACIONES PRODUCTIVAS TERR"/>
    <x v="4"/>
    <s v="730814 Suministros para Actividades Agropecuarias,"/>
    <s v="001"/>
    <n v="1500"/>
    <n v="2000"/>
    <n v="3500"/>
    <n v="-3500"/>
    <n v="0"/>
    <n v="0"/>
    <n v="0"/>
    <n v="0"/>
    <n v="3500"/>
    <n v="3500"/>
    <n v="0"/>
    <s v="G/730814/2FH211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205 Espectáculos Culturales y Sociales"/>
    <s v="001"/>
    <n v="11360"/>
    <n v="0"/>
    <n v="11360"/>
    <n v="-11360"/>
    <n v="0"/>
    <n v="0"/>
    <n v="0"/>
    <n v="0"/>
    <n v="11360"/>
    <n v="11360"/>
    <n v="0"/>
    <s v="G/730205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235 Servicio de Alimentación"/>
    <s v="001"/>
    <n v="1500"/>
    <n v="0"/>
    <n v="1500"/>
    <n v="-1500"/>
    <n v="0"/>
    <n v="0"/>
    <n v="0"/>
    <n v="0"/>
    <n v="1500"/>
    <n v="1500"/>
    <n v="0"/>
    <s v="G/730235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505 Vehículos (Arrendamiento)"/>
    <s v="001"/>
    <n v="15540"/>
    <n v="0"/>
    <n v="15540"/>
    <n v="-15540"/>
    <n v="0"/>
    <n v="0"/>
    <n v="0"/>
    <n v="0"/>
    <n v="15540"/>
    <n v="15540"/>
    <n v="0"/>
    <s v="G/730505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606 Honorarios por Contratos Civiles de Servici"/>
    <s v="001"/>
    <n v="14400"/>
    <n v="0"/>
    <n v="14400"/>
    <n v="-14400"/>
    <n v="0"/>
    <n v="0"/>
    <n v="0"/>
    <n v="0"/>
    <n v="14400"/>
    <n v="14400"/>
    <n v="0"/>
    <s v="G/730606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613 Capacitación para la Ciudadanía en Gener"/>
    <s v="001"/>
    <n v="8000"/>
    <n v="0"/>
    <n v="8000"/>
    <n v="-8000"/>
    <n v="0"/>
    <n v="0"/>
    <n v="0"/>
    <n v="0"/>
    <n v="8000"/>
    <n v="8000"/>
    <n v="0"/>
    <s v="G/730613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811 Insumos, Materiales y Suministros para Cons"/>
    <s v="001"/>
    <n v="3000"/>
    <n v="0"/>
    <n v="3000"/>
    <n v="-3000"/>
    <n v="0"/>
    <n v="0"/>
    <n v="0"/>
    <n v="0"/>
    <n v="3000"/>
    <n v="3000"/>
    <n v="0"/>
    <s v="G/730811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812 Materiales Didácticos"/>
    <s v="001"/>
    <n v="4000"/>
    <n v="0"/>
    <n v="4000"/>
    <n v="-4000"/>
    <n v="0"/>
    <n v="0"/>
    <n v="0"/>
    <n v="0"/>
    <n v="4000"/>
    <n v="4000"/>
    <n v="0"/>
    <s v="G/730812/1FJ103"/>
  </r>
  <r>
    <s v="1"/>
    <s v="QUITO CIUDAD SOLIDARIA"/>
    <s v="COMUNALES"/>
    <s v="F"/>
    <s v="COORDINACION TERRITORIAL Y PARTICIPACION CIUDADANA"/>
    <s v="Administración Zonal Valle de Tumbaco"/>
    <s v="ZT06F060"/>
    <s v="PROMOCIÓN Y PROTECCIÓN DE DERECHOS"/>
    <s v="GI00J10300002D PROMOCIÓN DE DERECHOS DE GRUPOS DE ATENC"/>
    <x v="4"/>
    <s v="730820 Menaje y Accesorios Descartables"/>
    <s v="001"/>
    <n v="500"/>
    <n v="0"/>
    <n v="500"/>
    <n v="-500"/>
    <n v="0"/>
    <n v="0"/>
    <n v="0"/>
    <n v="0"/>
    <n v="500"/>
    <n v="500"/>
    <n v="0"/>
    <s v="G/730820/1FJ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204 Edición, Impresión, Reproducción, Public"/>
    <s v="001"/>
    <n v="1000"/>
    <n v="-1000"/>
    <n v="0"/>
    <n v="0"/>
    <n v="0"/>
    <n v="0"/>
    <n v="0"/>
    <n v="0"/>
    <n v="0"/>
    <n v="0"/>
    <n v="0"/>
    <s v="G/730204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205 Espectáculos Culturales y Sociales"/>
    <s v="001"/>
    <n v="3000"/>
    <n v="-3000"/>
    <n v="0"/>
    <n v="0"/>
    <n v="0"/>
    <n v="0"/>
    <n v="0"/>
    <n v="0"/>
    <n v="0"/>
    <n v="0"/>
    <n v="0"/>
    <s v="G/730205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505 Vehículos (Arrendamiento)"/>
    <s v="001"/>
    <n v="21090.240000000002"/>
    <n v="-5000"/>
    <n v="16090.240000000002"/>
    <n v="-16090.24"/>
    <n v="0"/>
    <n v="0"/>
    <n v="0"/>
    <n v="0"/>
    <n v="16090.240000000002"/>
    <n v="16090.240000000002"/>
    <n v="0"/>
    <s v="G/730505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606 Honorarios por Contratos Civiles de Servici"/>
    <s v="001"/>
    <n v="37887.120000000003"/>
    <n v="0"/>
    <n v="37887.120000000003"/>
    <n v="-37887.120000000003"/>
    <n v="0"/>
    <n v="0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810 Dispositivos Médicos para Laboratorio Cl"/>
    <s v="001"/>
    <n v="0"/>
    <n v="1000"/>
    <n v="1000"/>
    <n v="0"/>
    <n v="1000"/>
    <n v="0"/>
    <n v="0"/>
    <n v="0"/>
    <n v="1000"/>
    <n v="1000"/>
    <n v="1000"/>
    <s v="G/730810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4"/>
    <s v="730812 Materiales Didácticos"/>
    <s v="001"/>
    <n v="0"/>
    <n v="4000"/>
    <n v="4000"/>
    <n v="-4000"/>
    <n v="0"/>
    <n v="0"/>
    <n v="0"/>
    <n v="0"/>
    <n v="4000"/>
    <n v="4000"/>
    <n v="0"/>
    <s v="G/730812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4"/>
    <s v="730105 Telecomunicaciones"/>
    <s v="001"/>
    <n v="0"/>
    <n v="1000"/>
    <n v="1000"/>
    <n v="-1000"/>
    <n v="0"/>
    <n v="0"/>
    <n v="0"/>
    <n v="0"/>
    <n v="1000"/>
    <n v="1000"/>
    <n v="0"/>
    <s v="G/730105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4"/>
    <s v="730205 Espectáculos Culturales y Sociales"/>
    <s v="001"/>
    <n v="3908"/>
    <n v="-3908"/>
    <n v="0"/>
    <n v="0"/>
    <n v="0"/>
    <n v="0"/>
    <n v="0"/>
    <n v="0"/>
    <n v="0"/>
    <n v="0"/>
    <n v="0"/>
    <s v="G/730205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4"/>
    <s v="730606 Honorarios por Contratos Civiles de Servici"/>
    <s v="001"/>
    <n v="37887.120000000003"/>
    <n v="-1300"/>
    <n v="36587.120000000003"/>
    <n v="-36587.120000000003"/>
    <n v="0"/>
    <n v="0"/>
    <n v="0"/>
    <n v="0"/>
    <n v="36587.120000000003"/>
    <n v="36587.120000000003"/>
    <n v="0"/>
    <s v="G/730606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4"/>
    <s v="730812 Materiales Didácticos"/>
    <s v="001"/>
    <n v="1589"/>
    <n v="0"/>
    <n v="1589"/>
    <n v="-1589"/>
    <n v="0"/>
    <n v="0"/>
    <n v="0"/>
    <n v="0"/>
    <n v="1589"/>
    <n v="1589"/>
    <n v="0"/>
    <s v="G/730812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onal Valle de Tumbaco"/>
    <s v="ZT06F060"/>
    <s v="QUITO SIN MIEDO"/>
    <s v="GI00N10300004D PREVENCIÓN SITUACIONAL Y CONVIVENCIA PAC"/>
    <x v="4"/>
    <s v="730807 Materiales de Impresión, Fotografía, Rep"/>
    <s v="001"/>
    <n v="1000"/>
    <n v="0"/>
    <n v="1000"/>
    <n v="-1000"/>
    <n v="0"/>
    <n v="0"/>
    <n v="0"/>
    <n v="0"/>
    <n v="1000"/>
    <n v="1000"/>
    <n v="0"/>
    <s v="G/730807/1FN103"/>
  </r>
  <r>
    <s v="1"/>
    <s v="QUITO CIUDAD SOLIDARIA"/>
    <s v="COMUNALES"/>
    <s v="F"/>
    <s v="COORDINACION TERRITORIAL Y PARTICIPACION CIUDADANA"/>
    <s v="Administración Zonal Valle de Tumbaco"/>
    <s v="ZT06F060"/>
    <s v="QUITO SIN MIEDO"/>
    <s v="GI00N10300004D PREVENCIÓN SITUACIONAL Y CONVIVENCIA PAC"/>
    <x v="4"/>
    <s v="730811 Insumos, Materiales y Suministros para Cons"/>
    <s v="001"/>
    <n v="3500"/>
    <n v="0"/>
    <n v="3500"/>
    <n v="-3500"/>
    <n v="0"/>
    <n v="0"/>
    <n v="0"/>
    <n v="0"/>
    <n v="3500"/>
    <n v="3500"/>
    <n v="0"/>
    <s v="G/730811/1FN103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5D REDUCCIÓN DE RIESGOS DE DESASTRES EN EL"/>
    <x v="4"/>
    <s v="730606 Honorarios por Contratos Civiles de Servici"/>
    <s v="001"/>
    <n v="29000"/>
    <n v="0"/>
    <n v="29000"/>
    <n v="-29000"/>
    <n v="0"/>
    <n v="0"/>
    <n v="0"/>
    <n v="0"/>
    <n v="29000"/>
    <n v="29000"/>
    <n v="0"/>
    <s v="G/730606/3FN301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5D REDUCCIÓN DE RIESGOS DE DESASTRES EN EL"/>
    <x v="4"/>
    <s v="730811 Insumos, Materiales y Suministros para Cons"/>
    <s v="001"/>
    <n v="4700"/>
    <n v="0"/>
    <n v="4700"/>
    <n v="-4700"/>
    <n v="0"/>
    <n v="0"/>
    <n v="0"/>
    <n v="0"/>
    <n v="4700"/>
    <n v="4700"/>
    <n v="0"/>
    <s v="G/730811/3FN301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5D REDUCCIÓN DE RIESGOS DE DESASTRES EN EL"/>
    <x v="4"/>
    <s v="730820 Menaje y Accesorios Descartables"/>
    <s v="001"/>
    <n v="1000"/>
    <n v="0"/>
    <n v="1000"/>
    <n v="-1000"/>
    <n v="0"/>
    <n v="0"/>
    <n v="0"/>
    <n v="0"/>
    <n v="1000"/>
    <n v="1000"/>
    <n v="0"/>
    <s v="G/730820/3FN301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6D ATENCIÓN Y RESPUESTA DE EMERGENCIAS"/>
    <x v="4"/>
    <s v="730802 Vestuario, Lencería, Prendas de Protecci"/>
    <s v="001"/>
    <n v="2500"/>
    <n v="0"/>
    <n v="2500"/>
    <n v="0"/>
    <n v="2500"/>
    <n v="2500"/>
    <n v="0"/>
    <n v="0"/>
    <n v="2500"/>
    <n v="2500"/>
    <n v="0"/>
    <s v="G/730802/3FN301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6D ATENCIÓN Y RESPUESTA DE EMERGENCIAS"/>
    <x v="4"/>
    <s v="731406 Herramientas y equipos menores"/>
    <s v="001"/>
    <n v="2000"/>
    <n v="0"/>
    <n v="2000"/>
    <n v="-2000"/>
    <n v="0"/>
    <n v="0"/>
    <n v="0"/>
    <n v="0"/>
    <n v="2000"/>
    <n v="2000"/>
    <n v="0"/>
    <s v="G/731406/3FN301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4 Urbanización y Embellecimiento"/>
    <s v="002"/>
    <n v="57278.64"/>
    <n v="-45250.76"/>
    <n v="12027.879999999997"/>
    <n v="0"/>
    <n v="12027.879999999997"/>
    <n v="0.01"/>
    <n v="12027.87"/>
    <n v="12027.86"/>
    <n v="9.9999999965802999E-3"/>
    <n v="1.9999999996798579E-2"/>
    <n v="0"/>
    <s v="G/7501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4 Urbanización y Embellecimiento"/>
    <s v="001"/>
    <n v="819164.85"/>
    <n v="-30945.41"/>
    <n v="788219.44"/>
    <n v="-82174.61"/>
    <n v="706044.83"/>
    <n v="691131.1"/>
    <n v="14913.73"/>
    <n v="14885.65"/>
    <n v="773305.71"/>
    <n v="773333.78999999992"/>
    <n v="0"/>
    <s v="G/7501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5 Transporte y Vías"/>
    <s v="002"/>
    <n v="141267.42000000001"/>
    <n v="-71169.77"/>
    <n v="70097.650000000009"/>
    <n v="0"/>
    <n v="70097.650000000009"/>
    <n v="0.01"/>
    <n v="70097.64"/>
    <n v="70097.64"/>
    <n v="1.0000000009313226E-2"/>
    <n v="1.0000000009313226E-2"/>
    <n v="0"/>
    <s v="G/7501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5 Transporte y Vías"/>
    <s v="001"/>
    <n v="1668818.66"/>
    <n v="-169481.19"/>
    <n v="1499337.47"/>
    <n v="-99270.91"/>
    <n v="1400066.56"/>
    <n v="1279773.8"/>
    <n v="120292.76"/>
    <n v="120238.18"/>
    <n v="1379044.71"/>
    <n v="1379099.29"/>
    <n v="0"/>
    <s v="G/7501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7 Construcciones y Edificaciones"/>
    <s v="002"/>
    <n v="234498.13"/>
    <n v="-26732.05"/>
    <n v="207766.08000000002"/>
    <n v="0"/>
    <n v="207766.08000000002"/>
    <n v="0"/>
    <n v="207766.08"/>
    <n v="207766.07"/>
    <n v="0"/>
    <n v="1.0000000009313226E-2"/>
    <n v="0"/>
    <s v="G/750107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1D PRESUPUESTOS PARTICIPATIVOS"/>
    <x v="5"/>
    <s v="750107 Construcciones y Edificaciones"/>
    <s v="001"/>
    <n v="825454.9"/>
    <n v="50747.49"/>
    <n v="876202.39"/>
    <n v="-269072.71999999997"/>
    <n v="607129.67000000004"/>
    <n v="353388.47"/>
    <n v="253741.2"/>
    <n v="241267.05"/>
    <n v="622461.18999999994"/>
    <n v="634935.34000000008"/>
    <n v="0"/>
    <s v="G/750107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6D INFRAESTRUCTURA COMUNITARIA"/>
    <x v="5"/>
    <s v="750104 Urbanización y Embellecimiento"/>
    <s v="001"/>
    <n v="55000"/>
    <n v="-27000"/>
    <n v="28000"/>
    <n v="-28000"/>
    <n v="0"/>
    <n v="0"/>
    <n v="0"/>
    <n v="0"/>
    <n v="28000"/>
    <n v="28000"/>
    <n v="0"/>
    <s v="G/750104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6D INFRAESTRUCTURA COMUNITARIA"/>
    <x v="5"/>
    <s v="750105 Transporte y Vías"/>
    <s v="001"/>
    <n v="80000"/>
    <n v="316151.86"/>
    <n v="396151.86"/>
    <n v="-9504.26"/>
    <n v="386647.6"/>
    <n v="386647.6"/>
    <n v="0"/>
    <n v="0"/>
    <n v="396151.86"/>
    <n v="396151.86"/>
    <n v="0"/>
    <s v="G/750105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6D INFRAESTRUCTURA COMUNITARIA"/>
    <x v="5"/>
    <s v="750107 Construcciones y Edificaciones"/>
    <s v="001"/>
    <n v="289151.86"/>
    <n v="-289151.86"/>
    <n v="0"/>
    <n v="0"/>
    <n v="0"/>
    <n v="0"/>
    <n v="0"/>
    <n v="0"/>
    <n v="0"/>
    <n v="0"/>
    <n v="0"/>
    <s v="G/750107/1FF102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6"/>
    <s v="840104 Maquinarias y Equipos"/>
    <s v="001"/>
    <n v="4000"/>
    <n v="0"/>
    <n v="4000"/>
    <n v="-4000"/>
    <n v="0"/>
    <n v="0"/>
    <n v="0"/>
    <n v="0"/>
    <n v="4000"/>
    <n v="4000"/>
    <n v="0"/>
    <s v="G/840104/1FF102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3D SEGURIDAD ALIMENTARIA Y DE CALIDAD"/>
    <x v="6"/>
    <s v="840113 Equipos Médicos"/>
    <s v="001"/>
    <n v="0"/>
    <n v="4000"/>
    <n v="4000"/>
    <n v="0"/>
    <n v="4000"/>
    <n v="0"/>
    <n v="0"/>
    <n v="0"/>
    <n v="4000"/>
    <n v="4000"/>
    <n v="4000"/>
    <s v="G/840113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6"/>
    <s v="840107 Equipos, Sistemas y Paquetes Informáticos"/>
    <s v="001"/>
    <n v="0"/>
    <n v="2908"/>
    <n v="2908"/>
    <n v="-2908"/>
    <n v="0"/>
    <n v="0"/>
    <n v="0"/>
    <n v="0"/>
    <n v="2908"/>
    <n v="2908"/>
    <n v="0"/>
    <s v="G/840107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4D SISTEMA INTEGRAL DE PROMOCIÓN DE LA SALU"/>
    <x v="6"/>
    <s v="840113 Equipos Médicos"/>
    <s v="001"/>
    <n v="0"/>
    <n v="1300"/>
    <n v="1300"/>
    <n v="-1300"/>
    <n v="0"/>
    <n v="0"/>
    <n v="0"/>
    <n v="0"/>
    <n v="1300"/>
    <n v="1300"/>
    <n v="0"/>
    <s v="G/840113/1FM103"/>
  </r>
  <r>
    <s v="1"/>
    <s v="QUITO CIUDAD SOLIDARIA"/>
    <s v="COMUNALES"/>
    <s v="F"/>
    <s v="COORDINACION TERRITORIAL Y PARTICIPACION CIUDADANA"/>
    <s v="Administración Zonal Valle de Tumbaco"/>
    <s v="ZT06F060"/>
    <s v="SALUD AL DIA"/>
    <s v="GI00M10300005D MANEJO DE FAUNA URBANA EN EL DMQ"/>
    <x v="6"/>
    <s v="840103 Mobiliarios"/>
    <s v="001"/>
    <n v="1472.46"/>
    <n v="0"/>
    <n v="1472.46"/>
    <n v="-1472.46"/>
    <n v="0"/>
    <n v="0"/>
    <n v="0"/>
    <n v="0"/>
    <n v="1472.46"/>
    <n v="1472.46"/>
    <n v="0"/>
    <s v="G/840103/1FM103"/>
  </r>
  <r>
    <s v="1"/>
    <s v="QUITO CIUDAD SOLIDARIA"/>
    <s v="COMUNALES"/>
    <s v="F"/>
    <s v="COORDINACION TERRITORIAL Y PARTICIPACION CIUDADANA"/>
    <s v="Administración Zonal Valle de Tumbaco"/>
    <s v="ZT06F060"/>
    <s v="QUITO SIN MIEDO"/>
    <s v="GI00N10300004D PREVENCIÓN SITUACIONAL Y CONVIVENCIA PAC"/>
    <x v="6"/>
    <s v="840107 Equipos, Sistemas y Paquetes Informáticos"/>
    <s v="001"/>
    <n v="1000"/>
    <n v="0"/>
    <n v="1000"/>
    <n v="-1000"/>
    <n v="0"/>
    <n v="0"/>
    <n v="0"/>
    <n v="0"/>
    <n v="1000"/>
    <n v="1000"/>
    <n v="0"/>
    <s v="G/840107/1FN103"/>
  </r>
  <r>
    <s v="3"/>
    <s v="QUITO CIUDAD INTELIGENTE"/>
    <s v="COMUNALES"/>
    <s v="F"/>
    <s v="COORDINACION TERRITORIAL Y PARTICIPACION CIUDADANA"/>
    <s v="Administración Zonal Valle de Tumbaco"/>
    <s v="ZT06F060"/>
    <s v="GESTION DE RIESGOS"/>
    <s v="GI00N30100005D REDUCCIÓN DE RIESGOS DE DESASTRES EN EL"/>
    <x v="6"/>
    <s v="840103 Mobiliarios"/>
    <s v="001"/>
    <n v="4500"/>
    <n v="0"/>
    <n v="4500"/>
    <n v="-4500"/>
    <n v="0"/>
    <n v="0"/>
    <n v="0"/>
    <n v="0"/>
    <n v="4500"/>
    <n v="4500"/>
    <n v="0"/>
    <s v="G/840103/3FN301"/>
  </r>
  <r>
    <s v="1"/>
    <s v="QUITO CIUDAD SOLIDARIA"/>
    <s v="COMUNALES"/>
    <s v="F"/>
    <s v="COORDINACION TERRITORIAL Y PARTICIPACION CIUDADANA"/>
    <s v="Administración Zonal Valle de Tumbaco"/>
    <s v="ZT06F060"/>
    <s v="PARTICIPACION CIUDADANA"/>
    <s v="GI00F10200005D CASAS SOMOS QUITO"/>
    <x v="7"/>
    <s v="990101 Obligaciones de Ejercicios Anteriores por E"/>
    <s v="002"/>
    <n v="0"/>
    <n v="1980.52"/>
    <n v="1980.52"/>
    <n v="0"/>
    <n v="1980.52"/>
    <n v="0"/>
    <n v="0"/>
    <n v="0"/>
    <n v="1980.52"/>
    <n v="1980.52"/>
    <n v="1980.52"/>
    <s v="G/990101/1FF102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105 Remuneraciones Unificadas"/>
    <s v="002"/>
    <n v="1253772"/>
    <n v="13330"/>
    <n v="1267102"/>
    <n v="-155486.81"/>
    <n v="1111615.19"/>
    <n v="0"/>
    <n v="732805.5"/>
    <n v="732805.49"/>
    <n v="534296.5"/>
    <n v="534296.51"/>
    <n v="378809.69"/>
    <s v="G/510105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106 Salarios Unificados"/>
    <s v="002"/>
    <n v="94303.2"/>
    <n v="0"/>
    <n v="94303.2"/>
    <n v="-9469.0300000000007"/>
    <n v="84834.17"/>
    <n v="0"/>
    <n v="56104.44"/>
    <n v="56104.44"/>
    <n v="38198.759999999995"/>
    <n v="38198.759999999995"/>
    <n v="28729.73"/>
    <s v="G/510106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203 Decimotercer Sueldo"/>
    <s v="002"/>
    <n v="113052.6"/>
    <n v="620"/>
    <n v="113672.6"/>
    <n v="0"/>
    <n v="113672.6"/>
    <n v="0"/>
    <n v="14616.28"/>
    <n v="14616.28"/>
    <n v="99056.320000000007"/>
    <n v="99056.320000000007"/>
    <n v="99056.320000000007"/>
    <s v="G/51020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204 Decimocuarto Sueldo"/>
    <s v="002"/>
    <n v="40987.82"/>
    <n v="0"/>
    <n v="40987.82"/>
    <n v="0"/>
    <n v="40987.82"/>
    <n v="0"/>
    <n v="30473.5"/>
    <n v="30473.5"/>
    <n v="10514.32"/>
    <n v="10514.32"/>
    <n v="10514.32"/>
    <s v="G/5102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304 Compensación por Transporte"/>
    <s v="002"/>
    <n v="1584"/>
    <n v="0"/>
    <n v="1584"/>
    <n v="-1264.21"/>
    <n v="319.78999999999996"/>
    <n v="0"/>
    <n v="208"/>
    <n v="208"/>
    <n v="1376"/>
    <n v="1376"/>
    <n v="111.79"/>
    <s v="G/5103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306 Alimentación"/>
    <s v="002"/>
    <n v="12672"/>
    <n v="0"/>
    <n v="12672"/>
    <n v="-5522.63"/>
    <n v="7149.37"/>
    <n v="0"/>
    <n v="4320"/>
    <n v="4320"/>
    <n v="8352"/>
    <n v="8352"/>
    <n v="2829.37"/>
    <s v="G/510306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401 Por Cargas Familiares"/>
    <s v="002"/>
    <n v="471.52"/>
    <n v="0"/>
    <n v="471.52"/>
    <n v="-229.52"/>
    <n v="241.99999999999997"/>
    <n v="0"/>
    <n v="160"/>
    <n v="160"/>
    <n v="311.52"/>
    <n v="311.52"/>
    <n v="82"/>
    <s v="G/5104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408 Subsidio de Antigüedad"/>
    <s v="002"/>
    <n v="2829.1"/>
    <n v="0"/>
    <n v="2829.1"/>
    <n v="381.43"/>
    <n v="3210.5299999999997"/>
    <n v="0"/>
    <n v="2105.7399999999998"/>
    <n v="2105.7399999999998"/>
    <n v="723.36000000000013"/>
    <n v="723.36000000000013"/>
    <n v="1104.79"/>
    <s v="G/510408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507 Honorarios"/>
    <s v="002"/>
    <n v="4962.9399999999996"/>
    <n v="0"/>
    <n v="4962.9399999999996"/>
    <n v="0"/>
    <n v="4962.9399999999996"/>
    <n v="0"/>
    <n v="1800"/>
    <n v="1800"/>
    <n v="3162.9399999999996"/>
    <n v="3162.9399999999996"/>
    <n v="3162.94"/>
    <s v="G/510507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509 Horas Extraordinarias y Suplementarias"/>
    <s v="002"/>
    <n v="20856"/>
    <n v="0"/>
    <n v="20856"/>
    <n v="-4555.54"/>
    <n v="16300.46"/>
    <n v="0"/>
    <n v="9890.11"/>
    <n v="9890.11"/>
    <n v="10965.89"/>
    <n v="10965.89"/>
    <n v="6410.35"/>
    <s v="G/510509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510 Servicios Personales por Contrato"/>
    <s v="002"/>
    <n v="8556"/>
    <n v="-8556"/>
    <n v="0"/>
    <n v="0"/>
    <n v="0"/>
    <n v="0"/>
    <n v="0"/>
    <n v="0"/>
    <n v="0"/>
    <n v="0"/>
    <n v="0"/>
    <s v="G/510510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512 Subrogación"/>
    <s v="002"/>
    <n v="6150.4"/>
    <n v="0"/>
    <n v="6150.4"/>
    <n v="-2799.2"/>
    <n v="3351.2"/>
    <n v="0"/>
    <n v="552"/>
    <n v="552"/>
    <n v="5598.4"/>
    <n v="5598.4"/>
    <n v="2799.2"/>
    <s v="G/510512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513 Encargos"/>
    <s v="002"/>
    <n v="12479.8"/>
    <n v="0"/>
    <n v="12479.8"/>
    <n v="-9314.68"/>
    <n v="3165.119999999999"/>
    <n v="0"/>
    <n v="1772.47"/>
    <n v="1772.47"/>
    <n v="10707.33"/>
    <n v="10707.33"/>
    <n v="1392.65"/>
    <s v="G/51051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601 Aporte Patronal"/>
    <s v="002"/>
    <n v="171142.33"/>
    <n v="603.87"/>
    <n v="171746.19999999998"/>
    <n v="-19409.41"/>
    <n v="152336.78999999998"/>
    <n v="0"/>
    <n v="100327.4"/>
    <n v="100327.4"/>
    <n v="71418.799999999988"/>
    <n v="71418.799999999988"/>
    <n v="52009.39"/>
    <s v="G/5106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602 Fondo de Reserva"/>
    <s v="002"/>
    <n v="113052.6"/>
    <n v="620"/>
    <n v="113672.6"/>
    <n v="-29553.53"/>
    <n v="84119.07"/>
    <n v="0"/>
    <n v="56188.05"/>
    <n v="56188.05"/>
    <n v="57484.55"/>
    <n v="57484.55"/>
    <n v="27931.02"/>
    <s v="G/510602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4D REMUNERACION PERSONAL"/>
    <x v="0"/>
    <s v="510707 Compensación por Vacaciones no Gozadas por"/>
    <s v="002"/>
    <n v="13977.57"/>
    <n v="0"/>
    <n v="13977.57"/>
    <n v="0"/>
    <n v="13977.57"/>
    <n v="0"/>
    <n v="5410.62"/>
    <n v="5410.62"/>
    <n v="8566.9500000000007"/>
    <n v="8566.9500000000007"/>
    <n v="8566.9500000000007"/>
    <s v="G/510707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101  Agua Potable"/>
    <s v="001"/>
    <n v="16800"/>
    <n v="-3800"/>
    <n v="13000"/>
    <n v="0"/>
    <n v="13000"/>
    <n v="0"/>
    <n v="13000"/>
    <n v="6075.44"/>
    <n v="0"/>
    <n v="6924.56"/>
    <n v="0"/>
    <s v="G/5301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104 Energía Eléctrica"/>
    <s v="001"/>
    <n v="37200"/>
    <n v="0"/>
    <n v="37200"/>
    <n v="0"/>
    <n v="37200"/>
    <n v="0"/>
    <n v="37200"/>
    <n v="15162.55"/>
    <n v="0"/>
    <n v="22037.45"/>
    <n v="0"/>
    <s v="G/5301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105 Telecomunicaciones"/>
    <s v="001"/>
    <n v="10000"/>
    <n v="-4000"/>
    <n v="6000"/>
    <n v="0"/>
    <n v="6000"/>
    <n v="0"/>
    <n v="6000"/>
    <n v="3274.61"/>
    <n v="0"/>
    <n v="2725.39"/>
    <n v="0"/>
    <s v="G/530105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01 Transporte de Personal"/>
    <s v="001"/>
    <n v="65000"/>
    <n v="-13696.33"/>
    <n v="51303.67"/>
    <n v="-22943.47"/>
    <n v="28360.199999999997"/>
    <n v="0"/>
    <n v="28360.2"/>
    <n v="11674"/>
    <n v="22943.469999999998"/>
    <n v="39629.67"/>
    <n v="0"/>
    <s v="G/5302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03 Almacenamiento, Embalaje, Desembalaje, Enva"/>
    <s v="001"/>
    <n v="0"/>
    <n v="1344"/>
    <n v="1344"/>
    <n v="0"/>
    <n v="1344"/>
    <n v="0"/>
    <n v="0"/>
    <n v="0"/>
    <n v="1344"/>
    <n v="1344"/>
    <n v="1344"/>
    <s v="G/53020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04 Edición, Impresión, Reproducción, Public"/>
    <s v="001"/>
    <n v="0"/>
    <n v="2531.0500000000002"/>
    <n v="2531.0500000000002"/>
    <n v="-2531.0500000000002"/>
    <n v="0"/>
    <n v="0"/>
    <n v="0"/>
    <n v="0"/>
    <n v="2531.0500000000002"/>
    <n v="2531.0500000000002"/>
    <n v="0"/>
    <s v="G/5302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08 Servicio de Seguridad y Vigilancia"/>
    <s v="001"/>
    <n v="380000"/>
    <n v="-23569.3"/>
    <n v="356430.7"/>
    <n v="-31171.94"/>
    <n v="325258.76"/>
    <n v="0"/>
    <n v="265921.57"/>
    <n v="180604.98"/>
    <n v="90509.13"/>
    <n v="175825.72"/>
    <n v="59337.19"/>
    <s v="G/530208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09 Servicios de Aseo, Lavado de Vestimenta"/>
    <s v="001"/>
    <n v="125000"/>
    <n v="0"/>
    <n v="125000"/>
    <n v="-38709.56"/>
    <n v="86290.44"/>
    <n v="0"/>
    <n v="85714.06"/>
    <n v="44239.519999999997"/>
    <n v="39285.94"/>
    <n v="80760.48000000001"/>
    <n v="576.38"/>
    <s v="G/530209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246 Servicios de Identificación, Marcación, Aut"/>
    <s v="001"/>
    <n v="2000"/>
    <n v="0"/>
    <n v="2000"/>
    <n v="-44"/>
    <n v="1956"/>
    <n v="0"/>
    <n v="1456"/>
    <n v="0"/>
    <n v="544"/>
    <n v="2000"/>
    <n v="500"/>
    <s v="G/530246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402 Edificios, Locales, Residencias y Cablea"/>
    <s v="001"/>
    <n v="53000"/>
    <n v="-47861.06"/>
    <n v="5138.9400000000023"/>
    <n v="-200"/>
    <n v="4938.9400000000023"/>
    <n v="0"/>
    <n v="4938.9399999999996"/>
    <n v="1579.65"/>
    <n v="200.00000000000273"/>
    <n v="3559.2900000000022"/>
    <n v="0"/>
    <s v="G/530402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403 Mobiliarios (Instalación, Mantenimiento"/>
    <s v="001"/>
    <n v="0"/>
    <n v="4480"/>
    <n v="4480"/>
    <n v="0"/>
    <n v="4480"/>
    <n v="0"/>
    <n v="0"/>
    <n v="0"/>
    <n v="4480"/>
    <n v="4480"/>
    <n v="4480"/>
    <s v="G/53040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404 Maquinarias y Equipos (Instalación, Mant"/>
    <s v="001"/>
    <n v="3000"/>
    <n v="16734.12"/>
    <n v="19734.12"/>
    <n v="0"/>
    <n v="19734.12"/>
    <n v="265.44"/>
    <n v="6613.62"/>
    <n v="106"/>
    <n v="13120.5"/>
    <n v="19628.12"/>
    <n v="12855.06"/>
    <s v="G/5304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405 Vehículos (Servicio para Mantenimiento y Re"/>
    <s v="001"/>
    <n v="3000"/>
    <n v="7237.73"/>
    <n v="10237.73"/>
    <n v="0"/>
    <n v="10237.73"/>
    <n v="38.08"/>
    <n v="7452.03"/>
    <n v="30.27"/>
    <n v="2785.7"/>
    <n v="10207.459999999999"/>
    <n v="2747.62"/>
    <s v="G/530405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701 Desarrollo, Actualización, Asistencia Técni"/>
    <s v="001"/>
    <n v="0"/>
    <n v="18000"/>
    <n v="18000"/>
    <n v="0"/>
    <n v="18000"/>
    <n v="0"/>
    <n v="0"/>
    <n v="0"/>
    <n v="18000"/>
    <n v="18000"/>
    <n v="18000"/>
    <s v="G/5307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704 Mantenimiento y Reparación de Equipos y Sis"/>
    <s v="001"/>
    <n v="1000"/>
    <n v="5000"/>
    <n v="6000"/>
    <n v="0"/>
    <n v="6000"/>
    <n v="0"/>
    <n v="0"/>
    <n v="0"/>
    <n v="6000"/>
    <n v="6000"/>
    <n v="6000"/>
    <s v="G/5307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01 Alimentos y Bebidas"/>
    <s v="001"/>
    <n v="0"/>
    <n v="120"/>
    <n v="120"/>
    <n v="-120"/>
    <n v="0"/>
    <n v="0"/>
    <n v="0"/>
    <n v="0"/>
    <n v="120"/>
    <n v="120"/>
    <n v="0"/>
    <s v="G/53080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03 Combustibles y Lubricantes"/>
    <s v="001"/>
    <n v="16000"/>
    <n v="-320"/>
    <n v="15680"/>
    <n v="-3160"/>
    <n v="12520"/>
    <n v="0"/>
    <n v="7840"/>
    <n v="1454.9"/>
    <n v="7840"/>
    <n v="14225.1"/>
    <n v="4680"/>
    <s v="G/53080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04 Materiales de Oficina"/>
    <s v="001"/>
    <n v="20000"/>
    <n v="-11626.32"/>
    <n v="8373.68"/>
    <n v="-1989.68"/>
    <n v="6384"/>
    <n v="0"/>
    <n v="0"/>
    <n v="0"/>
    <n v="8373.68"/>
    <n v="8373.68"/>
    <n v="6384"/>
    <s v="G/530804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05 Materiales de Aseo"/>
    <s v="001"/>
    <n v="13000"/>
    <n v="3136"/>
    <n v="16136"/>
    <n v="-4109.55"/>
    <n v="12026.45"/>
    <n v="837.76"/>
    <n v="4067.63"/>
    <n v="4067.63"/>
    <n v="12068.369999999999"/>
    <n v="12068.369999999999"/>
    <n v="7121.06"/>
    <s v="G/530805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07 Materiales de Impresión, Fotografía, Rep"/>
    <s v="001"/>
    <n v="17000"/>
    <n v="30940.19"/>
    <n v="47940.19"/>
    <n v="0"/>
    <n v="47940.19"/>
    <n v="0"/>
    <n v="0"/>
    <n v="0"/>
    <n v="47940.19"/>
    <n v="47940.19"/>
    <n v="47940.19"/>
    <s v="G/530807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11 Insumos, Materiales y Suministros para Cons"/>
    <s v="001"/>
    <n v="0"/>
    <n v="7000"/>
    <n v="7000"/>
    <n v="0"/>
    <n v="7000"/>
    <n v="0"/>
    <n v="161.34"/>
    <n v="161.34"/>
    <n v="6838.66"/>
    <n v="6838.66"/>
    <n v="6838.66"/>
    <s v="G/530811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0813 Repuestos y Accesorios"/>
    <s v="001"/>
    <n v="9000"/>
    <n v="6781.92"/>
    <n v="15781.92"/>
    <n v="0"/>
    <n v="15781.92"/>
    <n v="2.2400000000000002"/>
    <n v="13167.85"/>
    <n v="300.17"/>
    <n v="2614.0699999999997"/>
    <n v="15481.75"/>
    <n v="2611.83"/>
    <s v="G/530813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1"/>
    <s v="531408 Bienes Artísticos, Culturales, Bienes De"/>
    <s v="001"/>
    <n v="0"/>
    <n v="1568"/>
    <n v="1568"/>
    <n v="0"/>
    <n v="1568"/>
    <n v="0"/>
    <n v="0"/>
    <n v="0"/>
    <n v="1568"/>
    <n v="1568"/>
    <n v="1568"/>
    <s v="G/531408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2"/>
    <s v="570102 Tasas Generales, Impuestos, Contribuciones,"/>
    <s v="001"/>
    <n v="6500"/>
    <n v="0"/>
    <n v="6500"/>
    <n v="0"/>
    <n v="6500"/>
    <n v="2876.63"/>
    <n v="24"/>
    <n v="24"/>
    <n v="6476"/>
    <n v="6476"/>
    <n v="3599.37"/>
    <s v="G/570102/1FA101"/>
  </r>
  <r>
    <s v="1"/>
    <s v="QUITO CIUDAD SOLIDARIA"/>
    <s v="COMUNALES"/>
    <s v="F"/>
    <s v="COORDINACION TERRITORIAL Y PARTICIPACION CIUDADANA"/>
    <s v="Administración Zonal Valle los Chillos"/>
    <s v="ZV05F050"/>
    <s v="FORTALECIMIENTO INSTITUCIONAL"/>
    <s v="GC00A10100001D GASTOS ADMINISTRATIVOS"/>
    <x v="2"/>
    <s v="570206 Costas Judiciales, Trámites Notariales, Leg"/>
    <s v="001"/>
    <n v="700"/>
    <n v="0"/>
    <n v="700"/>
    <n v="0"/>
    <n v="700"/>
    <n v="0"/>
    <n v="0"/>
    <n v="0"/>
    <n v="700"/>
    <n v="700"/>
    <n v="700"/>
    <s v="G/570206/1FA101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3"/>
    <s v="710203 Decimotercer Sueldo"/>
    <s v="002"/>
    <n v="11510"/>
    <n v="0"/>
    <n v="11510"/>
    <n v="0"/>
    <n v="11510"/>
    <n v="10060.540000000001"/>
    <n v="1449.46"/>
    <n v="1449.46"/>
    <n v="10060.540000000001"/>
    <n v="10060.540000000001"/>
    <n v="0"/>
    <s v="G/71020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3"/>
    <s v="710204 Decimocuarto Sueldo"/>
    <s v="002"/>
    <n v="5275.66"/>
    <n v="0"/>
    <n v="5275.66"/>
    <n v="0"/>
    <n v="5275.66"/>
    <n v="711.74"/>
    <n v="4488.26"/>
    <n v="4488.26"/>
    <n v="787.39999999999964"/>
    <n v="787.39999999999964"/>
    <n v="75.66"/>
    <s v="G/7102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3"/>
    <s v="710510 Servicios Personales por Contrato"/>
    <s v="002"/>
    <n v="138120"/>
    <n v="0"/>
    <n v="138120"/>
    <n v="0"/>
    <n v="138120"/>
    <n v="48249.5"/>
    <n v="89870.5"/>
    <n v="89870.5"/>
    <n v="48249.5"/>
    <n v="48249.5"/>
    <n v="0"/>
    <s v="G/710510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3"/>
    <s v="710601 Aporte Patronal"/>
    <s v="002"/>
    <n v="17472.18"/>
    <n v="0"/>
    <n v="17472.18"/>
    <n v="0"/>
    <n v="17472.18"/>
    <n v="6193.62"/>
    <n v="11278.56"/>
    <n v="11278.56"/>
    <n v="6193.6200000000008"/>
    <n v="6193.6200000000008"/>
    <n v="0"/>
    <s v="G/710601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3"/>
    <s v="710602 Fondo de Reserva"/>
    <s v="002"/>
    <n v="11510"/>
    <n v="0"/>
    <n v="11510"/>
    <n v="0"/>
    <n v="11510"/>
    <n v="6187.68"/>
    <n v="5322.32"/>
    <n v="5322.32"/>
    <n v="6187.68"/>
    <n v="6187.68"/>
    <n v="0"/>
    <s v="G/710602/1FF102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3"/>
    <s v="710203 Decimotercer Sueldo"/>
    <s v="002"/>
    <n v="1631"/>
    <n v="0"/>
    <n v="1631"/>
    <n v="0"/>
    <n v="1631"/>
    <n v="1019"/>
    <n v="612"/>
    <n v="612"/>
    <n v="1019"/>
    <n v="1019"/>
    <n v="0"/>
    <s v="G/710203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3"/>
    <s v="710204 Decimocuarto Sueldo"/>
    <s v="002"/>
    <n v="811.64"/>
    <n v="0"/>
    <n v="811.64"/>
    <n v="0"/>
    <n v="811.64"/>
    <n v="530.82000000000005"/>
    <n v="269.18"/>
    <n v="269.18"/>
    <n v="542.46"/>
    <n v="542.46"/>
    <n v="11.64"/>
    <s v="G/710204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3"/>
    <s v="710510 Servicios Personales por Contrato"/>
    <s v="002"/>
    <n v="19572"/>
    <n v="0"/>
    <n v="19572"/>
    <n v="0"/>
    <n v="19572"/>
    <n v="12228"/>
    <n v="7344"/>
    <n v="7344"/>
    <n v="12228"/>
    <n v="12228"/>
    <n v="0"/>
    <s v="G/710510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3"/>
    <s v="710601 Aporte Patronal"/>
    <s v="002"/>
    <n v="2475.86"/>
    <n v="0"/>
    <n v="2475.86"/>
    <n v="0"/>
    <n v="2475.86"/>
    <n v="1546.82"/>
    <n v="929.04"/>
    <n v="929.04"/>
    <n v="1546.8200000000002"/>
    <n v="1546.8200000000002"/>
    <n v="0"/>
    <s v="G/710601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3"/>
    <s v="710602 Fondo de Reserva"/>
    <s v="002"/>
    <n v="1631"/>
    <n v="0"/>
    <n v="1631"/>
    <n v="0"/>
    <n v="1631"/>
    <n v="1019.24"/>
    <n v="611.76"/>
    <n v="611.76"/>
    <n v="1019.24"/>
    <n v="1019.24"/>
    <n v="0"/>
    <s v="G/710602/1FJ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3"/>
    <s v="710203 Decimotercer Sueldo"/>
    <s v="001"/>
    <n v="0"/>
    <n v="777.58"/>
    <n v="777.58"/>
    <n v="0"/>
    <n v="777.58"/>
    <n v="555.41999999999996"/>
    <n v="0"/>
    <n v="0"/>
    <n v="777.58"/>
    <n v="777.58"/>
    <n v="222.16"/>
    <s v="G/710203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3"/>
    <s v="710204 Decimocuarto Sueldo"/>
    <s v="001"/>
    <n v="0"/>
    <n v="233.33"/>
    <n v="233.33"/>
    <n v="0"/>
    <n v="233.33"/>
    <n v="166.67"/>
    <n v="0"/>
    <n v="0"/>
    <n v="233.33"/>
    <n v="233.33"/>
    <n v="66.66"/>
    <s v="G/710204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3"/>
    <s v="710510 Servicios Personales por Contrato"/>
    <s v="001"/>
    <n v="0"/>
    <n v="9331"/>
    <n v="9331"/>
    <n v="0"/>
    <n v="9331"/>
    <n v="6665"/>
    <n v="0"/>
    <n v="0"/>
    <n v="9331"/>
    <n v="9331"/>
    <n v="2666"/>
    <s v="G/710510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3"/>
    <s v="710601 Aporte Patronal"/>
    <s v="001"/>
    <n v="0"/>
    <n v="1180.3800000000001"/>
    <n v="1180.3800000000001"/>
    <n v="0"/>
    <n v="1180.3800000000001"/>
    <n v="843.12"/>
    <n v="0"/>
    <n v="0"/>
    <n v="1180.3800000000001"/>
    <n v="1180.3800000000001"/>
    <n v="337.26"/>
    <s v="G/710601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3"/>
    <s v="710602 Fondo de Reserva"/>
    <s v="001"/>
    <n v="0"/>
    <n v="777.58"/>
    <n v="777.58"/>
    <n v="0"/>
    <n v="777.58"/>
    <n v="555.41999999999996"/>
    <n v="0"/>
    <n v="0"/>
    <n v="777.58"/>
    <n v="777.58"/>
    <n v="222.16"/>
    <s v="G/710602/1FM103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1D PRESUPUESTOS PARTICIPATIVOS"/>
    <x v="4"/>
    <s v="730605 Estudio y Diseño de Proyectos"/>
    <s v="001"/>
    <n v="53420.66"/>
    <n v="-2399.89"/>
    <n v="51020.770000000004"/>
    <n v="0"/>
    <n v="51020.770000000004"/>
    <n v="0"/>
    <n v="49690.03"/>
    <n v="49690.03"/>
    <n v="1330.7400000000052"/>
    <n v="1330.7400000000052"/>
    <n v="1330.74"/>
    <s v="G/7306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1D PRESUPUESTOS PARTICIPATIVOS"/>
    <x v="4"/>
    <s v="730811 Insumos, Materiales y Suministros para Cons"/>
    <s v="001"/>
    <n v="316988.88"/>
    <n v="-19518"/>
    <n v="297470.88"/>
    <n v="0"/>
    <n v="297470.88"/>
    <n v="297470.88"/>
    <n v="0"/>
    <n v="0"/>
    <n v="297470.88"/>
    <n v="297470.88"/>
    <n v="0"/>
    <s v="G/730811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2D SISTEMA DE PARTICIPACION CIUDADANA"/>
    <x v="4"/>
    <s v="730204 Edición, Impresión, Reproducción, Public"/>
    <s v="001"/>
    <n v="2500"/>
    <n v="0"/>
    <n v="2500"/>
    <n v="-2500"/>
    <n v="0"/>
    <n v="0"/>
    <n v="0"/>
    <n v="0"/>
    <n v="2500"/>
    <n v="2500"/>
    <n v="0"/>
    <s v="G/7302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2D SISTEMA DE PARTICIPACION CIUDADANA"/>
    <x v="4"/>
    <s v="730205 Espectáculos Culturales y Sociales"/>
    <s v="001"/>
    <n v="2477.34"/>
    <n v="0"/>
    <n v="2477.34"/>
    <n v="-2477.34"/>
    <n v="0"/>
    <n v="0"/>
    <n v="0"/>
    <n v="0"/>
    <n v="2477.34"/>
    <n v="2477.34"/>
    <n v="0"/>
    <s v="G/7302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2D SISTEMA DE PARTICIPACION CIUDADANA"/>
    <x v="4"/>
    <s v="730235 Servicio de Alimentación"/>
    <s v="001"/>
    <n v="7000"/>
    <n v="0"/>
    <n v="7000"/>
    <n v="-7000"/>
    <n v="0"/>
    <n v="0"/>
    <n v="0"/>
    <n v="0"/>
    <n v="7000"/>
    <n v="7000"/>
    <n v="0"/>
    <s v="G/73023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2D SISTEMA DE PARTICIPACION CIUDADANA"/>
    <x v="4"/>
    <s v="730613 Capacitación para la Ciudadanía en Gener"/>
    <s v="001"/>
    <n v="3000"/>
    <n v="0"/>
    <n v="3000"/>
    <n v="-3000"/>
    <n v="0"/>
    <n v="0"/>
    <n v="0"/>
    <n v="0"/>
    <n v="3000"/>
    <n v="3000"/>
    <n v="0"/>
    <s v="G/73061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3D &quot;VOLUNTARIADO &quot;&quot;QUITO ACCION&quot;&quot;&quot;"/>
    <x v="4"/>
    <s v="730613 Capacitación para la Ciudadanía en Gener"/>
    <s v="001"/>
    <n v="4000"/>
    <n v="0"/>
    <n v="4000"/>
    <n v="-4000"/>
    <n v="0"/>
    <n v="0"/>
    <n v="0"/>
    <n v="0"/>
    <n v="4000"/>
    <n v="4000"/>
    <n v="0"/>
    <s v="G/73061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3D &quot;VOLUNTARIADO &quot;&quot;QUITO ACCION&quot;&quot;&quot;"/>
    <x v="4"/>
    <s v="730802 Vestuario, Lencería, Prendas de Protecci"/>
    <s v="001"/>
    <n v="7900"/>
    <n v="0"/>
    <n v="7900"/>
    <n v="-7900"/>
    <n v="0"/>
    <n v="0"/>
    <n v="0"/>
    <n v="0"/>
    <n v="7900"/>
    <n v="7900"/>
    <n v="0"/>
    <s v="G/730802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204 Edición, Impresión, Reproducción, Public"/>
    <s v="001"/>
    <n v="6500"/>
    <n v="0"/>
    <n v="6500"/>
    <n v="-6500"/>
    <n v="0"/>
    <n v="0"/>
    <n v="0"/>
    <n v="0"/>
    <n v="6500"/>
    <n v="6500"/>
    <n v="0"/>
    <s v="G/7302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235 Servicio de Alimentación"/>
    <s v="001"/>
    <n v="500"/>
    <n v="0"/>
    <n v="500"/>
    <n v="-500"/>
    <n v="0"/>
    <n v="0"/>
    <n v="0"/>
    <n v="0"/>
    <n v="500"/>
    <n v="500"/>
    <n v="0"/>
    <s v="G/73023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402 Edificios, Locales, Residencias y Cablea"/>
    <s v="001"/>
    <n v="3000"/>
    <n v="0"/>
    <n v="3000"/>
    <n v="-3000"/>
    <n v="0"/>
    <n v="0"/>
    <n v="0"/>
    <n v="0"/>
    <n v="3000"/>
    <n v="3000"/>
    <n v="0"/>
    <s v="G/730402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606 Honorarios por Contratos Civiles de Servici"/>
    <s v="001"/>
    <n v="100845.48"/>
    <n v="0"/>
    <n v="100845.48"/>
    <n v="-100845.48"/>
    <n v="0"/>
    <n v="0"/>
    <n v="0"/>
    <n v="0"/>
    <n v="100845.48"/>
    <n v="100845.48"/>
    <n v="0"/>
    <s v="G/730606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613 Capacitación para la Ciudadanía en Gener"/>
    <s v="001"/>
    <n v="25000"/>
    <n v="0"/>
    <n v="25000"/>
    <n v="-25000"/>
    <n v="0"/>
    <n v="0"/>
    <n v="0"/>
    <n v="0"/>
    <n v="25000"/>
    <n v="25000"/>
    <n v="0"/>
    <s v="G/73061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4"/>
    <s v="730804 Materiales de Oficina"/>
    <s v="001"/>
    <n v="1000"/>
    <n v="0"/>
    <n v="1000"/>
    <n v="-1000"/>
    <n v="0"/>
    <n v="0"/>
    <n v="0"/>
    <n v="0"/>
    <n v="1000"/>
    <n v="1000"/>
    <n v="0"/>
    <s v="G/7308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6D INFRAESTRUCTURA COMUNITARIA"/>
    <x v="4"/>
    <s v="730417 Infraestructura"/>
    <s v="001"/>
    <n v="100000"/>
    <n v="-100000"/>
    <n v="0"/>
    <n v="0"/>
    <n v="0"/>
    <n v="0"/>
    <n v="0"/>
    <n v="0"/>
    <n v="0"/>
    <n v="0"/>
    <n v="0"/>
    <s v="G/730417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6D INFRAESTRUCTURA COMUNITARIA"/>
    <x v="4"/>
    <s v="730811 Insumos, Materiales y Suministros para Cons"/>
    <s v="001"/>
    <n v="11000"/>
    <n v="35000"/>
    <n v="46000"/>
    <n v="0"/>
    <n v="46000"/>
    <n v="30486.63"/>
    <n v="9207.18"/>
    <n v="0"/>
    <n v="36792.82"/>
    <n v="46000"/>
    <n v="6306.19"/>
    <s v="G/730811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235 Servicio de Alimentación"/>
    <s v="001"/>
    <n v="52900"/>
    <n v="0"/>
    <n v="52900"/>
    <n v="-52900"/>
    <n v="0"/>
    <n v="0"/>
    <n v="0"/>
    <n v="0"/>
    <n v="52900"/>
    <n v="52900"/>
    <n v="0"/>
    <s v="G/73023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505 Vehículos (Arrendamiento)"/>
    <s v="001"/>
    <n v="13500"/>
    <n v="0"/>
    <n v="13500"/>
    <n v="-13500"/>
    <n v="0"/>
    <n v="0"/>
    <n v="0"/>
    <n v="0"/>
    <n v="13500"/>
    <n v="13500"/>
    <n v="0"/>
    <s v="G/7305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613 Capacitación para la Ciudadanía en Gener"/>
    <s v="001"/>
    <n v="9860.5"/>
    <n v="0"/>
    <n v="9860.5"/>
    <n v="-9860.5"/>
    <n v="0"/>
    <n v="0"/>
    <n v="0"/>
    <n v="0"/>
    <n v="9860.5"/>
    <n v="9860.5"/>
    <n v="0"/>
    <s v="G/73061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802 Vestuario, Lencería, Prendas de Protecci"/>
    <s v="001"/>
    <n v="12100"/>
    <n v="0"/>
    <n v="12100"/>
    <n v="-12100"/>
    <n v="0"/>
    <n v="0"/>
    <n v="0"/>
    <n v="0"/>
    <n v="12100"/>
    <n v="12100"/>
    <n v="0"/>
    <s v="G/730802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811 Insumos, Materiales y Suministros para Cons"/>
    <s v="001"/>
    <n v="600"/>
    <n v="0"/>
    <n v="600"/>
    <n v="-600"/>
    <n v="0"/>
    <n v="0"/>
    <n v="0"/>
    <n v="0"/>
    <n v="600"/>
    <n v="600"/>
    <n v="0"/>
    <s v="G/730811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7D COLONIAS VACACIONALES RECREANDO QUITO"/>
    <x v="4"/>
    <s v="730812 Materiales Didácticos"/>
    <s v="001"/>
    <n v="5500"/>
    <n v="0"/>
    <n v="5500"/>
    <n v="-5500"/>
    <n v="0"/>
    <n v="0"/>
    <n v="0"/>
    <n v="0"/>
    <n v="5500"/>
    <n v="5500"/>
    <n v="0"/>
    <s v="G/730812/1FF102"/>
  </r>
  <r>
    <s v="1"/>
    <s v="QUITO CIUDAD SOLIDARIA"/>
    <s v="COMUNALES"/>
    <s v="F"/>
    <s v="COORDINACION TERRITORIAL Y PARTICIPACION CIUDADANA"/>
    <s v="Administración Zonal Valle los Chillos"/>
    <s v="ZV05F050"/>
    <s v="ARTE, CULTURA Y PATRIMONIO"/>
    <s v="GI00G10100001D AGENDA CULTURAL METROPOLITANA"/>
    <x v="4"/>
    <s v="730205 Espectáculos Culturales y Sociales"/>
    <s v="001"/>
    <n v="120000"/>
    <n v="0"/>
    <n v="120000"/>
    <n v="-50000"/>
    <n v="70000"/>
    <n v="0"/>
    <n v="70000"/>
    <n v="70000"/>
    <n v="50000"/>
    <n v="50000"/>
    <n v="0"/>
    <s v="G/730205/1FG101"/>
  </r>
  <r>
    <s v="1"/>
    <s v="QUITO CIUDAD SOLIDARIA"/>
    <s v="COMUNALES"/>
    <s v="F"/>
    <s v="COORDINACION TERRITORIAL Y PARTICIPACION CIUDADANA"/>
    <s v="Administración Zonal Valle los Chillos"/>
    <s v="ZV05F050"/>
    <s v="ARTE, CULTURA Y PATRIMONIO"/>
    <s v="GI00G10100011D TERRITORIO Y CULTURA"/>
    <x v="4"/>
    <s v="730205 Espectáculos Culturales y Sociales"/>
    <s v="001"/>
    <n v="62000"/>
    <n v="0"/>
    <n v="62000"/>
    <n v="-62000"/>
    <n v="0"/>
    <n v="0"/>
    <n v="0"/>
    <n v="0"/>
    <n v="62000"/>
    <n v="62000"/>
    <n v="0"/>
    <s v="G/730205/1FG101"/>
  </r>
  <r>
    <s v="2"/>
    <s v="QUITO CIUDAD DE OPORTUNIDADES"/>
    <s v="COMUNALES"/>
    <s v="F"/>
    <s v="COORDINACION TERRITORIAL Y PARTICIPACION CIUDADANA"/>
    <s v="Administración Zonal Valle los Chillos"/>
    <s v="ZV05F050"/>
    <s v="DESARROLLO TERRITORIAL"/>
    <s v="GI00H21100002D PROMOCIÓN DE VOCACIONES PRODUCTIVAS TERR"/>
    <x v="4"/>
    <s v="730204 Edición, Impresión, Reproducción, Public"/>
    <s v="001"/>
    <n v="2014.23"/>
    <n v="0"/>
    <n v="2014.23"/>
    <n v="-2014.23"/>
    <n v="0"/>
    <n v="0"/>
    <n v="0"/>
    <n v="0"/>
    <n v="2014.23"/>
    <n v="2014.23"/>
    <n v="0"/>
    <s v="G/730204/2FH211"/>
  </r>
  <r>
    <s v="2"/>
    <s v="QUITO CIUDAD DE OPORTUNIDADES"/>
    <s v="COMUNALES"/>
    <s v="F"/>
    <s v="COORDINACION TERRITORIAL Y PARTICIPACION CIUDADANA"/>
    <s v="Administración Zonal Valle los Chillos"/>
    <s v="ZV05F050"/>
    <s v="DESARROLLO TERRITORIAL"/>
    <s v="GI00H21100002D PROMOCIÓN DE VOCACIONES PRODUCTIVAS TERR"/>
    <x v="4"/>
    <s v="730505 Vehículos (Arrendamiento)"/>
    <s v="001"/>
    <n v="1040"/>
    <n v="0"/>
    <n v="1040"/>
    <n v="-1040"/>
    <n v="0"/>
    <n v="0"/>
    <n v="0"/>
    <n v="0"/>
    <n v="1040"/>
    <n v="1040"/>
    <n v="0"/>
    <s v="G/730505/2FH211"/>
  </r>
  <r>
    <s v="2"/>
    <s v="QUITO CIUDAD DE OPORTUNIDADES"/>
    <s v="COMUNALES"/>
    <s v="F"/>
    <s v="COORDINACION TERRITORIAL Y PARTICIPACION CIUDADANA"/>
    <s v="Administración Zonal Valle los Chillos"/>
    <s v="ZV05F050"/>
    <s v="DESARROLLO TERRITORIAL"/>
    <s v="GI00H21100002D PROMOCIÓN DE VOCACIONES PRODUCTIVAS TERR"/>
    <x v="4"/>
    <s v="730613 Capacitación para la Ciudadanía en Gener"/>
    <s v="001"/>
    <n v="5000"/>
    <n v="0"/>
    <n v="5000"/>
    <n v="-5000"/>
    <n v="0"/>
    <n v="0"/>
    <n v="0"/>
    <n v="0"/>
    <n v="5000"/>
    <n v="5000"/>
    <n v="0"/>
    <s v="G/730613/2FH211"/>
  </r>
  <r>
    <s v="2"/>
    <s v="QUITO CIUDAD DE OPORTUNIDADES"/>
    <s v="COMUNALES"/>
    <s v="F"/>
    <s v="COORDINACION TERRITORIAL Y PARTICIPACION CIUDADANA"/>
    <s v="Administración Zonal Valle los Chillos"/>
    <s v="ZV05F050"/>
    <s v="DESARROLLO TERRITORIAL"/>
    <s v="GI00H21100002D PROMOCIÓN DE VOCACIONES PRODUCTIVAS TERR"/>
    <x v="4"/>
    <s v="730814 Suministros para Actividades Agropecuarias,"/>
    <s v="001"/>
    <n v="9000"/>
    <n v="0"/>
    <n v="9000"/>
    <n v="-9000"/>
    <n v="0"/>
    <n v="0"/>
    <n v="0"/>
    <n v="0"/>
    <n v="9000"/>
    <n v="9000"/>
    <n v="0"/>
    <s v="G/730814/2FH211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4"/>
    <s v="730204 Edición, Impresión, Reproducción, Public"/>
    <s v="001"/>
    <n v="10000"/>
    <n v="0"/>
    <n v="10000"/>
    <n v="-10000"/>
    <n v="0"/>
    <n v="0"/>
    <n v="0"/>
    <n v="0"/>
    <n v="10000"/>
    <n v="10000"/>
    <n v="0"/>
    <s v="G/730204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4"/>
    <s v="730205 Espectáculos Culturales y Sociales"/>
    <s v="001"/>
    <n v="23000"/>
    <n v="0"/>
    <n v="23000"/>
    <n v="-23000"/>
    <n v="0"/>
    <n v="0"/>
    <n v="0"/>
    <n v="0"/>
    <n v="23000"/>
    <n v="23000"/>
    <n v="0"/>
    <s v="G/730205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4"/>
    <s v="730505 Vehículos (Arrendamiento)"/>
    <s v="001"/>
    <n v="3000"/>
    <n v="0"/>
    <n v="3000"/>
    <n v="-3000"/>
    <n v="0"/>
    <n v="0"/>
    <n v="0"/>
    <n v="0"/>
    <n v="3000"/>
    <n v="3000"/>
    <n v="0"/>
    <s v="G/730505/1FJ103"/>
  </r>
  <r>
    <s v="1"/>
    <s v="QUITO CIUDAD SOLIDARIA"/>
    <s v="COMUNALES"/>
    <s v="F"/>
    <s v="COORDINACION TERRITORIAL Y PARTICIPACION CIUDADANA"/>
    <s v="Administración Zonal Valle los Chillos"/>
    <s v="ZV05F050"/>
    <s v="PROMOCIÓN Y PROTECCIÓN DE DERECHOS"/>
    <s v="GI00J10300002D PROMOCIÓN DE DERECHOS DE GRUPOS DE ATENC"/>
    <x v="4"/>
    <s v="730613 Capacitación para la Ciudadanía en Gener"/>
    <s v="001"/>
    <n v="10000"/>
    <n v="0"/>
    <n v="10000"/>
    <n v="-10000"/>
    <n v="0"/>
    <n v="0"/>
    <n v="0"/>
    <n v="0"/>
    <n v="10000"/>
    <n v="10000"/>
    <n v="0"/>
    <s v="G/730613/1FJ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3D SEGURIDAD ALIMENTARIA Y DE CALIDAD"/>
    <x v="4"/>
    <s v="730204 Edición, Impresión, Reproducción, Public"/>
    <s v="001"/>
    <n v="6000"/>
    <n v="0"/>
    <n v="6000"/>
    <n v="-6000"/>
    <n v="0"/>
    <n v="0"/>
    <n v="0"/>
    <n v="0"/>
    <n v="6000"/>
    <n v="6000"/>
    <n v="0"/>
    <s v="G/730204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3D SEGURIDAD ALIMENTARIA Y DE CALIDAD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3D SEGURIDAD ALIMENTARIA Y DE CALIDAD"/>
    <x v="4"/>
    <s v="730505 Vehículos (Arrendamiento)"/>
    <s v="001"/>
    <n v="21090.240000000002"/>
    <n v="0"/>
    <n v="21090.240000000002"/>
    <n v="-21090.240000000002"/>
    <n v="0"/>
    <n v="0"/>
    <n v="0"/>
    <n v="0"/>
    <n v="21090.240000000002"/>
    <n v="21090.240000000002"/>
    <n v="0"/>
    <s v="G/730505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3D SEGURIDAD ALIMENTARIA Y DE CALIDAD"/>
    <x v="4"/>
    <s v="730606 Honorarios por Contratos Civiles de Servici"/>
    <s v="001"/>
    <n v="56830.7"/>
    <n v="0"/>
    <n v="56830.7"/>
    <n v="-56830.7"/>
    <n v="0"/>
    <n v="0"/>
    <n v="0"/>
    <n v="0"/>
    <n v="56830.7"/>
    <n v="56830.7"/>
    <n v="0"/>
    <s v="G/730606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4D SISTEMA INTEGRAL DE PROMOCIÓN DE LA SALU"/>
    <x v="4"/>
    <s v="730205 Espectáculos Culturales y Sociales"/>
    <s v="001"/>
    <n v="5352"/>
    <n v="0"/>
    <n v="5352"/>
    <n v="-5352"/>
    <n v="0"/>
    <n v="0"/>
    <n v="0"/>
    <n v="0"/>
    <n v="5352"/>
    <n v="5352"/>
    <n v="0"/>
    <s v="G/730205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4D SISTEMA INTEGRAL DE PROMOCIÓN DE LA SALU"/>
    <x v="4"/>
    <s v="730606 Honorarios por Contratos Civiles de Servici"/>
    <s v="001"/>
    <n v="37887.120000000003"/>
    <n v="0"/>
    <n v="37887.120000000003"/>
    <n v="-37887.120000000003"/>
    <n v="0"/>
    <n v="0"/>
    <n v="0"/>
    <n v="0"/>
    <n v="37887.120000000003"/>
    <n v="37887.120000000003"/>
    <n v="0"/>
    <s v="G/730606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4D SISTEMA INTEGRAL DE PROMOCIÓN DE LA SALU"/>
    <x v="4"/>
    <s v="730812 Materiales Didácticos"/>
    <s v="001"/>
    <n v="4116"/>
    <n v="0"/>
    <n v="4116"/>
    <n v="-4116"/>
    <n v="0"/>
    <n v="0"/>
    <n v="0"/>
    <n v="0"/>
    <n v="4116"/>
    <n v="4116"/>
    <n v="0"/>
    <s v="G/730812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4"/>
    <s v="730204 Edición, Impresión, Reproducción, Public"/>
    <s v="001"/>
    <n v="2000"/>
    <n v="0"/>
    <n v="2000"/>
    <n v="-2000"/>
    <n v="0"/>
    <n v="0"/>
    <n v="0"/>
    <n v="0"/>
    <n v="2000"/>
    <n v="2000"/>
    <n v="0"/>
    <s v="G/730204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4"/>
    <s v="730205 Espectáculos Culturales y Sociales"/>
    <s v="001"/>
    <n v="3000"/>
    <n v="0"/>
    <n v="3000"/>
    <n v="-3000"/>
    <n v="0"/>
    <n v="0"/>
    <n v="0"/>
    <n v="0"/>
    <n v="3000"/>
    <n v="3000"/>
    <n v="0"/>
    <s v="G/730205/1FM103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4"/>
    <s v="730606 Honorarios por Contratos Civiles de Servici"/>
    <s v="001"/>
    <n v="18943.560000000001"/>
    <n v="-12299.87"/>
    <n v="6643.6900000000005"/>
    <n v="-6643.69"/>
    <n v="0"/>
    <n v="0"/>
    <n v="0"/>
    <n v="0"/>
    <n v="6643.6900000000005"/>
    <n v="6643.6900000000005"/>
    <n v="0"/>
    <s v="G/730606/1FM103"/>
  </r>
  <r>
    <s v="1"/>
    <s v="QUITO CIUDAD SOLIDARIA"/>
    <s v="COMUNALES"/>
    <s v="F"/>
    <s v="COORDINACION TERRITORIAL Y PARTICIPACION CIUDADANA"/>
    <s v="Administración Zonal Valle los Chillos"/>
    <s v="ZV05F050"/>
    <s v="QUITO SIN MIEDO"/>
    <s v="GI00N10300004D PREVENCIÓN SITUACIONAL Y CONVIVENCIA PAC"/>
    <x v="4"/>
    <s v="730811 Insumos, Materiales y Suministros para Cons"/>
    <s v="001"/>
    <n v="5500"/>
    <n v="0"/>
    <n v="5500"/>
    <n v="0"/>
    <n v="5500"/>
    <n v="0"/>
    <n v="0"/>
    <n v="0"/>
    <n v="5500"/>
    <n v="5500"/>
    <n v="5500"/>
    <s v="G/730811/1FN103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5D REDUCCIÓN DE RIESGOS DE DESASTRES EN EL"/>
    <x v="4"/>
    <s v="730204 Edición, Impresión, Reproducción, Public"/>
    <s v="001"/>
    <n v="1500"/>
    <n v="0"/>
    <n v="1500"/>
    <n v="-1500"/>
    <n v="0"/>
    <n v="0"/>
    <n v="0"/>
    <n v="0"/>
    <n v="1500"/>
    <n v="1500"/>
    <n v="0"/>
    <s v="G/730204/3FN301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5D REDUCCIÓN DE RIESGOS DE DESASTRES EN EL"/>
    <x v="4"/>
    <s v="730205 Espectáculos Culturales y Sociales"/>
    <s v="001"/>
    <n v="4000"/>
    <n v="-4000"/>
    <n v="0"/>
    <n v="0"/>
    <n v="0"/>
    <n v="0"/>
    <n v="0"/>
    <n v="0"/>
    <n v="0"/>
    <n v="0"/>
    <n v="0"/>
    <s v="G/730205/3FN301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5D REDUCCIÓN DE RIESGOS DE DESASTRES EN EL"/>
    <x v="4"/>
    <s v="730811 Insumos, Materiales y Suministros para Cons"/>
    <s v="001"/>
    <n v="9500"/>
    <n v="0"/>
    <n v="9500"/>
    <n v="0"/>
    <n v="9500"/>
    <n v="0"/>
    <n v="0"/>
    <n v="0"/>
    <n v="9500"/>
    <n v="9500"/>
    <n v="9500"/>
    <s v="G/730811/3FN301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6D ATENCIÓN Y RESPUESTA DE EMERGENCIAS"/>
    <x v="4"/>
    <s v="730802 Vestuario, Lencería, Prendas de Protecci"/>
    <s v="001"/>
    <n v="4000"/>
    <n v="-2498.08"/>
    <n v="1501.92"/>
    <n v="0"/>
    <n v="1501.92"/>
    <n v="0"/>
    <n v="1501.92"/>
    <n v="0"/>
    <n v="0"/>
    <n v="1501.92"/>
    <n v="0"/>
    <s v="G/730802/3FN301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6D ATENCIÓN Y RESPUESTA DE EMERGENCIAS"/>
    <x v="4"/>
    <s v="730811 Insumos, Materiales y Suministros para Cons"/>
    <s v="001"/>
    <n v="7000"/>
    <n v="0"/>
    <n v="7000"/>
    <n v="0"/>
    <n v="7000"/>
    <n v="0"/>
    <n v="0"/>
    <n v="0"/>
    <n v="7000"/>
    <n v="7000"/>
    <n v="7000"/>
    <s v="G/730811/3FN301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1D PRESUPUESTOS PARTICIPATIVOS"/>
    <x v="5"/>
    <s v="750104 Urbanización y Embellecimiento"/>
    <s v="001"/>
    <n v="210247.01"/>
    <n v="39912.050000000003"/>
    <n v="250159.06"/>
    <n v="-60843"/>
    <n v="189316.06"/>
    <n v="166959.31"/>
    <n v="15501.34"/>
    <n v="0"/>
    <n v="234657.72"/>
    <n v="250159.06"/>
    <n v="6855.41"/>
    <s v="G/7501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1D PRESUPUESTOS PARTICIPATIVOS"/>
    <x v="5"/>
    <s v="750105 Transporte y Vías"/>
    <s v="001"/>
    <n v="1430806.72"/>
    <n v="-17994.16"/>
    <n v="1412812.56"/>
    <n v="-22500"/>
    <n v="1390312.56"/>
    <n v="1333370.3899999999"/>
    <n v="43118.7"/>
    <n v="19516.259999999998"/>
    <n v="1369693.86"/>
    <n v="1393296.3"/>
    <n v="13823.47"/>
    <s v="G/7501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6D INFRAESTRUCTURA COMUNITARIA"/>
    <x v="5"/>
    <s v="750104 Urbanización y Embellecimiento"/>
    <s v="001"/>
    <n v="197716.97"/>
    <n v="10607.83"/>
    <n v="208324.8"/>
    <n v="0"/>
    <n v="208324.8"/>
    <n v="208324.8"/>
    <n v="0"/>
    <n v="0"/>
    <n v="208324.8"/>
    <n v="208324.8"/>
    <n v="0"/>
    <s v="G/7501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6D INFRAESTRUCTURA COMUNITARIA"/>
    <x v="5"/>
    <s v="750105 Transporte y Vías"/>
    <s v="001"/>
    <n v="40000"/>
    <n v="29392.17"/>
    <n v="69392.17"/>
    <n v="0"/>
    <n v="69392.17"/>
    <n v="64404.74"/>
    <n v="0"/>
    <n v="0"/>
    <n v="69392.17"/>
    <n v="69392.17"/>
    <n v="4987.43"/>
    <s v="G/750105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2D SISTEMA DE PARTICIPACION CIUDADANA"/>
    <x v="6"/>
    <s v="840104 Maquinarias y Equipos"/>
    <s v="001"/>
    <n v="1000"/>
    <n v="0"/>
    <n v="1000"/>
    <n v="-1000"/>
    <n v="0"/>
    <n v="0"/>
    <n v="0"/>
    <n v="0"/>
    <n v="1000"/>
    <n v="1000"/>
    <n v="0"/>
    <s v="G/840104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5D CASAS SOMOS QUITO"/>
    <x v="6"/>
    <s v="840103 Mobiliarios"/>
    <s v="001"/>
    <n v="7000"/>
    <n v="0"/>
    <n v="7000"/>
    <n v="-7000"/>
    <n v="0"/>
    <n v="0"/>
    <n v="0"/>
    <n v="0"/>
    <n v="7000"/>
    <n v="7000"/>
    <n v="0"/>
    <s v="G/840103/1FF102"/>
  </r>
  <r>
    <s v="1"/>
    <s v="QUITO CIUDAD SOLIDARIA"/>
    <s v="COMUNALES"/>
    <s v="F"/>
    <s v="COORDINACION TERRITORIAL Y PARTICIPACION CIUDADANA"/>
    <s v="Administración Zonal Valle los Chillos"/>
    <s v="ZV05F050"/>
    <s v="PARTICIPACION CIUDADANA"/>
    <s v="GI00F10200006D INFRAESTRUCTURA COMUNITARIA"/>
    <x v="6"/>
    <s v="840104 Maquinarias y Equipos"/>
    <s v="001"/>
    <n v="0"/>
    <n v="25000"/>
    <n v="25000"/>
    <n v="0"/>
    <n v="25000"/>
    <n v="24999.99"/>
    <n v="0"/>
    <n v="0"/>
    <n v="25000"/>
    <n v="25000"/>
    <n v="0.01"/>
    <s v="G/840104/1FF102"/>
  </r>
  <r>
    <s v="1"/>
    <s v="QUITO CIUDAD SOLIDARIA"/>
    <s v="COMUNALES"/>
    <s v="F"/>
    <s v="COORDINACION TERRITORIAL Y PARTICIPACION CIUDADANA"/>
    <s v="Administración Zonal Valle los Chillos"/>
    <s v="ZV05F050"/>
    <s v="SALUD AL DIA"/>
    <s v="GI00M10300005D MANEJO DE FAUNA URBANA EN EL DMQ"/>
    <x v="6"/>
    <s v="840103 Mobiliarios"/>
    <s v="001"/>
    <n v="1472.46"/>
    <n v="0"/>
    <n v="1472.46"/>
    <n v="-1472.46"/>
    <n v="0"/>
    <n v="0"/>
    <n v="0"/>
    <n v="0"/>
    <n v="1472.46"/>
    <n v="1472.46"/>
    <n v="0"/>
    <s v="G/840103/1FM103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5D REDUCCIÓN DE RIESGOS DE DESASTRES EN EL"/>
    <x v="6"/>
    <s v="840104 Maquinarias y Equipos"/>
    <s v="001"/>
    <n v="9500"/>
    <n v="0"/>
    <n v="9500"/>
    <n v="0"/>
    <n v="9500"/>
    <n v="231.3"/>
    <n v="9268.7000000000007"/>
    <n v="0"/>
    <n v="231.29999999999927"/>
    <n v="9500"/>
    <n v="0"/>
    <s v="G/840104/3FN301"/>
  </r>
  <r>
    <s v="3"/>
    <s v="QUITO CIUDAD INTELIGENTE"/>
    <s v="COMUNALES"/>
    <s v="F"/>
    <s v="COORDINACION TERRITORIAL Y PARTICIPACION CIUDADANA"/>
    <s v="Administración Zonal Valle los Chillos"/>
    <s v="ZV05F050"/>
    <s v="GESTION DE RIESGOS"/>
    <s v="GI00N30100006D ATENCIÓN Y RESPUESTA DE EMERGENCIAS"/>
    <x v="6"/>
    <s v="840103 Mobiliarios"/>
    <s v="001"/>
    <n v="0"/>
    <n v="6498.08"/>
    <n v="6498.08"/>
    <n v="0"/>
    <n v="6498.08"/>
    <n v="0"/>
    <n v="0"/>
    <n v="0"/>
    <n v="6498.08"/>
    <n v="6498.08"/>
    <n v="6498.08"/>
    <s v="G/840103/3FN3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105 Remuneraciones Unificadas"/>
    <s v="002"/>
    <n v="1290288"/>
    <n v="-140355.54"/>
    <n v="1149932.46"/>
    <n v="0"/>
    <n v="1149932.46"/>
    <n v="0"/>
    <n v="848898.46"/>
    <n v="848898.46"/>
    <n v="301034"/>
    <n v="301034"/>
    <n v="301034"/>
    <s v="G/510105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106 Salarios Unificados"/>
    <s v="002"/>
    <n v="254801.88"/>
    <n v="-43382.68"/>
    <n v="211419.2"/>
    <n v="0"/>
    <n v="211419.2"/>
    <n v="0"/>
    <n v="159491.01999999999"/>
    <n v="159491.01999999999"/>
    <n v="51928.180000000022"/>
    <n v="51928.180000000022"/>
    <n v="51928.18"/>
    <s v="G/510106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203 Decimotercer Sueldo"/>
    <s v="002"/>
    <n v="132557.49"/>
    <n v="6484.53"/>
    <n v="139042.01999999999"/>
    <n v="0"/>
    <n v="139042.01999999999"/>
    <n v="3617.78"/>
    <n v="19159.3"/>
    <n v="19159.3"/>
    <n v="119882.71999999999"/>
    <n v="119882.71999999999"/>
    <n v="116264.94"/>
    <s v="G/510203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204 Decimocuarto Sueldo"/>
    <s v="002"/>
    <n v="47886.76"/>
    <n v="11356.43"/>
    <n v="59243.19"/>
    <n v="0"/>
    <n v="59243.19"/>
    <n v="372.21"/>
    <n v="38043.99"/>
    <n v="38043.99"/>
    <n v="21199.200000000004"/>
    <n v="21199.200000000004"/>
    <n v="20826.990000000002"/>
    <s v="G/510204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304 Compensación por Transporte"/>
    <s v="002"/>
    <n v="4224"/>
    <n v="-1300"/>
    <n v="2924"/>
    <n v="0"/>
    <n v="2924"/>
    <n v="0"/>
    <n v="1839.5"/>
    <n v="1839.5"/>
    <n v="1084.5"/>
    <n v="1084.5"/>
    <n v="1084.5"/>
    <s v="G/510304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306 Alimentación"/>
    <s v="002"/>
    <n v="33792"/>
    <n v="-9064"/>
    <n v="24728"/>
    <n v="0"/>
    <n v="24728"/>
    <n v="0"/>
    <n v="15820"/>
    <n v="15820"/>
    <n v="8908"/>
    <n v="8908"/>
    <n v="8908"/>
    <s v="G/510306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401 Por Cargas Familiares"/>
    <s v="002"/>
    <n v="1274.01"/>
    <n v="-514.01"/>
    <n v="760"/>
    <n v="0"/>
    <n v="760"/>
    <n v="0"/>
    <n v="180"/>
    <n v="180"/>
    <n v="580"/>
    <n v="580"/>
    <n v="580"/>
    <s v="G/510401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408 Subsidio de Antigüedad"/>
    <s v="002"/>
    <n v="7644.06"/>
    <n v="909.32"/>
    <n v="8553.380000000001"/>
    <n v="0"/>
    <n v="8553.380000000001"/>
    <n v="0"/>
    <n v="6346.5"/>
    <n v="6346.5"/>
    <n v="2206.880000000001"/>
    <n v="2206.880000000001"/>
    <n v="2206.88"/>
    <s v="G/510408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507 Honorarios"/>
    <s v="002"/>
    <n v="10426.629999999999"/>
    <n v="24500"/>
    <n v="34926.629999999997"/>
    <n v="0"/>
    <n v="34926.629999999997"/>
    <n v="0"/>
    <n v="33904.17"/>
    <n v="33904.17"/>
    <n v="1022.4599999999991"/>
    <n v="1022.4599999999991"/>
    <n v="1022.46"/>
    <s v="G/510507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509 Horas Extraordinarias y Suplementarias"/>
    <s v="002"/>
    <n v="2895.84"/>
    <n v="-2895.84"/>
    <n v="0"/>
    <n v="0"/>
    <n v="0"/>
    <n v="0"/>
    <n v="0"/>
    <n v="0"/>
    <n v="0"/>
    <n v="0"/>
    <n v="0"/>
    <s v="G/510509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510 Servicios Personales por Contrato"/>
    <s v="002"/>
    <n v="45600"/>
    <n v="0"/>
    <n v="45600"/>
    <n v="0"/>
    <n v="45600"/>
    <n v="20920"/>
    <n v="24680"/>
    <n v="24680"/>
    <n v="20920"/>
    <n v="20920"/>
    <n v="0"/>
    <s v="G/510510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512 Subrogación"/>
    <s v="002"/>
    <n v="2459.2399999999998"/>
    <n v="0"/>
    <n v="2459.2399999999998"/>
    <n v="0"/>
    <n v="2459.2399999999998"/>
    <n v="0"/>
    <n v="368.33"/>
    <n v="368.33"/>
    <n v="2090.91"/>
    <n v="2090.91"/>
    <n v="2090.91"/>
    <s v="G/510512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513 Encargos"/>
    <s v="002"/>
    <n v="4918.47"/>
    <n v="0"/>
    <n v="4918.47"/>
    <n v="0"/>
    <n v="4918.47"/>
    <n v="0"/>
    <n v="1706.73"/>
    <n v="1706.73"/>
    <n v="3211.7400000000002"/>
    <n v="3211.7400000000002"/>
    <n v="3211.74"/>
    <s v="G/510513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601 Aporte Patronal"/>
    <s v="002"/>
    <n v="199948.26"/>
    <n v="-11180.33"/>
    <n v="188767.93000000002"/>
    <n v="0"/>
    <n v="188767.93000000002"/>
    <n v="1804.25"/>
    <n v="134183.13"/>
    <n v="134183.13"/>
    <n v="54584.800000000017"/>
    <n v="54584.800000000017"/>
    <n v="52780.55"/>
    <s v="G/510601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602 Fondo de Reserva"/>
    <s v="002"/>
    <n v="132557.49"/>
    <n v="-32820.65"/>
    <n v="99736.84"/>
    <n v="0"/>
    <n v="99736.84"/>
    <n v="2621.69"/>
    <n v="61937.35"/>
    <n v="61937.35"/>
    <n v="37799.49"/>
    <n v="37799.49"/>
    <n v="35177.800000000003"/>
    <s v="G/510602/2QA101"/>
  </r>
  <r>
    <s v="2"/>
    <s v="QUITO CIUDAD DE OPORTUNIDADES"/>
    <s v="ECONÓMICOS"/>
    <s v="Q"/>
    <s v="AGENCIA DE COORDINACIÓN DISTRITAL DE COMERCIO"/>
    <s v="Agencia de Coord. Distrital del Comercio"/>
    <s v="AC67Q000"/>
    <s v="FORTALECIMIENTO INSTITUCIONAL"/>
    <s v="GC00A10100004D REMUNERACION PERSONAL"/>
    <x v="0"/>
    <s v="510707 Compensación por Vacaciones no Gozadas por"/>
    <s v="002"/>
    <n v="29650"/>
    <n v="-4022.2"/>
    <n v="25627.8"/>
    <n v="0"/>
    <n v="25627.8"/>
    <n v="0"/>
    <n v="16581.93"/>
    <n v="16581.93"/>
    <n v="9045.869999999999"/>
    <n v="9045.869999999999"/>
    <n v="9045.8700000000008"/>
    <s v="G/510707/2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104 Energía Eléctrica"/>
    <s v="001"/>
    <n v="1000"/>
    <n v="2041.4"/>
    <n v="3041.4"/>
    <n v="0"/>
    <n v="3041.4"/>
    <n v="0"/>
    <n v="2659.14"/>
    <n v="266.51"/>
    <n v="382.26000000000022"/>
    <n v="2774.8900000000003"/>
    <n v="382.26"/>
    <s v="G/530104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105 Telecomunicaciones"/>
    <s v="001"/>
    <n v="1500"/>
    <n v="1206.5999999999999"/>
    <n v="2706.6"/>
    <n v="0"/>
    <n v="2706.6"/>
    <n v="0"/>
    <n v="2706.6"/>
    <n v="1880.88"/>
    <n v="0"/>
    <n v="825.7199999999998"/>
    <n v="0"/>
    <s v="G/530105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204 Edición, Impresión, Reproducción, Public"/>
    <s v="001"/>
    <n v="1000"/>
    <n v="0"/>
    <n v="1000"/>
    <n v="0"/>
    <n v="1000"/>
    <n v="0"/>
    <n v="182.5"/>
    <n v="0"/>
    <n v="817.5"/>
    <n v="1000"/>
    <n v="817.5"/>
    <s v="G/530204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230 Digitalización de Información y Datos Pú"/>
    <s v="001"/>
    <n v="5400"/>
    <n v="-4343.08"/>
    <n v="1056.92"/>
    <n v="0"/>
    <n v="1056.92"/>
    <n v="0"/>
    <n v="0"/>
    <n v="0"/>
    <n v="1056.92"/>
    <n v="1056.92"/>
    <n v="1056.92"/>
    <s v="G/530230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404 Maquinarias y Equipos (Instalación, Mant"/>
    <s v="001"/>
    <n v="7500"/>
    <n v="-948"/>
    <n v="6552"/>
    <n v="0"/>
    <n v="6552"/>
    <n v="0"/>
    <n v="6552"/>
    <n v="0"/>
    <n v="0"/>
    <n v="6552"/>
    <n v="0"/>
    <s v="G/530404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405 Vehículos (Servicio para Mantenimiento y Re"/>
    <s v="001"/>
    <n v="7500"/>
    <n v="0"/>
    <n v="7500"/>
    <n v="0"/>
    <n v="7500"/>
    <n v="7175"/>
    <n v="323.69"/>
    <n v="323.69"/>
    <n v="7176.31"/>
    <n v="7176.31"/>
    <n v="1.31"/>
    <s v="G/530405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406 Herramientas (Mantenimiento y Reparación)"/>
    <s v="001"/>
    <n v="500"/>
    <n v="-500"/>
    <n v="0"/>
    <n v="0"/>
    <n v="0"/>
    <n v="0"/>
    <n v="0"/>
    <n v="0"/>
    <n v="0"/>
    <n v="0"/>
    <n v="0"/>
    <s v="G/530406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704 Mantenimiento y Reparación de Equipos y Sis"/>
    <s v="001"/>
    <n v="8500"/>
    <n v="0"/>
    <n v="8500"/>
    <n v="0"/>
    <n v="8500"/>
    <n v="0"/>
    <n v="44.8"/>
    <n v="44.8"/>
    <n v="8455.2000000000007"/>
    <n v="8455.2000000000007"/>
    <n v="8455.2000000000007"/>
    <s v="G/530704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1 Alimentos y Bebidas"/>
    <s v="001"/>
    <n v="0"/>
    <n v="200"/>
    <n v="200"/>
    <n v="0"/>
    <n v="200"/>
    <n v="0"/>
    <n v="0"/>
    <n v="0"/>
    <n v="200"/>
    <n v="200"/>
    <n v="200"/>
    <s v="G/530801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3 Combustibles y Lubricantes"/>
    <s v="001"/>
    <n v="2000"/>
    <n v="5328"/>
    <n v="7328"/>
    <n v="0"/>
    <n v="7328"/>
    <n v="0.06"/>
    <n v="7327.51"/>
    <n v="3412.29"/>
    <n v="0.48999999999978172"/>
    <n v="3915.71"/>
    <n v="0.43"/>
    <s v="G/530803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4 Materiales de Oficina"/>
    <s v="001"/>
    <n v="1000"/>
    <n v="0"/>
    <n v="1000"/>
    <n v="0"/>
    <n v="1000"/>
    <n v="0"/>
    <n v="0"/>
    <n v="0"/>
    <n v="1000"/>
    <n v="1000"/>
    <n v="1000"/>
    <s v="G/530804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5 Materiales de Aseo"/>
    <s v="001"/>
    <n v="1000"/>
    <n v="6500"/>
    <n v="7500"/>
    <n v="0"/>
    <n v="7500"/>
    <n v="5777.89"/>
    <n v="1722.11"/>
    <n v="1722.11"/>
    <n v="5777.89"/>
    <n v="5777.89"/>
    <n v="0"/>
    <s v="G/530805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7 Materiales de Impresión, Fotografía, Rep"/>
    <s v="001"/>
    <n v="10000"/>
    <n v="0"/>
    <n v="10000"/>
    <n v="0"/>
    <n v="10000"/>
    <n v="7917.06"/>
    <n v="0"/>
    <n v="0"/>
    <n v="10000"/>
    <n v="10000"/>
    <n v="2082.94"/>
    <s v="G/530807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09 Medicamentos"/>
    <s v="001"/>
    <n v="0"/>
    <n v="1000"/>
    <n v="1000"/>
    <n v="0"/>
    <n v="1000"/>
    <n v="0"/>
    <n v="0"/>
    <n v="0"/>
    <n v="1000"/>
    <n v="1000"/>
    <n v="1000"/>
    <s v="G/530809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0811 Insumos, Materiales y Suministros para Cons"/>
    <s v="001"/>
    <n v="7500"/>
    <n v="-7500"/>
    <n v="0"/>
    <n v="0"/>
    <n v="0"/>
    <n v="0"/>
    <n v="0"/>
    <n v="0"/>
    <n v="0"/>
    <n v="0"/>
    <n v="0"/>
    <s v="G/530811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1"/>
    <s v="531407 Equipos, Sistemas y Paquetes Informáticos"/>
    <s v="001"/>
    <n v="0"/>
    <n v="1015.08"/>
    <n v="1015.08"/>
    <n v="0"/>
    <n v="1015.08"/>
    <n v="1015.08"/>
    <n v="0"/>
    <n v="0"/>
    <n v="1015.08"/>
    <n v="1015.08"/>
    <n v="0"/>
    <s v="G/531407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2"/>
    <s v="570102 Tasas Generales, Impuestos, Contribuciones,"/>
    <s v="001"/>
    <n v="2000"/>
    <n v="0"/>
    <n v="2000"/>
    <n v="0"/>
    <n v="2000"/>
    <n v="0"/>
    <n v="0"/>
    <n v="0"/>
    <n v="2000"/>
    <n v="2000"/>
    <n v="2000"/>
    <s v="G/570102/1QA101"/>
  </r>
  <r>
    <s v="1"/>
    <s v="QUITO CIUDAD SOLIDARIA"/>
    <s v="ECONÓMICOS"/>
    <s v="Q"/>
    <s v="AGENCIA DE COORDINACIÓN DISTRITAL DE COMERCIO"/>
    <s v="Agencia de Coord. Distrital del Comercio"/>
    <s v="AC67Q000"/>
    <s v="FORTALECIMIENTO INSTITUCIONAL"/>
    <s v="GC00A10100001D GASTOS ADMINISTRATIVOS"/>
    <x v="2"/>
    <s v="570206 Costas Judiciales, Trámites Notariales, Leg"/>
    <s v="001"/>
    <n v="4000"/>
    <n v="-4000"/>
    <n v="0"/>
    <n v="0"/>
    <n v="0"/>
    <n v="0"/>
    <n v="0"/>
    <n v="0"/>
    <n v="0"/>
    <n v="0"/>
    <n v="0"/>
    <s v="G/570206/1QA101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1D REPOTENCIACION DE INFRAESTRUCTURA DE MER"/>
    <x v="4"/>
    <s v="730601 Consultoría, Asesoría e Investigación Es"/>
    <s v="001"/>
    <n v="0"/>
    <n v="0"/>
    <n v="0"/>
    <n v="4188"/>
    <n v="4188"/>
    <n v="0"/>
    <n v="0"/>
    <n v="0"/>
    <n v="0"/>
    <n v="0"/>
    <n v="4188"/>
    <s v="G/730601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105 Telecomunicaciones"/>
    <s v="001"/>
    <n v="0"/>
    <n v="5000"/>
    <n v="5000"/>
    <n v="4032"/>
    <n v="9032"/>
    <n v="0"/>
    <n v="4790.24"/>
    <n v="3320.06"/>
    <n v="209.76000000000022"/>
    <n v="1679.94"/>
    <n v="4241.76"/>
    <s v="G/730105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207 Difusión, Información y Publicidad"/>
    <s v="001"/>
    <n v="255000"/>
    <n v="0"/>
    <n v="255000"/>
    <n v="-75000"/>
    <n v="180000"/>
    <n v="0"/>
    <n v="0"/>
    <n v="0"/>
    <n v="255000"/>
    <n v="255000"/>
    <n v="180000"/>
    <s v="G/730207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224 Servicio de Implementación de Bancos de Inf"/>
    <s v="001"/>
    <n v="15000"/>
    <n v="0"/>
    <n v="15000"/>
    <n v="-15000"/>
    <n v="0"/>
    <n v="0"/>
    <n v="0"/>
    <n v="0"/>
    <n v="15000"/>
    <n v="15000"/>
    <n v="0"/>
    <s v="G/730224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249 Eventos Públicos Promocionales"/>
    <s v="001"/>
    <n v="100000"/>
    <n v="-100000"/>
    <n v="0"/>
    <n v="0"/>
    <n v="0"/>
    <n v="0"/>
    <n v="0"/>
    <n v="0"/>
    <n v="0"/>
    <n v="0"/>
    <n v="0"/>
    <s v="G/730249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402 Edificios, Locales, Residencias y Cablea"/>
    <s v="001"/>
    <n v="50000"/>
    <n v="0"/>
    <n v="50000"/>
    <n v="0"/>
    <n v="50000"/>
    <n v="17663"/>
    <n v="0"/>
    <n v="0"/>
    <n v="50000"/>
    <n v="50000"/>
    <n v="32337"/>
    <s v="G/730402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404 Maquinarias y Equipos (Instalación, Mant"/>
    <s v="001"/>
    <n v="5000"/>
    <n v="0"/>
    <n v="5000"/>
    <n v="0"/>
    <n v="5000"/>
    <n v="0"/>
    <n v="0"/>
    <n v="0"/>
    <n v="5000"/>
    <n v="5000"/>
    <n v="5000"/>
    <s v="G/730404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601 Consultoría, Asesoría e Investigación Es"/>
    <s v="001"/>
    <n v="134000"/>
    <n v="0"/>
    <n v="134000"/>
    <n v="-134000"/>
    <n v="0"/>
    <n v="0"/>
    <n v="0"/>
    <n v="0"/>
    <n v="134000"/>
    <n v="134000"/>
    <n v="0"/>
    <s v="G/730601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613 Capacitación para la Ciudadanía en Gener"/>
    <s v="001"/>
    <n v="30000"/>
    <n v="0"/>
    <n v="30000"/>
    <n v="-30000"/>
    <n v="0"/>
    <n v="0"/>
    <n v="0"/>
    <n v="0"/>
    <n v="30000"/>
    <n v="30000"/>
    <n v="0"/>
    <s v="G/730613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702 Arrendamiento y Licencias de Uso de Paquete"/>
    <s v="001"/>
    <n v="0"/>
    <n v="0"/>
    <n v="0"/>
    <n v="336"/>
    <n v="336"/>
    <n v="0"/>
    <n v="0"/>
    <n v="0"/>
    <n v="0"/>
    <n v="0"/>
    <n v="336"/>
    <s v="G/730702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4"/>
    <s v="730802 Vestuario, Lencería, Prendas de Protecci"/>
    <s v="001"/>
    <n v="0"/>
    <n v="50000"/>
    <n v="50000"/>
    <n v="-32000"/>
    <n v="18000"/>
    <n v="10574.51"/>
    <n v="7425.49"/>
    <n v="1504.61"/>
    <n v="42574.51"/>
    <n v="48495.39"/>
    <n v="0"/>
    <s v="G/730802/2QH209"/>
  </r>
  <r>
    <s v="2"/>
    <s v="QUITO CIUDAD DE OPORTUNIDADES"/>
    <s v="ECONÓMICOS"/>
    <s v="Q"/>
    <s v="AGENCIA DE COORDINACIÓN DISTRITAL DE COMERCIO"/>
    <s v="Agencia de Coord. Distrital del Comercio"/>
    <s v="AC67Q000"/>
    <s v="QUITO PRODUCE"/>
    <s v="GI00H20300007D REPOTENCIACION DE INFRAESTRUCTURA DE MER"/>
    <x v="5"/>
    <s v="750107 Construcciones y Edificaciones"/>
    <s v="001"/>
    <n v="2000000"/>
    <n v="-2000000"/>
    <n v="0"/>
    <n v="0"/>
    <n v="0"/>
    <n v="0"/>
    <n v="0"/>
    <n v="0"/>
    <n v="0"/>
    <n v="0"/>
    <n v="0"/>
    <s v="G/750107/2QH203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1D REPOTENCIACION DE INFRAESTRUCTURA DE MER"/>
    <x v="5"/>
    <s v="750107 Construcciones y Edificaciones"/>
    <s v="001"/>
    <n v="2806879.08"/>
    <n v="2000000"/>
    <n v="4806879.08"/>
    <n v="-3721936.5"/>
    <n v="1084942.58"/>
    <n v="241426.56"/>
    <n v="273619.90999999997"/>
    <n v="264803.19"/>
    <n v="4533259.17"/>
    <n v="4542075.8899999997"/>
    <n v="569896.11"/>
    <s v="G/750107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6"/>
    <s v="840104 Maquinarias y Equipos"/>
    <s v="001"/>
    <n v="434563.92"/>
    <n v="-275375.2"/>
    <n v="159188.71999999997"/>
    <n v="-153543.92000000001"/>
    <n v="5644.7999999999593"/>
    <n v="0"/>
    <n v="5644.8"/>
    <n v="5644.8"/>
    <n v="153543.91999999998"/>
    <n v="153543.91999999998"/>
    <n v="0"/>
    <s v="G/840104/2QH209"/>
  </r>
  <r>
    <s v="2"/>
    <s v="QUITO CIUDAD DE OPORTUNIDADES"/>
    <s v="ECONÓMICOS"/>
    <s v="Q"/>
    <s v="AGENCIA DE COORDINACIÓN DISTRITAL DE COMERCIO"/>
    <s v="Agencia de Coord. Distrital del Comercio"/>
    <s v="AC67Q000"/>
    <s v="FOMENTO DEL DESARROLLO ECONÓMICO LOCAL"/>
    <s v="GI00H20900002D MEJORAMIENTO DEL SERVICIO DEL SISTEMA DE"/>
    <x v="6"/>
    <s v="840107 Equipos, Sistemas y Paquetes Informáticos"/>
    <s v="001"/>
    <n v="10000"/>
    <n v="15006.66"/>
    <n v="25006.66"/>
    <n v="0"/>
    <n v="25006.66"/>
    <n v="6916.08"/>
    <n v="15006.66"/>
    <n v="15006.66"/>
    <n v="10000"/>
    <n v="10000"/>
    <n v="3083.92"/>
    <s v="G/840107/2QH209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105 Remuneraciones Unificadas"/>
    <s v="002"/>
    <n v="27593136"/>
    <n v="0"/>
    <n v="27593136"/>
    <n v="-586900.49"/>
    <n v="27006235.510000002"/>
    <n v="0"/>
    <n v="20098231.199999999"/>
    <n v="20097240.530000001"/>
    <n v="7494904.8000000007"/>
    <n v="7495895.4699999988"/>
    <n v="6908004.3099999996"/>
    <s v="G/510105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106 Salarios Unificados"/>
    <s v="002"/>
    <n v="14515.92"/>
    <n v="0"/>
    <n v="14515.92"/>
    <n v="0"/>
    <n v="14515.92"/>
    <n v="0"/>
    <n v="10886.94"/>
    <n v="10886.94"/>
    <n v="3628.9799999999996"/>
    <n v="3628.9799999999996"/>
    <n v="3628.98"/>
    <s v="G/510106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203 Decimotercer Sueldo"/>
    <s v="002"/>
    <n v="2342671.66"/>
    <n v="-119573.19"/>
    <n v="2223098.4700000002"/>
    <n v="0"/>
    <n v="2223098.4700000002"/>
    <n v="12119.37"/>
    <n v="177011.47"/>
    <n v="174758.91"/>
    <n v="2046087.0000000002"/>
    <n v="2048339.5600000003"/>
    <n v="2033967.63"/>
    <s v="G/510203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204 Decimocuarto Sueldo"/>
    <s v="002"/>
    <n v="1021448.94"/>
    <n v="2163.9499999999998"/>
    <n v="1023612.8899999999"/>
    <n v="0"/>
    <n v="1023612.8899999999"/>
    <n v="3341.08"/>
    <n v="957522.3"/>
    <n v="957270.62"/>
    <n v="66090.589999999851"/>
    <n v="66342.269999999902"/>
    <n v="62749.51"/>
    <s v="G/510204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304 Compensación por Transporte"/>
    <s v="002"/>
    <n v="264"/>
    <n v="0"/>
    <n v="264"/>
    <n v="-153.37"/>
    <n v="110.63"/>
    <n v="0"/>
    <n v="84"/>
    <n v="84"/>
    <n v="180"/>
    <n v="180"/>
    <n v="26.63"/>
    <s v="G/510304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306 Alimentación"/>
    <s v="002"/>
    <n v="2112"/>
    <n v="0"/>
    <n v="2112"/>
    <n v="-79.2"/>
    <n v="2032.8"/>
    <n v="0"/>
    <n v="1336"/>
    <n v="1336"/>
    <n v="776"/>
    <n v="776"/>
    <n v="696.8"/>
    <s v="G/510306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401 Por Cargas Familiares"/>
    <s v="002"/>
    <n v="72.58"/>
    <n v="0"/>
    <n v="72.58"/>
    <n v="-72.58"/>
    <n v="0"/>
    <n v="0"/>
    <n v="0"/>
    <n v="0"/>
    <n v="72.58"/>
    <n v="72.58"/>
    <n v="0"/>
    <s v="G/510401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408 Subsidio de Antigüedad"/>
    <s v="002"/>
    <n v="435.48"/>
    <n v="0"/>
    <n v="435.48"/>
    <n v="-210.77"/>
    <n v="224.71"/>
    <n v="0"/>
    <n v="172.32"/>
    <n v="172.32"/>
    <n v="263.16000000000003"/>
    <n v="263.16000000000003"/>
    <n v="52.39"/>
    <s v="G/510408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507 Honorarios"/>
    <s v="002"/>
    <n v="257002"/>
    <n v="0"/>
    <n v="257002"/>
    <n v="-108258.36"/>
    <n v="148743.64000000001"/>
    <n v="0"/>
    <n v="48458.559999999998"/>
    <n v="48458.559999999998"/>
    <n v="208543.44"/>
    <n v="208543.44"/>
    <n v="100285.08"/>
    <s v="G/510507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509 Horas Extraordinarias y Suplementarias"/>
    <s v="002"/>
    <n v="227902.93"/>
    <n v="0"/>
    <n v="227902.93"/>
    <n v="6756.38"/>
    <n v="234659.31"/>
    <n v="0"/>
    <n v="136300.98000000001"/>
    <n v="136300.98000000001"/>
    <n v="91601.949999999983"/>
    <n v="91601.949999999983"/>
    <n v="98358.33"/>
    <s v="G/510509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510 Servicios Personales por Contrato"/>
    <s v="002"/>
    <n v="504408"/>
    <n v="97670"/>
    <n v="602078"/>
    <n v="0"/>
    <n v="602078"/>
    <n v="103195.43"/>
    <n v="371474.04"/>
    <n v="371474.04"/>
    <n v="230603.96000000002"/>
    <n v="230603.96000000002"/>
    <n v="127408.53"/>
    <s v="G/510510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512 Subrogación"/>
    <s v="002"/>
    <n v="36799.160000000003"/>
    <n v="0"/>
    <n v="36799.160000000003"/>
    <n v="-18160.080000000002"/>
    <n v="18639.080000000002"/>
    <n v="0"/>
    <n v="2330"/>
    <n v="2330"/>
    <n v="34469.160000000003"/>
    <n v="34469.160000000003"/>
    <n v="16309.08"/>
    <s v="G/510512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513 Encargos"/>
    <s v="002"/>
    <n v="70517.399999999994"/>
    <n v="0"/>
    <n v="70517.399999999994"/>
    <n v="1057.01"/>
    <n v="71574.409999999989"/>
    <n v="0"/>
    <n v="45436.47"/>
    <n v="45436.47"/>
    <n v="25080.929999999993"/>
    <n v="25080.929999999993"/>
    <n v="26137.94"/>
    <s v="G/510513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601 Aporte Patronal"/>
    <s v="002"/>
    <n v="3556103"/>
    <n v="19090.11"/>
    <n v="3575193.11"/>
    <n v="-51403.37"/>
    <n v="3523789.7399999998"/>
    <n v="13028.94"/>
    <n v="2601463.91"/>
    <n v="2601338.59"/>
    <n v="973729.19999999972"/>
    <n v="973854.52"/>
    <n v="909296.89"/>
    <s v="G/510601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602 Fondo de Reserva"/>
    <s v="002"/>
    <n v="2342671.66"/>
    <n v="649.13"/>
    <n v="2343320.79"/>
    <n v="-157545.54999999999"/>
    <n v="2185775.2400000002"/>
    <n v="14752.07"/>
    <n v="1615242.78"/>
    <n v="1615242.78"/>
    <n v="728078.01"/>
    <n v="728078.01"/>
    <n v="555780.39"/>
    <s v="G/510602/1KA101"/>
  </r>
  <r>
    <s v="1"/>
    <s v="QUITO CIUDAD SOLIDARIA"/>
    <s v="COMUNALES"/>
    <s v="K"/>
    <s v="MOVILIDAD"/>
    <s v="Agencia Metrop Control Transito Seg vial"/>
    <s v="AT69K040"/>
    <s v="FORTALECIMIENTO INSTITUCIONAL"/>
    <s v="GC00A10100004D REMUNERACION PERSONAL"/>
    <x v="0"/>
    <s v="510707 Compensación por Vacaciones no Gozadas por"/>
    <s v="002"/>
    <n v="189194.33"/>
    <n v="0"/>
    <n v="189194.33"/>
    <n v="0"/>
    <n v="189194.33"/>
    <n v="0"/>
    <n v="44127.7"/>
    <n v="38373.589999999997"/>
    <n v="145066.63"/>
    <n v="150820.74"/>
    <n v="145066.63"/>
    <s v="G/510707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101  Agua Potable"/>
    <s v="001"/>
    <n v="0"/>
    <n v="28000"/>
    <n v="28000"/>
    <n v="0"/>
    <n v="28000"/>
    <n v="0"/>
    <n v="28000"/>
    <n v="7251.2"/>
    <n v="0"/>
    <n v="20748.8"/>
    <n v="0"/>
    <s v="G/530101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104 Energía Eléctrica"/>
    <s v="001"/>
    <n v="0"/>
    <n v="55000"/>
    <n v="55000"/>
    <n v="0"/>
    <n v="55000"/>
    <n v="0"/>
    <n v="55000"/>
    <n v="29038.22"/>
    <n v="0"/>
    <n v="25961.78"/>
    <n v="0"/>
    <s v="G/530104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105 Telecomunicaciones"/>
    <s v="001"/>
    <n v="273995.59000000003"/>
    <n v="-90386"/>
    <n v="183609.59000000003"/>
    <n v="-30609.59"/>
    <n v="153000.00000000003"/>
    <n v="0"/>
    <n v="153000"/>
    <n v="33217.050000000003"/>
    <n v="30609.590000000026"/>
    <n v="150392.54000000004"/>
    <n v="0"/>
    <s v="G/530105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106  Servicio de Correo"/>
    <s v="001"/>
    <n v="0"/>
    <n v="516550.44"/>
    <n v="516550.44"/>
    <n v="-164332.39000000001"/>
    <n v="352218.05"/>
    <n v="0.02"/>
    <n v="146702.53"/>
    <n v="146489.17000000001"/>
    <n v="369847.91000000003"/>
    <n v="370061.27"/>
    <n v="205515.5"/>
    <s v="G/530106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204 Edición, Impresión, Reproducción, Public"/>
    <s v="001"/>
    <n v="161055.12"/>
    <n v="7056"/>
    <n v="168111.12"/>
    <n v="-495.97"/>
    <n v="167615.15"/>
    <n v="0"/>
    <n v="23400.27"/>
    <n v="15211.15"/>
    <n v="144710.85"/>
    <n v="152899.97"/>
    <n v="144214.88"/>
    <s v="G/530204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208 Servicio de Seguridad y Vigilancia"/>
    <s v="001"/>
    <n v="1576573.21"/>
    <n v="-1273276.07"/>
    <n v="303297.1399999999"/>
    <n v="-303297.14"/>
    <n v="0"/>
    <n v="0"/>
    <n v="0"/>
    <n v="0"/>
    <n v="303297.1399999999"/>
    <n v="303297.1399999999"/>
    <n v="0"/>
    <s v="G/530208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209 Servicios de Aseo, Lavado de Vestimenta"/>
    <s v="001"/>
    <n v="413177.28"/>
    <n v="149305.28"/>
    <n v="562482.56000000006"/>
    <n v="0"/>
    <n v="562482.56000000006"/>
    <n v="58077.62"/>
    <n v="503763.05"/>
    <n v="248538.46"/>
    <n v="58719.510000000068"/>
    <n v="313944.10000000009"/>
    <n v="641.89"/>
    <s v="G/530209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235 Servicio de Alimentación"/>
    <s v="001"/>
    <n v="282141.90000000002"/>
    <n v="0"/>
    <n v="282141.90000000002"/>
    <n v="0"/>
    <n v="282141.90000000002"/>
    <n v="0"/>
    <n v="257237.83"/>
    <n v="145566.44"/>
    <n v="24904.070000000036"/>
    <n v="136575.46000000002"/>
    <n v="24904.07"/>
    <s v="G/530235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402 Edificios, Locales, Residencias y Cablea"/>
    <s v="001"/>
    <n v="0"/>
    <n v="158333.32999999999"/>
    <n v="158333.32999999999"/>
    <n v="0"/>
    <n v="158333.32999999999"/>
    <n v="18230.59"/>
    <n v="33675.96"/>
    <n v="0"/>
    <n v="124657.37"/>
    <n v="158333.32999999999"/>
    <n v="106426.78"/>
    <s v="G/530402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403 Mobiliarios (Instalación, Mantenimiento"/>
    <s v="001"/>
    <n v="0"/>
    <n v="40200"/>
    <n v="40200"/>
    <n v="0"/>
    <n v="40200"/>
    <n v="0"/>
    <n v="200"/>
    <n v="48.52"/>
    <n v="40000"/>
    <n v="40151.480000000003"/>
    <n v="40000"/>
    <s v="G/530403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418 Mantenimiento de Áreas Verdes y Arreglo de"/>
    <s v="001"/>
    <n v="0"/>
    <n v="56000"/>
    <n v="56000"/>
    <n v="0"/>
    <n v="56000"/>
    <n v="0"/>
    <n v="56000"/>
    <n v="0"/>
    <n v="0"/>
    <n v="56000"/>
    <n v="0"/>
    <s v="G/530418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502 Edificios, Locales y Residencias, Parque"/>
    <s v="001"/>
    <n v="660156.9"/>
    <n v="232331.02"/>
    <n v="892487.92"/>
    <n v="-150000"/>
    <n v="742487.92"/>
    <n v="0.05"/>
    <n v="682205.95"/>
    <n v="388648.82"/>
    <n v="210281.97000000009"/>
    <n v="503839.10000000003"/>
    <n v="60281.919999999998"/>
    <s v="G/530502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801 Alimentos y Bebidas"/>
    <s v="001"/>
    <n v="0"/>
    <n v="600"/>
    <n v="600"/>
    <n v="0"/>
    <n v="600"/>
    <n v="0"/>
    <n v="600"/>
    <n v="102.44"/>
    <n v="0"/>
    <n v="497.56"/>
    <n v="0"/>
    <s v="G/530801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804 Materiales de Oficina"/>
    <s v="001"/>
    <n v="0"/>
    <n v="536"/>
    <n v="536"/>
    <n v="0"/>
    <n v="536"/>
    <n v="0"/>
    <n v="200"/>
    <n v="100.52"/>
    <n v="336"/>
    <n v="435.48"/>
    <n v="336"/>
    <s v="G/530804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811 Insumos, Materiales y Suministros para Cons"/>
    <s v="001"/>
    <n v="0"/>
    <n v="1450"/>
    <n v="1450"/>
    <n v="0"/>
    <n v="1450"/>
    <n v="0"/>
    <n v="1450"/>
    <n v="475.69"/>
    <n v="0"/>
    <n v="974.31"/>
    <n v="0"/>
    <s v="G/530811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1"/>
    <s v="530820 Menaje y Accesorios Descartables"/>
    <s v="001"/>
    <n v="0"/>
    <n v="3000"/>
    <n v="3000"/>
    <n v="0"/>
    <n v="3000"/>
    <n v="0"/>
    <n v="0"/>
    <n v="0"/>
    <n v="3000"/>
    <n v="3000"/>
    <n v="3000"/>
    <s v="G/530820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2"/>
    <s v="570102 Tasas Generales, Impuestos, Contribuciones,"/>
    <s v="001"/>
    <n v="0"/>
    <n v="108800"/>
    <n v="108800"/>
    <n v="0"/>
    <n v="108800"/>
    <n v="0"/>
    <n v="80070.94"/>
    <n v="62037.75"/>
    <n v="28729.059999999998"/>
    <n v="46762.25"/>
    <n v="28729.06"/>
    <s v="G/570102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2"/>
    <s v="570203 Comisiones Bancarias"/>
    <s v="001"/>
    <n v="0"/>
    <n v="500"/>
    <n v="500"/>
    <n v="0"/>
    <n v="500"/>
    <n v="0"/>
    <n v="3.3"/>
    <n v="3.3"/>
    <n v="496.7"/>
    <n v="496.7"/>
    <n v="496.7"/>
    <s v="G/570203/1KA101"/>
  </r>
  <r>
    <s v="1"/>
    <s v="QUITO CIUDAD SOLIDARIA"/>
    <s v="COMUNALES"/>
    <s v="K"/>
    <s v="MOVILIDAD"/>
    <s v="Agencia Metrop Control Transito Seg vial"/>
    <s v="AT69K040"/>
    <s v="FORTALECIMIENTO INSTITUCIONAL"/>
    <s v="GC00A10100001D GASTOS ADMINISTRATIVOS"/>
    <x v="2"/>
    <s v="570206 Costas Judiciales, Trámites Notariales, Leg"/>
    <s v="001"/>
    <n v="0"/>
    <n v="6000"/>
    <n v="6000"/>
    <n v="0"/>
    <n v="6000"/>
    <n v="5000"/>
    <n v="1000"/>
    <n v="0"/>
    <n v="5000"/>
    <n v="6000"/>
    <n v="0"/>
    <s v="G/570206/1KA101"/>
  </r>
  <r>
    <s v="3"/>
    <s v="QUITO CIUDAD INTELIGENTE"/>
    <s v="COMUNALES"/>
    <s v="K"/>
    <s v="MOVILIDAD"/>
    <s v="Agencia Metrop Control Transito Seg vial"/>
    <s v="AT69K040"/>
    <s v="MOVILIDAD SEGURA"/>
    <s v="GI00K30500003D AUDITORÍA DE SEGURIDAD VIAL"/>
    <x v="4"/>
    <s v="730612 Capacitación a Servidores Públicos"/>
    <s v="001"/>
    <n v="16573.349999999999"/>
    <n v="0"/>
    <n v="16573.349999999999"/>
    <n v="-16573.349999999999"/>
    <n v="0"/>
    <n v="0"/>
    <n v="0"/>
    <n v="0"/>
    <n v="16573.349999999999"/>
    <n v="16573.349999999999"/>
    <n v="0"/>
    <s v="G/730612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0204 Edición, Impresión, Reproducción, Public"/>
    <s v="001"/>
    <n v="3571.36"/>
    <n v="0"/>
    <n v="3571.36"/>
    <n v="-3571.36"/>
    <n v="0"/>
    <n v="0"/>
    <n v="0"/>
    <n v="0"/>
    <n v="3571.36"/>
    <n v="3571.36"/>
    <n v="0"/>
    <s v="G/730204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0612 Capacitación a Servidores Públicos"/>
    <s v="001"/>
    <n v="5600"/>
    <n v="0"/>
    <n v="5600"/>
    <n v="-5600"/>
    <n v="0"/>
    <n v="0"/>
    <n v="0"/>
    <n v="0"/>
    <n v="5600"/>
    <n v="5600"/>
    <n v="0"/>
    <s v="G/730612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0802 Vestuario, Lencería, Prendas de Protecci"/>
    <s v="001"/>
    <n v="640"/>
    <n v="0"/>
    <n v="640"/>
    <n v="-10"/>
    <n v="630"/>
    <n v="0"/>
    <n v="630"/>
    <n v="630"/>
    <n v="10"/>
    <n v="10"/>
    <n v="0"/>
    <s v="G/730802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0811 Insumos, Materiales y Suministros para Cons"/>
    <s v="001"/>
    <n v="2150"/>
    <n v="0"/>
    <n v="2150"/>
    <n v="-2150"/>
    <n v="0"/>
    <n v="0"/>
    <n v="0"/>
    <n v="0"/>
    <n v="2150"/>
    <n v="2150"/>
    <n v="0"/>
    <s v="G/730811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0812 Materiales Didácticos"/>
    <s v="001"/>
    <n v="8862.4500000000007"/>
    <n v="0"/>
    <n v="8862.4500000000007"/>
    <n v="-8862.4500000000007"/>
    <n v="0"/>
    <n v="0"/>
    <n v="0"/>
    <n v="0"/>
    <n v="8862.4500000000007"/>
    <n v="8862.4500000000007"/>
    <n v="0"/>
    <s v="G/730812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4"/>
    <s v="731403 Mobiliarios"/>
    <s v="001"/>
    <n v="408"/>
    <n v="0"/>
    <n v="408"/>
    <n v="-0.1"/>
    <n v="407.9"/>
    <n v="0"/>
    <n v="407.9"/>
    <n v="407.9"/>
    <n v="0.10000000000002274"/>
    <n v="0.10000000000002274"/>
    <n v="0"/>
    <s v="G/731403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105 Telecomunicaciones"/>
    <s v="001"/>
    <n v="68000"/>
    <n v="0"/>
    <n v="68000"/>
    <n v="-28000"/>
    <n v="40000"/>
    <n v="0"/>
    <n v="0"/>
    <n v="0"/>
    <n v="68000"/>
    <n v="68000"/>
    <n v="40000"/>
    <s v="G/73010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204 Edición, Impresión, Reproducción, Public"/>
    <s v="001"/>
    <n v="568799.62"/>
    <n v="166546"/>
    <n v="735345.62"/>
    <n v="-89666.23"/>
    <n v="645679.39"/>
    <n v="27.01"/>
    <n v="413115.78"/>
    <n v="76080.11"/>
    <n v="322229.83999999997"/>
    <n v="659265.51"/>
    <n v="232536.6"/>
    <s v="G/730204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205 Espectáculos Culturales y Sociales"/>
    <s v="001"/>
    <n v="0"/>
    <n v="112000"/>
    <n v="112000"/>
    <n v="-32483.64"/>
    <n v="79516.36"/>
    <n v="1282.8399999999999"/>
    <n v="78233.52"/>
    <n v="78233.52"/>
    <n v="33766.479999999996"/>
    <n v="33766.479999999996"/>
    <n v="0"/>
    <s v="G/73020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207 Difusión, Información y Publicidad"/>
    <s v="001"/>
    <n v="0"/>
    <n v="207594.26"/>
    <n v="207594.26"/>
    <n v="0"/>
    <n v="207594.26"/>
    <n v="0"/>
    <n v="207594.26"/>
    <n v="0"/>
    <n v="0"/>
    <n v="207594.26"/>
    <n v="0"/>
    <s v="G/730207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208 Servicio de Seguridad y Vigilancia"/>
    <s v="001"/>
    <n v="454826.78"/>
    <n v="1460752.74"/>
    <n v="1915579.52"/>
    <n v="-243368.38"/>
    <n v="1672211.1400000001"/>
    <n v="0"/>
    <n v="1622237.62"/>
    <n v="870206.62"/>
    <n v="293341.89999999991"/>
    <n v="1045372.9"/>
    <n v="49973.52"/>
    <s v="G/730208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235 Servicio de Alimentación"/>
    <s v="001"/>
    <n v="3500"/>
    <n v="0"/>
    <n v="3500"/>
    <n v="0"/>
    <n v="3500"/>
    <n v="0"/>
    <n v="0"/>
    <n v="0"/>
    <n v="3500"/>
    <n v="3500"/>
    <n v="3500"/>
    <s v="G/73023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404 Maquinarias y Equipos (Instalación, Mant"/>
    <s v="001"/>
    <n v="267847.34000000003"/>
    <n v="14000"/>
    <n v="281847.34000000003"/>
    <n v="-75354.080000000002"/>
    <n v="206493.26"/>
    <n v="36290.980000000003"/>
    <n v="126940.83"/>
    <n v="17771.27"/>
    <n v="154906.51"/>
    <n v="264076.07"/>
    <n v="43261.45"/>
    <s v="G/730404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405 Vehículos (Servicio para Mantenimiento y"/>
    <s v="001"/>
    <n v="751887.45"/>
    <n v="322342.14"/>
    <n v="1074229.5899999999"/>
    <n v="-332230.33"/>
    <n v="741999.25999999978"/>
    <n v="173323.17"/>
    <n v="549664.97"/>
    <n v="330252.09999999998"/>
    <n v="524564.61999999988"/>
    <n v="743977.48999999987"/>
    <n v="19011.12"/>
    <s v="G/73040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505 Vehículos (Arrendamiento)"/>
    <s v="001"/>
    <n v="11082"/>
    <n v="0"/>
    <n v="11082"/>
    <n v="-6585.28"/>
    <n v="4496.72"/>
    <n v="0"/>
    <n v="4496.72"/>
    <n v="4496.67"/>
    <n v="6585.28"/>
    <n v="6585.33"/>
    <n v="0"/>
    <s v="G/73050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601 Consultoría, Asesoría e Investigación Es"/>
    <s v="001"/>
    <n v="56754.51"/>
    <n v="0"/>
    <n v="56754.51"/>
    <n v="0"/>
    <n v="56754.51"/>
    <n v="0"/>
    <n v="0"/>
    <n v="0"/>
    <n v="56754.51"/>
    <n v="56754.51"/>
    <n v="56754.51"/>
    <s v="G/730601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612 Capacitación a Servidores Públicos"/>
    <s v="001"/>
    <n v="16000"/>
    <n v="0"/>
    <n v="16000"/>
    <n v="-13000"/>
    <n v="3000"/>
    <n v="0"/>
    <n v="0"/>
    <n v="0"/>
    <n v="16000"/>
    <n v="16000"/>
    <n v="3000"/>
    <s v="G/730612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702 Arrendamiento y Licencias de Uso de Paquete"/>
    <s v="001"/>
    <n v="80355.929999999993"/>
    <n v="0"/>
    <n v="80355.929999999993"/>
    <n v="0"/>
    <n v="80355.929999999993"/>
    <n v="0"/>
    <n v="58574.720000000001"/>
    <n v="58228.97"/>
    <n v="21781.209999999992"/>
    <n v="22126.959999999992"/>
    <n v="21781.21"/>
    <s v="G/730702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2 Vestuario, Lencería, Prendas de Protecci"/>
    <s v="001"/>
    <n v="1787832.17"/>
    <n v="116819.89"/>
    <n v="1904652.0599999998"/>
    <n v="-91815.89"/>
    <n v="1812836.17"/>
    <n v="237424.78"/>
    <n v="1575411.39"/>
    <n v="25004"/>
    <n v="329240.66999999993"/>
    <n v="1879648.0599999998"/>
    <n v="0"/>
    <s v="G/730802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3 Combustibles y Lubricantes"/>
    <s v="001"/>
    <n v="76552.070000000007"/>
    <n v="390970.61"/>
    <n v="467522.68"/>
    <n v="-39573.129999999997"/>
    <n v="427949.55"/>
    <n v="33571.449999999997"/>
    <n v="388786.6"/>
    <n v="216430.94"/>
    <n v="78736.080000000016"/>
    <n v="251091.74"/>
    <n v="5591.5"/>
    <s v="G/730803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4 Materiales de Oficina"/>
    <s v="001"/>
    <n v="53600"/>
    <n v="64000"/>
    <n v="117600"/>
    <n v="-42257.83"/>
    <n v="75342.17"/>
    <n v="7474.86"/>
    <n v="6394.75"/>
    <n v="6394.75"/>
    <n v="111205.25"/>
    <n v="111205.25"/>
    <n v="61472.56"/>
    <s v="G/730804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5 Materiales de Aseo"/>
    <s v="001"/>
    <n v="0"/>
    <n v="112.19"/>
    <n v="112.19"/>
    <n v="0"/>
    <n v="112.19"/>
    <n v="0"/>
    <n v="0"/>
    <n v="0"/>
    <n v="112.19"/>
    <n v="112.19"/>
    <n v="112.19"/>
    <s v="G/730805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7 Materiales de Impresión, Fotografía, Rep"/>
    <s v="001"/>
    <n v="0"/>
    <n v="6000"/>
    <n v="6000"/>
    <n v="-171.52"/>
    <n v="5828.48"/>
    <n v="5828.48"/>
    <n v="0"/>
    <n v="0"/>
    <n v="6000"/>
    <n v="6000"/>
    <n v="0"/>
    <s v="G/730807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8 Instrumental Médico Quirúrgico"/>
    <s v="001"/>
    <n v="0"/>
    <n v="78.400000000000006"/>
    <n v="78.400000000000006"/>
    <n v="0"/>
    <n v="78.400000000000006"/>
    <n v="0"/>
    <n v="0"/>
    <n v="0"/>
    <n v="78.400000000000006"/>
    <n v="78.400000000000006"/>
    <n v="78.400000000000006"/>
    <s v="G/730808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09 Medicamentos"/>
    <s v="001"/>
    <n v="0"/>
    <n v="2564.8000000000002"/>
    <n v="2564.8000000000002"/>
    <n v="0"/>
    <n v="2564.8000000000002"/>
    <n v="0"/>
    <n v="0"/>
    <n v="0"/>
    <n v="2564.8000000000002"/>
    <n v="2564.8000000000002"/>
    <n v="2564.8000000000002"/>
    <s v="G/730809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10 Dispositivos Médicos para Laboratorio Cl"/>
    <s v="001"/>
    <n v="0"/>
    <n v="65.709999999999994"/>
    <n v="65.709999999999994"/>
    <n v="0"/>
    <n v="65.709999999999994"/>
    <n v="0"/>
    <n v="0"/>
    <n v="0"/>
    <n v="65.709999999999994"/>
    <n v="65.709999999999994"/>
    <n v="65.709999999999994"/>
    <s v="G/730810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11 Insumos, Materiales y Suministros para Cons"/>
    <s v="001"/>
    <n v="97428.4"/>
    <n v="27184.71"/>
    <n v="124613.10999999999"/>
    <n v="0"/>
    <n v="124613.10999999999"/>
    <n v="14291.2"/>
    <n v="76099.539999999994"/>
    <n v="76099.539999999994"/>
    <n v="48513.569999999992"/>
    <n v="48513.569999999992"/>
    <n v="34222.370000000003"/>
    <s v="G/730811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13 Repuestos y Accesorios"/>
    <s v="001"/>
    <n v="2154545"/>
    <n v="272168.78000000003"/>
    <n v="2426713.7800000003"/>
    <n v="-573046.85"/>
    <n v="1853666.9300000002"/>
    <n v="324332.96000000002"/>
    <n v="1320489.55"/>
    <n v="790722.99"/>
    <n v="1106224.2300000002"/>
    <n v="1635990.7900000003"/>
    <n v="208844.42"/>
    <s v="G/730813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26 Dispositivos Médicos de Uso General"/>
    <s v="001"/>
    <n v="0"/>
    <n v="280060.09999999998"/>
    <n v="280060.09999999998"/>
    <n v="-99998.21"/>
    <n v="180061.88999999996"/>
    <n v="14.56"/>
    <n v="164821.44"/>
    <n v="164821.44"/>
    <n v="115238.65999999997"/>
    <n v="115238.65999999997"/>
    <n v="15225.89"/>
    <s v="G/730826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0832 Dispositivos Médicos para Odontología"/>
    <s v="001"/>
    <n v="0"/>
    <n v="3387.44"/>
    <n v="3387.44"/>
    <n v="0"/>
    <n v="3387.44"/>
    <n v="0"/>
    <n v="0"/>
    <n v="0"/>
    <n v="3387.44"/>
    <n v="3387.44"/>
    <n v="3387.44"/>
    <s v="G/730832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1404 Maquinarias y Equipos"/>
    <s v="001"/>
    <n v="5000"/>
    <n v="0"/>
    <n v="5000"/>
    <n v="-5000"/>
    <n v="0"/>
    <n v="0"/>
    <n v="0"/>
    <n v="0"/>
    <n v="5000"/>
    <n v="5000"/>
    <n v="0"/>
    <s v="G/731404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1406 Herramientas y equipos menores"/>
    <s v="001"/>
    <n v="0"/>
    <n v="221.5"/>
    <n v="221.5"/>
    <n v="0"/>
    <n v="221.5"/>
    <n v="0"/>
    <n v="0"/>
    <n v="0"/>
    <n v="221.5"/>
    <n v="221.5"/>
    <n v="221.5"/>
    <s v="G/731406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4"/>
    <s v="731407 Equipos, Sistemas y Paquetes Informáticos"/>
    <s v="001"/>
    <n v="0"/>
    <n v="1769.6"/>
    <n v="1769.6"/>
    <n v="0"/>
    <n v="1769.6"/>
    <n v="0"/>
    <n v="1769.6"/>
    <n v="1769.6"/>
    <n v="0"/>
    <n v="0"/>
    <n v="0"/>
    <s v="G/731407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105 Telecomunicaciones"/>
    <s v="001"/>
    <n v="552503.43999999994"/>
    <n v="0"/>
    <n v="552503.43999999994"/>
    <n v="-27444.41"/>
    <n v="525059.02999999991"/>
    <n v="10200"/>
    <n v="503099.03"/>
    <n v="94811.72"/>
    <n v="49404.409999999916"/>
    <n v="457691.72"/>
    <n v="11760"/>
    <s v="G/730105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204 Edición, Impresión, Reproducción, Public"/>
    <s v="001"/>
    <n v="317500"/>
    <n v="0"/>
    <n v="317500"/>
    <n v="-2033.33"/>
    <n v="315466.67"/>
    <n v="0"/>
    <n v="99242.93"/>
    <n v="56797.61"/>
    <n v="218257.07"/>
    <n v="260702.39"/>
    <n v="216223.74"/>
    <s v="G/730204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404 Maquinarias y Equipos (Instalación, Mant"/>
    <s v="001"/>
    <n v="97969.33"/>
    <n v="0"/>
    <n v="97969.33"/>
    <n v="-27135.41"/>
    <n v="70833.919999999998"/>
    <n v="4060"/>
    <n v="0"/>
    <n v="0"/>
    <n v="97969.33"/>
    <n v="97969.33"/>
    <n v="66773.919999999998"/>
    <s v="G/730404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405 Vehículos (Servicio para Mantenimiento y"/>
    <s v="001"/>
    <n v="43306.67"/>
    <n v="0"/>
    <n v="43306.67"/>
    <n v="-43306.67"/>
    <n v="0"/>
    <n v="0"/>
    <n v="0"/>
    <n v="0"/>
    <n v="43306.67"/>
    <n v="43306.67"/>
    <n v="0"/>
    <s v="G/730405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701 Desarrollo, Actualización, Asistencia Té"/>
    <s v="001"/>
    <n v="298200"/>
    <n v="0"/>
    <n v="298200"/>
    <n v="-155512"/>
    <n v="142688"/>
    <n v="0"/>
    <n v="6944"/>
    <n v="6944"/>
    <n v="291256"/>
    <n v="291256"/>
    <n v="135744"/>
    <s v="G/730701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702 Arrendamiento y Licencias de Uso de Paquete"/>
    <s v="001"/>
    <n v="300805.33"/>
    <n v="0"/>
    <n v="300805.33"/>
    <n v="-130250.03"/>
    <n v="170555.30000000002"/>
    <n v="0"/>
    <n v="107328.16"/>
    <n v="61597.19"/>
    <n v="193477.17"/>
    <n v="239208.14"/>
    <n v="63227.14"/>
    <s v="G/730702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704 Mantenimiento y Reparación de Equipos y"/>
    <s v="001"/>
    <n v="189097.81"/>
    <n v="0"/>
    <n v="189097.81"/>
    <n v="-1242.45"/>
    <n v="187855.35999999999"/>
    <n v="50624"/>
    <n v="117600"/>
    <n v="0"/>
    <n v="71497.81"/>
    <n v="189097.81"/>
    <n v="19631.36"/>
    <s v="G/730704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804 Materiales de Oficina"/>
    <s v="001"/>
    <n v="14374.83"/>
    <n v="0"/>
    <n v="14374.83"/>
    <n v="-14374.83"/>
    <n v="0"/>
    <n v="0"/>
    <n v="0"/>
    <n v="0"/>
    <n v="14374.83"/>
    <n v="14374.83"/>
    <n v="0"/>
    <s v="G/730804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0813 Repuestos y Accesorios"/>
    <s v="001"/>
    <n v="45912"/>
    <n v="0"/>
    <n v="45912"/>
    <n v="-33368"/>
    <n v="12544"/>
    <n v="638.4"/>
    <n v="0"/>
    <n v="0"/>
    <n v="45912"/>
    <n v="45912"/>
    <n v="11905.6"/>
    <s v="G/730813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4"/>
    <s v="731403 Mobiliarios"/>
    <s v="001"/>
    <n v="15000"/>
    <n v="0"/>
    <n v="15000"/>
    <n v="0"/>
    <n v="15000"/>
    <n v="0"/>
    <n v="0"/>
    <n v="0"/>
    <n v="15000"/>
    <n v="15000"/>
    <n v="15000"/>
    <s v="G/731403/3KK305"/>
  </r>
  <r>
    <s v="3"/>
    <s v="QUITO CIUDAD INTELIGENTE"/>
    <s v="COMUNALES"/>
    <s v="K"/>
    <s v="MOVILIDAD"/>
    <s v="Agencia Metrop Control Transito Seg vial"/>
    <s v="AT69K040"/>
    <s v="MOVILIDAD SOSTENIBLE"/>
    <s v="GI00K30800004D PASEO DOMINICAL"/>
    <x v="4"/>
    <s v="730402 Edificios, Locales, Residencias y Cablea"/>
    <s v="001"/>
    <n v="5400"/>
    <n v="0"/>
    <n v="5400"/>
    <n v="0"/>
    <n v="5400"/>
    <n v="0"/>
    <n v="0"/>
    <n v="0"/>
    <n v="5400"/>
    <n v="5400"/>
    <n v="5400"/>
    <s v="G/730402/3KK308"/>
  </r>
  <r>
    <s v="3"/>
    <s v="QUITO CIUDAD INTELIGENTE"/>
    <s v="COMUNALES"/>
    <s v="K"/>
    <s v="MOVILIDAD"/>
    <s v="Agencia Metrop Control Transito Seg vial"/>
    <s v="AT69K040"/>
    <s v="MOVILIDAD SOSTENIBLE"/>
    <s v="GI00K30800004D PASEO DOMINICAL"/>
    <x v="4"/>
    <s v="730505 Vehículos (Arrendamiento)"/>
    <s v="001"/>
    <n v="14840.08"/>
    <n v="0"/>
    <n v="14840.08"/>
    <n v="-14840.08"/>
    <n v="0"/>
    <n v="0"/>
    <n v="0"/>
    <n v="0"/>
    <n v="14840.08"/>
    <n v="14840.08"/>
    <n v="0"/>
    <s v="G/730505/3KK308"/>
  </r>
  <r>
    <s v="3"/>
    <s v="QUITO CIUDAD INTELIGENTE"/>
    <s v="COMUNALES"/>
    <s v="K"/>
    <s v="MOVILIDAD"/>
    <s v="Agencia Metrop Control Transito Seg vial"/>
    <s v="AT69K040"/>
    <s v="MOVILIDAD SOSTENIBLE"/>
    <s v="GI00K30800004D PASEO DOMINICAL"/>
    <x v="4"/>
    <s v="730811 Insumos, Materiales y Suministros para Cons"/>
    <s v="001"/>
    <n v="2304"/>
    <n v="0"/>
    <n v="2304"/>
    <n v="-2304"/>
    <n v="0"/>
    <n v="0"/>
    <n v="0"/>
    <n v="0"/>
    <n v="2304"/>
    <n v="2304"/>
    <n v="0"/>
    <s v="G/730811/3KK308"/>
  </r>
  <r>
    <s v="3"/>
    <s v="QUITO CIUDAD INTELIGENTE"/>
    <s v="COMUNALES"/>
    <s v="K"/>
    <s v="MOVILIDAD"/>
    <s v="Agencia Metrop Control Transito Seg vial"/>
    <s v="AT69K040"/>
    <s v="MOVILIDAD SOSTENIBLE"/>
    <s v="GI00K30800004D PASEO DOMINICAL"/>
    <x v="4"/>
    <s v="731404 Maquinarias y Equipos"/>
    <s v="001"/>
    <n v="3200"/>
    <n v="0"/>
    <n v="3200"/>
    <n v="0"/>
    <n v="3200"/>
    <n v="0"/>
    <n v="0"/>
    <n v="0"/>
    <n v="3200"/>
    <n v="3200"/>
    <n v="3200"/>
    <s v="G/731404/3KK308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8"/>
    <s v="770102 Tasas Generales, Impuestos, Contribuciones,"/>
    <s v="001"/>
    <n v="5000000.46"/>
    <n v="0"/>
    <n v="5000000.46"/>
    <n v="-2500000"/>
    <n v="2500000.46"/>
    <n v="0"/>
    <n v="1809152.7"/>
    <n v="1809152.7"/>
    <n v="3190847.76"/>
    <n v="3190847.76"/>
    <n v="690847.76"/>
    <s v="G/770102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9"/>
    <s v="780204 Transferencias o Donaciones al Sector Priva"/>
    <s v="001"/>
    <n v="5081379.0999999996"/>
    <n v="-3640360.8"/>
    <n v="1441018.2999999998"/>
    <n v="-146018.29999999999"/>
    <n v="1294999.9999999998"/>
    <n v="0"/>
    <n v="1295000"/>
    <n v="1294000"/>
    <n v="146018.29999999981"/>
    <n v="147018.29999999981"/>
    <n v="0"/>
    <s v="G/780204/3KK305"/>
  </r>
  <r>
    <s v="3"/>
    <s v="QUITO CIUDAD INTELIGENTE"/>
    <s v="COMUNALES"/>
    <s v="K"/>
    <s v="MOVILIDAD"/>
    <s v="Agencia Metrop Control Transito Seg vial"/>
    <s v="AT69K040"/>
    <s v="MOVILIDAD SEGURA"/>
    <s v="GI00K30500003D AUDITORÍA DE SEGURIDAD VIAL"/>
    <x v="6"/>
    <s v="840104 Maquinarias y Equipos"/>
    <s v="001"/>
    <n v="205595.2"/>
    <n v="0"/>
    <n v="205595.2"/>
    <n v="-40687.800000000003"/>
    <n v="164907.40000000002"/>
    <n v="101795.4"/>
    <n v="0"/>
    <n v="0"/>
    <n v="205595.2"/>
    <n v="205595.2"/>
    <n v="63112"/>
    <s v="G/840104/3KK305"/>
  </r>
  <r>
    <s v="3"/>
    <s v="QUITO CIUDAD INTELIGENTE"/>
    <s v="COMUNALES"/>
    <s v="K"/>
    <s v="MOVILIDAD"/>
    <s v="Agencia Metrop Control Transito Seg vial"/>
    <s v="AT69K040"/>
    <s v="MOVILIDAD SEGURA"/>
    <s v="GI00K30500003D AUDITORÍA DE SEGURIDAD VIAL"/>
    <x v="6"/>
    <s v="840107 Equipos, Sistemas y Paquetes Informáticos"/>
    <s v="001"/>
    <n v="54500"/>
    <n v="0"/>
    <n v="54500"/>
    <n v="-54500"/>
    <n v="0"/>
    <n v="0"/>
    <n v="0"/>
    <n v="0"/>
    <n v="54500"/>
    <n v="54500"/>
    <n v="0"/>
    <s v="G/840107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6"/>
    <s v="840104 Maquinarias y Equipos"/>
    <s v="001"/>
    <n v="5000"/>
    <n v="0"/>
    <n v="5000"/>
    <n v="-5000"/>
    <n v="0"/>
    <n v="0"/>
    <n v="0"/>
    <n v="0"/>
    <n v="5000"/>
    <n v="5000"/>
    <n v="0"/>
    <s v="G/840104/3KK305"/>
  </r>
  <r>
    <s v="3"/>
    <s v="QUITO CIUDAD INTELIGENTE"/>
    <s v="COMUNALES"/>
    <s v="K"/>
    <s v="MOVILIDAD"/>
    <s v="Agencia Metrop Control Transito Seg vial"/>
    <s v="AT69K040"/>
    <s v="MOVILIDAD SEGURA"/>
    <s v="GI00K30500005D EDUCACIÓN Y SEGURIDAD VIAL"/>
    <x v="6"/>
    <s v="840107 Equipos, Sistemas y Paquetes Informáticos"/>
    <s v="001"/>
    <n v="8800"/>
    <n v="0"/>
    <n v="8800"/>
    <n v="-8800"/>
    <n v="0"/>
    <n v="0"/>
    <n v="0"/>
    <n v="0"/>
    <n v="8800"/>
    <n v="8800"/>
    <n v="0"/>
    <s v="G/840107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6"/>
    <s v="840104 Maquinarias y Equipos"/>
    <s v="001"/>
    <n v="3052296.2"/>
    <n v="-12093.27"/>
    <n v="3040202.93"/>
    <n v="-2723512.93"/>
    <n v="316690"/>
    <n v="76.8"/>
    <n v="3483.2"/>
    <n v="3483.2"/>
    <n v="3036719.73"/>
    <n v="3036719.73"/>
    <n v="313130"/>
    <s v="G/840104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6"/>
    <s v="840106 Herramientas"/>
    <s v="001"/>
    <n v="0"/>
    <n v="3815.2"/>
    <n v="3815.2"/>
    <n v="0"/>
    <n v="3815.2"/>
    <n v="0"/>
    <n v="0"/>
    <n v="0"/>
    <n v="3815.2"/>
    <n v="3815.2"/>
    <n v="3815.2"/>
    <s v="G/840106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6"/>
    <s v="840107 Equipos, Sistemas y Paquetes Informáticos"/>
    <s v="001"/>
    <n v="296800"/>
    <n v="0"/>
    <n v="296800"/>
    <n v="-296800"/>
    <n v="0"/>
    <n v="0"/>
    <n v="0"/>
    <n v="0"/>
    <n v="296800"/>
    <n v="296800"/>
    <n v="0"/>
    <s v="G/840107/3KK305"/>
  </r>
  <r>
    <s v="3"/>
    <s v="QUITO CIUDAD INTELIGENTE"/>
    <s v="COMUNALES"/>
    <s v="K"/>
    <s v="MOVILIDAD"/>
    <s v="Agencia Metrop Control Transito Seg vial"/>
    <s v="AT69K040"/>
    <s v="MOVILIDAD SEGURA"/>
    <s v="GI00K30500006D FORTALECIMIENTO DEL CONTROL DEL TRÁNSITO"/>
    <x v="6"/>
    <s v="840203 Bienes Prefabricados (Inmuebles)"/>
    <s v="001"/>
    <n v="0"/>
    <n v="200000"/>
    <n v="200000"/>
    <n v="-200000"/>
    <n v="0"/>
    <n v="0"/>
    <n v="0"/>
    <n v="0"/>
    <n v="200000"/>
    <n v="200000"/>
    <n v="0"/>
    <s v="G/840203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6"/>
    <s v="840103 Mobiliarios"/>
    <s v="001"/>
    <n v="174739.6"/>
    <n v="0"/>
    <n v="174739.6"/>
    <n v="-150000"/>
    <n v="24739.600000000006"/>
    <n v="0"/>
    <n v="0"/>
    <n v="0"/>
    <n v="174739.6"/>
    <n v="174739.6"/>
    <n v="24739.599999999999"/>
    <s v="G/840103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6"/>
    <s v="840104 Maquinarias y Equipos"/>
    <s v="001"/>
    <n v="78400"/>
    <n v="0"/>
    <n v="78400"/>
    <n v="-78400"/>
    <n v="0"/>
    <n v="0"/>
    <n v="0"/>
    <n v="0"/>
    <n v="78400"/>
    <n v="78400"/>
    <n v="0"/>
    <s v="G/840104/3KK305"/>
  </r>
  <r>
    <s v="3"/>
    <s v="QUITO CIUDAD INTELIGENTE"/>
    <s v="COMUNALES"/>
    <s v="K"/>
    <s v="MOVILIDAD"/>
    <s v="Agencia Metrop Control Transito Seg vial"/>
    <s v="AT69K040"/>
    <s v="MOVILIDAD SEGURA"/>
    <s v="GI00K30500007D MODERNIZACIÓN DE LOS SERVICIOS DE LA AGE"/>
    <x v="6"/>
    <s v="840107 Equipos, Sistemas y Paquetes Informáticos"/>
    <s v="001"/>
    <n v="1636921.02"/>
    <n v="0"/>
    <n v="1636921.02"/>
    <n v="-848236.41"/>
    <n v="788684.61"/>
    <n v="0"/>
    <n v="467510.4"/>
    <n v="285488"/>
    <n v="1169410.6200000001"/>
    <n v="1351433.02"/>
    <n v="321174.21000000002"/>
    <s v="G/840107/3KK305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105 Remuneraciones Unificadas"/>
    <s v="002"/>
    <n v="2368584"/>
    <n v="-119682.03"/>
    <n v="2248901.9700000002"/>
    <n v="0"/>
    <n v="2248901.9700000002"/>
    <n v="0"/>
    <n v="1414928.9"/>
    <n v="1414928.9"/>
    <n v="833973.0700000003"/>
    <n v="833973.0700000003"/>
    <n v="833973.07"/>
    <s v="G/5101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106 Salarios Unificados"/>
    <s v="002"/>
    <n v="36946.32"/>
    <n v="0"/>
    <n v="36946.32"/>
    <n v="0"/>
    <n v="36946.32"/>
    <n v="0"/>
    <n v="24630.880000000001"/>
    <n v="24630.880000000001"/>
    <n v="12315.439999999999"/>
    <n v="12315.439999999999"/>
    <n v="12315.44"/>
    <s v="G/510106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203 Decimotercer Sueldo"/>
    <s v="002"/>
    <n v="328121.86"/>
    <n v="-75278.3"/>
    <n v="252843.56"/>
    <n v="0"/>
    <n v="252843.56"/>
    <n v="29308.44"/>
    <n v="69989.539999999994"/>
    <n v="69989.539999999994"/>
    <n v="182854.02000000002"/>
    <n v="182854.02000000002"/>
    <n v="153545.57999999999"/>
    <s v="G/510203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204 Decimocuarto Sueldo"/>
    <s v="002"/>
    <n v="103078.28"/>
    <n v="-30441.94"/>
    <n v="72636.34"/>
    <n v="0"/>
    <n v="72636.34"/>
    <n v="9840.31"/>
    <n v="59745.41"/>
    <n v="59745.41"/>
    <n v="12890.929999999993"/>
    <n v="12890.929999999993"/>
    <n v="3050.62"/>
    <s v="G/5102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304 Compensación por Transporte"/>
    <s v="002"/>
    <n v="660"/>
    <n v="0"/>
    <n v="660"/>
    <n v="0"/>
    <n v="660"/>
    <n v="0"/>
    <n v="112.5"/>
    <n v="112.5"/>
    <n v="547.5"/>
    <n v="547.5"/>
    <n v="547.5"/>
    <s v="G/5103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306 Alimentación"/>
    <s v="002"/>
    <n v="5280"/>
    <n v="0"/>
    <n v="5280"/>
    <n v="0"/>
    <n v="5280"/>
    <n v="0"/>
    <n v="2228"/>
    <n v="2228"/>
    <n v="3052"/>
    <n v="3052"/>
    <n v="3052"/>
    <s v="G/510306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401 Por Cargas Familiares"/>
    <s v="002"/>
    <n v="184.73"/>
    <n v="0"/>
    <n v="184.73"/>
    <n v="0"/>
    <n v="184.73"/>
    <n v="0"/>
    <n v="32"/>
    <n v="32"/>
    <n v="152.72999999999999"/>
    <n v="152.72999999999999"/>
    <n v="152.72999999999999"/>
    <s v="G/51040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408 Subsidio de Antigüedad"/>
    <s v="002"/>
    <n v="1108.3900000000001"/>
    <n v="0"/>
    <n v="1108.3900000000001"/>
    <n v="0"/>
    <n v="1108.3900000000001"/>
    <n v="0"/>
    <n v="888.48"/>
    <n v="888.48"/>
    <n v="219.91000000000008"/>
    <n v="219.91000000000008"/>
    <n v="219.91"/>
    <s v="G/510408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507 Honorarios"/>
    <s v="002"/>
    <n v="10426.629999999999"/>
    <n v="33627.35"/>
    <n v="44053.979999999996"/>
    <n v="0"/>
    <n v="44053.979999999996"/>
    <n v="0"/>
    <n v="20028.259999999998"/>
    <n v="20028.259999999998"/>
    <n v="24025.719999999998"/>
    <n v="24025.719999999998"/>
    <n v="24025.72"/>
    <s v="G/510507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509 Horas Extraordinarias y Suplementarias"/>
    <s v="002"/>
    <n v="2895.84"/>
    <n v="44816.79"/>
    <n v="47712.630000000005"/>
    <n v="0"/>
    <n v="47712.630000000005"/>
    <n v="0"/>
    <n v="36272.35"/>
    <n v="36272.35"/>
    <n v="11440.280000000006"/>
    <n v="11440.280000000006"/>
    <n v="11440.28"/>
    <s v="G/510509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510 Servicios Personales por Contrato"/>
    <s v="002"/>
    <n v="1531932"/>
    <n v="205686.49"/>
    <n v="1737618.49"/>
    <n v="0"/>
    <n v="1737618.49"/>
    <n v="15638"/>
    <n v="1721980.49"/>
    <n v="1721980.49"/>
    <n v="15638"/>
    <n v="15638"/>
    <n v="0"/>
    <s v="G/510510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512 Subrogación"/>
    <s v="002"/>
    <n v="2459.2399999999998"/>
    <n v="11601.24"/>
    <n v="14060.48"/>
    <n v="0"/>
    <n v="14060.48"/>
    <n v="0"/>
    <n v="4801.29"/>
    <n v="4801.29"/>
    <n v="9259.1899999999987"/>
    <n v="9259.1899999999987"/>
    <n v="9259.19"/>
    <s v="G/51051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513 Encargos"/>
    <s v="002"/>
    <n v="4918.47"/>
    <n v="6264"/>
    <n v="11182.470000000001"/>
    <n v="0"/>
    <n v="11182.470000000001"/>
    <n v="0"/>
    <n v="2470.8000000000002"/>
    <n v="2470.8000000000002"/>
    <n v="8711.6700000000019"/>
    <n v="8711.6700000000019"/>
    <n v="8711.67"/>
    <s v="G/510513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601 Aporte Patronal"/>
    <s v="002"/>
    <n v="497904.25"/>
    <n v="25449"/>
    <n v="523353.25"/>
    <n v="0"/>
    <n v="523353.25"/>
    <n v="1426.1"/>
    <n v="403421.82"/>
    <n v="403421.82"/>
    <n v="119931.43"/>
    <n v="119931.43"/>
    <n v="118505.33"/>
    <s v="G/51060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602 Fondo de Reserva"/>
    <s v="002"/>
    <n v="328121.86"/>
    <n v="-132042.6"/>
    <n v="196079.25999999998"/>
    <n v="0"/>
    <n v="196079.25999999998"/>
    <n v="1000.16"/>
    <n v="147116.96"/>
    <n v="147116.96"/>
    <n v="48962.299999999988"/>
    <n v="48962.299999999988"/>
    <n v="47962.14"/>
    <s v="G/5106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0"/>
    <s v="510707 Compensación por Vacaciones no Gozadas por"/>
    <s v="002"/>
    <n v="29650"/>
    <n v="-20000"/>
    <n v="9650"/>
    <n v="0"/>
    <n v="9650"/>
    <n v="0"/>
    <n v="0"/>
    <n v="0"/>
    <n v="9650"/>
    <n v="9650"/>
    <n v="9650"/>
    <s v="G/510707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101  Agua Potable"/>
    <s v="002"/>
    <n v="4150.6899999999996"/>
    <n v="0"/>
    <n v="4150.6899999999996"/>
    <n v="0"/>
    <n v="4150.6899999999996"/>
    <n v="0"/>
    <n v="4150.6899999999996"/>
    <n v="3308.62"/>
    <n v="0"/>
    <n v="842.06999999999971"/>
    <n v="0"/>
    <s v="G/53010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104 Energía Eléctrica"/>
    <s v="002"/>
    <n v="11716.85"/>
    <n v="0"/>
    <n v="11716.85"/>
    <n v="0"/>
    <n v="11716.85"/>
    <n v="0"/>
    <n v="11716.85"/>
    <n v="11590.52"/>
    <n v="0"/>
    <n v="126.32999999999993"/>
    <n v="0"/>
    <s v="G/5301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105 Telecomunicaciones"/>
    <s v="002"/>
    <n v="5000"/>
    <n v="658.56"/>
    <n v="5658.5599999999995"/>
    <n v="0"/>
    <n v="5658.5599999999995"/>
    <n v="8.85"/>
    <n v="5649.71"/>
    <n v="2865.76"/>
    <n v="8.8499999999994543"/>
    <n v="2792.7999999999993"/>
    <n v="0"/>
    <s v="G/5301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106  Servicio de Correo"/>
    <s v="002"/>
    <n v="273000"/>
    <n v="-95087.42"/>
    <n v="177912.58000000002"/>
    <n v="0"/>
    <n v="177912.58000000002"/>
    <n v="0"/>
    <n v="177200"/>
    <n v="104377.79"/>
    <n v="712.5800000000163"/>
    <n v="73534.790000000023"/>
    <n v="712.58"/>
    <s v="G/530106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1 Transporte de Personal"/>
    <s v="002"/>
    <n v="59900"/>
    <n v="12250"/>
    <n v="72150"/>
    <n v="0"/>
    <n v="72150"/>
    <n v="0"/>
    <n v="48605.05"/>
    <n v="14242.41"/>
    <n v="23544.949999999997"/>
    <n v="57907.59"/>
    <n v="23544.95"/>
    <s v="G/53020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2 Fletes y Maniobras"/>
    <s v="002"/>
    <n v="4370"/>
    <n v="7950.88"/>
    <n v="12320.880000000001"/>
    <n v="0"/>
    <n v="12320.880000000001"/>
    <n v="0"/>
    <n v="7938"/>
    <n v="1710.8"/>
    <n v="4382.880000000001"/>
    <n v="10610.080000000002"/>
    <n v="4382.88"/>
    <s v="G/5302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4 Edición, Impresión, Reproducción, Public"/>
    <s v="002"/>
    <n v="10000"/>
    <n v="15000"/>
    <n v="25000"/>
    <n v="0"/>
    <n v="25000"/>
    <n v="537.6"/>
    <n v="7828"/>
    <n v="7823.2"/>
    <n v="17172"/>
    <n v="17176.8"/>
    <n v="16634.400000000001"/>
    <s v="G/5302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5 Espectáculos Culturales y Sociales"/>
    <s v="002"/>
    <n v="10000"/>
    <n v="0"/>
    <n v="10000"/>
    <n v="0"/>
    <n v="10000"/>
    <n v="0"/>
    <n v="0"/>
    <n v="0"/>
    <n v="10000"/>
    <n v="10000"/>
    <n v="10000"/>
    <s v="G/5302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8 Servicio de Seguridad y Vigilancia"/>
    <s v="002"/>
    <n v="180000"/>
    <n v="45287.65"/>
    <n v="225287.65"/>
    <n v="0"/>
    <n v="225287.65"/>
    <n v="9941.65"/>
    <n v="214471.18"/>
    <n v="138385.82999999999"/>
    <n v="10816.470000000001"/>
    <n v="86901.82"/>
    <n v="874.82"/>
    <s v="G/530208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209 Servicios de Aseo, Lavado de Vestimenta"/>
    <s v="002"/>
    <n v="68000"/>
    <n v="0"/>
    <n v="68000"/>
    <n v="0"/>
    <n v="68000"/>
    <n v="7044.8"/>
    <n v="56889.15"/>
    <n v="33096.33"/>
    <n v="11110.849999999999"/>
    <n v="34903.67"/>
    <n v="4066.05"/>
    <s v="G/530209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402 Edificios, Locales, Residencias y Cablea"/>
    <s v="002"/>
    <n v="6000"/>
    <n v="7950.88"/>
    <n v="13950.880000000001"/>
    <n v="0"/>
    <n v="13950.880000000001"/>
    <n v="0"/>
    <n v="8250.8799999999992"/>
    <n v="5607.06"/>
    <n v="5700.0000000000018"/>
    <n v="8343.82"/>
    <n v="5700"/>
    <s v="G/5304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404 Maquinarias y Equipos (Instalación, Mant"/>
    <s v="002"/>
    <n v="1300"/>
    <n v="1680"/>
    <n v="2980"/>
    <n v="0"/>
    <n v="2980"/>
    <n v="985.6"/>
    <n v="1846.4"/>
    <n v="1001.28"/>
    <n v="1133.5999999999999"/>
    <n v="1978.72"/>
    <n v="148"/>
    <s v="G/5304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405 Vehículos (Servicio para Mantenimiento y Re"/>
    <s v="002"/>
    <n v="0"/>
    <n v="14700"/>
    <n v="14700"/>
    <n v="0"/>
    <n v="14700"/>
    <n v="1086.6199999999999"/>
    <n v="2995"/>
    <n v="2995"/>
    <n v="11705"/>
    <n v="11705"/>
    <n v="10618.38"/>
    <s v="G/5304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502 Edificios, Locales y Residencias, Parque"/>
    <s v="002"/>
    <n v="160000"/>
    <n v="81291.98"/>
    <n v="241291.97999999998"/>
    <n v="0"/>
    <n v="241291.97999999998"/>
    <n v="11065.62"/>
    <n v="229642.67"/>
    <n v="160858.6"/>
    <n v="11649.309999999969"/>
    <n v="80433.379999999976"/>
    <n v="583.69000000000005"/>
    <s v="G/5305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505 Vehículos (Arrendamiento)"/>
    <s v="002"/>
    <n v="400000"/>
    <n v="-253185.02"/>
    <n v="146814.98000000001"/>
    <n v="0"/>
    <n v="146814.98000000001"/>
    <n v="0"/>
    <n v="146112.53"/>
    <n v="146112.51"/>
    <n v="702.45000000001164"/>
    <n v="702.47000000000116"/>
    <n v="702.45"/>
    <s v="G/5305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704 Mantenimiento y Reparación de Equipos y Sis"/>
    <s v="002"/>
    <n v="10000"/>
    <n v="0"/>
    <n v="10000"/>
    <n v="0"/>
    <n v="10000"/>
    <n v="2451.31"/>
    <n v="0"/>
    <n v="0"/>
    <n v="10000"/>
    <n v="10000"/>
    <n v="7548.69"/>
    <s v="G/5307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1 Alimentos y Bebidas"/>
    <s v="002"/>
    <n v="200"/>
    <n v="2143"/>
    <n v="2343"/>
    <n v="0"/>
    <n v="2343"/>
    <n v="0"/>
    <n v="1440"/>
    <n v="316.51"/>
    <n v="903"/>
    <n v="2026.49"/>
    <n v="903"/>
    <s v="G/53080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2 Vestuario, Lencería, Prendas de Protecc"/>
    <s v="002"/>
    <n v="20000"/>
    <n v="22173.54"/>
    <n v="42173.54"/>
    <n v="0"/>
    <n v="42173.54"/>
    <n v="2060.8000000000002"/>
    <n v="8013.98"/>
    <n v="8013.98"/>
    <n v="34159.56"/>
    <n v="34159.56"/>
    <n v="32098.76"/>
    <s v="G/5308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3 Combustibles y Lubricantes"/>
    <s v="002"/>
    <n v="8000"/>
    <n v="15500"/>
    <n v="23500"/>
    <n v="0"/>
    <n v="23500"/>
    <n v="0"/>
    <n v="16463.009999999998"/>
    <n v="8702.56"/>
    <n v="7036.9900000000016"/>
    <n v="14797.44"/>
    <n v="7036.99"/>
    <s v="G/530803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4 Materiales de Oficina"/>
    <s v="002"/>
    <n v="35000"/>
    <n v="0"/>
    <n v="35000"/>
    <n v="0"/>
    <n v="35000"/>
    <n v="1571.86"/>
    <n v="5106.04"/>
    <n v="5068.76"/>
    <n v="29893.96"/>
    <n v="29931.239999999998"/>
    <n v="28322.1"/>
    <s v="G/5308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5 Materiales de Aseo"/>
    <s v="002"/>
    <n v="1500"/>
    <n v="3669.57"/>
    <n v="5169.57"/>
    <n v="0"/>
    <n v="5169.57"/>
    <n v="0"/>
    <n v="3592.72"/>
    <n v="3588.87"/>
    <n v="1576.85"/>
    <n v="1580.6999999999998"/>
    <n v="1576.85"/>
    <s v="G/530805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07 Materiales de Impresión, Fotografía, Rep"/>
    <s v="002"/>
    <n v="30000"/>
    <n v="0"/>
    <n v="30000"/>
    <n v="0"/>
    <n v="30000"/>
    <n v="3358.15"/>
    <n v="20230.57"/>
    <n v="20230.57"/>
    <n v="9769.43"/>
    <n v="9769.43"/>
    <n v="6411.28"/>
    <s v="G/530807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11 Insumos, Materiales y Suministros para Cons"/>
    <s v="002"/>
    <n v="250"/>
    <n v="16477.439999999999"/>
    <n v="16727.439999999999"/>
    <n v="0"/>
    <n v="16727.439999999999"/>
    <n v="0"/>
    <n v="0"/>
    <n v="0"/>
    <n v="16727.439999999999"/>
    <n v="16727.439999999999"/>
    <n v="16727.439999999999"/>
    <s v="G/530811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13 Repuestos y Accesorios"/>
    <s v="002"/>
    <n v="3000"/>
    <n v="12480"/>
    <n v="15480"/>
    <n v="0"/>
    <n v="15480"/>
    <n v="0"/>
    <n v="3076.64"/>
    <n v="3054.74"/>
    <n v="12403.36"/>
    <n v="12425.26"/>
    <n v="12403.36"/>
    <s v="G/530813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20 Menaje y Accesorios Descartables"/>
    <s v="002"/>
    <n v="0"/>
    <n v="2092.16"/>
    <n v="2092.16"/>
    <n v="0"/>
    <n v="2092.16"/>
    <n v="0"/>
    <n v="1540"/>
    <n v="1540"/>
    <n v="552.15999999999985"/>
    <n v="552.15999999999985"/>
    <n v="552.16"/>
    <s v="G/530820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0826 Dispositivos Médicos de Uso General"/>
    <s v="002"/>
    <n v="0"/>
    <n v="82753.78"/>
    <n v="82753.78"/>
    <n v="0"/>
    <n v="82753.78"/>
    <n v="0"/>
    <n v="78408.179999999993"/>
    <n v="78408.179999999993"/>
    <n v="4345.6000000000058"/>
    <n v="4345.6000000000058"/>
    <n v="4345.6000000000004"/>
    <s v="G/530826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1404 Maquinarias y Equipos"/>
    <s v="002"/>
    <n v="1000"/>
    <n v="2688"/>
    <n v="3688"/>
    <n v="0"/>
    <n v="3688"/>
    <n v="0"/>
    <n v="2688"/>
    <n v="2688"/>
    <n v="1000"/>
    <n v="1000"/>
    <n v="1000"/>
    <s v="G/531404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1"/>
    <s v="531407 Equipos, Sistemas y Paquetes Informáticos"/>
    <s v="002"/>
    <n v="1100"/>
    <n v="0"/>
    <n v="1100"/>
    <n v="0"/>
    <n v="1100"/>
    <n v="0"/>
    <n v="0"/>
    <n v="0"/>
    <n v="1100"/>
    <n v="1100"/>
    <n v="1100"/>
    <s v="G/531407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2"/>
    <s v="570102 Tasas Generales, Impuestos, Contribuciones,"/>
    <s v="002"/>
    <n v="800"/>
    <n v="1500"/>
    <n v="2300"/>
    <n v="0"/>
    <n v="2300"/>
    <n v="0"/>
    <n v="1540.52"/>
    <n v="100.36"/>
    <n v="759.48"/>
    <n v="2199.64"/>
    <n v="759.48"/>
    <s v="G/570102/1BA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2"/>
    <s v="570203 Comisiones Bancarias"/>
    <s v="002"/>
    <n v="0"/>
    <n v="25"/>
    <n v="25"/>
    <n v="0"/>
    <n v="25"/>
    <n v="0"/>
    <n v="19.8"/>
    <n v="0"/>
    <n v="5.1999999999999993"/>
    <n v="25"/>
    <n v="5.2"/>
    <s v="G/570203/1BA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203 Decimotercer Sueldo"/>
    <s v="002"/>
    <n v="0"/>
    <n v="229715"/>
    <n v="229715"/>
    <n v="0"/>
    <n v="229715"/>
    <n v="141497.91"/>
    <n v="6088.59"/>
    <n v="6088.59"/>
    <n v="223626.41"/>
    <n v="223626.41"/>
    <n v="82128.5"/>
    <s v="G/710203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204 Decimocuarto Sueldo"/>
    <s v="002"/>
    <n v="0"/>
    <n v="76676.61"/>
    <n v="76676.61"/>
    <n v="0"/>
    <n v="76676.61"/>
    <n v="1736.85"/>
    <n v="43663.14"/>
    <n v="43663.14"/>
    <n v="33013.47"/>
    <n v="33013.47"/>
    <n v="31276.62"/>
    <s v="G/710204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502 Remuneración Unificada para Pasantes"/>
    <s v="002"/>
    <n v="21105.599999999999"/>
    <n v="-11237.24"/>
    <n v="9868.3599999999988"/>
    <n v="-2415.35"/>
    <n v="7453.0099999999984"/>
    <n v="0"/>
    <n v="7453.01"/>
    <n v="7453.01"/>
    <n v="2415.3499999999985"/>
    <n v="2415.3499999999985"/>
    <n v="0"/>
    <s v="G/710502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510 Servicios Personales por Contrato"/>
    <s v="002"/>
    <n v="0"/>
    <n v="1323575"/>
    <n v="1323575"/>
    <n v="0"/>
    <n v="1323575"/>
    <n v="556801.32999999996"/>
    <n v="238568.63"/>
    <n v="238568.63"/>
    <n v="1085006.3700000001"/>
    <n v="1085006.3700000001"/>
    <n v="528205.04"/>
    <s v="G/710510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601 Aporte Patronal"/>
    <s v="002"/>
    <n v="11094.4"/>
    <n v="162954.91"/>
    <n v="174049.31"/>
    <n v="-1257.26"/>
    <n v="172792.05"/>
    <n v="82213.25"/>
    <n v="35164.730000000003"/>
    <n v="35164.730000000003"/>
    <n v="138884.57999999999"/>
    <n v="138884.57999999999"/>
    <n v="55414.07"/>
    <s v="G/710601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3"/>
    <s v="710602 Fondo de Reserva"/>
    <s v="002"/>
    <n v="0"/>
    <n v="223410"/>
    <n v="223410"/>
    <n v="0"/>
    <n v="223410"/>
    <n v="144659.79"/>
    <n v="7984.11"/>
    <n v="7984.11"/>
    <n v="215425.89"/>
    <n v="215425.89"/>
    <n v="70766.100000000006"/>
    <s v="G/710602/1BL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1D GASTOS ADMINISTRATIVOS"/>
    <x v="4"/>
    <s v="730106 Servicio de Correo"/>
    <s v="002"/>
    <n v="177100"/>
    <n v="-177100"/>
    <n v="0"/>
    <n v="0"/>
    <n v="0"/>
    <n v="0"/>
    <n v="0"/>
    <n v="0"/>
    <n v="0"/>
    <n v="0"/>
    <n v="0"/>
    <s v="G/730106/1BA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105 Telecomunicaciones"/>
    <s v="002"/>
    <n v="24000"/>
    <n v="-16000"/>
    <n v="8000"/>
    <n v="0"/>
    <n v="8000"/>
    <n v="0"/>
    <n v="0"/>
    <n v="0"/>
    <n v="8000"/>
    <n v="8000"/>
    <n v="8000"/>
    <s v="G/730105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106 Servicio de Correo"/>
    <s v="002"/>
    <n v="500000"/>
    <n v="-422000"/>
    <n v="78000"/>
    <n v="0"/>
    <n v="78000"/>
    <n v="0"/>
    <n v="0"/>
    <n v="0"/>
    <n v="78000"/>
    <n v="78000"/>
    <n v="78000"/>
    <s v="G/730106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204 Edición, Impresión, Reproducción, Public"/>
    <s v="002"/>
    <n v="17000"/>
    <n v="-2000"/>
    <n v="15000"/>
    <n v="0"/>
    <n v="15000"/>
    <n v="0"/>
    <n v="6899.2"/>
    <n v="6899.2"/>
    <n v="8100.8"/>
    <n v="8100.8"/>
    <n v="8100.8"/>
    <s v="G/730204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207 Difusión, Información y Publicidad"/>
    <s v="002"/>
    <n v="399519.96"/>
    <n v="-351359.96"/>
    <n v="48160"/>
    <n v="0"/>
    <n v="48160"/>
    <n v="0"/>
    <n v="48160"/>
    <n v="33712"/>
    <n v="0"/>
    <n v="14448"/>
    <n v="0"/>
    <s v="G/730207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208 Servicio de Seguridad y Vigilancia"/>
    <s v="002"/>
    <n v="0"/>
    <n v="17984.82"/>
    <n v="17984.82"/>
    <n v="0"/>
    <n v="17984.82"/>
    <n v="0"/>
    <n v="0"/>
    <n v="0"/>
    <n v="17984.82"/>
    <n v="17984.82"/>
    <n v="17984.82"/>
    <s v="G/730208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230 Digitalización de Información y Datos Públi"/>
    <s v="002"/>
    <n v="173752.32000000001"/>
    <n v="-173752.32000000001"/>
    <n v="0"/>
    <n v="0"/>
    <n v="0"/>
    <n v="0"/>
    <n v="0"/>
    <n v="0"/>
    <n v="0"/>
    <n v="0"/>
    <n v="0"/>
    <s v="G/730230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249 Eventos Públicos Promocionales"/>
    <s v="002"/>
    <n v="40000"/>
    <n v="-40000"/>
    <n v="0"/>
    <n v="0"/>
    <n v="0"/>
    <n v="0"/>
    <n v="0"/>
    <n v="0"/>
    <n v="0"/>
    <n v="0"/>
    <n v="0"/>
    <s v="G/730249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303 Viáticos y Subsistencias en el Interior"/>
    <s v="002"/>
    <n v="8000"/>
    <n v="0"/>
    <n v="8000"/>
    <n v="0"/>
    <n v="8000"/>
    <n v="0"/>
    <n v="0"/>
    <n v="0"/>
    <n v="8000"/>
    <n v="8000"/>
    <n v="8000"/>
    <s v="G/730303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505 Vehículos (Arrendamiento)"/>
    <s v="002"/>
    <n v="1923400.16"/>
    <n v="-1170468.73"/>
    <n v="752931.42999999993"/>
    <n v="0"/>
    <n v="752931.42999999993"/>
    <n v="0"/>
    <n v="682931.43"/>
    <n v="294633.19"/>
    <n v="69999.999999999884"/>
    <n v="458298.23999999993"/>
    <n v="70000"/>
    <s v="G/730505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601 Consultoría, Asesoría e Investigación Es"/>
    <s v="002"/>
    <n v="146689"/>
    <n v="-146689"/>
    <n v="0"/>
    <n v="0"/>
    <n v="0"/>
    <n v="0"/>
    <n v="0"/>
    <n v="0"/>
    <n v="0"/>
    <n v="0"/>
    <n v="0"/>
    <s v="G/730601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606 Honorarios por Contratos Civiles de Servici"/>
    <s v="002"/>
    <n v="27157.15"/>
    <n v="-27157.15"/>
    <n v="0"/>
    <n v="0"/>
    <n v="0"/>
    <n v="0"/>
    <n v="0"/>
    <n v="0"/>
    <n v="0"/>
    <n v="0"/>
    <n v="0"/>
    <s v="G/730606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701 Desarrollo, Actualización, Asistencia Té"/>
    <s v="002"/>
    <n v="30000"/>
    <n v="576585.35"/>
    <n v="606585.35"/>
    <n v="-606585.35"/>
    <n v="0"/>
    <n v="0"/>
    <n v="0"/>
    <n v="0"/>
    <n v="606585.35"/>
    <n v="606585.35"/>
    <n v="0"/>
    <s v="G/730701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702 Arrendamiento y Licencias de Uso de Paquete"/>
    <s v="002"/>
    <n v="5000"/>
    <n v="-3499.2"/>
    <n v="1500.8000000000002"/>
    <n v="0"/>
    <n v="1500.8000000000002"/>
    <n v="0"/>
    <n v="1500.8"/>
    <n v="1500.8"/>
    <n v="0"/>
    <n v="0"/>
    <n v="0"/>
    <s v="G/730702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802 Vestuario, Lencería, Prendas de Protecci"/>
    <s v="002"/>
    <n v="52955"/>
    <n v="15000"/>
    <n v="67955"/>
    <n v="0"/>
    <n v="67955"/>
    <n v="0"/>
    <n v="7815.36"/>
    <n v="7815.36"/>
    <n v="60139.64"/>
    <n v="60139.64"/>
    <n v="60139.64"/>
    <s v="G/730802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805 Materiales de Aseo"/>
    <s v="002"/>
    <n v="0"/>
    <n v="7000"/>
    <n v="7000"/>
    <n v="0"/>
    <n v="7000"/>
    <n v="2043"/>
    <n v="0"/>
    <n v="0"/>
    <n v="7000"/>
    <n v="7000"/>
    <n v="4957"/>
    <s v="G/730805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4"/>
    <s v="730820 Menaje y Accesorios Descartables"/>
    <s v="002"/>
    <n v="0"/>
    <n v="2195.5300000000002"/>
    <n v="2195.5300000000002"/>
    <n v="0"/>
    <n v="2195.5300000000002"/>
    <n v="0"/>
    <n v="0"/>
    <n v="0"/>
    <n v="2195.5300000000002"/>
    <n v="2195.5300000000002"/>
    <n v="2195.5300000000002"/>
    <s v="G/730820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0105 Telecomunicaciones"/>
    <s v="002"/>
    <n v="29200"/>
    <n v="-29200"/>
    <n v="0"/>
    <n v="0"/>
    <n v="0"/>
    <n v="0"/>
    <n v="0"/>
    <n v="0"/>
    <n v="0"/>
    <n v="0"/>
    <n v="0"/>
    <s v="G/730105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0601 Consultoría, Asesoría e Investigación Es"/>
    <s v="002"/>
    <n v="25000"/>
    <n v="0"/>
    <n v="25000"/>
    <n v="-25000"/>
    <n v="0"/>
    <n v="0"/>
    <n v="0"/>
    <n v="0"/>
    <n v="25000"/>
    <n v="25000"/>
    <n v="0"/>
    <s v="G/730601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0606 Honorarios por Contratos Civiles de Servici"/>
    <s v="002"/>
    <n v="107142.86"/>
    <n v="-107142.86"/>
    <n v="0"/>
    <n v="0"/>
    <n v="0"/>
    <n v="0"/>
    <n v="0"/>
    <n v="0"/>
    <n v="0"/>
    <n v="0"/>
    <n v="0"/>
    <s v="G/730606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0704 Mantenimiento y Reparación de Equipos y"/>
    <s v="002"/>
    <n v="40300"/>
    <n v="-40300"/>
    <n v="0"/>
    <n v="0"/>
    <n v="0"/>
    <n v="0"/>
    <n v="0"/>
    <n v="0"/>
    <n v="0"/>
    <n v="0"/>
    <n v="0"/>
    <s v="G/730704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0802 Vestuario, Lencería, Prendas de Protecci"/>
    <s v="002"/>
    <n v="6002.85"/>
    <n v="0"/>
    <n v="6002.85"/>
    <n v="-3307.67"/>
    <n v="2695.1800000000003"/>
    <n v="0"/>
    <n v="0"/>
    <n v="0"/>
    <n v="6002.85"/>
    <n v="6002.85"/>
    <n v="2695.18"/>
    <s v="G/730802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4"/>
    <s v="731403 Mobiliarios"/>
    <s v="002"/>
    <n v="2000"/>
    <n v="-2000"/>
    <n v="0"/>
    <n v="0"/>
    <n v="0"/>
    <n v="0"/>
    <n v="0"/>
    <n v="0"/>
    <n v="0"/>
    <n v="0"/>
    <n v="0"/>
    <s v="G/731403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6"/>
    <s v="840103 Mobiliarios"/>
    <s v="002"/>
    <n v="0"/>
    <n v="84870.24"/>
    <n v="84870.24"/>
    <n v="0"/>
    <n v="84870.24"/>
    <n v="0"/>
    <n v="0"/>
    <n v="0"/>
    <n v="84870.24"/>
    <n v="84870.24"/>
    <n v="84870.24"/>
    <s v="G/840103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6"/>
    <s v="840104 Maquinarias y Equipos"/>
    <s v="002"/>
    <n v="15400"/>
    <n v="-8761"/>
    <n v="6639"/>
    <n v="0"/>
    <n v="6639"/>
    <n v="3"/>
    <n v="6636"/>
    <n v="6636"/>
    <n v="3"/>
    <n v="3"/>
    <n v="0"/>
    <s v="G/840104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6"/>
    <s v="840105 Vehículos"/>
    <s v="002"/>
    <n v="62800"/>
    <n v="-62800"/>
    <n v="0"/>
    <n v="0"/>
    <n v="0"/>
    <n v="0"/>
    <n v="0"/>
    <n v="0"/>
    <n v="0"/>
    <n v="0"/>
    <n v="0"/>
    <s v="G/840105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10D CONTROL DE CUMPLIMIENTO DE LA NORMATIVA"/>
    <x v="6"/>
    <s v="840107 Equipos, Sistemas y Paquetes Informáticos"/>
    <s v="002"/>
    <n v="8980.7000000000007"/>
    <n v="0"/>
    <n v="8980.7000000000007"/>
    <n v="0"/>
    <n v="8980.7000000000007"/>
    <n v="0"/>
    <n v="0"/>
    <n v="0"/>
    <n v="8980.7000000000007"/>
    <n v="8980.7000000000007"/>
    <n v="8980.7000000000007"/>
    <s v="G/840107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6"/>
    <s v="840103 Mobiliarios"/>
    <s v="002"/>
    <n v="0"/>
    <n v="6350.4"/>
    <n v="6350.4"/>
    <n v="0"/>
    <n v="6350.4"/>
    <n v="0"/>
    <n v="6350.4"/>
    <n v="6350.4"/>
    <n v="0"/>
    <n v="0"/>
    <n v="0"/>
    <s v="G/840103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6"/>
    <s v="840104 Maquinarias y Equipos"/>
    <s v="002"/>
    <n v="320000"/>
    <n v="11478"/>
    <n v="331478"/>
    <n v="0"/>
    <n v="331478"/>
    <n v="98450.240000000005"/>
    <n v="0"/>
    <n v="0"/>
    <n v="331478"/>
    <n v="331478"/>
    <n v="233027.76"/>
    <s v="G/840104/1BL101"/>
  </r>
  <r>
    <s v="1"/>
    <s v="QUITO CIUDAD SOLIDARIA"/>
    <s v="GENERALES"/>
    <s v="B"/>
    <s v="AGENCIA METROPOLITANA DE CONTROL"/>
    <s v="Agencia Metropolitana de Control"/>
    <s v="MC37B000"/>
    <s v="GESTION INSTITUCIONAL EFICIENTE E INNOVADORA"/>
    <s v="GI00L10100039D CONTROL Y BUEN USO DEL ESPACIO PÚBLICO &quot;"/>
    <x v="6"/>
    <s v="840107 Equipos, Sistemas y Paquetes Informáticos"/>
    <s v="002"/>
    <n v="3500"/>
    <n v="53671.6"/>
    <n v="57171.6"/>
    <n v="0"/>
    <n v="57171.6"/>
    <n v="57171.6"/>
    <n v="0"/>
    <n v="0"/>
    <n v="57171.6"/>
    <n v="57171.6"/>
    <n v="0"/>
    <s v="G/840107/1BL101"/>
  </r>
  <r>
    <s v="1"/>
    <s v="QUITO CIUDAD SOLIDARIA"/>
    <s v="GENERALES"/>
    <s v="B"/>
    <s v="AGENCIA METROPOLITANA DE CONTROL"/>
    <s v="Agencia Metropolitana de Control"/>
    <s v="MC37B000"/>
    <s v="FORTALECIMIENTO INSTITUCIONAL"/>
    <s v="GC00A10100004D REMUNERACION PERSONAL"/>
    <x v="7"/>
    <s v="990101 Obligaciones de Ejercicios Anteriores por E"/>
    <s v="002"/>
    <n v="0"/>
    <n v="50000"/>
    <n v="50000"/>
    <n v="0"/>
    <n v="50000"/>
    <n v="0"/>
    <n v="19236.400000000001"/>
    <n v="16768.29"/>
    <n v="30763.599999999999"/>
    <n v="33231.71"/>
    <n v="30763.599999999999"/>
    <s v="G/990101/1B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105 Remuneraciones Unificadas"/>
    <s v="002"/>
    <n v="2126172"/>
    <n v="46974"/>
    <n v="2173146"/>
    <n v="-206236.5"/>
    <n v="1966909.5"/>
    <n v="0"/>
    <n v="1304294.53"/>
    <n v="1304294.53"/>
    <n v="868851.47"/>
    <n v="868851.47"/>
    <n v="662614.97"/>
    <s v="G/510105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106 Salarios Unificados"/>
    <s v="002"/>
    <n v="102586.32"/>
    <n v="-2436.52"/>
    <n v="100149.8"/>
    <n v="-29251.53"/>
    <n v="70898.27"/>
    <n v="0"/>
    <n v="48889.22"/>
    <n v="48889.22"/>
    <n v="51260.58"/>
    <n v="51260.58"/>
    <n v="22009.05"/>
    <s v="G/510106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203 Decimotercer Sueldo"/>
    <s v="002"/>
    <n v="251329.86"/>
    <n v="1287.96"/>
    <n v="252617.81999999998"/>
    <n v="0"/>
    <n v="252617.81999999998"/>
    <n v="43821.2"/>
    <n v="30880.15"/>
    <n v="30880.15"/>
    <n v="221737.66999999998"/>
    <n v="221737.66999999998"/>
    <n v="177916.47"/>
    <s v="G/510203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204 Decimocuarto Sueldo"/>
    <s v="002"/>
    <n v="58438.080000000002"/>
    <n v="666.67"/>
    <n v="59104.75"/>
    <n v="0"/>
    <n v="59104.75"/>
    <n v="4771.12"/>
    <n v="42606.53"/>
    <n v="42606.53"/>
    <n v="16498.22"/>
    <n v="16498.22"/>
    <n v="11727.1"/>
    <s v="G/510204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304 Compensación por Transporte"/>
    <s v="002"/>
    <n v="1848"/>
    <n v="0"/>
    <n v="1848"/>
    <n v="-1682.92"/>
    <n v="165.07999999999993"/>
    <n v="0"/>
    <n v="112"/>
    <n v="112"/>
    <n v="1736"/>
    <n v="1736"/>
    <n v="53.08"/>
    <s v="G/510304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306 Alimentación"/>
    <s v="002"/>
    <n v="14784"/>
    <n v="-352"/>
    <n v="14432"/>
    <n v="-8872.2900000000009"/>
    <n v="5559.7099999999991"/>
    <n v="0"/>
    <n v="3552"/>
    <n v="3552"/>
    <n v="10880"/>
    <n v="10880"/>
    <n v="2007.71"/>
    <s v="G/510306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401 Por Cargas Familiares"/>
    <s v="002"/>
    <n v="512.92999999999995"/>
    <n v="0"/>
    <n v="512.92999999999995"/>
    <n v="-512.92999999999995"/>
    <n v="0"/>
    <n v="0"/>
    <n v="0"/>
    <n v="0"/>
    <n v="512.92999999999995"/>
    <n v="512.92999999999995"/>
    <n v="0"/>
    <s v="G/510401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408 Subsidio de Antigüedad"/>
    <s v="002"/>
    <n v="3077.59"/>
    <n v="-97.48"/>
    <n v="2980.11"/>
    <n v="-248.13"/>
    <n v="2731.98"/>
    <n v="0"/>
    <n v="1870.72"/>
    <n v="1870.72"/>
    <n v="1109.3900000000001"/>
    <n v="1109.3900000000001"/>
    <n v="861.26"/>
    <s v="G/510408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507 Honorarios"/>
    <s v="002"/>
    <n v="15104.24"/>
    <n v="0"/>
    <n v="15104.24"/>
    <n v="6187.19"/>
    <n v="21291.43"/>
    <n v="0"/>
    <n v="12879.87"/>
    <n v="12879.87"/>
    <n v="2224.369999999999"/>
    <n v="2224.369999999999"/>
    <n v="8411.56"/>
    <s v="G/510507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509 Horas Extraordinarias y Suplementarias"/>
    <s v="002"/>
    <n v="28282.68"/>
    <n v="0"/>
    <n v="28282.68"/>
    <n v="-11323.51"/>
    <n v="16959.169999999998"/>
    <n v="0"/>
    <n v="5635.66"/>
    <n v="5635.66"/>
    <n v="22647.02"/>
    <n v="22647.02"/>
    <n v="11323.51"/>
    <s v="G/510509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510 Servicios Personales por Contrato"/>
    <s v="002"/>
    <n v="787200"/>
    <n v="-30000"/>
    <n v="757200"/>
    <n v="0"/>
    <n v="757200"/>
    <n v="394090"/>
    <n v="267110"/>
    <n v="267110"/>
    <n v="490090"/>
    <n v="490090"/>
    <n v="96000"/>
    <s v="G/510510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512 Subrogación"/>
    <s v="002"/>
    <n v="8299.35"/>
    <n v="0"/>
    <n v="8299.35"/>
    <n v="-4149.68"/>
    <n v="4149.67"/>
    <n v="0"/>
    <n v="0"/>
    <n v="0"/>
    <n v="8299.35"/>
    <n v="8299.35"/>
    <n v="4149.67"/>
    <s v="G/510512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513 Encargos"/>
    <s v="002"/>
    <n v="83700.19"/>
    <n v="0"/>
    <n v="83700.19"/>
    <n v="-31088.26"/>
    <n v="52611.930000000008"/>
    <n v="0"/>
    <n v="25632.67"/>
    <n v="25632.67"/>
    <n v="58067.520000000004"/>
    <n v="58067.520000000004"/>
    <n v="26979.26"/>
    <s v="G/510513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601 Aporte Patronal"/>
    <s v="002"/>
    <n v="381005.8"/>
    <n v="1851.2"/>
    <n v="382857"/>
    <n v="-14439.76"/>
    <n v="368417.24"/>
    <n v="48295.06"/>
    <n v="209711.15"/>
    <n v="209711.15"/>
    <n v="173145.85"/>
    <n v="173145.85"/>
    <n v="110411.03"/>
    <s v="G/510601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602 Fondo de Reserva"/>
    <s v="002"/>
    <n v="251329.86"/>
    <n v="1211.2"/>
    <n v="252541.06"/>
    <n v="-52424.959999999999"/>
    <n v="200116.1"/>
    <n v="46659.09"/>
    <n v="103388.82"/>
    <n v="103388.82"/>
    <n v="149152.24"/>
    <n v="149152.24"/>
    <n v="50068.19"/>
    <s v="G/510602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4D REMUNERACION PERSONAL"/>
    <x v="0"/>
    <s v="510707 Compensación por Vacaciones no Gozadas por"/>
    <s v="002"/>
    <n v="32479.54"/>
    <n v="0"/>
    <n v="32479.54"/>
    <n v="0"/>
    <n v="32479.54"/>
    <n v="0"/>
    <n v="2150"/>
    <n v="2150"/>
    <n v="30329.54"/>
    <n v="30329.54"/>
    <n v="30329.54"/>
    <s v="G/510707/1CA101"/>
  </r>
  <r>
    <s v="1"/>
    <s v="QUITO CIUDAD SOLIDARIA"/>
    <s v="GENERALES"/>
    <s v="C"/>
    <s v="COORDINACION DE ALCALDIA Y SECRETARIA DEL CONCEJO"/>
    <s v="Alcaldía Metropolitana"/>
    <s v="ZA01C000"/>
    <s v="FORTALECIMIENTO INSTITUCIONAL"/>
    <s v="GC00A10100001D GASTOS ADMINISTRATIVOS"/>
    <x v="1"/>
    <s v="530235 Servicio de Alimentación"/>
    <s v="002"/>
    <n v="42272.73"/>
    <n v="0"/>
    <n v="42272.73"/>
    <n v="0"/>
    <n v="42272.73"/>
    <n v="0"/>
    <n v="0"/>
    <n v="0"/>
    <n v="42272.73"/>
    <n v="42272.73"/>
    <n v="42272.73"/>
    <s v="G/530235/1CA101"/>
  </r>
  <r>
    <s v="1"/>
    <s v="QUITO CIUDAD SOLIDARIA"/>
    <s v="SOCIALES"/>
    <s v="G"/>
    <s v="CULTURA"/>
    <s v="Centro Cultural Benjamín Carrión"/>
    <s v="ZA01G040"/>
    <s v="ARTE, CULTURA Y PATRIMONIO"/>
    <s v="GI00G10100004D SISTEMA DE CENTROS CULTURALES"/>
    <x v="4"/>
    <s v="730204 Edición, Impresión, Reproducción, Public"/>
    <s v="001"/>
    <n v="40000"/>
    <n v="0"/>
    <n v="40000"/>
    <n v="-40000"/>
    <n v="0"/>
    <n v="0"/>
    <n v="0"/>
    <n v="0"/>
    <n v="40000"/>
    <n v="40000"/>
    <n v="0"/>
    <s v="G/730204/1GG101"/>
  </r>
  <r>
    <s v="1"/>
    <s v="QUITO CIUDAD SOLIDARIA"/>
    <s v="SOCIALES"/>
    <s v="G"/>
    <s v="CULTURA"/>
    <s v="Centro Cultural Benjamín Carrión"/>
    <s v="ZA01G040"/>
    <s v="ARTE, CULTURA Y PATRIMONIO"/>
    <s v="GI00G10100004D SISTEMA DE CENTROS CULTURALES"/>
    <x v="4"/>
    <s v="730205 Espectáculos Culturales y Sociales"/>
    <s v="001"/>
    <n v="75000"/>
    <n v="-10000"/>
    <n v="65000"/>
    <n v="-65000"/>
    <n v="0"/>
    <n v="0"/>
    <n v="0"/>
    <n v="0"/>
    <n v="65000"/>
    <n v="65000"/>
    <n v="0"/>
    <s v="G/730205/1GG101"/>
  </r>
  <r>
    <s v="1"/>
    <s v="QUITO CIUDAD SOLIDARIA"/>
    <s v="SOCIALES"/>
    <s v="G"/>
    <s v="CULTURA"/>
    <s v="Centro Cultural Benjamín Carrión"/>
    <s v="ZA01G040"/>
    <s v="ARTE, CULTURA Y PATRIMONIO"/>
    <s v="GI00G10100004D SISTEMA DE CENTROS CULTURALES"/>
    <x v="4"/>
    <s v="730613 Capacitación para la Ciudadanía en Gener"/>
    <s v="001"/>
    <n v="15000"/>
    <n v="0"/>
    <n v="15000"/>
    <n v="-15000"/>
    <n v="0"/>
    <n v="0"/>
    <n v="0"/>
    <n v="0"/>
    <n v="15000"/>
    <n v="15000"/>
    <n v="0"/>
    <s v="G/730613/1GG101"/>
  </r>
  <r>
    <s v="1"/>
    <s v="QUITO CIUDAD SOLIDARIA"/>
    <s v="SOCIALES"/>
    <s v="G"/>
    <s v="CULTURA"/>
    <s v="Centro Cultural Metropolitano"/>
    <s v="ZA01G030"/>
    <s v="ARTE, CULTURA Y PATRIMONIO"/>
    <s v="GI00G10100004D SISTEMA DE CENTROS CULTURALES"/>
    <x v="4"/>
    <s v="730205 Espectáculos Culturales y Sociales"/>
    <s v="001"/>
    <n v="196000"/>
    <n v="-23730"/>
    <n v="172270"/>
    <n v="-168770"/>
    <n v="3500"/>
    <n v="0"/>
    <n v="0"/>
    <n v="0"/>
    <n v="172270"/>
    <n v="172270"/>
    <n v="3500"/>
    <s v="G/730205/1GG101"/>
  </r>
  <r>
    <s v="1"/>
    <s v="QUITO CIUDAD SOLIDARIA"/>
    <s v="SOCIALES"/>
    <s v="G"/>
    <s v="CULTURA"/>
    <s v="Centro Cultural Metropolitano"/>
    <s v="ZA01G030"/>
    <s v="ARTE, CULTURA Y PATRIMONIO"/>
    <s v="GI00G10100004D SISTEMA DE CENTROS CULTURALES"/>
    <x v="4"/>
    <s v="730402 Edificios, Locales, Residencias y Cablea"/>
    <s v="001"/>
    <n v="20000"/>
    <n v="-20000"/>
    <n v="0"/>
    <n v="0"/>
    <n v="0"/>
    <n v="0"/>
    <n v="0"/>
    <n v="0"/>
    <n v="0"/>
    <n v="0"/>
    <n v="0"/>
    <s v="G/730402/1GG101"/>
  </r>
  <r>
    <s v="1"/>
    <s v="QUITO CIUDAD SOLIDARIA"/>
    <s v="SOCIALES"/>
    <s v="G"/>
    <s v="CULTURA"/>
    <s v="Centro Cultural Metropolitano"/>
    <s v="ZA01G030"/>
    <s v="ARTE, CULTURA Y PATRIMONIO"/>
    <s v="GI00G10100004D SISTEMA DE CENTROS CULTURALES"/>
    <x v="4"/>
    <s v="730425 Instalación, Readecuación, Montaje de Expos"/>
    <s v="001"/>
    <n v="14000"/>
    <n v="0"/>
    <n v="14000"/>
    <n v="-14000"/>
    <n v="0"/>
    <n v="0"/>
    <n v="0"/>
    <n v="0"/>
    <n v="14000"/>
    <n v="14000"/>
    <n v="0"/>
    <s v="G/730425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204 Edición, Impresión, Reproducción, Public"/>
    <s v="001"/>
    <n v="15000"/>
    <n v="0"/>
    <n v="15000"/>
    <n v="-15000"/>
    <n v="0"/>
    <n v="0"/>
    <n v="0"/>
    <n v="0"/>
    <n v="15000"/>
    <n v="15000"/>
    <n v="0"/>
    <s v="G/730204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239 Membrecías"/>
    <s v="001"/>
    <n v="5080"/>
    <n v="0"/>
    <n v="5080"/>
    <n v="0"/>
    <n v="5080"/>
    <n v="0"/>
    <n v="0"/>
    <n v="0"/>
    <n v="5080"/>
    <n v="5080"/>
    <n v="5080"/>
    <s v="G/730239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302 Pasajes al Exterior"/>
    <s v="001"/>
    <n v="2500"/>
    <n v="-2500"/>
    <n v="0"/>
    <n v="0"/>
    <n v="0"/>
    <n v="0"/>
    <n v="0"/>
    <n v="0"/>
    <n v="0"/>
    <n v="0"/>
    <n v="0"/>
    <s v="G/730302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402 Edificios, Locales, Residencias y Cablea"/>
    <s v="001"/>
    <n v="10000"/>
    <n v="0"/>
    <n v="10000"/>
    <n v="-10000"/>
    <n v="0"/>
    <n v="0"/>
    <n v="0"/>
    <n v="0"/>
    <n v="10000"/>
    <n v="10000"/>
    <n v="0"/>
    <s v="G/730402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602 Servicio de Auditoría"/>
    <s v="001"/>
    <n v="5000"/>
    <n v="-5000"/>
    <n v="0"/>
    <n v="0"/>
    <n v="0"/>
    <n v="0"/>
    <n v="0"/>
    <n v="0"/>
    <n v="0"/>
    <n v="0"/>
    <n v="0"/>
    <s v="G/730602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605 Estudio y Diseño de Proyectos"/>
    <s v="001"/>
    <n v="15000"/>
    <n v="0"/>
    <n v="15000"/>
    <n v="-15000"/>
    <n v="0"/>
    <n v="0"/>
    <n v="0"/>
    <n v="0"/>
    <n v="15000"/>
    <n v="15000"/>
    <n v="0"/>
    <s v="G/730605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804 Materiales de Oficina"/>
    <s v="001"/>
    <n v="2500"/>
    <n v="0"/>
    <n v="2500"/>
    <n v="-2500"/>
    <n v="0"/>
    <n v="0"/>
    <n v="0"/>
    <n v="0"/>
    <n v="2500"/>
    <n v="2500"/>
    <n v="0"/>
    <s v="G/730804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0812 Materiales Didácticos"/>
    <s v="001"/>
    <n v="30000"/>
    <n v="0"/>
    <n v="30000"/>
    <n v="-30000"/>
    <n v="0"/>
    <n v="0"/>
    <n v="0"/>
    <n v="0"/>
    <n v="30000"/>
    <n v="30000"/>
    <n v="0"/>
    <s v="G/730812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1403 Mobiliarios"/>
    <s v="001"/>
    <n v="25000"/>
    <n v="-5000"/>
    <n v="20000"/>
    <n v="-20000"/>
    <n v="0"/>
    <n v="0"/>
    <n v="0"/>
    <n v="0"/>
    <n v="20000"/>
    <n v="20000"/>
    <n v="0"/>
    <s v="G/731403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1404 Maquinarias y Equipos"/>
    <s v="001"/>
    <n v="10200"/>
    <n v="-10200"/>
    <n v="0"/>
    <n v="0"/>
    <n v="0"/>
    <n v="0"/>
    <n v="0"/>
    <n v="0"/>
    <n v="0"/>
    <n v="0"/>
    <n v="0"/>
    <s v="G/731404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1407 Equipos, Sistemas y Paquetes Informáticos"/>
    <s v="001"/>
    <n v="18650"/>
    <n v="0"/>
    <n v="18650"/>
    <n v="-18650"/>
    <n v="0"/>
    <n v="0"/>
    <n v="0"/>
    <n v="0"/>
    <n v="18650"/>
    <n v="18650"/>
    <n v="0"/>
    <s v="G/731407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4"/>
    <s v="731409 Libros y Colecciones"/>
    <s v="001"/>
    <n v="7000"/>
    <n v="0"/>
    <n v="7000"/>
    <n v="-7000"/>
    <n v="0"/>
    <n v="0"/>
    <n v="0"/>
    <n v="0"/>
    <n v="7000"/>
    <n v="7000"/>
    <n v="0"/>
    <s v="G/731409/1GG101"/>
  </r>
  <r>
    <s v="1"/>
    <s v="QUITO CIUDAD SOLIDARIA"/>
    <s v="SOCIALES"/>
    <s v="G"/>
    <s v="CULTURA"/>
    <s v="Centro Cultural Metropolitano"/>
    <s v="ZA01G030"/>
    <s v="ARTE, CULTURA Y PATRIMONIO"/>
    <s v="GI00G10100004D SISTEMA DE CENTROS CULTURALES"/>
    <x v="6"/>
    <s v="840107 Equipos, Sistemas y Paquetes Informáticos"/>
    <s v="001"/>
    <n v="10000"/>
    <n v="0"/>
    <n v="10000"/>
    <n v="-10000"/>
    <n v="0"/>
    <n v="0"/>
    <n v="0"/>
    <n v="0"/>
    <n v="10000"/>
    <n v="10000"/>
    <n v="0"/>
    <s v="G/840107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6"/>
    <s v="840103 Mobiliarios"/>
    <s v="001"/>
    <n v="15000"/>
    <n v="0"/>
    <n v="15000"/>
    <n v="-15000"/>
    <n v="0"/>
    <n v="0"/>
    <n v="0"/>
    <n v="0"/>
    <n v="15000"/>
    <n v="15000"/>
    <n v="0"/>
    <s v="G/840103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6"/>
    <s v="840104 Maquinarias y Equipos"/>
    <s v="001"/>
    <n v="24070"/>
    <n v="-24070"/>
    <n v="0"/>
    <n v="0"/>
    <n v="0"/>
    <n v="0"/>
    <n v="0"/>
    <n v="0"/>
    <n v="0"/>
    <n v="0"/>
    <n v="0"/>
    <s v="G/840104/1GG101"/>
  </r>
  <r>
    <s v="1"/>
    <s v="QUITO CIUDAD SOLIDARIA"/>
    <s v="SOCIALES"/>
    <s v="G"/>
    <s v="CULTURA"/>
    <s v="Centro Cultural Metropolitano"/>
    <s v="ZA01G030"/>
    <s v="ARTE, CULTURA Y PATRIMONIO"/>
    <s v="GI00G10100008D FORTALECIMIENTO DE LA RED METROPOLITANA"/>
    <x v="6"/>
    <s v="840107 Equipos, Sistemas y Paquetes Informáticos"/>
    <s v="001"/>
    <n v="5000"/>
    <n v="0"/>
    <n v="5000"/>
    <n v="-5000"/>
    <n v="0"/>
    <n v="0"/>
    <n v="0"/>
    <n v="0"/>
    <n v="5000"/>
    <n v="5000"/>
    <n v="0"/>
    <s v="G/840107/1GG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105 Remuneraciones Unificadas"/>
    <s v="002"/>
    <n v="211656"/>
    <n v="-175"/>
    <n v="211481"/>
    <n v="-28231.63"/>
    <n v="183249.37"/>
    <n v="0"/>
    <n v="121168.99"/>
    <n v="121168.99"/>
    <n v="90312.01"/>
    <n v="90312.01"/>
    <n v="62080.38"/>
    <s v="G/510105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106 Salarios Unificados"/>
    <s v="002"/>
    <n v="16747.2"/>
    <n v="0"/>
    <n v="16747.2"/>
    <n v="0"/>
    <n v="16747.2"/>
    <n v="0"/>
    <n v="11164.8"/>
    <n v="11164.8"/>
    <n v="5582.4000000000015"/>
    <n v="5582.4000000000015"/>
    <n v="5582.4"/>
    <s v="G/510106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108 Remuneración Mensual Unificada de Docentes"/>
    <s v="002"/>
    <n v="943105.56"/>
    <n v="-9613.25"/>
    <n v="933492.31"/>
    <n v="-19741.95"/>
    <n v="913750.3600000001"/>
    <n v="0"/>
    <n v="604716.04"/>
    <n v="604716.04"/>
    <n v="328776.27"/>
    <n v="328776.27"/>
    <n v="309034.32"/>
    <s v="G/510108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203 Decimotercer Sueldo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203 Decimotercer Sueldo"/>
    <s v="002"/>
    <n v="97625.73"/>
    <n v="-800.78"/>
    <n v="96824.95"/>
    <n v="0"/>
    <n v="96824.95"/>
    <n v="0"/>
    <n v="3405.92"/>
    <n v="3405.92"/>
    <n v="93419.03"/>
    <n v="93419.03"/>
    <n v="93419.03"/>
    <s v="G/510203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204 Decimocuarto Sueldo"/>
    <s v="001"/>
    <n v="0"/>
    <n v="800"/>
    <n v="800"/>
    <n v="0"/>
    <n v="800"/>
    <n v="642.22"/>
    <n v="157.78"/>
    <n v="157.78"/>
    <n v="642.22"/>
    <n v="642.22"/>
    <n v="0"/>
    <s v="G/510204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204 Decimocuarto Sueldo"/>
    <s v="002"/>
    <n v="37741.26"/>
    <n v="15.76"/>
    <n v="37757.020000000004"/>
    <n v="0"/>
    <n v="37757.020000000004"/>
    <n v="0"/>
    <n v="34802.25"/>
    <n v="34802.25"/>
    <n v="2954.7700000000041"/>
    <n v="2954.7700000000041"/>
    <n v="2954.77"/>
    <s v="G/510204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304 Compensación por Transporte"/>
    <s v="002"/>
    <n v="264"/>
    <n v="0"/>
    <n v="264"/>
    <n v="-120.53"/>
    <n v="143.47"/>
    <n v="0"/>
    <n v="83"/>
    <n v="83"/>
    <n v="181"/>
    <n v="181"/>
    <n v="60.47"/>
    <s v="G/510304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306 Alimentación"/>
    <s v="002"/>
    <n v="2112"/>
    <n v="0"/>
    <n v="2112"/>
    <n v="-964.23"/>
    <n v="1147.77"/>
    <n v="0"/>
    <n v="664"/>
    <n v="664"/>
    <n v="1448"/>
    <n v="1448"/>
    <n v="483.77"/>
    <s v="G/510306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401 Por Cargas Familiares"/>
    <s v="002"/>
    <n v="83.74"/>
    <n v="0"/>
    <n v="83.74"/>
    <n v="-21.51"/>
    <n v="62.22999999999999"/>
    <n v="0"/>
    <n v="40"/>
    <n v="40"/>
    <n v="43.739999999999995"/>
    <n v="43.739999999999995"/>
    <n v="22.23"/>
    <s v="G/510401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408 Subsidio de Antigüedad"/>
    <s v="002"/>
    <n v="502.42"/>
    <n v="0"/>
    <n v="502.42"/>
    <n v="0"/>
    <n v="502.42"/>
    <n v="0"/>
    <n v="367.2"/>
    <n v="367.2"/>
    <n v="135.22000000000003"/>
    <n v="135.22000000000003"/>
    <n v="135.22"/>
    <s v="G/510408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507 Honorarios"/>
    <s v="002"/>
    <n v="2574.8200000000002"/>
    <n v="0"/>
    <n v="2574.8200000000002"/>
    <n v="-1287.4100000000001"/>
    <n v="1287.4100000000001"/>
    <n v="0"/>
    <n v="0"/>
    <n v="0"/>
    <n v="2574.8200000000002"/>
    <n v="2574.8200000000002"/>
    <n v="1287.4100000000001"/>
    <s v="G/510507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509 Horas Extraordinarias y Suplementarias"/>
    <s v="002"/>
    <n v="0"/>
    <n v="175"/>
    <n v="175"/>
    <n v="135.79"/>
    <n v="310.78999999999996"/>
    <n v="0"/>
    <n v="174.04"/>
    <n v="174.04"/>
    <n v="0.96000000000000796"/>
    <n v="0.96000000000000796"/>
    <n v="136.75"/>
    <s v="G/510509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510 Servicios Personales por Contrato"/>
    <s v="001"/>
    <n v="0"/>
    <n v="19608"/>
    <n v="19608"/>
    <n v="0"/>
    <n v="19608"/>
    <n v="14923.87"/>
    <n v="4684.13"/>
    <n v="4684.13"/>
    <n v="14923.869999999999"/>
    <n v="14923.869999999999"/>
    <n v="0"/>
    <s v="G/510510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512 Subrogación"/>
    <s v="002"/>
    <n v="1176.28"/>
    <n v="0"/>
    <n v="1176.28"/>
    <n v="-588.14"/>
    <n v="588.14"/>
    <n v="0"/>
    <n v="0"/>
    <n v="0"/>
    <n v="1176.28"/>
    <n v="1176.28"/>
    <n v="588.14"/>
    <s v="G/510512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513 Encargos"/>
    <s v="002"/>
    <n v="2352.56"/>
    <n v="0"/>
    <n v="2352.56"/>
    <n v="-1176.28"/>
    <n v="1176.28"/>
    <n v="0"/>
    <n v="0"/>
    <n v="0"/>
    <n v="2352.56"/>
    <n v="2352.56"/>
    <n v="1176.28"/>
    <s v="G/510513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601 Aporte Patronal"/>
    <s v="002"/>
    <n v="133965.54"/>
    <n v="-1071.4000000000001"/>
    <n v="132894.14000000001"/>
    <n v="-5784.88"/>
    <n v="127109.26000000001"/>
    <n v="0"/>
    <n v="84098.61"/>
    <n v="84098.61"/>
    <n v="48795.530000000013"/>
    <n v="48795.530000000013"/>
    <n v="43010.65"/>
    <s v="G/510601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601 Aporte Patronal"/>
    <s v="001"/>
    <n v="0"/>
    <n v="2480.41"/>
    <n v="2480.41"/>
    <n v="0"/>
    <n v="2480.41"/>
    <n v="1958.11"/>
    <n v="522.29999999999995"/>
    <n v="522.29999999999995"/>
    <n v="1958.11"/>
    <n v="1958.11"/>
    <n v="0"/>
    <s v="G/510601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602 Fondo de Reserva"/>
    <s v="002"/>
    <n v="97625.73"/>
    <n v="-800.78"/>
    <n v="96824.95"/>
    <n v="-6724.92"/>
    <n v="90100.03"/>
    <n v="0"/>
    <n v="60067.01"/>
    <n v="60067.01"/>
    <n v="36757.939999999995"/>
    <n v="36757.939999999995"/>
    <n v="30033.02"/>
    <s v="G/510602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602 Fondo de Reserva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s v="SOCIALES"/>
    <s v="I"/>
    <s v="EDUCACION, RECREACION Y DEPORTE"/>
    <s v="COLEGIO BENALCAZAR"/>
    <s v="CB21I040"/>
    <s v="FORTALECIMIENTO INSTITUCIONAL"/>
    <s v="GC00A10100004D REMUNERACION PERSONAL"/>
    <x v="0"/>
    <s v="510707 Compensación por Vacaciones no Gozadas por"/>
    <s v="002"/>
    <n v="7649.22"/>
    <n v="0"/>
    <n v="7649.22"/>
    <n v="0"/>
    <n v="7649.22"/>
    <n v="0"/>
    <n v="1119.27"/>
    <n v="1119.27"/>
    <n v="6529.9500000000007"/>
    <n v="6529.9500000000007"/>
    <n v="6529.95"/>
    <s v="G/510707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101  Agua Potable"/>
    <s v="001"/>
    <n v="15000"/>
    <n v="0"/>
    <n v="15000"/>
    <n v="0"/>
    <n v="15000"/>
    <n v="0"/>
    <n v="15000"/>
    <n v="4718.78"/>
    <n v="0"/>
    <n v="10281.220000000001"/>
    <n v="0"/>
    <s v="G/530101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104 Energía Eléctrica"/>
    <s v="001"/>
    <n v="28000"/>
    <n v="0"/>
    <n v="28000"/>
    <n v="0"/>
    <n v="28000"/>
    <n v="0"/>
    <n v="28000"/>
    <n v="10855.41"/>
    <n v="0"/>
    <n v="17144.59"/>
    <n v="0"/>
    <s v="G/530104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105 Telecomunicaciones"/>
    <s v="001"/>
    <n v="20000"/>
    <n v="0"/>
    <n v="20000"/>
    <n v="0"/>
    <n v="20000"/>
    <n v="0"/>
    <n v="20000"/>
    <n v="10610.77"/>
    <n v="0"/>
    <n v="9389.23"/>
    <n v="0"/>
    <s v="G/530105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203 Almacenamiento, Embalaje, Desembalaje, Enva"/>
    <s v="001"/>
    <n v="2000"/>
    <n v="0"/>
    <n v="2000"/>
    <n v="0"/>
    <n v="2000"/>
    <n v="0"/>
    <n v="0"/>
    <n v="0"/>
    <n v="2000"/>
    <n v="2000"/>
    <n v="2000"/>
    <s v="G/530203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204 Edición, Impresión, Reproducción, Public"/>
    <s v="001"/>
    <n v="7000"/>
    <n v="0"/>
    <n v="7000"/>
    <n v="-2800"/>
    <n v="4200"/>
    <n v="0"/>
    <n v="0"/>
    <n v="0"/>
    <n v="7000"/>
    <n v="7000"/>
    <n v="4200"/>
    <s v="G/530204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205 Espectáculos Culturales y Sociales"/>
    <s v="001"/>
    <n v="8000"/>
    <n v="0"/>
    <n v="8000"/>
    <n v="-3200"/>
    <n v="4800"/>
    <n v="0"/>
    <n v="0"/>
    <n v="0"/>
    <n v="8000"/>
    <n v="8000"/>
    <n v="4800"/>
    <s v="G/530205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208 Servicio de Seguridad y Vigilancia"/>
    <s v="001"/>
    <n v="105000"/>
    <n v="-17800"/>
    <n v="87200"/>
    <n v="-7104.9"/>
    <n v="80095.100000000006"/>
    <n v="0"/>
    <n v="69437.759999999995"/>
    <n v="46291.839999999997"/>
    <n v="17762.240000000005"/>
    <n v="40908.160000000003"/>
    <n v="10657.34"/>
    <s v="G/530208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209 Servicios de Aseo, Lavado de Vestimenta"/>
    <s v="001"/>
    <n v="121000"/>
    <n v="0"/>
    <n v="121000"/>
    <n v="-1825.44"/>
    <n v="119174.56"/>
    <n v="0"/>
    <n v="117957.1"/>
    <n v="50018.09"/>
    <n v="3042.8999999999942"/>
    <n v="70981.91"/>
    <n v="1217.46"/>
    <s v="G/530209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402 Edificios, Locales, Residencias y Cablea"/>
    <s v="001"/>
    <n v="30000"/>
    <n v="14800"/>
    <n v="44800"/>
    <n v="0"/>
    <n v="44800"/>
    <n v="25933.599999999999"/>
    <n v="18866.400000000001"/>
    <n v="4406.6400000000003"/>
    <n v="25933.599999999999"/>
    <n v="40393.360000000001"/>
    <n v="0"/>
    <s v="G/530402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404 Maquinarias y Equipos (Instalación, Mant"/>
    <s v="001"/>
    <n v="5000"/>
    <n v="0"/>
    <n v="5000"/>
    <n v="0"/>
    <n v="5000"/>
    <n v="0"/>
    <n v="0"/>
    <n v="0"/>
    <n v="5000"/>
    <n v="5000"/>
    <n v="5000"/>
    <s v="G/530404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405 Vehículos (Servicio para Mantenimiento y Re"/>
    <s v="001"/>
    <n v="4000"/>
    <n v="0"/>
    <n v="4000"/>
    <n v="0"/>
    <n v="4000"/>
    <n v="0"/>
    <n v="2000"/>
    <n v="1851.36"/>
    <n v="2000"/>
    <n v="2148.6400000000003"/>
    <n v="2000"/>
    <s v="G/530405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704 Mantenimiento y Reparación de Equipos y Sis"/>
    <s v="001"/>
    <n v="3000"/>
    <n v="0"/>
    <n v="3000"/>
    <n v="0"/>
    <n v="3000"/>
    <n v="0"/>
    <n v="0"/>
    <n v="0"/>
    <n v="3000"/>
    <n v="3000"/>
    <n v="3000"/>
    <s v="G/530704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03 Combustibles y Lubricantes"/>
    <s v="001"/>
    <n v="1000"/>
    <n v="0"/>
    <n v="1000"/>
    <n v="0"/>
    <n v="1000"/>
    <n v="0"/>
    <n v="0"/>
    <n v="0"/>
    <n v="1000"/>
    <n v="1000"/>
    <n v="1000"/>
    <s v="G/530803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04 Materiales de Oficina"/>
    <s v="001"/>
    <n v="500"/>
    <n v="0"/>
    <n v="500"/>
    <n v="0"/>
    <n v="500"/>
    <n v="0"/>
    <n v="0"/>
    <n v="0"/>
    <n v="500"/>
    <n v="500"/>
    <n v="500"/>
    <s v="G/530804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05 Materiales de Aseo"/>
    <s v="001"/>
    <n v="800"/>
    <n v="0"/>
    <n v="800"/>
    <n v="0"/>
    <n v="800"/>
    <n v="0"/>
    <n v="0"/>
    <n v="0"/>
    <n v="800"/>
    <n v="800"/>
    <n v="800"/>
    <s v="G/530805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07 Materiales de Impresión, Fotografía, Rep"/>
    <s v="001"/>
    <n v="1000"/>
    <n v="0"/>
    <n v="1000"/>
    <n v="0"/>
    <n v="1000"/>
    <n v="0"/>
    <n v="0"/>
    <n v="0"/>
    <n v="1000"/>
    <n v="1000"/>
    <n v="1000"/>
    <s v="G/530807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11 Insumos, Materiales y Suministros para Cons"/>
    <s v="001"/>
    <n v="1000"/>
    <n v="0"/>
    <n v="1000"/>
    <n v="0"/>
    <n v="1000"/>
    <n v="0"/>
    <n v="0"/>
    <n v="0"/>
    <n v="1000"/>
    <n v="1000"/>
    <n v="1000"/>
    <s v="G/530811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12 Materiales Didácticos"/>
    <s v="001"/>
    <n v="2000"/>
    <n v="0"/>
    <n v="2000"/>
    <n v="-800"/>
    <n v="1200"/>
    <n v="0"/>
    <n v="0"/>
    <n v="0"/>
    <n v="2000"/>
    <n v="2000"/>
    <n v="1200"/>
    <s v="G/530812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13 Repuestos y Accesorios"/>
    <s v="001"/>
    <n v="900"/>
    <n v="3000"/>
    <n v="3900"/>
    <n v="0"/>
    <n v="3900"/>
    <n v="0"/>
    <n v="3000"/>
    <n v="2713.23"/>
    <n v="900"/>
    <n v="1186.77"/>
    <n v="900"/>
    <s v="G/530813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1"/>
    <s v="530827 Uniformes Deportivos"/>
    <s v="001"/>
    <n v="2000"/>
    <n v="0"/>
    <n v="2000"/>
    <n v="-800"/>
    <n v="1200"/>
    <n v="0"/>
    <n v="0"/>
    <n v="0"/>
    <n v="2000"/>
    <n v="2000"/>
    <n v="1200"/>
    <s v="G/530827/1IA101"/>
  </r>
  <r>
    <s v="1"/>
    <s v="QUITO CIUDAD SOLIDARIA"/>
    <s v="SOCIALES"/>
    <s v="I"/>
    <s v="EDUCACION, RECREACION Y DEPORTE"/>
    <s v="COLEGIO BENALCAZAR"/>
    <s v="CB21I040"/>
    <s v="FORTALECIMIENTO INSTITUCIONAL"/>
    <s v="GC00A10100001D GASTOS ADMINISTRATIVOS"/>
    <x v="2"/>
    <s v="570102 Tasas Generales, Impuestos, Contribuciones,"/>
    <s v="001"/>
    <n v="1000"/>
    <n v="0"/>
    <n v="1000"/>
    <n v="-193.33"/>
    <n v="806.67"/>
    <n v="0"/>
    <n v="806.67"/>
    <n v="806.67"/>
    <n v="193.33000000000004"/>
    <n v="193.33000000000004"/>
    <n v="0"/>
    <s v="G/570102/1IA101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106 Servicio de Correo"/>
    <s v="001"/>
    <n v="3500"/>
    <n v="0"/>
    <n v="3500"/>
    <n v="-3500"/>
    <n v="0"/>
    <n v="0"/>
    <n v="0"/>
    <n v="0"/>
    <n v="3500"/>
    <n v="3500"/>
    <n v="0"/>
    <s v="G/730106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204 Edición, Impresión, Reproducción, Public"/>
    <s v="001"/>
    <n v="7000"/>
    <n v="0"/>
    <n v="7000"/>
    <n v="-7000"/>
    <n v="0"/>
    <n v="0"/>
    <n v="0"/>
    <n v="0"/>
    <n v="7000"/>
    <n v="7000"/>
    <n v="0"/>
    <s v="G/730204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239 Membrecías"/>
    <s v="001"/>
    <n v="63500"/>
    <n v="0"/>
    <n v="63500"/>
    <n v="0"/>
    <n v="63500"/>
    <n v="0"/>
    <n v="63500"/>
    <n v="105"/>
    <n v="0"/>
    <n v="63395"/>
    <n v="0"/>
    <s v="G/730239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301 Pasajes al Interior"/>
    <s v="001"/>
    <n v="10000"/>
    <n v="0"/>
    <n v="10000"/>
    <n v="-10000"/>
    <n v="0"/>
    <n v="0"/>
    <n v="0"/>
    <n v="0"/>
    <n v="10000"/>
    <n v="10000"/>
    <n v="0"/>
    <s v="G/730301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303 Viáticos y Subsistencias en el Interior"/>
    <s v="001"/>
    <n v="10000"/>
    <n v="0"/>
    <n v="10000"/>
    <n v="-10000"/>
    <n v="0"/>
    <n v="0"/>
    <n v="0"/>
    <n v="0"/>
    <n v="10000"/>
    <n v="10000"/>
    <n v="0"/>
    <s v="G/730303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0612 Capacitación a Servidores Públicos"/>
    <s v="001"/>
    <n v="40000"/>
    <n v="0"/>
    <n v="40000"/>
    <n v="-20000"/>
    <n v="20000"/>
    <n v="0"/>
    <n v="20000"/>
    <n v="0"/>
    <n v="20000"/>
    <n v="40000"/>
    <n v="0"/>
    <s v="G/730612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4"/>
    <s v="731409 Libros y Colecciones"/>
    <s v="001"/>
    <n v="3000"/>
    <n v="0"/>
    <n v="3000"/>
    <n v="-3000"/>
    <n v="0"/>
    <n v="0"/>
    <n v="0"/>
    <n v="0"/>
    <n v="3000"/>
    <n v="3000"/>
    <n v="0"/>
    <s v="G/731409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6"/>
    <s v="840104 Maquinarias y Equipos"/>
    <s v="001"/>
    <n v="48200"/>
    <n v="0"/>
    <n v="48200"/>
    <n v="-24800"/>
    <n v="23400"/>
    <n v="0"/>
    <n v="0"/>
    <n v="0"/>
    <n v="48200"/>
    <n v="48200"/>
    <n v="23400"/>
    <s v="G/840104/1II102"/>
  </r>
  <r>
    <s v="1"/>
    <s v="QUITO CIUDAD SOLIDARIA"/>
    <s v="SOCIALES"/>
    <s v="I"/>
    <s v="EDUCACION, RECREACION Y DEPORTE"/>
    <s v="COLEGIO BENALCAZAR"/>
    <s v="CB21I040"/>
    <s v="SISTEMA EDUCATIVO MUNICIPAL"/>
    <s v="GI00I10200004D FORTALECIMIENTO PEDAGOGICO"/>
    <x v="6"/>
    <s v="840107 Equipos, Sistemas y Paquetes Informáticos"/>
    <s v="001"/>
    <n v="74800"/>
    <n v="0"/>
    <n v="74800"/>
    <n v="-72000"/>
    <n v="2800"/>
    <n v="0"/>
    <n v="0"/>
    <n v="0"/>
    <n v="74800"/>
    <n v="74800"/>
    <n v="2800"/>
    <s v="G/840107/1II102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105 Remuneraciones Unificadas"/>
    <s v="002"/>
    <n v="240336"/>
    <n v="0"/>
    <n v="240336"/>
    <n v="2379.4"/>
    <n v="242715.4"/>
    <n v="0"/>
    <n v="160441.87"/>
    <n v="160441.87"/>
    <n v="79894.13"/>
    <n v="79894.13"/>
    <n v="82273.53"/>
    <s v="G/510105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106 Salarios Unificados"/>
    <s v="002"/>
    <n v="58459.92"/>
    <n v="0"/>
    <n v="58459.92"/>
    <n v="0"/>
    <n v="58459.92"/>
    <n v="0"/>
    <n v="38973.279999999999"/>
    <n v="38973.279999999999"/>
    <n v="19486.64"/>
    <n v="19486.64"/>
    <n v="19486.64"/>
    <s v="G/510106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108 Remuneración Mensual Unificada de Docentes"/>
    <s v="002"/>
    <n v="1008876"/>
    <n v="-9609.42"/>
    <n v="999266.58"/>
    <n v="-38101.75"/>
    <n v="961164.83"/>
    <n v="0"/>
    <n v="634895.77"/>
    <n v="634895.77"/>
    <n v="364370.80999999994"/>
    <n v="364370.80999999994"/>
    <n v="326269.06"/>
    <s v="G/510108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203 Decimotercer Sueldo"/>
    <s v="001"/>
    <n v="0"/>
    <n v="817"/>
    <n v="817"/>
    <n v="0"/>
    <n v="817"/>
    <n v="612.76"/>
    <n v="204.24"/>
    <n v="204.24"/>
    <n v="612.76"/>
    <n v="612.76"/>
    <n v="0"/>
    <s v="G/510203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203 Decimotercer Sueldo"/>
    <s v="002"/>
    <n v="108972.66"/>
    <n v="-800.78"/>
    <n v="108171.88"/>
    <n v="0"/>
    <n v="108171.88"/>
    <n v="0"/>
    <n v="13691.56"/>
    <n v="13691.56"/>
    <n v="94480.320000000007"/>
    <n v="94480.320000000007"/>
    <n v="94480.320000000007"/>
    <s v="G/510203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204 Decimocuarto Sueldo"/>
    <s v="002"/>
    <n v="41393.64"/>
    <n v="15.76"/>
    <n v="41409.4"/>
    <n v="0"/>
    <n v="41409.4"/>
    <n v="0"/>
    <n v="37989.599999999999"/>
    <n v="37989.599999999999"/>
    <n v="3419.8000000000029"/>
    <n v="3419.8000000000029"/>
    <n v="3419.8"/>
    <s v="G/5102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204 Decimocuarto Sueldo"/>
    <s v="001"/>
    <n v="0"/>
    <n v="400"/>
    <n v="400"/>
    <n v="0"/>
    <n v="400"/>
    <n v="300.01"/>
    <n v="99.99"/>
    <n v="99.99"/>
    <n v="300.01"/>
    <n v="300.01"/>
    <n v="0"/>
    <s v="G/5102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304 Compensación por Transporte"/>
    <s v="002"/>
    <n v="924"/>
    <n v="0"/>
    <n v="924"/>
    <n v="-421.85"/>
    <n v="502.15"/>
    <n v="0"/>
    <n v="290.5"/>
    <n v="290.5"/>
    <n v="633.5"/>
    <n v="633.5"/>
    <n v="211.65"/>
    <s v="G/5103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306 Alimentación"/>
    <s v="002"/>
    <n v="7392"/>
    <n v="0"/>
    <n v="7392"/>
    <n v="-3374.8"/>
    <n v="4017.2"/>
    <n v="0"/>
    <n v="2324"/>
    <n v="2324"/>
    <n v="5068"/>
    <n v="5068"/>
    <n v="1693.2"/>
    <s v="G/510306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401 Por Cargas Familiares"/>
    <s v="002"/>
    <n v="292.3"/>
    <n v="0"/>
    <n v="292.3"/>
    <n v="-195.5"/>
    <n v="96.800000000000011"/>
    <n v="0"/>
    <n v="64"/>
    <n v="64"/>
    <n v="228.3"/>
    <n v="228.3"/>
    <n v="32.799999999999997"/>
    <s v="G/510401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408 Subsidio de Antigüedad"/>
    <s v="002"/>
    <n v="1753.8"/>
    <n v="0"/>
    <n v="1753.8"/>
    <n v="0"/>
    <n v="1753.8"/>
    <n v="0"/>
    <n v="1558.96"/>
    <n v="1558.96"/>
    <n v="194.83999999999992"/>
    <n v="194.83999999999992"/>
    <n v="194.84"/>
    <s v="G/510408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507 Honorarios"/>
    <s v="002"/>
    <n v="5259.63"/>
    <n v="0"/>
    <n v="5259.63"/>
    <n v="-2343.87"/>
    <n v="2915.76"/>
    <n v="0"/>
    <n v="571.9"/>
    <n v="571.9"/>
    <n v="4687.7300000000005"/>
    <n v="4687.7300000000005"/>
    <n v="2343.86"/>
    <s v="G/510507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509 Horas Extraordinarias y Suplementarias"/>
    <s v="002"/>
    <n v="1105.57"/>
    <n v="0"/>
    <n v="1105.57"/>
    <n v="0"/>
    <n v="1105.57"/>
    <n v="0"/>
    <n v="517.03"/>
    <n v="517.03"/>
    <n v="588.54"/>
    <n v="588.54"/>
    <n v="588.54"/>
    <s v="G/510509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510 Servicios Personales por Contrato"/>
    <s v="001"/>
    <n v="0"/>
    <n v="9804"/>
    <n v="9804"/>
    <n v="0"/>
    <n v="9804"/>
    <n v="7353"/>
    <n v="2451"/>
    <n v="2451"/>
    <n v="7353"/>
    <n v="7353"/>
    <n v="0"/>
    <s v="G/510510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512 Subrogación"/>
    <s v="002"/>
    <n v="1905.31"/>
    <n v="0"/>
    <n v="1905.31"/>
    <n v="-952.66"/>
    <n v="952.65"/>
    <n v="0"/>
    <n v="0"/>
    <n v="0"/>
    <n v="1905.31"/>
    <n v="1905.31"/>
    <n v="952.65"/>
    <s v="G/510512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513 Encargos"/>
    <s v="002"/>
    <n v="7810.62"/>
    <n v="0"/>
    <n v="7810.62"/>
    <n v="-1348.12"/>
    <n v="6462.5"/>
    <n v="0"/>
    <n v="4136"/>
    <n v="4136"/>
    <n v="3674.62"/>
    <n v="3674.62"/>
    <n v="2326.5"/>
    <s v="G/510513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601 Aporte Patronal"/>
    <s v="002"/>
    <n v="149995.06"/>
    <n v="-1071.4000000000001"/>
    <n v="148923.66"/>
    <n v="-3260.42"/>
    <n v="145663.24"/>
    <n v="0"/>
    <n v="96243.01"/>
    <n v="96243.01"/>
    <n v="52680.650000000009"/>
    <n v="52680.650000000009"/>
    <n v="49420.23"/>
    <s v="G/510601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601 Aporte Patronal"/>
    <s v="001"/>
    <n v="0"/>
    <n v="1240.21"/>
    <n v="1240.21"/>
    <n v="0"/>
    <n v="1240.21"/>
    <n v="966.91"/>
    <n v="273.3"/>
    <n v="273.3"/>
    <n v="966.91000000000008"/>
    <n v="966.91000000000008"/>
    <n v="0"/>
    <s v="G/510601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602 Fondo de Reserva"/>
    <s v="002"/>
    <n v="108972.66"/>
    <n v="-800.78"/>
    <n v="108171.88"/>
    <n v="-4939.8599999999997"/>
    <n v="103232.02"/>
    <n v="0"/>
    <n v="68699.990000000005"/>
    <n v="68699.990000000005"/>
    <n v="39471.89"/>
    <n v="39471.89"/>
    <n v="34532.03"/>
    <s v="G/510602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602 Fondo de Reserva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4D REMUNERACION PERSONAL"/>
    <x v="0"/>
    <s v="510707 Compensación por Vacaciones no Gozadas por"/>
    <s v="002"/>
    <n v="12384.5"/>
    <n v="0"/>
    <n v="12384.5"/>
    <n v="0"/>
    <n v="12384.5"/>
    <n v="0"/>
    <n v="0"/>
    <n v="0"/>
    <n v="12384.5"/>
    <n v="12384.5"/>
    <n v="12384.5"/>
    <s v="G/510707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101  Agua Potable"/>
    <s v="001"/>
    <n v="2700"/>
    <n v="0"/>
    <n v="2700"/>
    <n v="0"/>
    <n v="2700"/>
    <n v="0"/>
    <n v="2700"/>
    <n v="905.68"/>
    <n v="0"/>
    <n v="1794.3200000000002"/>
    <n v="0"/>
    <s v="G/530101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104 Energía Eléctrica"/>
    <s v="001"/>
    <n v="15000"/>
    <n v="0"/>
    <n v="15000"/>
    <n v="0"/>
    <n v="15000"/>
    <n v="0"/>
    <n v="15000"/>
    <n v="7687.86"/>
    <n v="0"/>
    <n v="7312.14"/>
    <n v="0"/>
    <s v="G/5301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105 Telecomunicaciones"/>
    <s v="001"/>
    <n v="2000"/>
    <n v="0"/>
    <n v="2000"/>
    <n v="0"/>
    <n v="2000"/>
    <n v="0"/>
    <n v="2000"/>
    <n v="356.24"/>
    <n v="0"/>
    <n v="1643.76"/>
    <n v="0"/>
    <s v="G/530105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202 Fletes y Maniobras"/>
    <s v="001"/>
    <n v="180"/>
    <n v="0"/>
    <n v="180"/>
    <n v="-120"/>
    <n v="60"/>
    <n v="0"/>
    <n v="60"/>
    <n v="60"/>
    <n v="120"/>
    <n v="120"/>
    <n v="0"/>
    <s v="G/530202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204 Edición, Impresión, Reproducción, Public"/>
    <s v="001"/>
    <n v="130"/>
    <n v="0"/>
    <n v="130"/>
    <n v="-130"/>
    <n v="0"/>
    <n v="0"/>
    <n v="0"/>
    <n v="0"/>
    <n v="130"/>
    <n v="130"/>
    <n v="0"/>
    <s v="G/5302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205 Espectáculos Culturales y Sociales"/>
    <s v="001"/>
    <n v="7000"/>
    <n v="0"/>
    <n v="7000"/>
    <n v="-7000"/>
    <n v="0"/>
    <n v="0"/>
    <n v="0"/>
    <n v="0"/>
    <n v="7000"/>
    <n v="7000"/>
    <n v="0"/>
    <s v="G/530205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208 Servicio de Seguridad y Vigilancia"/>
    <s v="001"/>
    <n v="98560"/>
    <n v="0"/>
    <n v="98560"/>
    <n v="0"/>
    <n v="98560"/>
    <n v="23016"/>
    <n v="70240"/>
    <n v="47274.879999999997"/>
    <n v="28320"/>
    <n v="51285.120000000003"/>
    <n v="5304"/>
    <s v="G/530208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209 Servicios de Aseo, Lavado de Vestimenta"/>
    <s v="001"/>
    <n v="113000"/>
    <n v="0"/>
    <n v="113000"/>
    <n v="0"/>
    <n v="113000"/>
    <n v="17799.96"/>
    <n v="89510.399999999994"/>
    <n v="18648"/>
    <n v="23489.600000000006"/>
    <n v="94352"/>
    <n v="5689.64"/>
    <s v="G/530209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405 Vehículos (Servicio para Mantenimiento y Re"/>
    <s v="001"/>
    <n v="1000"/>
    <n v="0"/>
    <n v="1000"/>
    <n v="0"/>
    <n v="1000"/>
    <n v="1000"/>
    <n v="0"/>
    <n v="0"/>
    <n v="1000"/>
    <n v="1000"/>
    <n v="0"/>
    <s v="G/530405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704 Mantenimiento y Reparación de Equipos y Sis"/>
    <s v="001"/>
    <n v="3000"/>
    <n v="0"/>
    <n v="3000"/>
    <n v="0"/>
    <n v="3000"/>
    <n v="3000"/>
    <n v="0"/>
    <n v="0"/>
    <n v="3000"/>
    <n v="3000"/>
    <n v="0"/>
    <s v="G/5307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03 Combustibles y Lubricantes"/>
    <s v="001"/>
    <n v="15000"/>
    <n v="0"/>
    <n v="15000"/>
    <n v="0"/>
    <n v="15000"/>
    <n v="5400"/>
    <n v="9600"/>
    <n v="4728.8500000000004"/>
    <n v="5400"/>
    <n v="10271.15"/>
    <n v="0"/>
    <s v="G/530803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04 Materiales de Oficina"/>
    <s v="001"/>
    <n v="3000"/>
    <n v="0"/>
    <n v="3000"/>
    <n v="0"/>
    <n v="3000"/>
    <n v="1438.07"/>
    <n v="561.92999999999995"/>
    <n v="561.92999999999995"/>
    <n v="2438.0700000000002"/>
    <n v="2438.0700000000002"/>
    <n v="1000"/>
    <s v="G/530804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05 Materiales de Aseo"/>
    <s v="001"/>
    <n v="300"/>
    <n v="0"/>
    <n v="300"/>
    <n v="0"/>
    <n v="300"/>
    <n v="200"/>
    <n v="0"/>
    <n v="0"/>
    <n v="300"/>
    <n v="300"/>
    <n v="100"/>
    <s v="G/530805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07 Materiales de Impresión, Fotografía, Rep"/>
    <s v="001"/>
    <n v="6000"/>
    <n v="0"/>
    <n v="6000"/>
    <n v="0"/>
    <n v="6000"/>
    <n v="0"/>
    <n v="0"/>
    <n v="0"/>
    <n v="6000"/>
    <n v="6000"/>
    <n v="6000"/>
    <s v="G/530807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12 Materiales Didácticos"/>
    <s v="001"/>
    <n v="500"/>
    <n v="0"/>
    <n v="500"/>
    <n v="0"/>
    <n v="500"/>
    <n v="0"/>
    <n v="0"/>
    <n v="0"/>
    <n v="500"/>
    <n v="500"/>
    <n v="500"/>
    <s v="G/530812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1"/>
    <s v="530813 Repuestos y Accesorios"/>
    <s v="001"/>
    <n v="1000"/>
    <n v="0"/>
    <n v="1000"/>
    <n v="0"/>
    <n v="1000"/>
    <n v="1000"/>
    <n v="0"/>
    <n v="0"/>
    <n v="1000"/>
    <n v="1000"/>
    <n v="0"/>
    <s v="G/530813/1IA101"/>
  </r>
  <r>
    <s v="1"/>
    <s v="QUITO CIUDAD SOLIDARIA"/>
    <s v="SOCIALES"/>
    <s v="I"/>
    <s v="EDUCACION, RECREACION Y DEPORTE"/>
    <s v="Colegio Fernández Madrid"/>
    <s v="CF22I050"/>
    <s v="FORTALECIMIENTO INSTITUCIONAL"/>
    <s v="GC00A10100001D GASTOS ADMINISTRATIVOS"/>
    <x v="2"/>
    <s v="570102 Tasas Generales, Impuestos, Contribuciones,"/>
    <s v="001"/>
    <n v="500"/>
    <n v="0"/>
    <n v="500"/>
    <n v="0"/>
    <n v="500"/>
    <n v="0"/>
    <n v="0"/>
    <n v="0"/>
    <n v="500"/>
    <n v="500"/>
    <n v="500"/>
    <s v="G/570102/1IA101"/>
  </r>
  <r>
    <s v="1"/>
    <s v="QUITO CIUDAD SOLIDARIA"/>
    <s v="SOCIALES"/>
    <s v="I"/>
    <s v="EDUCACION, RECREACION Y DEPORTE"/>
    <s v="Colegio Fernández Madrid"/>
    <s v="CF22I050"/>
    <s v="SISTEMA EDUCATIVO MUNICIPAL"/>
    <s v="GI00I10200004D FORTALECIMIENTO PEDAGOGICO"/>
    <x v="4"/>
    <s v="730606 Honorarios por Contratos Civiles de Servici"/>
    <s v="001"/>
    <n v="6000"/>
    <n v="0"/>
    <n v="6000"/>
    <n v="-6000"/>
    <n v="0"/>
    <n v="0"/>
    <n v="0"/>
    <n v="0"/>
    <n v="6000"/>
    <n v="6000"/>
    <n v="0"/>
    <s v="G/730606/1II102"/>
  </r>
  <r>
    <s v="1"/>
    <s v="QUITO CIUDAD SOLIDARIA"/>
    <s v="SOCIALES"/>
    <s v="J"/>
    <s v="INCLUSION SOCIAL"/>
    <s v="COMPINA"/>
    <s v="ZA01J020"/>
    <s v="TRANSFERENCIA"/>
    <s v="GI00A10200018T COMPINA"/>
    <x v="9"/>
    <s v="780102 A Entidades Descentralizadas y Autónomas"/>
    <s v="001"/>
    <n v="0"/>
    <n v="750000"/>
    <n v="750000"/>
    <n v="0"/>
    <n v="750000"/>
    <n v="0"/>
    <n v="586947.09"/>
    <n v="351500"/>
    <n v="163052.91000000003"/>
    <n v="398500"/>
    <n v="163052.91"/>
    <s v="G/780102/1JA102"/>
  </r>
  <r>
    <s v="1"/>
    <s v="QUITO CIUDAD SOLIDARIA"/>
    <s v="SOCIALES"/>
    <s v="J"/>
    <s v="INCLUSION SOCIAL"/>
    <s v="COMPINA"/>
    <s v="ZA01J020"/>
    <s v="TRANSFERENCIA"/>
    <s v="GI00A10200018T COMPINA"/>
    <x v="9"/>
    <s v="780103 A Empresas Públicas"/>
    <s v="001"/>
    <n v="750000"/>
    <n v="-750000"/>
    <n v="0"/>
    <n v="0"/>
    <n v="0"/>
    <n v="0"/>
    <n v="0"/>
    <n v="0"/>
    <n v="0"/>
    <n v="0"/>
    <n v="0"/>
    <s v="G/780103/1JA102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1D GASTOS ADMINISTRATIVOS"/>
    <x v="0"/>
    <s v="510502 Remuneración Unificada para Pasantes e Inte"/>
    <s v="002"/>
    <n v="8366.48"/>
    <n v="0"/>
    <n v="8366.48"/>
    <n v="-7841.16"/>
    <n v="525.31999999999971"/>
    <n v="0"/>
    <n v="525.32000000000005"/>
    <n v="525.32000000000005"/>
    <n v="7841.16"/>
    <n v="7841.16"/>
    <n v="0"/>
    <s v="G/510502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1D GASTOS ADMINISTRATIVOS"/>
    <x v="0"/>
    <s v="510601 Aporte Patronal"/>
    <s v="002"/>
    <n v="4443.5200000000004"/>
    <n v="0"/>
    <n v="4443.5200000000004"/>
    <n v="-4166.16"/>
    <n v="277.36000000000058"/>
    <n v="0"/>
    <n v="277.36"/>
    <n v="277.36"/>
    <n v="4166.1600000000008"/>
    <n v="4166.1600000000008"/>
    <n v="0"/>
    <s v="G/510601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105 Remuneraciones Unificadas"/>
    <s v="002"/>
    <n v="2811067.68"/>
    <n v="-11668.76"/>
    <n v="2799398.9200000004"/>
    <n v="-146037.75"/>
    <n v="2653361.1700000004"/>
    <n v="0"/>
    <n v="1751415.47"/>
    <n v="1751415.47"/>
    <n v="1047983.4500000004"/>
    <n v="1047983.4500000004"/>
    <n v="901945.7"/>
    <s v="G/510105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106 Salarios Unificados"/>
    <s v="002"/>
    <n v="169828.8"/>
    <n v="0"/>
    <n v="169828.8"/>
    <n v="-34018.47"/>
    <n v="135810.32999999999"/>
    <n v="0"/>
    <n v="90359.96"/>
    <n v="90359.96"/>
    <n v="79468.839999999982"/>
    <n v="79468.839999999982"/>
    <n v="45450.37"/>
    <s v="G/510106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203 Decimotercer Sueldo"/>
    <s v="002"/>
    <n v="331608.03999999998"/>
    <n v="-265"/>
    <n v="331343.03999999998"/>
    <n v="0"/>
    <n v="331343.03999999998"/>
    <n v="63292.07"/>
    <n v="38146.25"/>
    <n v="38146.25"/>
    <n v="293196.78999999998"/>
    <n v="293196.78999999998"/>
    <n v="229904.72"/>
    <s v="G/510203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204 Decimocuarto Sueldo"/>
    <s v="002"/>
    <n v="77511.62"/>
    <n v="-166.66"/>
    <n v="77344.959999999992"/>
    <n v="0"/>
    <n v="77344.959999999992"/>
    <n v="2923.28"/>
    <n v="64044.04"/>
    <n v="64044.04"/>
    <n v="13300.919999999991"/>
    <n v="13300.919999999991"/>
    <n v="10377.64"/>
    <s v="G/510204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304 Compensación por Transporte"/>
    <s v="002"/>
    <n v="3036"/>
    <n v="0"/>
    <n v="3036"/>
    <n v="-2207.15"/>
    <n v="828.84999999999991"/>
    <n v="0"/>
    <n v="549.5"/>
    <n v="549.5"/>
    <n v="2486.5"/>
    <n v="2486.5"/>
    <n v="279.35000000000002"/>
    <s v="G/510304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306 Alimentación"/>
    <s v="002"/>
    <n v="24288"/>
    <n v="0"/>
    <n v="24288"/>
    <n v="-12512.97"/>
    <n v="11775.03"/>
    <n v="0"/>
    <n v="7372"/>
    <n v="7372"/>
    <n v="16916"/>
    <n v="16916"/>
    <n v="4403.03"/>
    <s v="G/510306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401 Por Cargas Familiares"/>
    <s v="002"/>
    <n v="849.14"/>
    <n v="0"/>
    <n v="849.14"/>
    <n v="-427.37"/>
    <n v="421.77"/>
    <n v="0"/>
    <n v="272"/>
    <n v="272"/>
    <n v="577.14"/>
    <n v="577.14"/>
    <n v="149.77000000000001"/>
    <s v="G/510401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408 Subsidio de Antigüedad"/>
    <s v="002"/>
    <n v="5094.8599999999997"/>
    <n v="0"/>
    <n v="5094.8599999999997"/>
    <n v="-105.62"/>
    <n v="4989.24"/>
    <n v="0"/>
    <n v="3292.09"/>
    <n v="3292.09"/>
    <n v="1802.7699999999995"/>
    <n v="1802.7699999999995"/>
    <n v="1697.15"/>
    <s v="G/510408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507 Honorarios"/>
    <s v="002"/>
    <n v="22033.47"/>
    <n v="4057.76"/>
    <n v="26091.230000000003"/>
    <n v="14224.69"/>
    <n v="40315.920000000006"/>
    <n v="0"/>
    <n v="26091.23"/>
    <n v="26091.23"/>
    <n v="0"/>
    <n v="0"/>
    <n v="14224.69"/>
    <s v="G/510507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509 Horas Extraordinarias y Suplementarias"/>
    <s v="002"/>
    <n v="130278.49"/>
    <n v="0"/>
    <n v="130278.49"/>
    <n v="-48697.45"/>
    <n v="81581.040000000008"/>
    <n v="0"/>
    <n v="33979.550000000003"/>
    <n v="33979.550000000003"/>
    <n v="96298.94"/>
    <n v="96298.94"/>
    <n v="47601.49"/>
    <s v="G/510509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510 Servicios Personales por Contrato"/>
    <s v="002"/>
    <n v="998400"/>
    <n v="0"/>
    <n v="998400"/>
    <n v="0"/>
    <n v="998400"/>
    <n v="342370.93"/>
    <n v="620029.06999999995"/>
    <n v="620029.06999999995"/>
    <n v="378370.93000000005"/>
    <n v="378370.93000000005"/>
    <n v="36000"/>
    <s v="G/510510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512 Subrogación"/>
    <s v="002"/>
    <n v="5240.82"/>
    <n v="4431"/>
    <n v="9671.82"/>
    <n v="7597.82"/>
    <n v="17269.64"/>
    <n v="0"/>
    <n v="9671"/>
    <n v="9671"/>
    <n v="0.81999999999970896"/>
    <n v="0.81999999999970896"/>
    <n v="7598.64"/>
    <s v="G/510512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513 Encargos"/>
    <s v="002"/>
    <n v="10481.629999999999"/>
    <n v="0"/>
    <n v="10481.629999999999"/>
    <n v="5768.37"/>
    <n v="16250"/>
    <n v="0"/>
    <n v="10400"/>
    <n v="10400"/>
    <n v="81.6299999999992"/>
    <n v="81.6299999999992"/>
    <n v="5850"/>
    <s v="G/510513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601 Aporte Patronal"/>
    <s v="002"/>
    <n v="502531.86"/>
    <n v="-402.3"/>
    <n v="502129.56"/>
    <n v="0"/>
    <n v="502129.56"/>
    <n v="41900.49"/>
    <n v="317035.90000000002"/>
    <n v="317035.90000000002"/>
    <n v="185093.65999999997"/>
    <n v="185093.65999999997"/>
    <n v="143193.17000000001"/>
    <s v="G/510601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602 Fondo de Reserva"/>
    <s v="002"/>
    <n v="331608.03999999998"/>
    <n v="-265"/>
    <n v="331343.03999999998"/>
    <n v="-60561.13"/>
    <n v="270781.90999999997"/>
    <n v="48684.7"/>
    <n v="148352.74"/>
    <n v="148352.74"/>
    <n v="182990.3"/>
    <n v="182990.3"/>
    <n v="73744.47"/>
    <s v="G/510602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4D REMUNERACION PERSONAL"/>
    <x v="0"/>
    <s v="510707 Compensación por Vacaciones no Gozadas por"/>
    <s v="002"/>
    <n v="54598.63"/>
    <n v="0"/>
    <n v="54598.63"/>
    <n v="0"/>
    <n v="54598.63"/>
    <n v="0"/>
    <n v="895.05"/>
    <n v="895.05"/>
    <n v="53703.579999999994"/>
    <n v="53703.579999999994"/>
    <n v="53703.58"/>
    <s v="G/510707/1CA101"/>
  </r>
  <r>
    <s v="1"/>
    <s v="QUITO CIUDAD SOLIDARIA"/>
    <s v="GENERALES"/>
    <s v="C"/>
    <s v="COORDINACION DE ALCALDIA Y SECRETARIA DEL CONCEJO"/>
    <s v="Concejo Metropolitano"/>
    <s v="ZA01C030"/>
    <s v="FORTALECIMIENTO INSTITUCIONAL"/>
    <s v="GC00A10100001D GASTOS ADMINISTRATIVOS"/>
    <x v="1"/>
    <s v="530230 Digitalización de Información y Datos Pú"/>
    <s v="002"/>
    <n v="24700"/>
    <n v="0"/>
    <n v="24700"/>
    <n v="-24700"/>
    <n v="0"/>
    <n v="0"/>
    <n v="0"/>
    <n v="0"/>
    <n v="24700"/>
    <n v="24700"/>
    <n v="0"/>
    <s v="G/530230/1CA101"/>
  </r>
  <r>
    <s v="1"/>
    <s v="QUITO CIUDAD SOLIDARIA"/>
    <s v="ECONÓMICOS"/>
    <s v="H"/>
    <s v="DESARROLLO PRODUCTIVO Y COMPETITIVIDAD"/>
    <s v="CONQUITO"/>
    <s v="ZA01H030"/>
    <s v="TRANSFERENCIA"/>
    <s v="GI00A10200008T CONQUITO"/>
    <x v="9"/>
    <s v="780204 Transferencias o Donaciones al Sector Priva"/>
    <s v="001"/>
    <n v="1642926"/>
    <n v="0"/>
    <n v="1642926"/>
    <n v="-205329"/>
    <n v="1437597"/>
    <n v="0"/>
    <n v="1437597"/>
    <n v="684552.5"/>
    <n v="205329"/>
    <n v="958373.5"/>
    <n v="0"/>
    <s v="G/780204/1HA102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105 Remuneraciones Unificadas"/>
    <s v="002"/>
    <n v="13706160"/>
    <n v="0"/>
    <n v="13706160"/>
    <n v="0"/>
    <n v="13706160"/>
    <n v="0"/>
    <n v="8747491.0899999999"/>
    <n v="8747338.0899999999"/>
    <n v="4958668.91"/>
    <n v="4958821.91"/>
    <n v="4958668.91"/>
    <s v="G/510105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106 Salarios Unificados"/>
    <s v="002"/>
    <n v="37255.919999999998"/>
    <n v="0"/>
    <n v="37255.919999999998"/>
    <n v="0"/>
    <n v="37255.919999999998"/>
    <n v="0"/>
    <n v="24837.279999999999"/>
    <n v="24837.279999999999"/>
    <n v="12418.64"/>
    <n v="12418.64"/>
    <n v="12418.64"/>
    <s v="G/510106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203 Decimotercer Sueldo"/>
    <s v="002"/>
    <n v="1300077.6599999999"/>
    <n v="0"/>
    <n v="1300077.6599999999"/>
    <n v="0"/>
    <n v="1300077.6599999999"/>
    <n v="154793"/>
    <n v="89304.65"/>
    <n v="89304.61"/>
    <n v="1210773.01"/>
    <n v="1210773.0499999998"/>
    <n v="1055980.01"/>
    <s v="G/510203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204 Decimocuarto Sueldo"/>
    <s v="002"/>
    <n v="589656.46"/>
    <n v="0"/>
    <n v="589656.46"/>
    <n v="0"/>
    <n v="589656.46"/>
    <n v="9600"/>
    <n v="536148.52"/>
    <n v="535909.64"/>
    <n v="53507.939999999944"/>
    <n v="53746.819999999949"/>
    <n v="43907.94"/>
    <s v="G/5102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304 Compensación por Transporte"/>
    <s v="002"/>
    <n v="660"/>
    <n v="0"/>
    <n v="660"/>
    <n v="0"/>
    <n v="660"/>
    <n v="0"/>
    <n v="304.5"/>
    <n v="304.5"/>
    <n v="355.5"/>
    <n v="355.5"/>
    <n v="355.5"/>
    <s v="G/5103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306 Alimentación"/>
    <s v="002"/>
    <n v="5280"/>
    <n v="0"/>
    <n v="5280"/>
    <n v="0"/>
    <n v="5280"/>
    <n v="0"/>
    <n v="2436"/>
    <n v="2436"/>
    <n v="2844"/>
    <n v="2844"/>
    <n v="2844"/>
    <s v="G/510306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401 Por Cargas Familiares"/>
    <s v="002"/>
    <n v="186.28"/>
    <n v="0"/>
    <n v="186.28"/>
    <n v="0"/>
    <n v="186.28"/>
    <n v="0"/>
    <n v="136"/>
    <n v="136"/>
    <n v="50.28"/>
    <n v="50.28"/>
    <n v="50.28"/>
    <s v="G/51040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408 Subsidio de Antigüedad"/>
    <s v="002"/>
    <n v="1117.68"/>
    <n v="0"/>
    <n v="1117.68"/>
    <n v="0"/>
    <n v="1117.68"/>
    <n v="0"/>
    <n v="993.44"/>
    <n v="993.44"/>
    <n v="124.24000000000001"/>
    <n v="124.24000000000001"/>
    <n v="124.24"/>
    <s v="G/510408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507 Honorarios"/>
    <s v="002"/>
    <n v="34227.129999999997"/>
    <n v="0"/>
    <n v="34227.129999999997"/>
    <n v="-13644.46"/>
    <n v="20582.669999999998"/>
    <n v="0"/>
    <n v="6938.21"/>
    <n v="6938.21"/>
    <n v="27288.92"/>
    <n v="27288.92"/>
    <n v="13644.46"/>
    <s v="G/510507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509 Horas Extraordinarias y Suplementarias"/>
    <s v="002"/>
    <n v="245070.02"/>
    <n v="0"/>
    <n v="245070.02"/>
    <n v="60932.56"/>
    <n v="306002.57999999996"/>
    <n v="0"/>
    <n v="209594.36"/>
    <n v="209594.36"/>
    <n v="35475.660000000003"/>
    <n v="35475.660000000003"/>
    <n v="96408.22"/>
    <s v="G/510509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510 Servicios Personales por Contrato"/>
    <s v="002"/>
    <n v="1857516"/>
    <n v="0"/>
    <n v="1857516"/>
    <n v="0"/>
    <n v="1857516"/>
    <n v="736868"/>
    <n v="1120648"/>
    <n v="1120648"/>
    <n v="736868"/>
    <n v="736868"/>
    <n v="0"/>
    <s v="G/510510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512 Subrogación"/>
    <s v="002"/>
    <n v="19015.07"/>
    <n v="0"/>
    <n v="19015.07"/>
    <n v="-8885.8700000000008"/>
    <n v="10129.199999999999"/>
    <n v="0"/>
    <n v="1393.34"/>
    <n v="1393.34"/>
    <n v="17621.73"/>
    <n v="17621.73"/>
    <n v="8735.86"/>
    <s v="G/510512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513 Encargos"/>
    <s v="002"/>
    <n v="38030.15"/>
    <n v="0"/>
    <n v="38030.15"/>
    <n v="-19015.080000000002"/>
    <n v="19015.07"/>
    <n v="0"/>
    <n v="0"/>
    <n v="0"/>
    <n v="38030.15"/>
    <n v="38030.15"/>
    <n v="19015.07"/>
    <s v="G/510513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601 Aporte Patronal"/>
    <s v="002"/>
    <n v="1973331.61"/>
    <n v="0"/>
    <n v="1973331.61"/>
    <n v="0"/>
    <n v="1973331.61"/>
    <n v="93221.93"/>
    <n v="1252297.22"/>
    <n v="1252277.8700000001"/>
    <n v="721034.39000000013"/>
    <n v="721053.74"/>
    <n v="627812.46"/>
    <s v="G/51060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602 Fondo de Reserva"/>
    <s v="002"/>
    <n v="1300077.6599999999"/>
    <n v="0"/>
    <n v="1300077.6599999999"/>
    <n v="0"/>
    <n v="1300077.6599999999"/>
    <n v="61346.16"/>
    <n v="819213.5"/>
    <n v="819213.5"/>
    <n v="480864.15999999992"/>
    <n v="480864.15999999992"/>
    <n v="419518"/>
    <s v="G/510602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4D REMUNERACION PERSONAL"/>
    <x v="0"/>
    <s v="510707 Compensación por Vacaciones no Gozadas por"/>
    <s v="002"/>
    <n v="76607.67"/>
    <n v="0"/>
    <n v="76607.67"/>
    <n v="0"/>
    <n v="76607.67"/>
    <n v="0"/>
    <n v="6786.2"/>
    <n v="6786.2"/>
    <n v="69821.47"/>
    <n v="69821.47"/>
    <n v="69821.47"/>
    <s v="G/510707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101  Agua Potable"/>
    <s v="001"/>
    <n v="50000"/>
    <n v="0"/>
    <n v="50000"/>
    <n v="0"/>
    <n v="50000"/>
    <n v="0"/>
    <n v="50000"/>
    <n v="38575.58"/>
    <n v="0"/>
    <n v="11424.419999999998"/>
    <n v="0"/>
    <s v="G/53010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104 Energía Eléctrica"/>
    <s v="001"/>
    <n v="50000"/>
    <n v="0"/>
    <n v="50000"/>
    <n v="0"/>
    <n v="50000"/>
    <n v="0"/>
    <n v="50000"/>
    <n v="33286.230000000003"/>
    <n v="0"/>
    <n v="16713.769999999997"/>
    <n v="0"/>
    <s v="G/5301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105 Telecomunicaciones"/>
    <s v="001"/>
    <n v="20000"/>
    <n v="0"/>
    <n v="20000"/>
    <n v="0"/>
    <n v="20000"/>
    <n v="0"/>
    <n v="20000"/>
    <n v="13923.04"/>
    <n v="0"/>
    <n v="6076.9599999999991"/>
    <n v="0"/>
    <s v="G/530105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202 Fletes y Maniobras"/>
    <s v="001"/>
    <n v="500"/>
    <n v="678"/>
    <n v="1178"/>
    <n v="0"/>
    <n v="1178"/>
    <n v="0"/>
    <n v="477.97"/>
    <n v="111.38"/>
    <n v="700.03"/>
    <n v="1066.6199999999999"/>
    <n v="700.03"/>
    <s v="G/530202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204 Edición, Impresión, Reproducción, Public"/>
    <s v="001"/>
    <n v="200"/>
    <n v="0"/>
    <n v="200"/>
    <n v="0"/>
    <n v="200"/>
    <n v="0"/>
    <n v="200"/>
    <n v="17.75"/>
    <n v="0"/>
    <n v="182.25"/>
    <n v="0"/>
    <s v="G/5302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209 Servicios de Aseo, Lavado de Vestimenta"/>
    <s v="001"/>
    <n v="234000"/>
    <n v="18753"/>
    <n v="252753"/>
    <n v="0"/>
    <n v="252753"/>
    <n v="0"/>
    <n v="252753"/>
    <n v="173783.61"/>
    <n v="0"/>
    <n v="78969.390000000014"/>
    <n v="0"/>
    <s v="G/530209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402 Edificios, Locales, Residencias y Cablea"/>
    <s v="001"/>
    <n v="100000"/>
    <n v="-99800"/>
    <n v="200"/>
    <n v="0"/>
    <n v="200"/>
    <n v="0"/>
    <n v="200"/>
    <n v="0"/>
    <n v="0"/>
    <n v="200"/>
    <n v="0"/>
    <s v="G/530402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403 Mobiliarios (Instalación, Mantenimiento"/>
    <s v="001"/>
    <n v="17000"/>
    <n v="-1211.5"/>
    <n v="15788.5"/>
    <n v="-15588.5"/>
    <n v="200"/>
    <n v="0"/>
    <n v="200"/>
    <n v="0"/>
    <n v="15588.5"/>
    <n v="15788.5"/>
    <n v="0"/>
    <s v="G/530403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404 Maquinarias y Equipos (Instalación, Mant"/>
    <s v="001"/>
    <n v="10000"/>
    <n v="-1850"/>
    <n v="8150"/>
    <n v="0"/>
    <n v="8150"/>
    <n v="0"/>
    <n v="200"/>
    <n v="0"/>
    <n v="7950"/>
    <n v="8150"/>
    <n v="7950"/>
    <s v="G/5304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1 Alimentos y Bebidas"/>
    <s v="001"/>
    <n v="200"/>
    <n v="0"/>
    <n v="200"/>
    <n v="0"/>
    <n v="200"/>
    <n v="0"/>
    <n v="200"/>
    <n v="131.31"/>
    <n v="0"/>
    <n v="68.69"/>
    <n v="0"/>
    <s v="G/53080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3 Combustibles y Lubricantes"/>
    <s v="001"/>
    <n v="5000"/>
    <n v="10000"/>
    <n v="15000"/>
    <n v="0"/>
    <n v="15000"/>
    <n v="0"/>
    <n v="5000"/>
    <n v="1234.53"/>
    <n v="10000"/>
    <n v="13765.47"/>
    <n v="10000"/>
    <s v="G/530803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4 Materiales de Oficina"/>
    <s v="001"/>
    <n v="13000"/>
    <n v="7000"/>
    <n v="20000"/>
    <n v="0"/>
    <n v="20000"/>
    <n v="0"/>
    <n v="7821.73"/>
    <n v="7687.89"/>
    <n v="12178.27"/>
    <n v="12312.11"/>
    <n v="12178.27"/>
    <s v="G/530804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5 Materiales de Aseo"/>
    <s v="001"/>
    <n v="3500"/>
    <n v="34780.5"/>
    <n v="38280.5"/>
    <n v="0"/>
    <n v="38280.5"/>
    <n v="0"/>
    <n v="36630.839999999997"/>
    <n v="36630.839999999997"/>
    <n v="1649.6600000000035"/>
    <n v="1649.6600000000035"/>
    <n v="1649.66"/>
    <s v="G/530805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7 Materiales de Impresión, Fotografía, Rep"/>
    <s v="001"/>
    <n v="44000"/>
    <n v="26000"/>
    <n v="70000"/>
    <n v="0"/>
    <n v="70000"/>
    <n v="69985"/>
    <n v="0"/>
    <n v="0"/>
    <n v="70000"/>
    <n v="70000"/>
    <n v="15"/>
    <s v="G/530807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09 Medicamentos"/>
    <s v="001"/>
    <n v="0"/>
    <n v="1650"/>
    <n v="1650"/>
    <n v="0"/>
    <n v="1650"/>
    <n v="0"/>
    <n v="1641.02"/>
    <n v="1641.02"/>
    <n v="8.9800000000000182"/>
    <n v="8.9800000000000182"/>
    <n v="8.98"/>
    <s v="G/530809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1"/>
    <s v="530811 Insumos, Materiales y Suministros para Cons"/>
    <s v="001"/>
    <n v="0"/>
    <n v="4000"/>
    <n v="4000"/>
    <n v="0"/>
    <n v="4000"/>
    <n v="0"/>
    <n v="0"/>
    <n v="0"/>
    <n v="4000"/>
    <n v="4000"/>
    <n v="4000"/>
    <s v="G/53081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2"/>
    <s v="570201 Seguros"/>
    <s v="001"/>
    <n v="4000"/>
    <n v="0"/>
    <n v="4000"/>
    <n v="0"/>
    <n v="4000"/>
    <n v="0"/>
    <n v="100"/>
    <n v="100"/>
    <n v="3900"/>
    <n v="3900"/>
    <n v="3900"/>
    <s v="G/570201/1NA101"/>
  </r>
  <r>
    <s v="1"/>
    <s v="QUITO CIUDAD SOLIDARIA"/>
    <s v="COMUNALES"/>
    <s v="N"/>
    <s v="SEGURIDAD Y GOBERNABILIDAD"/>
    <s v="Cuerpo de Agentes de Control"/>
    <s v="PM71N010"/>
    <s v="FORTALECIMIENTO INSTITUCIONAL"/>
    <s v="GC00A10100001D GASTOS ADMINISTRATIVOS"/>
    <x v="2"/>
    <s v="570206 Costas Judiciales, Trámites Notariales, Leg"/>
    <s v="001"/>
    <n v="390"/>
    <n v="0"/>
    <n v="390"/>
    <n v="0"/>
    <n v="390"/>
    <n v="0"/>
    <n v="0"/>
    <n v="0"/>
    <n v="390"/>
    <n v="390"/>
    <n v="390"/>
    <s v="G/570206/1NA101"/>
  </r>
  <r>
    <s v="1"/>
    <s v="QUITO CIUDAD SOLIDARIA"/>
    <s v="COMUNALES"/>
    <s v="N"/>
    <s v="SEGURIDAD Y GOBERNABILIDAD"/>
    <s v="Cuerpo de Agentes de Control"/>
    <s v="PM71N010"/>
    <s v="QUITO SIN MIEDO"/>
    <s v="GI00N10300002D IMPLEMENTACIÓN DE UN NUEVO MODELO DE GES"/>
    <x v="4"/>
    <s v="730601 Consultoría, Asesoría e Investigación Es"/>
    <s v="001"/>
    <n v="67500"/>
    <n v="0"/>
    <n v="67500"/>
    <n v="-67500"/>
    <n v="0"/>
    <n v="0"/>
    <n v="0"/>
    <n v="0"/>
    <n v="67500"/>
    <n v="67500"/>
    <n v="0"/>
    <s v="G/730601/1NN103"/>
  </r>
  <r>
    <s v="1"/>
    <s v="QUITO CIUDAD SOLIDARIA"/>
    <s v="COMUNALES"/>
    <s v="N"/>
    <s v="SEGURIDAD Y GOBERNABILIDAD"/>
    <s v="Cuerpo de Agentes de Control"/>
    <s v="PM71N010"/>
    <s v="QUITO SIN MIEDO"/>
    <s v="GI00N10300002D IMPLEMENTACIÓN DE UN NUEVO MODELO DE GES"/>
    <x v="4"/>
    <s v="730612 Capacitación a Servidores Públicos"/>
    <s v="001"/>
    <n v="100000"/>
    <n v="0"/>
    <n v="100000"/>
    <n v="-100000"/>
    <n v="0"/>
    <n v="0"/>
    <n v="0"/>
    <n v="0"/>
    <n v="100000"/>
    <n v="100000"/>
    <n v="0"/>
    <s v="G/730612/1NN103"/>
  </r>
  <r>
    <s v="1"/>
    <s v="QUITO CIUDAD SOLIDARIA"/>
    <s v="COMUNALES"/>
    <s v="N"/>
    <s v="SEGURIDAD Y GOBERNABILIDAD"/>
    <s v="Cuerpo de Agentes de Control"/>
    <s v="PM71N010"/>
    <s v="QUITO SIN MIEDO"/>
    <s v="GI00N10300002D IMPLEMENTACIÓN DE UN NUEVO MODELO DE GES"/>
    <x v="4"/>
    <s v="730701 Desarrollo, Actualización, Asistencia Té"/>
    <s v="001"/>
    <n v="20000"/>
    <n v="0"/>
    <n v="20000"/>
    <n v="-20000"/>
    <n v="0"/>
    <n v="0"/>
    <n v="0"/>
    <n v="0"/>
    <n v="20000"/>
    <n v="20000"/>
    <n v="0"/>
    <s v="G/730701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105 Telecomunicaciones"/>
    <s v="001"/>
    <n v="90000"/>
    <n v="0"/>
    <n v="90000"/>
    <n v="-14353"/>
    <n v="75647"/>
    <n v="0"/>
    <n v="75646.52"/>
    <n v="38749.599999999999"/>
    <n v="14353.479999999996"/>
    <n v="51250.400000000001"/>
    <n v="0.48"/>
    <s v="G/730105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203 Almacenamiento, Embalaje, Desembalaje, E"/>
    <s v="001"/>
    <n v="3000"/>
    <n v="0"/>
    <n v="3000"/>
    <n v="0"/>
    <n v="3000"/>
    <n v="0"/>
    <n v="0"/>
    <n v="0"/>
    <n v="3000"/>
    <n v="3000"/>
    <n v="3000"/>
    <s v="G/730203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204 Edición, Impresión, Reproducción, Public"/>
    <s v="001"/>
    <n v="121000"/>
    <n v="0"/>
    <n v="121000"/>
    <n v="-101000"/>
    <n v="20000"/>
    <n v="0"/>
    <n v="679.8"/>
    <n v="679.8"/>
    <n v="120320.2"/>
    <n v="120320.2"/>
    <n v="19320.2"/>
    <s v="G/730204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248 Eventos Oficiales"/>
    <s v="001"/>
    <n v="54000"/>
    <n v="0"/>
    <n v="54000"/>
    <n v="-54000"/>
    <n v="0"/>
    <n v="0"/>
    <n v="0"/>
    <n v="0"/>
    <n v="54000"/>
    <n v="54000"/>
    <n v="0"/>
    <s v="G/730248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404 Maquinarias y Equipos (Instalación, Mant"/>
    <s v="001"/>
    <n v="79000"/>
    <n v="0"/>
    <n v="79000"/>
    <n v="-15886"/>
    <n v="63114"/>
    <n v="0"/>
    <n v="22374.5"/>
    <n v="17868.39"/>
    <n v="56625.5"/>
    <n v="61131.61"/>
    <n v="40739.5"/>
    <s v="G/730404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405 Vehículos (Servicio para Mantenimiento y"/>
    <s v="001"/>
    <n v="175000"/>
    <n v="0"/>
    <n v="175000"/>
    <n v="-47800"/>
    <n v="127200"/>
    <n v="0"/>
    <n v="54762.47"/>
    <n v="31159.11"/>
    <n v="120237.53"/>
    <n v="143840.89000000001"/>
    <n v="72437.53"/>
    <s v="G/730405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415 Bienes Biológicos"/>
    <s v="001"/>
    <n v="16000"/>
    <n v="0"/>
    <n v="16000"/>
    <n v="0"/>
    <n v="16000"/>
    <n v="2106.7199999999998"/>
    <n v="5863.47"/>
    <n v="5863.47"/>
    <n v="10136.529999999999"/>
    <n v="10136.529999999999"/>
    <n v="8029.81"/>
    <s v="G/730415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502 Edificios, Locales, Residencias, Parquea"/>
    <s v="001"/>
    <n v="7000"/>
    <n v="0"/>
    <n v="7000"/>
    <n v="-11"/>
    <n v="6989"/>
    <n v="0"/>
    <n v="6988.8"/>
    <n v="4659.2"/>
    <n v="11.199999999999818"/>
    <n v="2340.8000000000002"/>
    <n v="0.2"/>
    <s v="G/73050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601 Consultoría, Asesoría e Investigación Es"/>
    <s v="001"/>
    <n v="30000"/>
    <n v="0"/>
    <n v="30000"/>
    <n v="0"/>
    <n v="30000"/>
    <n v="0"/>
    <n v="19267.919999999998"/>
    <n v="19267.919999999998"/>
    <n v="10732.080000000002"/>
    <n v="10732.080000000002"/>
    <n v="10732.08"/>
    <s v="G/730601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605 Estudio y Diseño de Proyectos"/>
    <s v="001"/>
    <n v="0"/>
    <n v="6998"/>
    <n v="6998"/>
    <n v="-5000"/>
    <n v="1998"/>
    <n v="0"/>
    <n v="1997.86"/>
    <n v="1997.86"/>
    <n v="5000.1400000000003"/>
    <n v="5000.1400000000003"/>
    <n v="0.14000000000000001"/>
    <s v="G/730605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612 Capacitación a Servidores Públicos"/>
    <s v="001"/>
    <n v="140000"/>
    <n v="-7896"/>
    <n v="132104"/>
    <n v="-115724"/>
    <n v="16380"/>
    <n v="0"/>
    <n v="13567.5"/>
    <n v="9315"/>
    <n v="118536.5"/>
    <n v="122789"/>
    <n v="2812.5"/>
    <s v="G/73061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702 Arrendamiento y Licencias de Uso de Paquete"/>
    <s v="001"/>
    <n v="0"/>
    <n v="7896"/>
    <n v="7896"/>
    <n v="0"/>
    <n v="7896"/>
    <n v="0"/>
    <n v="7896"/>
    <n v="7896"/>
    <n v="0"/>
    <n v="0"/>
    <n v="0"/>
    <s v="G/73070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2 Vestuario, Lencería, Prendas de Protecci"/>
    <s v="002"/>
    <n v="40854.720000000001"/>
    <n v="0"/>
    <n v="40854.720000000001"/>
    <n v="-21797.47"/>
    <n v="19057.25"/>
    <n v="0"/>
    <n v="19057.25"/>
    <n v="19057.25"/>
    <n v="21797.47"/>
    <n v="21797.47"/>
    <n v="0"/>
    <s v="G/73080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2 Vestuario, Lencería, Prendas de Protecci"/>
    <s v="001"/>
    <n v="1280114"/>
    <n v="-6998"/>
    <n v="1273116"/>
    <n v="-1500"/>
    <n v="1271616"/>
    <n v="0.05"/>
    <n v="347994.84"/>
    <n v="340916.34"/>
    <n v="925121.15999999992"/>
    <n v="932199.65999999992"/>
    <n v="923621.11"/>
    <s v="G/73080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3 Combustibles y Lubricantes"/>
    <s v="001"/>
    <n v="200000"/>
    <n v="0"/>
    <n v="200000"/>
    <n v="0"/>
    <n v="200000"/>
    <n v="0"/>
    <n v="171630.09"/>
    <n v="99425.09"/>
    <n v="28369.910000000003"/>
    <n v="100574.91"/>
    <n v="28369.91"/>
    <s v="G/730803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5 Materiales de Aseo"/>
    <s v="001"/>
    <n v="1613"/>
    <n v="0"/>
    <n v="1613"/>
    <n v="-1613"/>
    <n v="0"/>
    <n v="0"/>
    <n v="0"/>
    <n v="0"/>
    <n v="1613"/>
    <n v="1613"/>
    <n v="0"/>
    <s v="G/730805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8 Instrumental Médico Quirúrgico"/>
    <s v="001"/>
    <n v="950"/>
    <n v="0"/>
    <n v="950"/>
    <n v="-950"/>
    <n v="0"/>
    <n v="0"/>
    <n v="0"/>
    <n v="0"/>
    <n v="950"/>
    <n v="950"/>
    <n v="0"/>
    <s v="G/730808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09 Medicamentos"/>
    <s v="001"/>
    <n v="1250"/>
    <n v="0"/>
    <n v="1250"/>
    <n v="-1250"/>
    <n v="0"/>
    <n v="0"/>
    <n v="0"/>
    <n v="0"/>
    <n v="1250"/>
    <n v="1250"/>
    <n v="0"/>
    <s v="G/730809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12 Materiales Didácticos"/>
    <s v="001"/>
    <n v="4000"/>
    <n v="0"/>
    <n v="4000"/>
    <n v="-4000"/>
    <n v="0"/>
    <n v="0"/>
    <n v="0"/>
    <n v="0"/>
    <n v="4000"/>
    <n v="4000"/>
    <n v="0"/>
    <s v="G/73081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13 Repuestos y Accesorios"/>
    <s v="001"/>
    <n v="514000"/>
    <n v="0"/>
    <n v="514000"/>
    <n v="-53767"/>
    <n v="460233"/>
    <n v="37.99"/>
    <n v="142667.12"/>
    <n v="81613.740000000005"/>
    <n v="371332.88"/>
    <n v="432386.26"/>
    <n v="317527.89"/>
    <s v="G/730813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20 Menaje y Accesorios Descartables"/>
    <s v="001"/>
    <n v="100"/>
    <n v="0"/>
    <n v="100"/>
    <n v="-100"/>
    <n v="0"/>
    <n v="0"/>
    <n v="0"/>
    <n v="0"/>
    <n v="100"/>
    <n v="100"/>
    <n v="0"/>
    <s v="G/730820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23 Egresos para Sanidad Agropecuaria"/>
    <s v="001"/>
    <n v="124000"/>
    <n v="0"/>
    <n v="124000"/>
    <n v="-22000"/>
    <n v="102000"/>
    <n v="0"/>
    <n v="11168.69"/>
    <n v="5958.79"/>
    <n v="112831.31"/>
    <n v="118041.21"/>
    <n v="90831.31"/>
    <s v="G/730823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26 Dispositivos Médicos de Uso General"/>
    <s v="001"/>
    <n v="67000"/>
    <n v="0"/>
    <n v="67000"/>
    <n v="-32500"/>
    <n v="34500"/>
    <n v="0"/>
    <n v="0"/>
    <n v="0"/>
    <n v="67000"/>
    <n v="67000"/>
    <n v="34500"/>
    <s v="G/730826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0832 Dispositivos Médicos para Odontología"/>
    <s v="001"/>
    <n v="7200"/>
    <n v="0"/>
    <n v="7200"/>
    <n v="-7200"/>
    <n v="0"/>
    <n v="0"/>
    <n v="0"/>
    <n v="0"/>
    <n v="7200"/>
    <n v="7200"/>
    <n v="0"/>
    <s v="G/73083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1404 Maquinarias y Equipos"/>
    <s v="001"/>
    <n v="73418"/>
    <n v="0"/>
    <n v="73418"/>
    <n v="-73418"/>
    <n v="0"/>
    <n v="0"/>
    <n v="0"/>
    <n v="0"/>
    <n v="73418"/>
    <n v="73418"/>
    <n v="0"/>
    <s v="G/731404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4"/>
    <s v="731406 Herramientas y equipos menores"/>
    <s v="001"/>
    <n v="355"/>
    <n v="0"/>
    <n v="355"/>
    <n v="-355"/>
    <n v="0"/>
    <n v="0"/>
    <n v="0"/>
    <n v="0"/>
    <n v="355"/>
    <n v="355"/>
    <n v="0"/>
    <s v="G/731406/1NN103"/>
  </r>
  <r>
    <s v="3"/>
    <s v="QUITO CIUDAD INTELIGENTE"/>
    <s v="COMUNALES"/>
    <s v="N"/>
    <s v="SEGURIDAD Y GOBERNABILIDAD"/>
    <s v="Cuerpo de Agentes de Control"/>
    <s v="PM71N010"/>
    <s v="GESTION DE RIESGOS"/>
    <s v="GI00N30100005D REDUCCIÓN DE RIESGOS DE DESASTRES EN EL"/>
    <x v="4"/>
    <s v="730204 Edición, Impresión, Reproducción, Public"/>
    <s v="001"/>
    <n v="9000"/>
    <n v="0"/>
    <n v="9000"/>
    <n v="-9000"/>
    <n v="0"/>
    <n v="0"/>
    <n v="0"/>
    <n v="0"/>
    <n v="9000"/>
    <n v="9000"/>
    <n v="0"/>
    <s v="G/730204/3NN301"/>
  </r>
  <r>
    <s v="3"/>
    <s v="QUITO CIUDAD INTELIGENTE"/>
    <s v="COMUNALES"/>
    <s v="N"/>
    <s v="SEGURIDAD Y GOBERNABILIDAD"/>
    <s v="Cuerpo de Agentes de Control"/>
    <s v="PM71N010"/>
    <s v="GESTION DE RIESGOS"/>
    <s v="GI00N30100006D ATENCIÓN Y RESPUESTA DE EMERGENCIAS"/>
    <x v="4"/>
    <s v="730802 Vestuario, Lencería, Prendas de Protecci"/>
    <s v="001"/>
    <n v="150000"/>
    <n v="0"/>
    <n v="150000"/>
    <n v="-150000"/>
    <n v="0"/>
    <n v="0"/>
    <n v="0"/>
    <n v="0"/>
    <n v="150000"/>
    <n v="150000"/>
    <n v="0"/>
    <s v="G/730802/3NN301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5"/>
    <s v="750109 Construcciones Agropecuarias"/>
    <s v="001"/>
    <n v="350000"/>
    <n v="0"/>
    <n v="350000"/>
    <n v="-350000"/>
    <n v="0"/>
    <n v="0"/>
    <n v="0"/>
    <n v="0"/>
    <n v="350000"/>
    <n v="350000"/>
    <n v="0"/>
    <s v="G/750109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8"/>
    <s v="770102 Tasas Generales, Impuestos, Contribuciones,"/>
    <s v="001"/>
    <n v="45000"/>
    <n v="0"/>
    <n v="45000"/>
    <n v="-500"/>
    <n v="44500"/>
    <n v="0"/>
    <n v="27473"/>
    <n v="12246.59"/>
    <n v="17527"/>
    <n v="32753.41"/>
    <n v="17027"/>
    <s v="G/770102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8"/>
    <s v="770206 Costas Judiciales, Trámites Notariales, Leg"/>
    <s v="001"/>
    <n v="1000"/>
    <n v="0"/>
    <n v="1000"/>
    <n v="0"/>
    <n v="1000"/>
    <n v="0"/>
    <n v="0"/>
    <n v="0"/>
    <n v="1000"/>
    <n v="1000"/>
    <n v="1000"/>
    <s v="G/770206/1NN103"/>
  </r>
  <r>
    <s v="1"/>
    <s v="QUITO CIUDAD SOLIDARIA"/>
    <s v="COMUNALES"/>
    <s v="N"/>
    <s v="SEGURIDAD Y GOBERNABILIDAD"/>
    <s v="Cuerpo de Agentes de Control"/>
    <s v="PM71N010"/>
    <s v="QUITO SIN MIEDO"/>
    <s v="GI00N10300002D IMPLEMENTACIÓN DE UN NUEVO MODELO DE GES"/>
    <x v="6"/>
    <s v="840107 Equipos, Sistemas y Paquetes Informáticos"/>
    <s v="001"/>
    <n v="150000"/>
    <n v="0"/>
    <n v="150000"/>
    <n v="-112100"/>
    <n v="37900"/>
    <n v="37899.99"/>
    <n v="0"/>
    <n v="0"/>
    <n v="150000"/>
    <n v="150000"/>
    <n v="0.01"/>
    <s v="G/840107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6"/>
    <s v="840104 Maquinarias y Equipos"/>
    <s v="002"/>
    <n v="67920"/>
    <n v="0"/>
    <n v="67920"/>
    <n v="-67920"/>
    <n v="0"/>
    <n v="0"/>
    <n v="0"/>
    <n v="0"/>
    <n v="67920"/>
    <n v="67920"/>
    <n v="0"/>
    <s v="G/840104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6"/>
    <s v="840104 Maquinarias y Equipos"/>
    <s v="001"/>
    <n v="381700"/>
    <n v="0"/>
    <n v="381700"/>
    <n v="-377389"/>
    <n v="4311"/>
    <n v="0"/>
    <n v="1310.4000000000001"/>
    <n v="1310.4000000000001"/>
    <n v="380389.6"/>
    <n v="380389.6"/>
    <n v="3000.6"/>
    <s v="G/840104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6"/>
    <s v="840107 Equipos, Sistemas y Paquetes Informáticos"/>
    <s v="001"/>
    <n v="50000"/>
    <n v="0"/>
    <n v="50000"/>
    <n v="-18110"/>
    <n v="31890"/>
    <n v="0"/>
    <n v="0"/>
    <n v="0"/>
    <n v="50000"/>
    <n v="50000"/>
    <n v="31890"/>
    <s v="G/840107/1NN103"/>
  </r>
  <r>
    <s v="1"/>
    <s v="QUITO CIUDAD SOLIDARIA"/>
    <s v="COMUNALES"/>
    <s v="N"/>
    <s v="SEGURIDAD Y GOBERNABILIDAD"/>
    <s v="Cuerpo de Agentes de Control"/>
    <s v="PM71N010"/>
    <s v="QUITO SIN MIEDO"/>
    <s v="GI00N10300004D PREVENCIÓN SITUACIONAL Y CONVIVENCIA PAC"/>
    <x v="6"/>
    <s v="840512 Semovientes"/>
    <s v="001"/>
    <n v="150000"/>
    <n v="0"/>
    <n v="150000"/>
    <n v="-150000"/>
    <n v="0"/>
    <n v="0"/>
    <n v="0"/>
    <n v="0"/>
    <n v="150000"/>
    <n v="150000"/>
    <n v="0"/>
    <s v="G/840512/1NN103"/>
  </r>
  <r>
    <s v="3"/>
    <s v="QUITO CIUDAD INTELIGENTE"/>
    <s v="COMUNALES"/>
    <s v="N"/>
    <s v="SEGURIDAD Y GOBERNABILIDAD"/>
    <s v="Cuerpo de Agentes de Control"/>
    <s v="PM71N010"/>
    <s v="GESTION DE RIESGOS"/>
    <s v="GI00N30100006D ATENCIÓN Y RESPUESTA DE EMERGENCIAS"/>
    <x v="6"/>
    <s v="840104 Maquinarias y Equipos"/>
    <s v="001"/>
    <n v="50000"/>
    <n v="0"/>
    <n v="50000"/>
    <n v="-8000"/>
    <n v="42000"/>
    <n v="41941"/>
    <n v="0"/>
    <n v="0"/>
    <n v="50000"/>
    <n v="50000"/>
    <n v="59"/>
    <s v="G/840104/3NN301"/>
  </r>
  <r>
    <s v="3"/>
    <s v="QUITO CIUDAD INTELIGENTE"/>
    <s v="COMUNALES"/>
    <s v="N"/>
    <s v="SEGURIDAD Y GOBERNABILIDAD"/>
    <s v="Cuerpo de Agentes de Control"/>
    <s v="PM71N010"/>
    <s v="GESTION DE RIESGOS"/>
    <s v="GI00N30100006D ATENCIÓN Y RESPUESTA DE EMERGENCIAS"/>
    <x v="6"/>
    <s v="840106 Herramientas"/>
    <s v="001"/>
    <n v="50000"/>
    <n v="0"/>
    <n v="50000"/>
    <n v="-50000"/>
    <n v="0"/>
    <n v="0"/>
    <n v="0"/>
    <n v="0"/>
    <n v="50000"/>
    <n v="50000"/>
    <n v="0"/>
    <s v="G/840106/3NN3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101  Agua Potable"/>
    <s v="002"/>
    <n v="200000"/>
    <n v="0"/>
    <n v="200000"/>
    <n v="-87172.6"/>
    <n v="112827.4"/>
    <n v="0"/>
    <n v="112827.4"/>
    <n v="61342.41"/>
    <n v="87172.6"/>
    <n v="138657.59"/>
    <n v="0"/>
    <s v="G/53010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104 Energía Eléctrica"/>
    <s v="002"/>
    <n v="600000"/>
    <n v="-1000"/>
    <n v="599000"/>
    <n v="-40000"/>
    <n v="559000"/>
    <n v="0"/>
    <n v="471671.4"/>
    <n v="299218.3"/>
    <n v="127328.59999999998"/>
    <n v="299781.7"/>
    <n v="87328.6"/>
    <s v="G/5301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105 Telecomunicaciones"/>
    <s v="002"/>
    <n v="150000"/>
    <n v="0"/>
    <n v="150000"/>
    <n v="-35561.56"/>
    <n v="114438.44"/>
    <n v="4157.9799999999996"/>
    <n v="110280.46"/>
    <n v="86926.75"/>
    <n v="39719.539999999994"/>
    <n v="63073.25"/>
    <n v="0"/>
    <s v="G/530105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106  Servicio de Correo"/>
    <s v="002"/>
    <n v="100000"/>
    <n v="0"/>
    <n v="100000"/>
    <n v="0"/>
    <n v="100000"/>
    <n v="56739.15"/>
    <n v="14330.3"/>
    <n v="6359.26"/>
    <n v="85669.7"/>
    <n v="93640.74"/>
    <n v="28930.55"/>
    <s v="G/530106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1 Transporte de Personal"/>
    <s v="002"/>
    <n v="400000"/>
    <n v="0"/>
    <n v="400000"/>
    <n v="-145204.5"/>
    <n v="254795.5"/>
    <n v="0"/>
    <n v="214795.5"/>
    <n v="107978.92"/>
    <n v="185204.5"/>
    <n v="292021.08"/>
    <n v="40000"/>
    <s v="G/53020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2 Fletes y Maniobras"/>
    <s v="002"/>
    <n v="1000"/>
    <n v="0"/>
    <n v="1000"/>
    <n v="0"/>
    <n v="1000"/>
    <n v="0"/>
    <n v="1000"/>
    <n v="0"/>
    <n v="0"/>
    <n v="1000"/>
    <n v="0"/>
    <s v="G/530202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3 Almacenamiento, Embalaje, Desembalaje, Enva"/>
    <s v="002"/>
    <n v="8000"/>
    <n v="0"/>
    <n v="8000"/>
    <n v="0"/>
    <n v="8000"/>
    <n v="2510.48"/>
    <n v="5489.52"/>
    <n v="0"/>
    <n v="2510.4799999999996"/>
    <n v="8000"/>
    <n v="0"/>
    <s v="G/530203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4 Edición, Impresión, Reproducción, Public"/>
    <s v="002"/>
    <n v="1000"/>
    <n v="5264"/>
    <n v="6264"/>
    <n v="0"/>
    <n v="6264"/>
    <n v="0"/>
    <n v="1000"/>
    <n v="166"/>
    <n v="5264"/>
    <n v="6098"/>
    <n v="5264"/>
    <s v="G/5302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7 Difusión, Información y Publicidad"/>
    <s v="002"/>
    <n v="7500"/>
    <n v="0"/>
    <n v="7500"/>
    <n v="-7500"/>
    <n v="0"/>
    <n v="0"/>
    <n v="0"/>
    <n v="0"/>
    <n v="7500"/>
    <n v="7500"/>
    <n v="0"/>
    <s v="G/530207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8 Servicio de Seguridad y Vigilancia"/>
    <s v="002"/>
    <n v="5000000"/>
    <n v="-1314.29"/>
    <n v="4998685.71"/>
    <n v="-1536765.71"/>
    <n v="3461920"/>
    <n v="0"/>
    <n v="3461920"/>
    <n v="2307946.64"/>
    <n v="1536765.71"/>
    <n v="2690739.07"/>
    <n v="0"/>
    <s v="G/530208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09 Servicios de Aseo, Lavado de Vestimenta"/>
    <s v="002"/>
    <n v="3200000"/>
    <n v="0"/>
    <n v="3200000"/>
    <n v="-404054.5"/>
    <n v="2795945.5"/>
    <n v="0.01"/>
    <n v="2795945.48"/>
    <n v="1733546.18"/>
    <n v="404054.52"/>
    <n v="1466453.82"/>
    <n v="0.01"/>
    <s v="G/530209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249 Eventos Públicos Promocionales"/>
    <s v="002"/>
    <n v="60000"/>
    <n v="0"/>
    <n v="60000"/>
    <n v="-60000"/>
    <n v="0"/>
    <n v="0"/>
    <n v="0"/>
    <n v="0"/>
    <n v="60000"/>
    <n v="60000"/>
    <n v="0"/>
    <s v="G/530249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301 Pasajes al Interior"/>
    <s v="002"/>
    <n v="2000"/>
    <n v="0"/>
    <n v="2000"/>
    <n v="0"/>
    <n v="2000"/>
    <n v="0"/>
    <n v="2000"/>
    <n v="536.29999999999995"/>
    <n v="0"/>
    <n v="1463.7"/>
    <n v="0"/>
    <s v="G/53030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402 Edificios, Locales, Residencias y Cablea"/>
    <s v="002"/>
    <n v="325000"/>
    <n v="0"/>
    <n v="325000"/>
    <n v="-181237.37"/>
    <n v="143762.63"/>
    <n v="478.13"/>
    <n v="143284.5"/>
    <n v="65555.13"/>
    <n v="181715.5"/>
    <n v="259444.87"/>
    <n v="0"/>
    <s v="G/530402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403 Mobiliarios (Instalación, Mantenimiento"/>
    <s v="002"/>
    <n v="5000"/>
    <n v="0"/>
    <n v="5000"/>
    <n v="-4000"/>
    <n v="1000"/>
    <n v="0"/>
    <n v="1000"/>
    <n v="0"/>
    <n v="4000"/>
    <n v="5000"/>
    <n v="0"/>
    <s v="G/530403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404 Maquinarias y Equipos (Instalación, Mant"/>
    <s v="002"/>
    <n v="184512"/>
    <n v="0"/>
    <n v="184512"/>
    <n v="-69849.05"/>
    <n v="114662.95"/>
    <n v="15462.14"/>
    <n v="87614.36"/>
    <n v="68067.33"/>
    <n v="96897.64"/>
    <n v="116444.67"/>
    <n v="11586.45"/>
    <s v="G/5304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405 Vehículos (Servicio para Mantenimiento y Re"/>
    <s v="002"/>
    <n v="266406"/>
    <n v="0"/>
    <n v="266406"/>
    <n v="-75345.89"/>
    <n v="191060.11"/>
    <n v="2059.29"/>
    <n v="189000.82"/>
    <n v="44372.1"/>
    <n v="77405.179999999993"/>
    <n v="222033.9"/>
    <n v="0"/>
    <s v="G/530405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504 Maquinarias y Equipos (Arrendamientos)"/>
    <s v="002"/>
    <n v="76802"/>
    <n v="0"/>
    <n v="76802"/>
    <n v="-19663.560000000001"/>
    <n v="57138.44"/>
    <n v="0"/>
    <n v="57138.44"/>
    <n v="6844.06"/>
    <n v="19663.559999999998"/>
    <n v="69957.94"/>
    <n v="0"/>
    <s v="G/5305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505 Vehículos (Arrendamiento)"/>
    <s v="002"/>
    <n v="0"/>
    <n v="1314.29"/>
    <n v="1314.29"/>
    <n v="0"/>
    <n v="1314.29"/>
    <n v="0"/>
    <n v="1314.29"/>
    <n v="1314.29"/>
    <n v="0"/>
    <n v="0"/>
    <n v="0"/>
    <s v="G/530505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704 Mantenimiento y Reparación de Equipos y Sis"/>
    <s v="002"/>
    <n v="1000"/>
    <n v="0"/>
    <n v="1000"/>
    <n v="0"/>
    <n v="1000"/>
    <n v="0"/>
    <n v="1000"/>
    <n v="0"/>
    <n v="0"/>
    <n v="1000"/>
    <n v="0"/>
    <s v="G/5307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1 Alimentos y Bebidas"/>
    <s v="002"/>
    <n v="6400"/>
    <n v="0"/>
    <n v="6400"/>
    <n v="-4400"/>
    <n v="2000"/>
    <n v="0"/>
    <n v="2000"/>
    <n v="208.8"/>
    <n v="4400"/>
    <n v="6191.2"/>
    <n v="0"/>
    <s v="G/53080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3 Combustibles y Lubricantes"/>
    <s v="002"/>
    <n v="150000"/>
    <n v="0"/>
    <n v="150000"/>
    <n v="-5340.02"/>
    <n v="144659.98000000001"/>
    <n v="0"/>
    <n v="144659.98000000001"/>
    <n v="58765.33"/>
    <n v="5340.0199999999895"/>
    <n v="91234.67"/>
    <n v="0"/>
    <s v="G/530803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4 Materiales de Oficina"/>
    <s v="002"/>
    <n v="150000"/>
    <n v="0"/>
    <n v="150000"/>
    <n v="-91380"/>
    <n v="58620"/>
    <n v="51732"/>
    <n v="6888"/>
    <n v="5423"/>
    <n v="143112"/>
    <n v="144577"/>
    <n v="0"/>
    <s v="G/530804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5 Materiales de Aseo"/>
    <s v="002"/>
    <n v="14000"/>
    <n v="-5264"/>
    <n v="8736"/>
    <n v="0"/>
    <n v="8736"/>
    <n v="0"/>
    <n v="1000"/>
    <n v="25.31"/>
    <n v="7736"/>
    <n v="8710.69"/>
    <n v="7736"/>
    <s v="G/530805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7 Materiales de Impresión, Fotografía, Rep"/>
    <s v="002"/>
    <n v="600000"/>
    <n v="0"/>
    <n v="600000"/>
    <n v="-222080"/>
    <n v="377920"/>
    <n v="0"/>
    <n v="1000"/>
    <n v="288.68"/>
    <n v="599000"/>
    <n v="599711.31999999995"/>
    <n v="376920"/>
    <s v="G/530807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8 Instrumental Médico Quirúrgico"/>
    <s v="002"/>
    <n v="1000"/>
    <n v="0"/>
    <n v="1000"/>
    <n v="0"/>
    <n v="1000"/>
    <n v="0"/>
    <n v="1000"/>
    <n v="105.03"/>
    <n v="0"/>
    <n v="894.97"/>
    <n v="0"/>
    <s v="G/530808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09 Medicamentos"/>
    <s v="002"/>
    <n v="1000"/>
    <n v="0"/>
    <n v="1000"/>
    <n v="0"/>
    <n v="1000"/>
    <n v="0"/>
    <n v="1000"/>
    <n v="0"/>
    <n v="0"/>
    <n v="1000"/>
    <n v="0"/>
    <s v="G/530809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11 Insumos, Materiales y Suministros para Cons"/>
    <s v="002"/>
    <n v="34000"/>
    <n v="0"/>
    <n v="34000"/>
    <n v="0"/>
    <n v="34000"/>
    <n v="31000"/>
    <n v="3000"/>
    <n v="81.02"/>
    <n v="31000"/>
    <n v="33918.980000000003"/>
    <n v="0"/>
    <s v="G/53081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13 Repuestos y Accesorios"/>
    <s v="002"/>
    <n v="361780"/>
    <n v="0"/>
    <n v="361780"/>
    <n v="-35076.22"/>
    <n v="326703.78000000003"/>
    <n v="12489.95"/>
    <n v="303071.02"/>
    <n v="105007.08"/>
    <n v="58708.979999999981"/>
    <n v="256772.91999999998"/>
    <n v="11142.81"/>
    <s v="G/530813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0822 Condecoraciones"/>
    <s v="002"/>
    <n v="0"/>
    <n v="1000"/>
    <n v="1000"/>
    <n v="0"/>
    <n v="1000"/>
    <n v="0"/>
    <n v="1000"/>
    <n v="291.2"/>
    <n v="0"/>
    <n v="708.8"/>
    <n v="0"/>
    <s v="G/530822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1"/>
    <s v="531403 Mobiliario"/>
    <s v="002"/>
    <n v="3000"/>
    <n v="0"/>
    <n v="3000"/>
    <n v="-3000"/>
    <n v="0"/>
    <n v="0"/>
    <n v="0"/>
    <n v="0"/>
    <n v="3000"/>
    <n v="3000"/>
    <n v="0"/>
    <s v="G/531403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2"/>
    <s v="570102 Tasas Generales, Impuestos, Contribuciones,"/>
    <s v="002"/>
    <n v="29000"/>
    <n v="0"/>
    <n v="29000"/>
    <n v="-14395.57"/>
    <n v="14604.43"/>
    <n v="14604.33"/>
    <n v="0"/>
    <n v="0"/>
    <n v="29000"/>
    <n v="29000"/>
    <n v="0.1"/>
    <s v="G/570102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2"/>
    <s v="570201 Seguros"/>
    <s v="002"/>
    <n v="2175000"/>
    <n v="0"/>
    <n v="2175000"/>
    <n v="-500000"/>
    <n v="1675000"/>
    <n v="285450.23999999999"/>
    <n v="1311862.19"/>
    <n v="756659.93"/>
    <n v="863137.81"/>
    <n v="1418340.0699999998"/>
    <n v="77687.570000000007"/>
    <s v="G/570201/1AA101"/>
  </r>
  <r>
    <s v="1"/>
    <s v="QUITO CIUDAD SOLIDARIA"/>
    <s v="GENERALES"/>
    <s v="A"/>
    <s v="ADMINISTRACION GENERAL"/>
    <s v="DM Administrativa"/>
    <s v="ZA01A001"/>
    <s v="FORTALECIMIENTO INSTITUCIONAL"/>
    <s v="GC00A10100001D GASTOS ADMINISTRATIVOS"/>
    <x v="2"/>
    <s v="570206 Costas Judiciales, Trámites Notariales, Leg"/>
    <s v="002"/>
    <n v="3600"/>
    <n v="0"/>
    <n v="3600"/>
    <n v="-2600"/>
    <n v="1000"/>
    <n v="0"/>
    <n v="1000"/>
    <n v="184.95"/>
    <n v="2600"/>
    <n v="3415.05"/>
    <n v="0"/>
    <s v="G/570206/1AA101"/>
  </r>
  <r>
    <s v="1"/>
    <s v="QUITO CIUDAD SOLIDARIA"/>
    <s v="GENERALES"/>
    <s v="A"/>
    <s v="ADMINISTRACION GENERAL"/>
    <s v="DM de Catastro"/>
    <s v="ZA01A005"/>
    <s v="FORTALECIMIENTO INSTITUCIONAL"/>
    <s v="GC00A10100001D GASTOS ADMINISTRATIVOS"/>
    <x v="1"/>
    <s v="530204 Edición, Impresión, Reproducción, Public"/>
    <s v="002"/>
    <n v="12000"/>
    <n v="0"/>
    <n v="12000"/>
    <n v="-12000"/>
    <n v="0"/>
    <n v="0"/>
    <n v="0"/>
    <n v="0"/>
    <n v="12000"/>
    <n v="12000"/>
    <n v="0"/>
    <s v="G/530204/1AA101"/>
  </r>
  <r>
    <s v="1"/>
    <s v="QUITO CIUDAD SOLIDARIA"/>
    <s v="GENERALES"/>
    <s v="A"/>
    <s v="ADMINISTRACION GENERAL"/>
    <s v="DM de Catastro"/>
    <s v="ZA01A005"/>
    <s v="FORTALECIMIENTO INSTITUCIONAL"/>
    <s v="GC00A10100001D GASTOS ADMINISTRATIVOS"/>
    <x v="1"/>
    <s v="530230 Digitalización de Información y Datos Pú"/>
    <s v="002"/>
    <n v="28000"/>
    <n v="0"/>
    <n v="28000"/>
    <n v="-28000"/>
    <n v="0"/>
    <n v="0"/>
    <n v="0"/>
    <n v="0"/>
    <n v="28000"/>
    <n v="28000"/>
    <n v="0"/>
    <s v="G/530230/1AA101"/>
  </r>
  <r>
    <s v="1"/>
    <s v="QUITO CIUDAD SOLIDARIA"/>
    <s v="GENERALES"/>
    <s v="A"/>
    <s v="ADMINISTRACION GENERAL"/>
    <s v="DM de Catastro"/>
    <s v="ZA01A005"/>
    <s v="GESTION INSTITUCIONAL EFICIENTE E INNOVADORA"/>
    <s v="GI00L10100001D GESTION CATASTRAL"/>
    <x v="4"/>
    <s v="730505 Vehículos (Arrendamiento)"/>
    <s v="002"/>
    <n v="32957.19"/>
    <n v="0"/>
    <n v="32957.19"/>
    <n v="-4833.67"/>
    <n v="28123.520000000004"/>
    <n v="0"/>
    <n v="0"/>
    <n v="0"/>
    <n v="32957.19"/>
    <n v="32957.19"/>
    <n v="28123.52"/>
    <s v="G/730505/1AL101"/>
  </r>
  <r>
    <s v="1"/>
    <s v="QUITO CIUDAD SOLIDARIA"/>
    <s v="GENERALES"/>
    <s v="A"/>
    <s v="ADMINISTRACION GENERAL"/>
    <s v="DM de Catastro"/>
    <s v="ZA01A005"/>
    <s v="GESTION INSTITUCIONAL EFICIENTE E INNOVADORA"/>
    <s v="GI00L10100001D GESTION CATASTRAL"/>
    <x v="4"/>
    <s v="730601 Consultoría, Asesoría e Investigación Es"/>
    <s v="002"/>
    <n v="34669.69"/>
    <n v="0"/>
    <n v="34669.69"/>
    <n v="-34669.69"/>
    <n v="0"/>
    <n v="0"/>
    <n v="0"/>
    <n v="0"/>
    <n v="34669.69"/>
    <n v="34669.69"/>
    <n v="0"/>
    <s v="G/730601/1AL101"/>
  </r>
  <r>
    <s v="1"/>
    <s v="QUITO CIUDAD SOLIDARIA"/>
    <s v="GENERALES"/>
    <s v="A"/>
    <s v="ADMINISTRACION GENERAL"/>
    <s v="DM de Catastro"/>
    <s v="ZA01A005"/>
    <s v="GESTION INSTITUCIONAL EFICIENTE E INNOVADORA"/>
    <s v="GI00L10100001D GESTION CATASTRAL"/>
    <x v="4"/>
    <s v="730606 Honorarios por Contratos Civiles de Servici"/>
    <s v="002"/>
    <n v="629836.48"/>
    <n v="0"/>
    <n v="629836.48"/>
    <n v="0"/>
    <n v="629836.48"/>
    <n v="0"/>
    <n v="594006.52"/>
    <n v="566965.15"/>
    <n v="35829.959999999963"/>
    <n v="62871.329999999958"/>
    <n v="35829.96"/>
    <s v="G/730606/1AL101"/>
  </r>
  <r>
    <s v="1"/>
    <s v="QUITO CIUDAD SOLIDARIA"/>
    <s v="GENERALES"/>
    <s v="A"/>
    <s v="ADMINISTRACION GENERAL"/>
    <s v="DM de Catastro"/>
    <s v="ZA01A005"/>
    <s v="GESTION INSTITUCIONAL EFICIENTE E INNOVADORA"/>
    <s v="GI00L10100001D GESTION CATASTRAL"/>
    <x v="4"/>
    <s v="730610 Servicios de Cartografía"/>
    <s v="002"/>
    <n v="1000000"/>
    <n v="622880"/>
    <n v="1622880"/>
    <n v="-1185680.2"/>
    <n v="437199.80000000005"/>
    <n v="0"/>
    <n v="0"/>
    <n v="0"/>
    <n v="1622880"/>
    <n v="1622880"/>
    <n v="437199.8"/>
    <s v="G/730610/1AL101"/>
  </r>
  <r>
    <s v="1"/>
    <s v="QUITO CIUDAD SOLIDARIA"/>
    <s v="GENERALES"/>
    <s v="A"/>
    <s v="ADMINISTRACION GENERAL"/>
    <s v="DM de Catastro"/>
    <s v="ZA01A005"/>
    <s v="GESTION INSTITUCIONAL EFICIENTE E INNOVADORA"/>
    <s v="GI00L10100001D GESTION CATASTRAL"/>
    <x v="6"/>
    <s v="840104 Maquinarias y Equipos"/>
    <s v="002"/>
    <n v="0"/>
    <n v="309115.96999999997"/>
    <n v="309115.96999999997"/>
    <n v="0"/>
    <n v="309115.96999999997"/>
    <n v="0"/>
    <n v="309115.96999999997"/>
    <n v="0"/>
    <n v="0"/>
    <n v="309115.96999999997"/>
    <n v="0"/>
    <s v="G/840104/1AL101"/>
  </r>
  <r>
    <s v="1"/>
    <s v="QUITO CIUDAD SOLIDARIA"/>
    <s v="GENERALES"/>
    <s v="A"/>
    <s v="ADMINISTRACION GENERAL"/>
    <s v="DM de Gestión de Bienes Inmuebles"/>
    <s v="ZA01A008"/>
    <s v="FORTALECIMIENTO INSTITUCIONAL"/>
    <s v="GC00A10100001D GASTOS ADMINISTRATIVOS"/>
    <x v="1"/>
    <s v="530502 Edificios, Locales y Residencias, Parque"/>
    <s v="002"/>
    <n v="157000"/>
    <n v="0"/>
    <n v="157000"/>
    <n v="0"/>
    <n v="157000"/>
    <n v="0"/>
    <n v="46500"/>
    <n v="11623.02"/>
    <n v="110500"/>
    <n v="145376.98000000001"/>
    <n v="110500"/>
    <s v="G/530502/1AA101"/>
  </r>
  <r>
    <s v="1"/>
    <s v="QUITO CIUDAD SOLIDARIA"/>
    <s v="GENERALES"/>
    <s v="A"/>
    <s v="ADMINISTRACION GENERAL"/>
    <s v="DM de Gestión de Bienes Inmuebles"/>
    <s v="ZA01A008"/>
    <s v="FORTALECIMIENTO INSTITUCIONAL"/>
    <s v="GC00A10100001D GASTOS ADMINISTRATIVOS"/>
    <x v="2"/>
    <s v="570206 Costas Judiciales, Trámites Notariales, Leg"/>
    <s v="002"/>
    <n v="10500"/>
    <n v="0"/>
    <n v="10500"/>
    <n v="0"/>
    <n v="10500"/>
    <n v="0"/>
    <n v="10000"/>
    <n v="7112.15"/>
    <n v="500"/>
    <n v="3387.8500000000004"/>
    <n v="500"/>
    <s v="G/570206/1AA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3"/>
    <s v="710203 Decimotercer Sueldo"/>
    <s v="002"/>
    <n v="0"/>
    <n v="3353.33"/>
    <n v="3353.33"/>
    <n v="0"/>
    <n v="3353.33"/>
    <n v="0"/>
    <n v="0"/>
    <n v="0"/>
    <n v="3353.33"/>
    <n v="3353.33"/>
    <n v="3353.33"/>
    <s v="G/710203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3"/>
    <s v="710204 Decimocuarto Sueldo"/>
    <s v="002"/>
    <n v="0"/>
    <n v="1333.33"/>
    <n v="1333.33"/>
    <n v="0"/>
    <n v="1333.33"/>
    <n v="0"/>
    <n v="0"/>
    <n v="0"/>
    <n v="1333.33"/>
    <n v="1333.33"/>
    <n v="1333.33"/>
    <s v="G/710204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3"/>
    <s v="710510 Servicios Personales por Contrato"/>
    <s v="002"/>
    <n v="0"/>
    <n v="40240"/>
    <n v="40240"/>
    <n v="0"/>
    <n v="40240"/>
    <n v="0"/>
    <n v="0"/>
    <n v="0"/>
    <n v="40240"/>
    <n v="40240"/>
    <n v="40240"/>
    <s v="G/710510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3"/>
    <s v="710601 Aporte Patronal"/>
    <s v="002"/>
    <n v="0"/>
    <n v="5090.37"/>
    <n v="5090.37"/>
    <n v="0"/>
    <n v="5090.37"/>
    <n v="0"/>
    <n v="0"/>
    <n v="0"/>
    <n v="5090.37"/>
    <n v="5090.37"/>
    <n v="5090.37"/>
    <s v="G/710601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3"/>
    <s v="710602 Fondo de Reserva"/>
    <s v="002"/>
    <n v="0"/>
    <n v="3353.33"/>
    <n v="3353.33"/>
    <n v="0"/>
    <n v="3353.33"/>
    <n v="0"/>
    <n v="0"/>
    <n v="0"/>
    <n v="3353.33"/>
    <n v="3353.33"/>
    <n v="3353.33"/>
    <s v="G/710602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4"/>
    <s v="730207 Difusión, Información y Publicidad"/>
    <s v="002"/>
    <n v="0"/>
    <n v="20000"/>
    <n v="20000"/>
    <n v="-8000"/>
    <n v="12000"/>
    <n v="0"/>
    <n v="0"/>
    <n v="0"/>
    <n v="20000"/>
    <n v="20000"/>
    <n v="12000"/>
    <s v="G/730207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4"/>
    <s v="730402 Edificios, Locales, Residencias y Cablea"/>
    <s v="002"/>
    <n v="0"/>
    <n v="354323.6"/>
    <n v="354323.6"/>
    <n v="-354323.6"/>
    <n v="0"/>
    <n v="0"/>
    <n v="0"/>
    <n v="0"/>
    <n v="354323.6"/>
    <n v="354323.6"/>
    <n v="0"/>
    <s v="G/730402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4"/>
    <s v="730701 Desarrollo, Actualización, Asistencia Té"/>
    <s v="002"/>
    <n v="427694"/>
    <n v="-427693.96"/>
    <n v="3.9999999979045242E-2"/>
    <n v="-0.04"/>
    <n v="-2.0954758761515535E-11"/>
    <n v="0"/>
    <n v="0"/>
    <n v="0"/>
    <n v="3.9999999979045242E-2"/>
    <n v="3.9999999979045242E-2"/>
    <n v="0"/>
    <s v="G/730701/1AL101"/>
  </r>
  <r>
    <s v="1"/>
    <s v="QUITO CIUDAD SOLIDARIA"/>
    <s v="GENERALES"/>
    <s v="A"/>
    <s v="ADMINISTRACION GENERAL"/>
    <s v="DM de Gestión de Bienes Inmuebles"/>
    <s v="ZA01A008"/>
    <s v="GESTION INSTITUCIONAL EFICIENTE E INNOVADORA"/>
    <s v="GI00L10100036D MODERNIZACIÓN DE LA GESTIÓN DE BIENES IN"/>
    <x v="6"/>
    <s v="840301 Terrenos (Expropiación)"/>
    <s v="002"/>
    <n v="5995414.71"/>
    <n v="-931995.97"/>
    <n v="5063418.74"/>
    <n v="-1414653.19"/>
    <n v="3648765.5500000003"/>
    <n v="508698"/>
    <n v="283271.26"/>
    <n v="283271.26"/>
    <n v="4780147.4800000004"/>
    <n v="4780147.4800000004"/>
    <n v="2856796.29"/>
    <s v="G/840301/1AL101"/>
  </r>
  <r>
    <s v="1"/>
    <s v="QUITO CIUDAD SOLIDARIA"/>
    <s v="GENERALES"/>
    <s v="A"/>
    <s v="ADMINISTRACION GENERAL"/>
    <s v="DM de Gestión documental y Archivo"/>
    <s v="ZA01A006"/>
    <s v="FORTALECIMIENTO INSTITUCIONAL"/>
    <s v="GC00A10100001D GASTOS ADMINISTRATIVOS"/>
    <x v="1"/>
    <s v="530230 Digitalización de Información y Datos Pú"/>
    <s v="002"/>
    <n v="16000"/>
    <n v="0"/>
    <n v="16000"/>
    <n v="-16000"/>
    <n v="0"/>
    <n v="0"/>
    <n v="0"/>
    <n v="0"/>
    <n v="16000"/>
    <n v="16000"/>
    <n v="0"/>
    <s v="G/530230/1AA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0202 Fletes y Maniobras"/>
    <s v="002"/>
    <n v="20000"/>
    <n v="-8000"/>
    <n v="12000"/>
    <n v="-8000"/>
    <n v="4000"/>
    <n v="0"/>
    <n v="0"/>
    <n v="0"/>
    <n v="12000"/>
    <n v="12000"/>
    <n v="4000"/>
    <s v="G/730202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0402 Edificios, Locales, Residencias y Cablea"/>
    <s v="002"/>
    <n v="186317"/>
    <n v="-96092.75"/>
    <n v="90224.25"/>
    <n v="-16079.25"/>
    <n v="74145"/>
    <n v="0"/>
    <n v="0"/>
    <n v="0"/>
    <n v="90224.25"/>
    <n v="90224.25"/>
    <n v="74145"/>
    <s v="G/730402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0601 Consultoría, Asesoría e Investigación Es"/>
    <s v="002"/>
    <n v="100000"/>
    <n v="-3000"/>
    <n v="97000"/>
    <n v="-97000"/>
    <n v="0"/>
    <n v="0"/>
    <n v="0"/>
    <n v="0"/>
    <n v="97000"/>
    <n v="97000"/>
    <n v="0"/>
    <s v="G/730601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0701 Desarrollo, Actualización, Asistencia Té"/>
    <s v="002"/>
    <n v="0"/>
    <n v="7840"/>
    <n v="7840"/>
    <n v="0"/>
    <n v="7840"/>
    <n v="0"/>
    <n v="5880"/>
    <n v="224"/>
    <n v="1960"/>
    <n v="7616"/>
    <n v="1960"/>
    <s v="G/730701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0811 Insumos, Materiales y Suministros para Cons"/>
    <s v="002"/>
    <n v="10000"/>
    <n v="-10000"/>
    <n v="0"/>
    <n v="0"/>
    <n v="0"/>
    <n v="0"/>
    <n v="0"/>
    <n v="0"/>
    <n v="0"/>
    <n v="0"/>
    <n v="0"/>
    <s v="G/730811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4"/>
    <s v="731403 Mobiliarios"/>
    <s v="002"/>
    <n v="154000"/>
    <n v="-154000"/>
    <n v="0"/>
    <n v="0"/>
    <n v="0"/>
    <n v="0"/>
    <n v="0"/>
    <n v="0"/>
    <n v="0"/>
    <n v="0"/>
    <n v="0"/>
    <s v="G/731403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6"/>
    <s v="840103 Mobiliarios"/>
    <s v="002"/>
    <n v="0"/>
    <n v="177322.17"/>
    <n v="177322.17"/>
    <n v="-177322.17"/>
    <n v="0"/>
    <n v="0"/>
    <n v="0"/>
    <n v="0"/>
    <n v="177322.17"/>
    <n v="177322.17"/>
    <n v="0"/>
    <s v="G/840103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6"/>
    <s v="840104 Maquinarias y Equipos"/>
    <s v="002"/>
    <n v="0"/>
    <n v="35333.019999999997"/>
    <n v="35333.019999999997"/>
    <n v="-35333.019999999997"/>
    <n v="0"/>
    <n v="0"/>
    <n v="0"/>
    <n v="0"/>
    <n v="35333.019999999997"/>
    <n v="35333.019999999997"/>
    <n v="0"/>
    <s v="G/840104/1AL101"/>
  </r>
  <r>
    <s v="1"/>
    <s v="QUITO CIUDAD SOLIDARIA"/>
    <s v="GENERALES"/>
    <s v="A"/>
    <s v="ADMINISTRACION GENERAL"/>
    <s v="DM de Gestión documental y Archivo"/>
    <s v="ZA01A006"/>
    <s v="GESTION INSTITUCIONAL EFICIENTE E INNOVADORA"/>
    <s v="GI00L10100037D MODERNIZACIÓN DE LA GESTIÓN DOCUMENTAL Y"/>
    <x v="6"/>
    <s v="840107 Equipos, Sistemas y Paquetes Informáticos"/>
    <s v="002"/>
    <n v="30000"/>
    <n v="50597.56"/>
    <n v="80597.56"/>
    <n v="0"/>
    <n v="80597.56"/>
    <n v="0"/>
    <n v="0"/>
    <n v="0"/>
    <n v="80597.56"/>
    <n v="80597.56"/>
    <n v="80597.56"/>
    <s v="G/840107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4"/>
    <s v="730105 Telecomunicaciones"/>
    <s v="002"/>
    <n v="43200"/>
    <n v="64800.01"/>
    <n v="108000.01000000001"/>
    <n v="0"/>
    <n v="108000.01000000001"/>
    <n v="0"/>
    <n v="0"/>
    <n v="0"/>
    <n v="108000.01000000001"/>
    <n v="108000.01000000001"/>
    <n v="108000.01"/>
    <s v="G/730105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4"/>
    <s v="730402 Edificios, Locales, Residencias y Cablea"/>
    <s v="002"/>
    <n v="50000"/>
    <n v="196360"/>
    <n v="246360"/>
    <n v="-246360"/>
    <n v="0"/>
    <n v="0"/>
    <n v="0"/>
    <n v="0"/>
    <n v="246360"/>
    <n v="246360"/>
    <n v="0"/>
    <s v="G/730402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4"/>
    <s v="730701 Desarrollo, Actualización, Asistencia Té"/>
    <s v="002"/>
    <n v="0"/>
    <n v="65000"/>
    <n v="65000"/>
    <n v="-65000"/>
    <n v="0"/>
    <n v="0"/>
    <n v="0"/>
    <n v="0"/>
    <n v="65000"/>
    <n v="65000"/>
    <n v="0"/>
    <s v="G/730701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4"/>
    <s v="730702 Arrendamiento y Licencias de Uso de Paquete"/>
    <s v="002"/>
    <n v="545000"/>
    <n v="31794.78"/>
    <n v="576794.78"/>
    <n v="-576794.78"/>
    <n v="0"/>
    <n v="0"/>
    <n v="0"/>
    <n v="0"/>
    <n v="576794.78"/>
    <n v="576794.78"/>
    <n v="0"/>
    <s v="G/730702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4"/>
    <s v="730704 Mantenimiento y Reparación de Equipos y"/>
    <s v="002"/>
    <n v="300000"/>
    <n v="44677.85"/>
    <n v="344677.85"/>
    <n v="-118623.21"/>
    <n v="226054.63999999996"/>
    <n v="125400.8"/>
    <n v="100653.84"/>
    <n v="0"/>
    <n v="244024.00999999998"/>
    <n v="344677.85"/>
    <n v="0"/>
    <s v="G/730704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105 Telecomunicaciones"/>
    <s v="002"/>
    <n v="1138288.02"/>
    <n v="0"/>
    <n v="1138288.02"/>
    <n v="-303383.55"/>
    <n v="834904.47"/>
    <n v="13838.83"/>
    <n v="813693.16"/>
    <n v="468899.87"/>
    <n v="324594.86"/>
    <n v="669388.15"/>
    <n v="7372.48"/>
    <s v="G/730105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402 Edificios, Locales, Residencias y Cablea"/>
    <s v="002"/>
    <n v="112000"/>
    <n v="-39264.959999999999"/>
    <n v="72735.040000000008"/>
    <n v="0"/>
    <n v="72735.040000000008"/>
    <n v="0"/>
    <n v="72735.039999999994"/>
    <n v="0"/>
    <n v="0"/>
    <n v="72735.040000000008"/>
    <n v="0"/>
    <s v="G/730402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502 Edificios, Locales, Residencias, Parquea"/>
    <s v="002"/>
    <n v="12600"/>
    <n v="-12600"/>
    <n v="0"/>
    <n v="0"/>
    <n v="0"/>
    <n v="0"/>
    <n v="0"/>
    <n v="0"/>
    <n v="0"/>
    <n v="0"/>
    <n v="0"/>
    <s v="G/730502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701 Desarrollo, Actualización, Asistencia Té"/>
    <s v="002"/>
    <n v="25088"/>
    <n v="-10976"/>
    <n v="14112"/>
    <n v="0"/>
    <n v="14112"/>
    <n v="14112"/>
    <n v="0"/>
    <n v="0"/>
    <n v="14112"/>
    <n v="14112"/>
    <n v="0"/>
    <s v="G/730701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702 Arrendamiento y Licencias de Uso de Paquete"/>
    <s v="002"/>
    <n v="512008.35"/>
    <n v="382362.23"/>
    <n v="894370.58"/>
    <n v="-176837.38"/>
    <n v="717533.2"/>
    <n v="327624.45"/>
    <n v="389908.74"/>
    <n v="14145.6"/>
    <n v="504461.83999999997"/>
    <n v="880224.98"/>
    <n v="0.01"/>
    <s v="G/730702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704 Mantenimiento y Reparación de Equipos y"/>
    <s v="002"/>
    <n v="725470.62"/>
    <n v="-65962.97"/>
    <n v="659507.65"/>
    <n v="-119562.73"/>
    <n v="539944.92000000004"/>
    <n v="251139.48"/>
    <n v="271704.2"/>
    <n v="232681.52"/>
    <n v="387803.45"/>
    <n v="426826.13"/>
    <n v="17101.240000000002"/>
    <s v="G/730704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804 Materiales de Oficina"/>
    <s v="002"/>
    <n v="42086.28"/>
    <n v="-42086.28"/>
    <n v="0"/>
    <n v="0"/>
    <n v="0"/>
    <n v="0"/>
    <n v="0"/>
    <n v="0"/>
    <n v="0"/>
    <n v="0"/>
    <n v="0"/>
    <s v="G/730804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811 Insumos, Materiales y Suministros para Cons"/>
    <s v="002"/>
    <n v="0"/>
    <n v="10000"/>
    <n v="10000"/>
    <n v="-2259"/>
    <n v="7741"/>
    <n v="1612.36"/>
    <n v="6128.64"/>
    <n v="6128.64"/>
    <n v="3871.3599999999997"/>
    <n v="3871.3599999999997"/>
    <n v="0"/>
    <s v="G/730811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4"/>
    <s v="730813 Repuestos y Accesorios"/>
    <s v="002"/>
    <n v="28659.56"/>
    <n v="11819.16"/>
    <n v="40478.720000000001"/>
    <n v="-16000"/>
    <n v="24478.720000000001"/>
    <n v="0"/>
    <n v="24478.720000000001"/>
    <n v="17279.740000000002"/>
    <n v="16000"/>
    <n v="23198.98"/>
    <n v="0"/>
    <s v="G/730813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6"/>
    <s v="840104 Maquinarias y Equipos"/>
    <s v="002"/>
    <n v="1115000"/>
    <n v="-1052392"/>
    <n v="62608"/>
    <n v="-23475.200000000001"/>
    <n v="39132.800000000003"/>
    <n v="39132.800000000003"/>
    <n v="0"/>
    <n v="0"/>
    <n v="62608"/>
    <n v="62608"/>
    <n v="0"/>
    <s v="G/840104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0D CIUDAD INTELIGENTE"/>
    <x v="6"/>
    <s v="840107 Equipos, Sistemas y Paquetes Informáticos"/>
    <s v="002"/>
    <n v="500000"/>
    <n v="649759.36"/>
    <n v="1149759.3599999999"/>
    <n v="-1063519.3600000001"/>
    <n v="86239.999999999767"/>
    <n v="86240"/>
    <n v="0"/>
    <n v="0"/>
    <n v="1149759.3599999999"/>
    <n v="1149759.3599999999"/>
    <n v="0"/>
    <s v="G/840107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6"/>
    <s v="840104 Maquinarias y Equipos"/>
    <s v="002"/>
    <n v="49624"/>
    <n v="0"/>
    <n v="49624"/>
    <n v="-49624"/>
    <n v="0"/>
    <n v="0"/>
    <n v="0"/>
    <n v="0"/>
    <n v="49624"/>
    <n v="49624"/>
    <n v="0"/>
    <s v="G/840104/1AL101"/>
  </r>
  <r>
    <s v="1"/>
    <s v="QUITO CIUDAD SOLIDARIA"/>
    <s v="GENERALES"/>
    <s v="A"/>
    <s v="ADMINISTRACION GENERAL"/>
    <s v="DM de Informática"/>
    <s v="ZA01A007"/>
    <s v="GESTION INSTITUCIONAL EFICIENTE E INNOVADORA"/>
    <s v="GI00L10100041D INNOVACION Y FORTALECIMIENTO DE LA INFRA"/>
    <x v="6"/>
    <s v="840107 Equipos, Sistemas y Paquetes Informáticos"/>
    <s v="002"/>
    <n v="2254175.17"/>
    <n v="-233291.18"/>
    <n v="2020883.99"/>
    <n v="-311880.95"/>
    <n v="1709003.04"/>
    <n v="1379043.93"/>
    <n v="329959.11"/>
    <n v="174775.15"/>
    <n v="1690924.88"/>
    <n v="1846108.84"/>
    <n v="0"/>
    <s v="G/840107/1AL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0"/>
    <s v="510606 Asignación Global de Jubilación Patronal pa"/>
    <s v="002"/>
    <n v="3483000"/>
    <n v="247000"/>
    <n v="3730000"/>
    <n v="0"/>
    <n v="3730000"/>
    <n v="0"/>
    <n v="3729535.64"/>
    <n v="2323181.4700000002"/>
    <n v="464.35999999986961"/>
    <n v="1406818.5299999998"/>
    <n v="464.36"/>
    <s v="G/510606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0"/>
    <s v="510706 Beneficio por Jubilación"/>
    <s v="002"/>
    <n v="5000000"/>
    <n v="0"/>
    <n v="5000000"/>
    <n v="0"/>
    <n v="5000000"/>
    <n v="0"/>
    <n v="4721770"/>
    <n v="3398016.67"/>
    <n v="278230"/>
    <n v="1601983.33"/>
    <n v="278230"/>
    <s v="G/510706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402 Edificios, Locales, Residencias y Cablea"/>
    <s v="002"/>
    <n v="25000"/>
    <n v="0"/>
    <n v="25000"/>
    <n v="-25000"/>
    <n v="0"/>
    <n v="0"/>
    <n v="0"/>
    <n v="0"/>
    <n v="25000"/>
    <n v="25000"/>
    <n v="0"/>
    <s v="G/530402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606 Honorarios por Contratos Civiles de Servici"/>
    <s v="002"/>
    <n v="12000"/>
    <n v="0"/>
    <n v="12000"/>
    <n v="-12000"/>
    <n v="0"/>
    <n v="0"/>
    <n v="0"/>
    <n v="0"/>
    <n v="12000"/>
    <n v="12000"/>
    <n v="0"/>
    <s v="G/530606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612 Capacitación a Servidores Publicos"/>
    <s v="002"/>
    <n v="15000"/>
    <n v="0"/>
    <n v="15000"/>
    <n v="-15000"/>
    <n v="0"/>
    <n v="0"/>
    <n v="0"/>
    <n v="0"/>
    <n v="15000"/>
    <n v="15000"/>
    <n v="0"/>
    <s v="G/530612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702 Arrendamiento y Licencias de Uso de Paquete"/>
    <s v="002"/>
    <n v="160000"/>
    <n v="0"/>
    <n v="160000"/>
    <n v="-160000"/>
    <n v="0"/>
    <n v="0"/>
    <n v="0"/>
    <n v="0"/>
    <n v="160000"/>
    <n v="160000"/>
    <n v="0"/>
    <s v="G/530702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704 Mantenimiento y Reparación de Equipos y Sis"/>
    <s v="002"/>
    <n v="25000"/>
    <n v="0"/>
    <n v="25000"/>
    <n v="-25000"/>
    <n v="0"/>
    <n v="0"/>
    <n v="0"/>
    <n v="0"/>
    <n v="25000"/>
    <n v="25000"/>
    <n v="0"/>
    <s v="G/530704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802 Vestuario, Lencería, Prendas de Protecc"/>
    <s v="002"/>
    <n v="955000"/>
    <n v="-247000"/>
    <n v="708000"/>
    <n v="0"/>
    <n v="708000"/>
    <n v="76198.759999999995"/>
    <n v="59723.35"/>
    <n v="46626"/>
    <n v="648276.65"/>
    <n v="661374"/>
    <n v="572077.89"/>
    <s v="G/530802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807 Materiales de Impresión, Fotografía, Rep"/>
    <s v="002"/>
    <n v="0"/>
    <n v="2400"/>
    <n v="2400"/>
    <n v="0"/>
    <n v="2400"/>
    <n v="0"/>
    <n v="1899.52"/>
    <n v="1899.52"/>
    <n v="500.48"/>
    <n v="500.48"/>
    <n v="500.48"/>
    <s v="G/530807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"/>
    <s v="530811 Insumos, Materiales y Suministros para Cons"/>
    <s v="002"/>
    <n v="8000"/>
    <n v="-2400"/>
    <n v="5600"/>
    <n v="-5600"/>
    <n v="0"/>
    <n v="0"/>
    <n v="0"/>
    <n v="0"/>
    <n v="5600"/>
    <n v="5600"/>
    <n v="0"/>
    <s v="G/530811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2"/>
    <s v="570206 Costas Judiciales, Trámites Notariales, Leg"/>
    <s v="002"/>
    <n v="5000"/>
    <n v="0"/>
    <n v="5000"/>
    <n v="0"/>
    <n v="5000"/>
    <n v="0"/>
    <n v="0"/>
    <n v="0"/>
    <n v="5000"/>
    <n v="5000"/>
    <n v="5000"/>
    <s v="G/570206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2"/>
    <s v="570215 Indemnizaciones por Sentencias Judiciales"/>
    <s v="002"/>
    <n v="50000"/>
    <n v="0"/>
    <n v="50000"/>
    <n v="0"/>
    <n v="50000"/>
    <n v="0"/>
    <n v="0"/>
    <n v="0"/>
    <n v="50000"/>
    <n v="50000"/>
    <n v="50000"/>
    <s v="G/570215/1AA101"/>
  </r>
  <r>
    <s v="1"/>
    <s v="QUITO CIUDAD SOLIDARIA"/>
    <s v="GENERALES"/>
    <s v="A"/>
    <s v="ADMINISTRACION GENERAL"/>
    <s v="DM de Recursos Humanos"/>
    <s v="ZA01A002"/>
    <s v="FORTALECIMIENTO INSTITUCIONAL"/>
    <s v="GC00A10100001D GASTOS ADMINISTRATIVOS"/>
    <x v="10"/>
    <s v="580209 A Jubilados Patronales"/>
    <s v="002"/>
    <n v="3115000"/>
    <n v="0"/>
    <n v="3115000"/>
    <n v="0"/>
    <n v="3115000"/>
    <n v="0"/>
    <n v="1529492.58"/>
    <n v="1529492.58"/>
    <n v="1585507.42"/>
    <n v="1585507.42"/>
    <n v="1585507.42"/>
    <s v="G/580209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0"/>
    <s v="510502 Remuneración Unificada para Pasantes e Inte"/>
    <s v="002"/>
    <n v="54670"/>
    <n v="0"/>
    <n v="54670"/>
    <n v="-43625.49"/>
    <n v="11044.510000000002"/>
    <n v="920.07"/>
    <n v="9530.51"/>
    <n v="3677.24"/>
    <n v="45139.49"/>
    <n v="50992.76"/>
    <n v="593.92999999999995"/>
    <s v="G/510502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0"/>
    <s v="510601 Aporte Patronal"/>
    <s v="002"/>
    <n v="28806.080000000002"/>
    <n v="0"/>
    <n v="28806.080000000002"/>
    <n v="-23035"/>
    <n v="5771.0800000000017"/>
    <n v="485.84"/>
    <n v="5031.99"/>
    <n v="1941.52"/>
    <n v="23774.090000000004"/>
    <n v="26864.560000000001"/>
    <n v="253.25"/>
    <s v="G/510601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1"/>
    <s v="530105 Telecomunicaciones"/>
    <s v="002"/>
    <n v="12285.16"/>
    <n v="0"/>
    <n v="12285.16"/>
    <n v="-12285.16"/>
    <n v="0"/>
    <n v="0"/>
    <n v="0"/>
    <n v="0"/>
    <n v="12285.16"/>
    <n v="12285.16"/>
    <n v="0"/>
    <s v="G/530105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1"/>
    <s v="530204 Edición, Impresión, Reproducción, Public"/>
    <s v="002"/>
    <n v="4900"/>
    <n v="11666.83"/>
    <n v="16566.830000000002"/>
    <n v="-4900.8"/>
    <n v="11666.030000000002"/>
    <n v="0"/>
    <n v="6666.03"/>
    <n v="6666.03"/>
    <n v="9900.8000000000029"/>
    <n v="9900.8000000000029"/>
    <n v="5000"/>
    <s v="G/530204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1"/>
    <s v="530403 Mobiliarios (Instalación, Mantenimiento"/>
    <s v="002"/>
    <n v="2000"/>
    <n v="0"/>
    <n v="2000"/>
    <n v="-2000"/>
    <n v="0"/>
    <n v="0"/>
    <n v="0"/>
    <n v="0"/>
    <n v="2000"/>
    <n v="2000"/>
    <n v="0"/>
    <s v="G/530403/1AA101"/>
  </r>
  <r>
    <s v="1"/>
    <s v="QUITO CIUDAD SOLIDARIA"/>
    <s v="GENERALES"/>
    <s v="A"/>
    <s v="ADMINISTRACION GENERAL"/>
    <s v="DM de Servicios Ciudadanos"/>
    <s v="ZA01A009"/>
    <s v="FORTALECIMIENTO INSTITUCIONAL"/>
    <s v="GC00A10100001D GASTOS ADMINISTRATIVOS"/>
    <x v="1"/>
    <s v="530503 Mobiliario (Arrendamiento)"/>
    <s v="002"/>
    <n v="20000"/>
    <n v="-11666.83"/>
    <n v="8333.17"/>
    <n v="0"/>
    <n v="8333.17"/>
    <n v="0"/>
    <n v="0"/>
    <n v="0"/>
    <n v="8333.17"/>
    <n v="8333.17"/>
    <n v="8333.17"/>
    <s v="G/530503/1AA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0105 Telecomunicaciones"/>
    <s v="002"/>
    <n v="46709"/>
    <n v="0"/>
    <n v="46709"/>
    <n v="0"/>
    <n v="46709"/>
    <n v="0"/>
    <n v="14000"/>
    <n v="148.08000000000001"/>
    <n v="32709"/>
    <n v="46560.92"/>
    <n v="32709"/>
    <s v="G/730105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0201 Transporte de Personal"/>
    <s v="002"/>
    <n v="5000"/>
    <n v="0"/>
    <n v="5000"/>
    <n v="-5000"/>
    <n v="0"/>
    <n v="0"/>
    <n v="0"/>
    <n v="0"/>
    <n v="5000"/>
    <n v="5000"/>
    <n v="0"/>
    <s v="G/730201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0402 Edificios, Locales, Residencias y Cablea"/>
    <s v="002"/>
    <n v="175322.04"/>
    <n v="0"/>
    <n v="175322.04"/>
    <n v="-150000"/>
    <n v="25322.040000000008"/>
    <n v="0"/>
    <n v="0"/>
    <n v="0"/>
    <n v="175322.04"/>
    <n v="175322.04"/>
    <n v="25322.04"/>
    <s v="G/730402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0503 Mobiliario (Arrendamiento)"/>
    <s v="002"/>
    <n v="20000"/>
    <n v="0"/>
    <n v="20000"/>
    <n v="-20000"/>
    <n v="0"/>
    <n v="0"/>
    <n v="0"/>
    <n v="0"/>
    <n v="20000"/>
    <n v="20000"/>
    <n v="0"/>
    <s v="G/730503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0704 Mantenimiento y Reparación de Equipos y"/>
    <s v="002"/>
    <n v="12000"/>
    <n v="0"/>
    <n v="12000"/>
    <n v="0"/>
    <n v="12000"/>
    <n v="5556.42"/>
    <n v="0"/>
    <n v="0"/>
    <n v="12000"/>
    <n v="12000"/>
    <n v="6443.58"/>
    <s v="G/730704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4"/>
    <s v="731403 Mobiliarios"/>
    <s v="002"/>
    <n v="2900"/>
    <n v="0"/>
    <n v="2900"/>
    <n v="-2900"/>
    <n v="0"/>
    <n v="0"/>
    <n v="0"/>
    <n v="0"/>
    <n v="2900"/>
    <n v="2900"/>
    <n v="0"/>
    <s v="G/731403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6"/>
    <s v="840103 Mobiliarios"/>
    <s v="002"/>
    <n v="161000"/>
    <n v="0"/>
    <n v="161000"/>
    <n v="-110000"/>
    <n v="51000"/>
    <n v="0"/>
    <n v="0"/>
    <n v="0"/>
    <n v="161000"/>
    <n v="161000"/>
    <n v="51000"/>
    <s v="G/840103/1AL101"/>
  </r>
  <r>
    <s v="1"/>
    <s v="QUITO CIUDAD SOLIDARIA"/>
    <s v="GENERALES"/>
    <s v="A"/>
    <s v="ADMINISTRACION GENERAL"/>
    <s v="DM de Servicios Ciudadanos"/>
    <s v="ZA01A009"/>
    <s v="GESTION INSTITUCIONAL EFICIENTE E INNOVADORA"/>
    <s v="GI00L10100034D INNOVACIÓN DE LOS SERVICIOS DE ATENCIÓN"/>
    <x v="6"/>
    <s v="840104 Maquinarias y Equipos"/>
    <s v="002"/>
    <n v="60500"/>
    <n v="0"/>
    <n v="60500"/>
    <n v="-60500"/>
    <n v="0"/>
    <n v="0"/>
    <n v="0"/>
    <n v="0"/>
    <n v="60500"/>
    <n v="60500"/>
    <n v="0"/>
    <s v="G/840104/1AL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"/>
    <s v="530204 Edición, Impresión, Reproducción, Public"/>
    <s v="002"/>
    <n v="2100"/>
    <n v="0"/>
    <n v="2100"/>
    <n v="-2100"/>
    <n v="0"/>
    <n v="0"/>
    <n v="0"/>
    <n v="0"/>
    <n v="2100"/>
    <n v="2100"/>
    <n v="0"/>
    <s v="G/530204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"/>
    <s v="530502 Edificios, Locales y Residencias, Parque"/>
    <s v="002"/>
    <n v="320"/>
    <n v="0"/>
    <n v="320"/>
    <n v="-320"/>
    <n v="0"/>
    <n v="0"/>
    <n v="0"/>
    <n v="0"/>
    <n v="320"/>
    <n v="320"/>
    <n v="0"/>
    <s v="G/530502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"/>
    <s v="530602 Servicio de Auditoría"/>
    <s v="002"/>
    <n v="650000"/>
    <n v="0"/>
    <n v="650000"/>
    <n v="-560000"/>
    <n v="90000"/>
    <n v="0"/>
    <n v="0"/>
    <n v="0"/>
    <n v="650000"/>
    <n v="650000"/>
    <n v="90000"/>
    <s v="G/530602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"/>
    <s v="530702 Arrendamiento y Licencias de Uso de Paquete"/>
    <s v="002"/>
    <n v="0"/>
    <n v="1321.6"/>
    <n v="1321.6"/>
    <n v="-1321.6"/>
    <n v="0"/>
    <n v="0"/>
    <n v="0"/>
    <n v="0"/>
    <n v="1321.6"/>
    <n v="1321.6"/>
    <n v="0"/>
    <s v="G/530702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1"/>
    <s v="560201 Sector Público Financiero"/>
    <s v="002"/>
    <n v="1327109.6000000001"/>
    <n v="0"/>
    <n v="1327109.6000000001"/>
    <n v="-37874.65"/>
    <n v="1289234.9500000002"/>
    <n v="0"/>
    <n v="979083.55"/>
    <n v="837091.78"/>
    <n v="348026.05000000005"/>
    <n v="490017.82000000007"/>
    <n v="310151.40000000002"/>
    <s v="G/560201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1"/>
    <s v="560301 A Organismos Multilaterales"/>
    <s v="002"/>
    <n v="45017521.619999997"/>
    <n v="0"/>
    <n v="45017521.619999997"/>
    <n v="-10614835.65"/>
    <n v="34402685.969999999"/>
    <n v="0"/>
    <n v="22306445.710000001"/>
    <n v="18479204.309999999"/>
    <n v="22711075.909999996"/>
    <n v="26538317.309999999"/>
    <n v="12096240.26"/>
    <s v="G/560301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1"/>
    <s v="560304 Al Sector Privado No Financiero"/>
    <s v="002"/>
    <n v="1509762"/>
    <n v="0"/>
    <n v="1509762"/>
    <n v="0"/>
    <n v="1509762"/>
    <n v="0"/>
    <n v="1486762"/>
    <n v="800564"/>
    <n v="23000"/>
    <n v="709198"/>
    <n v="23000"/>
    <s v="G/560304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2"/>
    <s v="570102 Tasas Generales, Impuestos, Contribuciones,"/>
    <s v="002"/>
    <n v="2400"/>
    <n v="0"/>
    <n v="2400"/>
    <n v="-2400"/>
    <n v="0"/>
    <n v="0"/>
    <n v="0"/>
    <n v="0"/>
    <n v="2400"/>
    <n v="2400"/>
    <n v="0"/>
    <s v="G/570102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2"/>
    <s v="570203 Comisiones Bancarias"/>
    <s v="002"/>
    <n v="781922.17"/>
    <n v="0"/>
    <n v="781922.17"/>
    <n v="322169.24"/>
    <n v="1104091.4100000001"/>
    <n v="0"/>
    <n v="401516.21"/>
    <n v="305838.99"/>
    <n v="380405.96"/>
    <n v="476083.18000000005"/>
    <n v="702575.2"/>
    <s v="G/570203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2"/>
    <s v="570206 Costas Judiciales, Trámites Notariales, Leg"/>
    <s v="002"/>
    <n v="6000"/>
    <n v="0"/>
    <n v="6000"/>
    <n v="-6000"/>
    <n v="0"/>
    <n v="0"/>
    <n v="0"/>
    <n v="0"/>
    <n v="6000"/>
    <n v="6000"/>
    <n v="0"/>
    <s v="G/570206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2"/>
    <s v="570219 Devoluciones"/>
    <s v="002"/>
    <n v="4150000"/>
    <n v="-107716.9"/>
    <n v="4042283.1"/>
    <n v="-2400000"/>
    <n v="1642283.1"/>
    <n v="0"/>
    <n v="1642283.1"/>
    <n v="343779.46"/>
    <n v="2400000"/>
    <n v="3698503.64"/>
    <n v="0"/>
    <s v="G/570219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0"/>
    <s v="580101 A Entidades del Presupuesto General del"/>
    <s v="002"/>
    <n v="0"/>
    <n v="4300000"/>
    <n v="4300000"/>
    <n v="0"/>
    <n v="4300000"/>
    <n v="0"/>
    <n v="4300000"/>
    <n v="1222645.8600000001"/>
    <n v="0"/>
    <n v="3077354.1399999997"/>
    <n v="0"/>
    <s v="G/580101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0"/>
    <s v="580102 A Entidades Descentralizadas y Autónomas"/>
    <s v="002"/>
    <n v="0"/>
    <n v="1680000"/>
    <n v="1680000"/>
    <n v="0"/>
    <n v="1680000"/>
    <n v="0"/>
    <n v="1680000"/>
    <n v="552278.48"/>
    <n v="0"/>
    <n v="1127721.52"/>
    <n v="0"/>
    <s v="G/580102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0"/>
    <s v="580103 A Empresas Públicas"/>
    <s v="002"/>
    <n v="1680000"/>
    <n v="0"/>
    <n v="1680000"/>
    <n v="0"/>
    <n v="1680000"/>
    <n v="0"/>
    <n v="460771.97"/>
    <n v="6889"/>
    <n v="1219228.03"/>
    <n v="1673111"/>
    <n v="1219228.03"/>
    <s v="G/580103/1AA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10"/>
    <s v="580204 Al Sector Privado no Financiero"/>
    <s v="002"/>
    <n v="6350000"/>
    <n v="-5980000"/>
    <n v="370000"/>
    <n v="-370000"/>
    <n v="0"/>
    <n v="0"/>
    <n v="0"/>
    <n v="0"/>
    <n v="370000"/>
    <n v="370000"/>
    <n v="0"/>
    <s v="G/580204/1AA101"/>
  </r>
  <r>
    <s v="1"/>
    <s v="QUITO CIUDAD SOLIDARIA"/>
    <s v="GENERALES"/>
    <s v="A"/>
    <s v="ADMINISTRACION GENERAL"/>
    <s v="DM Financiera"/>
    <s v="ZA01A003"/>
    <s v="GESTION INSTITUCIONAL EFICIENTE E INNOVADORA"/>
    <s v="GI00L10100005D GESTIÓN FINANCIERA"/>
    <x v="4"/>
    <s v="730701 Desarrollo, Actualización, Asistencia Té"/>
    <s v="002"/>
    <n v="500000"/>
    <n v="0"/>
    <n v="500000"/>
    <n v="-500000"/>
    <n v="0"/>
    <n v="0"/>
    <n v="0"/>
    <n v="0"/>
    <n v="500000"/>
    <n v="500000"/>
    <n v="0"/>
    <s v="G/730701/1AL101"/>
  </r>
  <r>
    <s v="1"/>
    <s v="QUITO CIUDAD SOLIDARIA"/>
    <s v="GENERALES"/>
    <s v="A"/>
    <s v="ADMINISTRACION GENERAL"/>
    <s v="DM Financiera"/>
    <s v="ZA01A003"/>
    <s v="GESTION INSTITUCIONAL EFICIENTE E INNOVADORA"/>
    <s v="GI00L10100005D GESTIÓN FINANCIERA"/>
    <x v="12"/>
    <s v="960201 Al Sector Público Financiero"/>
    <s v="002"/>
    <n v="16309720.710000001"/>
    <n v="0"/>
    <n v="16309720.710000001"/>
    <n v="706348.07"/>
    <n v="17016068.780000001"/>
    <n v="0"/>
    <n v="12757700.99"/>
    <n v="10255287.640000001"/>
    <n v="3552019.7200000007"/>
    <n v="6054433.0700000003"/>
    <n v="4258367.79"/>
    <s v="G/960201/1AL101"/>
  </r>
  <r>
    <s v="1"/>
    <s v="QUITO CIUDAD SOLIDARIA"/>
    <s v="GENERALES"/>
    <s v="A"/>
    <s v="ADMINISTRACION GENERAL"/>
    <s v="DM Financiera"/>
    <s v="ZA01A003"/>
    <s v="GESTION INSTITUCIONAL EFICIENTE E INNOVADORA"/>
    <s v="GI00L10100005D GESTIÓN FINANCIERA"/>
    <x v="12"/>
    <s v="960301 A Organismos Multilaterales"/>
    <s v="002"/>
    <n v="28795415.219999999"/>
    <n v="-5310720"/>
    <n v="23484695.219999999"/>
    <n v="2937239.84"/>
    <n v="26421935.059999999"/>
    <n v="0"/>
    <n v="15039432.279999999"/>
    <n v="13630981.76"/>
    <n v="8445262.9399999995"/>
    <n v="9853713.459999999"/>
    <n v="11382502.779999999"/>
    <s v="G/960301/1AL101"/>
  </r>
  <r>
    <s v="1"/>
    <s v="QUITO CIUDAD SOLIDARIA"/>
    <s v="GENERALES"/>
    <s v="A"/>
    <s v="ADMINISTRACION GENERAL"/>
    <s v="DM Financiera"/>
    <s v="ZA01A003"/>
    <s v="GESTION INSTITUCIONAL EFICIENTE E INNOVADORA"/>
    <s v="GI00L10100005D GESTIÓN FINANCIERA"/>
    <x v="12"/>
    <s v="960604 Al Sector Privado no Financiero"/>
    <s v="002"/>
    <n v="0"/>
    <n v="5310720"/>
    <n v="5310720"/>
    <n v="0"/>
    <n v="5310720"/>
    <n v="0"/>
    <n v="5310720"/>
    <n v="2655360"/>
    <n v="0"/>
    <n v="2655360"/>
    <n v="0"/>
    <s v="G/960604/1AL101"/>
  </r>
  <r>
    <s v="1"/>
    <s v="QUITO CIUDAD SOLIDARIA"/>
    <s v="GENERALES"/>
    <s v="A"/>
    <s v="ADMINISTRACION GENERAL"/>
    <s v="DM Financiera"/>
    <s v="ZA01A003"/>
    <s v="FORTALECIMIENTO INSTITUCIONAL"/>
    <s v="GC00A10100001D GASTOS ADMINISTRATIVOS"/>
    <x v="7"/>
    <s v="990103 Obligaciones de Ejercicios Anteriores por L"/>
    <s v="002"/>
    <n v="400000"/>
    <n v="0"/>
    <n v="400000"/>
    <n v="-320000"/>
    <n v="80000"/>
    <n v="0"/>
    <n v="0"/>
    <n v="0"/>
    <n v="400000"/>
    <n v="400000"/>
    <n v="80000"/>
    <s v="G/990103/1A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105 Remuneraciones Unificadas"/>
    <s v="002"/>
    <n v="90924"/>
    <n v="-216.8"/>
    <n v="90707.199999999997"/>
    <n v="12930.3"/>
    <n v="103637.5"/>
    <n v="0"/>
    <n v="68664"/>
    <n v="68664"/>
    <n v="22043.199999999997"/>
    <n v="22043.199999999997"/>
    <n v="34973.5"/>
    <s v="G/510105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106 Salarios Unificados"/>
    <s v="002"/>
    <n v="7566.36"/>
    <n v="0"/>
    <n v="7566.36"/>
    <n v="0"/>
    <n v="7566.36"/>
    <n v="0"/>
    <n v="5044.24"/>
    <n v="5044.24"/>
    <n v="2522.12"/>
    <n v="2522.12"/>
    <n v="2522.12"/>
    <s v="G/510106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203 Decimotercer Sueldo"/>
    <s v="002"/>
    <n v="11713.53"/>
    <n v="2500"/>
    <n v="14213.53"/>
    <n v="0"/>
    <n v="14213.53"/>
    <n v="2049.6"/>
    <n v="5956.4"/>
    <n v="5956.4"/>
    <n v="8257.130000000001"/>
    <n v="8257.130000000001"/>
    <n v="6207.53"/>
    <s v="G/510203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204 Decimocuarto Sueldo"/>
    <s v="002"/>
    <n v="3652.38"/>
    <n v="616.79999999999995"/>
    <n v="4269.18"/>
    <n v="0"/>
    <n v="4269.18"/>
    <n v="415"/>
    <n v="3854.18"/>
    <n v="3854.18"/>
    <n v="415.00000000000045"/>
    <n v="415.00000000000045"/>
    <n v="0"/>
    <s v="G/510204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304 Compensación por Transporte"/>
    <s v="002"/>
    <n v="132"/>
    <n v="0"/>
    <n v="132"/>
    <n v="-60.26"/>
    <n v="71.740000000000009"/>
    <n v="0"/>
    <n v="41.5"/>
    <n v="41.5"/>
    <n v="90.5"/>
    <n v="90.5"/>
    <n v="30.24"/>
    <s v="G/510304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306 Alimentación"/>
    <s v="002"/>
    <n v="1056"/>
    <n v="0"/>
    <n v="1056"/>
    <n v="-482.11"/>
    <n v="573.89"/>
    <n v="0"/>
    <n v="332"/>
    <n v="332"/>
    <n v="724"/>
    <n v="724"/>
    <n v="241.89"/>
    <s v="G/510306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401 Por Cargas Familiares"/>
    <s v="002"/>
    <n v="37.83"/>
    <n v="0"/>
    <n v="37.83"/>
    <n v="-37.83"/>
    <n v="0"/>
    <n v="0"/>
    <n v="0"/>
    <n v="0"/>
    <n v="37.83"/>
    <n v="37.83"/>
    <n v="0"/>
    <s v="G/510401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408 Subsidio de Antigüedad"/>
    <s v="002"/>
    <n v="226.99"/>
    <n v="0"/>
    <n v="226.99"/>
    <n v="0"/>
    <n v="226.99"/>
    <n v="0"/>
    <n v="201.76"/>
    <n v="201.76"/>
    <n v="25.230000000000018"/>
    <n v="25.230000000000018"/>
    <n v="25.23"/>
    <s v="G/510408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507 Honorarios"/>
    <s v="002"/>
    <n v="1077.17"/>
    <n v="0"/>
    <n v="1077.17"/>
    <n v="0"/>
    <n v="1077.17"/>
    <n v="0"/>
    <n v="402.4"/>
    <n v="402.4"/>
    <n v="674.7700000000001"/>
    <n v="674.7700000000001"/>
    <n v="674.77"/>
    <s v="G/510507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509 Horas Extraordinarias y Suplementarias"/>
    <s v="002"/>
    <n v="758.71"/>
    <n v="0"/>
    <n v="758.71"/>
    <n v="0"/>
    <n v="758.71"/>
    <n v="0"/>
    <n v="368.87"/>
    <n v="368.87"/>
    <n v="389.84000000000003"/>
    <n v="389.84000000000003"/>
    <n v="389.84"/>
    <s v="G/510509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510 Servicios Personales por Contrato"/>
    <s v="002"/>
    <n v="42072"/>
    <n v="30000"/>
    <n v="72072"/>
    <n v="0"/>
    <n v="72072"/>
    <n v="25030"/>
    <n v="47042"/>
    <n v="47042"/>
    <n v="25030"/>
    <n v="25030"/>
    <n v="0"/>
    <s v="G/510510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512 Subrogación"/>
    <s v="002"/>
    <n v="1765.1"/>
    <n v="0"/>
    <n v="1765.1"/>
    <n v="-865.89"/>
    <n v="899.20999999999992"/>
    <n v="0"/>
    <n v="33.33"/>
    <n v="33.33"/>
    <n v="1731.77"/>
    <n v="1731.77"/>
    <n v="865.88"/>
    <s v="G/510512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513 Encargos"/>
    <s v="002"/>
    <n v="530.20000000000005"/>
    <n v="0"/>
    <n v="530.20000000000005"/>
    <n v="-530.20000000000005"/>
    <n v="0"/>
    <n v="0"/>
    <n v="0"/>
    <n v="0"/>
    <n v="530.20000000000005"/>
    <n v="530.20000000000005"/>
    <n v="0"/>
    <s v="G/510513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601 Aporte Patronal"/>
    <s v="002"/>
    <n v="17743.310000000001"/>
    <n v="3795"/>
    <n v="21538.31"/>
    <n v="1726.76"/>
    <n v="23265.07"/>
    <n v="3111.17"/>
    <n v="15304.9"/>
    <n v="15304.9"/>
    <n v="6233.4100000000017"/>
    <n v="6233.4100000000017"/>
    <n v="4849"/>
    <s v="G/510601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602 Fondo de Reserva"/>
    <s v="002"/>
    <n v="11713.53"/>
    <n v="2500"/>
    <n v="14213.53"/>
    <n v="-970.6"/>
    <n v="13242.93"/>
    <n v="4694.71"/>
    <n v="5902.42"/>
    <n v="5902.42"/>
    <n v="8311.11"/>
    <n v="8311.11"/>
    <n v="2645.8"/>
    <s v="G/510602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4D REMUNERACION PERSONAL"/>
    <x v="0"/>
    <s v="510707 Compensación por Vacaciones no Gozadas por"/>
    <s v="002"/>
    <n v="1723.14"/>
    <n v="0"/>
    <n v="1723.14"/>
    <n v="0"/>
    <n v="1723.14"/>
    <n v="0"/>
    <n v="0"/>
    <n v="0"/>
    <n v="1723.14"/>
    <n v="1723.14"/>
    <n v="1723.14"/>
    <s v="G/510707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1D GASTOS ADMINISTRATIVOS"/>
    <x v="1"/>
    <s v="530106  Servicio de Correo"/>
    <s v="002"/>
    <n v="100"/>
    <n v="0"/>
    <n v="100"/>
    <n v="0"/>
    <n v="100"/>
    <n v="0"/>
    <n v="0"/>
    <n v="0"/>
    <n v="100"/>
    <n v="100"/>
    <n v="100"/>
    <s v="G/530106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1D GASTOS ADMINISTRATIVOS"/>
    <x v="1"/>
    <s v="530204 Edición, Impresión, Reproducción, Public"/>
    <s v="002"/>
    <n v="300"/>
    <n v="0"/>
    <n v="300"/>
    <n v="-300"/>
    <n v="0"/>
    <n v="0"/>
    <n v="0"/>
    <n v="0"/>
    <n v="300"/>
    <n v="300"/>
    <n v="0"/>
    <s v="G/530204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1D GASTOS ADMINISTRATIVOS"/>
    <x v="1"/>
    <s v="530302 Pasajes al Exterior"/>
    <s v="002"/>
    <n v="30000"/>
    <n v="0"/>
    <n v="30000"/>
    <n v="-3769.6"/>
    <n v="26230.400000000001"/>
    <n v="21713.22"/>
    <n v="4517.18"/>
    <n v="4517.18"/>
    <n v="25482.82"/>
    <n v="25482.82"/>
    <n v="0"/>
    <s v="G/530302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1D GASTOS ADMINISTRATIVOS"/>
    <x v="1"/>
    <s v="530801 Alimentos y Bebidas"/>
    <s v="002"/>
    <n v="14400"/>
    <n v="0"/>
    <n v="14400"/>
    <n v="-13200"/>
    <n v="1200"/>
    <n v="0"/>
    <n v="0"/>
    <n v="0"/>
    <n v="14400"/>
    <n v="14400"/>
    <n v="1200"/>
    <s v="G/530801/1CA101"/>
  </r>
  <r>
    <s v="1"/>
    <s v="QUITO CIUDAD SOLIDARIA"/>
    <s v="GENERALES"/>
    <s v="C"/>
    <s v="COORDINACION DE ALCALDIA Y SECRETARIA DEL CONCEJO"/>
    <s v="DM Relaciones Internacionales"/>
    <s v="ZA01C002"/>
    <s v="FORTALECIMIENTO INSTITUCIONAL"/>
    <s v="GC00A10100001D GASTOS ADMINISTRATIVOS"/>
    <x v="1"/>
    <s v="530804 Materiales de Oficina"/>
    <s v="002"/>
    <n v="200"/>
    <n v="0"/>
    <n v="200"/>
    <n v="0"/>
    <n v="200"/>
    <n v="0"/>
    <n v="0"/>
    <n v="0"/>
    <n v="200"/>
    <n v="200"/>
    <n v="200"/>
    <s v="G/530804/1CA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32D RELACIONES Y COOPERACIÓN INTERNACIONAL P"/>
    <x v="4"/>
    <s v="730204 Edición, Impresión, Reproducción, Public"/>
    <s v="002"/>
    <n v="14000"/>
    <n v="19600"/>
    <n v="33600"/>
    <n v="-33600"/>
    <n v="0"/>
    <n v="0"/>
    <n v="0"/>
    <n v="0"/>
    <n v="33600"/>
    <n v="33600"/>
    <n v="0"/>
    <s v="G/730204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32D RELACIONES Y COOPERACIÓN INTERNACIONAL P"/>
    <x v="4"/>
    <s v="730207 Difusión, Información y Publicidad"/>
    <s v="002"/>
    <n v="0"/>
    <n v="58240"/>
    <n v="58240"/>
    <n v="-58240"/>
    <n v="0"/>
    <n v="0"/>
    <n v="0"/>
    <n v="0"/>
    <n v="58240"/>
    <n v="58240"/>
    <n v="0"/>
    <s v="G/730207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32D RELACIONES Y COOPERACIÓN INTERNACIONAL P"/>
    <x v="4"/>
    <s v="730239 Membrecías"/>
    <s v="002"/>
    <n v="21000"/>
    <n v="0"/>
    <n v="21000"/>
    <n v="0"/>
    <n v="21000"/>
    <n v="0"/>
    <n v="0"/>
    <n v="0"/>
    <n v="21000"/>
    <n v="21000"/>
    <n v="21000"/>
    <s v="G/730239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32D RELACIONES Y COOPERACIÓN INTERNACIONAL P"/>
    <x v="4"/>
    <s v="730248 Eventos Oficiales"/>
    <s v="002"/>
    <n v="122000"/>
    <n v="-77840"/>
    <n v="44160"/>
    <n v="-17380"/>
    <n v="26780"/>
    <n v="21359.200000000001"/>
    <n v="5420.8"/>
    <n v="5420.8"/>
    <n v="38739.199999999997"/>
    <n v="38739.199999999997"/>
    <n v="0"/>
    <s v="G/730248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32D RELACIONES Y COOPERACIÓN INTERNACIONAL P"/>
    <x v="4"/>
    <s v="730307 Atención a Delegados Extranjeros y Nacional"/>
    <s v="002"/>
    <n v="9000"/>
    <n v="0"/>
    <n v="9000"/>
    <n v="0"/>
    <n v="9000"/>
    <n v="1200"/>
    <n v="0"/>
    <n v="0"/>
    <n v="9000"/>
    <n v="9000"/>
    <n v="7800"/>
    <s v="G/730307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42D GEOPARQUE QUITO"/>
    <x v="4"/>
    <s v="730204 Edición, Impresión, Reproducción, Public"/>
    <s v="002"/>
    <n v="5000"/>
    <n v="0"/>
    <n v="5000"/>
    <n v="-5000"/>
    <n v="0"/>
    <n v="0"/>
    <n v="0"/>
    <n v="0"/>
    <n v="5000"/>
    <n v="5000"/>
    <n v="0"/>
    <s v="G/730204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42D GEOPARQUE QUITO"/>
    <x v="4"/>
    <s v="730207 Difusión, Información y Publicidad"/>
    <s v="002"/>
    <n v="65000"/>
    <n v="0"/>
    <n v="65000"/>
    <n v="-65000"/>
    <n v="0"/>
    <n v="0"/>
    <n v="0"/>
    <n v="0"/>
    <n v="65000"/>
    <n v="65000"/>
    <n v="0"/>
    <s v="G/730207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42D GEOPARQUE QUITO"/>
    <x v="4"/>
    <s v="730248 Eventos Oficiales"/>
    <s v="002"/>
    <n v="65000"/>
    <n v="0"/>
    <n v="65000"/>
    <n v="-30000"/>
    <n v="35000"/>
    <n v="0"/>
    <n v="0"/>
    <n v="0"/>
    <n v="65000"/>
    <n v="65000"/>
    <n v="35000"/>
    <s v="G/730248/1CL101"/>
  </r>
  <r>
    <s v="1"/>
    <s v="QUITO CIUDAD SOLIDARIA"/>
    <s v="GENERALES"/>
    <s v="C"/>
    <s v="COORDINACION DE ALCALDIA Y SECRETARIA DEL CONCEJO"/>
    <s v="DM Relaciones Internacionales"/>
    <s v="ZA01C002"/>
    <s v="GESTION INSTITUCIONAL EFICIENTE E INNOVADORA"/>
    <s v="GI00L10100042D GEOPARQUE QUITO"/>
    <x v="4"/>
    <s v="730307 Atención a Delegados Extranjeros y Nacional"/>
    <s v="002"/>
    <n v="15000"/>
    <n v="0"/>
    <n v="15000"/>
    <n v="-15000"/>
    <n v="0"/>
    <n v="0"/>
    <n v="0"/>
    <n v="0"/>
    <n v="15000"/>
    <n v="15000"/>
    <n v="0"/>
    <s v="G/730307/1CL101"/>
  </r>
  <r>
    <s v="1"/>
    <s v="QUITO CIUDAD SOLIDARIA"/>
    <s v="GENERALES"/>
    <s v="A"/>
    <s v="ADMINISTRACION GENERAL"/>
    <s v="DM Tributaria"/>
    <s v="ZA01A004"/>
    <s v="FORTALECIMIENTO INSTITUCIONAL"/>
    <s v="GC00A10100001D GASTOS ADMINISTRATIVOS"/>
    <x v="1"/>
    <s v="530704 Mantenimiento y Reparación de Equipos y Sis"/>
    <s v="002"/>
    <n v="1000"/>
    <n v="0"/>
    <n v="1000"/>
    <n v="-1000"/>
    <n v="0"/>
    <n v="0"/>
    <n v="0"/>
    <n v="0"/>
    <n v="1000"/>
    <n v="1000"/>
    <n v="0"/>
    <s v="G/530704/1AA101"/>
  </r>
  <r>
    <s v="1"/>
    <s v="QUITO CIUDAD SOLIDARIA"/>
    <s v="GENERALES"/>
    <s v="A"/>
    <s v="ADMINISTRACION GENERAL"/>
    <s v="DM Tributaria"/>
    <s v="ZA01A004"/>
    <s v="GESTION INSTITUCIONAL EFICIENTE E INNOVADORA"/>
    <s v="GI00L10100033D GESTIÓN TRIBUTARIA EFICIENTE"/>
    <x v="4"/>
    <s v="730606 Honorarios por Contratos Civiles de Servici"/>
    <s v="002"/>
    <n v="85000"/>
    <n v="0"/>
    <n v="85000"/>
    <n v="0"/>
    <n v="85000"/>
    <n v="0"/>
    <n v="0"/>
    <n v="0"/>
    <n v="85000"/>
    <n v="85000"/>
    <n v="85000"/>
    <s v="G/730606/1AL101"/>
  </r>
  <r>
    <s v="1"/>
    <s v="QUITO CIUDAD SOLIDARIA"/>
    <s v="GENERALES"/>
    <s v="A"/>
    <s v="ADMINISTRACION GENERAL"/>
    <s v="DM Tributaria"/>
    <s v="ZA01A004"/>
    <s v="GESTION INSTITUCIONAL EFICIENTE E INNOVADORA"/>
    <s v="GI00L10100033D GESTIÓN TRIBUTARIA EFICIENTE"/>
    <x v="4"/>
    <s v="730607 Servicios Técnicos Especializados"/>
    <s v="002"/>
    <n v="10000"/>
    <n v="0"/>
    <n v="10000"/>
    <n v="-10000"/>
    <n v="0"/>
    <n v="0"/>
    <n v="0"/>
    <n v="0"/>
    <n v="10000"/>
    <n v="10000"/>
    <n v="0"/>
    <s v="G/730607/1AL101"/>
  </r>
  <r>
    <s v="1"/>
    <s v="QUITO CIUDAD SOLIDARIA"/>
    <s v="GENERALES"/>
    <s v="A"/>
    <s v="ADMINISTRACION GENERAL"/>
    <s v="DM Tributaria"/>
    <s v="ZA01A004"/>
    <s v="GESTION INSTITUCIONAL EFICIENTE E INNOVADORA"/>
    <s v="GI00L10100033D GESTIÓN TRIBUTARIA EFICIENTE"/>
    <x v="4"/>
    <s v="730612 Capacitación a Servidores Públicos"/>
    <s v="002"/>
    <n v="20000"/>
    <n v="0"/>
    <n v="20000"/>
    <n v="-20000"/>
    <n v="0"/>
    <n v="0"/>
    <n v="0"/>
    <n v="0"/>
    <n v="20000"/>
    <n v="20000"/>
    <n v="0"/>
    <s v="G/730612/1AL101"/>
  </r>
  <r>
    <s v="1"/>
    <s v="QUITO CIUDAD SOLIDARIA"/>
    <s v="GENERALES"/>
    <s v="A"/>
    <s v="ADMINISTRACION GENERAL"/>
    <s v="DM Tributaria"/>
    <s v="ZA01A004"/>
    <s v="GESTION INSTITUCIONAL EFICIENTE E INNOVADORA"/>
    <s v="GI00L10100033D GESTIÓN TRIBUTARIA EFICIENTE"/>
    <x v="4"/>
    <s v="730701 Desarrollo, Actualización, Asistencia Té"/>
    <s v="002"/>
    <n v="30000"/>
    <n v="0"/>
    <n v="30000"/>
    <n v="-30000"/>
    <n v="0"/>
    <n v="0"/>
    <n v="0"/>
    <n v="0"/>
    <n v="30000"/>
    <n v="30000"/>
    <n v="0"/>
    <s v="G/730701/1AL101"/>
  </r>
  <r>
    <s v="1"/>
    <s v="QUITO CIUDAD SOLIDARIA"/>
    <s v="GENERALES"/>
    <s v="A"/>
    <s v="ADMINISTRACION GENERAL"/>
    <s v="DM Tributaria"/>
    <s v="ZA01A004"/>
    <s v="GESTION INSTITUCIONAL EFICIENTE E INNOVADORA"/>
    <s v="GI00L10100033D GESTIÓN TRIBUTARIA EFICIENTE"/>
    <x v="6"/>
    <s v="840107 Equipos, Sistemas y Paquetes Informáticos"/>
    <s v="002"/>
    <n v="20000"/>
    <n v="0"/>
    <n v="20000"/>
    <n v="-20000"/>
    <n v="0"/>
    <n v="0"/>
    <n v="0"/>
    <n v="0"/>
    <n v="20000"/>
    <n v="20000"/>
    <n v="0"/>
    <s v="G/840107/1AL101"/>
  </r>
  <r>
    <s v="1"/>
    <s v="QUITO CIUDAD SOLIDARIA"/>
    <s v="COMUNALES"/>
    <s v="P"/>
    <s v="TERRITORIO HABITAT Y VIVIENDA"/>
    <s v="EPM AGUA POTABLE"/>
    <s v="ZA01P030"/>
    <s v="TRANSFERENCIA"/>
    <s v="GI00A10200015T EPM AGUA POTABLE"/>
    <x v="9"/>
    <s v="780103 A Empresas Públicas"/>
    <s v="001"/>
    <n v="13000000"/>
    <n v="0"/>
    <n v="13000000"/>
    <n v="-9750000"/>
    <n v="3250000"/>
    <n v="0"/>
    <n v="3250000"/>
    <n v="3249999.99"/>
    <n v="9750000"/>
    <n v="9750000.0099999998"/>
    <n v="0"/>
    <s v="G/780103/1PA102"/>
  </r>
  <r>
    <s v="1"/>
    <s v="QUITO CIUDAD SOLIDARIA"/>
    <s v="ECONÓMICOS"/>
    <s v="H"/>
    <s v="DESARROLLO PRODUCTIVO Y COMPETITIVIDAD"/>
    <s v="EPM GESTION DE DESTINO TURISTICO"/>
    <s v="ZA01H010"/>
    <s v="TRANSFERENCIA"/>
    <s v="GI00A10200009T EPM GESTION DE DESTINO TURISTICO"/>
    <x v="9"/>
    <s v="780103 A Empresas Públicas"/>
    <s v="001"/>
    <n v="2635898.96"/>
    <n v="0"/>
    <n v="2635898.96"/>
    <n v="-1054372.3700000001"/>
    <n v="1581526.5899999999"/>
    <n v="0"/>
    <n v="1581526.59"/>
    <n v="878633"/>
    <n v="1054372.3699999999"/>
    <n v="1757265.96"/>
    <n v="0"/>
    <s v="G/780103/1HA102"/>
  </r>
  <r>
    <s v="3"/>
    <s v="QUITO CIUDAD INTELIGENTE"/>
    <s v="COMUNALES"/>
    <s v="D"/>
    <s v="AMBIENTE"/>
    <s v="EPM GESTION INTEGRAL DE RESIDUOS SOLIDOS"/>
    <s v="ZA01D020"/>
    <s v="TRANSFERENCIA"/>
    <s v="GI00A10200003T EPM GESTION INTEGRAL DE RESIDUOS SOLIDOS"/>
    <x v="9"/>
    <s v="780103 A Empresas Públicas"/>
    <s v="002"/>
    <n v="0"/>
    <n v="1204769.4099999999"/>
    <n v="1204769.4099999999"/>
    <n v="0"/>
    <n v="1204769.4099999999"/>
    <n v="0"/>
    <n v="1204769.4099999999"/>
    <n v="0"/>
    <n v="0"/>
    <n v="1204769.4099999999"/>
    <n v="0"/>
    <s v="G/780103/3DA102"/>
  </r>
  <r>
    <s v="3"/>
    <s v="QUITO CIUDAD INTELIGENTE"/>
    <s v="COMUNALES"/>
    <s v="D"/>
    <s v="AMBIENTE"/>
    <s v="EPM GESTION INTEGRAL DE RESIDUOS SOLIDOS"/>
    <s v="ZA01D020"/>
    <s v="TRANSFERENCIA"/>
    <s v="GI00A10200003T EPM GESTION INTEGRAL DE RESIDUOS SOLIDOS"/>
    <x v="9"/>
    <s v="780103 A Empresas Públicas"/>
    <s v="001"/>
    <n v="6000000"/>
    <n v="1000000"/>
    <n v="7000000"/>
    <n v="-2204769.41"/>
    <n v="4795230.59"/>
    <n v="0"/>
    <n v="4795230.59"/>
    <n v="2367461.56"/>
    <n v="2204769.41"/>
    <n v="4632538.4399999995"/>
    <n v="0"/>
    <s v="G/780103/3DA102"/>
  </r>
  <r>
    <s v="1"/>
    <s v="QUITO CIUDAD SOLIDARIA"/>
    <s v="COMUNALES"/>
    <s v="P"/>
    <s v="TERRITORIO HABITAT Y VIVIENDA"/>
    <s v="EPM HABITAT Y VIVENDA"/>
    <s v="ZA01P050"/>
    <s v="TRANSFERENCIA"/>
    <s v="GI00A10200016T EPM HABITAT Y VIVENDA"/>
    <x v="9"/>
    <s v="780103 A Empresas Públicas"/>
    <s v="001"/>
    <n v="3500000"/>
    <n v="0"/>
    <n v="3500000"/>
    <n v="-2333333.33"/>
    <n v="1166666.67"/>
    <n v="0"/>
    <n v="1166666.67"/>
    <n v="1166666.67"/>
    <n v="2333333.33"/>
    <n v="2333333.33"/>
    <n v="0"/>
    <s v="G/780103/1PA102"/>
  </r>
  <r>
    <s v="2"/>
    <s v="QUITO CIUDAD DE OPORTUNIDADES"/>
    <s v="ECONÓMICOS"/>
    <s v="Q"/>
    <s v="AGENCIA DE COORDINACIÓN DISTRITAL DE COMERCIO"/>
    <s v="EPM MERCADO MAYORISTA"/>
    <s v="ZA01Q010"/>
    <s v="TRANSFERENCIA"/>
    <s v="GI00A10200001T EPM MERCADO MAYORISTA"/>
    <x v="9"/>
    <s v="780103 A Empresas Públicas"/>
    <s v="001"/>
    <n v="430000"/>
    <n v="0"/>
    <n v="430000"/>
    <n v="-250833.13"/>
    <n v="179166.87"/>
    <n v="0"/>
    <n v="179166.87"/>
    <n v="143333.32"/>
    <n v="250833.13"/>
    <n v="286666.68"/>
    <n v="0"/>
    <s v="G/780103/2QA102"/>
  </r>
  <r>
    <s v="1"/>
    <s v="QUITO CIUDAD SOLIDARIA"/>
    <s v="COMUNALES"/>
    <s v="K"/>
    <s v="MOVILIDAD"/>
    <s v="EPM METRO QUITO"/>
    <s v="ZA01K030"/>
    <s v="TRANSFERENCIA"/>
    <s v="GI00A10200013T METRO DE QUITO"/>
    <x v="9"/>
    <s v="780103 A Empresas Públicas"/>
    <s v="001"/>
    <n v="26681305"/>
    <n v="-1000000"/>
    <n v="25681305"/>
    <n v="-16521656.439999999"/>
    <n v="9159648.5600000005"/>
    <n v="0"/>
    <n v="9159648.5600000005"/>
    <n v="4446884.16"/>
    <n v="16521656.439999999"/>
    <n v="21234420.84"/>
    <n v="0"/>
    <s v="G/780103/1KA102"/>
  </r>
  <r>
    <s v="1"/>
    <s v="QUITO CIUDAD SOLIDARIA"/>
    <s v="COMUNALES"/>
    <s v="K"/>
    <s v="MOVILIDAD"/>
    <s v="EPM MOVILIDAD Y OBRAS PUBLICAS"/>
    <s v="ZA01K010"/>
    <s v="TRANSFERENCIA"/>
    <s v="GI00A10200011T MOVILIDAD Y OBRAS PUBLICAS"/>
    <x v="9"/>
    <s v="780103 A Empresas Públicas"/>
    <s v="001"/>
    <n v="34763147"/>
    <n v="0"/>
    <n v="34763147"/>
    <n v="0"/>
    <n v="34763147"/>
    <n v="0"/>
    <n v="28631084.219999999"/>
    <n v="22499021.449999999"/>
    <n v="6132062.7800000012"/>
    <n v="12264125.550000001"/>
    <n v="6132062.7800000003"/>
    <s v="G/780103/1KA102"/>
  </r>
  <r>
    <s v="1"/>
    <s v="QUITO CIUDAD SOLIDARIA"/>
    <s v="COMUNALES"/>
    <s v="K"/>
    <s v="MOVILIDAD"/>
    <s v="EPM MOVILIDAD Y OBRAS PUBLICAS"/>
    <s v="ZA01K010"/>
    <s v="TRANSFERENCIA"/>
    <s v="GI00A10200011T MOVILIDAD Y OBRAS PUBLICAS"/>
    <x v="9"/>
    <s v="780103 A Empresas Públicas"/>
    <s v="002"/>
    <n v="56072118.43"/>
    <n v="-1204769.4099999999"/>
    <n v="54867349.020000003"/>
    <n v="0"/>
    <n v="54867349.020000003"/>
    <n v="0"/>
    <n v="17129512.109999999"/>
    <n v="15139210.9"/>
    <n v="37737836.910000004"/>
    <n v="39728138.120000005"/>
    <n v="37737836.909999996"/>
    <s v="G/780103/1KA102"/>
  </r>
  <r>
    <s v="1"/>
    <s v="QUITO CIUDAD SOLIDARIA"/>
    <s v="ECONÓMICOS"/>
    <s v="H"/>
    <s v="DESARROLLO PRODUCTIVO Y COMPETITIVIDAD"/>
    <s v="EPM SERVICIOS AEROPORTUARIOS Y GESTION D"/>
    <s v="ZA01H020"/>
    <s v="TRANSFERENCIA"/>
    <s v="GI00A10200017T SERVICIOS AEROPORTUARIOS Y GESTION DE ZO"/>
    <x v="10"/>
    <s v="580103 A Empresas Públicas"/>
    <s v="002"/>
    <n v="0"/>
    <n v="279554.28999999998"/>
    <n v="279554.28999999998"/>
    <n v="0"/>
    <n v="279554.28999999998"/>
    <n v="0"/>
    <n v="279554.28999999998"/>
    <n v="279554.28999999998"/>
    <n v="0"/>
    <n v="0"/>
    <n v="0"/>
    <s v="G/580103/1HA102"/>
  </r>
  <r>
    <s v="1"/>
    <s v="QUITO CIUDAD SOLIDARIA"/>
    <s v="ECONÓMICOS"/>
    <s v="H"/>
    <s v="DESARROLLO PRODUCTIVO Y COMPETITIVIDAD"/>
    <s v="EPM SERVICIOS AEROPORTUARIOS Y GESTION D"/>
    <s v="ZA01H020"/>
    <s v="TRANSFERENCIA"/>
    <s v="GI00A10200017T SERVICIOS AEROPORTUARIOS Y GESTION DE ZO"/>
    <x v="9"/>
    <s v="780103 A Empresas Públicas"/>
    <s v="001"/>
    <n v="0"/>
    <n v="305368.53999999998"/>
    <n v="305368.53999999998"/>
    <n v="3784852.09"/>
    <n v="4090220.63"/>
    <n v="0"/>
    <n v="305368.53999999998"/>
    <n v="305368.53999999998"/>
    <n v="0"/>
    <n v="0"/>
    <n v="3784852.09"/>
    <s v="G/780103/1HA102"/>
  </r>
  <r>
    <s v="1"/>
    <s v="QUITO CIUDAD SOLIDARIA"/>
    <s v="COMUNALES"/>
    <s v="K"/>
    <s v="MOVILIDAD"/>
    <s v="EPM TRANSPORTE DE PASAJEROS"/>
    <s v="ZA01K020"/>
    <s v="TRANSFERENCIA"/>
    <s v="GI00A10200012T EPM TRANSPORTE DE PASAJEROS"/>
    <x v="9"/>
    <s v="780103 A Empresas Públicas"/>
    <s v="001"/>
    <n v="41000000"/>
    <n v="0"/>
    <n v="41000000"/>
    <n v="-3945766.9"/>
    <n v="37054233.100000001"/>
    <n v="0"/>
    <n v="24600000"/>
    <n v="16666666.68"/>
    <n v="16400000"/>
    <n v="24333333.32"/>
    <n v="12454233.1"/>
    <s v="G/780103/1KA102"/>
  </r>
  <r>
    <s v="1"/>
    <s v="QUITO CIUDAD SOLIDARIA"/>
    <s v="SOCIALES"/>
    <s v="G"/>
    <s v="CULTURA"/>
    <s v="FUNDACION MUSEOS DE LA CIUDAD"/>
    <s v="ZA01G020"/>
    <s v="TRANSFERENCIA"/>
    <s v="GI00A10200006T FUNDACION MUSEOS DE LA CIUDAD"/>
    <x v="9"/>
    <s v="780204 Transferencias o Donaciones al Sector Priva"/>
    <s v="001"/>
    <n v="5839596"/>
    <n v="0"/>
    <n v="5839596"/>
    <n v="-1300000"/>
    <n v="4539596"/>
    <n v="0"/>
    <n v="4539596"/>
    <n v="1900000"/>
    <n v="1300000"/>
    <n v="3939596"/>
    <n v="0"/>
    <s v="G/780204/1GA102"/>
  </r>
  <r>
    <s v="1"/>
    <s v="QUITO CIUDAD SOLIDARIA"/>
    <s v="SOCIALES"/>
    <s v="G"/>
    <s v="CULTURA"/>
    <s v="FUNDACION TEATRO NACIONAL SUCRE"/>
    <s v="ZA01G010"/>
    <s v="TRANSFERENCIA"/>
    <s v="GI00A10200007T FUNDACION TEATRO NACIONAL SUCRE"/>
    <x v="9"/>
    <s v="780204 Transferencias o Donaciones al Sector Priva"/>
    <s v="001"/>
    <n v="4035016.69"/>
    <n v="0"/>
    <n v="4035016.69"/>
    <n v="-300000"/>
    <n v="3735016.69"/>
    <n v="0"/>
    <n v="3735016.69"/>
    <n v="1486050.02"/>
    <n v="300000"/>
    <n v="2548966.67"/>
    <n v="0"/>
    <s v="G/780204/1GA102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105 Remuneraciones Unificadas"/>
    <s v="002"/>
    <n v="381984"/>
    <n v="-3125"/>
    <n v="378859"/>
    <n v="-181418.11"/>
    <n v="197440.89"/>
    <n v="0"/>
    <n v="129268"/>
    <n v="129268"/>
    <n v="249591"/>
    <n v="249591"/>
    <n v="68172.89"/>
    <s v="G/510105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203 Decimotercer Sueldo"/>
    <s v="002"/>
    <n v="32506"/>
    <n v="0"/>
    <n v="32506"/>
    <n v="0"/>
    <n v="32506"/>
    <n v="674"/>
    <n v="2415.39"/>
    <n v="2415.39"/>
    <n v="30090.61"/>
    <n v="30090.61"/>
    <n v="29416.61"/>
    <s v="G/510203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204 Decimocuarto Sueldo"/>
    <s v="002"/>
    <n v="6898.94"/>
    <n v="0"/>
    <n v="6898.94"/>
    <n v="0"/>
    <n v="6898.94"/>
    <n v="66.349999999999994"/>
    <n v="2632.51"/>
    <n v="2632.51"/>
    <n v="4266.4299999999994"/>
    <n v="4266.4299999999994"/>
    <n v="4200.08"/>
    <s v="G/510204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507 Honorarios"/>
    <s v="002"/>
    <n v="1390.79"/>
    <n v="3125"/>
    <n v="4515.79"/>
    <n v="1064.57"/>
    <n v="5580.36"/>
    <n v="0"/>
    <n v="4491.67"/>
    <n v="4491.67"/>
    <n v="24.119999999999891"/>
    <n v="24.119999999999891"/>
    <n v="1088.69"/>
    <s v="G/510507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509 Horas Extraordinarias y Suplementarias"/>
    <s v="002"/>
    <n v="3815.88"/>
    <n v="0"/>
    <n v="3815.88"/>
    <n v="-1907.94"/>
    <n v="1907.94"/>
    <n v="0"/>
    <n v="0"/>
    <n v="0"/>
    <n v="3815.88"/>
    <n v="3815.88"/>
    <n v="1907.94"/>
    <s v="G/510509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510 Servicios Personales por Contrato"/>
    <s v="002"/>
    <n v="8088"/>
    <n v="0"/>
    <n v="8088"/>
    <n v="0"/>
    <n v="8088"/>
    <n v="2696"/>
    <n v="5392"/>
    <n v="5392"/>
    <n v="2696"/>
    <n v="2696"/>
    <n v="0"/>
    <s v="G/510510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512 Subrogación"/>
    <s v="002"/>
    <n v="439.33"/>
    <n v="0"/>
    <n v="439.33"/>
    <n v="-219.67"/>
    <n v="219.66"/>
    <n v="0"/>
    <n v="0"/>
    <n v="0"/>
    <n v="439.33"/>
    <n v="439.33"/>
    <n v="219.66"/>
    <s v="G/510512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513 Encargos"/>
    <s v="002"/>
    <n v="878.65"/>
    <n v="0"/>
    <n v="878.65"/>
    <n v="-878.65"/>
    <n v="0"/>
    <n v="0"/>
    <n v="0"/>
    <n v="0"/>
    <n v="878.65"/>
    <n v="878.65"/>
    <n v="0"/>
    <s v="G/510513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601 Aporte Patronal"/>
    <s v="002"/>
    <n v="49344.11"/>
    <n v="0"/>
    <n v="49344.11"/>
    <n v="-22226.5"/>
    <n v="27117.61"/>
    <n v="341.05"/>
    <n v="17602.71"/>
    <n v="17602.71"/>
    <n v="31741.4"/>
    <n v="31741.4"/>
    <n v="9173.85"/>
    <s v="G/510601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602 Fondo de Reserva"/>
    <s v="002"/>
    <n v="32506"/>
    <n v="0"/>
    <n v="32506"/>
    <n v="-23881.87"/>
    <n v="8624.130000000001"/>
    <n v="674"/>
    <n v="5023.74"/>
    <n v="5023.74"/>
    <n v="27482.260000000002"/>
    <n v="27482.260000000002"/>
    <n v="2926.39"/>
    <s v="G/510602/1CA101"/>
  </r>
  <r>
    <s v="1"/>
    <s v="QUITO CIUDAD SOLIDARIA"/>
    <s v="GENERALES"/>
    <s v="C"/>
    <s v="COORDINACION DE ALCALDIA Y SECRETARIA DEL CONCEJO"/>
    <s v="IMPU"/>
    <s v="ZA01C060"/>
    <s v="FORTALECIMIENTO INSTITUCIONAL"/>
    <s v="GC00A10100004D REMUNERACION PERSONAL"/>
    <x v="0"/>
    <s v="510707 Compensación por Vacaciones no Gozadas por"/>
    <s v="002"/>
    <n v="2855.6"/>
    <n v="0"/>
    <n v="2855.6"/>
    <n v="0"/>
    <n v="2855.6"/>
    <n v="0"/>
    <n v="0"/>
    <n v="0"/>
    <n v="2855.6"/>
    <n v="2855.6"/>
    <n v="2855.6"/>
    <s v="G/510707/1CA101"/>
  </r>
  <r>
    <s v="1"/>
    <s v="QUITO CIUDAD SOLIDARIA"/>
    <s v="GENERALES"/>
    <s v="C"/>
    <s v="COORDINACION DE ALCALDIA Y SECRETARIA DEL CONCEJO"/>
    <s v="IMPU"/>
    <s v="ZA01C060"/>
    <s v="GESTION INSTITUCIONAL EFICIENTE E INNOVADORA"/>
    <s v="GI00L10100031D PLANEACIÓN DE DESARROLLO"/>
    <x v="4"/>
    <s v="730204 Edición, Impresión, Reproducción, Public"/>
    <s v="002"/>
    <n v="38630.15"/>
    <n v="-22400"/>
    <n v="16230.150000000001"/>
    <n v="-16230.15"/>
    <n v="0"/>
    <n v="0"/>
    <n v="0"/>
    <n v="0"/>
    <n v="16230.150000000001"/>
    <n v="16230.150000000001"/>
    <n v="0"/>
    <s v="G/730204/1CL101"/>
  </r>
  <r>
    <s v="1"/>
    <s v="QUITO CIUDAD SOLIDARIA"/>
    <s v="GENERALES"/>
    <s v="C"/>
    <s v="COORDINACION DE ALCALDIA Y SECRETARIA DEL CONCEJO"/>
    <s v="IMPU"/>
    <s v="ZA01C060"/>
    <s v="GESTION INSTITUCIONAL EFICIENTE E INNOVADORA"/>
    <s v="GI00L10100031D PLANEACIÓN DE DESARROLLO"/>
    <x v="4"/>
    <s v="730605 Estudio y Diseño de Proyectos"/>
    <s v="002"/>
    <n v="0"/>
    <n v="44800"/>
    <n v="44800"/>
    <n v="-44800"/>
    <n v="0"/>
    <n v="0"/>
    <n v="0"/>
    <n v="0"/>
    <n v="44800"/>
    <n v="44800"/>
    <n v="0"/>
    <s v="G/730605/1CL101"/>
  </r>
  <r>
    <s v="1"/>
    <s v="QUITO CIUDAD SOLIDARIA"/>
    <s v="GENERALES"/>
    <s v="C"/>
    <s v="COORDINACION DE ALCALDIA Y SECRETARIA DEL CONCEJO"/>
    <s v="IMPU"/>
    <s v="ZA01C060"/>
    <s v="GESTION INSTITUCIONAL EFICIENTE E INNOVADORA"/>
    <s v="GI00L10100031D PLANEACIÓN DE DESARROLLO"/>
    <x v="4"/>
    <s v="730613 Capacitación para la Ciudadanía en Gener"/>
    <s v="002"/>
    <n v="38630.14"/>
    <n v="-22400"/>
    <n v="16230.14"/>
    <n v="-16230.14"/>
    <n v="0"/>
    <n v="0"/>
    <n v="0"/>
    <n v="0"/>
    <n v="16230.14"/>
    <n v="16230.14"/>
    <n v="0"/>
    <s v="G/730613/1CL101"/>
  </r>
  <r>
    <s v="1"/>
    <s v="QUITO CIUDAD SOLIDARIA"/>
    <s v="GENERALES"/>
    <s v="C"/>
    <s v="COORDINACION DE ALCALDIA Y SECRETARIA DEL CONCEJO"/>
    <s v="IMPU"/>
    <s v="ZA01C060"/>
    <s v="GESTION INSTITUCIONAL EFICIENTE E INNOVADORA"/>
    <s v="GI00L10100031D PLANEACIÓN DE DESARROLLO"/>
    <x v="9"/>
    <s v="780304 Transferencias o Donaciones de Inversión al"/>
    <s v="002"/>
    <n v="99488.98"/>
    <n v="0"/>
    <n v="99488.98"/>
    <n v="0"/>
    <n v="99488.98"/>
    <n v="0"/>
    <n v="99488.98"/>
    <n v="99488.98"/>
    <n v="0"/>
    <n v="0"/>
    <n v="0"/>
    <s v="G/780304/1CL101"/>
  </r>
  <r>
    <s v="1"/>
    <s v="QUITO CIUDAD SOLIDARIA"/>
    <s v="GENERALES"/>
    <s v="L"/>
    <s v="PLANIFICACION"/>
    <s v="INSTITUTO DE LA CIUDAD"/>
    <s v="ZA01L020"/>
    <s v="TRANSFERENCIA"/>
    <s v="GI00A10200014T INSTITUTO DE LA CIUDAD"/>
    <x v="9"/>
    <s v="780102 A Entidades Descentralizadas y Autónomas"/>
    <s v="002"/>
    <n v="0"/>
    <n v="300000"/>
    <n v="300000"/>
    <n v="-120000"/>
    <n v="180000"/>
    <n v="180000"/>
    <n v="0"/>
    <n v="0"/>
    <n v="300000"/>
    <n v="300000"/>
    <n v="0"/>
    <s v="G/780102/1LA102"/>
  </r>
  <r>
    <s v="1"/>
    <s v="QUITO CIUDAD SOLIDARIA"/>
    <s v="GENERALES"/>
    <s v="L"/>
    <s v="PLANIFICACION"/>
    <s v="INSTITUTO DE LA CIUDAD"/>
    <s v="ZA01L020"/>
    <s v="TRANSFERENCIA"/>
    <s v="GI00A10200014T INSTITUTO DE LA CIUDAD"/>
    <x v="9"/>
    <s v="780304 Transferencias o Donaciones de Inversión al"/>
    <s v="002"/>
    <n v="300000"/>
    <n v="-300000"/>
    <n v="0"/>
    <n v="0"/>
    <n v="0"/>
    <n v="0"/>
    <n v="0"/>
    <n v="0"/>
    <n v="0"/>
    <n v="0"/>
    <n v="0"/>
    <s v="G/780304/1LA102"/>
  </r>
  <r>
    <s v="1"/>
    <s v="QUITO CIUDAD SOLIDARIA"/>
    <s v="GENERALES"/>
    <s v="L"/>
    <s v="PLANIFICACION"/>
    <s v="Instituto Metropolitano de Capacitación"/>
    <s v="ZA01L010"/>
    <s v="GESTION INSTITUCIONAL EFICIENTE E INNOVADORA"/>
    <s v="GI00L10100015D CAPACITACION, FORMACION Y DESARROLLO DEL"/>
    <x v="4"/>
    <s v="730612 Capacitación a Servidores Públicos"/>
    <s v="002"/>
    <n v="210528.03"/>
    <n v="0"/>
    <n v="210528.03"/>
    <n v="-206478.03"/>
    <n v="4050"/>
    <n v="0"/>
    <n v="4050"/>
    <n v="4050"/>
    <n v="206478.03"/>
    <n v="206478.03"/>
    <n v="0"/>
    <s v="G/730612/1LL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105 Remuneraciones Unificadas"/>
    <s v="002"/>
    <n v="2051604"/>
    <n v="9500"/>
    <n v="2061104"/>
    <n v="-113631.7"/>
    <n v="1947472.3"/>
    <n v="0"/>
    <n v="1284907"/>
    <n v="1284907"/>
    <n v="776197"/>
    <n v="776197"/>
    <n v="662565.30000000005"/>
    <s v="G/510105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203 Decimotercer Sueldo"/>
    <s v="002"/>
    <n v="182536"/>
    <n v="-5236"/>
    <n v="177300"/>
    <n v="0"/>
    <n v="177300"/>
    <n v="3949.7"/>
    <n v="37127.919999999998"/>
    <n v="37127.919999999998"/>
    <n v="140172.08000000002"/>
    <n v="140172.08000000002"/>
    <n v="136222.38"/>
    <s v="G/51020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204 Decimocuarto Sueldo"/>
    <s v="002"/>
    <n v="50727.5"/>
    <n v="-1600"/>
    <n v="49127.5"/>
    <n v="0"/>
    <n v="49127.5"/>
    <n v="864.16"/>
    <n v="39689.94"/>
    <n v="39687.4"/>
    <n v="9437.5599999999977"/>
    <n v="9440.0999999999985"/>
    <n v="8573.4"/>
    <s v="G/5102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507 Honorarios"/>
    <s v="002"/>
    <n v="3661.27"/>
    <n v="-1830.63"/>
    <n v="1830.6399999999999"/>
    <n v="-1830.64"/>
    <n v="0"/>
    <n v="0"/>
    <n v="0"/>
    <n v="0"/>
    <n v="1830.6399999999999"/>
    <n v="1830.6399999999999"/>
    <n v="0"/>
    <s v="G/510507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509 Horas Extraordinarias y Suplementarias"/>
    <s v="002"/>
    <n v="13297.33"/>
    <n v="-5520"/>
    <n v="7777.33"/>
    <n v="-5698.03"/>
    <n v="2079.3000000000002"/>
    <n v="0"/>
    <n v="1901.27"/>
    <n v="1901.27"/>
    <n v="5876.0599999999995"/>
    <n v="5876.0599999999995"/>
    <n v="178.03"/>
    <s v="G/510509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510 Servicios Personales por Contrato"/>
    <s v="002"/>
    <n v="138828"/>
    <n v="-62832"/>
    <n v="75996"/>
    <n v="0"/>
    <n v="75996"/>
    <n v="42998"/>
    <n v="32998"/>
    <n v="32998"/>
    <n v="42998"/>
    <n v="42998"/>
    <n v="0"/>
    <s v="G/510510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512 Subrogación"/>
    <s v="002"/>
    <n v="6034.04"/>
    <n v="-2000"/>
    <n v="4034.04"/>
    <n v="-2758.94"/>
    <n v="1275.0999999999999"/>
    <n v="0"/>
    <n v="516.16999999999996"/>
    <n v="516.16999999999996"/>
    <n v="3517.87"/>
    <n v="3517.87"/>
    <n v="758.93"/>
    <s v="G/51051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513 Encargos"/>
    <s v="002"/>
    <n v="6068.08"/>
    <n v="-2000"/>
    <n v="4068.08"/>
    <n v="0"/>
    <n v="4068.08"/>
    <n v="0"/>
    <n v="3600"/>
    <n v="3600"/>
    <n v="468.07999999999993"/>
    <n v="468.07999999999993"/>
    <n v="468.08"/>
    <s v="G/51051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601 Aporte Patronal"/>
    <s v="002"/>
    <n v="277089.65000000002"/>
    <n v="-7948.25"/>
    <n v="269141.40000000002"/>
    <n v="-11119.59"/>
    <n v="258021.81000000003"/>
    <n v="4983.87"/>
    <n v="167235.22"/>
    <n v="167235.22"/>
    <n v="101906.18000000002"/>
    <n v="101906.18000000002"/>
    <n v="85802.72"/>
    <s v="G/510601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602 Fondo de Reserva"/>
    <s v="002"/>
    <n v="182536"/>
    <n v="-5236"/>
    <n v="177300"/>
    <n v="-26384.98"/>
    <n v="150915.01999999999"/>
    <n v="5604.12"/>
    <n v="96703.039999999994"/>
    <n v="96703.039999999994"/>
    <n v="80596.960000000006"/>
    <n v="80596.960000000006"/>
    <n v="48607.86"/>
    <s v="G/5106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4D REMUNERACION PERSONAL"/>
    <x v="0"/>
    <s v="510707 Compensación por Vacaciones no Gozadas por"/>
    <s v="002"/>
    <n v="19721.25"/>
    <n v="-8307.48"/>
    <n v="11413.77"/>
    <n v="0"/>
    <n v="11413.77"/>
    <n v="0"/>
    <n v="4256.3500000000004"/>
    <n v="1006.34"/>
    <n v="7157.42"/>
    <n v="10407.43"/>
    <n v="7157.42"/>
    <s v="G/510707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101  Agua Potable"/>
    <s v="001"/>
    <n v="3600"/>
    <n v="0"/>
    <n v="3600"/>
    <n v="0"/>
    <n v="3600"/>
    <n v="0"/>
    <n v="3600"/>
    <n v="1375.98"/>
    <n v="0"/>
    <n v="2224.02"/>
    <n v="0"/>
    <s v="G/530101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104 Energía Eléctrica"/>
    <s v="001"/>
    <n v="16000"/>
    <n v="0"/>
    <n v="16000"/>
    <n v="0"/>
    <n v="16000"/>
    <n v="0"/>
    <n v="14000"/>
    <n v="7675.75"/>
    <n v="2000"/>
    <n v="8324.25"/>
    <n v="2000"/>
    <s v="G/5301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105 Telecomunicaciones"/>
    <s v="001"/>
    <n v="10600"/>
    <n v="-582.4"/>
    <n v="10017.6"/>
    <n v="0"/>
    <n v="10017.6"/>
    <n v="0"/>
    <n v="8912"/>
    <n v="4936.6099999999997"/>
    <n v="1105.6000000000004"/>
    <n v="5080.9900000000007"/>
    <n v="1105.5999999999999"/>
    <s v="G/530105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204 Edición, Impresión, Reproducción, Public"/>
    <s v="001"/>
    <n v="7000"/>
    <n v="2031.25"/>
    <n v="9031.25"/>
    <n v="0"/>
    <n v="9031.25"/>
    <n v="1999.98"/>
    <n v="7031.25"/>
    <n v="80.349999999999994"/>
    <n v="2000"/>
    <n v="8950.9"/>
    <n v="0.02"/>
    <s v="G/5302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208 Servicio de Seguridad y Vigilancia"/>
    <s v="001"/>
    <n v="570990.34"/>
    <n v="30347.83"/>
    <n v="601338.16999999993"/>
    <n v="0"/>
    <n v="601338.16999999993"/>
    <n v="0"/>
    <n v="543881.23"/>
    <n v="376686.78"/>
    <n v="57456.939999999944"/>
    <n v="224651.3899999999"/>
    <n v="57456.94"/>
    <s v="G/530208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209 Servicios de Aseo, Lavado de Vestimenta"/>
    <s v="001"/>
    <n v="168000"/>
    <n v="-11666.23"/>
    <n v="156333.76999999999"/>
    <n v="0"/>
    <n v="156333.76999999999"/>
    <n v="6744.96"/>
    <n v="149588.81"/>
    <n v="87260.11"/>
    <n v="6744.9599999999919"/>
    <n v="69073.659999999989"/>
    <n v="0"/>
    <s v="G/530209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301 Pasajes al Interior"/>
    <s v="001"/>
    <n v="1000"/>
    <n v="-997.5"/>
    <n v="2.5"/>
    <n v="0"/>
    <n v="2.5"/>
    <n v="0"/>
    <n v="2.5"/>
    <n v="2.5"/>
    <n v="0"/>
    <n v="0"/>
    <n v="0"/>
    <s v="G/530301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302 Pasajes al Exterior"/>
    <s v="001"/>
    <n v="5000"/>
    <n v="-5000"/>
    <n v="0"/>
    <n v="0"/>
    <n v="0"/>
    <n v="0"/>
    <n v="0"/>
    <n v="0"/>
    <n v="0"/>
    <n v="0"/>
    <n v="0"/>
    <s v="G/5303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303 Viáticos y Subsistencias en el Interior"/>
    <s v="001"/>
    <n v="500"/>
    <n v="-500"/>
    <n v="0"/>
    <n v="0"/>
    <n v="0"/>
    <n v="0"/>
    <n v="0"/>
    <n v="0"/>
    <n v="0"/>
    <n v="0"/>
    <n v="0"/>
    <s v="G/53030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304 Viáticos y Subsistencias en el Exterior"/>
    <s v="001"/>
    <n v="1500"/>
    <n v="-1500"/>
    <n v="0"/>
    <n v="0"/>
    <n v="0"/>
    <n v="0"/>
    <n v="0"/>
    <n v="0"/>
    <n v="0"/>
    <n v="0"/>
    <n v="0"/>
    <s v="G/5303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402 Edificios, Locales, Residencias y Cablea"/>
    <s v="001"/>
    <n v="50"/>
    <n v="-50"/>
    <n v="0"/>
    <n v="0"/>
    <n v="0"/>
    <n v="0"/>
    <n v="0"/>
    <n v="0"/>
    <n v="0"/>
    <n v="0"/>
    <n v="0"/>
    <s v="G/5304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403 Mobiliarios (Instalación, Mantenimiento"/>
    <s v="001"/>
    <n v="50"/>
    <n v="0"/>
    <n v="50"/>
    <n v="0"/>
    <n v="50"/>
    <n v="0"/>
    <n v="0"/>
    <n v="0"/>
    <n v="50"/>
    <n v="50"/>
    <n v="50"/>
    <s v="G/53040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404 Maquinarias y Equipos (Instalación, Mant"/>
    <s v="001"/>
    <n v="23874.22"/>
    <n v="-11397.24"/>
    <n v="12476.980000000001"/>
    <n v="0"/>
    <n v="12476.980000000001"/>
    <n v="0"/>
    <n v="12476.98"/>
    <n v="1510.56"/>
    <n v="0"/>
    <n v="10966.420000000002"/>
    <n v="0"/>
    <s v="G/5304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405 Vehículos (Servicio para Mantenimiento y Re"/>
    <s v="001"/>
    <n v="7000"/>
    <n v="0"/>
    <n v="7000"/>
    <n v="0"/>
    <n v="7000"/>
    <n v="0"/>
    <n v="6068.16"/>
    <n v="2821.28"/>
    <n v="931.84000000000015"/>
    <n v="4178.7199999999993"/>
    <n v="931.84"/>
    <s v="G/530405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502 Edificios, Locales y Residencias, Parque"/>
    <s v="001"/>
    <n v="11201.44"/>
    <n v="-6000"/>
    <n v="5201.4400000000005"/>
    <n v="0"/>
    <n v="5201.4400000000005"/>
    <n v="0"/>
    <n v="5180"/>
    <n v="4250"/>
    <n v="21.440000000000509"/>
    <n v="951.44000000000051"/>
    <n v="21.44"/>
    <s v="G/5305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704 Mantenimiento y Reparación de Equipos y Sis"/>
    <s v="001"/>
    <n v="7250"/>
    <n v="0"/>
    <n v="7250"/>
    <n v="0"/>
    <n v="7250"/>
    <n v="7099.68"/>
    <n v="0"/>
    <n v="0"/>
    <n v="7250"/>
    <n v="7250"/>
    <n v="150.32"/>
    <s v="G/5307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1 Alimentos y Bebidas"/>
    <s v="001"/>
    <n v="50"/>
    <n v="-50"/>
    <n v="0"/>
    <n v="0"/>
    <n v="0"/>
    <n v="0"/>
    <n v="0"/>
    <n v="0"/>
    <n v="0"/>
    <n v="0"/>
    <n v="0"/>
    <s v="G/530801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2 Vestuario, Lencería, Prendas de Protecc"/>
    <s v="001"/>
    <n v="100"/>
    <n v="-100"/>
    <n v="0"/>
    <n v="0"/>
    <n v="0"/>
    <n v="0"/>
    <n v="0"/>
    <n v="0"/>
    <n v="0"/>
    <n v="0"/>
    <n v="0"/>
    <s v="G/5308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3 Combustibles y Lubricantes"/>
    <s v="001"/>
    <n v="7000"/>
    <n v="951.7"/>
    <n v="7951.7"/>
    <n v="0"/>
    <n v="7951.7"/>
    <n v="0"/>
    <n v="7951.7"/>
    <n v="3202.2"/>
    <n v="0"/>
    <n v="4749.5"/>
    <n v="0"/>
    <s v="G/53080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4 Materiales de Oficina"/>
    <s v="001"/>
    <n v="1000"/>
    <n v="-1000"/>
    <n v="0"/>
    <n v="0"/>
    <n v="0"/>
    <n v="0"/>
    <n v="0"/>
    <n v="0"/>
    <n v="0"/>
    <n v="0"/>
    <n v="0"/>
    <s v="G/5308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5 Materiales de Aseo"/>
    <s v="001"/>
    <n v="200"/>
    <n v="-200"/>
    <n v="0"/>
    <n v="0"/>
    <n v="0"/>
    <n v="0"/>
    <n v="0"/>
    <n v="0"/>
    <n v="0"/>
    <n v="0"/>
    <n v="0"/>
    <s v="G/530805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07 Materiales de Impresión, Fotografía, Rep"/>
    <s v="001"/>
    <n v="100"/>
    <n v="-100"/>
    <n v="0"/>
    <n v="0"/>
    <n v="0"/>
    <n v="0"/>
    <n v="0"/>
    <n v="0"/>
    <n v="0"/>
    <n v="0"/>
    <n v="0"/>
    <s v="G/530807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11 Insumos, Materiales y Suministros para Cons"/>
    <s v="001"/>
    <n v="2874"/>
    <n v="-2868.5"/>
    <n v="5.5"/>
    <n v="0"/>
    <n v="5.5"/>
    <n v="0"/>
    <n v="5.5"/>
    <n v="5.5"/>
    <n v="0"/>
    <n v="0"/>
    <n v="0"/>
    <s v="G/530811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12 Materiales Didácticos"/>
    <s v="001"/>
    <n v="1000"/>
    <n v="-1000"/>
    <n v="0"/>
    <n v="0"/>
    <n v="0"/>
    <n v="0"/>
    <n v="0"/>
    <n v="0"/>
    <n v="0"/>
    <n v="0"/>
    <n v="0"/>
    <s v="G/53081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13 Repuestos y Accesorios"/>
    <s v="001"/>
    <n v="10000"/>
    <n v="10366.09"/>
    <n v="20366.09"/>
    <n v="0"/>
    <n v="20366.09"/>
    <n v="0"/>
    <n v="20366.09"/>
    <n v="16285.95"/>
    <n v="0"/>
    <n v="4080.1399999999994"/>
    <n v="0"/>
    <s v="G/530813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14 Suministros para Actividades Agropecuarias,"/>
    <s v="001"/>
    <n v="115"/>
    <n v="-115"/>
    <n v="0"/>
    <n v="0"/>
    <n v="0"/>
    <n v="0"/>
    <n v="0"/>
    <n v="0"/>
    <n v="0"/>
    <n v="0"/>
    <n v="0"/>
    <s v="G/53081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20 Menaje y Accesorios Descartables"/>
    <s v="001"/>
    <n v="80"/>
    <n v="-80"/>
    <n v="0"/>
    <n v="0"/>
    <n v="0"/>
    <n v="0"/>
    <n v="0"/>
    <n v="0"/>
    <n v="0"/>
    <n v="0"/>
    <n v="0"/>
    <s v="G/530820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26 Dispositivos Médicos de Uso General"/>
    <s v="001"/>
    <n v="20"/>
    <n v="-20"/>
    <n v="0"/>
    <n v="0"/>
    <n v="0"/>
    <n v="0"/>
    <n v="0"/>
    <n v="0"/>
    <n v="0"/>
    <n v="0"/>
    <n v="0"/>
    <s v="G/530826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0832 Dispositivos Médicos para Odontología"/>
    <s v="001"/>
    <n v="400"/>
    <n v="-400"/>
    <n v="0"/>
    <n v="0"/>
    <n v="0"/>
    <n v="0"/>
    <n v="0"/>
    <n v="0"/>
    <n v="0"/>
    <n v="0"/>
    <n v="0"/>
    <s v="G/53083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1"/>
    <s v="531404 Maquinarias y Equipos"/>
    <s v="001"/>
    <n v="70"/>
    <n v="-70"/>
    <n v="0"/>
    <n v="0"/>
    <n v="0"/>
    <n v="0"/>
    <n v="0"/>
    <n v="0"/>
    <n v="0"/>
    <n v="0"/>
    <n v="0"/>
    <s v="G/531404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2"/>
    <s v="570102 Tasas Generales, Impuestos, Contribuciones,"/>
    <s v="001"/>
    <n v="2500"/>
    <n v="0"/>
    <n v="2500"/>
    <n v="0"/>
    <n v="2500"/>
    <n v="0"/>
    <n v="2184.42"/>
    <n v="2044.64"/>
    <n v="315.57999999999993"/>
    <n v="455.3599999999999"/>
    <n v="315.58"/>
    <s v="G/570102/1PA101"/>
  </r>
  <r>
    <s v="1"/>
    <s v="QUITO CIUDAD SOLIDARIA"/>
    <s v="COMUNALES"/>
    <s v="P"/>
    <s v="TERRITORIO HABITAT Y VIVIENDA"/>
    <s v="Instituto Metropolitano de Patrimonio"/>
    <s v="FS66P020"/>
    <s v="FORTALECIMIENTO INSTITUCIONAL"/>
    <s v="GC00A10100001D GASTOS ADMINISTRATIVOS"/>
    <x v="2"/>
    <s v="570203 Comisiones Bancarias"/>
    <s v="001"/>
    <n v="20"/>
    <n v="0"/>
    <n v="20"/>
    <n v="0"/>
    <n v="20"/>
    <n v="0"/>
    <n v="1.98"/>
    <n v="1.97"/>
    <n v="18.02"/>
    <n v="18.03"/>
    <n v="18.02"/>
    <s v="G/570203/1PA101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203 Decimotercer Sueldo"/>
    <s v="002"/>
    <n v="1543"/>
    <n v="4419"/>
    <n v="5962"/>
    <n v="0"/>
    <n v="5962"/>
    <n v="5061.9399999999996"/>
    <n v="900.06"/>
    <n v="900.06"/>
    <n v="5061.9400000000005"/>
    <n v="5061.9400000000005"/>
    <n v="0"/>
    <s v="G/710203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204 Decimocuarto Sueldo"/>
    <s v="002"/>
    <n v="405.82"/>
    <n v="1400"/>
    <n v="1805.82"/>
    <n v="0"/>
    <n v="1805.82"/>
    <n v="899.02"/>
    <n v="703.52"/>
    <n v="700.98"/>
    <n v="1102.3"/>
    <n v="1104.8399999999999"/>
    <n v="203.28"/>
    <s v="G/71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507 Honorarios"/>
    <s v="002"/>
    <n v="0"/>
    <n v="2630.63"/>
    <n v="2630.63"/>
    <n v="0"/>
    <n v="2630.63"/>
    <n v="0"/>
    <n v="0"/>
    <n v="0"/>
    <n v="2630.63"/>
    <n v="2630.63"/>
    <n v="2630.63"/>
    <s v="G/710507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510 Servicios Personales por Contrato"/>
    <s v="002"/>
    <n v="18516"/>
    <n v="53028"/>
    <n v="71544"/>
    <n v="0"/>
    <n v="71544"/>
    <n v="26724"/>
    <n v="44820"/>
    <n v="44820"/>
    <n v="26724"/>
    <n v="26724"/>
    <n v="0"/>
    <s v="G/710510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601 Aporte Patronal"/>
    <s v="002"/>
    <n v="2342.27"/>
    <n v="6708.04"/>
    <n v="9050.31"/>
    <n v="75.39"/>
    <n v="9125.6999999999989"/>
    <n v="3380.6"/>
    <n v="5669.71"/>
    <n v="5669.71"/>
    <n v="3380.5999999999995"/>
    <n v="3380.5999999999995"/>
    <n v="75.39"/>
    <s v="G/710601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602 Fondo de Reserva"/>
    <s v="002"/>
    <n v="1543"/>
    <n v="4419"/>
    <n v="5962"/>
    <n v="0"/>
    <n v="5962"/>
    <n v="3899.42"/>
    <n v="2062.58"/>
    <n v="2062.58"/>
    <n v="3899.42"/>
    <n v="3899.42"/>
    <n v="0"/>
    <s v="G/710602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3"/>
    <s v="710707 Compensación por Vacaciones no Gozadas por"/>
    <s v="002"/>
    <n v="0"/>
    <n v="7307.48"/>
    <n v="7307.48"/>
    <n v="0"/>
    <n v="7307.48"/>
    <n v="0"/>
    <n v="1465.85"/>
    <n v="0"/>
    <n v="5841.6299999999992"/>
    <n v="7307.48"/>
    <n v="5841.63"/>
    <s v="G/710707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3"/>
    <s v="710203 Decimotercer Sueldo"/>
    <s v="002"/>
    <n v="0"/>
    <n v="817"/>
    <n v="817"/>
    <n v="0"/>
    <n v="817"/>
    <n v="272.36"/>
    <n v="544.64"/>
    <n v="544.64"/>
    <n v="272.36"/>
    <n v="272.36"/>
    <n v="0"/>
    <s v="G/710203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3"/>
    <s v="710204 Decimocuarto Sueldo"/>
    <s v="002"/>
    <n v="0"/>
    <n v="420"/>
    <n v="420"/>
    <n v="0"/>
    <n v="420"/>
    <n v="130.82"/>
    <n v="269.18"/>
    <n v="269.18"/>
    <n v="150.82"/>
    <n v="150.82"/>
    <n v="20"/>
    <s v="G/71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3"/>
    <s v="710510 Servicios Personales por Contrato"/>
    <s v="002"/>
    <n v="0"/>
    <n v="9804"/>
    <n v="9804"/>
    <n v="0"/>
    <n v="9804"/>
    <n v="3268"/>
    <n v="6536"/>
    <n v="6536"/>
    <n v="3268"/>
    <n v="3268"/>
    <n v="0"/>
    <s v="G/710510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3"/>
    <s v="710601 Aporte Patronal"/>
    <s v="002"/>
    <n v="0"/>
    <n v="1240.21"/>
    <n v="1240.21"/>
    <n v="10.33"/>
    <n v="1250.54"/>
    <n v="413.41"/>
    <n v="826.8"/>
    <n v="826.8"/>
    <n v="413.41000000000008"/>
    <n v="413.41000000000008"/>
    <n v="10.33"/>
    <s v="G/710601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3"/>
    <s v="710602 Fondo de Reserva"/>
    <s v="002"/>
    <n v="0"/>
    <n v="817"/>
    <n v="817"/>
    <n v="0"/>
    <n v="817"/>
    <n v="649.12"/>
    <n v="167.88"/>
    <n v="167.88"/>
    <n v="649.12"/>
    <n v="649.12"/>
    <n v="0"/>
    <s v="G/710602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204 Edición, Impresión, Reproducción, Public"/>
    <s v="001"/>
    <n v="0"/>
    <n v="5249.07"/>
    <n v="5249.07"/>
    <n v="0"/>
    <n v="5249.07"/>
    <n v="0"/>
    <n v="0"/>
    <n v="0"/>
    <n v="5249.07"/>
    <n v="5249.07"/>
    <n v="5249.07"/>
    <s v="G/73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205 Espectáculos Culturales y Sociales"/>
    <s v="001"/>
    <n v="170000"/>
    <n v="0"/>
    <n v="170000"/>
    <n v="0"/>
    <n v="170000"/>
    <n v="0"/>
    <n v="152507.56"/>
    <n v="151638.51"/>
    <n v="17492.440000000002"/>
    <n v="18361.489999999991"/>
    <n v="17492.439999999999"/>
    <s v="G/7302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207 Difusión, Información y Publicidad"/>
    <s v="001"/>
    <n v="40000"/>
    <n v="0"/>
    <n v="40000"/>
    <n v="0"/>
    <n v="40000"/>
    <n v="0"/>
    <n v="39432.959999999999"/>
    <n v="39432.959999999999"/>
    <n v="567.04000000000087"/>
    <n v="567.04000000000087"/>
    <n v="567.04"/>
    <s v="G/730207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425 Instalación, Readecuación, Montaje de Expos"/>
    <s v="001"/>
    <n v="0"/>
    <n v="104255.09"/>
    <n v="104255.09"/>
    <n v="0"/>
    <n v="104255.09"/>
    <n v="0"/>
    <n v="0"/>
    <n v="0"/>
    <n v="104255.09"/>
    <n v="104255.09"/>
    <n v="104255.09"/>
    <s v="G/73042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601 Consultoría, Asesoría e Investigación Es"/>
    <s v="001"/>
    <n v="430000"/>
    <n v="-34749.07"/>
    <n v="395250.93"/>
    <n v="-35000"/>
    <n v="360250.93"/>
    <n v="0"/>
    <n v="145058.9"/>
    <n v="39469.279999999999"/>
    <n v="250192.03"/>
    <n v="355781.65"/>
    <n v="215192.03"/>
    <s v="G/730601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606 Honorarios por Contratos Civiles de Servici"/>
    <s v="001"/>
    <n v="250406.08"/>
    <n v="-19696.84"/>
    <n v="230709.24"/>
    <n v="0"/>
    <n v="230709.24"/>
    <n v="1948.8"/>
    <n v="217270.96"/>
    <n v="161575.60999999999"/>
    <n v="13438.279999999999"/>
    <n v="69133.63"/>
    <n v="11489.48"/>
    <s v="G/730606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613 Capacitación para la Ciudadanía en Gener"/>
    <s v="001"/>
    <n v="40000"/>
    <n v="-40000"/>
    <n v="0"/>
    <n v="0"/>
    <n v="0"/>
    <n v="0"/>
    <n v="0"/>
    <n v="0"/>
    <n v="0"/>
    <n v="0"/>
    <n v="0"/>
    <s v="G/730613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5D SISTEMA DE INFORMACION DEL PATRIMONIO CU"/>
    <x v="4"/>
    <s v="730812 Materiales Didácticos"/>
    <s v="001"/>
    <n v="0"/>
    <n v="38314.06"/>
    <n v="38314.06"/>
    <n v="-8814.06"/>
    <n v="29500"/>
    <n v="0"/>
    <n v="0"/>
    <n v="0"/>
    <n v="38314.06"/>
    <n v="38314.06"/>
    <n v="29500"/>
    <s v="G/730812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4"/>
    <s v="730230 Digitalización de Información y Datos Públi"/>
    <s v="001"/>
    <n v="78400"/>
    <n v="-1456"/>
    <n v="76944"/>
    <n v="0"/>
    <n v="76944"/>
    <n v="0"/>
    <n v="76944"/>
    <n v="0"/>
    <n v="0"/>
    <n v="76944"/>
    <n v="0"/>
    <s v="G/730230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4"/>
    <s v="730605 Estudio y Diseño de Proyectos"/>
    <s v="002"/>
    <n v="1165.06"/>
    <n v="0"/>
    <n v="1165.06"/>
    <n v="0"/>
    <n v="1165.06"/>
    <n v="0"/>
    <n v="1165.06"/>
    <n v="0"/>
    <n v="0"/>
    <n v="1165.06"/>
    <n v="0"/>
    <s v="G/7306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4"/>
    <s v="730605 Estudio y Diseño de Proyectos"/>
    <s v="001"/>
    <n v="295300"/>
    <n v="-67435.199999999997"/>
    <n v="227864.8"/>
    <n v="-54530.31"/>
    <n v="173334.49"/>
    <n v="0"/>
    <n v="45271.519999999997"/>
    <n v="40397.760000000002"/>
    <n v="182593.28"/>
    <n v="187467.03999999998"/>
    <n v="128062.97"/>
    <s v="G/7306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4"/>
    <s v="730606 Honorarios por Contratos Civiles de Servici"/>
    <s v="001"/>
    <n v="0"/>
    <n v="48462.400000000001"/>
    <n v="48462.400000000001"/>
    <n v="0"/>
    <n v="48462.400000000001"/>
    <n v="0"/>
    <n v="48462.400000000001"/>
    <n v="41549.760000000002"/>
    <n v="0"/>
    <n v="6912.6399999999994"/>
    <n v="0"/>
    <s v="G/730606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101 Agua Potable"/>
    <s v="001"/>
    <n v="16000"/>
    <n v="0"/>
    <n v="16000"/>
    <n v="0"/>
    <n v="16000"/>
    <n v="0"/>
    <n v="8000"/>
    <n v="3740.2"/>
    <n v="8000"/>
    <n v="12259.8"/>
    <n v="8000"/>
    <s v="G/730101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104 Energía Eléctrica"/>
    <s v="001"/>
    <n v="15000"/>
    <n v="0"/>
    <n v="15000"/>
    <n v="0"/>
    <n v="15000"/>
    <n v="0"/>
    <n v="7000"/>
    <n v="3278.77"/>
    <n v="8000"/>
    <n v="11721.23"/>
    <n v="8000"/>
    <s v="G/73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208 Servicio de Seguridad y Vigilancia"/>
    <s v="001"/>
    <n v="230000"/>
    <n v="1456"/>
    <n v="231456"/>
    <n v="0"/>
    <n v="231456"/>
    <n v="0"/>
    <n v="213858.94"/>
    <n v="148839.31"/>
    <n v="17597.059999999998"/>
    <n v="82616.69"/>
    <n v="17597.060000000001"/>
    <s v="G/730208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605 Estudio y Diseño de Proyectos"/>
    <s v="002"/>
    <n v="28054"/>
    <n v="0"/>
    <n v="28054"/>
    <n v="-4208.1000000000004"/>
    <n v="23845.9"/>
    <n v="0"/>
    <n v="23845.9"/>
    <n v="22443.200000000001"/>
    <n v="4208.0999999999985"/>
    <n v="5610.7999999999993"/>
    <n v="0"/>
    <s v="G/7306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605 Estudio y Diseño de Proyectos"/>
    <s v="001"/>
    <n v="0"/>
    <n v="1404.05"/>
    <n v="1404.05"/>
    <n v="0"/>
    <n v="1404.05"/>
    <n v="0"/>
    <n v="1404.05"/>
    <n v="0"/>
    <n v="0"/>
    <n v="1404.05"/>
    <n v="0"/>
    <s v="G/7306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4"/>
    <s v="730606 Honorarios por Contratos Civiles de Servici"/>
    <s v="001"/>
    <n v="29639.56"/>
    <n v="-11724.04"/>
    <n v="17915.52"/>
    <n v="0"/>
    <n v="17915.52"/>
    <n v="0"/>
    <n v="17915.52"/>
    <n v="11943.68"/>
    <n v="0"/>
    <n v="5971.84"/>
    <n v="0"/>
    <s v="G/730606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204 Edición, Impresión, Reproducción, Public"/>
    <s v="001"/>
    <n v="0"/>
    <n v="16761.7"/>
    <n v="16761.7"/>
    <n v="0"/>
    <n v="16761.7"/>
    <n v="0"/>
    <n v="16761.7"/>
    <n v="16761.7"/>
    <n v="0"/>
    <n v="0"/>
    <n v="0"/>
    <s v="G/73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204 Edición, Impresión, Reproducción, Public"/>
    <s v="002"/>
    <n v="13517.5"/>
    <n v="0"/>
    <n v="13517.5"/>
    <n v="0"/>
    <n v="13517.5"/>
    <n v="0"/>
    <n v="13517.5"/>
    <n v="13517.5"/>
    <n v="0"/>
    <n v="0"/>
    <n v="0"/>
    <s v="G/73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402 Edificios, Locales, Residencias y Cablea"/>
    <s v="001"/>
    <n v="60000"/>
    <n v="0"/>
    <n v="60000"/>
    <n v="-60000"/>
    <n v="0"/>
    <n v="0"/>
    <n v="0"/>
    <n v="0"/>
    <n v="60000"/>
    <n v="60000"/>
    <n v="0"/>
    <s v="G/730402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418 Mantenimiento de Áreas Verdes y Arreglo"/>
    <s v="001"/>
    <n v="42294"/>
    <n v="46386"/>
    <n v="88680"/>
    <n v="0"/>
    <n v="88680"/>
    <n v="46164.23"/>
    <n v="40071.019999999997"/>
    <n v="8904.68"/>
    <n v="48608.98"/>
    <n v="79775.320000000007"/>
    <n v="2444.75"/>
    <s v="G/730418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425 Instalación, Readecuación, Montaje de Expos"/>
    <s v="001"/>
    <n v="75000"/>
    <n v="35000"/>
    <n v="110000"/>
    <n v="-49462.03"/>
    <n v="60537.97"/>
    <n v="0"/>
    <n v="0"/>
    <n v="0"/>
    <n v="110000"/>
    <n v="110000"/>
    <n v="60537.97"/>
    <s v="G/73042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601 Consultoría, Asesoría e Investigación Es"/>
    <s v="001"/>
    <n v="326100"/>
    <n v="0"/>
    <n v="326100"/>
    <n v="0"/>
    <n v="326100"/>
    <n v="2225.9899999999998"/>
    <n v="234719.57"/>
    <n v="55627.62"/>
    <n v="91380.43"/>
    <n v="270472.38"/>
    <n v="89154.44"/>
    <s v="G/730601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605 Estudio y Diseño de Proyectos"/>
    <s v="001"/>
    <n v="20000"/>
    <n v="0"/>
    <n v="20000"/>
    <n v="0"/>
    <n v="20000"/>
    <n v="0"/>
    <n v="0"/>
    <n v="0"/>
    <n v="20000"/>
    <n v="20000"/>
    <n v="20000"/>
    <s v="G/730605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606 Honorarios por Contratos Civiles de Servici"/>
    <s v="001"/>
    <n v="36450"/>
    <n v="-17041.52"/>
    <n v="19408.48"/>
    <n v="0"/>
    <n v="19408.48"/>
    <n v="0"/>
    <n v="19408.48"/>
    <n v="13436.64"/>
    <n v="0"/>
    <n v="5971.84"/>
    <n v="0"/>
    <s v="G/730606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4"/>
    <s v="730609 Investigaciones Profesionales y Análisis de"/>
    <s v="001"/>
    <n v="30000"/>
    <n v="0"/>
    <n v="30000"/>
    <n v="0"/>
    <n v="30000"/>
    <n v="5.35"/>
    <n v="29545.599999999999"/>
    <n v="0"/>
    <n v="454.40000000000146"/>
    <n v="30000"/>
    <n v="449.05"/>
    <s v="G/730609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5"/>
    <s v="750104 Urbanización y Embellecimiento"/>
    <s v="001"/>
    <n v="10295560"/>
    <n v="-853816.83"/>
    <n v="9441743.1699999999"/>
    <n v="-4711333"/>
    <n v="4730410.17"/>
    <n v="98422.13"/>
    <n v="2337323.29"/>
    <n v="1445488.14"/>
    <n v="7104419.8799999999"/>
    <n v="7996255.0300000003"/>
    <n v="2294664.75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7D CONSERVACIÓN DE LA ARQUITECTURA RELIGIOS"/>
    <x v="5"/>
    <s v="750104 Urbanización y Embellecimiento"/>
    <s v="001"/>
    <n v="2131000"/>
    <n v="-300000"/>
    <n v="1831000"/>
    <n v="-767000"/>
    <n v="1064000"/>
    <n v="0"/>
    <n v="937419.09"/>
    <n v="326194.56"/>
    <n v="893580.91"/>
    <n v="1504805.44"/>
    <n v="126580.91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5"/>
    <s v="750104 Urbanización y Embellecimiento"/>
    <s v="001"/>
    <n v="5750350.3600000003"/>
    <n v="488939.56"/>
    <n v="6239289.9199999999"/>
    <n v="-3580565.02"/>
    <n v="2658724.9"/>
    <n v="119133.4"/>
    <n v="1774677.43"/>
    <n v="1001846.73"/>
    <n v="4464612.49"/>
    <n v="5237443.1899999995"/>
    <n v="764914.07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5"/>
    <s v="750104 Urbanización y Embellecimiento"/>
    <s v="002"/>
    <n v="616354.76"/>
    <n v="0"/>
    <n v="616354.76"/>
    <n v="-176153.85"/>
    <n v="440200.91000000003"/>
    <n v="0.01"/>
    <n v="440200.9"/>
    <n v="416563.14"/>
    <n v="176153.86"/>
    <n v="199791.62"/>
    <n v="0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5"/>
    <s v="750104 Urbanización y Embellecimiento"/>
    <s v="001"/>
    <n v="370000"/>
    <n v="0"/>
    <n v="370000"/>
    <n v="-63820"/>
    <n v="306180"/>
    <n v="0"/>
    <n v="296776.8"/>
    <n v="225278.8"/>
    <n v="73223.200000000012"/>
    <n v="144721.20000000001"/>
    <n v="9403.2000000000007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10D CONSERVACIÓN DEL PATRIMONIO DE BIENES MU"/>
    <x v="5"/>
    <s v="750104 Urbanización y Embellecimiento"/>
    <s v="001"/>
    <n v="1893500"/>
    <n v="0"/>
    <n v="1893500"/>
    <n v="-273170.11"/>
    <n v="1620329.8900000001"/>
    <n v="4696.47"/>
    <n v="892531.98"/>
    <n v="456215.56"/>
    <n v="1000968.02"/>
    <n v="1437284.44"/>
    <n v="723101.44"/>
    <s v="G/7501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8D CONSERVACIÓN DEL ESPACIO PÚBLICO EN EL C"/>
    <x v="8"/>
    <s v="770206 Costas Judiciales, Trámites Notariales, Leg"/>
    <s v="001"/>
    <n v="5000"/>
    <n v="0"/>
    <n v="5000"/>
    <n v="0"/>
    <n v="5000"/>
    <n v="0"/>
    <n v="60.4"/>
    <n v="0"/>
    <n v="4939.6000000000004"/>
    <n v="5000"/>
    <n v="4939.6000000000004"/>
    <s v="G/770206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9"/>
    <s v="780103 A Empresas Públicas"/>
    <s v="001"/>
    <n v="0"/>
    <n v="726091.57"/>
    <n v="726091.57"/>
    <n v="0"/>
    <n v="726091.57"/>
    <n v="0"/>
    <n v="0"/>
    <n v="0"/>
    <n v="726091.57"/>
    <n v="726091.57"/>
    <n v="726091.57"/>
    <s v="G/780103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9"/>
    <s v="780204 Transferencias o Donaciones al Sector Priva"/>
    <s v="001"/>
    <n v="300000"/>
    <n v="-200000"/>
    <n v="100000"/>
    <n v="-100000"/>
    <n v="0"/>
    <n v="0"/>
    <n v="0"/>
    <n v="0"/>
    <n v="100000"/>
    <n v="100000"/>
    <n v="0"/>
    <s v="G/780204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6D  CONSERVACIÓN DE EDIFICACIONES PATRIMONI"/>
    <x v="6"/>
    <s v="840103 Mobiliarios"/>
    <s v="001"/>
    <n v="0"/>
    <n v="33600"/>
    <n v="33600"/>
    <n v="-33600"/>
    <n v="0"/>
    <n v="0"/>
    <n v="0"/>
    <n v="0"/>
    <n v="33600"/>
    <n v="33600"/>
    <n v="0"/>
    <s v="G/840103/3PP303"/>
  </r>
  <r>
    <s v="3"/>
    <s v="QUITO CIUDAD INTELIGENTE"/>
    <s v="COMUNALES"/>
    <s v="P"/>
    <s v="TERRITORIO HABITAT Y VIVIENDA"/>
    <s v="Instituto Metropolitano de Patrimonio"/>
    <s v="FS66P020"/>
    <s v="PROTEGER EL PATRIMONIO HISTORICO Y CULTURAL DEL DM"/>
    <s v="GI00P30300009D CONSERVACIÓN DEL PATRIMONIO  ARQUEOLÓGIC"/>
    <x v="6"/>
    <s v="840103 Mobiliarios"/>
    <s v="001"/>
    <n v="70000"/>
    <n v="0"/>
    <n v="70000"/>
    <n v="-70000"/>
    <n v="0"/>
    <n v="0"/>
    <n v="0"/>
    <n v="0"/>
    <n v="70000"/>
    <n v="70000"/>
    <n v="0"/>
    <s v="G/840103/3PP303"/>
  </r>
  <r>
    <s v="1"/>
    <s v="QUITO CIUDAD SOLIDARIA"/>
    <s v="GENERALES"/>
    <s v="C"/>
    <s v="COORDINACION DE ALCALDIA Y SECRETARIA DEL CONCEJO"/>
    <s v="Procuraduría Metropolitana"/>
    <s v="ZA01C010"/>
    <s v="FORTALECIMIENTO INSTITUCIONAL"/>
    <s v="GC00A10100001D GASTOS ADMINISTRATIVOS"/>
    <x v="2"/>
    <s v="570206 Costas Judiciales, Trámites Notariales, Leg"/>
    <s v="002"/>
    <n v="5000"/>
    <n v="0"/>
    <n v="5000"/>
    <n v="0"/>
    <n v="5000"/>
    <n v="0"/>
    <n v="1200"/>
    <n v="0"/>
    <n v="3800"/>
    <n v="5000"/>
    <n v="3800"/>
    <s v="G/570206/1CA101"/>
  </r>
  <r>
    <s v="1"/>
    <s v="QUITO CIUDAD SOLIDARIA"/>
    <s v="GENERALES"/>
    <s v="C"/>
    <s v="COORDINACION DE ALCALDIA Y SECRETARIA DEL CONCEJO"/>
    <s v="QUITO HONESTO"/>
    <s v="ZA01C050"/>
    <s v="TRANSFERENCIA"/>
    <s v="GI00A10200005T QUITO HONESTO"/>
    <x v="10"/>
    <s v="580102 A Entidades Descentralizadas y Autónomas"/>
    <s v="002"/>
    <n v="0"/>
    <n v="1413250.73"/>
    <n v="1413250.73"/>
    <n v="-179563.78"/>
    <n v="1233686.95"/>
    <n v="0"/>
    <n v="1233686.95"/>
    <n v="706625.36"/>
    <n v="179563.78000000003"/>
    <n v="706625.37"/>
    <n v="0"/>
    <s v="G/580102/1CA102"/>
  </r>
  <r>
    <s v="1"/>
    <s v="QUITO CIUDAD SOLIDARIA"/>
    <s v="GENERALES"/>
    <s v="C"/>
    <s v="COORDINACION DE ALCALDIA Y SECRETARIA DEL CONCEJO"/>
    <s v="QUITO HONESTO"/>
    <s v="ZA01C050"/>
    <s v="TRANSFERENCIA"/>
    <s v="GI00A10200005T QUITO HONESTO"/>
    <x v="10"/>
    <s v="580103 A Empresas Públicas"/>
    <s v="002"/>
    <n v="1413250.73"/>
    <n v="-1413250.73"/>
    <n v="0"/>
    <n v="0"/>
    <n v="0"/>
    <n v="0"/>
    <n v="0"/>
    <n v="0"/>
    <n v="0"/>
    <n v="0"/>
    <n v="0"/>
    <s v="G/580103/1CA102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0"/>
    <s v="510502 Remuneración Unificada para Pasantes e Inte"/>
    <s v="002"/>
    <n v="142372.19"/>
    <n v="-136168.19"/>
    <n v="6204"/>
    <n v="0"/>
    <n v="6204"/>
    <n v="470.4"/>
    <n v="2822.4"/>
    <n v="2822.4"/>
    <n v="3381.6"/>
    <n v="3381.6"/>
    <n v="2911.2"/>
    <s v="G/510502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105 Remuneraciones Unificadas"/>
    <s v="002"/>
    <n v="3287178.36"/>
    <n v="-40098"/>
    <n v="3247080.36"/>
    <n v="-98796.26"/>
    <n v="3148284.1"/>
    <n v="0"/>
    <n v="2336570.2799999998"/>
    <n v="2336570.2799999998"/>
    <n v="910510.08000000007"/>
    <n v="910510.08000000007"/>
    <n v="811713.82"/>
    <s v="G/510105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203 Decimotercer Sueldo"/>
    <s v="002"/>
    <n v="293188.53000000003"/>
    <n v="-39525.660000000003"/>
    <n v="253662.87000000002"/>
    <n v="0"/>
    <n v="253662.87000000002"/>
    <n v="18233.53"/>
    <n v="25768.67"/>
    <n v="25768.67"/>
    <n v="227894.2"/>
    <n v="227894.2"/>
    <n v="209660.67"/>
    <s v="G/510203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204 Decimocuarto Sueldo"/>
    <s v="002"/>
    <n v="109571.4"/>
    <n v="-400"/>
    <n v="109171.4"/>
    <n v="0"/>
    <n v="109171.4"/>
    <n v="2058.11"/>
    <n v="97859.32"/>
    <n v="97859.32"/>
    <n v="11312.079999999987"/>
    <n v="11312.079999999987"/>
    <n v="9253.9699999999993"/>
    <s v="G/510204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507 Honorarios"/>
    <s v="002"/>
    <n v="18457.03"/>
    <n v="0"/>
    <n v="18457.03"/>
    <n v="0"/>
    <n v="18457.03"/>
    <n v="0"/>
    <n v="14742.59"/>
    <n v="14742.59"/>
    <n v="3714.4399999999987"/>
    <n v="3714.4399999999987"/>
    <n v="3714.44"/>
    <s v="G/510507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509 Horas Extraordinarias y Suplementarias"/>
    <s v="002"/>
    <n v="10243.32"/>
    <n v="24102.080000000002"/>
    <n v="34345.4"/>
    <n v="12597.14"/>
    <n v="46942.54"/>
    <n v="0"/>
    <n v="33342.22"/>
    <n v="33342.22"/>
    <n v="1003.1800000000003"/>
    <n v="1003.1800000000003"/>
    <n v="13600.32"/>
    <s v="G/510509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510 Servicios Personales por Contrato"/>
    <s v="002"/>
    <n v="231084"/>
    <n v="0"/>
    <n v="231084"/>
    <n v="0"/>
    <n v="231084"/>
    <n v="98473.1"/>
    <n v="132610.9"/>
    <n v="132610.9"/>
    <n v="98473.1"/>
    <n v="98473.1"/>
    <n v="0"/>
    <s v="G/510510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512 Subrogación"/>
    <s v="002"/>
    <n v="16920.57"/>
    <n v="0"/>
    <n v="16920.57"/>
    <n v="-7490.14"/>
    <n v="9430.43"/>
    <n v="0"/>
    <n v="2425.9699999999998"/>
    <n v="2425.9699999999998"/>
    <n v="14494.6"/>
    <n v="14494.6"/>
    <n v="7004.46"/>
    <s v="G/510512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513 Encargos"/>
    <s v="002"/>
    <n v="11841.14"/>
    <n v="0"/>
    <n v="11841.14"/>
    <n v="1849.34"/>
    <n v="13690.48"/>
    <n v="0"/>
    <n v="9866.67"/>
    <n v="9866.67"/>
    <n v="1974.4699999999993"/>
    <n v="1974.4699999999993"/>
    <n v="3823.81"/>
    <s v="G/510513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601 Aporte Patronal"/>
    <s v="002"/>
    <n v="445060.19"/>
    <n v="-1277.43"/>
    <n v="443782.76"/>
    <n v="0"/>
    <n v="443782.76"/>
    <n v="10287.129999999999"/>
    <n v="321593.65999999997"/>
    <n v="321593.65999999997"/>
    <n v="122189.10000000003"/>
    <n v="122189.10000000003"/>
    <n v="111901.97"/>
    <s v="G/510601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602 Fondo de Reserva"/>
    <s v="002"/>
    <n v="293188.53000000003"/>
    <n v="-841.16"/>
    <n v="292347.37000000005"/>
    <n v="-28056.66"/>
    <n v="264290.71000000008"/>
    <n v="14278.26"/>
    <n v="186339.42"/>
    <n v="186339.42"/>
    <n v="106007.95000000004"/>
    <n v="106007.95000000004"/>
    <n v="63673.03"/>
    <s v="G/510602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705 Restitución de Puesto"/>
    <s v="002"/>
    <n v="0"/>
    <n v="68607.66"/>
    <n v="68607.66"/>
    <n v="0"/>
    <n v="68607.66"/>
    <n v="0"/>
    <n v="62473.93"/>
    <n v="62473.93"/>
    <n v="6133.7300000000032"/>
    <n v="6133.7300000000032"/>
    <n v="6133.73"/>
    <s v="G/510705/1AA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0"/>
    <s v="510707 Compensación por Vacaciones no Gozadas por"/>
    <s v="002"/>
    <n v="61573.46"/>
    <n v="-39102.080000000002"/>
    <n v="22471.379999999997"/>
    <n v="0"/>
    <n v="22471.379999999997"/>
    <n v="0"/>
    <n v="3525.76"/>
    <n v="3525.76"/>
    <n v="18945.619999999995"/>
    <n v="18945.619999999995"/>
    <n v="18945.62"/>
    <s v="G/510707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101  Agua Potable"/>
    <s v="002"/>
    <n v="6000"/>
    <n v="-3000"/>
    <n v="3000"/>
    <n v="0"/>
    <n v="3000"/>
    <n v="0"/>
    <n v="2136.7399999999998"/>
    <n v="1477.08"/>
    <n v="863.26000000000022"/>
    <n v="1522.92"/>
    <n v="863.26"/>
    <s v="G/53010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104 Energía Eléctrica"/>
    <s v="002"/>
    <n v="37500"/>
    <n v="1000"/>
    <n v="38500"/>
    <n v="0"/>
    <n v="38500"/>
    <n v="0"/>
    <n v="22379.73"/>
    <n v="22326.77"/>
    <n v="16120.27"/>
    <n v="16173.23"/>
    <n v="16120.27"/>
    <s v="G/530104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106  Servicio de Correo"/>
    <s v="002"/>
    <n v="500"/>
    <n v="-320"/>
    <n v="180"/>
    <n v="0"/>
    <n v="180"/>
    <n v="0"/>
    <n v="106.62"/>
    <n v="106.61"/>
    <n v="73.38"/>
    <n v="73.39"/>
    <n v="73.38"/>
    <s v="G/530106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01 Transporte de Personal"/>
    <s v="002"/>
    <n v="81500"/>
    <n v="-5200.45"/>
    <n v="76299.55"/>
    <n v="0"/>
    <n v="76299.55"/>
    <n v="0"/>
    <n v="75784.3"/>
    <n v="32292.67"/>
    <n v="515.25"/>
    <n v="44006.880000000005"/>
    <n v="515.25"/>
    <s v="G/53020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04 Edición, Impresión, Reproducción, Public"/>
    <s v="002"/>
    <n v="0"/>
    <n v="768.73"/>
    <n v="768.73"/>
    <n v="0"/>
    <n v="768.73"/>
    <n v="718.73"/>
    <n v="50"/>
    <n v="50"/>
    <n v="718.73"/>
    <n v="718.73"/>
    <n v="0"/>
    <s v="G/530204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07 Difusión, Información y Publicidad"/>
    <s v="002"/>
    <n v="1200"/>
    <n v="-1200"/>
    <n v="0"/>
    <n v="0"/>
    <n v="0"/>
    <n v="0"/>
    <n v="0"/>
    <n v="0"/>
    <n v="0"/>
    <n v="0"/>
    <n v="0"/>
    <s v="G/530207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08 Servicio de Seguridad y Vigilancia"/>
    <s v="002"/>
    <n v="134000"/>
    <n v="20278.68"/>
    <n v="154278.68"/>
    <n v="0"/>
    <n v="154278.68"/>
    <n v="0.01"/>
    <n v="143183.23000000001"/>
    <n v="85458.59"/>
    <n v="11095.449999999983"/>
    <n v="68820.09"/>
    <n v="11095.44"/>
    <s v="G/530208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09 Servicios de Aseo, Lavado de Vestimenta"/>
    <s v="002"/>
    <n v="93000"/>
    <n v="-7390.55"/>
    <n v="85609.45"/>
    <n v="0"/>
    <n v="85609.45"/>
    <n v="27113.31"/>
    <n v="58496.14"/>
    <n v="53460.3"/>
    <n v="27113.309999999998"/>
    <n v="32149.149999999994"/>
    <n v="0"/>
    <s v="G/530209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221 Servicios Personales Eventuales sin Relació"/>
    <s v="002"/>
    <n v="0"/>
    <n v="7056"/>
    <n v="7056"/>
    <n v="0"/>
    <n v="7056"/>
    <n v="7056"/>
    <n v="0"/>
    <n v="0"/>
    <n v="7056"/>
    <n v="7056"/>
    <n v="0"/>
    <s v="G/53022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402 Edificios, Locales, Residencias y Cablea"/>
    <s v="002"/>
    <n v="0"/>
    <n v="12327.19"/>
    <n v="12327.19"/>
    <n v="0"/>
    <n v="12327.19"/>
    <n v="0"/>
    <n v="11968.23"/>
    <n v="3854.59"/>
    <n v="358.96000000000095"/>
    <n v="8472.6"/>
    <n v="358.96"/>
    <s v="G/5304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403 Mobiliarios (Instalación, Mantenimiento"/>
    <s v="002"/>
    <n v="0"/>
    <n v="179.2"/>
    <n v="179.2"/>
    <n v="0"/>
    <n v="179.2"/>
    <n v="0"/>
    <n v="156.80000000000001"/>
    <n v="78.400000000000006"/>
    <n v="22.399999999999977"/>
    <n v="100.79999999999998"/>
    <n v="22.4"/>
    <s v="G/53040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404 Maquinarias y Equipos (Instalación, Mant"/>
    <s v="002"/>
    <n v="1000"/>
    <n v="1020.14"/>
    <n v="2020.1399999999999"/>
    <n v="0"/>
    <n v="2020.1399999999999"/>
    <n v="0"/>
    <n v="1669.74"/>
    <n v="901.88"/>
    <n v="350.39999999999986"/>
    <n v="1118.2599999999998"/>
    <n v="350.4"/>
    <s v="G/530404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405 Vehículos (Servicio para Mantenimiento y Re"/>
    <s v="002"/>
    <n v="0"/>
    <n v="7318.98"/>
    <n v="7318.98"/>
    <n v="0"/>
    <n v="7318.98"/>
    <n v="0"/>
    <n v="7151.98"/>
    <n v="904.68"/>
    <n v="167"/>
    <n v="6414.2999999999993"/>
    <n v="167"/>
    <s v="G/530405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502 Edificios, Locales y Residencias, Parque"/>
    <s v="002"/>
    <n v="250000"/>
    <n v="99440"/>
    <n v="349440"/>
    <n v="0"/>
    <n v="349440"/>
    <n v="0"/>
    <n v="349440"/>
    <n v="262080"/>
    <n v="0"/>
    <n v="87360"/>
    <n v="0"/>
    <s v="G/5305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601 Consultoría, Asesoría e Investigación Es"/>
    <s v="002"/>
    <n v="0"/>
    <n v="4513.26"/>
    <n v="4513.26"/>
    <n v="0"/>
    <n v="4513.26"/>
    <n v="0"/>
    <n v="4480"/>
    <n v="0"/>
    <n v="33.260000000000218"/>
    <n v="4513.26"/>
    <n v="33.26"/>
    <s v="G/53060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602 Servicio de Auditoría"/>
    <s v="002"/>
    <n v="0"/>
    <n v="3920"/>
    <n v="3920"/>
    <n v="0"/>
    <n v="3920"/>
    <n v="0"/>
    <n v="3920"/>
    <n v="3920"/>
    <n v="0"/>
    <n v="0"/>
    <n v="0"/>
    <s v="G/5306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702 Arrendamiento y Licencias de Uso de Paquete"/>
    <s v="002"/>
    <n v="0"/>
    <n v="64.989999999999995"/>
    <n v="64.989999999999995"/>
    <n v="0"/>
    <n v="64.989999999999995"/>
    <n v="0"/>
    <n v="0"/>
    <n v="0"/>
    <n v="64.989999999999995"/>
    <n v="64.989999999999995"/>
    <n v="64.989999999999995"/>
    <s v="G/5307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704 Mantenimiento y Reparación de Equipos y Sis"/>
    <s v="002"/>
    <n v="0"/>
    <n v="10463.469999999999"/>
    <n v="10463.469999999999"/>
    <n v="0"/>
    <n v="10463.469999999999"/>
    <n v="0"/>
    <n v="8940.44"/>
    <n v="6913.15"/>
    <n v="1523.0299999999988"/>
    <n v="3550.3199999999997"/>
    <n v="1523.03"/>
    <s v="G/530704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1 Alimentos y Bebidas"/>
    <s v="002"/>
    <n v="3600"/>
    <n v="-140.96"/>
    <n v="3459.04"/>
    <n v="0"/>
    <n v="3459.04"/>
    <n v="0"/>
    <n v="738.49"/>
    <n v="19.45"/>
    <n v="2720.55"/>
    <n v="3439.59"/>
    <n v="2720.55"/>
    <s v="G/53080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2 Vestuario, Lencería, Prendas de Protecc"/>
    <s v="002"/>
    <n v="0"/>
    <n v="20493.04"/>
    <n v="20493.04"/>
    <n v="0"/>
    <n v="20493.04"/>
    <n v="3528"/>
    <n v="16965.04"/>
    <n v="16965.04"/>
    <n v="3528"/>
    <n v="3528"/>
    <n v="0"/>
    <s v="G/5308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3 Combustibles y Lubricantes"/>
    <s v="002"/>
    <n v="1700"/>
    <n v="-110"/>
    <n v="1590"/>
    <n v="0"/>
    <n v="1590"/>
    <n v="0"/>
    <n v="1581.43"/>
    <n v="1081.43"/>
    <n v="8.5699999999999363"/>
    <n v="508.56999999999994"/>
    <n v="8.57"/>
    <s v="G/53080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4 Materiales de Oficina"/>
    <s v="002"/>
    <n v="8000"/>
    <n v="-7900"/>
    <n v="100"/>
    <n v="0"/>
    <n v="100"/>
    <n v="0"/>
    <n v="38.85"/>
    <n v="38.85"/>
    <n v="61.15"/>
    <n v="61.15"/>
    <n v="61.15"/>
    <s v="G/530804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5 Materiales de Aseo"/>
    <s v="002"/>
    <n v="850"/>
    <n v="1523.07"/>
    <n v="2373.0699999999997"/>
    <n v="0"/>
    <n v="2373.0699999999997"/>
    <n v="97.66"/>
    <n v="1988.38"/>
    <n v="1981.59"/>
    <n v="384.6899999999996"/>
    <n v="391.47999999999979"/>
    <n v="287.02999999999997"/>
    <s v="G/530805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07 Materiales de Impresión, Fotografía, Rep"/>
    <s v="002"/>
    <n v="26000"/>
    <n v="-26000"/>
    <n v="0"/>
    <n v="0"/>
    <n v="0"/>
    <n v="0"/>
    <n v="0"/>
    <n v="0"/>
    <n v="0"/>
    <n v="0"/>
    <n v="0"/>
    <s v="G/530807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11 Insumos, Materiales y Suministros para Cons"/>
    <s v="002"/>
    <n v="200"/>
    <n v="0"/>
    <n v="200"/>
    <n v="0"/>
    <n v="200"/>
    <n v="0"/>
    <n v="5.6"/>
    <n v="5.6"/>
    <n v="194.4"/>
    <n v="194.4"/>
    <n v="194.4"/>
    <s v="G/530811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13 Repuestos y Accesorios"/>
    <s v="002"/>
    <n v="5000"/>
    <n v="-4188.3999999999996"/>
    <n v="811.60000000000036"/>
    <n v="0"/>
    <n v="811.60000000000036"/>
    <n v="0"/>
    <n v="811.6"/>
    <n v="811.6"/>
    <n v="0"/>
    <n v="0"/>
    <n v="0"/>
    <s v="G/53081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23 Egresos para Sanidad Agropecuaria"/>
    <s v="002"/>
    <n v="250"/>
    <n v="88.8"/>
    <n v="338.8"/>
    <n v="0"/>
    <n v="338.8"/>
    <n v="0"/>
    <n v="268.8"/>
    <n v="156.80000000000001"/>
    <n v="70"/>
    <n v="182"/>
    <n v="70"/>
    <s v="G/53082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0826 Dispositivos Médicos de Uso General"/>
    <s v="002"/>
    <n v="0"/>
    <n v="2153"/>
    <n v="2153"/>
    <n v="0"/>
    <n v="2153"/>
    <n v="215.04"/>
    <n v="1937.96"/>
    <n v="1937.96"/>
    <n v="215.03999999999996"/>
    <n v="215.03999999999996"/>
    <n v="0"/>
    <s v="G/530826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1"/>
    <s v="531403 Mobiliario"/>
    <s v="002"/>
    <n v="800"/>
    <n v="-800"/>
    <n v="0"/>
    <n v="0"/>
    <n v="0"/>
    <n v="0"/>
    <n v="0"/>
    <n v="0"/>
    <n v="0"/>
    <n v="0"/>
    <n v="0"/>
    <s v="G/53140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2"/>
    <s v="570102 Tasas Generales, Impuestos, Contribuciones,"/>
    <s v="002"/>
    <n v="100"/>
    <n v="100"/>
    <n v="200"/>
    <n v="0"/>
    <n v="200"/>
    <n v="0"/>
    <n v="101.62"/>
    <n v="101.62"/>
    <n v="98.38"/>
    <n v="98.38"/>
    <n v="98.38"/>
    <s v="G/570102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2"/>
    <s v="570203 Comisiones Bancarias"/>
    <s v="002"/>
    <n v="500"/>
    <n v="-170"/>
    <n v="330"/>
    <n v="0"/>
    <n v="330"/>
    <n v="0"/>
    <n v="92.4"/>
    <n v="73.2"/>
    <n v="237.6"/>
    <n v="256.8"/>
    <n v="237.6"/>
    <s v="G/570203/1AA101"/>
  </r>
  <r>
    <s v="1"/>
    <s v="QUITO CIUDAD SOLIDARIA"/>
    <s v="GENERALES"/>
    <s v="A"/>
    <s v="ADMINISTRACION GENERAL"/>
    <s v="Registro de la Propiedad"/>
    <s v="RP36A010"/>
    <s v="FORTALECIMIENTO INSTITUCIONAL"/>
    <s v="GC00A10100001D GASTOS ADMINISTRATIVOS"/>
    <x v="2"/>
    <s v="570206 Costas Judiciales, Trámites Notariales, Leg"/>
    <s v="002"/>
    <n v="220"/>
    <n v="-120"/>
    <n v="100"/>
    <n v="0"/>
    <n v="100"/>
    <n v="0"/>
    <n v="41.44"/>
    <n v="41.44"/>
    <n v="58.56"/>
    <n v="58.56"/>
    <n v="58.56"/>
    <s v="G/570206/1AA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204 Edición, Impresión, Reproducción, Public"/>
    <s v="002"/>
    <n v="13000"/>
    <n v="-1000"/>
    <n v="12000"/>
    <n v="-12000"/>
    <n v="0"/>
    <n v="0"/>
    <n v="0"/>
    <n v="0"/>
    <n v="12000"/>
    <n v="12000"/>
    <n v="0"/>
    <s v="G/730204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207 Difusión, Información y Publicidad"/>
    <s v="002"/>
    <n v="8000"/>
    <n v="-1000"/>
    <n v="7000"/>
    <n v="-7000"/>
    <n v="0"/>
    <n v="0"/>
    <n v="0"/>
    <n v="0"/>
    <n v="7000"/>
    <n v="7000"/>
    <n v="0"/>
    <s v="G/730207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222 Servicios y Derechos en Producción y Progra"/>
    <s v="002"/>
    <n v="48000"/>
    <n v="0"/>
    <n v="48000"/>
    <n v="-24000"/>
    <n v="24000"/>
    <n v="0"/>
    <n v="0"/>
    <n v="0"/>
    <n v="48000"/>
    <n v="48000"/>
    <n v="24000"/>
    <s v="G/730222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230 Digitalización de Información y Datos Públi"/>
    <s v="002"/>
    <n v="0"/>
    <n v="62655.22"/>
    <n v="62655.22"/>
    <n v="0"/>
    <n v="62655.22"/>
    <n v="0"/>
    <n v="62655.22"/>
    <n v="17344.03"/>
    <n v="0"/>
    <n v="45311.19"/>
    <n v="0"/>
    <s v="G/730230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404 Maquinarias y Equipos (Instalación, Mant"/>
    <s v="002"/>
    <n v="200"/>
    <n v="0"/>
    <n v="200"/>
    <n v="-200"/>
    <n v="0"/>
    <n v="0"/>
    <n v="0"/>
    <n v="0"/>
    <n v="200"/>
    <n v="200"/>
    <n v="0"/>
    <s v="G/730404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601 Consultoría, Asesoría e Investigación Es"/>
    <s v="002"/>
    <n v="0"/>
    <n v="17598.03"/>
    <n v="17598.03"/>
    <n v="-17598.03"/>
    <n v="0"/>
    <n v="0"/>
    <n v="0"/>
    <n v="0"/>
    <n v="17598.03"/>
    <n v="17598.03"/>
    <n v="0"/>
    <s v="G/730601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602 Servicio de Auditoría"/>
    <s v="002"/>
    <n v="10000"/>
    <n v="30000"/>
    <n v="40000"/>
    <n v="-40000"/>
    <n v="0"/>
    <n v="0"/>
    <n v="0"/>
    <n v="0"/>
    <n v="40000"/>
    <n v="40000"/>
    <n v="0"/>
    <s v="G/730602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701 Desarrollo, Actualización, Asistencia Té"/>
    <s v="002"/>
    <n v="202800"/>
    <n v="-202800"/>
    <n v="0"/>
    <n v="0"/>
    <n v="0"/>
    <n v="0"/>
    <n v="0"/>
    <n v="0"/>
    <n v="0"/>
    <n v="0"/>
    <n v="0"/>
    <s v="G/730701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4"/>
    <s v="730704 Mantenimiento y Reparación de Equipos y"/>
    <s v="002"/>
    <n v="28125"/>
    <n v="0"/>
    <n v="28125"/>
    <n v="-28125"/>
    <n v="0"/>
    <n v="0"/>
    <n v="0"/>
    <n v="0"/>
    <n v="28125"/>
    <n v="28125"/>
    <n v="0"/>
    <s v="G/730704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6"/>
    <s v="840103 Mobiliarios"/>
    <s v="002"/>
    <n v="0"/>
    <n v="1510.77"/>
    <n v="1510.77"/>
    <n v="-134.4"/>
    <n v="1376.37"/>
    <n v="1376.37"/>
    <n v="0"/>
    <n v="0"/>
    <n v="1510.77"/>
    <n v="1510.77"/>
    <n v="0"/>
    <s v="G/840103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6"/>
    <s v="840104 Maquinarias y Equipos"/>
    <s v="002"/>
    <n v="10000"/>
    <n v="-10000"/>
    <n v="0"/>
    <n v="0"/>
    <n v="0"/>
    <n v="0"/>
    <n v="0"/>
    <n v="0"/>
    <n v="0"/>
    <n v="0"/>
    <n v="0"/>
    <s v="G/840104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6"/>
    <s v="840107 Equipos, Sistemas y Paquetes Informáticos"/>
    <s v="002"/>
    <n v="757633.67"/>
    <n v="15691.2"/>
    <n v="773324.87"/>
    <n v="-709311.6"/>
    <n v="64013.270000000019"/>
    <n v="0"/>
    <n v="6378.6"/>
    <n v="6378.6"/>
    <n v="766946.27"/>
    <n v="766946.27"/>
    <n v="57634.67"/>
    <s v="G/840107/1AL101"/>
  </r>
  <r>
    <s v="1"/>
    <s v="QUITO CIUDAD SOLIDARIA"/>
    <s v="GENERALES"/>
    <s v="A"/>
    <s v="ADMINISTRACION GENERAL"/>
    <s v="Registro de la Propiedad"/>
    <s v="RP36A010"/>
    <s v="GESTION INSTITUCIONAL EFICIENTE E INNOVADORA"/>
    <s v="GI00L10100009D MODERNIZACION INTEGRAL DEL REGISTRO DE L"/>
    <x v="6"/>
    <s v="840402 Licencias Computacionales"/>
    <s v="002"/>
    <n v="0"/>
    <n v="87344.78"/>
    <n v="87344.78"/>
    <n v="-87344.78"/>
    <n v="0"/>
    <n v="0"/>
    <n v="0"/>
    <n v="0"/>
    <n v="87344.78"/>
    <n v="87344.78"/>
    <n v="0"/>
    <s v="G/840402/1AL101"/>
  </r>
  <r>
    <s v="1"/>
    <s v="QUITO CIUDAD SOLIDARIA"/>
    <s v="GENERALES"/>
    <s v="A"/>
    <s v="ADMINISTRACION GENERAL"/>
    <s v="Registro de la Propiedad"/>
    <s v="RP36A010"/>
    <s v="FORTALECIMIENTO INSTITUCIONAL"/>
    <s v="GC00A10100004D REMUNERACION PERSONAL"/>
    <x v="7"/>
    <s v="990101 Obligaciones de Ejercicios Anteriores por E"/>
    <s v="002"/>
    <n v="0"/>
    <n v="15000"/>
    <n v="15000"/>
    <n v="0"/>
    <n v="15000"/>
    <n v="0"/>
    <n v="0"/>
    <n v="0"/>
    <n v="15000"/>
    <n v="15000"/>
    <n v="15000"/>
    <s v="G/990101/1A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105 Remuneraciones Unificadas"/>
    <s v="002"/>
    <n v="1238064"/>
    <n v="-10848"/>
    <n v="1227216"/>
    <n v="-82097.490000000005"/>
    <n v="1145118.51"/>
    <n v="0"/>
    <n v="758572.12"/>
    <n v="758572.12"/>
    <n v="468643.88"/>
    <n v="468643.88"/>
    <n v="386546.39"/>
    <s v="G/510105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106 Salarios Unificados"/>
    <s v="002"/>
    <n v="28381.200000000001"/>
    <n v="0"/>
    <n v="28381.200000000001"/>
    <n v="-7751.47"/>
    <n v="20629.73"/>
    <n v="0"/>
    <n v="13793.44"/>
    <n v="13793.44"/>
    <n v="14587.76"/>
    <n v="14587.76"/>
    <n v="6836.29"/>
    <s v="G/510106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203 Decimotercer Sueldo"/>
    <s v="002"/>
    <n v="105537.1"/>
    <n v="-191"/>
    <n v="105346.1"/>
    <n v="0"/>
    <n v="105346.1"/>
    <n v="396.1"/>
    <n v="18888.96"/>
    <n v="18888.96"/>
    <n v="86457.140000000014"/>
    <n v="86457.140000000014"/>
    <n v="86061.04"/>
    <s v="G/510203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204 Decimocuarto Sueldo"/>
    <s v="002"/>
    <n v="31248.14"/>
    <n v="66.67"/>
    <n v="31314.809999999998"/>
    <n v="0"/>
    <n v="31314.809999999998"/>
    <n v="168.91"/>
    <n v="25264.6"/>
    <n v="25264.6"/>
    <n v="6050.2099999999991"/>
    <n v="6050.2099999999991"/>
    <n v="5881.3"/>
    <s v="G/510204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304 Compensación por Transporte"/>
    <s v="002"/>
    <n v="528"/>
    <n v="0"/>
    <n v="528"/>
    <n v="-387.99"/>
    <n v="140.01"/>
    <n v="0"/>
    <n v="81"/>
    <n v="81"/>
    <n v="447"/>
    <n v="447"/>
    <n v="59.01"/>
    <s v="G/510304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306 Alimentación"/>
    <s v="002"/>
    <n v="4224"/>
    <n v="0"/>
    <n v="4224"/>
    <n v="-2405.54"/>
    <n v="1818.46"/>
    <n v="0"/>
    <n v="1052"/>
    <n v="1052"/>
    <n v="3172"/>
    <n v="3172"/>
    <n v="766.46"/>
    <s v="G/510306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401 Por Cargas Familiares"/>
    <s v="002"/>
    <n v="141.91"/>
    <n v="0"/>
    <n v="141.91"/>
    <n v="-141.91"/>
    <n v="0"/>
    <n v="0"/>
    <n v="0"/>
    <n v="0"/>
    <n v="141.91"/>
    <n v="141.91"/>
    <n v="0"/>
    <s v="G/510401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408 Subsidio de Antigüedad"/>
    <s v="002"/>
    <n v="851.44"/>
    <n v="0"/>
    <n v="851.44"/>
    <n v="-580.17999999999995"/>
    <n v="271.2600000000001"/>
    <n v="0"/>
    <n v="180.2"/>
    <n v="180.2"/>
    <n v="671.24"/>
    <n v="671.24"/>
    <n v="91.06"/>
    <s v="G/510408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507 Honorarios"/>
    <s v="002"/>
    <n v="9832.32"/>
    <n v="0"/>
    <n v="9832.32"/>
    <n v="3323.11"/>
    <n v="13155.43"/>
    <n v="0"/>
    <n v="8279.5400000000009"/>
    <n v="8279.5400000000009"/>
    <n v="1552.7799999999988"/>
    <n v="1552.7799999999988"/>
    <n v="4875.8900000000003"/>
    <s v="G/510507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509 Horas Extraordinarias y Suplementarias"/>
    <s v="002"/>
    <n v="7213.01"/>
    <n v="0"/>
    <n v="7213.01"/>
    <n v="-3569.26"/>
    <n v="3643.75"/>
    <n v="0"/>
    <n v="74.5"/>
    <n v="74.5"/>
    <n v="7138.51"/>
    <n v="7138.51"/>
    <n v="3569.25"/>
    <s v="G/510509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510 Servicios Personales por Contrato"/>
    <s v="002"/>
    <n v="0"/>
    <n v="8556"/>
    <n v="8556"/>
    <n v="0"/>
    <n v="8556"/>
    <n v="4040.33"/>
    <n v="4515.67"/>
    <n v="4515.67"/>
    <n v="4040.33"/>
    <n v="4040.33"/>
    <n v="0"/>
    <s v="G/510510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512 Subrogación"/>
    <s v="002"/>
    <n v="3663.04"/>
    <n v="0"/>
    <n v="3663.04"/>
    <n v="-1626.52"/>
    <n v="2036.52"/>
    <n v="0"/>
    <n v="410"/>
    <n v="410"/>
    <n v="3253.04"/>
    <n v="3253.04"/>
    <n v="1626.52"/>
    <s v="G/510512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513 Encargos"/>
    <s v="002"/>
    <n v="3326.09"/>
    <n v="0"/>
    <n v="3326.09"/>
    <n v="614.62"/>
    <n v="3940.71"/>
    <n v="0"/>
    <n v="2506.8000000000002"/>
    <n v="2506.8000000000002"/>
    <n v="819.29"/>
    <n v="819.29"/>
    <n v="1433.91"/>
    <s v="G/510513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601 Aporte Patronal"/>
    <s v="002"/>
    <n v="160063.41"/>
    <n v="-289.95"/>
    <n v="159773.46"/>
    <n v="-8857.51"/>
    <n v="150915.94999999998"/>
    <n v="426.94"/>
    <n v="99622.399999999994"/>
    <n v="99622.399999999994"/>
    <n v="60151.06"/>
    <n v="60151.06"/>
    <n v="50866.61"/>
    <s v="G/510601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602 Fondo de Reserva"/>
    <s v="002"/>
    <n v="105537.1"/>
    <n v="-191"/>
    <n v="105346.1"/>
    <n v="-28490.46"/>
    <n v="76855.640000000014"/>
    <n v="713"/>
    <n v="50293.67"/>
    <n v="50293.67"/>
    <n v="55052.430000000008"/>
    <n v="55052.430000000008"/>
    <n v="25848.97"/>
    <s v="G/510602/1DA101"/>
  </r>
  <r>
    <s v="1"/>
    <s v="QUITO CIUDAD SOLIDARIA"/>
    <s v="COMUNALES"/>
    <s v="D"/>
    <s v="AMBIENTE"/>
    <s v="Secretaría De Ambiente"/>
    <s v="ZA01D000"/>
    <s v="FORTALECIMIENTO INSTITUCIONAL"/>
    <s v="GC00A10100004D REMUNERACION PERSONAL"/>
    <x v="0"/>
    <s v="510707 Compensación por Vacaciones no Gozadas por"/>
    <s v="002"/>
    <n v="25809.79"/>
    <n v="0"/>
    <n v="25809.79"/>
    <n v="0"/>
    <n v="25809.79"/>
    <n v="0"/>
    <n v="0"/>
    <n v="0"/>
    <n v="25809.79"/>
    <n v="25809.79"/>
    <n v="25809.79"/>
    <s v="G/510707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106  Servicio de Correo"/>
    <s v="001"/>
    <n v="46000"/>
    <n v="0"/>
    <n v="46000"/>
    <n v="0"/>
    <n v="46000"/>
    <n v="0"/>
    <n v="11584"/>
    <n v="3920"/>
    <n v="34416"/>
    <n v="42080"/>
    <n v="34416"/>
    <s v="G/530106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203 Almacenamiento, Embalaje, Desembalaje, Enva"/>
    <s v="001"/>
    <n v="19000"/>
    <n v="-10000"/>
    <n v="9000"/>
    <n v="0"/>
    <n v="9000"/>
    <n v="0"/>
    <n v="0"/>
    <n v="0"/>
    <n v="9000"/>
    <n v="9000"/>
    <n v="9000"/>
    <s v="G/530203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204 Edición, Impresión, Reproducción, Public"/>
    <s v="001"/>
    <n v="18000"/>
    <n v="-18000"/>
    <n v="0"/>
    <n v="0"/>
    <n v="0"/>
    <n v="0"/>
    <n v="0"/>
    <n v="0"/>
    <n v="0"/>
    <n v="0"/>
    <n v="0"/>
    <s v="G/530204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230 Digitalización de Información y Datos Pú"/>
    <s v="001"/>
    <n v="14000"/>
    <n v="-14000"/>
    <n v="0"/>
    <n v="0"/>
    <n v="0"/>
    <n v="0"/>
    <n v="0"/>
    <n v="0"/>
    <n v="0"/>
    <n v="0"/>
    <n v="0"/>
    <s v="G/530230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241 Servicio de Monitoreo de la Información en"/>
    <s v="001"/>
    <n v="5824"/>
    <n v="-5824"/>
    <n v="0"/>
    <n v="0"/>
    <n v="0"/>
    <n v="0"/>
    <n v="0"/>
    <n v="0"/>
    <n v="0"/>
    <n v="0"/>
    <n v="0"/>
    <s v="G/530241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402 Edificios, Locales, Residencias y Cablea"/>
    <s v="001"/>
    <n v="60000"/>
    <n v="-1687.05"/>
    <n v="58312.95"/>
    <n v="-49908"/>
    <n v="8404.9499999999971"/>
    <n v="0"/>
    <n v="0"/>
    <n v="0"/>
    <n v="58312.95"/>
    <n v="58312.95"/>
    <n v="8404.9500000000007"/>
    <s v="G/530402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404 Maquinarias y Equipos (Instalación, Mant"/>
    <s v="001"/>
    <n v="6000"/>
    <n v="11750"/>
    <n v="17750"/>
    <n v="0"/>
    <n v="17750"/>
    <n v="0"/>
    <n v="0"/>
    <n v="0"/>
    <n v="17750"/>
    <n v="17750"/>
    <n v="17750"/>
    <s v="G/530404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505 Vehículos (Arrendamiento)"/>
    <s v="001"/>
    <n v="0"/>
    <n v="1595.05"/>
    <n v="1595.05"/>
    <n v="0"/>
    <n v="1595.05"/>
    <n v="0"/>
    <n v="1595.05"/>
    <n v="1595.05"/>
    <n v="0"/>
    <n v="0"/>
    <n v="0"/>
    <s v="G/530505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602 Servicio de Auditoría"/>
    <s v="001"/>
    <n v="0"/>
    <n v="1344"/>
    <n v="1344"/>
    <n v="0"/>
    <n v="1344"/>
    <n v="0"/>
    <n v="0"/>
    <n v="0"/>
    <n v="1344"/>
    <n v="1344"/>
    <n v="1344"/>
    <s v="G/530602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609 Investigaciones Profesionales y Análisis"/>
    <s v="001"/>
    <n v="0"/>
    <n v="3396"/>
    <n v="3396"/>
    <n v="0"/>
    <n v="3396"/>
    <n v="0"/>
    <n v="3000"/>
    <n v="0"/>
    <n v="396"/>
    <n v="3396"/>
    <n v="396"/>
    <s v="G/530609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704 Mantenimiento y Reparación de Equipos y Sis"/>
    <s v="001"/>
    <n v="0"/>
    <n v="5000"/>
    <n v="5000"/>
    <n v="0"/>
    <n v="5000"/>
    <n v="0"/>
    <n v="0"/>
    <n v="0"/>
    <n v="5000"/>
    <n v="5000"/>
    <n v="5000"/>
    <s v="G/530704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805 Materiales de Aseo"/>
    <s v="001"/>
    <n v="220"/>
    <n v="0"/>
    <n v="220"/>
    <n v="0"/>
    <n v="220"/>
    <n v="0"/>
    <n v="0"/>
    <n v="0"/>
    <n v="220"/>
    <n v="220"/>
    <n v="220"/>
    <s v="G/530805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807 Materiales de Impresión, Fotografía, Rep"/>
    <s v="001"/>
    <n v="0"/>
    <n v="3000"/>
    <n v="3000"/>
    <n v="0"/>
    <n v="3000"/>
    <n v="0"/>
    <n v="0"/>
    <n v="0"/>
    <n v="3000"/>
    <n v="3000"/>
    <n v="3000"/>
    <s v="G/530807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810 Dispositivos Médicos para Laboratorio Cl"/>
    <s v="001"/>
    <n v="18000"/>
    <n v="17291.599999999999"/>
    <n v="35291.599999999999"/>
    <n v="0"/>
    <n v="35291.599999999999"/>
    <n v="0"/>
    <n v="0"/>
    <n v="0"/>
    <n v="35291.599999999999"/>
    <n v="35291.599999999999"/>
    <n v="35291.599999999999"/>
    <s v="G/530810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813 Repuestos y Accesorios"/>
    <s v="002"/>
    <n v="12000"/>
    <n v="0"/>
    <n v="12000"/>
    <n v="0"/>
    <n v="12000"/>
    <n v="0"/>
    <n v="11999.68"/>
    <n v="11999.68"/>
    <n v="0.31999999999970896"/>
    <n v="0.31999999999970896"/>
    <n v="0.32"/>
    <s v="G/530813/1DA101"/>
  </r>
  <r>
    <s v="1"/>
    <s v="QUITO CIUDAD SOLIDARIA"/>
    <s v="COMUNALES"/>
    <s v="D"/>
    <s v="AMBIENTE"/>
    <s v="Secretaría De Ambiente"/>
    <s v="ZA01D000"/>
    <s v="FORTALECIMIENTO INSTITUCIONAL"/>
    <s v="GC00A10100001D GASTOS ADMINISTRATIVOS"/>
    <x v="1"/>
    <s v="530813 Repuestos y Accesorios"/>
    <s v="001"/>
    <n v="37000"/>
    <n v="6134.4"/>
    <n v="43134.400000000001"/>
    <n v="0"/>
    <n v="43134.400000000001"/>
    <n v="0"/>
    <n v="14880.32"/>
    <n v="14880.32"/>
    <n v="28254.080000000002"/>
    <n v="28254.080000000002"/>
    <n v="28254.080000000002"/>
    <s v="G/530813/1DA101"/>
  </r>
  <r>
    <s v="3"/>
    <s v="QUITO CIUDAD INTELIGENTE"/>
    <s v="COMUNALES"/>
    <s v="D"/>
    <s v="AMBIENTE"/>
    <s v="Secretaría De Ambiente"/>
    <s v="ZA01D000"/>
    <s v="PREVENCION, CONTROL Y REGULACION AMBIENTAL"/>
    <s v="GI00D30300001D MEJORAMIENTO DE LA GESTION DE LA CALIDAD"/>
    <x v="4"/>
    <s v="730701 Desarrollo, Actualización, Asistencia Té"/>
    <s v="001"/>
    <n v="10000"/>
    <n v="0"/>
    <n v="10000"/>
    <n v="-10000"/>
    <n v="0"/>
    <n v="0"/>
    <n v="0"/>
    <n v="0"/>
    <n v="10000"/>
    <n v="10000"/>
    <n v="0"/>
    <s v="G/730701/3DD303"/>
  </r>
  <r>
    <s v="3"/>
    <s v="QUITO CIUDAD INTELIGENTE"/>
    <s v="COMUNALES"/>
    <s v="D"/>
    <s v="AMBIENTE"/>
    <s v="Secretaría De Ambiente"/>
    <s v="ZA01D000"/>
    <s v="PREVENCION, CONTROL Y REGULACION AMBIENTAL"/>
    <s v="GI00D30300001D MEJORAMIENTO DE LA GESTION DE LA CALIDAD"/>
    <x v="4"/>
    <s v="730702 Arrendamiento y Licencias de Uso de Paquete"/>
    <s v="001"/>
    <n v="45000"/>
    <n v="0"/>
    <n v="45000"/>
    <n v="-37000"/>
    <n v="8000"/>
    <n v="0"/>
    <n v="0"/>
    <n v="0"/>
    <n v="45000"/>
    <n v="45000"/>
    <n v="8000"/>
    <s v="G/730702/3DD303"/>
  </r>
  <r>
    <s v="3"/>
    <s v="QUITO CIUDAD INTELIGENTE"/>
    <s v="COMUNALES"/>
    <s v="D"/>
    <s v="AMBIENTE"/>
    <s v="Secretaría De Ambiente"/>
    <s v="ZA01D000"/>
    <s v="ÁREAS PROTEGIDAS  Y CORREDORES ECOLÓGICOS"/>
    <s v="GI00D30500001D MANEJO  AMBIENTAL  DE LAS QUEBRADAS PRIO"/>
    <x v="4"/>
    <s v="730204 Edición, Impresión, Reproducción, Public"/>
    <s v="001"/>
    <n v="5000"/>
    <n v="0"/>
    <n v="5000"/>
    <n v="-5000"/>
    <n v="0"/>
    <n v="0"/>
    <n v="0"/>
    <n v="0"/>
    <n v="5000"/>
    <n v="5000"/>
    <n v="0"/>
    <s v="G/730204/3DD305"/>
  </r>
  <r>
    <s v="3"/>
    <s v="QUITO CIUDAD INTELIGENTE"/>
    <s v="COMUNALES"/>
    <s v="D"/>
    <s v="AMBIENTE"/>
    <s v="Secretaría De Ambiente"/>
    <s v="ZA01D000"/>
    <s v="ÁREAS PROTEGIDAS  Y CORREDORES ECOLÓGICOS"/>
    <s v="GI00D30500001D MANEJO  AMBIENTAL  DE LAS QUEBRADAS PRIO"/>
    <x v="4"/>
    <s v="730205 Espectáculos Culturales y Sociales"/>
    <s v="001"/>
    <n v="5000"/>
    <n v="0"/>
    <n v="5000"/>
    <n v="-5000"/>
    <n v="0"/>
    <n v="0"/>
    <n v="0"/>
    <n v="0"/>
    <n v="5000"/>
    <n v="5000"/>
    <n v="0"/>
    <s v="G/730205/3DD305"/>
  </r>
  <r>
    <s v="3"/>
    <s v="QUITO CIUDAD INTELIGENTE"/>
    <s v="COMUNALES"/>
    <s v="D"/>
    <s v="AMBIENTE"/>
    <s v="Secretaría De Ambiente"/>
    <s v="ZA01D000"/>
    <s v="ÁREAS PROTEGIDAS  Y CORREDORES ECOLÓGICOS"/>
    <s v="GI00D30500001D MANEJO  AMBIENTAL  DE LAS QUEBRADAS PRIO"/>
    <x v="4"/>
    <s v="730236 Servicios en Plantaciones Forestales"/>
    <s v="001"/>
    <n v="28500"/>
    <n v="0"/>
    <n v="28500"/>
    <n v="0"/>
    <n v="28500"/>
    <n v="0"/>
    <n v="0"/>
    <n v="0"/>
    <n v="28500"/>
    <n v="28500"/>
    <n v="28500"/>
    <s v="G/730236/3DD305"/>
  </r>
  <r>
    <s v="3"/>
    <s v="QUITO CIUDAD INTELIGENTE"/>
    <s v="COMUNALES"/>
    <s v="D"/>
    <s v="AMBIENTE"/>
    <s v="Secretaría De Ambiente"/>
    <s v="ZA01D000"/>
    <s v="ÁREAS PROTEGIDAS  Y CORREDORES ECOLÓGICOS"/>
    <s v="GI00D30500001D MANEJO  AMBIENTAL  DE LAS QUEBRADAS PRIO"/>
    <x v="4"/>
    <s v="730237 Remediación, Restauración y Descontaminació"/>
    <s v="001"/>
    <n v="71000"/>
    <n v="0"/>
    <n v="71000"/>
    <n v="-20000"/>
    <n v="51000"/>
    <n v="0"/>
    <n v="0"/>
    <n v="0"/>
    <n v="71000"/>
    <n v="71000"/>
    <n v="51000"/>
    <s v="G/730237/3DD305"/>
  </r>
  <r>
    <s v="3"/>
    <s v="QUITO CIUDAD INTELIGENTE"/>
    <s v="COMUNALES"/>
    <s v="D"/>
    <s v="AMBIENTE"/>
    <s v="Secretaría De Ambiente"/>
    <s v="ZA01D000"/>
    <s v="ÁREAS PROTEGIDAS  Y CORREDORES ECOLÓGICOS"/>
    <s v="GI00D30500001D MANEJO  AMBIENTAL  DE LAS QUEBRADAS PRIO"/>
    <x v="4"/>
    <s v="731515 Plantas"/>
    <s v="001"/>
    <n v="16500"/>
    <n v="0"/>
    <n v="16500"/>
    <n v="0"/>
    <n v="16500"/>
    <n v="0"/>
    <n v="0"/>
    <n v="0"/>
    <n v="16500"/>
    <n v="16500"/>
    <n v="16500"/>
    <s v="G/731515/3DD305"/>
  </r>
  <r>
    <s v="3"/>
    <s v="QUITO CIUDAD INTELIGENTE"/>
    <s v="COMUNALES"/>
    <s v="D"/>
    <s v="AMBIENTE"/>
    <s v="Secretaría De Ambiente"/>
    <s v="ZA01D000"/>
    <s v="QUITO CIUDAD LIMPIA"/>
    <s v="GI00D30600002D MONITOREO DE LA CALIDAD DE LOS RECURSOS"/>
    <x v="4"/>
    <s v="730701 Desarrollo, Actualización, Asistencia Té"/>
    <s v="001"/>
    <n v="22000"/>
    <n v="0"/>
    <n v="22000"/>
    <n v="0"/>
    <n v="22000"/>
    <n v="0"/>
    <n v="0"/>
    <n v="0"/>
    <n v="22000"/>
    <n v="22000"/>
    <n v="22000"/>
    <s v="G/730701/3DD306"/>
  </r>
  <r>
    <s v="3"/>
    <s v="QUITO CIUDAD INTELIGENTE"/>
    <s v="COMUNALES"/>
    <s v="D"/>
    <s v="AMBIENTE"/>
    <s v="Secretaría De Ambiente"/>
    <s v="ZA01D000"/>
    <s v="QUITO CIUDAD LIMPIA"/>
    <s v="GI00D30600002D MONITOREO DE LA CALIDAD DE LOS RECURSOS"/>
    <x v="4"/>
    <s v="730702 Arrendamiento y Licencias de Uso de Paquete"/>
    <s v="001"/>
    <n v="15000"/>
    <n v="0"/>
    <n v="15000"/>
    <n v="0"/>
    <n v="15000"/>
    <n v="0"/>
    <n v="0"/>
    <n v="0"/>
    <n v="15000"/>
    <n v="15000"/>
    <n v="15000"/>
    <s v="G/730702/3DD306"/>
  </r>
  <r>
    <s v="3"/>
    <s v="QUITO CIUDAD INTELIGENTE"/>
    <s v="COMUNALES"/>
    <s v="D"/>
    <s v="AMBIENTE"/>
    <s v="Secretaría De Ambiente"/>
    <s v="ZA01D000"/>
    <s v="RECUPERACIÓN DE COBERTURA VEGETAL EN EL DMQ"/>
    <s v="GI00D30700002D RESTAURACIÓN ECOLÓGICA PARA EL MEJORAMIE"/>
    <x v="4"/>
    <s v="730204 Edición, Impresión, Reproducción, Public"/>
    <s v="001"/>
    <n v="30000"/>
    <n v="0"/>
    <n v="30000"/>
    <n v="0"/>
    <n v="30000"/>
    <n v="0"/>
    <n v="0"/>
    <n v="0"/>
    <n v="30000"/>
    <n v="30000"/>
    <n v="30000"/>
    <s v="G/730204/3DD307"/>
  </r>
  <r>
    <s v="3"/>
    <s v="QUITO CIUDAD INTELIGENTE"/>
    <s v="COMUNALES"/>
    <s v="D"/>
    <s v="AMBIENTE"/>
    <s v="Secretaría De Ambiente"/>
    <s v="ZA01D000"/>
    <s v="RECUPERACIÓN DE COBERTURA VEGETAL EN EL DMQ"/>
    <s v="GI00D30700002D RESTAURACIÓN ECOLÓGICA PARA EL MEJORAMIE"/>
    <x v="4"/>
    <s v="730207 Difusión, Información y Publicidad"/>
    <s v="001"/>
    <n v="5000"/>
    <n v="0"/>
    <n v="5000"/>
    <n v="-5000"/>
    <n v="0"/>
    <n v="0"/>
    <n v="0"/>
    <n v="0"/>
    <n v="5000"/>
    <n v="5000"/>
    <n v="0"/>
    <s v="G/730207/3DD307"/>
  </r>
  <r>
    <s v="3"/>
    <s v="QUITO CIUDAD INTELIGENTE"/>
    <s v="COMUNALES"/>
    <s v="D"/>
    <s v="AMBIENTE"/>
    <s v="Secretaría De Ambiente"/>
    <s v="ZA01D000"/>
    <s v="RECUPERACIÓN DE COBERTURA VEGETAL EN EL DMQ"/>
    <s v="GI00D30700002D RESTAURACIÓN ECOLÓGICA PARA EL MEJORAMIE"/>
    <x v="4"/>
    <s v="730236 Servicios en Plantaciones Forestales"/>
    <s v="001"/>
    <n v="267000"/>
    <n v="0"/>
    <n v="267000"/>
    <n v="0"/>
    <n v="267000"/>
    <n v="0"/>
    <n v="0"/>
    <n v="0"/>
    <n v="267000"/>
    <n v="267000"/>
    <n v="267000"/>
    <s v="G/730236/3DD307"/>
  </r>
  <r>
    <s v="3"/>
    <s v="QUITO CIUDAD INTELIGENTE"/>
    <s v="COMUNALES"/>
    <s v="D"/>
    <s v="AMBIENTE"/>
    <s v="Secretaría De Ambiente"/>
    <s v="ZA01D000"/>
    <s v="RECUPERACIÓN DE COBERTURA VEGETAL EN EL DMQ"/>
    <s v="GI00D30700002D RESTAURACIÓN ECOLÓGICA PARA EL MEJORAMIE"/>
    <x v="4"/>
    <s v="730802 Vestuario, Lencería, Prendas de Protecci"/>
    <s v="001"/>
    <n v="3570"/>
    <n v="0"/>
    <n v="3570"/>
    <n v="0"/>
    <n v="3570"/>
    <n v="0"/>
    <n v="0"/>
    <n v="0"/>
    <n v="3570"/>
    <n v="3570"/>
    <n v="3570"/>
    <s v="G/730802/3DD307"/>
  </r>
  <r>
    <s v="3"/>
    <s v="QUITO CIUDAD INTELIGENTE"/>
    <s v="COMUNALES"/>
    <s v="D"/>
    <s v="AMBIENTE"/>
    <s v="Secretaría De Ambiente"/>
    <s v="ZA01D000"/>
    <s v="RECUPERACIÓN DE COBERTURA VEGETAL EN EL DMQ"/>
    <s v="GI00D30700002D RESTAURACIÓN ECOLÓGICA PARA EL MEJORAMIE"/>
    <x v="4"/>
    <s v="731406 Herramientas y equipos menores"/>
    <s v="001"/>
    <n v="1430"/>
    <n v="0"/>
    <n v="1430"/>
    <n v="0"/>
    <n v="1430"/>
    <n v="0"/>
    <n v="0"/>
    <n v="0"/>
    <n v="1430"/>
    <n v="1430"/>
    <n v="1430"/>
    <s v="G/731406/3DD307"/>
  </r>
  <r>
    <s v="3"/>
    <s v="QUITO CIUDAD INTELIGENTE"/>
    <s v="COMUNALES"/>
    <s v="D"/>
    <s v="AMBIENTE"/>
    <s v="Secretaría De Ambiente"/>
    <s v="ZA01D000"/>
    <s v="ÁREAS PROTEGIDAS  Y CORREDORES ECOLÓGICOS"/>
    <s v="GI00D30500002D RESTAURACIÓN AMBIENTAL DE LAS FUENTES  D"/>
    <x v="9"/>
    <s v="780204 Transferencias o Donaciones al Sector Priva"/>
    <s v="001"/>
    <n v="365417.45"/>
    <n v="0"/>
    <n v="365417.45"/>
    <n v="-315417.45"/>
    <n v="50000"/>
    <n v="0"/>
    <n v="0"/>
    <n v="0"/>
    <n v="365417.45"/>
    <n v="365417.45"/>
    <n v="50000"/>
    <s v="G/780204/3DD305"/>
  </r>
  <r>
    <s v="3"/>
    <s v="QUITO CIUDAD INTELIGENTE"/>
    <s v="COMUNALES"/>
    <s v="D"/>
    <s v="AMBIENTE"/>
    <s v="Secretaría De Ambiente"/>
    <s v="ZA01D000"/>
    <s v="PREVENCION, CONTROL Y REGULACION AMBIENTAL"/>
    <s v="GI00D30300001D MEJORAMIENTO DE LA GESTION DE LA CALIDAD"/>
    <x v="6"/>
    <s v="840107 Equipos, Sistemas y Paquetes Informáticos"/>
    <s v="001"/>
    <n v="15000"/>
    <n v="0"/>
    <n v="15000"/>
    <n v="-15000"/>
    <n v="0"/>
    <n v="0"/>
    <n v="0"/>
    <n v="0"/>
    <n v="15000"/>
    <n v="15000"/>
    <n v="0"/>
    <s v="G/840107/3DD303"/>
  </r>
  <r>
    <s v="3"/>
    <s v="QUITO CIUDAD INTELIGENTE"/>
    <s v="COMUNALES"/>
    <s v="D"/>
    <s v="AMBIENTE"/>
    <s v="Secretaría De Ambiente"/>
    <s v="ZA01D000"/>
    <s v="QUITO CIUDAD LIMPIA"/>
    <s v="GI00D30600002D MONITOREO DE LA CALIDAD DE LOS RECURSOS"/>
    <x v="6"/>
    <s v="840107 Equipos, Sistemas y Paquetes Informáticos"/>
    <s v="001"/>
    <n v="13000"/>
    <n v="0"/>
    <n v="13000"/>
    <n v="0"/>
    <n v="13000"/>
    <n v="0"/>
    <n v="0"/>
    <n v="0"/>
    <n v="13000"/>
    <n v="13000"/>
    <n v="13000"/>
    <s v="G/840107/3DD306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105 Remuneraciones Unificadas"/>
    <s v="002"/>
    <n v="777108"/>
    <n v="-18728.099999999999"/>
    <n v="758379.9"/>
    <n v="-30278.45"/>
    <n v="728101.45000000007"/>
    <n v="0"/>
    <n v="488585.35"/>
    <n v="488585.35"/>
    <n v="269794.55000000005"/>
    <n v="269794.55000000005"/>
    <n v="239516.1"/>
    <s v="G/510105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106 Salarios Unificados"/>
    <s v="002"/>
    <n v="67482.12"/>
    <n v="0"/>
    <n v="67482.12"/>
    <n v="-7325.16"/>
    <n v="60156.959999999992"/>
    <n v="0"/>
    <n v="40104.639999999999"/>
    <n v="40104.639999999999"/>
    <n v="27377.479999999996"/>
    <n v="27377.479999999996"/>
    <n v="20052.32"/>
    <s v="G/510106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203 Decimotercer Sueldo"/>
    <s v="002"/>
    <n v="106712.51"/>
    <n v="-724.67"/>
    <n v="105987.84"/>
    <n v="0"/>
    <n v="105987.84"/>
    <n v="32784.379999999997"/>
    <n v="4628.6000000000004"/>
    <n v="4628.6000000000004"/>
    <n v="101359.23999999999"/>
    <n v="101359.23999999999"/>
    <n v="68574.86"/>
    <s v="G/510203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204 Decimocuarto Sueldo"/>
    <s v="002"/>
    <n v="32465.599999999999"/>
    <n v="-300"/>
    <n v="32165.599999999999"/>
    <n v="0"/>
    <n v="32165.599999999999"/>
    <n v="3253.71"/>
    <n v="26062.55"/>
    <n v="26062.55"/>
    <n v="6103.0499999999993"/>
    <n v="6103.0499999999993"/>
    <n v="2849.34"/>
    <s v="G/510204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304 Compensación por Transporte"/>
    <s v="002"/>
    <n v="1188"/>
    <n v="0"/>
    <n v="1188"/>
    <n v="-773.14"/>
    <n v="414.86"/>
    <n v="0"/>
    <n v="261"/>
    <n v="261"/>
    <n v="927"/>
    <n v="927"/>
    <n v="153.86000000000001"/>
    <s v="G/510304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306 Alimentación"/>
    <s v="002"/>
    <n v="9504"/>
    <n v="0"/>
    <n v="9504"/>
    <n v="-3315.71"/>
    <n v="6188.29"/>
    <n v="0"/>
    <n v="3748"/>
    <n v="3748"/>
    <n v="5756"/>
    <n v="5756"/>
    <n v="2440.29"/>
    <s v="G/510306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401 Por Cargas Familiares"/>
    <s v="002"/>
    <n v="337.41"/>
    <n v="0"/>
    <n v="337.41"/>
    <n v="-240.61"/>
    <n v="96.800000000000011"/>
    <n v="0"/>
    <n v="64"/>
    <n v="64"/>
    <n v="273.41000000000003"/>
    <n v="273.41000000000003"/>
    <n v="32.799999999999997"/>
    <s v="G/510401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408 Subsidio de Antigüedad"/>
    <s v="002"/>
    <n v="2024.46"/>
    <n v="0"/>
    <n v="2024.46"/>
    <n v="401.95"/>
    <n v="2426.41"/>
    <n v="0"/>
    <n v="1604.24"/>
    <n v="1604.24"/>
    <n v="420.22"/>
    <n v="420.22"/>
    <n v="822.17"/>
    <s v="G/510408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507 Honorarios"/>
    <s v="002"/>
    <n v="5784.98"/>
    <n v="5639.95"/>
    <n v="11424.93"/>
    <n v="5277.97"/>
    <n v="16702.900000000001"/>
    <n v="0"/>
    <n v="11424.93"/>
    <n v="11424.93"/>
    <n v="0"/>
    <n v="0"/>
    <n v="5277.97"/>
    <s v="G/510507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509 Horas Extraordinarias y Suplementarias"/>
    <s v="002"/>
    <n v="88535.360000000001"/>
    <n v="0"/>
    <n v="88535.360000000001"/>
    <n v="-5675.88"/>
    <n v="82859.48"/>
    <n v="0"/>
    <n v="48378.86"/>
    <n v="48378.86"/>
    <n v="40156.5"/>
    <n v="40156.5"/>
    <n v="34480.620000000003"/>
    <s v="G/510509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510 Servicios Personales por Contrato"/>
    <s v="002"/>
    <n v="435960"/>
    <n v="0"/>
    <n v="435960"/>
    <n v="0"/>
    <n v="435960"/>
    <n v="188372.97"/>
    <n v="245553.7"/>
    <n v="245553.7"/>
    <n v="190406.3"/>
    <n v="190406.3"/>
    <n v="2033.33"/>
    <s v="G/510510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512 Subrogación"/>
    <s v="002"/>
    <n v="1678.99"/>
    <n v="0"/>
    <n v="1678.99"/>
    <n v="-474.96"/>
    <n v="1204.03"/>
    <n v="0"/>
    <n v="729.07"/>
    <n v="729.07"/>
    <n v="949.92"/>
    <n v="949.92"/>
    <n v="474.96"/>
    <s v="G/510512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513 Encargos"/>
    <s v="002"/>
    <n v="3357.98"/>
    <n v="5292.15"/>
    <n v="8650.1299999999992"/>
    <n v="2945.97"/>
    <n v="11596.099999999999"/>
    <n v="0"/>
    <n v="8650.1299999999992"/>
    <n v="8650.1299999999992"/>
    <n v="0"/>
    <n v="0"/>
    <n v="2945.97"/>
    <s v="G/510513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601 Aporte Patronal"/>
    <s v="002"/>
    <n v="161652.18"/>
    <n v="-1100.04"/>
    <n v="160552.13999999998"/>
    <n v="0"/>
    <n v="160552.13999999998"/>
    <n v="22434.65"/>
    <n v="101181.28"/>
    <n v="101181.28"/>
    <n v="59370.859999999986"/>
    <n v="59370.859999999986"/>
    <n v="36936.21"/>
    <s v="G/510601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602 Fondo de Reserva"/>
    <s v="002"/>
    <n v="106712.51"/>
    <n v="-724.67"/>
    <n v="105987.84"/>
    <n v="-10493.86"/>
    <n v="95493.98"/>
    <n v="28943.34"/>
    <n v="46178.7"/>
    <n v="46178.7"/>
    <n v="59809.14"/>
    <n v="59809.14"/>
    <n v="20371.939999999999"/>
    <s v="G/510602/1EA101"/>
  </r>
  <r>
    <s v="1"/>
    <s v="QUITO CIUDAD SOLIDARIA"/>
    <s v="GENERALES"/>
    <s v="E"/>
    <s v="COMUNICACION"/>
    <s v="Secretaría De Comunicación"/>
    <s v="ZA01E000"/>
    <s v="FORTALECIMIENTO INSTITUCIONAL"/>
    <s v="GC00A10100004D REMUNERACION PERSONAL"/>
    <x v="0"/>
    <s v="510707 Compensación por Vacaciones no Gozadas por"/>
    <s v="002"/>
    <n v="10913.5"/>
    <n v="-900"/>
    <n v="10013.5"/>
    <n v="0"/>
    <n v="10013.5"/>
    <n v="0"/>
    <n v="9673.9699999999993"/>
    <n v="9673.9699999999993"/>
    <n v="339.53000000000065"/>
    <n v="339.53000000000065"/>
    <n v="339.53"/>
    <s v="G/510707/1EA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207 Difusión, Información y Publicidad"/>
    <s v="002"/>
    <n v="2843600"/>
    <n v="0"/>
    <n v="2843600"/>
    <n v="-205136"/>
    <n v="2638464"/>
    <n v="12750.58"/>
    <n v="1920713.28"/>
    <n v="526317.51"/>
    <n v="922886.72"/>
    <n v="2317282.4900000002"/>
    <n v="705000.14"/>
    <s v="G/730207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222 Servicios y Derechos en Producción y Progra"/>
    <s v="002"/>
    <n v="600480"/>
    <n v="0"/>
    <n v="600480"/>
    <n v="-11927.04"/>
    <n v="588552.95999999996"/>
    <n v="47.99"/>
    <n v="576454.56999999995"/>
    <n v="398468.07"/>
    <n v="24025.430000000051"/>
    <n v="202011.93"/>
    <n v="12050.4"/>
    <s v="G/730222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241 Servicios de Monitoreo de la Información en"/>
    <s v="002"/>
    <n v="40064"/>
    <n v="0"/>
    <n v="40064"/>
    <n v="-2688"/>
    <n v="37376"/>
    <n v="12.8"/>
    <n v="37363.199999999997"/>
    <n v="18803.28"/>
    <n v="2700.8000000000029"/>
    <n v="21260.720000000001"/>
    <n v="0"/>
    <s v="G/730241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248 Eventos Oficiales"/>
    <s v="002"/>
    <n v="370000"/>
    <n v="0"/>
    <n v="370000"/>
    <n v="0"/>
    <n v="370000"/>
    <n v="0"/>
    <n v="370000"/>
    <n v="0"/>
    <n v="0"/>
    <n v="370000"/>
    <n v="0"/>
    <s v="G/730248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404 Maquinarias y Equipos (Instalación, Mant"/>
    <s v="002"/>
    <n v="11200"/>
    <n v="0"/>
    <n v="11200"/>
    <n v="0"/>
    <n v="11200"/>
    <n v="0"/>
    <n v="0"/>
    <n v="0"/>
    <n v="11200"/>
    <n v="11200"/>
    <n v="11200"/>
    <s v="G/730404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701 Desarrollo, Actualización, Asistencia Té"/>
    <s v="002"/>
    <n v="100000"/>
    <n v="0"/>
    <n v="100000"/>
    <n v="-63600"/>
    <n v="36400"/>
    <n v="0"/>
    <n v="0"/>
    <n v="0"/>
    <n v="100000"/>
    <n v="100000"/>
    <n v="36400"/>
    <s v="G/730701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4"/>
    <s v="730702 Arrendamiento y Licencias de Uso de Paquete"/>
    <s v="002"/>
    <n v="800"/>
    <n v="0"/>
    <n v="800"/>
    <n v="-800"/>
    <n v="0"/>
    <n v="0"/>
    <n v="0"/>
    <n v="0"/>
    <n v="800"/>
    <n v="800"/>
    <n v="0"/>
    <s v="G/730702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6"/>
    <s v="840104 Maquinarias y Equipos"/>
    <s v="002"/>
    <n v="18816"/>
    <n v="0"/>
    <n v="18816"/>
    <n v="0"/>
    <n v="18816"/>
    <n v="0"/>
    <n v="0"/>
    <n v="0"/>
    <n v="18816"/>
    <n v="18816"/>
    <n v="18816"/>
    <s v="G/840104/1EL101"/>
  </r>
  <r>
    <s v="1"/>
    <s v="QUITO CIUDAD SOLIDARIA"/>
    <s v="GENERALES"/>
    <s v="E"/>
    <s v="COMUNICACION"/>
    <s v="Secretaría De Comunicación"/>
    <s v="ZA01E000"/>
    <s v="GESTION INSTITUCIONAL EFICIENTE E INNOVADORA"/>
    <s v="GI00L10100011D DIFUSION DE LA GESTION INSTITUCIONAL"/>
    <x v="6"/>
    <s v="840401 Patentes, Derechos de Autor, Marcas Registr"/>
    <s v="002"/>
    <n v="5040"/>
    <n v="0"/>
    <n v="5040"/>
    <n v="0"/>
    <n v="5040"/>
    <n v="0"/>
    <n v="1545.42"/>
    <n v="1545.42"/>
    <n v="3494.58"/>
    <n v="3494.58"/>
    <n v="3494.58"/>
    <s v="G/840401/1EL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105 Remuneraciones Unificadas"/>
    <s v="002"/>
    <n v="2492376"/>
    <n v="-9491.43"/>
    <n v="2482884.5699999998"/>
    <n v="-214233.69"/>
    <n v="2268650.88"/>
    <n v="0"/>
    <n v="1502411.84"/>
    <n v="1502411.84"/>
    <n v="980472.72999999975"/>
    <n v="980472.72999999975"/>
    <n v="766239.04"/>
    <s v="G/510105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106 Salarios Unificados"/>
    <s v="002"/>
    <n v="96068.160000000003"/>
    <n v="0"/>
    <n v="96068.160000000003"/>
    <n v="-256.85000000000002"/>
    <n v="95811.31"/>
    <n v="0"/>
    <n v="62610.1"/>
    <n v="62610.1"/>
    <n v="33458.060000000005"/>
    <n v="33458.060000000005"/>
    <n v="33201.21"/>
    <s v="G/510106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203 Decimotercer Sueldo"/>
    <s v="002"/>
    <n v="230143.68"/>
    <n v="899.83"/>
    <n v="231043.50999999998"/>
    <n v="0"/>
    <n v="231043.50999999998"/>
    <n v="9660.7999999999993"/>
    <n v="22753.31"/>
    <n v="22753.31"/>
    <n v="208290.19999999998"/>
    <n v="208290.19999999998"/>
    <n v="198629.4"/>
    <s v="G/510203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204 Decimocuarto Sueldo"/>
    <s v="002"/>
    <n v="88468.76"/>
    <n v="500"/>
    <n v="88968.76"/>
    <n v="0"/>
    <n v="88968.76"/>
    <n v="192.68"/>
    <n v="76787.73"/>
    <n v="76787.73"/>
    <n v="12181.029999999999"/>
    <n v="12181.029999999999"/>
    <n v="11988.35"/>
    <s v="G/510204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304 Compensación por Transporte"/>
    <s v="002"/>
    <n v="1584"/>
    <n v="0"/>
    <n v="1584"/>
    <n v="-1010.11"/>
    <n v="573.89"/>
    <n v="0"/>
    <n v="371.5"/>
    <n v="371.5"/>
    <n v="1212.5"/>
    <n v="1212.5"/>
    <n v="202.39"/>
    <s v="G/510304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306 Alimentación"/>
    <s v="002"/>
    <n v="12672"/>
    <n v="0"/>
    <n v="12672"/>
    <n v="-5356.69"/>
    <n v="7315.31"/>
    <n v="0"/>
    <n v="4548"/>
    <n v="4548"/>
    <n v="8124"/>
    <n v="8124"/>
    <n v="2767.31"/>
    <s v="G/510306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401 Por Cargas Familiares"/>
    <s v="002"/>
    <n v="480.34"/>
    <n v="0"/>
    <n v="480.34"/>
    <n v="-445.77"/>
    <n v="34.569999999999993"/>
    <n v="0"/>
    <n v="20"/>
    <n v="20"/>
    <n v="460.34"/>
    <n v="460.34"/>
    <n v="14.57"/>
    <s v="G/510401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408 Subsidio de Antigüedad"/>
    <s v="002"/>
    <n v="2882.04"/>
    <n v="0"/>
    <n v="2882.04"/>
    <n v="1017.95"/>
    <n v="3899.99"/>
    <n v="0"/>
    <n v="2525"/>
    <n v="2525"/>
    <n v="357.03999999999996"/>
    <n v="357.03999999999996"/>
    <n v="1374.99"/>
    <s v="G/510408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507 Honorarios"/>
    <s v="002"/>
    <n v="17424.580000000002"/>
    <n v="0"/>
    <n v="17424.580000000002"/>
    <n v="-5649.66"/>
    <n v="11774.920000000002"/>
    <n v="0"/>
    <n v="6125.27"/>
    <n v="6125.27"/>
    <n v="11299.310000000001"/>
    <n v="11299.310000000001"/>
    <n v="5649.65"/>
    <s v="G/510507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509 Horas Extraordinarias y Suplementarias"/>
    <s v="002"/>
    <n v="73869.960000000006"/>
    <n v="0"/>
    <n v="73869.960000000006"/>
    <n v="-4864.8900000000003"/>
    <n v="69005.070000000007"/>
    <n v="0"/>
    <n v="38642.839999999997"/>
    <n v="38642.839999999997"/>
    <n v="35227.12000000001"/>
    <n v="35227.12000000001"/>
    <n v="30362.23"/>
    <s v="G/510509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510 Servicios Personales por Contrato"/>
    <s v="002"/>
    <n v="173280"/>
    <n v="7692"/>
    <n v="180972"/>
    <n v="0"/>
    <n v="180972"/>
    <n v="64555.57"/>
    <n v="116416.43"/>
    <n v="116416.43"/>
    <n v="64555.570000000007"/>
    <n v="64555.570000000007"/>
    <n v="0"/>
    <s v="G/510510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512 Subrogación"/>
    <s v="002"/>
    <n v="4680.32"/>
    <n v="0"/>
    <n v="4680.32"/>
    <n v="-2013.16"/>
    <n v="2667.16"/>
    <n v="0"/>
    <n v="654"/>
    <n v="654"/>
    <n v="4026.3199999999997"/>
    <n v="4026.3199999999997"/>
    <n v="2013.16"/>
    <s v="G/510512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513 Encargos"/>
    <s v="002"/>
    <n v="9360.64"/>
    <n v="4.3600000000000003"/>
    <n v="9365"/>
    <n v="5291.15"/>
    <n v="14656.15"/>
    <n v="0"/>
    <n v="9365"/>
    <n v="9365"/>
    <n v="0"/>
    <n v="0"/>
    <n v="5291.15"/>
    <s v="G/510513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601 Aporte Patronal"/>
    <s v="002"/>
    <n v="348877.76"/>
    <n v="1365.95"/>
    <n v="350243.71"/>
    <n v="-16242.48"/>
    <n v="334001.23000000004"/>
    <n v="7858.16"/>
    <n v="214476.22"/>
    <n v="214476.22"/>
    <n v="135767.49000000002"/>
    <n v="135767.49000000002"/>
    <n v="111666.85"/>
    <s v="G/510601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602 Fondo de Reserva"/>
    <s v="002"/>
    <n v="230143.68"/>
    <n v="899.83"/>
    <n v="231043.50999999998"/>
    <n v="-26981.919999999998"/>
    <n v="204061.58999999997"/>
    <n v="9423.1200000000008"/>
    <n v="128768.43"/>
    <n v="128768.43"/>
    <n v="102275.07999999999"/>
    <n v="102275.07999999999"/>
    <n v="65870.039999999994"/>
    <s v="G/510602/1GA101"/>
  </r>
  <r>
    <s v="1"/>
    <s v="QUITO CIUDAD SOLIDARIA"/>
    <s v="SOCIALES"/>
    <s v="G"/>
    <s v="CULTURA"/>
    <s v="Secretaría De Cultura"/>
    <s v="ZA01G000"/>
    <s v="FORTALECIMIENTO INSTITUCIONAL"/>
    <s v="GC00A10100004D REMUNERACION PERSONAL"/>
    <x v="0"/>
    <s v="510707 Compensación por Vacaciones no Gozadas por"/>
    <s v="002"/>
    <n v="30422.080000000002"/>
    <n v="-9989.77"/>
    <n v="20432.310000000001"/>
    <n v="0"/>
    <n v="20432.310000000001"/>
    <n v="0"/>
    <n v="4876.07"/>
    <n v="4384.78"/>
    <n v="15556.240000000002"/>
    <n v="16047.530000000002"/>
    <n v="15556.24"/>
    <s v="G/510707/1GA101"/>
  </r>
  <r>
    <s v="1"/>
    <s v="QUITO CIUDAD SOLIDARIA"/>
    <s v="SOCIALES"/>
    <s v="G"/>
    <s v="CULTURA"/>
    <s v="Secretaría De Cultura"/>
    <s v="ZA01G000"/>
    <s v="FORTALECIMIENTO INSTITUCIONAL"/>
    <s v="GC00A10100001D GASTOS ADMINISTRATIVOS"/>
    <x v="1"/>
    <s v="530204 Edición, Impresión, Reproducción, Public"/>
    <s v="001"/>
    <n v="8000"/>
    <n v="0"/>
    <n v="8000"/>
    <n v="-8000"/>
    <n v="0"/>
    <n v="0"/>
    <n v="0"/>
    <n v="0"/>
    <n v="8000"/>
    <n v="8000"/>
    <n v="0"/>
    <s v="G/530204/1GA101"/>
  </r>
  <r>
    <s v="1"/>
    <s v="QUITO CIUDAD SOLIDARIA"/>
    <s v="SOCIALES"/>
    <s v="G"/>
    <s v="CULTURA"/>
    <s v="Secretaría De Cultura"/>
    <s v="ZA01G000"/>
    <s v="FORTALECIMIENTO INSTITUCIONAL"/>
    <s v="GC00A10100001D GASTOS ADMINISTRATIVOS"/>
    <x v="1"/>
    <s v="530205 Espectáculos Culturales y Sociales"/>
    <s v="001"/>
    <n v="9200"/>
    <n v="0"/>
    <n v="9200"/>
    <n v="-9200"/>
    <n v="0"/>
    <n v="0"/>
    <n v="0"/>
    <n v="0"/>
    <n v="9200"/>
    <n v="9200"/>
    <n v="0"/>
    <s v="G/530205/1GA101"/>
  </r>
  <r>
    <s v="1"/>
    <s v="QUITO CIUDAD SOLIDARIA"/>
    <s v="SOCIALES"/>
    <s v="G"/>
    <s v="CULTURA"/>
    <s v="Secretaría De Cultura"/>
    <s v="ZA01G000"/>
    <s v="FORTALECIMIENTO INSTITUCIONAL"/>
    <s v="GC00A10100001D GASTOS ADMINISTRATIVOS"/>
    <x v="1"/>
    <s v="530402 Edificios, Locales, Residencias y Cablea"/>
    <s v="001"/>
    <n v="15000"/>
    <n v="0"/>
    <n v="15000"/>
    <n v="-15000"/>
    <n v="0"/>
    <n v="0"/>
    <n v="0"/>
    <n v="0"/>
    <n v="15000"/>
    <n v="15000"/>
    <n v="0"/>
    <s v="G/530402/1GA101"/>
  </r>
  <r>
    <s v="1"/>
    <s v="QUITO CIUDAD SOLIDARIA"/>
    <s v="SOCIALES"/>
    <s v="G"/>
    <s v="CULTURA"/>
    <s v="Secretaría De Cultura"/>
    <s v="ZA01G000"/>
    <s v="FORTALECIMIENTO INSTITUCIONAL"/>
    <s v="GC00A10100001D GASTOS ADMINISTRATIVOS"/>
    <x v="1"/>
    <s v="530813 Repuestos y Accesorios"/>
    <s v="001"/>
    <n v="5000"/>
    <n v="0"/>
    <n v="5000"/>
    <n v="-5000"/>
    <n v="0"/>
    <n v="0"/>
    <n v="0"/>
    <n v="0"/>
    <n v="5000"/>
    <n v="5000"/>
    <n v="0"/>
    <s v="G/530813/1GA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203 Decimotercer Sueldo"/>
    <s v="002"/>
    <n v="17702"/>
    <n v="0"/>
    <n v="17702"/>
    <n v="0"/>
    <n v="17702"/>
    <n v="14385.64"/>
    <n v="3316.36"/>
    <n v="3316.36"/>
    <n v="14385.64"/>
    <n v="14385.64"/>
    <n v="0"/>
    <s v="G/710203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204 Decimocuarto Sueldo"/>
    <s v="002"/>
    <n v="6898.94"/>
    <n v="0"/>
    <n v="6898.94"/>
    <n v="0"/>
    <n v="6898.94"/>
    <n v="330.06"/>
    <n v="6469.94"/>
    <n v="6469.94"/>
    <n v="429"/>
    <n v="429"/>
    <n v="98.94"/>
    <s v="G/710204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509 Horas Extraordinarias y Suplementarias"/>
    <s v="002"/>
    <n v="0"/>
    <n v="2550"/>
    <n v="2550"/>
    <n v="-2073.9499999999998"/>
    <n v="476.05000000000018"/>
    <n v="0"/>
    <n v="302.83999999999997"/>
    <n v="302.83999999999997"/>
    <n v="2247.16"/>
    <n v="2247.16"/>
    <n v="173.21"/>
    <s v="G/710509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510 Servicios Personales por Contrato"/>
    <s v="002"/>
    <n v="212424"/>
    <n v="0"/>
    <n v="212424"/>
    <n v="10770.94"/>
    <n v="223194.94"/>
    <n v="63850.96"/>
    <n v="148573.04"/>
    <n v="148573.04"/>
    <n v="63850.959999999992"/>
    <n v="63850.959999999992"/>
    <n v="10770.94"/>
    <s v="G/710510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512 Subrogación"/>
    <s v="002"/>
    <n v="0"/>
    <n v="550"/>
    <n v="550"/>
    <n v="425"/>
    <n v="975"/>
    <n v="0"/>
    <n v="546"/>
    <n v="546"/>
    <n v="4"/>
    <n v="4"/>
    <n v="429"/>
    <s v="G/710512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601 Aporte Patronal"/>
    <s v="002"/>
    <n v="26871.64"/>
    <n v="0"/>
    <n v="26871.64"/>
    <n v="1467.91"/>
    <n v="28339.55"/>
    <n v="8016.18"/>
    <n v="18855.46"/>
    <n v="18855.46"/>
    <n v="8016.18"/>
    <n v="8016.18"/>
    <n v="1467.91"/>
    <s v="G/710601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3"/>
    <s v="710602 Fondo de Reserva"/>
    <s v="002"/>
    <n v="17702"/>
    <n v="0"/>
    <n v="17702"/>
    <n v="0"/>
    <n v="17702"/>
    <n v="11254.03"/>
    <n v="6447.97"/>
    <n v="6447.97"/>
    <n v="11254.029999999999"/>
    <n v="11254.029999999999"/>
    <n v="0"/>
    <s v="G/710602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203 Decimotercer Sueldo"/>
    <s v="002"/>
    <n v="35372"/>
    <n v="0"/>
    <n v="35372"/>
    <n v="0"/>
    <n v="35372"/>
    <n v="33217.120000000003"/>
    <n v="2154.88"/>
    <n v="2018.71"/>
    <n v="33217.120000000003"/>
    <n v="33353.29"/>
    <n v="0"/>
    <s v="G/71020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204 Decimocuarto Sueldo"/>
    <s v="002"/>
    <n v="15421.16"/>
    <n v="0"/>
    <n v="15421.16"/>
    <n v="0"/>
    <n v="15421.16"/>
    <n v="3626.69"/>
    <n v="11573.31"/>
    <n v="11339.98"/>
    <n v="3847.8500000000004"/>
    <n v="4081.1800000000003"/>
    <n v="221.16"/>
    <s v="G/7102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507 Honorarios"/>
    <s v="002"/>
    <n v="0"/>
    <n v="13358.84"/>
    <n v="13358.84"/>
    <n v="10495.93"/>
    <n v="23854.77"/>
    <n v="0"/>
    <n v="13358.67"/>
    <n v="13358.67"/>
    <n v="0.17000000000007276"/>
    <n v="0.17000000000007276"/>
    <n v="10496.1"/>
    <s v="G/710507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509 Horas Extraordinarias y Suplementarias"/>
    <s v="002"/>
    <n v="0"/>
    <n v="2850"/>
    <n v="2850"/>
    <n v="0"/>
    <n v="2850"/>
    <n v="0"/>
    <n v="1537.11"/>
    <n v="1537.11"/>
    <n v="1312.89"/>
    <n v="1312.89"/>
    <n v="1312.89"/>
    <s v="G/710509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510 Servicios Personales por Contrato"/>
    <s v="002"/>
    <n v="424464"/>
    <n v="0"/>
    <n v="424464"/>
    <n v="0"/>
    <n v="424464"/>
    <n v="179548.21"/>
    <n v="244915.79"/>
    <n v="244915.79"/>
    <n v="179548.21"/>
    <n v="179548.21"/>
    <n v="0"/>
    <s v="G/710510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513 Encargos"/>
    <s v="002"/>
    <n v="0"/>
    <n v="3274"/>
    <n v="3274"/>
    <n v="2572.41"/>
    <n v="5846.41"/>
    <n v="0"/>
    <n v="3273.99"/>
    <n v="3273.99"/>
    <n v="1.0000000000218279E-2"/>
    <n v="1.0000000000218279E-2"/>
    <n v="2572.42"/>
    <s v="G/71051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601 Aporte Patronal"/>
    <s v="002"/>
    <n v="53694.7"/>
    <n v="0"/>
    <n v="53694.7"/>
    <n v="0"/>
    <n v="53694.7"/>
    <n v="20609.07"/>
    <n v="33085.629999999997"/>
    <n v="33085.629999999997"/>
    <n v="20609.07"/>
    <n v="20609.07"/>
    <n v="0"/>
    <s v="G/710601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3"/>
    <s v="710602 Fondo de Reserva"/>
    <s v="002"/>
    <n v="35372"/>
    <n v="0"/>
    <n v="35372"/>
    <n v="0"/>
    <n v="35372"/>
    <n v="23215.48"/>
    <n v="12156.52"/>
    <n v="12156.52"/>
    <n v="23215.48"/>
    <n v="23215.48"/>
    <n v="0"/>
    <s v="G/710602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4"/>
    <s v="730205 Espectáculos Culturales y Sociales"/>
    <s v="001"/>
    <n v="2492000"/>
    <n v="-632150"/>
    <n v="1859850"/>
    <n v="81400"/>
    <n v="1941250"/>
    <n v="0"/>
    <n v="1263250"/>
    <n v="1263250"/>
    <n v="596600"/>
    <n v="596600"/>
    <n v="678000"/>
    <s v="G/730205/1GG101"/>
  </r>
  <r>
    <s v="1"/>
    <s v="QUITO CIUDAD SOLIDARIA"/>
    <s v="SOCIALES"/>
    <s v="G"/>
    <s v="CULTURA"/>
    <s v="Secretaría De Cultura"/>
    <s v="ZA01G000"/>
    <s v="ARTE, CULTURA Y PATRIMONIO"/>
    <s v="GI00G10100001D AGENDA CULTURAL METROPOLITANA"/>
    <x v="4"/>
    <s v="730504 Maquinarias y Equipos (Arrendamiento)"/>
    <s v="001"/>
    <n v="1068000"/>
    <n v="-1056000"/>
    <n v="12000"/>
    <n v="0"/>
    <n v="12000"/>
    <n v="0"/>
    <n v="0"/>
    <n v="0"/>
    <n v="12000"/>
    <n v="12000"/>
    <n v="12000"/>
    <s v="G/730504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204 Edición, Impresión, Reproducción, Public"/>
    <s v="001"/>
    <n v="28000"/>
    <n v="-28000"/>
    <n v="0"/>
    <n v="0"/>
    <n v="0"/>
    <n v="0"/>
    <n v="0"/>
    <n v="0"/>
    <n v="0"/>
    <n v="0"/>
    <n v="0"/>
    <s v="G/730204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205 Espectáculos Culturales y Sociales"/>
    <s v="001"/>
    <n v="292500"/>
    <n v="-228000"/>
    <n v="64500"/>
    <n v="-49500"/>
    <n v="15000"/>
    <n v="0"/>
    <n v="0"/>
    <n v="0"/>
    <n v="64500"/>
    <n v="64500"/>
    <n v="15000"/>
    <s v="G/730205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207 Difusión, Información y Publicidad"/>
    <s v="001"/>
    <n v="7000"/>
    <n v="-7000"/>
    <n v="0"/>
    <n v="0"/>
    <n v="0"/>
    <n v="0"/>
    <n v="0"/>
    <n v="0"/>
    <n v="0"/>
    <n v="0"/>
    <n v="0"/>
    <s v="G/730207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235 Servicio de Alimentación"/>
    <s v="001"/>
    <n v="1000"/>
    <n v="-1000"/>
    <n v="0"/>
    <n v="0"/>
    <n v="0"/>
    <n v="0"/>
    <n v="0"/>
    <n v="0"/>
    <n v="0"/>
    <n v="0"/>
    <n v="0"/>
    <s v="G/730235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402 Edificios, Locales, Residencias y Cablea"/>
    <s v="001"/>
    <n v="20000"/>
    <n v="0"/>
    <n v="20000"/>
    <n v="-20000"/>
    <n v="0"/>
    <n v="0"/>
    <n v="0"/>
    <n v="0"/>
    <n v="20000"/>
    <n v="20000"/>
    <n v="0"/>
    <s v="G/730402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425 Instalación, Readecuación, Montaje de Expos"/>
    <s v="001"/>
    <n v="15000"/>
    <n v="0"/>
    <n v="15000"/>
    <n v="-15000"/>
    <n v="0"/>
    <n v="0"/>
    <n v="0"/>
    <n v="0"/>
    <n v="15000"/>
    <n v="15000"/>
    <n v="0"/>
    <s v="G/730425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606 Honorarios por Contratos Civiles de Servici"/>
    <s v="001"/>
    <n v="65000"/>
    <n v="-10000"/>
    <n v="55000"/>
    <n v="-5000"/>
    <n v="50000"/>
    <n v="0"/>
    <n v="0"/>
    <n v="0"/>
    <n v="55000"/>
    <n v="55000"/>
    <n v="50000"/>
    <s v="G/730606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613 Capacitación para la Ciudadanía en Gener"/>
    <s v="001"/>
    <n v="95000"/>
    <n v="-95000"/>
    <n v="0"/>
    <n v="0"/>
    <n v="0"/>
    <n v="0"/>
    <n v="0"/>
    <n v="0"/>
    <n v="0"/>
    <n v="0"/>
    <n v="0"/>
    <s v="G/730613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4"/>
    <s v="730812 Materiales Didácticos"/>
    <s v="001"/>
    <n v="1500"/>
    <n v="-1000"/>
    <n v="500"/>
    <n v="-500"/>
    <n v="0"/>
    <n v="0"/>
    <n v="0"/>
    <n v="0"/>
    <n v="500"/>
    <n v="500"/>
    <n v="0"/>
    <s v="G/730812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204 Edición, Impresión, Reproducción, Public"/>
    <s v="001"/>
    <n v="7000"/>
    <n v="0"/>
    <n v="7000"/>
    <n v="-7000"/>
    <n v="0"/>
    <n v="0"/>
    <n v="0"/>
    <n v="0"/>
    <n v="7000"/>
    <n v="7000"/>
    <n v="0"/>
    <s v="G/7302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205 Espectáculos Culturales y Sociales"/>
    <s v="001"/>
    <n v="211700"/>
    <n v="-111440"/>
    <n v="100260"/>
    <n v="-100260"/>
    <n v="0"/>
    <n v="0"/>
    <n v="0"/>
    <n v="0"/>
    <n v="100260"/>
    <n v="100260"/>
    <n v="0"/>
    <s v="G/730205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207 Difusión, Información y Publicidad"/>
    <s v="001"/>
    <n v="7500"/>
    <n v="0"/>
    <n v="7500"/>
    <n v="-7500"/>
    <n v="0"/>
    <n v="0"/>
    <n v="0"/>
    <n v="0"/>
    <n v="7500"/>
    <n v="7500"/>
    <n v="0"/>
    <s v="G/730207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209 Servicios de Aseo, Lavado de Vestimenta"/>
    <s v="001"/>
    <n v="51570.400000000001"/>
    <n v="0"/>
    <n v="51570.400000000001"/>
    <n v="-29000"/>
    <n v="22570.400000000001"/>
    <n v="0"/>
    <n v="16570.400000000001"/>
    <n v="8858.08"/>
    <n v="35000"/>
    <n v="42712.32"/>
    <n v="6000"/>
    <s v="G/730209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402 Edificios, Locales, Residencias y Cablea"/>
    <s v="001"/>
    <n v="184154.4"/>
    <n v="0"/>
    <n v="184154.4"/>
    <n v="-87500"/>
    <n v="96654.399999999994"/>
    <n v="0"/>
    <n v="8421.2800000000007"/>
    <n v="3973.76"/>
    <n v="175733.12"/>
    <n v="180180.63999999998"/>
    <n v="88233.12"/>
    <s v="G/730402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403 Mobiliarios (Instalación, Mantenimiento"/>
    <s v="001"/>
    <n v="12804.62"/>
    <n v="0"/>
    <n v="12804.62"/>
    <n v="-12804.62"/>
    <n v="0"/>
    <n v="0"/>
    <n v="0"/>
    <n v="0"/>
    <n v="12804.62"/>
    <n v="12804.62"/>
    <n v="0"/>
    <s v="G/73040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404 Maquinarias y Equipos (Instalación, Mant"/>
    <s v="001"/>
    <n v="48352.3"/>
    <n v="0"/>
    <n v="48352.3"/>
    <n v="-29800"/>
    <n v="18552.300000000003"/>
    <n v="0"/>
    <n v="18552.3"/>
    <n v="7155.68"/>
    <n v="29800.000000000004"/>
    <n v="41196.620000000003"/>
    <n v="0"/>
    <s v="G/7304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418 Mantenimiento de Áreas Verdes y Arreglo"/>
    <s v="001"/>
    <n v="20913.28"/>
    <n v="0"/>
    <n v="20913.28"/>
    <n v="-15913.28"/>
    <n v="4999.9999999999982"/>
    <n v="0"/>
    <n v="0"/>
    <n v="0"/>
    <n v="20913.28"/>
    <n v="20913.28"/>
    <n v="5000"/>
    <s v="G/730418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606 Honorarios por Contratos Civiles de Servici"/>
    <s v="001"/>
    <n v="2240"/>
    <n v="-2240"/>
    <n v="0"/>
    <n v="0"/>
    <n v="0"/>
    <n v="0"/>
    <n v="0"/>
    <n v="0"/>
    <n v="0"/>
    <n v="0"/>
    <n v="0"/>
    <s v="G/730606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613 Capacitación para la Ciudadanía en Gener"/>
    <s v="001"/>
    <n v="95870"/>
    <n v="-61870"/>
    <n v="34000"/>
    <n v="-34000"/>
    <n v="0"/>
    <n v="0"/>
    <n v="0"/>
    <n v="0"/>
    <n v="34000"/>
    <n v="34000"/>
    <n v="0"/>
    <s v="G/73061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704 Mantenimiento y Reparación de Equipos y"/>
    <s v="001"/>
    <n v="2500"/>
    <n v="0"/>
    <n v="2500"/>
    <n v="0"/>
    <n v="2500"/>
    <n v="0"/>
    <n v="0"/>
    <n v="0"/>
    <n v="2500"/>
    <n v="2500"/>
    <n v="2500"/>
    <s v="G/7307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811 Insumos, Materiales y Suministros para Cons"/>
    <s v="001"/>
    <n v="5340"/>
    <n v="0"/>
    <n v="5340"/>
    <n v="-5340"/>
    <n v="0"/>
    <n v="0"/>
    <n v="0"/>
    <n v="0"/>
    <n v="5340"/>
    <n v="5340"/>
    <n v="0"/>
    <s v="G/730811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0812 Materiales Didácticos"/>
    <s v="001"/>
    <n v="7000"/>
    <n v="0"/>
    <n v="7000"/>
    <n v="-7000"/>
    <n v="0"/>
    <n v="0"/>
    <n v="0"/>
    <n v="0"/>
    <n v="7000"/>
    <n v="7000"/>
    <n v="0"/>
    <s v="G/730812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1409 Libros y Colecciones"/>
    <s v="001"/>
    <n v="2000"/>
    <n v="0"/>
    <n v="2000"/>
    <n v="-2000"/>
    <n v="0"/>
    <n v="0"/>
    <n v="0"/>
    <n v="0"/>
    <n v="2000"/>
    <n v="2000"/>
    <n v="0"/>
    <s v="G/731409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4"/>
    <s v="731411 Partes y Repuestos"/>
    <s v="001"/>
    <n v="6160"/>
    <n v="0"/>
    <n v="6160"/>
    <n v="0"/>
    <n v="6160"/>
    <n v="0"/>
    <n v="0"/>
    <n v="0"/>
    <n v="6160"/>
    <n v="6160"/>
    <n v="6160"/>
    <s v="G/731411/1GG101"/>
  </r>
  <r>
    <s v="1"/>
    <s v="QUITO CIUDAD SOLIDARIA"/>
    <s v="SOCIALES"/>
    <s v="G"/>
    <s v="CULTURA"/>
    <s v="Secretaría De Cultura"/>
    <s v="ZA01G000"/>
    <s v="ARTE, CULTURA Y PATRIMONIO"/>
    <s v="GI00G10100007D AMPLIACION DE LA OFERTA CULTURAL A TRAVE"/>
    <x v="4"/>
    <s v="730605 Estudio y Diseño de Proyectos"/>
    <s v="001"/>
    <n v="50000"/>
    <n v="-50000"/>
    <n v="0"/>
    <n v="0"/>
    <n v="0"/>
    <n v="0"/>
    <n v="0"/>
    <n v="0"/>
    <n v="0"/>
    <n v="0"/>
    <n v="0"/>
    <s v="G/730605/1GG101"/>
  </r>
  <r>
    <s v="1"/>
    <s v="QUITO CIUDAD SOLIDARIA"/>
    <s v="SOCIALES"/>
    <s v="G"/>
    <s v="CULTURA"/>
    <s v="Secretaría De Cultura"/>
    <s v="ZA01G000"/>
    <s v="ARTE, CULTURA Y PATRIMONIO"/>
    <s v="GI00G10100007D AMPLIACION DE LA OFERTA CULTURAL A TRAVE"/>
    <x v="4"/>
    <s v="730606 Honorarios por Contratos Civiles de Servici"/>
    <s v="001"/>
    <n v="50000"/>
    <n v="-50000"/>
    <n v="0"/>
    <n v="0"/>
    <n v="0"/>
    <n v="0"/>
    <n v="0"/>
    <n v="0"/>
    <n v="0"/>
    <n v="0"/>
    <n v="0"/>
    <s v="G/730606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204 Edición, Impresión, Reproducción, Public"/>
    <s v="001"/>
    <n v="33700"/>
    <n v="-17700"/>
    <n v="16000"/>
    <n v="-16000"/>
    <n v="0"/>
    <n v="0"/>
    <n v="0"/>
    <n v="0"/>
    <n v="16000"/>
    <n v="16000"/>
    <n v="0"/>
    <s v="G/730204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205 Espectáculos Culturales y Sociales"/>
    <s v="001"/>
    <n v="505200"/>
    <n v="-365000"/>
    <n v="140200"/>
    <n v="-140200"/>
    <n v="0"/>
    <n v="0"/>
    <n v="0"/>
    <n v="0"/>
    <n v="140200"/>
    <n v="140200"/>
    <n v="0"/>
    <s v="G/730205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402 Edificios, Locales, Residencias y Cablea"/>
    <s v="001"/>
    <n v="60000"/>
    <n v="-7000"/>
    <n v="53000"/>
    <n v="-48000"/>
    <n v="5000"/>
    <n v="0"/>
    <n v="0"/>
    <n v="0"/>
    <n v="53000"/>
    <n v="53000"/>
    <n v="5000"/>
    <s v="G/730402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404 Maquinarias y Equipos (Instalación, Mant"/>
    <s v="001"/>
    <n v="8000"/>
    <n v="0"/>
    <n v="8000"/>
    <n v="-7000"/>
    <n v="1000"/>
    <n v="0"/>
    <n v="0"/>
    <n v="0"/>
    <n v="8000"/>
    <n v="8000"/>
    <n v="1000"/>
    <s v="G/730404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504 Maquinarias y Equipos (Arrendamiento)"/>
    <s v="001"/>
    <n v="113000"/>
    <n v="-89000"/>
    <n v="24000"/>
    <n v="-24000"/>
    <n v="0"/>
    <n v="0"/>
    <n v="0"/>
    <n v="0"/>
    <n v="24000"/>
    <n v="24000"/>
    <n v="0"/>
    <s v="G/730504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606 Honorarios por Contratos Civiles de Servici"/>
    <s v="001"/>
    <n v="24000"/>
    <n v="-14000"/>
    <n v="10000"/>
    <n v="-10000"/>
    <n v="0"/>
    <n v="0"/>
    <n v="0"/>
    <n v="0"/>
    <n v="10000"/>
    <n v="10000"/>
    <n v="0"/>
    <s v="G/730606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811 Insumos, Materiales y Suministros para Cons"/>
    <s v="001"/>
    <n v="3000"/>
    <n v="0"/>
    <n v="3000"/>
    <n v="0"/>
    <n v="3000"/>
    <n v="0"/>
    <n v="0"/>
    <n v="0"/>
    <n v="3000"/>
    <n v="3000"/>
    <n v="3000"/>
    <s v="G/730811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0813 Repuestos y Accesorios"/>
    <s v="001"/>
    <n v="10000"/>
    <n v="0"/>
    <n v="10000"/>
    <n v="0"/>
    <n v="10000"/>
    <n v="0.43"/>
    <n v="7799.56"/>
    <n v="0"/>
    <n v="2200.4399999999996"/>
    <n v="10000"/>
    <n v="2200.0100000000002"/>
    <s v="G/730813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4"/>
    <s v="731403 Mobiliarios"/>
    <s v="001"/>
    <n v="2000"/>
    <n v="0"/>
    <n v="2000"/>
    <n v="-2000"/>
    <n v="0"/>
    <n v="0"/>
    <n v="0"/>
    <n v="0"/>
    <n v="2000"/>
    <n v="2000"/>
    <n v="0"/>
    <s v="G/73140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5"/>
    <s v="750501 Obras de Infraestructura"/>
    <s v="001"/>
    <n v="10000"/>
    <n v="0"/>
    <n v="10000"/>
    <n v="-10000"/>
    <n v="0"/>
    <n v="0"/>
    <n v="0"/>
    <n v="0"/>
    <n v="10000"/>
    <n v="10000"/>
    <n v="0"/>
    <s v="G/750501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9"/>
    <s v="780204 Transferencias o Donaciones al Sector Priva"/>
    <s v="001"/>
    <n v="55000"/>
    <n v="0"/>
    <n v="55000"/>
    <n v="0"/>
    <n v="55000"/>
    <n v="0"/>
    <n v="0"/>
    <n v="0"/>
    <n v="55000"/>
    <n v="55000"/>
    <n v="55000"/>
    <s v="G/780204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9"/>
    <s v="780103 A Empresas Públicas"/>
    <s v="001"/>
    <n v="161100"/>
    <n v="-61100"/>
    <n v="100000"/>
    <n v="-100000"/>
    <n v="0"/>
    <n v="0"/>
    <n v="0"/>
    <n v="0"/>
    <n v="100000"/>
    <n v="100000"/>
    <n v="0"/>
    <s v="G/780103/1GG101"/>
  </r>
  <r>
    <s v="1"/>
    <s v="QUITO CIUDAD SOLIDARIA"/>
    <s v="SOCIALES"/>
    <s v="G"/>
    <s v="CULTURA"/>
    <s v="Secretaría De Cultura"/>
    <s v="ZA01G000"/>
    <s v="ARTE, CULTURA Y PATRIMONIO"/>
    <s v="GI00G10100002D PROMOCION DE DERECHOS CULTURALES"/>
    <x v="6"/>
    <s v="840104 Maquinarias y Equipos"/>
    <s v="001"/>
    <n v="10000"/>
    <n v="0"/>
    <n v="10000"/>
    <n v="-10000"/>
    <n v="0"/>
    <n v="0"/>
    <n v="0"/>
    <n v="0"/>
    <n v="10000"/>
    <n v="10000"/>
    <n v="0"/>
    <s v="G/8401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6"/>
    <s v="840103 Mobiliarios"/>
    <s v="001"/>
    <n v="6000"/>
    <n v="0"/>
    <n v="6000"/>
    <n v="-6000"/>
    <n v="0"/>
    <n v="0"/>
    <n v="0"/>
    <n v="0"/>
    <n v="6000"/>
    <n v="6000"/>
    <n v="0"/>
    <s v="G/840103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6"/>
    <s v="840104 Maquinarias y Equipos"/>
    <s v="001"/>
    <n v="54840"/>
    <n v="0"/>
    <n v="54840"/>
    <n v="-54840"/>
    <n v="0"/>
    <n v="0"/>
    <n v="0"/>
    <n v="0"/>
    <n v="54840"/>
    <n v="54840"/>
    <n v="0"/>
    <s v="G/840104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6"/>
    <s v="840106 Herramientas"/>
    <s v="001"/>
    <n v="4000"/>
    <n v="0"/>
    <n v="4000"/>
    <n v="-4000"/>
    <n v="0"/>
    <n v="0"/>
    <n v="0"/>
    <n v="0"/>
    <n v="4000"/>
    <n v="4000"/>
    <n v="0"/>
    <s v="G/840106/1GG101"/>
  </r>
  <r>
    <s v="1"/>
    <s v="QUITO CIUDAD SOLIDARIA"/>
    <s v="SOCIALES"/>
    <s v="G"/>
    <s v="CULTURA"/>
    <s v="Secretaría De Cultura"/>
    <s v="ZA01G000"/>
    <s v="ARTE, CULTURA Y PATRIMONIO"/>
    <s v="GI00G10100003D SERVICIOS CULTURALES COMUNITARIOS Y DEPO"/>
    <x v="6"/>
    <s v="840107 Equipos, Sistemas y Paquetes Informáticos"/>
    <s v="001"/>
    <n v="10055"/>
    <n v="0"/>
    <n v="10055"/>
    <n v="-10055"/>
    <n v="0"/>
    <n v="0"/>
    <n v="0"/>
    <n v="0"/>
    <n v="10055"/>
    <n v="10055"/>
    <n v="0"/>
    <s v="G/840107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6"/>
    <s v="840103 Mobiliarios"/>
    <s v="001"/>
    <n v="5000"/>
    <n v="0"/>
    <n v="5000"/>
    <n v="-5000"/>
    <n v="0"/>
    <n v="0"/>
    <n v="0"/>
    <n v="0"/>
    <n v="5000"/>
    <n v="5000"/>
    <n v="0"/>
    <s v="G/840103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6"/>
    <s v="840104 Maquinarias y Equipos"/>
    <s v="001"/>
    <n v="60000"/>
    <n v="-7000"/>
    <n v="53000"/>
    <n v="-53000"/>
    <n v="0"/>
    <n v="0"/>
    <n v="0"/>
    <n v="0"/>
    <n v="53000"/>
    <n v="53000"/>
    <n v="0"/>
    <s v="G/840104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6"/>
    <s v="840107 Equipos, Sistemas y Paquetes Informáticos"/>
    <s v="001"/>
    <n v="5000"/>
    <n v="0"/>
    <n v="5000"/>
    <n v="-5000"/>
    <n v="0"/>
    <n v="0"/>
    <n v="0"/>
    <n v="0"/>
    <n v="5000"/>
    <n v="5000"/>
    <n v="0"/>
    <s v="G/840107/1GG101"/>
  </r>
  <r>
    <s v="1"/>
    <s v="QUITO CIUDAD SOLIDARIA"/>
    <s v="SOCIALES"/>
    <s v="G"/>
    <s v="CULTURA"/>
    <s v="Secretaría De Cultura"/>
    <s v="ZA01G000"/>
    <s v="ARTE, CULTURA Y PATRIMONIO"/>
    <s v="GI00G10100011D TERRITORIO Y CULTURA"/>
    <x v="6"/>
    <s v="840108 Bienes Artísticos y Culturales"/>
    <s v="001"/>
    <n v="10000"/>
    <n v="0"/>
    <n v="10000"/>
    <n v="-10000"/>
    <n v="0"/>
    <n v="0"/>
    <n v="0"/>
    <n v="0"/>
    <n v="10000"/>
    <n v="10000"/>
    <n v="0"/>
    <s v="G/840108/1GG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105 Remuneraciones Unificadas"/>
    <s v="002"/>
    <n v="656868"/>
    <n v="-5784.33"/>
    <n v="651083.67000000004"/>
    <n v="-32891.74"/>
    <n v="618191.93000000005"/>
    <n v="0"/>
    <n v="414449.2"/>
    <n v="414082"/>
    <n v="236634.47000000003"/>
    <n v="237001.67000000004"/>
    <n v="203742.73"/>
    <s v="G/510105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203 Decimotercer Sueldo"/>
    <s v="002"/>
    <n v="59289"/>
    <n v="0"/>
    <n v="59289"/>
    <n v="0"/>
    <n v="59289"/>
    <n v="4550"/>
    <n v="8417.27"/>
    <n v="8386.67"/>
    <n v="50871.729999999996"/>
    <n v="50902.33"/>
    <n v="46321.73"/>
    <s v="G/510203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204 Decimocuarto Sueldo"/>
    <s v="002"/>
    <n v="15421.16"/>
    <n v="0"/>
    <n v="15421.16"/>
    <n v="0"/>
    <n v="15421.16"/>
    <n v="177.78"/>
    <n v="12884.25"/>
    <n v="12870.92"/>
    <n v="2536.91"/>
    <n v="2550.2399999999998"/>
    <n v="2359.13"/>
    <s v="G/510204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507 Honorarios"/>
    <s v="002"/>
    <n v="3825.77"/>
    <n v="0"/>
    <n v="3825.77"/>
    <n v="2558.16"/>
    <n v="6383.93"/>
    <n v="0"/>
    <n v="3575"/>
    <n v="3575"/>
    <n v="250.76999999999998"/>
    <n v="250.76999999999998"/>
    <n v="2808.93"/>
    <s v="G/510507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509 Horas Extraordinarias y Suplementarias"/>
    <s v="002"/>
    <n v="9165.7900000000009"/>
    <n v="0"/>
    <n v="9165.7900000000009"/>
    <n v="-4582.8999999999996"/>
    <n v="4582.8900000000012"/>
    <n v="0"/>
    <n v="0"/>
    <n v="0"/>
    <n v="9165.7900000000009"/>
    <n v="9165.7900000000009"/>
    <n v="4582.8900000000003"/>
    <s v="G/510509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510 Servicios Personales por Contrato"/>
    <s v="002"/>
    <n v="54600"/>
    <n v="0"/>
    <n v="54600"/>
    <n v="0"/>
    <n v="54600"/>
    <n v="30650"/>
    <n v="23950"/>
    <n v="23950"/>
    <n v="30650"/>
    <n v="30650"/>
    <n v="0"/>
    <s v="G/510510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512 Subrogación"/>
    <s v="002"/>
    <n v="5025.43"/>
    <n v="0"/>
    <n v="5025.43"/>
    <n v="-2350.2199999999998"/>
    <n v="2675.2100000000005"/>
    <n v="0"/>
    <n v="325"/>
    <n v="325"/>
    <n v="4700.43"/>
    <n v="4700.43"/>
    <n v="2350.21"/>
    <s v="G/510512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513 Encargos"/>
    <s v="002"/>
    <n v="1729.74"/>
    <n v="0"/>
    <n v="1729.74"/>
    <n v="-864.87"/>
    <n v="864.87"/>
    <n v="0"/>
    <n v="0"/>
    <n v="0"/>
    <n v="1729.74"/>
    <n v="1729.74"/>
    <n v="864.87"/>
    <s v="G/510513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601 Aporte Patronal"/>
    <s v="002"/>
    <n v="90000.7"/>
    <n v="0"/>
    <n v="90000.7"/>
    <n v="-1519.5"/>
    <n v="88481.2"/>
    <n v="3877.22"/>
    <n v="55951.199999999997"/>
    <n v="55904.75"/>
    <n v="34049.5"/>
    <n v="34095.949999999997"/>
    <n v="28652.78"/>
    <s v="G/510601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602 Fondo de Reserva"/>
    <s v="002"/>
    <n v="59289"/>
    <n v="0"/>
    <n v="59289"/>
    <n v="-12361.21"/>
    <n v="46927.79"/>
    <n v="4220.96"/>
    <n v="28885.439999999999"/>
    <n v="28885.439999999999"/>
    <n v="30403.56"/>
    <n v="30403.56"/>
    <n v="13821.39"/>
    <s v="G/510602/1JA101"/>
  </r>
  <r>
    <s v="1"/>
    <s v="QUITO CIUDAD SOLIDARIA"/>
    <s v="SOCIALES"/>
    <s v="J"/>
    <s v="INCLUSION SOCIAL"/>
    <s v="Secretaría De Inclusión Social"/>
    <s v="ZA01J000"/>
    <s v="FORTALECIMIENTO INSTITUCIONAL"/>
    <s v="GC00A10100004D REMUNERACION PERSONAL"/>
    <x v="0"/>
    <s v="510707 Compensación por Vacaciones no Gozadas por"/>
    <s v="002"/>
    <n v="6665.3"/>
    <n v="0"/>
    <n v="6665.3"/>
    <n v="0"/>
    <n v="6665.3"/>
    <n v="0"/>
    <n v="30.6"/>
    <n v="0"/>
    <n v="6634.7"/>
    <n v="6665.3"/>
    <n v="6634.7"/>
    <s v="G/510707/1JA101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3"/>
    <s v="710203 Decimotercer Sueldo"/>
    <s v="002"/>
    <n v="7873"/>
    <n v="0"/>
    <n v="7873"/>
    <n v="0"/>
    <n v="7873"/>
    <n v="6984.36"/>
    <n v="888.64"/>
    <n v="888.64"/>
    <n v="6984.36"/>
    <n v="6984.36"/>
    <n v="0"/>
    <s v="G/71020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3"/>
    <s v="710204 Decimocuarto Sueldo"/>
    <s v="002"/>
    <n v="2434.92"/>
    <n v="0"/>
    <n v="2434.92"/>
    <n v="0"/>
    <n v="2434.92"/>
    <n v="1646.69"/>
    <n v="753.31"/>
    <n v="753.31"/>
    <n v="1681.6100000000001"/>
    <n v="1681.6100000000001"/>
    <n v="34.92"/>
    <s v="G/71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3"/>
    <s v="710510 Servicios Personales por Contrato"/>
    <s v="002"/>
    <n v="94476"/>
    <n v="0"/>
    <n v="94476"/>
    <n v="0"/>
    <n v="94476"/>
    <n v="65892"/>
    <n v="28584"/>
    <n v="28584"/>
    <n v="65892"/>
    <n v="65892"/>
    <n v="0"/>
    <s v="G/710510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3"/>
    <s v="710601 Aporte Patronal"/>
    <s v="002"/>
    <n v="11951.21"/>
    <n v="0"/>
    <n v="11951.21"/>
    <n v="0"/>
    <n v="11951.21"/>
    <n v="8335.3700000000008"/>
    <n v="3615.84"/>
    <n v="3615.84"/>
    <n v="8335.369999999999"/>
    <n v="8335.369999999999"/>
    <n v="0"/>
    <s v="G/710601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3"/>
    <s v="710602 Fondo de Reserva"/>
    <s v="002"/>
    <n v="7873"/>
    <n v="0"/>
    <n v="7873"/>
    <n v="0"/>
    <n v="7873"/>
    <n v="7773.04"/>
    <n v="99.96"/>
    <n v="99.96"/>
    <n v="7773.04"/>
    <n v="7773.04"/>
    <n v="0"/>
    <s v="G/7106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203 Decimotercer Sueldo"/>
    <s v="002"/>
    <n v="5673"/>
    <n v="0"/>
    <n v="5673"/>
    <n v="0"/>
    <n v="5673"/>
    <n v="5002.3599999999997"/>
    <n v="670.64"/>
    <n v="670.64"/>
    <n v="5002.3599999999997"/>
    <n v="5002.3599999999997"/>
    <n v="0"/>
    <s v="G/71020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204 Decimocuarto Sueldo"/>
    <s v="002"/>
    <n v="2434.92"/>
    <n v="586.63"/>
    <n v="3021.55"/>
    <n v="0"/>
    <n v="3021.55"/>
    <n v="0"/>
    <n v="2986.66"/>
    <n v="2986.66"/>
    <n v="34.890000000000327"/>
    <n v="34.890000000000327"/>
    <n v="34.89"/>
    <s v="G/71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507 Honorarios"/>
    <s v="002"/>
    <n v="0"/>
    <n v="612"/>
    <n v="612"/>
    <n v="0"/>
    <n v="612"/>
    <n v="0"/>
    <n v="612"/>
    <n v="612"/>
    <n v="0"/>
    <n v="0"/>
    <n v="0"/>
    <s v="G/710507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510 Servicios Personales por Contrato"/>
    <s v="002"/>
    <n v="68076"/>
    <n v="4002"/>
    <n v="72078"/>
    <n v="41140.33"/>
    <n v="113218.33"/>
    <n v="0"/>
    <n v="72078"/>
    <n v="72078"/>
    <n v="0"/>
    <n v="0"/>
    <n v="41140.33"/>
    <s v="G/710510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601 Aporte Patronal"/>
    <s v="002"/>
    <n v="8611.61"/>
    <n v="583.70000000000005"/>
    <n v="9195.3100000000013"/>
    <n v="5204.29"/>
    <n v="14399.600000000002"/>
    <n v="0"/>
    <n v="9195.31"/>
    <n v="9195.31"/>
    <n v="0"/>
    <n v="0"/>
    <n v="5204.29"/>
    <s v="G/710601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3"/>
    <s v="710602 Fondo de Reserva"/>
    <s v="002"/>
    <n v="5673"/>
    <n v="0"/>
    <n v="5673"/>
    <n v="0"/>
    <n v="5673"/>
    <n v="2255.98"/>
    <n v="3417.02"/>
    <n v="3417.02"/>
    <n v="2255.98"/>
    <n v="2255.98"/>
    <n v="0"/>
    <s v="G/7106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204 Edición, Impresión, Reproducción, Public"/>
    <s v="001"/>
    <n v="0"/>
    <n v="0"/>
    <n v="0"/>
    <n v="28000"/>
    <n v="28000"/>
    <n v="0"/>
    <n v="0"/>
    <n v="0"/>
    <n v="0"/>
    <n v="0"/>
    <n v="28000"/>
    <s v="G/73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205 Espectáculos Culturales y Sociales"/>
    <s v="001"/>
    <n v="7000"/>
    <n v="0"/>
    <n v="7000"/>
    <n v="38080.480000000003"/>
    <n v="45080.480000000003"/>
    <n v="0"/>
    <n v="0"/>
    <n v="0"/>
    <n v="7000"/>
    <n v="7000"/>
    <n v="45080.480000000003"/>
    <s v="G/73020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235 Servicio de Alimentación"/>
    <s v="001"/>
    <n v="172000"/>
    <n v="0"/>
    <n v="172000"/>
    <n v="-5000"/>
    <n v="167000"/>
    <n v="0"/>
    <n v="0"/>
    <n v="0"/>
    <n v="172000"/>
    <n v="172000"/>
    <n v="167000"/>
    <s v="G/73023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402 Edificios, Locales, Residencias y Cablea"/>
    <s v="001"/>
    <n v="2500"/>
    <n v="0"/>
    <n v="2500"/>
    <n v="37500"/>
    <n v="40000"/>
    <n v="0"/>
    <n v="0"/>
    <n v="0"/>
    <n v="2500"/>
    <n v="2500"/>
    <n v="40000"/>
    <s v="G/7304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606 Honorarios por Contratos Civiles de Servici"/>
    <s v="001"/>
    <n v="30000"/>
    <n v="0"/>
    <n v="30000"/>
    <n v="-30000"/>
    <n v="0"/>
    <n v="0"/>
    <n v="0"/>
    <n v="0"/>
    <n v="30000"/>
    <n v="30000"/>
    <n v="0"/>
    <s v="G/730606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613 Capacitación para la Ciudadanía en Gener"/>
    <s v="001"/>
    <n v="8000"/>
    <n v="0"/>
    <n v="8000"/>
    <n v="-6902.4"/>
    <n v="1097.6000000000004"/>
    <n v="0"/>
    <n v="1097.5999999999999"/>
    <n v="0"/>
    <n v="6902.4"/>
    <n v="8000"/>
    <n v="0"/>
    <s v="G/73061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805 Materiales de Aseo"/>
    <s v="001"/>
    <n v="0"/>
    <n v="0"/>
    <n v="0"/>
    <n v="850"/>
    <n v="850"/>
    <n v="0"/>
    <n v="0"/>
    <n v="0"/>
    <n v="0"/>
    <n v="0"/>
    <n v="850"/>
    <s v="G/73080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811 Insumos,MaterialesySuministrosparaConstrucc"/>
    <s v="001"/>
    <n v="0"/>
    <n v="0"/>
    <n v="0"/>
    <n v="115"/>
    <n v="115"/>
    <n v="0"/>
    <n v="0"/>
    <n v="0"/>
    <n v="0"/>
    <n v="0"/>
    <n v="115"/>
    <s v="G/730811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812 Materiales Didácticos"/>
    <s v="001"/>
    <n v="0"/>
    <n v="0"/>
    <n v="0"/>
    <n v="7000"/>
    <n v="7000"/>
    <n v="0"/>
    <n v="0"/>
    <n v="0"/>
    <n v="0"/>
    <n v="0"/>
    <n v="7000"/>
    <s v="G/73081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0820 Menaje y Accesorios Descartables"/>
    <s v="001"/>
    <n v="4000"/>
    <n v="0"/>
    <n v="4000"/>
    <n v="-2965"/>
    <n v="1035"/>
    <n v="0"/>
    <n v="0"/>
    <n v="0"/>
    <n v="4000"/>
    <n v="4000"/>
    <n v="1035"/>
    <s v="G/730820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4"/>
    <s v="731404 Maquinarias y Equipos"/>
    <s v="001"/>
    <n v="500"/>
    <n v="0"/>
    <n v="500"/>
    <n v="0"/>
    <n v="500"/>
    <n v="0"/>
    <n v="0"/>
    <n v="0"/>
    <n v="500"/>
    <n v="500"/>
    <n v="500"/>
    <s v="G/7314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204 Edición, Impresión, Reproducción, Public"/>
    <s v="001"/>
    <n v="50000"/>
    <n v="0"/>
    <n v="50000"/>
    <n v="-50000"/>
    <n v="0"/>
    <n v="0"/>
    <n v="0"/>
    <n v="0"/>
    <n v="50000"/>
    <n v="50000"/>
    <n v="0"/>
    <s v="G/73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205 Espectáculos Culturales y Sociales"/>
    <s v="001"/>
    <n v="476600"/>
    <n v="-240000"/>
    <n v="236600"/>
    <n v="-217724.3"/>
    <n v="18875.700000000012"/>
    <n v="22.4"/>
    <n v="18853.3"/>
    <n v="13938.4"/>
    <n v="217746.7"/>
    <n v="222661.6"/>
    <n v="0"/>
    <s v="G/73020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207 Difusión, Información y Publicidad"/>
    <s v="001"/>
    <n v="30000"/>
    <n v="0"/>
    <n v="30000"/>
    <n v="-30000"/>
    <n v="0"/>
    <n v="0"/>
    <n v="0"/>
    <n v="0"/>
    <n v="30000"/>
    <n v="30000"/>
    <n v="0"/>
    <s v="G/730207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235 Servicio de Alimentación"/>
    <s v="001"/>
    <n v="20000"/>
    <n v="0"/>
    <n v="20000"/>
    <n v="-950"/>
    <n v="19050"/>
    <n v="0"/>
    <n v="504"/>
    <n v="504"/>
    <n v="19496"/>
    <n v="19496"/>
    <n v="18546"/>
    <s v="G/73023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607 Servicios Técnicos Especializados"/>
    <s v="001"/>
    <n v="91500"/>
    <n v="-35000"/>
    <n v="56500"/>
    <n v="-56500"/>
    <n v="0"/>
    <n v="0"/>
    <n v="0"/>
    <n v="0"/>
    <n v="56500"/>
    <n v="56500"/>
    <n v="0"/>
    <s v="G/730607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613 Capacitación para la Ciudadanía en Gener"/>
    <s v="001"/>
    <n v="71000"/>
    <n v="-6500"/>
    <n v="64500"/>
    <n v="-60272"/>
    <n v="4228"/>
    <n v="0"/>
    <n v="4228"/>
    <n v="0"/>
    <n v="60272"/>
    <n v="64500"/>
    <n v="0"/>
    <s v="G/73061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702 Arrendamiento y Licencias de Uso de Paquete"/>
    <s v="001"/>
    <n v="0"/>
    <n v="0"/>
    <n v="0"/>
    <n v="3000"/>
    <n v="3000"/>
    <n v="0"/>
    <n v="0"/>
    <n v="0"/>
    <n v="0"/>
    <n v="0"/>
    <n v="3000"/>
    <s v="G/7307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01 Alimentos y Bebidas"/>
    <s v="001"/>
    <n v="0"/>
    <n v="32000"/>
    <n v="32000"/>
    <n v="0"/>
    <n v="32000"/>
    <n v="2997"/>
    <n v="24975"/>
    <n v="0"/>
    <n v="7025"/>
    <n v="32000"/>
    <n v="4028"/>
    <s v="G/730801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02 Vestuario, Lencería, Prendas de Protecci"/>
    <s v="001"/>
    <n v="0"/>
    <n v="12700"/>
    <n v="12700"/>
    <n v="20000"/>
    <n v="32700"/>
    <n v="0"/>
    <n v="11745.16"/>
    <n v="11745.16"/>
    <n v="954.84000000000015"/>
    <n v="954.84000000000015"/>
    <n v="20954.84"/>
    <s v="G/7308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05 Materiales de Aseo"/>
    <s v="001"/>
    <n v="0"/>
    <n v="1200"/>
    <n v="1200"/>
    <n v="0"/>
    <n v="1200"/>
    <n v="0"/>
    <n v="1075.2"/>
    <n v="1075.2"/>
    <n v="124.79999999999995"/>
    <n v="124.79999999999995"/>
    <n v="124.8"/>
    <s v="G/73080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20 Menaje y Accesorios Descartables"/>
    <s v="001"/>
    <n v="0"/>
    <n v="100"/>
    <n v="100"/>
    <n v="0"/>
    <n v="100"/>
    <n v="0"/>
    <n v="67.2"/>
    <n v="67.2"/>
    <n v="32.799999999999997"/>
    <n v="32.799999999999997"/>
    <n v="32.799999999999997"/>
    <s v="G/730820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24 Insumos,BienesyMaterialesparalaProducciónde"/>
    <s v="001"/>
    <n v="0"/>
    <n v="0"/>
    <n v="0"/>
    <n v="950"/>
    <n v="950"/>
    <n v="0"/>
    <n v="0"/>
    <n v="0"/>
    <n v="0"/>
    <n v="0"/>
    <n v="950"/>
    <s v="G/73082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0826 Dispositivos Médicos de Uso General"/>
    <s v="001"/>
    <n v="0"/>
    <n v="250"/>
    <n v="250"/>
    <n v="0"/>
    <n v="250"/>
    <n v="0"/>
    <n v="235.2"/>
    <n v="235.2"/>
    <n v="14.800000000000011"/>
    <n v="14.800000000000011"/>
    <n v="14.8"/>
    <s v="G/730826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4"/>
    <s v="731404 Maquinarias y Equipos"/>
    <s v="001"/>
    <n v="0"/>
    <n v="250"/>
    <n v="250"/>
    <n v="0"/>
    <n v="250"/>
    <n v="0"/>
    <n v="219.52"/>
    <n v="219.52"/>
    <n v="30.47999999999999"/>
    <n v="30.47999999999999"/>
    <n v="30.48"/>
    <s v="G/7314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101 Agua Potable"/>
    <s v="001"/>
    <n v="1000"/>
    <n v="-1000"/>
    <n v="0"/>
    <n v="0"/>
    <n v="0"/>
    <n v="0"/>
    <n v="0"/>
    <n v="0"/>
    <n v="0"/>
    <n v="0"/>
    <n v="0"/>
    <s v="G/730101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104 Energía Eléctrica"/>
    <s v="001"/>
    <n v="3000"/>
    <n v="-3000"/>
    <n v="0"/>
    <n v="0"/>
    <n v="0"/>
    <n v="0"/>
    <n v="0"/>
    <n v="0"/>
    <n v="0"/>
    <n v="0"/>
    <n v="0"/>
    <s v="G/7301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105 Telecomunicaciones"/>
    <s v="001"/>
    <n v="7000"/>
    <n v="-7000"/>
    <n v="0"/>
    <n v="0"/>
    <n v="0"/>
    <n v="0"/>
    <n v="0"/>
    <n v="0"/>
    <n v="0"/>
    <n v="0"/>
    <n v="0"/>
    <s v="G/73010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208 Servicio de Seguridad y Vigilancia"/>
    <s v="001"/>
    <n v="30000"/>
    <n v="-30000"/>
    <n v="0"/>
    <n v="0"/>
    <n v="0"/>
    <n v="0"/>
    <n v="0"/>
    <n v="0"/>
    <n v="0"/>
    <n v="0"/>
    <n v="0"/>
    <s v="G/730208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224 Servicio de Implementación de Bancos de Inf"/>
    <s v="001"/>
    <n v="7400"/>
    <n v="600"/>
    <n v="8000"/>
    <n v="0"/>
    <n v="8000"/>
    <n v="0"/>
    <n v="0"/>
    <n v="0"/>
    <n v="8000"/>
    <n v="8000"/>
    <n v="8000"/>
    <s v="G/73022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235 Servicio de Alimentación"/>
    <s v="001"/>
    <n v="3000"/>
    <n v="-3000"/>
    <n v="0"/>
    <n v="0"/>
    <n v="0"/>
    <n v="0"/>
    <n v="0"/>
    <n v="0"/>
    <n v="0"/>
    <n v="0"/>
    <n v="0"/>
    <s v="G/730235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402 Edificios, Locales, Residencias y Cablea"/>
    <s v="001"/>
    <n v="340000"/>
    <n v="-340000"/>
    <n v="0"/>
    <n v="0"/>
    <n v="0"/>
    <n v="0"/>
    <n v="0"/>
    <n v="0"/>
    <n v="0"/>
    <n v="0"/>
    <n v="0"/>
    <s v="G/730402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606 Honorarios por Contratos Civiles de Servici"/>
    <s v="001"/>
    <n v="154916.70000000001"/>
    <n v="-11324.58"/>
    <n v="143592.12000000002"/>
    <n v="-73000"/>
    <n v="70592.120000000024"/>
    <n v="0"/>
    <n v="0"/>
    <n v="0"/>
    <n v="143592.12000000002"/>
    <n v="143592.12000000002"/>
    <n v="70592.12"/>
    <s v="G/730606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613 Capacitación para la Ciudadanía en Gener"/>
    <s v="001"/>
    <n v="35000"/>
    <n v="-35000"/>
    <n v="0"/>
    <n v="0"/>
    <n v="0"/>
    <n v="0"/>
    <n v="0"/>
    <n v="0"/>
    <n v="0"/>
    <n v="0"/>
    <n v="0"/>
    <s v="G/73061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0820 Menaje y Accesorios Descartables"/>
    <s v="001"/>
    <n v="1000"/>
    <n v="-1000"/>
    <n v="0"/>
    <n v="0"/>
    <n v="0"/>
    <n v="0"/>
    <n v="0"/>
    <n v="0"/>
    <n v="0"/>
    <n v="0"/>
    <n v="0"/>
    <s v="G/730820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1403 Mobiliarios"/>
    <s v="001"/>
    <n v="4083.3"/>
    <n v="-4083.3"/>
    <n v="0"/>
    <n v="0"/>
    <n v="0"/>
    <n v="0"/>
    <n v="0"/>
    <n v="0"/>
    <n v="0"/>
    <n v="0"/>
    <n v="0"/>
    <s v="G/73140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4"/>
    <s v="731404 Maquinarias y Equipos"/>
    <s v="001"/>
    <n v="1000"/>
    <n v="-1000"/>
    <n v="0"/>
    <n v="0"/>
    <n v="0"/>
    <n v="0"/>
    <n v="0"/>
    <n v="0"/>
    <n v="0"/>
    <n v="0"/>
    <n v="0"/>
    <s v="G/731404/1JJ103"/>
  </r>
  <r>
    <s v="1"/>
    <s v="QUITO CIUDAD SOLIDARIA"/>
    <s v="SOCIALES"/>
    <s v="J"/>
    <s v="INCLUSION SOCIAL"/>
    <s v="Secretaría De Inclusión Social"/>
    <s v="ZA01J000"/>
    <s v="ATENCION A GRUPOS VULNERABLES"/>
    <s v="GI00J10100001D INCLUSIÓN EDUCATIVA"/>
    <x v="9"/>
    <s v="780204 Transferencias o Donaciones al Sector Priva"/>
    <s v="001"/>
    <n v="74179.58"/>
    <n v="0"/>
    <n v="74179.58"/>
    <n v="0"/>
    <n v="74179.58"/>
    <n v="0"/>
    <n v="0"/>
    <n v="0"/>
    <n v="74179.58"/>
    <n v="74179.58"/>
    <n v="74179.58"/>
    <s v="G/780204/1JJ101"/>
  </r>
  <r>
    <s v="1"/>
    <s v="QUITO CIUDAD SOLIDARIA"/>
    <s v="SOCIALES"/>
    <s v="J"/>
    <s v="INCLUSION SOCIAL"/>
    <s v="Secretaría De Inclusión Social"/>
    <s v="ZA01J000"/>
    <s v="ATENCION A GRUPOS VULNERABLES"/>
    <s v="GI00J10100001D INCLUSIÓN EDUCATIVA"/>
    <x v="9"/>
    <s v="780206 Becas"/>
    <s v="001"/>
    <n v="303660"/>
    <n v="0"/>
    <n v="303660"/>
    <n v="0"/>
    <n v="303660"/>
    <n v="0"/>
    <n v="153660"/>
    <n v="153660"/>
    <n v="150000"/>
    <n v="150000"/>
    <n v="150000"/>
    <s v="G/780206/1JJ101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9"/>
    <s v="780204 Transferencias o Donaciones al Sector Priva"/>
    <s v="001"/>
    <n v="100000"/>
    <n v="0"/>
    <n v="100000"/>
    <n v="-95000"/>
    <n v="5000"/>
    <n v="0"/>
    <n v="0"/>
    <n v="0"/>
    <n v="100000"/>
    <n v="100000"/>
    <n v="5000"/>
    <s v="G/78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9"/>
    <s v="780204 Transferencias o Donaciones al Sector Priva"/>
    <s v="001"/>
    <n v="0"/>
    <n v="27000"/>
    <n v="27000"/>
    <n v="0"/>
    <n v="27000"/>
    <n v="0"/>
    <n v="25000"/>
    <n v="12500"/>
    <n v="2000"/>
    <n v="14500"/>
    <n v="2000"/>
    <s v="G/7802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6"/>
    <s v="840103 Mobiliarios"/>
    <s v="001"/>
    <n v="9000"/>
    <n v="0"/>
    <n v="9000"/>
    <n v="0"/>
    <n v="9000"/>
    <n v="0"/>
    <n v="0"/>
    <n v="0"/>
    <n v="9000"/>
    <n v="9000"/>
    <n v="9000"/>
    <s v="G/84010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6"/>
    <s v="840104 Maquinarias y Equipos"/>
    <s v="001"/>
    <n v="4500"/>
    <n v="0"/>
    <n v="4500"/>
    <n v="0"/>
    <n v="4500"/>
    <n v="0"/>
    <n v="0"/>
    <n v="0"/>
    <n v="4500"/>
    <n v="4500"/>
    <n v="4500"/>
    <s v="G/8401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6"/>
    <s v="840107 Equipos, Sistemas y Paquetes Informáticos"/>
    <s v="001"/>
    <n v="7000"/>
    <n v="0"/>
    <n v="7000"/>
    <n v="35600"/>
    <n v="42600"/>
    <n v="0"/>
    <n v="0"/>
    <n v="0"/>
    <n v="7000"/>
    <n v="7000"/>
    <n v="42600"/>
    <s v="G/840107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1D GARANTÍA DE PROTECCIÓN DE DERECHOS"/>
    <x v="6"/>
    <s v="840113 Equipos Médicos"/>
    <s v="001"/>
    <n v="2000"/>
    <n v="0"/>
    <n v="2000"/>
    <n v="0"/>
    <n v="2000"/>
    <n v="0"/>
    <n v="0"/>
    <n v="0"/>
    <n v="2000"/>
    <n v="2000"/>
    <n v="2000"/>
    <s v="G/84011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6"/>
    <s v="840104 Maquinarias y Equipos"/>
    <s v="001"/>
    <n v="118500"/>
    <n v="0"/>
    <n v="118500"/>
    <n v="-118500"/>
    <n v="0"/>
    <n v="0"/>
    <n v="0"/>
    <n v="0"/>
    <n v="118500"/>
    <n v="118500"/>
    <n v="0"/>
    <s v="G/8401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2D PROMOCIÓN DE DERECHOS DE GRUPOS DE ATENC"/>
    <x v="6"/>
    <s v="840107 Equipos, Sistemas y Paquetes Informáticos"/>
    <s v="001"/>
    <n v="0"/>
    <n v="0"/>
    <n v="0"/>
    <n v="57000"/>
    <n v="57000"/>
    <n v="0"/>
    <n v="0"/>
    <n v="0"/>
    <n v="0"/>
    <n v="0"/>
    <n v="57000"/>
    <s v="G/840107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6"/>
    <s v="840103 Mobiliarios"/>
    <s v="001"/>
    <n v="15000"/>
    <n v="0"/>
    <n v="15000"/>
    <n v="0"/>
    <n v="15000"/>
    <n v="0"/>
    <n v="0"/>
    <n v="0"/>
    <n v="15000"/>
    <n v="15000"/>
    <n v="15000"/>
    <s v="G/840103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6"/>
    <s v="840104 Maquinarias y Equipos"/>
    <s v="001"/>
    <n v="25000.12"/>
    <n v="-25000.12"/>
    <n v="0"/>
    <n v="0"/>
    <n v="0"/>
    <n v="0"/>
    <n v="0"/>
    <n v="0"/>
    <n v="0"/>
    <n v="0"/>
    <n v="0"/>
    <s v="G/840104/1JJ103"/>
  </r>
  <r>
    <s v="1"/>
    <s v="QUITO CIUDAD SOLIDARIA"/>
    <s v="SOCIALES"/>
    <s v="J"/>
    <s v="INCLUSION SOCIAL"/>
    <s v="Secretaría De Inclusión Social"/>
    <s v="ZA01J000"/>
    <s v="PROMOCIÓN Y PROTECCIÓN DE DERECHOS"/>
    <s v="GI00J10300004D IMPLEMENTACIÓN CASA DE LA INCLUSIÓN A FA"/>
    <x v="6"/>
    <s v="840107 Equipos, Sistemas y Paquetes Informáticos"/>
    <s v="001"/>
    <n v="20000"/>
    <n v="0"/>
    <n v="20000"/>
    <n v="0"/>
    <n v="20000"/>
    <n v="0"/>
    <n v="0"/>
    <n v="0"/>
    <n v="20000"/>
    <n v="20000"/>
    <n v="20000"/>
    <s v="G/840107/1JJ103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105 Remuneraciones Unificadas"/>
    <s v="002"/>
    <n v="1279057.44"/>
    <n v="-105.54"/>
    <n v="1278951.8999999999"/>
    <n v="-83680.05"/>
    <n v="1195271.8499999999"/>
    <n v="0"/>
    <n v="787897.76"/>
    <n v="787897.76"/>
    <n v="491054.1399999999"/>
    <n v="491054.1399999999"/>
    <n v="407374.09"/>
    <s v="G/510105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106 Salarios Unificados"/>
    <s v="002"/>
    <n v="51510.12"/>
    <n v="0"/>
    <n v="51510.12"/>
    <n v="-3221.95"/>
    <n v="48288.170000000006"/>
    <n v="0"/>
    <n v="31218.46"/>
    <n v="31218.46"/>
    <n v="20291.660000000003"/>
    <n v="20291.660000000003"/>
    <n v="17069.71"/>
    <s v="G/510106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203 Decimotercer Sueldo"/>
    <s v="002"/>
    <n v="124580.63"/>
    <n v="0"/>
    <n v="124580.63"/>
    <n v="0"/>
    <n v="124580.63"/>
    <n v="7248.39"/>
    <n v="25158.560000000001"/>
    <n v="25158.560000000001"/>
    <n v="99422.07"/>
    <n v="99422.07"/>
    <n v="92173.68"/>
    <s v="G/510203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204 Decimocuarto Sueldo"/>
    <s v="002"/>
    <n v="38552.9"/>
    <n v="0"/>
    <n v="38552.9"/>
    <n v="0"/>
    <n v="38552.9"/>
    <n v="552.77"/>
    <n v="31017.31"/>
    <n v="31017.31"/>
    <n v="7535.59"/>
    <n v="7535.59"/>
    <n v="6982.82"/>
    <s v="G/510204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304 Compensación por Transporte"/>
    <s v="002"/>
    <n v="924"/>
    <n v="0"/>
    <n v="924"/>
    <n v="-761.51"/>
    <n v="162.49"/>
    <n v="0"/>
    <n v="129.5"/>
    <n v="129.5"/>
    <n v="794.5"/>
    <n v="794.5"/>
    <n v="32.99"/>
    <s v="G/510304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306 Alimentación"/>
    <s v="002"/>
    <n v="7392"/>
    <n v="0"/>
    <n v="7392"/>
    <n v="-3222.69"/>
    <n v="4169.3099999999995"/>
    <n v="0"/>
    <n v="2696"/>
    <n v="2696"/>
    <n v="4696"/>
    <n v="4696"/>
    <n v="1473.31"/>
    <s v="G/510306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401 Por Cargas Familiares"/>
    <s v="002"/>
    <n v="257.55"/>
    <n v="0"/>
    <n v="257.55"/>
    <n v="-160.75"/>
    <n v="96.800000000000011"/>
    <n v="0"/>
    <n v="64"/>
    <n v="64"/>
    <n v="193.55"/>
    <n v="193.55"/>
    <n v="32.799999999999997"/>
    <s v="G/510401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408 Subsidio de Antigüedad"/>
    <s v="002"/>
    <n v="1545.3"/>
    <n v="0"/>
    <n v="1545.3"/>
    <n v="-229.13"/>
    <n v="1316.17"/>
    <n v="0"/>
    <n v="844.86"/>
    <n v="844.86"/>
    <n v="700.43999999999994"/>
    <n v="700.43999999999994"/>
    <n v="471.31"/>
    <s v="G/510408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507 Honorarios"/>
    <s v="002"/>
    <n v="6094.01"/>
    <n v="0"/>
    <n v="6094.01"/>
    <n v="-2297.0100000000002"/>
    <n v="3797"/>
    <n v="0"/>
    <n v="2356.8000000000002"/>
    <n v="2356.8000000000002"/>
    <n v="3737.21"/>
    <n v="3737.21"/>
    <n v="1440.2"/>
    <s v="G/510507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509 Horas Extraordinarias y Suplementarias"/>
    <s v="002"/>
    <n v="86531.43"/>
    <n v="0"/>
    <n v="86531.43"/>
    <n v="-80161.36"/>
    <n v="6370.0699999999924"/>
    <n v="0"/>
    <n v="3889.81"/>
    <n v="3889.81"/>
    <n v="82641.62"/>
    <n v="82641.62"/>
    <n v="2480.2600000000002"/>
    <s v="G/510509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510 Servicios Personales por Contrato"/>
    <s v="002"/>
    <n v="164400"/>
    <n v="0"/>
    <n v="164400"/>
    <n v="0"/>
    <n v="164400"/>
    <n v="44800"/>
    <n v="89600"/>
    <n v="89600"/>
    <n v="74800"/>
    <n v="74800"/>
    <n v="30000"/>
    <s v="G/510510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512 Subrogación"/>
    <s v="002"/>
    <n v="4385.5600000000004"/>
    <n v="0"/>
    <n v="4385.5600000000004"/>
    <n v="-2034.45"/>
    <n v="2351.1100000000006"/>
    <n v="0"/>
    <n v="316.67"/>
    <n v="316.67"/>
    <n v="4068.8900000000003"/>
    <n v="4068.8900000000003"/>
    <n v="2034.44"/>
    <s v="G/510512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513 Encargos"/>
    <s v="002"/>
    <n v="4771.13"/>
    <n v="105.54"/>
    <n v="4876.67"/>
    <n v="2240.7800000000002"/>
    <n v="7117.4500000000007"/>
    <n v="0"/>
    <n v="4876.67"/>
    <n v="4876.67"/>
    <n v="0"/>
    <n v="0"/>
    <n v="2240.7800000000002"/>
    <s v="G/510513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601 Aporte Patronal"/>
    <s v="002"/>
    <n v="188855.85"/>
    <n v="0"/>
    <n v="188855.85"/>
    <n v="-6520.22"/>
    <n v="182335.63"/>
    <n v="5050.17"/>
    <n v="115916.99"/>
    <n v="115916.99"/>
    <n v="72938.86"/>
    <n v="72938.86"/>
    <n v="61368.47"/>
    <s v="G/510601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602 Fondo de Reserva"/>
    <s v="002"/>
    <n v="124580.63"/>
    <n v="0"/>
    <n v="124580.63"/>
    <n v="-21479.91"/>
    <n v="103100.72"/>
    <n v="9043.33"/>
    <n v="62591.74"/>
    <n v="62591.74"/>
    <n v="61988.890000000007"/>
    <n v="61988.890000000007"/>
    <n v="31465.65"/>
    <s v="G/510602/1KA101"/>
  </r>
  <r>
    <s v="1"/>
    <s v="QUITO CIUDAD SOLIDARIA"/>
    <s v="COMUNALES"/>
    <s v="K"/>
    <s v="MOVILIDAD"/>
    <s v="Secretaría De Movilidad"/>
    <s v="ZA01K000"/>
    <s v="FORTALECIMIENTO INSTITUCIONAL"/>
    <s v="GC00A10100004D REMUNERACION PERSONAL"/>
    <x v="0"/>
    <s v="510707 Compensación por Vacaciones no Gozadas por"/>
    <s v="002"/>
    <n v="15506.16"/>
    <n v="0"/>
    <n v="15506.16"/>
    <n v="0"/>
    <n v="15506.16"/>
    <n v="0"/>
    <n v="2145.46"/>
    <n v="2145.46"/>
    <n v="13360.7"/>
    <n v="13360.7"/>
    <n v="13360.7"/>
    <s v="G/510707/1KA101"/>
  </r>
  <r>
    <s v="1"/>
    <s v="QUITO CIUDAD SOLIDARIA"/>
    <s v="COMUNALES"/>
    <s v="K"/>
    <s v="MOVILIDAD"/>
    <s v="Secretaría De Movilidad"/>
    <s v="ZA01K000"/>
    <s v="FORTALECIMIENTO INSTITUCIONAL"/>
    <s v="GC00A10100001D GASTOS ADMINISTRATIVOS"/>
    <x v="1"/>
    <s v="530204 Edición, Impresión, Reproducción, Public"/>
    <s v="001"/>
    <n v="1750"/>
    <n v="0"/>
    <n v="1750"/>
    <n v="-1750"/>
    <n v="0"/>
    <n v="0"/>
    <n v="0"/>
    <n v="0"/>
    <n v="1750"/>
    <n v="1750"/>
    <n v="0"/>
    <s v="G/530204/1KA101"/>
  </r>
  <r>
    <s v="1"/>
    <s v="QUITO CIUDAD SOLIDARIA"/>
    <s v="COMUNALES"/>
    <s v="K"/>
    <s v="MOVILIDAD"/>
    <s v="Secretaría De Movilidad"/>
    <s v="ZA01K000"/>
    <s v="FORTALECIMIENTO INSTITUCIONAL"/>
    <s v="GC00A10100001D GASTOS ADMINISTRATIVOS"/>
    <x v="1"/>
    <s v="530249 Eventos Públicos Promocionales"/>
    <s v="001"/>
    <n v="5500"/>
    <n v="0"/>
    <n v="5500"/>
    <n v="0"/>
    <n v="5500"/>
    <n v="0"/>
    <n v="5500"/>
    <n v="0"/>
    <n v="0"/>
    <n v="5500"/>
    <n v="0"/>
    <s v="G/530249/1KA101"/>
  </r>
  <r>
    <s v="1"/>
    <s v="QUITO CIUDAD SOLIDARIA"/>
    <s v="COMUNALES"/>
    <s v="K"/>
    <s v="MOVILIDAD"/>
    <s v="Secretaría De Movilidad"/>
    <s v="ZA01K000"/>
    <s v="FORTALECIMIENTO INSTITUCIONAL"/>
    <s v="GC00A10100001D GASTOS ADMINISTRATIVOS"/>
    <x v="1"/>
    <s v="530402 Edificios, Locales, Residencias y Cablea"/>
    <s v="001"/>
    <n v="50000"/>
    <n v="0"/>
    <n v="50000"/>
    <n v="-40000"/>
    <n v="10000"/>
    <n v="0"/>
    <n v="0"/>
    <n v="0"/>
    <n v="50000"/>
    <n v="50000"/>
    <n v="10000"/>
    <s v="G/530402/1KA101"/>
  </r>
  <r>
    <s v="3"/>
    <s v="QUITO CIUDAD INTELIGENTE"/>
    <s v="COMUNALES"/>
    <s v="K"/>
    <s v="MOVILIDAD"/>
    <s v="Secretaría De Movilidad"/>
    <s v="ZA01K000"/>
    <s v="MOVILIDAD SEGURA"/>
    <s v="GI00K30500004D EDUCACIÓN VIAL"/>
    <x v="4"/>
    <s v="730207 Difusión, Información y Publicidad"/>
    <s v="001"/>
    <n v="600000"/>
    <n v="0"/>
    <n v="600000"/>
    <n v="0"/>
    <n v="600000"/>
    <n v="0"/>
    <n v="599999.97"/>
    <n v="78400"/>
    <n v="3.0000000027939677E-2"/>
    <n v="521600"/>
    <n v="0.03"/>
    <s v="G/730207/3KK305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4"/>
    <s v="730207 Difusión, Información y Publicidad"/>
    <s v="001"/>
    <n v="0"/>
    <n v="37464"/>
    <n v="37464"/>
    <n v="0"/>
    <n v="37464"/>
    <n v="0"/>
    <n v="37464"/>
    <n v="37464"/>
    <n v="0"/>
    <n v="0"/>
    <n v="0"/>
    <s v="G/730207/3KK308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4"/>
    <s v="730404 Maquinarias y Equipos (Instalación, Mant"/>
    <s v="001"/>
    <n v="0"/>
    <n v="2288.16"/>
    <n v="2288.16"/>
    <n v="0"/>
    <n v="2288.16"/>
    <n v="0"/>
    <n v="2288.16"/>
    <n v="2288.16"/>
    <n v="0"/>
    <n v="0"/>
    <n v="0"/>
    <s v="G/730404/3KK308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4"/>
    <s v="730601 Consultoría, Asesoría e Investigación Es"/>
    <s v="001"/>
    <n v="640000"/>
    <n v="-276203.2"/>
    <n v="363796.8"/>
    <n v="-350356.8"/>
    <n v="13440"/>
    <n v="0"/>
    <n v="13440"/>
    <n v="9408"/>
    <n v="350356.8"/>
    <n v="354388.8"/>
    <n v="0"/>
    <s v="G/730601/3KK308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4"/>
    <s v="730605 Estudio y Diseño de Proyectos"/>
    <s v="001"/>
    <n v="420000"/>
    <n v="0"/>
    <n v="420000"/>
    <n v="-420000"/>
    <n v="0"/>
    <n v="0"/>
    <n v="0"/>
    <n v="0"/>
    <n v="420000"/>
    <n v="420000"/>
    <n v="0"/>
    <s v="G/730605/3KK308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4"/>
    <s v="730606 Honorarios por Contratos Civiles de Servici"/>
    <s v="001"/>
    <n v="23520"/>
    <n v="0"/>
    <n v="23520"/>
    <n v="-1529"/>
    <n v="21991"/>
    <n v="7792.2"/>
    <n v="10588.48"/>
    <n v="2793.28"/>
    <n v="12931.52"/>
    <n v="20726.72"/>
    <n v="3610.32"/>
    <s v="G/730606/3KK308"/>
  </r>
  <r>
    <s v="3"/>
    <s v="QUITO CIUDAD INTELIGENTE"/>
    <s v="COMUNALES"/>
    <s v="K"/>
    <s v="MOVILIDAD"/>
    <s v="Secretaría De Movilidad"/>
    <s v="ZA01K000"/>
    <s v="MOVILIDAD SOSTENIBLE"/>
    <s v="GI00K30800003D MEJORAMIENTO DEL SERVICIO DE TRANSPORTE"/>
    <x v="4"/>
    <s v="730601 Consultoría, Asesoría e Investigación Es"/>
    <s v="001"/>
    <n v="60000"/>
    <n v="154560"/>
    <n v="214560"/>
    <n v="-25760"/>
    <n v="188800"/>
    <n v="128801.60000000001"/>
    <n v="59998.400000000001"/>
    <n v="41998.879999999997"/>
    <n v="154561.60000000001"/>
    <n v="172561.12"/>
    <n v="0"/>
    <s v="G/730601/3KK308"/>
  </r>
  <r>
    <s v="3"/>
    <s v="QUITO CIUDAD INTELIGENTE"/>
    <s v="COMUNALES"/>
    <s v="K"/>
    <s v="MOVILIDAD"/>
    <s v="Secretaría De Movilidad"/>
    <s v="ZA01K000"/>
    <s v="MOVILIDAD SOSTENIBLE"/>
    <s v="GI00K30800005D PROMOCIÓN DE LOS MODOS DE TRANSPORTE NO"/>
    <x v="4"/>
    <s v="730207 Difusión, Información y Publicidad"/>
    <s v="001"/>
    <n v="200000"/>
    <n v="0"/>
    <n v="200000"/>
    <n v="-146000"/>
    <n v="54000"/>
    <n v="822.4"/>
    <n v="53177.599999999999"/>
    <n v="0"/>
    <n v="146822.39999999999"/>
    <n v="200000"/>
    <n v="0"/>
    <s v="G/730207/3KK308"/>
  </r>
  <r>
    <s v="3"/>
    <s v="QUITO CIUDAD INTELIGENTE"/>
    <s v="COMUNALES"/>
    <s v="K"/>
    <s v="MOVILIDAD"/>
    <s v="Secretaría De Movilidad"/>
    <s v="ZA01K000"/>
    <s v="MOVILIDAD SOSTENIBLE"/>
    <s v="GI00K30800005D PROMOCIÓN DE LOS MODOS DE TRANSPORTE NO"/>
    <x v="4"/>
    <s v="730601 Consultoría, Asesoría e Investigación Es"/>
    <s v="001"/>
    <n v="800000"/>
    <n v="0"/>
    <n v="800000"/>
    <n v="-575478.68000000005"/>
    <n v="224521.31999999995"/>
    <n v="66504.45"/>
    <n v="102049.95"/>
    <n v="39613.07"/>
    <n v="697950.05"/>
    <n v="760386.93"/>
    <n v="55966.92"/>
    <s v="G/730601/3KK308"/>
  </r>
  <r>
    <s v="3"/>
    <s v="QUITO CIUDAD INTELIGENTE"/>
    <s v="COMUNALES"/>
    <s v="K"/>
    <s v="MOVILIDAD"/>
    <s v="Secretaría De Movilidad"/>
    <s v="ZA01K000"/>
    <s v="SISTEMA  DE TRANSPORTE PÚBLICO EFICIENTE"/>
    <s v="GI00K31000001D MEJORAMIENTO DEL SERVICIO DEL SISTEMA ME"/>
    <x v="4"/>
    <s v="730249 Eventos Públicos Promocionales"/>
    <s v="001"/>
    <n v="0"/>
    <n v="1276.8"/>
    <n v="1276.8"/>
    <n v="0"/>
    <n v="1276.8"/>
    <n v="0"/>
    <n v="1276.8"/>
    <n v="1276.8"/>
    <n v="0"/>
    <n v="0"/>
    <n v="0"/>
    <s v="G/730249/3KK310"/>
  </r>
  <r>
    <s v="3"/>
    <s v="QUITO CIUDAD INTELIGENTE"/>
    <s v="COMUNALES"/>
    <s v="K"/>
    <s v="MOVILIDAD"/>
    <s v="Secretaría De Movilidad"/>
    <s v="ZA01K000"/>
    <s v="SISTEMA  DE TRANSPORTE PÚBLICO EFICIENTE"/>
    <s v="GI00K31000001D MEJORAMIENTO DEL SERVICIO DEL SISTEMA ME"/>
    <x v="4"/>
    <s v="730601 Consultoría, Asesoría e Investigación Es"/>
    <s v="001"/>
    <n v="740000"/>
    <n v="78506.399999999994"/>
    <n v="818506.4"/>
    <n v="-598723"/>
    <n v="219783.40000000002"/>
    <n v="626.02"/>
    <n v="197420.38"/>
    <n v="114124.02"/>
    <n v="621086.02"/>
    <n v="704382.38"/>
    <n v="21737"/>
    <s v="G/730601/3KK310"/>
  </r>
  <r>
    <s v="3"/>
    <s v="QUITO CIUDAD INTELIGENTE"/>
    <s v="COMUNALES"/>
    <s v="K"/>
    <s v="MOVILIDAD"/>
    <s v="Secretaría De Movilidad"/>
    <s v="ZA01K000"/>
    <s v="SISTEMA  DE TRANSPORTE PÚBLICO EFICIENTE"/>
    <s v="GI00K31000001D MEJORAMIENTO DEL SERVICIO DEL SISTEMA ME"/>
    <x v="4"/>
    <s v="730605 Estudio y Diseño de Proyectos"/>
    <s v="001"/>
    <n v="1100000"/>
    <n v="0"/>
    <n v="1100000"/>
    <n v="-1064305.26"/>
    <n v="35694.739999999991"/>
    <n v="0"/>
    <n v="0"/>
    <n v="0"/>
    <n v="1100000"/>
    <n v="1100000"/>
    <n v="35694.74"/>
    <s v="G/730605/3KK310"/>
  </r>
  <r>
    <s v="3"/>
    <s v="QUITO CIUDAD INTELIGENTE"/>
    <s v="COMUNALES"/>
    <s v="K"/>
    <s v="MOVILIDAD"/>
    <s v="Secretaría De Movilidad"/>
    <s v="ZA01K000"/>
    <s v="SISTEMA  DE TRANSPORTE PÚBLICO EFICIENTE"/>
    <s v="GI00K31000001D MEJORAMIENTO DEL SERVICIO DEL SISTEMA ME"/>
    <x v="4"/>
    <s v="730606 Honorarios por Contratos Civiles de Servici"/>
    <s v="001"/>
    <n v="300000"/>
    <n v="0"/>
    <n v="300000"/>
    <n v="0"/>
    <n v="300000"/>
    <n v="288198.40000000002"/>
    <n v="0"/>
    <n v="0"/>
    <n v="300000"/>
    <n v="300000"/>
    <n v="11801.6"/>
    <s v="G/730606/3KK310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6"/>
    <s v="840104 Maquinarias y Equipos"/>
    <s v="001"/>
    <n v="0"/>
    <n v="4396"/>
    <n v="4396"/>
    <n v="-4396"/>
    <n v="0"/>
    <n v="0"/>
    <n v="0"/>
    <n v="0"/>
    <n v="4396"/>
    <n v="4396"/>
    <n v="0"/>
    <s v="G/840104/3KK308"/>
  </r>
  <r>
    <s v="3"/>
    <s v="QUITO CIUDAD INTELIGENTE"/>
    <s v="COMUNALES"/>
    <s v="K"/>
    <s v="MOVILIDAD"/>
    <s v="Secretaría De Movilidad"/>
    <s v="ZA01K000"/>
    <s v="MOVILIDAD SOSTENIBLE"/>
    <s v="GI00K30800002D MEJORAMIENTO DE LA CIRCULACIÓN DEL TRÁFI"/>
    <x v="6"/>
    <s v="840107 Equipos, Sistemas y Paquetes Informáticos"/>
    <s v="001"/>
    <n v="596480"/>
    <n v="-2288.16"/>
    <n v="594191.84"/>
    <n v="-73000"/>
    <n v="521191.83999999997"/>
    <n v="0"/>
    <n v="7000"/>
    <n v="7000"/>
    <n v="587191.84"/>
    <n v="587191.84"/>
    <n v="514191.84"/>
    <s v="G/840107/3KK308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105 Remuneraciones Unificadas"/>
    <s v="002"/>
    <n v="766215.36"/>
    <n v="-18893.54"/>
    <n v="747321.82"/>
    <n v="0"/>
    <n v="747321.82"/>
    <n v="0"/>
    <n v="451065.62"/>
    <n v="451065.62"/>
    <n v="296256.19999999995"/>
    <n v="296256.19999999995"/>
    <n v="296256.2"/>
    <s v="G/510105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106 Salarios Unificados"/>
    <s v="002"/>
    <n v="44890.2"/>
    <n v="0"/>
    <n v="44890.2"/>
    <n v="0"/>
    <n v="44890.2"/>
    <n v="0"/>
    <n v="29926.799999999999"/>
    <n v="29926.799999999999"/>
    <n v="14963.399999999998"/>
    <n v="14963.399999999998"/>
    <n v="14963.4"/>
    <s v="G/510106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203 Decimotercer Sueldo"/>
    <s v="002"/>
    <n v="123336.13"/>
    <n v="-10982.24"/>
    <n v="112353.89"/>
    <n v="0"/>
    <n v="112353.89"/>
    <n v="37918.99"/>
    <n v="14089.07"/>
    <n v="14089.07"/>
    <n v="98264.82"/>
    <n v="98264.82"/>
    <n v="60345.83"/>
    <s v="G/510203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204 Decimocuarto Sueldo"/>
    <s v="002"/>
    <n v="29624.86"/>
    <n v="-3233.33"/>
    <n v="26391.53"/>
    <n v="0"/>
    <n v="26391.53"/>
    <n v="8199.6200000000008"/>
    <n v="16121.5"/>
    <n v="16121.5"/>
    <n v="10270.029999999999"/>
    <n v="10270.029999999999"/>
    <n v="2070.41"/>
    <s v="G/510204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304 Compensación por Transporte"/>
    <s v="002"/>
    <n v="792"/>
    <n v="0"/>
    <n v="792"/>
    <n v="0"/>
    <n v="792"/>
    <n v="0"/>
    <n v="334"/>
    <n v="334"/>
    <n v="458"/>
    <n v="458"/>
    <n v="458"/>
    <s v="G/510304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306 Alimentación"/>
    <s v="002"/>
    <n v="6336"/>
    <n v="0"/>
    <n v="6336"/>
    <n v="0"/>
    <n v="6336"/>
    <n v="0"/>
    <n v="3336"/>
    <n v="3336"/>
    <n v="3000"/>
    <n v="3000"/>
    <n v="3000"/>
    <s v="G/510306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401 Por Cargas Familiares"/>
    <s v="002"/>
    <n v="224.45"/>
    <n v="0"/>
    <n v="224.45"/>
    <n v="0"/>
    <n v="224.45"/>
    <n v="0"/>
    <n v="0"/>
    <n v="0"/>
    <n v="224.45"/>
    <n v="224.45"/>
    <n v="224.45"/>
    <s v="G/510401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408 Subsidio de Antigüedad"/>
    <s v="002"/>
    <n v="1346.71"/>
    <n v="0"/>
    <n v="1346.71"/>
    <n v="0"/>
    <n v="1346.71"/>
    <n v="0"/>
    <n v="913.94"/>
    <n v="913.94"/>
    <n v="432.77"/>
    <n v="432.77"/>
    <n v="432.77"/>
    <s v="G/510408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507 Honorarios"/>
    <s v="002"/>
    <n v="4835.6899999999996"/>
    <n v="18584.14"/>
    <n v="23419.829999999998"/>
    <n v="16951.63"/>
    <n v="40371.46"/>
    <n v="0"/>
    <n v="23419.83"/>
    <n v="23419.83"/>
    <n v="0"/>
    <n v="0"/>
    <n v="16951.63"/>
    <s v="G/510507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509 Horas Extraordinarias y Suplementarias"/>
    <s v="002"/>
    <n v="1997.44"/>
    <n v="1168.54"/>
    <n v="3165.98"/>
    <n v="2067.66"/>
    <n v="5233.6399999999994"/>
    <n v="0"/>
    <n v="3165.98"/>
    <n v="3165.98"/>
    <n v="0"/>
    <n v="0"/>
    <n v="2067.66"/>
    <s v="G/510509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510 Servicios Personales por Contrato"/>
    <s v="002"/>
    <n v="668928"/>
    <n v="-137760"/>
    <n v="531168"/>
    <n v="0"/>
    <n v="531168"/>
    <n v="308818.65999999997"/>
    <n v="222349.34"/>
    <n v="222349.34"/>
    <n v="308818.66000000003"/>
    <n v="308818.66000000003"/>
    <n v="0"/>
    <s v="G/510510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512 Subrogación"/>
    <s v="002"/>
    <n v="9353.16"/>
    <n v="0"/>
    <n v="9353.16"/>
    <n v="-4016.58"/>
    <n v="5336.58"/>
    <n v="0"/>
    <n v="1320"/>
    <n v="1320"/>
    <n v="8033.16"/>
    <n v="8033.16"/>
    <n v="4016.58"/>
    <s v="G/510512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513 Encargos"/>
    <s v="002"/>
    <n v="2706.32"/>
    <n v="2477"/>
    <n v="5183.32"/>
    <n v="4072.43"/>
    <n v="9255.75"/>
    <n v="0"/>
    <n v="5183.22"/>
    <n v="5183.22"/>
    <n v="9.9999999999454303E-2"/>
    <n v="9.9999999999454303E-2"/>
    <n v="4072.53"/>
    <s v="G/510513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601 Aporte Patronal"/>
    <s v="002"/>
    <n v="186999.8"/>
    <n v="-16671.16"/>
    <n v="170328.63999999998"/>
    <n v="0"/>
    <n v="170328.63999999998"/>
    <n v="37343.46"/>
    <n v="92870.36"/>
    <n v="92870.36"/>
    <n v="77458.279999999984"/>
    <n v="77458.279999999984"/>
    <n v="40114.82"/>
    <s v="G/510601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602 Fondo de Reserva"/>
    <s v="002"/>
    <n v="123336.13"/>
    <n v="-10982.25"/>
    <n v="112353.88"/>
    <n v="0"/>
    <n v="112353.88"/>
    <n v="39309.35"/>
    <n v="32805.64"/>
    <n v="32805.64"/>
    <n v="79548.240000000005"/>
    <n v="79548.240000000005"/>
    <n v="40238.89"/>
    <s v="G/510602/1MA101"/>
  </r>
  <r>
    <s v="1"/>
    <s v="QUITO CIUDAD SOLIDARIA"/>
    <s v="SOCIALES"/>
    <s v="M"/>
    <s v="SALUD"/>
    <s v="Secretaría De Salud"/>
    <s v="ZA01M000"/>
    <s v="FORTALECIMIENTO INSTITUCIONAL"/>
    <s v="GC00A10100004D REMUNERACION PERSONAL"/>
    <x v="0"/>
    <s v="510707 Compensación por Vacaciones no Gozadas por"/>
    <s v="002"/>
    <n v="8795.5400000000009"/>
    <n v="0"/>
    <n v="8795.5400000000009"/>
    <n v="0"/>
    <n v="8795.5400000000009"/>
    <n v="0"/>
    <n v="5340.63"/>
    <n v="5340.63"/>
    <n v="3454.9100000000008"/>
    <n v="3454.9100000000008"/>
    <n v="3454.91"/>
    <s v="G/510707/1MA101"/>
  </r>
  <r>
    <s v="1"/>
    <s v="QUITO CIUDAD SOLIDARIA"/>
    <s v="SOCIALES"/>
    <s v="M"/>
    <s v="SALUD"/>
    <s v="Secretaría De Salud"/>
    <s v="ZA01M000"/>
    <s v="FORTALECIMIENTO INSTITUCIONAL"/>
    <s v="GC00A10100001D GASTOS ADMINISTRATIVOS"/>
    <x v="1"/>
    <s v="530402 Edificios, Locales, Residencias y Cablea"/>
    <s v="001"/>
    <n v="100000"/>
    <n v="0"/>
    <n v="100000"/>
    <n v="0"/>
    <n v="100000"/>
    <n v="0"/>
    <n v="0"/>
    <n v="0"/>
    <n v="100000"/>
    <n v="100000"/>
    <n v="100000"/>
    <s v="G/530402/1MA101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203 Decimotercer Sueldo"/>
    <s v="002"/>
    <n v="0"/>
    <n v="11755"/>
    <n v="11755"/>
    <n v="0"/>
    <n v="11755"/>
    <n v="10767.21"/>
    <n v="987.79"/>
    <n v="987.79"/>
    <n v="10767.21"/>
    <n v="10767.21"/>
    <n v="0"/>
    <s v="G/710203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203 Decimotercer Sueldo"/>
    <s v="001"/>
    <n v="0"/>
    <n v="51806.75"/>
    <n v="51806.75"/>
    <n v="0"/>
    <n v="51806.75"/>
    <n v="46597.29"/>
    <n v="5209.46"/>
    <n v="5209.46"/>
    <n v="46597.29"/>
    <n v="46597.29"/>
    <n v="0"/>
    <s v="G/710203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204 Decimocuarto Sueldo"/>
    <s v="002"/>
    <n v="0"/>
    <n v="3600"/>
    <n v="3600"/>
    <n v="0"/>
    <n v="3600"/>
    <n v="3321.14"/>
    <n v="278.86"/>
    <n v="278.86"/>
    <n v="3321.14"/>
    <n v="3321.14"/>
    <n v="0"/>
    <s v="G/7102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204 Decimocuarto Sueldo"/>
    <s v="001"/>
    <n v="0"/>
    <n v="19333.330000000002"/>
    <n v="19333.330000000002"/>
    <n v="0"/>
    <n v="19333.330000000002"/>
    <n v="9121.34"/>
    <n v="10211.99"/>
    <n v="10211.99"/>
    <n v="9121.340000000002"/>
    <n v="9121.340000000002"/>
    <n v="0"/>
    <s v="G/7102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507 Honorarios"/>
    <s v="002"/>
    <n v="0"/>
    <n v="2636.86"/>
    <n v="2636.86"/>
    <n v="1013.04"/>
    <n v="3649.9"/>
    <n v="0"/>
    <n v="2591.36"/>
    <n v="2591.36"/>
    <n v="45.5"/>
    <n v="45.5"/>
    <n v="1058.54"/>
    <s v="G/710507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510 Servicios Personales por Contrato"/>
    <s v="002"/>
    <n v="0"/>
    <n v="141060"/>
    <n v="141060"/>
    <n v="1942.71"/>
    <n v="143002.71"/>
    <n v="58331.16"/>
    <n v="82728.84"/>
    <n v="82728.84"/>
    <n v="58331.16"/>
    <n v="58331.16"/>
    <n v="1942.71"/>
    <s v="G/710510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510 Servicios Personales por Contrato"/>
    <s v="001"/>
    <n v="0"/>
    <n v="621681"/>
    <n v="621681"/>
    <n v="0"/>
    <n v="621681"/>
    <n v="308075.09999999998"/>
    <n v="313605.90000000002"/>
    <n v="313605.90000000002"/>
    <n v="308075.09999999998"/>
    <n v="308075.09999999998"/>
    <n v="0"/>
    <s v="G/710510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601 Aporte Patronal"/>
    <s v="002"/>
    <n v="0"/>
    <n v="17844.09"/>
    <n v="17844.09"/>
    <n v="0"/>
    <n v="17844.09"/>
    <n v="7378.87"/>
    <n v="10465.219999999999"/>
    <n v="10465.219999999999"/>
    <n v="7378.8700000000008"/>
    <n v="7378.8700000000008"/>
    <n v="0"/>
    <s v="G/710601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601 Aporte Patronal"/>
    <s v="001"/>
    <n v="0"/>
    <n v="78643.5"/>
    <n v="78643.5"/>
    <n v="0"/>
    <n v="78643.5"/>
    <n v="38644.839999999997"/>
    <n v="39998.660000000003"/>
    <n v="39998.660000000003"/>
    <n v="38644.839999999997"/>
    <n v="38644.839999999997"/>
    <n v="0"/>
    <s v="G/710601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602 Fondo de Reserva"/>
    <s v="001"/>
    <n v="0"/>
    <n v="51806.75"/>
    <n v="51806.75"/>
    <n v="0"/>
    <n v="51806.75"/>
    <n v="48443.47"/>
    <n v="3363.03"/>
    <n v="3363.03"/>
    <n v="48443.72"/>
    <n v="48443.72"/>
    <n v="0.25"/>
    <s v="G/710602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3"/>
    <s v="710602 Fondo de Reserva"/>
    <s v="002"/>
    <n v="0"/>
    <n v="11755"/>
    <n v="11755"/>
    <n v="0"/>
    <n v="11755"/>
    <n v="10601.93"/>
    <n v="1153.07"/>
    <n v="1153.07"/>
    <n v="10601.93"/>
    <n v="10601.93"/>
    <n v="0"/>
    <s v="G/710602/1MM103"/>
  </r>
  <r>
    <s v="1"/>
    <s v="QUITO CIUDAD SOLIDARIA"/>
    <s v="SOCIALES"/>
    <s v="M"/>
    <s v="SALUD"/>
    <s v="Secretaría De Salud"/>
    <s v="ZA01M000"/>
    <s v="POLÍTICA SOCIAL INTEGRAL"/>
    <s v="GI00J10200001D POLÍTICAS  PÚBLICAS  DE SALUD EN EL DMQ"/>
    <x v="4"/>
    <s v="730248 Eventos Oficiales"/>
    <s v="001"/>
    <n v="3500"/>
    <n v="-3500"/>
    <n v="0"/>
    <n v="0"/>
    <n v="0"/>
    <n v="0"/>
    <n v="0"/>
    <n v="0"/>
    <n v="0"/>
    <n v="0"/>
    <n v="0"/>
    <s v="G/730248/1MJ102"/>
  </r>
  <r>
    <s v="1"/>
    <s v="QUITO CIUDAD SOLIDARIA"/>
    <s v="SOCIALES"/>
    <s v="M"/>
    <s v="SALUD"/>
    <s v="Secretaría De Salud"/>
    <s v="ZA01M000"/>
    <s v="POLÍTICA SOCIAL INTEGRAL"/>
    <s v="GI00J10200001D POLÍTICAS  PÚBLICAS  DE SALUD EN EL DMQ"/>
    <x v="4"/>
    <s v="730249 Eventos Públicos Promocionales"/>
    <s v="001"/>
    <n v="3500"/>
    <n v="-3500"/>
    <n v="0"/>
    <n v="0"/>
    <n v="0"/>
    <n v="0"/>
    <n v="0"/>
    <n v="0"/>
    <n v="0"/>
    <n v="0"/>
    <n v="0"/>
    <s v="G/730249/1MJ102"/>
  </r>
  <r>
    <s v="1"/>
    <s v="QUITO CIUDAD SOLIDARIA"/>
    <s v="SOCIALES"/>
    <s v="M"/>
    <s v="SALUD"/>
    <s v="Secretaría De Salud"/>
    <s v="ZA01M000"/>
    <s v="POLÍTICA SOCIAL INTEGRAL"/>
    <s v="GI00J10200001D POLÍTICAS  PÚBLICAS  DE SALUD EN EL DMQ"/>
    <x v="4"/>
    <s v="730605 Estudio y Diseño de Proyectos"/>
    <s v="001"/>
    <n v="65000"/>
    <n v="-65000"/>
    <n v="0"/>
    <n v="0"/>
    <n v="0"/>
    <n v="0"/>
    <n v="0"/>
    <n v="0"/>
    <n v="0"/>
    <n v="0"/>
    <n v="0"/>
    <s v="G/730605/1MJ102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201 Transporte de Personal"/>
    <s v="001"/>
    <n v="0"/>
    <n v="160080"/>
    <n v="160080"/>
    <n v="-100080"/>
    <n v="60000"/>
    <n v="0"/>
    <n v="0"/>
    <n v="0"/>
    <n v="160080"/>
    <n v="160080"/>
    <n v="60000"/>
    <s v="G/730201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204 Edición, Impresión, Reproducción, Public"/>
    <s v="001"/>
    <n v="0"/>
    <n v="9498.7199999999993"/>
    <n v="9498.7199999999993"/>
    <n v="0"/>
    <n v="9498.7199999999993"/>
    <n v="0"/>
    <n v="0"/>
    <n v="0"/>
    <n v="9498.7199999999993"/>
    <n v="9498.7199999999993"/>
    <n v="9498.7199999999993"/>
    <s v="G/730204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226 Servicios Médicos Hospitalarios y Complemen"/>
    <s v="001"/>
    <n v="0"/>
    <n v="728000"/>
    <n v="728000"/>
    <n v="0"/>
    <n v="728000"/>
    <n v="0"/>
    <n v="728000"/>
    <n v="0"/>
    <n v="0"/>
    <n v="728000"/>
    <n v="0"/>
    <s v="G/730226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242 Servicios de Almacenamiento,Control,Custodi"/>
    <s v="001"/>
    <n v="0"/>
    <n v="7840"/>
    <n v="7840"/>
    <n v="0"/>
    <n v="7840"/>
    <n v="1600"/>
    <n v="0"/>
    <n v="0"/>
    <n v="7840"/>
    <n v="7840"/>
    <n v="6240"/>
    <s v="G/730242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402 Edificios, Locales, Residencias y Cablea"/>
    <s v="001"/>
    <n v="0"/>
    <n v="7001.12"/>
    <n v="7001.12"/>
    <n v="0"/>
    <n v="7001.12"/>
    <n v="0"/>
    <n v="0"/>
    <n v="0"/>
    <n v="7001.12"/>
    <n v="7001.12"/>
    <n v="7001.12"/>
    <s v="G/730402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802 Vestuario, Lencería, Prendas de Protecci"/>
    <s v="001"/>
    <n v="0"/>
    <n v="7050"/>
    <n v="7050"/>
    <n v="0"/>
    <n v="7050"/>
    <n v="7050"/>
    <n v="0"/>
    <n v="0"/>
    <n v="7050"/>
    <n v="7050"/>
    <n v="0"/>
    <s v="G/730802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804 Materiales de Oficina"/>
    <s v="001"/>
    <n v="0"/>
    <n v="1020.88"/>
    <n v="1020.88"/>
    <n v="0"/>
    <n v="1020.88"/>
    <n v="873.6"/>
    <n v="0"/>
    <n v="0"/>
    <n v="1020.88"/>
    <n v="1020.88"/>
    <n v="147.28"/>
    <s v="G/730804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805 Materiales de Aseo"/>
    <s v="001"/>
    <n v="0"/>
    <n v="28864.66"/>
    <n v="28864.66"/>
    <n v="0"/>
    <n v="28864.66"/>
    <n v="9596.25"/>
    <n v="7940.8"/>
    <n v="0"/>
    <n v="20923.86"/>
    <n v="28864.66"/>
    <n v="11327.61"/>
    <s v="G/730805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810 Dispositivos Médicos para Laboratorio Cl"/>
    <s v="001"/>
    <n v="0"/>
    <n v="4621007.62"/>
    <n v="4621007.62"/>
    <n v="0"/>
    <n v="4621007.62"/>
    <n v="0"/>
    <n v="4234677.57"/>
    <n v="0"/>
    <n v="386330.04999999981"/>
    <n v="4621007.62"/>
    <n v="386330.05"/>
    <s v="G/730810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0826 Dispositivos Médicos de Uso General"/>
    <s v="001"/>
    <n v="0"/>
    <n v="2440367.36"/>
    <n v="2440367.36"/>
    <n v="0"/>
    <n v="2440367.36"/>
    <n v="0"/>
    <n v="7932.4"/>
    <n v="0"/>
    <n v="2432434.96"/>
    <n v="2440367.36"/>
    <n v="2432434.96"/>
    <s v="G/730826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4"/>
    <s v="731404 Maquinarias y Equipos"/>
    <s v="001"/>
    <n v="0"/>
    <n v="2265.7600000000002"/>
    <n v="2265.7600000000002"/>
    <n v="0"/>
    <n v="2265.7600000000002"/>
    <n v="732.48"/>
    <n v="0"/>
    <n v="0"/>
    <n v="2265.7600000000002"/>
    <n v="2265.7600000000002"/>
    <n v="1533.28"/>
    <s v="G/731404/1MM103"/>
  </r>
  <r>
    <s v="1"/>
    <s v="QUITO CIUDAD SOLIDARIA"/>
    <s v="SOCIALES"/>
    <s v="M"/>
    <s v="SALUD"/>
    <s v="Secretaría De Salud"/>
    <s v="ZA01M000"/>
    <s v="SALUD AL DIA"/>
    <s v="GI00M10300003D SEGURIDAD ALIMENTARIA Y DE CALIDAD"/>
    <x v="4"/>
    <s v="730404 Maquinarias y Equipos (Instalación, Mant"/>
    <s v="001"/>
    <n v="2500"/>
    <n v="0"/>
    <n v="2500"/>
    <n v="0"/>
    <n v="2500"/>
    <n v="0"/>
    <n v="0"/>
    <n v="0"/>
    <n v="2500"/>
    <n v="2500"/>
    <n v="2500"/>
    <s v="G/730404/1MM103"/>
  </r>
  <r>
    <s v="1"/>
    <s v="QUITO CIUDAD SOLIDARIA"/>
    <s v="SOCIALES"/>
    <s v="M"/>
    <s v="SALUD"/>
    <s v="Secretaría De Salud"/>
    <s v="ZA01M000"/>
    <s v="SALUD AL DIA"/>
    <s v="GI00M10300003D SEGURIDAD ALIMENTARIA Y DE CALIDAD"/>
    <x v="4"/>
    <s v="730606 Honorarios por Contratos Civiles de Servici"/>
    <s v="001"/>
    <n v="7799.89"/>
    <n v="0"/>
    <n v="7799.89"/>
    <n v="0"/>
    <n v="7799.89"/>
    <n v="0"/>
    <n v="0"/>
    <n v="0"/>
    <n v="7799.89"/>
    <n v="7799.89"/>
    <n v="7799.89"/>
    <s v="G/730606/1MM103"/>
  </r>
  <r>
    <s v="1"/>
    <s v="QUITO CIUDAD SOLIDARIA"/>
    <s v="SOCIALES"/>
    <s v="M"/>
    <s v="SALUD"/>
    <s v="Secretaría De Salud"/>
    <s v="ZA01M000"/>
    <s v="SALUD AL DIA"/>
    <s v="GI00M10300003D SEGURIDAD ALIMENTARIA Y DE CALIDAD"/>
    <x v="4"/>
    <s v="730804 Materiales de Oficina"/>
    <s v="001"/>
    <n v="1000"/>
    <n v="0"/>
    <n v="1000"/>
    <n v="0"/>
    <n v="1000"/>
    <n v="0"/>
    <n v="0"/>
    <n v="0"/>
    <n v="1000"/>
    <n v="1000"/>
    <n v="1000"/>
    <s v="G/730804/1MM103"/>
  </r>
  <r>
    <s v="1"/>
    <s v="QUITO CIUDAD SOLIDARIA"/>
    <s v="SOCIALES"/>
    <s v="M"/>
    <s v="SALUD"/>
    <s v="Secretaría De Salud"/>
    <s v="ZA01M000"/>
    <s v="SALUD AL DIA"/>
    <s v="GI00M10300003D SEGURIDAD ALIMENTARIA Y DE CALIDAD"/>
    <x v="4"/>
    <s v="730810 Dispositivos Médicos para Laboratorio Cl"/>
    <s v="001"/>
    <n v="55000"/>
    <n v="0"/>
    <n v="55000"/>
    <n v="0"/>
    <n v="55000"/>
    <n v="26224.959999999999"/>
    <n v="0"/>
    <n v="0"/>
    <n v="55000"/>
    <n v="55000"/>
    <n v="28775.040000000001"/>
    <s v="G/730810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204 Edición, Impresión, Reproducción, Public"/>
    <s v="001"/>
    <n v="12000"/>
    <n v="0"/>
    <n v="12000"/>
    <n v="-1264"/>
    <n v="10736"/>
    <n v="0"/>
    <n v="0"/>
    <n v="0"/>
    <n v="12000"/>
    <n v="12000"/>
    <n v="10736"/>
    <s v="G/7302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209 Servicios de Aseo, Lavado de Vestimenta"/>
    <s v="001"/>
    <n v="16680"/>
    <n v="0"/>
    <n v="16680"/>
    <n v="-12200"/>
    <n v="4480"/>
    <n v="0"/>
    <n v="0"/>
    <n v="0"/>
    <n v="16680"/>
    <n v="16680"/>
    <n v="4480"/>
    <s v="G/730209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225 Servicio de Incineración de Documentos Públ"/>
    <s v="001"/>
    <n v="15150"/>
    <n v="0"/>
    <n v="15150"/>
    <n v="-14814"/>
    <n v="336"/>
    <n v="0"/>
    <n v="0"/>
    <n v="0"/>
    <n v="15150"/>
    <n v="15150"/>
    <n v="336"/>
    <s v="G/730225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404 Maquinarias y Equipos (Instalación, Mant"/>
    <s v="001"/>
    <n v="3930.01"/>
    <n v="0"/>
    <n v="3930.01"/>
    <n v="-3930.01"/>
    <n v="0"/>
    <n v="0"/>
    <n v="0"/>
    <n v="0"/>
    <n v="3930.01"/>
    <n v="3930.01"/>
    <n v="0"/>
    <s v="G/7304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606 Honorarios por Contratos Civiles de Servici"/>
    <s v="001"/>
    <n v="870996"/>
    <n v="-823271.33"/>
    <n v="47724.670000000042"/>
    <n v="0"/>
    <n v="47724.670000000042"/>
    <n v="0"/>
    <n v="5873.91"/>
    <n v="5622.15"/>
    <n v="41850.760000000038"/>
    <n v="42102.52000000004"/>
    <n v="41850.76"/>
    <s v="G/730606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701 Desarrollo, Actualización, Asistencia Té"/>
    <s v="001"/>
    <n v="20000"/>
    <n v="0"/>
    <n v="20000"/>
    <n v="-2000"/>
    <n v="18000"/>
    <n v="0"/>
    <n v="0"/>
    <n v="0"/>
    <n v="20000"/>
    <n v="20000"/>
    <n v="18000"/>
    <s v="G/730701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704 Mantenimiento y Reparación de Equipos y"/>
    <s v="001"/>
    <n v="312.5"/>
    <n v="0"/>
    <n v="312.5"/>
    <n v="0"/>
    <n v="312.5"/>
    <n v="0"/>
    <n v="0"/>
    <n v="0"/>
    <n v="312.5"/>
    <n v="312.5"/>
    <n v="312.5"/>
    <s v="G/7307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02 Vestuario, Lencería, Prendas de Protecci"/>
    <s v="001"/>
    <n v="13500"/>
    <n v="0"/>
    <n v="13500"/>
    <n v="0"/>
    <n v="13500"/>
    <n v="0"/>
    <n v="0"/>
    <n v="0"/>
    <n v="13500"/>
    <n v="13500"/>
    <n v="13500"/>
    <s v="G/730802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04 Materiales de Oficina"/>
    <s v="001"/>
    <n v="1000"/>
    <n v="0"/>
    <n v="1000"/>
    <n v="0"/>
    <n v="1000"/>
    <n v="0"/>
    <n v="0"/>
    <n v="0"/>
    <n v="1000"/>
    <n v="1000"/>
    <n v="1000"/>
    <s v="G/7308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05 Materiales de Aseo"/>
    <s v="001"/>
    <n v="11654"/>
    <n v="0"/>
    <n v="11654"/>
    <n v="-4001"/>
    <n v="7653"/>
    <n v="1721.91"/>
    <n v="474.9"/>
    <n v="277.72000000000003"/>
    <n v="11179.1"/>
    <n v="11376.28"/>
    <n v="5456.19"/>
    <s v="G/730805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07 Materiales de Impresión, Fotografía, Rep"/>
    <s v="001"/>
    <n v="2000"/>
    <n v="0"/>
    <n v="2000"/>
    <n v="0"/>
    <n v="2000"/>
    <n v="0"/>
    <n v="0"/>
    <n v="0"/>
    <n v="2000"/>
    <n v="2000"/>
    <n v="2000"/>
    <s v="G/730807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09 Medicamentos"/>
    <s v="001"/>
    <n v="28084"/>
    <n v="0"/>
    <n v="28084"/>
    <n v="-20720"/>
    <n v="7364"/>
    <n v="1453.4"/>
    <n v="1072.8399999999999"/>
    <n v="632.84"/>
    <n v="27011.16"/>
    <n v="27451.16"/>
    <n v="4837.76"/>
    <s v="G/730809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10 Dispositivos Médicos para Laboratorio Cl"/>
    <s v="001"/>
    <n v="2000"/>
    <n v="0"/>
    <n v="2000"/>
    <n v="-2000"/>
    <n v="0"/>
    <n v="0"/>
    <n v="0"/>
    <n v="0"/>
    <n v="2000"/>
    <n v="2000"/>
    <n v="0"/>
    <s v="G/730810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13 Repuestos y Accesorios"/>
    <s v="001"/>
    <n v="4916"/>
    <n v="0"/>
    <n v="4916"/>
    <n v="-3572"/>
    <n v="1344"/>
    <n v="0"/>
    <n v="1236.82"/>
    <n v="0"/>
    <n v="3679.1800000000003"/>
    <n v="4916"/>
    <n v="107.18"/>
    <s v="G/730813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19 Accesorios e Insumos Químicos y Orgánicos"/>
    <s v="001"/>
    <n v="11340"/>
    <n v="0"/>
    <n v="11340"/>
    <n v="-3437.28"/>
    <n v="7902.7199999999993"/>
    <n v="0"/>
    <n v="0"/>
    <n v="0"/>
    <n v="11340"/>
    <n v="11340"/>
    <n v="7902.72"/>
    <s v="G/730819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23 Egresos para Sanidad Agropecuaria"/>
    <s v="001"/>
    <n v="293101.99"/>
    <n v="0"/>
    <n v="293101.99"/>
    <n v="-140264.07"/>
    <n v="152837.91999999998"/>
    <n v="20201"/>
    <n v="78266.03"/>
    <n v="71184.83"/>
    <n v="214835.96"/>
    <n v="221917.15999999997"/>
    <n v="54370.89"/>
    <s v="G/730823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4"/>
    <s v="730826 Dispositivos Médicos de Uso General"/>
    <s v="001"/>
    <n v="149475"/>
    <n v="0"/>
    <n v="149475"/>
    <n v="-39629.1"/>
    <n v="109845.9"/>
    <n v="23641.56"/>
    <n v="34787.97"/>
    <n v="8090.88"/>
    <n v="114687.03"/>
    <n v="141384.12"/>
    <n v="51416.37"/>
    <s v="G/730826/1MM103"/>
  </r>
  <r>
    <s v="1"/>
    <s v="QUITO CIUDAD SOLIDARIA"/>
    <s v="SOCIALES"/>
    <s v="M"/>
    <s v="SALUD"/>
    <s v="Secretaría De Salud"/>
    <s v="ZA01M000"/>
    <s v="SALUD AL DIA"/>
    <s v="GI00M10300009D PREVENCIÓN DE LA MAL NUTRICIÓN EN EL DMQ"/>
    <x v="4"/>
    <s v="730606 Honorarios por Contratos Civiles de Servici"/>
    <s v="001"/>
    <n v="251272.44"/>
    <n v="-251272.44"/>
    <n v="0"/>
    <n v="0"/>
    <n v="0"/>
    <n v="0"/>
    <n v="0"/>
    <n v="0"/>
    <n v="0"/>
    <n v="0"/>
    <n v="0"/>
    <s v="G/730606/1MM103"/>
  </r>
  <r>
    <s v="1"/>
    <s v="QUITO CIUDAD SOLIDARIA"/>
    <s v="SOCIALES"/>
    <s v="M"/>
    <s v="SALUD"/>
    <s v="Secretaría De Salud"/>
    <s v="ZA01M000"/>
    <s v="SALUD AL DIA"/>
    <s v="GI00M10300001D MEJORAMIENTO DEL MODELO DE GESTIÓN DE SA"/>
    <x v="6"/>
    <s v="840107 Equipos, Sistemas y Paquetes Informáticos"/>
    <s v="001"/>
    <n v="700000"/>
    <n v="6368.32"/>
    <n v="706368.32"/>
    <n v="-700000"/>
    <n v="6368.3199999999488"/>
    <n v="6368.32"/>
    <n v="0"/>
    <n v="0"/>
    <n v="706368.32"/>
    <n v="706368.32"/>
    <n v="0"/>
    <s v="G/840107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6"/>
    <s v="840104 Maquinarias y Equipos"/>
    <s v="001"/>
    <n v="682960.5"/>
    <n v="-150000"/>
    <n v="532960.5"/>
    <n v="-135938.96"/>
    <n v="397021.54000000004"/>
    <n v="0"/>
    <n v="0"/>
    <n v="0"/>
    <n v="532960.5"/>
    <n v="532960.5"/>
    <n v="397021.54"/>
    <s v="G/840104/1MM103"/>
  </r>
  <r>
    <s v="1"/>
    <s v="QUITO CIUDAD SOLIDARIA"/>
    <s v="SOCIALES"/>
    <s v="M"/>
    <s v="SALUD"/>
    <s v="Secretaría De Salud"/>
    <s v="ZA01M000"/>
    <s v="SALUD AL DIA"/>
    <s v="GI00M10300005D MANEJO DE FAUNA URBANA EN EL DMQ"/>
    <x v="6"/>
    <s v="840107 Equipos, Sistemas y Paquetes Informáticos"/>
    <s v="001"/>
    <n v="187000"/>
    <n v="0"/>
    <n v="187000"/>
    <n v="-100000"/>
    <n v="87000"/>
    <n v="0"/>
    <n v="0"/>
    <n v="0"/>
    <n v="187000"/>
    <n v="187000"/>
    <n v="87000"/>
    <s v="G/840107/1MM103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105 Remuneraciones Unificadas"/>
    <s v="002"/>
    <n v="413436"/>
    <n v="-27075"/>
    <n v="386361"/>
    <n v="0"/>
    <n v="386361"/>
    <n v="0"/>
    <n v="249574"/>
    <n v="249574"/>
    <n v="136787"/>
    <n v="136787"/>
    <n v="136787"/>
    <s v="G/510105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106 Salarios Unificados"/>
    <s v="002"/>
    <n v="15016.08"/>
    <n v="-15016.08"/>
    <n v="0"/>
    <n v="0"/>
    <n v="0"/>
    <n v="0"/>
    <n v="0"/>
    <n v="0"/>
    <n v="0"/>
    <n v="0"/>
    <n v="0"/>
    <s v="G/510106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203 Decimotercer Sueldo"/>
    <s v="002"/>
    <n v="40754.339999999997"/>
    <n v="0"/>
    <n v="40754.339999999997"/>
    <n v="0"/>
    <n v="40754.339999999997"/>
    <n v="3000"/>
    <n v="11672.67"/>
    <n v="11672.67"/>
    <n v="29081.67"/>
    <n v="29081.67"/>
    <n v="26081.67"/>
    <s v="G/510203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204 Decimocuarto Sueldo"/>
    <s v="002"/>
    <n v="7710.58"/>
    <n v="0"/>
    <n v="7710.58"/>
    <n v="0"/>
    <n v="7710.58"/>
    <n v="0"/>
    <n v="5083.74"/>
    <n v="5083.74"/>
    <n v="2626.84"/>
    <n v="2626.84"/>
    <n v="2626.84"/>
    <s v="G/510204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304 Compensación por Transporte"/>
    <s v="002"/>
    <n v="264"/>
    <n v="-264"/>
    <n v="0"/>
    <n v="0"/>
    <n v="0"/>
    <n v="0"/>
    <n v="0"/>
    <n v="0"/>
    <n v="0"/>
    <n v="0"/>
    <n v="0"/>
    <s v="G/510304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306 Alimentación"/>
    <s v="002"/>
    <n v="2112"/>
    <n v="-2112"/>
    <n v="0"/>
    <n v="0"/>
    <n v="0"/>
    <n v="0"/>
    <n v="0"/>
    <n v="0"/>
    <n v="0"/>
    <n v="0"/>
    <n v="0"/>
    <s v="G/510306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401 Por Cargas Familiares"/>
    <s v="002"/>
    <n v="75.08"/>
    <n v="-75.08"/>
    <n v="0"/>
    <n v="0"/>
    <n v="0"/>
    <n v="0"/>
    <n v="0"/>
    <n v="0"/>
    <n v="0"/>
    <n v="0"/>
    <n v="0"/>
    <s v="G/510401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408 Subsidio de Antigüedad"/>
    <s v="002"/>
    <n v="450.48"/>
    <n v="-450.48"/>
    <n v="0"/>
    <n v="0"/>
    <n v="0"/>
    <n v="0"/>
    <n v="0"/>
    <n v="0"/>
    <n v="0"/>
    <n v="0"/>
    <n v="0"/>
    <s v="G/510408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507 Honorarios"/>
    <s v="002"/>
    <n v="8804.9500000000007"/>
    <n v="-8804.9500000000007"/>
    <n v="0"/>
    <n v="0"/>
    <n v="0"/>
    <n v="0"/>
    <n v="0"/>
    <n v="0"/>
    <n v="0"/>
    <n v="0"/>
    <n v="0"/>
    <s v="G/510507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509 Horas Extraordinarias y Suplementarias"/>
    <s v="002"/>
    <n v="1369.54"/>
    <n v="-1369.54"/>
    <n v="0"/>
    <n v="0"/>
    <n v="0"/>
    <n v="0"/>
    <n v="0"/>
    <n v="0"/>
    <n v="0"/>
    <n v="0"/>
    <n v="0"/>
    <s v="G/510509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510 Servicios Personales por Contrato"/>
    <s v="002"/>
    <n v="60600"/>
    <n v="-24600"/>
    <n v="36000"/>
    <n v="0"/>
    <n v="36000"/>
    <n v="12000"/>
    <n v="24000"/>
    <n v="24000"/>
    <n v="12000"/>
    <n v="12000"/>
    <n v="0"/>
    <s v="G/510510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512 Subrogación"/>
    <s v="002"/>
    <n v="2076.64"/>
    <n v="-2076.64"/>
    <n v="0"/>
    <n v="0"/>
    <n v="0"/>
    <n v="0"/>
    <n v="0"/>
    <n v="0"/>
    <n v="0"/>
    <n v="0"/>
    <n v="0"/>
    <s v="G/510512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513 Encargos"/>
    <s v="002"/>
    <n v="1653.28"/>
    <n v="-1653.28"/>
    <n v="0"/>
    <n v="0"/>
    <n v="0"/>
    <n v="0"/>
    <n v="0"/>
    <n v="0"/>
    <n v="0"/>
    <n v="0"/>
    <n v="0"/>
    <s v="G/510513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601 Aporte Patronal"/>
    <s v="002"/>
    <n v="61790.01"/>
    <n v="0"/>
    <n v="61790.01"/>
    <n v="0"/>
    <n v="61790.01"/>
    <n v="1518"/>
    <n v="34607.47"/>
    <n v="34607.47"/>
    <n v="27182.54"/>
    <n v="27182.54"/>
    <n v="25664.54"/>
    <s v="G/510601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602 Fondo de Reserva"/>
    <s v="002"/>
    <n v="40754.339999999997"/>
    <n v="0"/>
    <n v="40754.339999999997"/>
    <n v="0"/>
    <n v="40754.339999999997"/>
    <n v="1000.8"/>
    <n v="18705.77"/>
    <n v="18705.77"/>
    <n v="22048.569999999996"/>
    <n v="22048.569999999996"/>
    <n v="21047.77"/>
    <s v="G/510602/1HA101"/>
  </r>
  <r>
    <s v="1"/>
    <s v="QUITO CIUDAD SOLIDARIA"/>
    <s v="ECONÓMICOS"/>
    <s v="H"/>
    <s v="DESARROLLO PRODUCTIVO Y COMPETITIVIDAD"/>
    <s v="Secretaría Desarrollo Productivo Competi"/>
    <s v="ZA01H000"/>
    <s v="FORTALECIMIENTO INSTITUCIONAL"/>
    <s v="GC00A10100004D REMUNERACION PERSONAL"/>
    <x v="0"/>
    <s v="510707 Compensación por Vacaciones no Gozadas por"/>
    <s v="002"/>
    <n v="5748.16"/>
    <n v="0"/>
    <n v="5748.16"/>
    <n v="0"/>
    <n v="5748.16"/>
    <n v="0"/>
    <n v="3490.47"/>
    <n v="3490.47"/>
    <n v="2257.69"/>
    <n v="2257.69"/>
    <n v="2257.69"/>
    <s v="G/510707/1HA101"/>
  </r>
  <r>
    <s v="2"/>
    <s v="QUITO CIUDAD DE OPORTUNIDADES"/>
    <s v="ECONÓMICOS"/>
    <s v="H"/>
    <s v="DESARROLLO PRODUCTIVO Y COMPETITIVIDAD"/>
    <s v="Secretaría Desarrollo Productivo Competi"/>
    <s v="ZA01H000"/>
    <s v="CLÚSTER PRODUCTIVOS"/>
    <s v="GI00H21000001D CADENAS PRODUCTIVAS DE VALOR"/>
    <x v="4"/>
    <s v="730606 Honorarios por Contratos Civiles de Servici"/>
    <s v="001"/>
    <n v="6000"/>
    <n v="-6000"/>
    <n v="0"/>
    <n v="0"/>
    <n v="0"/>
    <n v="0"/>
    <n v="0"/>
    <n v="0"/>
    <n v="0"/>
    <n v="0"/>
    <n v="0"/>
    <s v="G/730606/2HH210"/>
  </r>
  <r>
    <s v="2"/>
    <s v="QUITO CIUDAD DE OPORTUNIDADES"/>
    <s v="ECONÓMICOS"/>
    <s v="H"/>
    <s v="DESARROLLO PRODUCTIVO Y COMPETITIVIDAD"/>
    <s v="Secretaría Desarrollo Productivo Competi"/>
    <s v="ZA01H000"/>
    <s v="FORTALECIMIENTO DE LA COMPETITIVIDAD"/>
    <s v="GI00H21200002D QUITO COMPETITIVA Y DE INVERSIONES"/>
    <x v="4"/>
    <s v="730249 Eventos Públicos Promocionales"/>
    <s v="001"/>
    <n v="6000"/>
    <n v="0"/>
    <n v="6000"/>
    <n v="-4478.66"/>
    <n v="1521.3400000000001"/>
    <n v="0"/>
    <n v="1521.34"/>
    <n v="0"/>
    <n v="4478.66"/>
    <n v="6000"/>
    <n v="0"/>
    <s v="G/730249/2HH212"/>
  </r>
  <r>
    <s v="2"/>
    <s v="QUITO CIUDAD DE OPORTUNIDADES"/>
    <s v="ECONÓMICOS"/>
    <s v="H"/>
    <s v="DESARROLLO PRODUCTIVO Y COMPETITIVIDAD"/>
    <s v="Secretaría Desarrollo Productivo Competi"/>
    <s v="ZA01H000"/>
    <s v="FORTALECIMIENTO DE LA COMPETITIVIDAD"/>
    <s v="GI00H21200002D QUITO COMPETITIVA Y DE INVERSIONES"/>
    <x v="4"/>
    <s v="730601 Consultoría, Asesoría e Investigación Es"/>
    <s v="001"/>
    <n v="83000"/>
    <n v="0"/>
    <n v="83000"/>
    <n v="-83000"/>
    <n v="0"/>
    <n v="0"/>
    <n v="0"/>
    <n v="0"/>
    <n v="83000"/>
    <n v="83000"/>
    <n v="0"/>
    <s v="G/730601/2HH212"/>
  </r>
  <r>
    <s v="2"/>
    <s v="QUITO CIUDAD DE OPORTUNIDADES"/>
    <s v="ECONÓMICOS"/>
    <s v="H"/>
    <s v="DESARROLLO PRODUCTIVO Y COMPETITIVIDAD"/>
    <s v="Secretaría Desarrollo Productivo Competi"/>
    <s v="ZA01H000"/>
    <s v="FORTALECIMIENTO DE LA COMPETITIVIDAD"/>
    <s v="GI00H21200002D QUITO COMPETITIVA Y DE INVERSIONES"/>
    <x v="4"/>
    <s v="730606 Honorarios por Contratos Civiles de Servici"/>
    <s v="001"/>
    <n v="4574"/>
    <n v="0"/>
    <n v="4574"/>
    <n v="-4574"/>
    <n v="0"/>
    <n v="0"/>
    <n v="0"/>
    <n v="0"/>
    <n v="4574"/>
    <n v="4574"/>
    <n v="0"/>
    <s v="G/730606/2HH212"/>
  </r>
  <r>
    <s v="2"/>
    <s v="QUITO CIUDAD DE OPORTUNIDADES"/>
    <s v="ECONÓMICOS"/>
    <s v="H"/>
    <s v="DESARROLLO PRODUCTIVO Y COMPETITIVIDAD"/>
    <s v="Secretaría Desarrollo Productivo Competi"/>
    <s v="ZA01H000"/>
    <s v="LOGÍSTICA EFICIENTE"/>
    <s v="GI00H21300002D SISTEMAS AGROALIMENTARIOS SOSTENIBLES"/>
    <x v="4"/>
    <s v="730249 Eventos Públicos Promocionales"/>
    <s v="001"/>
    <n v="1000"/>
    <n v="0"/>
    <n v="1000"/>
    <n v="-1000"/>
    <n v="0"/>
    <n v="0"/>
    <n v="0"/>
    <n v="0"/>
    <n v="1000"/>
    <n v="1000"/>
    <n v="0"/>
    <s v="G/730249/2HH213"/>
  </r>
  <r>
    <s v="2"/>
    <s v="QUITO CIUDAD DE OPORTUNIDADES"/>
    <s v="ECONÓMICOS"/>
    <s v="H"/>
    <s v="DESARROLLO PRODUCTIVO Y COMPETITIVIDAD"/>
    <s v="Secretaría Desarrollo Productivo Competi"/>
    <s v="ZA01H000"/>
    <s v="LOGÍSTICA EFICIENTE"/>
    <s v="GI00H21300002D SISTEMAS AGROALIMENTARIOS SOSTENIBLES"/>
    <x v="4"/>
    <s v="730601 Consultoría, Asesoría e Investigación Es"/>
    <s v="001"/>
    <n v="44000"/>
    <n v="17000"/>
    <n v="61000"/>
    <n v="-61000"/>
    <n v="0"/>
    <n v="0"/>
    <n v="0"/>
    <n v="0"/>
    <n v="61000"/>
    <n v="61000"/>
    <n v="0"/>
    <s v="G/730601/2HH213"/>
  </r>
  <r>
    <s v="2"/>
    <s v="QUITO CIUDAD DE OPORTUNIDADES"/>
    <s v="ECONÓMICOS"/>
    <s v="H"/>
    <s v="DESARROLLO PRODUCTIVO Y COMPETITIVIDAD"/>
    <s v="Secretaría Desarrollo Productivo Competi"/>
    <s v="ZA01H000"/>
    <s v="CLÚSTER PRODUCTIVOS"/>
    <s v="GI00H21000001D CADENAS PRODUCTIVAS DE VALOR"/>
    <x v="9"/>
    <s v="780204 Transferencias o Donaciones al Sector Priva"/>
    <s v="001"/>
    <n v="36000"/>
    <n v="6000"/>
    <n v="42000"/>
    <n v="-42000"/>
    <n v="0"/>
    <n v="0"/>
    <n v="0"/>
    <n v="0"/>
    <n v="42000"/>
    <n v="42000"/>
    <n v="0"/>
    <s v="G/780204/2HH210"/>
  </r>
  <r>
    <s v="2"/>
    <s v="QUITO CIUDAD DE OPORTUNIDADES"/>
    <s v="ECONÓMICOS"/>
    <s v="H"/>
    <s v="DESARROLLO PRODUCTIVO Y COMPETITIVIDAD"/>
    <s v="Secretaría Desarrollo Productivo Competi"/>
    <s v="ZA01H000"/>
    <s v="FORTALECIMIENTO DE LA COMPETITIVIDAD"/>
    <s v="GI00H21200002D QUITO COMPETITIVA Y DE INVERSIONES"/>
    <x v="9"/>
    <s v="780204 Transferencias o Donaciones al Sector Priva"/>
    <s v="001"/>
    <n v="50000"/>
    <n v="0"/>
    <n v="50000"/>
    <n v="-50000"/>
    <n v="0"/>
    <n v="0"/>
    <n v="0"/>
    <n v="0"/>
    <n v="50000"/>
    <n v="50000"/>
    <n v="0"/>
    <s v="G/780204/2HH212"/>
  </r>
  <r>
    <s v="2"/>
    <s v="QUITO CIUDAD DE OPORTUNIDADES"/>
    <s v="ECONÓMICOS"/>
    <s v="H"/>
    <s v="DESARROLLO PRODUCTIVO Y COMPETITIVIDAD"/>
    <s v="Secretaría Desarrollo Productivo Competi"/>
    <s v="ZA01H000"/>
    <s v="LOGÍSTICA EFICIENTE"/>
    <s v="GI00H21300002D SISTEMAS AGROALIMENTARIOS SOSTENIBLES"/>
    <x v="9"/>
    <s v="780204 Transferencias o Donaciones al Sector Priva"/>
    <s v="001"/>
    <n v="43000"/>
    <n v="-17000"/>
    <n v="26000"/>
    <n v="-26000"/>
    <n v="0"/>
    <n v="0"/>
    <n v="0"/>
    <n v="0"/>
    <n v="26000"/>
    <n v="26000"/>
    <n v="0"/>
    <s v="G/780204/2HH213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105 Remuneraciones Unificadas"/>
    <s v="002"/>
    <n v="1203444"/>
    <n v="-21399.33"/>
    <n v="1182044.67"/>
    <n v="-169818.91"/>
    <n v="1012225.7599999999"/>
    <n v="0"/>
    <n v="671261.29"/>
    <n v="669461.29"/>
    <n v="510783.37999999989"/>
    <n v="512583.37999999989"/>
    <n v="340964.47"/>
    <s v="G/510105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106 Salarios Unificados"/>
    <s v="002"/>
    <n v="216840.24"/>
    <n v="0"/>
    <n v="216840.24"/>
    <n v="-8560.6299999999992"/>
    <n v="208279.61"/>
    <n v="0"/>
    <n v="137676.95000000001"/>
    <n v="137676.95000000001"/>
    <n v="79163.289999999979"/>
    <n v="79163.289999999979"/>
    <n v="70602.66"/>
    <s v="G/510106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108 Remuneración Mensual Unificada de Docentes"/>
    <s v="002"/>
    <n v="4008084"/>
    <n v="-1334994.8600000001"/>
    <n v="2673089.1399999997"/>
    <n v="-302326.63"/>
    <n v="2370762.5099999998"/>
    <n v="0"/>
    <n v="1569108.5"/>
    <n v="1569108.5"/>
    <n v="1103980.6399999997"/>
    <n v="1103980.6399999997"/>
    <n v="801654.01"/>
    <s v="G/510108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203 Decimotercer Sueldo"/>
    <s v="002"/>
    <n v="488627.02"/>
    <n v="-91036.52"/>
    <n v="397590.5"/>
    <n v="0"/>
    <n v="397590.5"/>
    <n v="50074.89"/>
    <n v="26664.17"/>
    <n v="26305.84"/>
    <n v="370926.33"/>
    <n v="371284.66"/>
    <n v="320851.44"/>
    <s v="G/510203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203 Decimotercer Sueldo"/>
    <s v="001"/>
    <n v="0"/>
    <n v="7761.5"/>
    <n v="7761.5"/>
    <n v="0"/>
    <n v="7761.5"/>
    <n v="7371.17"/>
    <n v="390.33"/>
    <n v="390.33"/>
    <n v="7371.17"/>
    <n v="7371.17"/>
    <n v="0"/>
    <s v="G/510203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204 Decimocuarto Sueldo"/>
    <s v="001"/>
    <n v="0"/>
    <n v="3800"/>
    <n v="3800"/>
    <n v="0"/>
    <n v="3800"/>
    <n v="3475.58"/>
    <n v="191.09"/>
    <n v="191.09"/>
    <n v="3608.91"/>
    <n v="3608.91"/>
    <n v="133.33000000000001"/>
    <s v="G/510204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204 Decimocuarto Sueldo"/>
    <s v="002"/>
    <n v="196822.7"/>
    <n v="-42617.58"/>
    <n v="154205.12"/>
    <n v="0"/>
    <n v="154205.12"/>
    <n v="10044.89"/>
    <n v="124395.27"/>
    <n v="124175.27"/>
    <n v="29809.849999999991"/>
    <n v="30029.849999999991"/>
    <n v="19764.96"/>
    <s v="G/510204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304 Compensación por Transporte"/>
    <s v="002"/>
    <n v="3696"/>
    <n v="0"/>
    <n v="3696"/>
    <n v="-2107.44"/>
    <n v="1588.56"/>
    <n v="0"/>
    <n v="1045.5"/>
    <n v="1045.5"/>
    <n v="2650.5"/>
    <n v="2650.5"/>
    <n v="543.05999999999995"/>
    <s v="G/510304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306 Alimentación"/>
    <s v="002"/>
    <n v="29568"/>
    <n v="0"/>
    <n v="29568"/>
    <n v="-12987.54"/>
    <n v="16580.46"/>
    <n v="0"/>
    <n v="10604"/>
    <n v="10604"/>
    <n v="18964"/>
    <n v="18964"/>
    <n v="5976.46"/>
    <s v="G/510306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401 Por Cargas Familiares"/>
    <s v="002"/>
    <n v="1084.2"/>
    <n v="0"/>
    <n v="1084.2"/>
    <n v="-939"/>
    <n v="145.20000000000005"/>
    <n v="0"/>
    <n v="96"/>
    <n v="96"/>
    <n v="988.2"/>
    <n v="988.2"/>
    <n v="49.2"/>
    <s v="G/510401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408 Subsidio de Antigüedad"/>
    <s v="002"/>
    <n v="6505.21"/>
    <n v="0"/>
    <n v="6505.21"/>
    <n v="1624.28"/>
    <n v="8129.49"/>
    <n v="0"/>
    <n v="5328.2"/>
    <n v="5328.2"/>
    <n v="1177.0100000000002"/>
    <n v="1177.0100000000002"/>
    <n v="2801.29"/>
    <s v="G/510408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07 Honorarios"/>
    <s v="002"/>
    <n v="17426.21"/>
    <n v="18427.330000000002"/>
    <n v="35853.54"/>
    <n v="28170.07"/>
    <n v="64023.61"/>
    <n v="0"/>
    <n v="35853.22"/>
    <n v="35853.22"/>
    <n v="0.31999999999970896"/>
    <n v="0.31999999999970896"/>
    <n v="28170.39"/>
    <s v="G/510507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09 Horas Extraordinarias y Suplementarias"/>
    <s v="002"/>
    <n v="16304.03"/>
    <n v="0"/>
    <n v="16304.03"/>
    <n v="-6094.19"/>
    <n v="10209.84"/>
    <n v="0"/>
    <n v="6406.08"/>
    <n v="6406.08"/>
    <n v="9897.9500000000007"/>
    <n v="9897.9500000000007"/>
    <n v="3803.76"/>
    <s v="G/510509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10 Servicios Personales por Contrato"/>
    <s v="001"/>
    <n v="0"/>
    <n v="93138"/>
    <n v="93138"/>
    <n v="0"/>
    <n v="93138"/>
    <n v="88453.87"/>
    <n v="4684.13"/>
    <n v="4684.13"/>
    <n v="88453.87"/>
    <n v="88453.87"/>
    <n v="0"/>
    <s v="G/510510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10 Servicios Personales por Contrato"/>
    <s v="002"/>
    <n v="435156"/>
    <n v="234326"/>
    <n v="669482"/>
    <n v="0"/>
    <n v="669482"/>
    <n v="341614.8"/>
    <n v="327717.2"/>
    <n v="327717.2"/>
    <n v="341764.8"/>
    <n v="341764.8"/>
    <n v="150"/>
    <s v="G/510510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12 Subrogación"/>
    <s v="002"/>
    <n v="7202.16"/>
    <n v="0"/>
    <n v="7202.16"/>
    <n v="-3601.08"/>
    <n v="3601.08"/>
    <n v="0"/>
    <n v="0"/>
    <n v="0"/>
    <n v="7202.16"/>
    <n v="7202.16"/>
    <n v="3601.08"/>
    <s v="G/510512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513 Encargos"/>
    <s v="002"/>
    <n v="30404.33"/>
    <n v="0"/>
    <n v="30404.33"/>
    <n v="-14959.33"/>
    <n v="15445.000000000002"/>
    <n v="0"/>
    <n v="485.67"/>
    <n v="485.67"/>
    <n v="29918.660000000003"/>
    <n v="29918.660000000003"/>
    <n v="14959.33"/>
    <s v="G/510513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601 Aporte Patronal"/>
    <s v="002"/>
    <n v="680530.36"/>
    <n v="-128086.92"/>
    <n v="552443.43999999994"/>
    <n v="-21403.040000000001"/>
    <n v="531040.39999999991"/>
    <n v="44999.77"/>
    <n v="318604.62"/>
    <n v="318376.92"/>
    <n v="233838.81999999995"/>
    <n v="234066.51999999996"/>
    <n v="167436.01"/>
    <s v="G/510601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601 Aporte Patronal"/>
    <s v="001"/>
    <n v="0"/>
    <n v="11781.91"/>
    <n v="11781.91"/>
    <n v="-1082.75"/>
    <n v="10699.16"/>
    <n v="9862.7000000000007"/>
    <n v="522.29999999999995"/>
    <n v="522.29999999999995"/>
    <n v="11259.61"/>
    <n v="11259.61"/>
    <n v="314.16000000000003"/>
    <s v="G/510601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602 Fondo de Reserva"/>
    <s v="001"/>
    <n v="0"/>
    <n v="7761.5"/>
    <n v="7761.5"/>
    <n v="0"/>
    <n v="7761.5"/>
    <n v="7761.5"/>
    <n v="0"/>
    <n v="0"/>
    <n v="7761.5"/>
    <n v="7761.5"/>
    <n v="0"/>
    <s v="G/510602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602 Fondo de Reserva"/>
    <s v="002"/>
    <n v="488627.02"/>
    <n v="-91036.52"/>
    <n v="397590.5"/>
    <n v="-57299.06"/>
    <n v="340291.44"/>
    <n v="49926.34"/>
    <n v="191611.04"/>
    <n v="191611.04"/>
    <n v="205979.46"/>
    <n v="205979.46"/>
    <n v="98754.06"/>
    <s v="G/510602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4D REMUNERACION PERSONAL"/>
    <x v="0"/>
    <s v="510707 Compensación por Vacaciones no Gozadas por"/>
    <s v="002"/>
    <n v="46814.06"/>
    <n v="0"/>
    <n v="46814.06"/>
    <n v="0"/>
    <n v="46814.06"/>
    <n v="0"/>
    <n v="8342.52"/>
    <n v="5622.35"/>
    <n v="38471.539999999994"/>
    <n v="41191.71"/>
    <n v="38471.54"/>
    <s v="G/510707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1D GASTOS ADMINISTRATIVOS"/>
    <x v="1"/>
    <s v="530207 Difusión, Información y Publicidad"/>
    <s v="001"/>
    <n v="2000"/>
    <n v="0"/>
    <n v="2000"/>
    <n v="0"/>
    <n v="2000"/>
    <n v="0"/>
    <n v="0"/>
    <n v="0"/>
    <n v="2000"/>
    <n v="2000"/>
    <n v="2000"/>
    <s v="G/530207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1D GASTOS ADMINISTRATIVOS"/>
    <x v="1"/>
    <s v="530402 Edificios, Locales, Residencias y Cablea"/>
    <s v="001"/>
    <n v="445300"/>
    <n v="-268103.18"/>
    <n v="177196.82"/>
    <n v="-65000"/>
    <n v="112196.82"/>
    <n v="0"/>
    <n v="0"/>
    <n v="0"/>
    <n v="177196.82"/>
    <n v="177196.82"/>
    <n v="112196.82"/>
    <s v="G/530402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1D GASTOS ADMINISTRATIVOS"/>
    <x v="1"/>
    <s v="530403 Mobiliarios (Instalación, Mantenimiento"/>
    <s v="001"/>
    <n v="4000"/>
    <n v="0"/>
    <n v="4000"/>
    <n v="-4000"/>
    <n v="0"/>
    <n v="0"/>
    <n v="0"/>
    <n v="0"/>
    <n v="4000"/>
    <n v="4000"/>
    <n v="0"/>
    <s v="G/530403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1D GASTOS ADMINISTRATIVOS"/>
    <x v="1"/>
    <s v="530404 Maquinarias y Equipos (Instalación, Mant"/>
    <s v="001"/>
    <n v="14000"/>
    <n v="0"/>
    <n v="14000"/>
    <n v="-14000"/>
    <n v="0"/>
    <n v="0"/>
    <n v="0"/>
    <n v="0"/>
    <n v="14000"/>
    <n v="14000"/>
    <n v="0"/>
    <s v="G/530404/1IA101"/>
  </r>
  <r>
    <s v="1"/>
    <s v="QUITO CIUDAD SOLIDARIA"/>
    <s v="SOCIALES"/>
    <s v="I"/>
    <s v="EDUCACION, RECREACION Y DEPORTE"/>
    <s v="Secretaría Educación, Recreación Deporte"/>
    <s v="ZA01I000"/>
    <s v="FORTALECIMIENTO INSTITUCIONAL"/>
    <s v="GC00A10100001D GASTOS ADMINISTRATIVOS"/>
    <x v="1"/>
    <s v="530819 Accesorios e Insumos Químicos y Orgánico"/>
    <s v="001"/>
    <n v="4500"/>
    <n v="0"/>
    <n v="4500"/>
    <n v="-4500"/>
    <n v="0"/>
    <n v="0"/>
    <n v="0"/>
    <n v="0"/>
    <n v="4500"/>
    <n v="4500"/>
    <n v="0"/>
    <s v="G/530819/1IA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3"/>
    <s v="710203 Decimotercer Sueldo"/>
    <s v="002"/>
    <n v="0"/>
    <n v="5790"/>
    <n v="5790"/>
    <n v="0"/>
    <n v="5790"/>
    <n v="5790"/>
    <n v="0"/>
    <n v="0"/>
    <n v="5790"/>
    <n v="5790"/>
    <n v="0"/>
    <s v="G/710203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3"/>
    <s v="710204 Decimocuarto Sueldo"/>
    <s v="002"/>
    <n v="0"/>
    <n v="2400"/>
    <n v="2400"/>
    <n v="0"/>
    <n v="2400"/>
    <n v="164.15"/>
    <n v="2235.85"/>
    <n v="2235.85"/>
    <n v="164.15000000000009"/>
    <n v="164.15000000000009"/>
    <n v="0"/>
    <s v="G/710204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3"/>
    <s v="710510 Servicios Personales por Contrato"/>
    <s v="002"/>
    <n v="0"/>
    <n v="69480"/>
    <n v="69480"/>
    <n v="0"/>
    <n v="69480"/>
    <n v="23160"/>
    <n v="46320"/>
    <n v="46320"/>
    <n v="23160"/>
    <n v="23160"/>
    <n v="0"/>
    <s v="G/710510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3"/>
    <s v="710601 Aporte Patronal"/>
    <s v="002"/>
    <n v="0"/>
    <n v="8789.2199999999993"/>
    <n v="8789.2199999999993"/>
    <n v="0"/>
    <n v="8789.2199999999993"/>
    <n v="2929.62"/>
    <n v="5859.6"/>
    <n v="5859.6"/>
    <n v="2929.619999999999"/>
    <n v="2929.619999999999"/>
    <n v="0"/>
    <s v="G/710601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3"/>
    <s v="710602 Fondo de Reserva"/>
    <s v="002"/>
    <n v="0"/>
    <n v="5790"/>
    <n v="5790"/>
    <n v="0"/>
    <n v="5790"/>
    <n v="4851.6899999999996"/>
    <n v="938.31"/>
    <n v="938.31"/>
    <n v="4851.6900000000005"/>
    <n v="4851.6900000000005"/>
    <n v="0"/>
    <s v="G/710602/1II101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203 Decimotercer Sueldo"/>
    <s v="002"/>
    <n v="0"/>
    <n v="89486"/>
    <n v="89486"/>
    <n v="0"/>
    <n v="89486"/>
    <n v="85673.52"/>
    <n v="3812.48"/>
    <n v="3812.48"/>
    <n v="85673.52"/>
    <n v="85673.52"/>
    <n v="0"/>
    <s v="G/710203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204 Decimocuarto Sueldo"/>
    <s v="002"/>
    <n v="0"/>
    <n v="42000"/>
    <n v="42000"/>
    <n v="0"/>
    <n v="42000"/>
    <n v="3018.11"/>
    <n v="38981.89"/>
    <n v="38981.89"/>
    <n v="3018.1100000000006"/>
    <n v="3018.1100000000006"/>
    <n v="0"/>
    <s v="G/7102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507 Honorarios"/>
    <s v="002"/>
    <n v="0"/>
    <n v="572"/>
    <n v="572"/>
    <n v="449.25"/>
    <n v="1021.25"/>
    <n v="0"/>
    <n v="571.9"/>
    <n v="571.9"/>
    <n v="0.10000000000002274"/>
    <n v="0.10000000000002274"/>
    <n v="449.35"/>
    <s v="G/7105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510 Servicios Personales por Contrato"/>
    <s v="002"/>
    <n v="0"/>
    <n v="1073832"/>
    <n v="1073832"/>
    <n v="0"/>
    <n v="1073832"/>
    <n v="372650"/>
    <n v="701182"/>
    <n v="701182"/>
    <n v="372650"/>
    <n v="372650"/>
    <n v="0"/>
    <s v="G/710510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601 Aporte Patronal"/>
    <s v="002"/>
    <n v="0"/>
    <n v="135839.75"/>
    <n v="135839.75"/>
    <n v="0"/>
    <n v="135839.75"/>
    <n v="55578.18"/>
    <n v="80261.570000000007"/>
    <n v="80261.570000000007"/>
    <n v="55578.179999999993"/>
    <n v="55578.179999999993"/>
    <n v="0"/>
    <s v="G/710601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3"/>
    <s v="710602 Fondo de Reserva"/>
    <s v="002"/>
    <n v="0"/>
    <n v="89486"/>
    <n v="89486"/>
    <n v="0"/>
    <n v="89486"/>
    <n v="36304.74"/>
    <n v="53181.26"/>
    <n v="53181.26"/>
    <n v="36304.74"/>
    <n v="36304.74"/>
    <n v="0"/>
    <s v="G/710602/1II102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4"/>
    <s v="730205 Espectáculos Culturales y Sociales"/>
    <s v="001"/>
    <n v="2647786.7799999998"/>
    <n v="-2095235.6"/>
    <n v="552551.1799999997"/>
    <n v="-253029.36"/>
    <n v="299521.81999999972"/>
    <n v="0"/>
    <n v="299521.82"/>
    <n v="20219.36"/>
    <n v="253029.35999999969"/>
    <n v="532331.81999999972"/>
    <n v="0"/>
    <s v="G/730205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4"/>
    <s v="730606 Honorarios por Contratos Civiles de Servici"/>
    <s v="001"/>
    <n v="92213.22"/>
    <n v="0"/>
    <n v="92213.22"/>
    <n v="-92213.22"/>
    <n v="0"/>
    <n v="0"/>
    <n v="0"/>
    <n v="0"/>
    <n v="92213.22"/>
    <n v="92213.22"/>
    <n v="0"/>
    <s v="G/730606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4"/>
    <s v="730604 Fiscalización e Inspecciones Técnicas"/>
    <s v="001"/>
    <n v="627328"/>
    <n v="-239086.56"/>
    <n v="388241.44"/>
    <n v="-388241.44"/>
    <n v="0"/>
    <n v="0"/>
    <n v="0"/>
    <n v="0"/>
    <n v="388241.44"/>
    <n v="388241.44"/>
    <n v="0"/>
    <s v="G/730604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4"/>
    <s v="730606 Honorarios por Contratos Civiles de Servici"/>
    <s v="001"/>
    <n v="230000"/>
    <n v="0"/>
    <n v="230000"/>
    <n v="0"/>
    <n v="230000"/>
    <n v="89328"/>
    <n v="140672"/>
    <n v="44352"/>
    <n v="89328"/>
    <n v="185648"/>
    <n v="0"/>
    <s v="G/730606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4"/>
    <s v="730702 Arrendamiento y Licencias de Uso de Paquete"/>
    <s v="001"/>
    <n v="2000"/>
    <n v="-2000"/>
    <n v="0"/>
    <n v="0"/>
    <n v="0"/>
    <n v="0"/>
    <n v="0"/>
    <n v="0"/>
    <n v="0"/>
    <n v="0"/>
    <n v="0"/>
    <s v="G/730702/1II101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7D AMPLIACIÓN DE LA OFERTA DE ATENCIÓN PSIC"/>
    <x v="4"/>
    <s v="730804 Materiales de Oficina"/>
    <s v="001"/>
    <n v="25000"/>
    <n v="0"/>
    <n v="25000"/>
    <n v="-25000"/>
    <n v="0"/>
    <n v="0"/>
    <n v="0"/>
    <n v="0"/>
    <n v="25000"/>
    <n v="25000"/>
    <n v="0"/>
    <s v="G/7308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7D AMPLIACIÓN DE LA OFERTA DE ATENCIÓN PSIC"/>
    <x v="4"/>
    <s v="730812 Materiales Didácticos"/>
    <s v="001"/>
    <n v="30000"/>
    <n v="0"/>
    <n v="30000"/>
    <n v="-30000"/>
    <n v="0"/>
    <n v="0"/>
    <n v="0"/>
    <n v="0"/>
    <n v="30000"/>
    <n v="30000"/>
    <n v="0"/>
    <s v="G/73081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204 Edición, Impresión, Reproducción, Public"/>
    <s v="001"/>
    <n v="5000"/>
    <n v="0"/>
    <n v="5000"/>
    <n v="-5000"/>
    <n v="0"/>
    <n v="0"/>
    <n v="0"/>
    <n v="0"/>
    <n v="5000"/>
    <n v="5000"/>
    <n v="0"/>
    <s v="G/7302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205 Espectáculos Culturales y Sociales"/>
    <s v="001"/>
    <n v="16000"/>
    <n v="0"/>
    <n v="16000"/>
    <n v="-16000"/>
    <n v="0"/>
    <n v="0"/>
    <n v="0"/>
    <n v="0"/>
    <n v="16000"/>
    <n v="16000"/>
    <n v="0"/>
    <s v="G/730205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207 Difusión, Información y Publicidad"/>
    <s v="001"/>
    <n v="10000"/>
    <n v="0"/>
    <n v="10000"/>
    <n v="-10000"/>
    <n v="0"/>
    <n v="0"/>
    <n v="0"/>
    <n v="0"/>
    <n v="10000"/>
    <n v="10000"/>
    <n v="0"/>
    <s v="G/7302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606 Honorarios por Contratos Civiles de Servici"/>
    <s v="001"/>
    <n v="1430013.75"/>
    <n v="-400000"/>
    <n v="1030013.75"/>
    <n v="-880013.75"/>
    <n v="150000"/>
    <n v="0"/>
    <n v="0"/>
    <n v="0"/>
    <n v="1030013.75"/>
    <n v="1030013.75"/>
    <n v="150000"/>
    <s v="G/730606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612 Capacitación a Servidores Públicos"/>
    <s v="001"/>
    <n v="21000"/>
    <n v="0"/>
    <n v="21000"/>
    <n v="-21000"/>
    <n v="0"/>
    <n v="0"/>
    <n v="0"/>
    <n v="0"/>
    <n v="21000"/>
    <n v="21000"/>
    <n v="0"/>
    <s v="G/73061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701 Desarrollo, Actualización, Asistencia Té"/>
    <s v="001"/>
    <n v="176986.25"/>
    <n v="0"/>
    <n v="176986.25"/>
    <n v="-176986.25"/>
    <n v="0"/>
    <n v="0"/>
    <n v="0"/>
    <n v="0"/>
    <n v="176986.25"/>
    <n v="176986.25"/>
    <n v="0"/>
    <s v="G/730701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802 Vestuario, Lencería, Prendas de Protecci"/>
    <s v="001"/>
    <n v="16500"/>
    <n v="0"/>
    <n v="16500"/>
    <n v="-16500"/>
    <n v="0"/>
    <n v="0"/>
    <n v="0"/>
    <n v="0"/>
    <n v="16500"/>
    <n v="16500"/>
    <n v="0"/>
    <s v="G/73080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0804 Materiales de Oficina"/>
    <s v="001"/>
    <n v="14000"/>
    <n v="0"/>
    <n v="14000"/>
    <n v="-14000"/>
    <n v="0"/>
    <n v="0"/>
    <n v="0"/>
    <n v="0"/>
    <n v="14000"/>
    <n v="14000"/>
    <n v="0"/>
    <s v="G/7308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8D AMPLIACIÓN DE LA OFERTA EDUCATIVA VIRTUA"/>
    <x v="4"/>
    <s v="731407 Equipos, Sistemas y Paquetes Informáticos"/>
    <s v="001"/>
    <n v="18500"/>
    <n v="0"/>
    <n v="18500"/>
    <n v="-18500"/>
    <n v="0"/>
    <n v="0"/>
    <n v="0"/>
    <n v="0"/>
    <n v="18500"/>
    <n v="18500"/>
    <n v="0"/>
    <s v="G/7314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205 Espectáculos Culturales y Sociales"/>
    <s v="001"/>
    <n v="15000"/>
    <n v="0"/>
    <n v="15000"/>
    <n v="-15000"/>
    <n v="0"/>
    <n v="0"/>
    <n v="0"/>
    <n v="0"/>
    <n v="15000"/>
    <n v="15000"/>
    <n v="0"/>
    <s v="G/730205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207 Difusión, Información y Publicidad"/>
    <s v="001"/>
    <n v="10000"/>
    <n v="0"/>
    <n v="10000"/>
    <n v="-10000"/>
    <n v="0"/>
    <n v="0"/>
    <n v="0"/>
    <n v="0"/>
    <n v="10000"/>
    <n v="10000"/>
    <n v="0"/>
    <s v="G/7302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613 Capacitación para la Ciudadanía en Gener"/>
    <s v="001"/>
    <n v="8600"/>
    <n v="0"/>
    <n v="8600"/>
    <n v="-8600"/>
    <n v="0"/>
    <n v="0"/>
    <n v="0"/>
    <n v="0"/>
    <n v="8600"/>
    <n v="8600"/>
    <n v="0"/>
    <s v="G/730613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802 Vestuario, Lencería, Prendas de Protecci"/>
    <s v="001"/>
    <n v="86800"/>
    <n v="0"/>
    <n v="86800"/>
    <n v="-86800"/>
    <n v="0"/>
    <n v="0"/>
    <n v="0"/>
    <n v="0"/>
    <n v="86800"/>
    <n v="86800"/>
    <n v="0"/>
    <s v="G/73080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804 Materiales de Oficina"/>
    <s v="001"/>
    <n v="23360"/>
    <n v="0"/>
    <n v="23360"/>
    <n v="-23360"/>
    <n v="0"/>
    <n v="0"/>
    <n v="0"/>
    <n v="0"/>
    <n v="23360"/>
    <n v="23360"/>
    <n v="0"/>
    <s v="G/7308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807 Materiales de Impresión, Fotografía, Rep"/>
    <s v="001"/>
    <n v="2000"/>
    <n v="0"/>
    <n v="2000"/>
    <n v="-2000"/>
    <n v="0"/>
    <n v="0"/>
    <n v="0"/>
    <n v="0"/>
    <n v="2000"/>
    <n v="2000"/>
    <n v="0"/>
    <s v="G/7308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09D EDUCACIÓN EXTRAORDINARIA PRESENCIAL Y SE"/>
    <x v="4"/>
    <s v="730812 Materiales Didácticos"/>
    <s v="001"/>
    <n v="7000"/>
    <n v="0"/>
    <n v="7000"/>
    <n v="-7000"/>
    <n v="0"/>
    <n v="0"/>
    <n v="0"/>
    <n v="0"/>
    <n v="7000"/>
    <n v="7000"/>
    <n v="0"/>
    <s v="G/73081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105 Telecomunicaciones"/>
    <s v="001"/>
    <n v="1000"/>
    <n v="0"/>
    <n v="1000"/>
    <n v="-1000"/>
    <n v="0"/>
    <n v="0"/>
    <n v="0"/>
    <n v="0"/>
    <n v="1000"/>
    <n v="1000"/>
    <n v="0"/>
    <s v="G/730105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204 Edición, Impresión, Reproducción, Public"/>
    <s v="001"/>
    <n v="206770.83"/>
    <n v="0"/>
    <n v="206770.83"/>
    <n v="-206770.83"/>
    <n v="0"/>
    <n v="0"/>
    <n v="0"/>
    <n v="0"/>
    <n v="206770.83"/>
    <n v="206770.83"/>
    <n v="0"/>
    <s v="G/7302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205 Espectáculos Culturales y Sociales"/>
    <s v="001"/>
    <n v="186500"/>
    <n v="0"/>
    <n v="186500"/>
    <n v="-186500"/>
    <n v="0"/>
    <n v="0"/>
    <n v="0"/>
    <n v="0"/>
    <n v="186500"/>
    <n v="186500"/>
    <n v="0"/>
    <s v="G/730205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402 Edificios, Locales, Residencias y Cablea"/>
    <s v="001"/>
    <n v="374273.69"/>
    <n v="0"/>
    <n v="374273.69"/>
    <n v="-374273.69"/>
    <n v="0"/>
    <n v="0"/>
    <n v="0"/>
    <n v="0"/>
    <n v="374273.69"/>
    <n v="374273.69"/>
    <n v="0"/>
    <s v="G/73040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609 Investigaciones Profesionales y Análisis de"/>
    <s v="001"/>
    <n v="150000"/>
    <n v="0"/>
    <n v="150000"/>
    <n v="-150000"/>
    <n v="0"/>
    <n v="0"/>
    <n v="0"/>
    <n v="0"/>
    <n v="150000"/>
    <n v="150000"/>
    <n v="0"/>
    <s v="G/730609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612 Capacitación a Servidores Públicos"/>
    <s v="001"/>
    <n v="584209.28"/>
    <n v="0"/>
    <n v="584209.28"/>
    <n v="-449209.28"/>
    <n v="135000"/>
    <n v="0"/>
    <n v="0"/>
    <n v="0"/>
    <n v="584209.28"/>
    <n v="584209.28"/>
    <n v="135000"/>
    <s v="G/73061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701 Desarrollo, Actualización, Asistencia Té"/>
    <s v="001"/>
    <n v="300000"/>
    <n v="0"/>
    <n v="300000"/>
    <n v="-300000"/>
    <n v="0"/>
    <n v="0"/>
    <n v="0"/>
    <n v="0"/>
    <n v="300000"/>
    <n v="300000"/>
    <n v="0"/>
    <s v="G/730701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704 Mantenimiento y Reparación de Equipos y"/>
    <s v="001"/>
    <n v="127680"/>
    <n v="0"/>
    <n v="127680"/>
    <n v="-127680"/>
    <n v="0"/>
    <n v="0"/>
    <n v="0"/>
    <n v="0"/>
    <n v="127680"/>
    <n v="127680"/>
    <n v="0"/>
    <s v="G/730704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0812 Materiales Didácticos"/>
    <s v="001"/>
    <n v="463565.65"/>
    <n v="0"/>
    <n v="463565.65"/>
    <n v="-463565.65"/>
    <n v="0"/>
    <n v="0"/>
    <n v="0"/>
    <n v="0"/>
    <n v="463565.65"/>
    <n v="463565.65"/>
    <n v="0"/>
    <s v="G/73081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4"/>
    <s v="731408 Bienes Artísticos, Culturales, Bienes De"/>
    <s v="001"/>
    <n v="3240"/>
    <n v="0"/>
    <n v="3240"/>
    <n v="0"/>
    <n v="3240"/>
    <n v="0"/>
    <n v="0"/>
    <n v="0"/>
    <n v="3240"/>
    <n v="3240"/>
    <n v="3240"/>
    <s v="G/731408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2D REPOTENCIACIÓN DE LA INFRAESTRUCTURA EDU"/>
    <x v="4"/>
    <s v="730402 Edificios, Locales, Residencias y Cablea"/>
    <s v="001"/>
    <n v="1308464.8400000001"/>
    <n v="0"/>
    <n v="1308464.8400000001"/>
    <n v="-680000"/>
    <n v="628464.84000000008"/>
    <n v="0"/>
    <n v="0"/>
    <n v="0"/>
    <n v="1308464.8400000001"/>
    <n v="1308464.8400000001"/>
    <n v="628464.84"/>
    <s v="G/73040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2D REPOTENCIACIÓN DE LA INFRAESTRUCTURA EDU"/>
    <x v="4"/>
    <s v="730605 Estudio y Diseño de Proyectos"/>
    <s v="001"/>
    <n v="471065.16"/>
    <n v="0"/>
    <n v="471065.16"/>
    <n v="-236065.16"/>
    <n v="234999.99999999997"/>
    <n v="0"/>
    <n v="15726.51"/>
    <n v="0"/>
    <n v="455338.64999999997"/>
    <n v="471065.16"/>
    <n v="219273.49"/>
    <s v="G/730605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2D REPOTENCIACIÓN DE LA INFRAESTRUCTURA EDU"/>
    <x v="4"/>
    <s v="730606 Honorarios por Contratos Civiles de Servici"/>
    <s v="001"/>
    <n v="150000"/>
    <n v="0"/>
    <n v="150000"/>
    <n v="-150000"/>
    <n v="0"/>
    <n v="0"/>
    <n v="0"/>
    <n v="0"/>
    <n v="150000"/>
    <n v="150000"/>
    <n v="0"/>
    <s v="G/730606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2D REPOTENCIACIÓN DE LA INFRAESTRUCTURA EDU"/>
    <x v="4"/>
    <s v="730702 Arrendamiento y Licencias de Uso de Paquete"/>
    <s v="001"/>
    <n v="8500"/>
    <n v="0"/>
    <n v="8500"/>
    <n v="0"/>
    <n v="8500"/>
    <n v="0"/>
    <n v="0"/>
    <n v="0"/>
    <n v="8500"/>
    <n v="8500"/>
    <n v="8500"/>
    <s v="G/730702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3D MODELO  PSICOPEDAGÓGICO  INTEGRAL PARA I"/>
    <x v="4"/>
    <s v="730201 Transporte de Personal"/>
    <s v="001"/>
    <n v="5000"/>
    <n v="0"/>
    <n v="5000"/>
    <n v="-5000"/>
    <n v="0"/>
    <n v="0"/>
    <n v="0"/>
    <n v="0"/>
    <n v="5000"/>
    <n v="5000"/>
    <n v="0"/>
    <s v="G/730201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3D MODELO  PSICOPEDAGÓGICO  INTEGRAL PARA I"/>
    <x v="4"/>
    <s v="730613 Capacitación para la Ciudadanía en Gener"/>
    <s v="001"/>
    <n v="10000"/>
    <n v="0"/>
    <n v="10000"/>
    <n v="-10000"/>
    <n v="0"/>
    <n v="0"/>
    <n v="0"/>
    <n v="0"/>
    <n v="10000"/>
    <n v="10000"/>
    <n v="0"/>
    <s v="G/730613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3D MODELO  PSICOPEDAGÓGICO  INTEGRAL PARA I"/>
    <x v="4"/>
    <s v="730812 Materiales Didácticos"/>
    <s v="001"/>
    <n v="20000"/>
    <n v="0"/>
    <n v="20000"/>
    <n v="-20000"/>
    <n v="0"/>
    <n v="0"/>
    <n v="0"/>
    <n v="0"/>
    <n v="20000"/>
    <n v="20000"/>
    <n v="0"/>
    <s v="G/730812/1II102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5"/>
    <s v="750107 Construcciones y Edificaciones"/>
    <s v="001"/>
    <n v="14742672"/>
    <n v="-4612221.26"/>
    <n v="10130450.74"/>
    <n v="-5916931.0599999996"/>
    <n v="4213519.6800000006"/>
    <n v="1802386.36"/>
    <n v="15588.74"/>
    <n v="0"/>
    <n v="10114862"/>
    <n v="10130450.74"/>
    <n v="2395544.58"/>
    <s v="G/750107/1II101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2D REPOTENCIACIÓN DE LA INFRAESTRUCTURA EDU"/>
    <x v="5"/>
    <s v="750107 Construcciones y Edificaciones"/>
    <s v="001"/>
    <n v="7648470"/>
    <n v="-2406030.38"/>
    <n v="5242439.62"/>
    <n v="-4642439.62"/>
    <n v="600000"/>
    <n v="0"/>
    <n v="0"/>
    <n v="0"/>
    <n v="5242439.62"/>
    <n v="5242439.62"/>
    <n v="600000"/>
    <s v="G/750107/1II102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8"/>
    <s v="770206 Costas Judiciales, Trámites Notariales, Leg"/>
    <s v="001"/>
    <n v="2000"/>
    <n v="0"/>
    <n v="2000"/>
    <n v="0"/>
    <n v="2000"/>
    <n v="0"/>
    <n v="1993.6"/>
    <n v="1993.6"/>
    <n v="6.4000000000000909"/>
    <n v="6.4000000000000909"/>
    <n v="6.4"/>
    <s v="G/770206/1II102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3D QUITO SI LA MUEVE"/>
    <x v="9"/>
    <s v="780204 Transferencias o Donaciones al Sector Priva"/>
    <s v="001"/>
    <n v="150000"/>
    <n v="-150000"/>
    <n v="0"/>
    <n v="0"/>
    <n v="0"/>
    <n v="0"/>
    <n v="0"/>
    <n v="0"/>
    <n v="0"/>
    <n v="0"/>
    <n v="0"/>
    <s v="G/780204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6"/>
    <s v="840107 Equipos, Sistemas y Paquetes Informáticos"/>
    <s v="001"/>
    <n v="5934.84"/>
    <n v="-5934.84"/>
    <n v="0"/>
    <n v="0"/>
    <n v="0"/>
    <n v="0"/>
    <n v="0"/>
    <n v="0"/>
    <n v="0"/>
    <n v="0"/>
    <n v="0"/>
    <s v="G/840107/1II101"/>
  </r>
  <r>
    <s v="1"/>
    <s v="QUITO CIUDAD SOLIDARIA"/>
    <s v="SOCIALES"/>
    <s v="I"/>
    <s v="EDUCACION, RECREACION Y DEPORTE"/>
    <s v="Secretaría Educación, Recreación Deporte"/>
    <s v="ZA01I000"/>
    <s v="PRACTICAS SALUDABLES"/>
    <s v="GI00I10100004D QUITO A LA CANCHA"/>
    <x v="6"/>
    <s v="840401 Patentes, Derechos de Autor, Marcas Registr"/>
    <s v="001"/>
    <n v="0"/>
    <n v="1000"/>
    <n v="1000"/>
    <n v="-1000"/>
    <n v="0"/>
    <n v="0"/>
    <n v="0"/>
    <n v="0"/>
    <n v="1000"/>
    <n v="1000"/>
    <n v="0"/>
    <s v="G/840401/1II101"/>
  </r>
  <r>
    <s v="1"/>
    <s v="QUITO CIUDAD SOLIDARIA"/>
    <s v="SOCIALES"/>
    <s v="I"/>
    <s v="EDUCACION, RECREACION Y DEPORTE"/>
    <s v="Secretaría Educación, Recreación Deporte"/>
    <s v="ZA01I000"/>
    <s v="SISTEMA EDUCATIVO MUNICIPAL"/>
    <s v="GI00I10200010D FORTALECIMIENTO DE LA CALIDAD DEL SERVIC"/>
    <x v="6"/>
    <s v="840107 Equipos, Sistemas y Paquetes Informáticos"/>
    <s v="001"/>
    <n v="114480.66"/>
    <n v="0"/>
    <n v="114480.66"/>
    <n v="-114480.66"/>
    <n v="0"/>
    <n v="0"/>
    <n v="0"/>
    <n v="0"/>
    <n v="114480.66"/>
    <n v="114480.66"/>
    <n v="0"/>
    <s v="G/840107/1II102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105 Remuneraciones Unificadas"/>
    <s v="002"/>
    <n v="485220"/>
    <n v="-12717.24"/>
    <n v="472502.76"/>
    <n v="-84898.59"/>
    <n v="387604.17000000004"/>
    <n v="0"/>
    <n v="258878.12"/>
    <n v="258878.12"/>
    <n v="213624.64"/>
    <n v="213624.64"/>
    <n v="128726.05"/>
    <s v="G/510105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203 Decimotercer Sueldo"/>
    <s v="002"/>
    <n v="59379"/>
    <n v="306"/>
    <n v="59685"/>
    <n v="0"/>
    <n v="59685"/>
    <n v="14781.01"/>
    <n v="9187.07"/>
    <n v="9187.07"/>
    <n v="50497.93"/>
    <n v="50497.93"/>
    <n v="35716.92"/>
    <s v="G/510203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204 Decimocuarto Sueldo"/>
    <s v="002"/>
    <n v="12986.24"/>
    <n v="133.33000000000001"/>
    <n v="13119.57"/>
    <n v="0"/>
    <n v="13119.57"/>
    <n v="2500.04"/>
    <n v="6973.67"/>
    <n v="6973.67"/>
    <n v="6145.9"/>
    <n v="6145.9"/>
    <n v="3645.86"/>
    <s v="G/510204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507 Honorarios"/>
    <s v="002"/>
    <n v="3057.43"/>
    <n v="14727.58"/>
    <n v="17785.009999999998"/>
    <n v="13007.51"/>
    <n v="30792.519999999997"/>
    <n v="0"/>
    <n v="17785.009999999998"/>
    <n v="17785.009999999998"/>
    <n v="0"/>
    <n v="0"/>
    <n v="13007.51"/>
    <s v="G/510507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509 Horas Extraordinarias y Suplementarias"/>
    <s v="002"/>
    <n v="4021.74"/>
    <n v="0"/>
    <n v="4021.74"/>
    <n v="-2010.87"/>
    <n v="2010.87"/>
    <n v="0"/>
    <n v="0"/>
    <n v="0"/>
    <n v="4021.74"/>
    <n v="4021.74"/>
    <n v="2010.87"/>
    <s v="G/510509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510 Servicios Personales por Contrato"/>
    <s v="002"/>
    <n v="227328"/>
    <n v="2961.66"/>
    <n v="230289.66"/>
    <n v="0"/>
    <n v="230289.66"/>
    <n v="138678"/>
    <n v="91561.66"/>
    <n v="91561.66"/>
    <n v="138728"/>
    <n v="138728"/>
    <n v="50"/>
    <s v="G/510510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512 Subrogación"/>
    <s v="002"/>
    <n v="12953.1"/>
    <n v="0"/>
    <n v="12953.1"/>
    <n v="-6356.55"/>
    <n v="6596.55"/>
    <n v="0"/>
    <n v="240"/>
    <n v="240"/>
    <n v="12713.1"/>
    <n v="12713.1"/>
    <n v="6356.55"/>
    <s v="G/510512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513 Encargos"/>
    <s v="002"/>
    <n v="11936.24"/>
    <n v="0"/>
    <n v="11936.24"/>
    <n v="-5968.12"/>
    <n v="5968.12"/>
    <n v="0"/>
    <n v="0"/>
    <n v="0"/>
    <n v="11936.24"/>
    <n v="11936.24"/>
    <n v="5968.12"/>
    <s v="G/510513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601 Aporte Patronal"/>
    <s v="002"/>
    <n v="90137.32"/>
    <n v="464.51"/>
    <n v="90601.83"/>
    <n v="-2419.89"/>
    <n v="88181.94"/>
    <n v="16847.29"/>
    <n v="46169.8"/>
    <n v="46169.8"/>
    <n v="44432.03"/>
    <n v="44432.03"/>
    <n v="25164.85"/>
    <s v="G/510601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602 Fondo de Reserva"/>
    <s v="002"/>
    <n v="59379"/>
    <n v="306"/>
    <n v="59685"/>
    <n v="-14047.96"/>
    <n v="45637.04"/>
    <n v="14488.41"/>
    <n v="20248.53"/>
    <n v="20248.53"/>
    <n v="39436.47"/>
    <n v="39436.47"/>
    <n v="10900.1"/>
    <s v="G/510602/1FA101"/>
  </r>
  <r>
    <s v="1"/>
    <s v="QUITO CIUDAD SOLIDARIA"/>
    <s v="COMUNALES"/>
    <s v="F"/>
    <s v="COORDINACION TERRITORIAL Y PARTICIPACION CIUDADANA"/>
    <s v="Secretaría General Coordinac Territorial"/>
    <s v="ZA01F000"/>
    <s v="FORTALECIMIENTO INSTITUCIONAL"/>
    <s v="GC00A10100004D REMUNERACION PERSONAL"/>
    <x v="0"/>
    <s v="510707 Compensación por Vacaciones no Gozadas por"/>
    <s v="002"/>
    <n v="10260.27"/>
    <n v="-1300"/>
    <n v="8960.27"/>
    <n v="0"/>
    <n v="8960.27"/>
    <n v="0"/>
    <n v="1008.36"/>
    <n v="1008.36"/>
    <n v="7951.9100000000008"/>
    <n v="7951.9100000000008"/>
    <n v="7951.91"/>
    <s v="G/510707/1FA101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3"/>
    <s v="710203 Decimotercer Sueldo"/>
    <s v="002"/>
    <n v="2353"/>
    <n v="0"/>
    <n v="2353"/>
    <n v="0"/>
    <n v="2353"/>
    <n v="2353"/>
    <n v="0"/>
    <n v="0"/>
    <n v="2353"/>
    <n v="2353"/>
    <n v="0"/>
    <s v="G/710203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3"/>
    <s v="710204 Decimocuarto Sueldo"/>
    <s v="002"/>
    <n v="811.64"/>
    <n v="0"/>
    <n v="811.64"/>
    <n v="0"/>
    <n v="811.64"/>
    <n v="0"/>
    <n v="800"/>
    <n v="800"/>
    <n v="11.639999999999986"/>
    <n v="11.639999999999986"/>
    <n v="11.64"/>
    <s v="G/710204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3"/>
    <s v="710510 Servicios Personales por Contrato"/>
    <s v="002"/>
    <n v="28236"/>
    <n v="0"/>
    <n v="28236"/>
    <n v="0"/>
    <n v="28236"/>
    <n v="9412"/>
    <n v="18824"/>
    <n v="18824"/>
    <n v="9412"/>
    <n v="9412"/>
    <n v="0"/>
    <s v="G/710510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3"/>
    <s v="710601 Aporte Patronal"/>
    <s v="002"/>
    <n v="3571.85"/>
    <n v="0"/>
    <n v="3571.85"/>
    <n v="29.72"/>
    <n v="3601.5699999999997"/>
    <n v="1190.6500000000001"/>
    <n v="2381.1999999999998"/>
    <n v="2381.1999999999998"/>
    <n v="1190.6500000000001"/>
    <n v="1190.6500000000001"/>
    <n v="29.72"/>
    <s v="G/710601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3"/>
    <s v="710602 Fondo de Reserva"/>
    <s v="002"/>
    <n v="2353"/>
    <n v="0"/>
    <n v="2353"/>
    <n v="0"/>
    <n v="2353"/>
    <n v="1040.3"/>
    <n v="1312.7"/>
    <n v="1312.7"/>
    <n v="1040.3"/>
    <n v="1040.3"/>
    <n v="0"/>
    <s v="G/710602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2D SISTEMA DE PARTICIPACION CIUDADANA"/>
    <x v="4"/>
    <s v="730205 Espectáculos Culturales y Sociales"/>
    <s v="001"/>
    <n v="4772.79"/>
    <n v="0"/>
    <n v="4772.79"/>
    <n v="-4772.79"/>
    <n v="0"/>
    <n v="0"/>
    <n v="0"/>
    <n v="0"/>
    <n v="4772.79"/>
    <n v="4772.79"/>
    <n v="0"/>
    <s v="G/73020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2D SISTEMA DE PARTICIPACION CIUDADANA"/>
    <x v="4"/>
    <s v="730207 Difusión, Información y Publicidad"/>
    <s v="001"/>
    <n v="7500"/>
    <n v="0"/>
    <n v="7500"/>
    <n v="-7500"/>
    <n v="0"/>
    <n v="0"/>
    <n v="0"/>
    <n v="0"/>
    <n v="7500"/>
    <n v="7500"/>
    <n v="0"/>
    <s v="G/730207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2D SISTEMA DE PARTICIPACION CIUDADANA"/>
    <x v="4"/>
    <s v="730606 Honorarios por Contratos Civiles de Servici"/>
    <s v="001"/>
    <n v="15360"/>
    <n v="0"/>
    <n v="15360"/>
    <n v="-5360"/>
    <n v="10000"/>
    <n v="0"/>
    <n v="0"/>
    <n v="0"/>
    <n v="15360"/>
    <n v="15360"/>
    <n v="10000"/>
    <s v="G/730606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3D &quot;VOLUNTARIADO &quot;&quot;QUITO ACCION&quot;&quot;&quot;"/>
    <x v="4"/>
    <s v="730205 Espectáculos Culturales y Sociales"/>
    <s v="001"/>
    <n v="1800"/>
    <n v="0"/>
    <n v="1800"/>
    <n v="-1800"/>
    <n v="0"/>
    <n v="0"/>
    <n v="0"/>
    <n v="0"/>
    <n v="1800"/>
    <n v="1800"/>
    <n v="0"/>
    <s v="G/73020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3D &quot;VOLUNTARIADO &quot;&quot;QUITO ACCION&quot;&quot;&quot;"/>
    <x v="4"/>
    <s v="730235 Servicio de Alimentación"/>
    <s v="001"/>
    <n v="4000"/>
    <n v="0"/>
    <n v="4000"/>
    <n v="-4000"/>
    <n v="0"/>
    <n v="0"/>
    <n v="0"/>
    <n v="0"/>
    <n v="4000"/>
    <n v="4000"/>
    <n v="0"/>
    <s v="G/73023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3D &quot;VOLUNTARIADO &quot;&quot;QUITO ACCION&quot;&quot;&quot;"/>
    <x v="4"/>
    <s v="730613 Capacitación para la Ciudadanía en Gener"/>
    <s v="001"/>
    <n v="11694.5"/>
    <n v="0"/>
    <n v="11694.5"/>
    <n v="-11694.5"/>
    <n v="0"/>
    <n v="0"/>
    <n v="0"/>
    <n v="0"/>
    <n v="11694.5"/>
    <n v="11694.5"/>
    <n v="0"/>
    <s v="G/730613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3D &quot;VOLUNTARIADO &quot;&quot;QUITO ACCION&quot;&quot;&quot;"/>
    <x v="4"/>
    <s v="730824 Insumos, Bienes y Materiales para la Produc"/>
    <s v="001"/>
    <n v="800"/>
    <n v="1397.36"/>
    <n v="2197.3599999999997"/>
    <n v="-800"/>
    <n v="1397.3599999999997"/>
    <n v="0"/>
    <n v="1397.36"/>
    <n v="0"/>
    <n v="799.99999999999977"/>
    <n v="2197.3599999999997"/>
    <n v="0"/>
    <s v="G/730824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4"/>
    <s v="730606 Honorarios por Contratos Civiles de Servici"/>
    <s v="001"/>
    <n v="38845.800000000003"/>
    <n v="-9237.36"/>
    <n v="29608.440000000002"/>
    <n v="-29608.44"/>
    <n v="0"/>
    <n v="0"/>
    <n v="0"/>
    <n v="0"/>
    <n v="29608.440000000002"/>
    <n v="29608.440000000002"/>
    <n v="0"/>
    <s v="G/730606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5D CASAS SOMOS QUITO"/>
    <x v="4"/>
    <s v="730613 Capacitación para la Ciudadanía en Gener"/>
    <s v="001"/>
    <n v="3456"/>
    <n v="0"/>
    <n v="3456"/>
    <n v="0"/>
    <n v="3456"/>
    <n v="0"/>
    <n v="0"/>
    <n v="0"/>
    <n v="3456"/>
    <n v="3456"/>
    <n v="3456"/>
    <s v="G/730613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7D COLONIAS VACACIONALES RECREANDO QUITO"/>
    <x v="4"/>
    <s v="730205 Espectáculos Culturales y Sociales"/>
    <s v="001"/>
    <n v="6322.42"/>
    <n v="0"/>
    <n v="6322.42"/>
    <n v="-6322.42"/>
    <n v="0"/>
    <n v="0"/>
    <n v="0"/>
    <n v="0"/>
    <n v="6322.42"/>
    <n v="6322.42"/>
    <n v="0"/>
    <s v="G/73020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7D COLONIAS VACACIONALES RECREANDO QUITO"/>
    <x v="4"/>
    <s v="730235 Servicio de Alimentación"/>
    <s v="001"/>
    <n v="6160"/>
    <n v="0"/>
    <n v="6160"/>
    <n v="-6160"/>
    <n v="0"/>
    <n v="0"/>
    <n v="0"/>
    <n v="0"/>
    <n v="6160"/>
    <n v="6160"/>
    <n v="0"/>
    <s v="G/73023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7D COLONIAS VACACIONALES RECREANDO QUITO"/>
    <x v="4"/>
    <s v="730613 Capacitación para la Ciudadanía en Gener"/>
    <s v="001"/>
    <n v="12343.34"/>
    <n v="7840"/>
    <n v="20183.34"/>
    <n v="-12343.34"/>
    <n v="7840"/>
    <n v="0"/>
    <n v="7840"/>
    <n v="0"/>
    <n v="12343.34"/>
    <n v="20183.34"/>
    <n v="0"/>
    <s v="G/730613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8D FORTALECIMIENTO A PARROQUIAS RURALES Y C"/>
    <x v="4"/>
    <s v="730205 Espectáculos Culturales y Sociales"/>
    <s v="001"/>
    <n v="1346248.22"/>
    <n v="4500"/>
    <n v="1350748.22"/>
    <n v="-346248.22"/>
    <n v="1004500"/>
    <n v="20"/>
    <n v="4500"/>
    <n v="0"/>
    <n v="1346248.22"/>
    <n v="1350748.22"/>
    <n v="999980"/>
    <s v="G/73020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8D FORTALECIMIENTO A PARROQUIAS RURALES Y C"/>
    <x v="4"/>
    <s v="730249 Eventos Públicos Promocionales"/>
    <s v="001"/>
    <n v="5000"/>
    <n v="0"/>
    <n v="5000"/>
    <n v="-5000"/>
    <n v="0"/>
    <n v="0"/>
    <n v="0"/>
    <n v="0"/>
    <n v="5000"/>
    <n v="5000"/>
    <n v="0"/>
    <s v="G/730249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8D FORTALECIMIENTO A PARROQUIAS RURALES Y C"/>
    <x v="4"/>
    <s v="730505 Vehículos (Arrendamiento)"/>
    <s v="001"/>
    <n v="1300"/>
    <n v="0"/>
    <n v="1300"/>
    <n v="-1300"/>
    <n v="0"/>
    <n v="0"/>
    <n v="0"/>
    <n v="0"/>
    <n v="1300"/>
    <n v="1300"/>
    <n v="0"/>
    <s v="G/730505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8D FORTALECIMIENTO A PARROQUIAS RURALES Y C"/>
    <x v="4"/>
    <s v="730613 Capacitación para la Ciudadanía en Gener"/>
    <s v="001"/>
    <n v="8000"/>
    <n v="-4500"/>
    <n v="3500"/>
    <n v="-3500"/>
    <n v="0"/>
    <n v="0"/>
    <n v="0"/>
    <n v="0"/>
    <n v="3500"/>
    <n v="3500"/>
    <n v="0"/>
    <s v="G/730613/1FF102"/>
  </r>
  <r>
    <s v="1"/>
    <s v="QUITO CIUDAD SOLIDARIA"/>
    <s v="COMUNALES"/>
    <s v="F"/>
    <s v="COORDINACION TERRITORIAL Y PARTICIPACION CIUDADANA"/>
    <s v="Secretaría General Coordinac Territorial"/>
    <s v="ZA01F000"/>
    <s v="PARTICIPACION CIUDADANA"/>
    <s v="GI00F10200009D MEGAMINGAS EN BARRIOS DEL DMQ"/>
    <x v="4"/>
    <s v="730811 Insumos, Materiales y Suministros para Cons"/>
    <s v="001"/>
    <n v="10000"/>
    <n v="0"/>
    <n v="10000"/>
    <n v="-10000"/>
    <n v="0"/>
    <n v="0"/>
    <n v="0"/>
    <n v="0"/>
    <n v="10000"/>
    <n v="10000"/>
    <n v="0"/>
    <s v="G/730811/1FF102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105 Remuneraciones Unificadas"/>
    <s v="002"/>
    <n v="590712"/>
    <n v="59649.09"/>
    <n v="650361.09"/>
    <n v="-77604.22"/>
    <n v="572756.87"/>
    <n v="0"/>
    <n v="381664"/>
    <n v="381664"/>
    <n v="268697.08999999997"/>
    <n v="268697.08999999997"/>
    <n v="191092.87"/>
    <s v="G/510105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106 Salarios Unificados"/>
    <s v="002"/>
    <n v="22068.36"/>
    <n v="0"/>
    <n v="22068.36"/>
    <n v="-2115.2600000000002"/>
    <n v="19953.099999999999"/>
    <n v="0"/>
    <n v="12861.39"/>
    <n v="12861.39"/>
    <n v="9206.9700000000012"/>
    <n v="9206.9700000000012"/>
    <n v="7091.71"/>
    <s v="G/510106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203 Decimotercer Sueldo"/>
    <s v="002"/>
    <n v="72096.03"/>
    <n v="6708.5"/>
    <n v="78804.53"/>
    <n v="0"/>
    <n v="78804.53"/>
    <n v="12298.17"/>
    <n v="21946.2"/>
    <n v="21946.2"/>
    <n v="56858.33"/>
    <n v="56858.33"/>
    <n v="44560.160000000003"/>
    <s v="G/510203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204 Decimocuarto Sueldo"/>
    <s v="002"/>
    <n v="16638.62"/>
    <n v="2200"/>
    <n v="18838.62"/>
    <n v="0"/>
    <n v="18838.62"/>
    <n v="883.38"/>
    <n v="14527.54"/>
    <n v="14527.54"/>
    <n v="4311.0799999999981"/>
    <n v="4311.0799999999981"/>
    <n v="3427.7"/>
    <s v="G/510204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304 Compensación por Transporte"/>
    <s v="002"/>
    <n v="396"/>
    <n v="0"/>
    <n v="396"/>
    <n v="-324.26"/>
    <n v="71.740000000000009"/>
    <n v="0"/>
    <n v="41.5"/>
    <n v="41.5"/>
    <n v="354.5"/>
    <n v="354.5"/>
    <n v="30.24"/>
    <s v="G/510304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306 Alimentación"/>
    <s v="002"/>
    <n v="3168"/>
    <n v="0"/>
    <n v="3168"/>
    <n v="-1446.34"/>
    <n v="1721.66"/>
    <n v="0"/>
    <n v="996"/>
    <n v="996"/>
    <n v="2172"/>
    <n v="2172"/>
    <n v="725.66"/>
    <s v="G/510306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401 Por Cargas Familiares"/>
    <s v="002"/>
    <n v="110.34"/>
    <n v="0"/>
    <n v="110.34"/>
    <n v="-110.34"/>
    <n v="0"/>
    <n v="0"/>
    <n v="0"/>
    <n v="0"/>
    <n v="110.34"/>
    <n v="110.34"/>
    <n v="0"/>
    <s v="G/510401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408 Subsidio de Antigüedad"/>
    <s v="002"/>
    <n v="662.05"/>
    <n v="0"/>
    <n v="662.05"/>
    <n v="142.69999999999999"/>
    <n v="804.75"/>
    <n v="0"/>
    <n v="514.44000000000005"/>
    <n v="514.44000000000005"/>
    <n v="147.6099999999999"/>
    <n v="147.6099999999999"/>
    <n v="290.31"/>
    <s v="G/510408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507 Honorarios"/>
    <s v="002"/>
    <n v="2154.48"/>
    <n v="11007.57"/>
    <n v="13162.05"/>
    <n v="8863.01"/>
    <n v="22025.059999999998"/>
    <n v="0"/>
    <n v="13162.05"/>
    <n v="13162.05"/>
    <n v="0"/>
    <n v="0"/>
    <n v="8863.01"/>
    <s v="G/510507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509 Horas Extraordinarias y Suplementarias"/>
    <s v="002"/>
    <n v="946.53"/>
    <n v="0"/>
    <n v="946.53"/>
    <n v="0"/>
    <n v="946.53"/>
    <n v="0"/>
    <n v="173.52"/>
    <n v="173.52"/>
    <n v="773.01"/>
    <n v="773.01"/>
    <n v="773.01"/>
    <s v="G/510509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510 Servicios Personales por Contrato"/>
    <s v="002"/>
    <n v="252372"/>
    <n v="16305"/>
    <n v="268677"/>
    <n v="23615.79"/>
    <n v="292292.78999999998"/>
    <n v="33290.629999999997"/>
    <n v="192249.37"/>
    <n v="192249.37"/>
    <n v="76427.63"/>
    <n v="76427.63"/>
    <n v="66752.789999999994"/>
    <s v="G/510510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512 Subrogación"/>
    <s v="002"/>
    <n v="7048.22"/>
    <n v="0"/>
    <n v="7048.22"/>
    <n v="-3377.11"/>
    <n v="3671.11"/>
    <n v="0"/>
    <n v="294"/>
    <n v="294"/>
    <n v="6754.22"/>
    <n v="6754.22"/>
    <n v="3377.11"/>
    <s v="G/510512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513 Encargos"/>
    <s v="002"/>
    <n v="1696.45"/>
    <n v="0"/>
    <n v="1696.45"/>
    <n v="-848.23"/>
    <n v="848.22"/>
    <n v="0"/>
    <n v="0"/>
    <n v="0"/>
    <n v="1696.45"/>
    <n v="1696.45"/>
    <n v="848.22"/>
    <s v="G/510513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601 Aporte Patronal"/>
    <s v="002"/>
    <n v="109331.43"/>
    <n v="10183.5"/>
    <n v="119514.93"/>
    <n v="0"/>
    <n v="119514.93"/>
    <n v="2732.4"/>
    <n v="75886.06"/>
    <n v="75886.06"/>
    <n v="43628.869999999995"/>
    <n v="43628.869999999995"/>
    <n v="40896.47"/>
    <s v="G/510601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602 Fondo de Reserva"/>
    <s v="002"/>
    <n v="72096.03"/>
    <n v="6707.27"/>
    <n v="78803.3"/>
    <n v="-15511.87"/>
    <n v="63291.43"/>
    <n v="11997.47"/>
    <n v="34144.559999999998"/>
    <n v="34144.559999999998"/>
    <n v="44658.740000000005"/>
    <n v="44658.740000000005"/>
    <n v="17149.400000000001"/>
    <s v="G/510602/1LA101"/>
  </r>
  <r>
    <s v="1"/>
    <s v="QUITO CIUDAD SOLIDARIA"/>
    <s v="GENERALES"/>
    <s v="L"/>
    <s v="PLANIFICACION"/>
    <s v="Secretaría General de Planificación"/>
    <s v="ZA01L000"/>
    <s v="FORTALECIMIENTO INSTITUCIONAL"/>
    <s v="GC00A10100004D REMUNERACION PERSONAL"/>
    <x v="0"/>
    <s v="510707 Compensación por Vacaciones no Gozadas por"/>
    <s v="002"/>
    <n v="30020.13"/>
    <n v="-6459.66"/>
    <n v="23560.47"/>
    <n v="0"/>
    <n v="23560.47"/>
    <n v="0"/>
    <n v="14621.33"/>
    <n v="14621.33"/>
    <n v="8939.1400000000012"/>
    <n v="8939.1400000000012"/>
    <n v="8939.14"/>
    <s v="G/510707/1LA101"/>
  </r>
  <r>
    <s v="1"/>
    <s v="QUITO CIUDAD SOLIDARIA"/>
    <s v="GENERALES"/>
    <s v="L"/>
    <s v="PLANIFICACION"/>
    <s v="Secretaría General de Planificación"/>
    <s v="ZA01L000"/>
    <s v="GESTION INSTITUCIONAL EFICIENTE E INNOVADORA"/>
    <s v="GI00L10100017D PLANIFICACION, SEGUIMIENTO Y EVALUACION"/>
    <x v="4"/>
    <s v="730606 Honorarios por Contratos Civiles de Servici"/>
    <s v="002"/>
    <n v="20000"/>
    <n v="-140"/>
    <n v="19860"/>
    <n v="-19860"/>
    <n v="0"/>
    <n v="0"/>
    <n v="0"/>
    <n v="0"/>
    <n v="19860"/>
    <n v="19860"/>
    <n v="0"/>
    <s v="G/730606/1LL101"/>
  </r>
  <r>
    <s v="1"/>
    <s v="QUITO CIUDAD SOLIDARIA"/>
    <s v="GENERALES"/>
    <s v="L"/>
    <s v="PLANIFICACION"/>
    <s v="Secretaría General de Planificación"/>
    <s v="ZA01L000"/>
    <s v="GESTION INSTITUCIONAL EFICIENTE E INNOVADORA"/>
    <s v="GI00L10100024D MEJORA CONTINUA DE PROCESOS"/>
    <x v="4"/>
    <s v="730601 Consultoría, Asesoría e Investigación Es"/>
    <s v="002"/>
    <n v="60000"/>
    <n v="0"/>
    <n v="60000"/>
    <n v="-60000"/>
    <n v="0"/>
    <n v="0"/>
    <n v="0"/>
    <n v="0"/>
    <n v="60000"/>
    <n v="60000"/>
    <n v="0"/>
    <s v="G/730601/1LL101"/>
  </r>
  <r>
    <s v="1"/>
    <s v="QUITO CIUDAD SOLIDARIA"/>
    <s v="GENERALES"/>
    <s v="L"/>
    <s v="PLANIFICACION"/>
    <s v="Secretaría General de Planificación"/>
    <s v="ZA01L000"/>
    <s v="GESTION INSTITUCIONAL EFICIENTE E INNOVADORA"/>
    <s v="GI00L10100025D IMPLEMENTACIÓN DE UN PLAN PARA MEJORAR L"/>
    <x v="4"/>
    <s v="730601 Consultoría, Asesoría e Investigación Es"/>
    <s v="002"/>
    <n v="40000"/>
    <n v="0"/>
    <n v="40000"/>
    <n v="-40000"/>
    <n v="0"/>
    <n v="0"/>
    <n v="0"/>
    <n v="0"/>
    <n v="40000"/>
    <n v="40000"/>
    <n v="0"/>
    <s v="G/730601/1LL101"/>
  </r>
  <r>
    <s v="1"/>
    <s v="QUITO CIUDAD SOLIDARIA"/>
    <s v="GENERALES"/>
    <s v="L"/>
    <s v="PLANIFICACION"/>
    <s v="Secretaría General de Planificación"/>
    <s v="ZA01L000"/>
    <s v="GESTION INSTITUCIONAL EFICIENTE E INNOVADORA"/>
    <s v="GI00L10100027D SISTEMA METROPOLITANO DE INFORMACIÓN DEL"/>
    <x v="4"/>
    <s v="730702 Arrendamiento y Licencias de Uso de Paquete"/>
    <s v="002"/>
    <n v="0"/>
    <n v="140"/>
    <n v="140"/>
    <n v="-16.64"/>
    <n v="123.36"/>
    <n v="0"/>
    <n v="123.36"/>
    <n v="123.36"/>
    <n v="16.64"/>
    <n v="16.64"/>
    <n v="0"/>
    <s v="G/730702/1LL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105 Remuneraciones Unificadas"/>
    <s v="002"/>
    <n v="2870136"/>
    <n v="-7498"/>
    <n v="2862638"/>
    <n v="0"/>
    <n v="2862638"/>
    <n v="0"/>
    <n v="1667279.85"/>
    <n v="1667279.85"/>
    <n v="1195358.1499999999"/>
    <n v="1195358.1499999999"/>
    <n v="1195358.1499999999"/>
    <s v="G/510105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106 Salarios Unificados"/>
    <s v="002"/>
    <n v="121074.48"/>
    <n v="0"/>
    <n v="121074.48"/>
    <n v="0"/>
    <n v="121074.48"/>
    <n v="0"/>
    <n v="80768.100000000006"/>
    <n v="80768.100000000006"/>
    <n v="40306.37999999999"/>
    <n v="40306.37999999999"/>
    <n v="40306.379999999997"/>
    <s v="G/510106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203 Decimotercer Sueldo"/>
    <s v="002"/>
    <n v="285517.53999999998"/>
    <n v="-197.33"/>
    <n v="285320.20999999996"/>
    <n v="0"/>
    <n v="285320.20999999996"/>
    <n v="28831.74"/>
    <n v="33566.1"/>
    <n v="33566.1"/>
    <n v="251754.10999999996"/>
    <n v="251754.10999999996"/>
    <n v="222922.37"/>
    <s v="G/510203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204 Decimocuarto Sueldo"/>
    <s v="002"/>
    <n v="92526.96"/>
    <n v="-200.01"/>
    <n v="92326.950000000012"/>
    <n v="0"/>
    <n v="92326.950000000012"/>
    <n v="2651.92"/>
    <n v="74661.179999999993"/>
    <n v="74661.179999999993"/>
    <n v="17665.770000000019"/>
    <n v="17665.770000000019"/>
    <n v="15013.85"/>
    <s v="G/510204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304 Compensación por Transporte"/>
    <s v="002"/>
    <n v="2244"/>
    <n v="0"/>
    <n v="2244"/>
    <n v="0"/>
    <n v="2244"/>
    <n v="0"/>
    <n v="645.5"/>
    <n v="645.5"/>
    <n v="1598.5"/>
    <n v="1598.5"/>
    <n v="1598.5"/>
    <s v="G/510304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306 Alimentación"/>
    <s v="002"/>
    <n v="17952"/>
    <n v="0"/>
    <n v="17952"/>
    <n v="0"/>
    <n v="17952"/>
    <n v="0"/>
    <n v="8152"/>
    <n v="8152"/>
    <n v="9800"/>
    <n v="9800"/>
    <n v="9800"/>
    <s v="G/510306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401 Por Cargas Familiares"/>
    <s v="002"/>
    <n v="605.37"/>
    <n v="0"/>
    <n v="605.37"/>
    <n v="0"/>
    <n v="605.37"/>
    <n v="0"/>
    <n v="288"/>
    <n v="288"/>
    <n v="317.37"/>
    <n v="317.37"/>
    <n v="317.37"/>
    <s v="G/510401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408 Subsidio de Antigüedad"/>
    <s v="002"/>
    <n v="3632.23"/>
    <n v="0"/>
    <n v="3632.23"/>
    <n v="0"/>
    <n v="3632.23"/>
    <n v="0"/>
    <n v="2166.27"/>
    <n v="2166.27"/>
    <n v="1465.96"/>
    <n v="1465.96"/>
    <n v="1465.96"/>
    <s v="G/510408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507 Honorarios"/>
    <s v="002"/>
    <n v="37975.72"/>
    <n v="5130"/>
    <n v="43105.72"/>
    <n v="33867.35"/>
    <n v="76973.070000000007"/>
    <n v="0"/>
    <n v="43104.92"/>
    <n v="43104.92"/>
    <n v="0.80000000000291038"/>
    <n v="0.80000000000291038"/>
    <n v="33868.15"/>
    <s v="G/510507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509 Horas Extraordinarias y Suplementarias"/>
    <s v="002"/>
    <n v="70078.179999999993"/>
    <n v="0"/>
    <n v="70078.179999999993"/>
    <n v="17803.97"/>
    <n v="87882.15"/>
    <n v="0"/>
    <n v="62297.49"/>
    <n v="62297.49"/>
    <n v="7780.6899999999951"/>
    <n v="7780.6899999999951"/>
    <n v="25584.66"/>
    <s v="G/510509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510 Servicios Personales por Contrato"/>
    <s v="002"/>
    <n v="435000"/>
    <n v="0"/>
    <n v="435000"/>
    <n v="0"/>
    <n v="435000"/>
    <n v="169725"/>
    <n v="265275"/>
    <n v="265275"/>
    <n v="169725"/>
    <n v="169725"/>
    <n v="0"/>
    <s v="G/510510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512 Subrogación"/>
    <s v="002"/>
    <n v="6990.7"/>
    <n v="0"/>
    <n v="6990.7"/>
    <n v="-3412.02"/>
    <n v="3578.68"/>
    <n v="0"/>
    <n v="166.67"/>
    <n v="166.67"/>
    <n v="6824.03"/>
    <n v="6824.03"/>
    <n v="3412.01"/>
    <s v="G/510512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513 Encargos"/>
    <s v="002"/>
    <n v="5981.41"/>
    <n v="0"/>
    <n v="5981.41"/>
    <n v="3898.64"/>
    <n v="9880.0499999999993"/>
    <n v="0"/>
    <n v="5532.83"/>
    <n v="5532.83"/>
    <n v="448.57999999999993"/>
    <n v="448.57999999999993"/>
    <n v="4347.22"/>
    <s v="G/510513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601 Aporte Patronal"/>
    <s v="002"/>
    <n v="432810.25"/>
    <n v="-299.5"/>
    <n v="432510.75"/>
    <n v="0"/>
    <n v="432510.75"/>
    <n v="20033.060000000001"/>
    <n v="261406.06"/>
    <n v="261406.06"/>
    <n v="171104.69"/>
    <n v="171104.69"/>
    <n v="151071.63"/>
    <s v="G/510601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602 Fondo de Reserva"/>
    <s v="002"/>
    <n v="285517.53999999998"/>
    <n v="-197.33"/>
    <n v="285320.20999999996"/>
    <n v="0"/>
    <n v="285320.20999999996"/>
    <n v="25196.57"/>
    <n v="138313.54"/>
    <n v="138313.54"/>
    <n v="147006.66999999995"/>
    <n v="147006.66999999995"/>
    <n v="121810.1"/>
    <s v="G/510602/1NA101"/>
  </r>
  <r>
    <s v="1"/>
    <s v="QUITO CIUDAD SOLIDARIA"/>
    <s v="COMUNALES"/>
    <s v="N"/>
    <s v="SEGURIDAD Y GOBERNABILIDAD"/>
    <s v="Secretaría General Seguridad Gobernabili"/>
    <s v="ZA01N000"/>
    <s v="FORTALECIMIENTO INSTITUCIONAL"/>
    <s v="GC00A10100004D REMUNERACION PERSONAL"/>
    <x v="0"/>
    <s v="510707 Compensación por Vacaciones no Gozadas por"/>
    <s v="002"/>
    <n v="38261.24"/>
    <n v="0"/>
    <n v="38261.24"/>
    <n v="0"/>
    <n v="38261.24"/>
    <n v="0"/>
    <n v="5404.33"/>
    <n v="5404.33"/>
    <n v="32856.909999999996"/>
    <n v="32856.909999999996"/>
    <n v="32856.910000000003"/>
    <s v="G/510707/1NA101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204 Edición, Impresión, Reproducción, Public"/>
    <s v="001"/>
    <n v="28000"/>
    <n v="0"/>
    <n v="28000"/>
    <n v="-28000"/>
    <n v="0"/>
    <n v="0"/>
    <n v="0"/>
    <n v="0"/>
    <n v="28000"/>
    <n v="28000"/>
    <n v="0"/>
    <s v="G/7302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205 Espectáculos Culturales y Sociales"/>
    <s v="001"/>
    <n v="55000"/>
    <n v="-2000"/>
    <n v="53000"/>
    <n v="-45080.480000000003"/>
    <n v="7919.5199999999968"/>
    <n v="0"/>
    <n v="7919.52"/>
    <n v="7919.52"/>
    <n v="45080.479999999996"/>
    <n v="45080.479999999996"/>
    <n v="0"/>
    <s v="G/730205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207 Difusión, Información y Publicidad"/>
    <s v="001"/>
    <n v="20000"/>
    <n v="0"/>
    <n v="20000"/>
    <n v="-20000"/>
    <n v="0"/>
    <n v="0"/>
    <n v="0"/>
    <n v="0"/>
    <n v="20000"/>
    <n v="20000"/>
    <n v="0"/>
    <s v="G/730207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243 Garantía Extendida de Bienes"/>
    <s v="001"/>
    <n v="5117.1499999999996"/>
    <n v="0"/>
    <n v="5117.1499999999996"/>
    <n v="0"/>
    <n v="5117.1499999999996"/>
    <n v="3048.86"/>
    <n v="1268.29"/>
    <n v="702.8"/>
    <n v="3848.8599999999997"/>
    <n v="4414.3499999999995"/>
    <n v="800"/>
    <s v="G/730243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402 Edificios, Locales, Residencias y Cablea"/>
    <s v="001"/>
    <n v="45000"/>
    <n v="0"/>
    <n v="45000"/>
    <n v="-45000"/>
    <n v="0"/>
    <n v="0"/>
    <n v="0"/>
    <n v="0"/>
    <n v="45000"/>
    <n v="45000"/>
    <n v="0"/>
    <s v="G/730402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502 Edificios, Locales, Residencias, Parquea"/>
    <s v="001"/>
    <n v="188299"/>
    <n v="2000"/>
    <n v="190299"/>
    <n v="0"/>
    <n v="190299"/>
    <n v="7225.05"/>
    <n v="180191.76"/>
    <n v="108539.49"/>
    <n v="10107.239999999991"/>
    <n v="81759.509999999995"/>
    <n v="2882.19"/>
    <s v="G/730502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704 Mantenimiento y Reparación de Equipos y"/>
    <s v="001"/>
    <n v="1740"/>
    <n v="0"/>
    <n v="1740"/>
    <n v="0"/>
    <n v="1740"/>
    <n v="1640"/>
    <n v="0"/>
    <n v="0"/>
    <n v="1740"/>
    <n v="1740"/>
    <n v="100"/>
    <s v="G/7307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812 Materiales Didácticos"/>
    <s v="001"/>
    <n v="7000"/>
    <n v="0"/>
    <n v="7000"/>
    <n v="-7000"/>
    <n v="0"/>
    <n v="0"/>
    <n v="0"/>
    <n v="0"/>
    <n v="7000"/>
    <n v="7000"/>
    <n v="0"/>
    <s v="G/730812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4"/>
    <s v="730813 Repuestos y Accesorios"/>
    <s v="001"/>
    <n v="1780"/>
    <n v="0"/>
    <n v="1780"/>
    <n v="0"/>
    <n v="1780"/>
    <n v="1680"/>
    <n v="0"/>
    <n v="0"/>
    <n v="1780"/>
    <n v="1780"/>
    <n v="100"/>
    <s v="G/730813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0204 Edición, Impresión, Reproducción, Public"/>
    <s v="001"/>
    <n v="10000"/>
    <n v="10000"/>
    <n v="20000"/>
    <n v="-20000"/>
    <n v="0"/>
    <n v="0"/>
    <n v="0"/>
    <n v="0"/>
    <n v="20000"/>
    <n v="20000"/>
    <n v="0"/>
    <s v="G/7302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0205 Espectáculos Culturales y Sociales"/>
    <s v="001"/>
    <n v="0"/>
    <n v="130000"/>
    <n v="130000"/>
    <n v="-130000"/>
    <n v="0"/>
    <n v="0"/>
    <n v="0"/>
    <n v="0"/>
    <n v="130000"/>
    <n v="130000"/>
    <n v="0"/>
    <s v="G/730205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0607 Servicios Técnicos Especializados"/>
    <s v="001"/>
    <n v="131000"/>
    <n v="-131000"/>
    <n v="0"/>
    <n v="0"/>
    <n v="0"/>
    <n v="0"/>
    <n v="0"/>
    <n v="0"/>
    <n v="0"/>
    <n v="0"/>
    <n v="0"/>
    <s v="G/730607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0805 Materiales de Aseo"/>
    <s v="001"/>
    <n v="0"/>
    <n v="9555.84"/>
    <n v="9555.84"/>
    <n v="0"/>
    <n v="9555.84"/>
    <n v="2971.78"/>
    <n v="6584.06"/>
    <n v="6584.06"/>
    <n v="2971.7799999999997"/>
    <n v="2971.7799999999997"/>
    <n v="0"/>
    <s v="G/730805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0811 Insumos, Materiales y Suministros para Cons"/>
    <s v="001"/>
    <n v="20000"/>
    <n v="0"/>
    <n v="20000"/>
    <n v="-20000"/>
    <n v="0"/>
    <n v="0"/>
    <n v="0"/>
    <n v="0"/>
    <n v="20000"/>
    <n v="20000"/>
    <n v="0"/>
    <s v="G/730811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4"/>
    <s v="731404 Maquinarias y Equipos"/>
    <s v="001"/>
    <n v="0"/>
    <n v="1881.6"/>
    <n v="1881.6"/>
    <n v="0"/>
    <n v="1881.6"/>
    <n v="645.12"/>
    <n v="1236.48"/>
    <n v="1236.48"/>
    <n v="645.11999999999989"/>
    <n v="645.11999999999989"/>
    <n v="0"/>
    <s v="G/7314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7D SISTEMA DE INDICADORES DE SEGURIDAD CIUD"/>
    <x v="4"/>
    <s v="730204 Edición, Impresión, Reproducción, Public"/>
    <s v="001"/>
    <n v="0"/>
    <n v="10000"/>
    <n v="10000"/>
    <n v="-10000"/>
    <n v="0"/>
    <n v="0"/>
    <n v="0"/>
    <n v="0"/>
    <n v="10000"/>
    <n v="10000"/>
    <n v="0"/>
    <s v="G/7302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7D SISTEMA DE INDICADORES DE SEGURIDAD CIUD"/>
    <x v="4"/>
    <s v="730205 Espectáculos Culturales y Sociales"/>
    <s v="001"/>
    <n v="149500"/>
    <n v="-149500"/>
    <n v="0"/>
    <n v="0"/>
    <n v="0"/>
    <n v="0"/>
    <n v="0"/>
    <n v="0"/>
    <n v="0"/>
    <n v="0"/>
    <n v="0"/>
    <s v="G/730205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7D SISTEMA DE INDICADORES DE SEGURIDAD CIUD"/>
    <x v="4"/>
    <s v="730607 Servicios Técnicos Especializados"/>
    <s v="001"/>
    <n v="0"/>
    <n v="130500"/>
    <n v="130500"/>
    <n v="-130500"/>
    <n v="0"/>
    <n v="0"/>
    <n v="0"/>
    <n v="0"/>
    <n v="130500"/>
    <n v="130500"/>
    <n v="0"/>
    <s v="G/730607/1NN103"/>
  </r>
  <r>
    <s v="3"/>
    <s v="QUITO CIUDAD INTELIGENTE"/>
    <s v="COMUNALES"/>
    <s v="N"/>
    <s v="SEGURIDAD Y GOBERNABILIDAD"/>
    <s v="Secretaría General Seguridad Gobernabili"/>
    <s v="ZA01N000"/>
    <s v="GESTION DE RIESGOS"/>
    <s v="GI00N30100004D ANÁLISIS DE RIESGOS NATURALES Y ANTRÓPIC"/>
    <x v="4"/>
    <s v="730204 Edición, Impresión, Reproducción, Public"/>
    <s v="001"/>
    <n v="55000"/>
    <n v="0"/>
    <n v="55000"/>
    <n v="-55000"/>
    <n v="0"/>
    <n v="0"/>
    <n v="0"/>
    <n v="0"/>
    <n v="55000"/>
    <n v="55000"/>
    <n v="0"/>
    <s v="G/730204/3NN301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9"/>
    <s v="780103 A Empresas Públicas"/>
    <s v="001"/>
    <n v="216905.54"/>
    <n v="-11437.44"/>
    <n v="205468.1"/>
    <n v="-205468.1"/>
    <n v="0"/>
    <n v="0"/>
    <n v="0"/>
    <n v="0"/>
    <n v="205468.1"/>
    <n v="205468.1"/>
    <n v="0"/>
    <s v="G/780103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4D PREVENCIÓN SITUACIONAL Y CONVIVENCIA PAC"/>
    <x v="9"/>
    <s v="780204 Transferencias o Donaciones al Sector Priva"/>
    <s v="001"/>
    <n v="9000"/>
    <n v="-9000"/>
    <n v="0"/>
    <n v="0"/>
    <n v="0"/>
    <n v="0"/>
    <n v="0"/>
    <n v="0"/>
    <n v="0"/>
    <n v="0"/>
    <n v="0"/>
    <s v="G/780204/1NN103"/>
  </r>
  <r>
    <s v="1"/>
    <s v="QUITO CIUDAD SOLIDARIA"/>
    <s v="COMUNALES"/>
    <s v="N"/>
    <s v="SEGURIDAD Y GOBERNABILIDAD"/>
    <s v="Secretaría General Seguridad Gobernabili"/>
    <s v="ZA01N000"/>
    <s v="QUITO SIN MIEDO"/>
    <s v="GI00N10300007D SISTEMA DE INDICADORES DE SEGURIDAD CIUD"/>
    <x v="9"/>
    <s v="780204 Transferencias o Donaciones al Sector Priva"/>
    <s v="001"/>
    <n v="0"/>
    <n v="9000"/>
    <n v="9000"/>
    <n v="-9000"/>
    <n v="0"/>
    <n v="0"/>
    <n v="0"/>
    <n v="0"/>
    <n v="9000"/>
    <n v="9000"/>
    <n v="0"/>
    <s v="G/780204/1NN103"/>
  </r>
  <r>
    <s v="3"/>
    <s v="QUITO CIUDAD INTELIGENTE"/>
    <s v="COMUNALES"/>
    <s v="N"/>
    <s v="SEGURIDAD Y GOBERNABILIDAD"/>
    <s v="Secretaría General Seguridad Gobernabili"/>
    <s v="ZA01N000"/>
    <s v="GESTION DE RIESGOS"/>
    <s v="GI00N30100004D ANÁLISIS DE RIESGOS NATURALES Y ANTRÓPIC"/>
    <x v="9"/>
    <s v="780104 A Gobiernos Autónomos Descentralizados"/>
    <s v="001"/>
    <n v="250000"/>
    <n v="0"/>
    <n v="250000"/>
    <n v="-250000"/>
    <n v="0"/>
    <n v="0"/>
    <n v="0"/>
    <n v="0"/>
    <n v="250000"/>
    <n v="250000"/>
    <n v="0"/>
    <s v="G/780104/3NN301"/>
  </r>
  <r>
    <s v="3"/>
    <s v="QUITO CIUDAD INTELIGENTE"/>
    <s v="COMUNALES"/>
    <s v="N"/>
    <s v="SEGURIDAD Y GOBERNABILIDAD"/>
    <s v="Secretaría General Seguridad Gobernabili"/>
    <s v="ZA01N000"/>
    <s v="GESTION DE RIESGOS"/>
    <s v="GI00N30100004D ANÁLISIS DE RIESGOS NATURALES Y ANTRÓPIC"/>
    <x v="9"/>
    <s v="780204 Transferencias o Donaciones al Sector Priva"/>
    <s v="001"/>
    <n v="300000"/>
    <n v="0"/>
    <n v="300000"/>
    <n v="-300000"/>
    <n v="0"/>
    <n v="0"/>
    <n v="0"/>
    <n v="0"/>
    <n v="300000"/>
    <n v="300000"/>
    <n v="0"/>
    <s v="G/780204/3NN301"/>
  </r>
  <r>
    <s v="3"/>
    <s v="QUITO CIUDAD INTELIGENTE"/>
    <s v="COMUNALES"/>
    <s v="N"/>
    <s v="SEGURIDAD Y GOBERNABILIDAD"/>
    <s v="Secretaría General Seguridad Gobernabili"/>
    <s v="ZA01N000"/>
    <s v="GESTION DE RIESGOS"/>
    <s v="GI00N30100005D REDUCCIÓN DE RIESGOS DE DESASTRES EN EL"/>
    <x v="9"/>
    <s v="780103 A Empresas Públicas"/>
    <s v="001"/>
    <n v="1000000"/>
    <n v="0"/>
    <n v="1000000"/>
    <n v="0"/>
    <n v="1000000"/>
    <n v="0"/>
    <n v="1000000"/>
    <n v="1000000"/>
    <n v="0"/>
    <n v="0"/>
    <n v="0"/>
    <s v="G/780103/3NN301"/>
  </r>
  <r>
    <s v="3"/>
    <s v="QUITO CIUDAD INTELIGENTE"/>
    <s v="COMUNALES"/>
    <s v="N"/>
    <s v="SEGURIDAD Y GOBERNABILIDAD"/>
    <s v="Secretaría General Seguridad Gobernabili"/>
    <s v="ZA01N000"/>
    <s v="GESTION DE RIESGOS"/>
    <s v="GI00N30100005D REDUCCIÓN DE RIESGOS DE DESASTRES EN EL"/>
    <x v="9"/>
    <s v="780204 Transferencias o Donaciones al Sector Priva"/>
    <s v="001"/>
    <n v="30000"/>
    <n v="0"/>
    <n v="30000"/>
    <n v="0"/>
    <n v="30000"/>
    <n v="0"/>
    <n v="30000"/>
    <n v="197"/>
    <n v="0"/>
    <n v="29803"/>
    <n v="0"/>
    <s v="G/780204/3NN301"/>
  </r>
  <r>
    <s v="1"/>
    <s v="QUITO CIUDAD SOLIDARIA"/>
    <s v="COMUNALES"/>
    <s v="N"/>
    <s v="SEGURIDAD Y GOBERNABILIDAD"/>
    <s v="Secretaría General Seguridad Gobernabili"/>
    <s v="ZA01N000"/>
    <s v="QUITO SIN MIEDO"/>
    <s v="GI00N10300003D PREVENCIÓN DE LA VIOLENCIA INTRAFAMILIAR"/>
    <x v="6"/>
    <s v="840107 Equipos, Sistemas y Paquetes Informáticos"/>
    <s v="001"/>
    <n v="65600"/>
    <n v="0"/>
    <n v="65600"/>
    <n v="-65600"/>
    <n v="0"/>
    <n v="0"/>
    <n v="0"/>
    <n v="0"/>
    <n v="65600"/>
    <n v="65600"/>
    <n v="0"/>
    <s v="G/840107/1NN103"/>
  </r>
  <r>
    <s v="3"/>
    <s v="QUITO CIUDAD INTELIGENTE"/>
    <s v="COMUNALES"/>
    <s v="N"/>
    <s v="SEGURIDAD Y GOBERNABILIDAD"/>
    <s v="Secretaría General Seguridad Gobernabili"/>
    <s v="ZA01N000"/>
    <s v="GESTION DE RIESGOS"/>
    <s v="GI00N30100004D ANÁLISIS DE RIESGOS NATURALES Y ANTRÓPIC"/>
    <x v="6"/>
    <s v="840107 Equipos, Sistemas y Paquetes Informáticos"/>
    <s v="001"/>
    <n v="0"/>
    <n v="0"/>
    <n v="0"/>
    <n v="125000"/>
    <n v="125000"/>
    <n v="0"/>
    <n v="0"/>
    <n v="0"/>
    <n v="0"/>
    <n v="0"/>
    <n v="125000"/>
    <s v="G/840107/3NN3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105 Remuneraciones Unificadas"/>
    <s v="002"/>
    <n v="1226304"/>
    <n v="-961.53"/>
    <n v="1225342.47"/>
    <n v="-56513.72"/>
    <n v="1168828.75"/>
    <n v="0"/>
    <n v="769886.88"/>
    <n v="769886.88"/>
    <n v="455455.58999999997"/>
    <n v="455455.58999999997"/>
    <n v="398941.87"/>
    <s v="G/510105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106 Salarios Unificados"/>
    <s v="002"/>
    <n v="7232.52"/>
    <n v="0"/>
    <n v="7232.52"/>
    <n v="0"/>
    <n v="7232.52"/>
    <n v="0"/>
    <n v="4821.68"/>
    <n v="4821.68"/>
    <n v="2410.84"/>
    <n v="2410.84"/>
    <n v="2410.84"/>
    <s v="G/510106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203 Decimotercer Sueldo"/>
    <s v="002"/>
    <n v="103889.71"/>
    <n v="0"/>
    <n v="103889.71"/>
    <n v="0"/>
    <n v="103889.71"/>
    <n v="821.25"/>
    <n v="21817.13"/>
    <n v="21817.13"/>
    <n v="82072.58"/>
    <n v="82072.58"/>
    <n v="81251.33"/>
    <s v="G/510203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204 Decimocuarto Sueldo"/>
    <s v="002"/>
    <n v="26784.12"/>
    <n v="0"/>
    <n v="26784.12"/>
    <n v="0"/>
    <n v="26784.12"/>
    <n v="242.22"/>
    <n v="21838.15"/>
    <n v="21838.15"/>
    <n v="4945.9699999999975"/>
    <n v="4945.9699999999975"/>
    <n v="4703.75"/>
    <s v="G/510204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304 Compensación por Transporte"/>
    <s v="002"/>
    <n v="132"/>
    <n v="0"/>
    <n v="132"/>
    <n v="-60.26"/>
    <n v="71.740000000000009"/>
    <n v="0"/>
    <n v="41.5"/>
    <n v="41.5"/>
    <n v="90.5"/>
    <n v="90.5"/>
    <n v="30.24"/>
    <s v="G/510304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306 Alimentación"/>
    <s v="002"/>
    <n v="1056"/>
    <n v="0"/>
    <n v="1056"/>
    <n v="-482.11"/>
    <n v="573.89"/>
    <n v="0"/>
    <n v="332"/>
    <n v="332"/>
    <n v="724"/>
    <n v="724"/>
    <n v="241.89"/>
    <s v="G/510306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401 Por Cargas Familiares"/>
    <s v="002"/>
    <n v="36.159999999999997"/>
    <n v="30.84"/>
    <n v="67"/>
    <n v="0"/>
    <n v="67"/>
    <n v="0"/>
    <n v="64"/>
    <n v="64"/>
    <n v="3"/>
    <n v="3"/>
    <n v="3"/>
    <s v="G/510401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408 Subsidio de Antigüedad"/>
    <s v="002"/>
    <n v="216.98"/>
    <n v="0"/>
    <n v="216.98"/>
    <n v="0"/>
    <n v="216.98"/>
    <n v="0"/>
    <n v="192.88"/>
    <n v="192.88"/>
    <n v="24.099999999999994"/>
    <n v="24.099999999999994"/>
    <n v="24.1"/>
    <s v="G/510408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507 Honorarios"/>
    <s v="002"/>
    <n v="8806.02"/>
    <n v="0"/>
    <n v="8806.02"/>
    <n v="0"/>
    <n v="8806.02"/>
    <n v="0"/>
    <n v="6478.36"/>
    <n v="6478.36"/>
    <n v="2327.6600000000008"/>
    <n v="2327.6600000000008"/>
    <n v="2327.66"/>
    <s v="G/510507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509 Horas Extraordinarias y Suplementarias"/>
    <s v="002"/>
    <n v="2833"/>
    <n v="0"/>
    <n v="2833"/>
    <n v="-1416.5"/>
    <n v="1416.5"/>
    <n v="0"/>
    <n v="0"/>
    <n v="0"/>
    <n v="2833"/>
    <n v="2833"/>
    <n v="1416.5"/>
    <s v="G/510509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510 Servicios Personales por Contrato"/>
    <s v="002"/>
    <n v="13140"/>
    <n v="0"/>
    <n v="13140"/>
    <n v="0"/>
    <n v="13140"/>
    <n v="7665"/>
    <n v="5475"/>
    <n v="5475"/>
    <n v="7665"/>
    <n v="7665"/>
    <n v="0"/>
    <s v="G/510510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512 Subrogación"/>
    <s v="002"/>
    <n v="3542.65"/>
    <n v="99"/>
    <n v="3641.65"/>
    <n v="1263.8699999999999"/>
    <n v="4905.5200000000004"/>
    <n v="0"/>
    <n v="3641.65"/>
    <n v="3641.65"/>
    <n v="0"/>
    <n v="0"/>
    <n v="1263.8699999999999"/>
    <s v="G/510512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513 Encargos"/>
    <s v="002"/>
    <n v="3085.3"/>
    <n v="521.36"/>
    <n v="3606.6600000000003"/>
    <n v="1992.08"/>
    <n v="5598.74"/>
    <n v="0"/>
    <n v="3606.66"/>
    <n v="3606.66"/>
    <n v="0"/>
    <n v="0"/>
    <n v="1992.08"/>
    <s v="G/510513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601 Aporte Patronal"/>
    <s v="002"/>
    <n v="157668.42000000001"/>
    <n v="0"/>
    <n v="157668.42000000001"/>
    <n v="-4671.62"/>
    <n v="152996.80000000002"/>
    <n v="1246.6500000000001"/>
    <n v="100138.93"/>
    <n v="100138.93"/>
    <n v="57529.49000000002"/>
    <n v="57529.49000000002"/>
    <n v="51611.22"/>
    <s v="G/510601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602 Fondo de Reserva"/>
    <s v="002"/>
    <n v="103889.71"/>
    <n v="0"/>
    <n v="103889.71"/>
    <n v="-21896.27"/>
    <n v="81993.440000000002"/>
    <n v="821.37"/>
    <n v="53719.22"/>
    <n v="53719.22"/>
    <n v="50170.490000000005"/>
    <n v="50170.490000000005"/>
    <n v="27452.85"/>
    <s v="G/510602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4D REMUNERACION PERSONAL"/>
    <x v="0"/>
    <s v="510707 Compensación por Vacaciones no Gozadas por"/>
    <s v="002"/>
    <n v="10027.09"/>
    <n v="0"/>
    <n v="10027.09"/>
    <n v="0"/>
    <n v="10027.09"/>
    <n v="0"/>
    <n v="318.58999999999997"/>
    <n v="318.58999999999997"/>
    <n v="9708.5"/>
    <n v="9708.5"/>
    <n v="9708.5"/>
    <s v="G/510707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1D GASTOS ADMINISTRATIVOS"/>
    <x v="1"/>
    <s v="530402 Edificios, Locales, Residencias y Cablea"/>
    <s v="001"/>
    <n v="5000"/>
    <n v="0"/>
    <n v="5000"/>
    <n v="-2500"/>
    <n v="2500"/>
    <n v="0"/>
    <n v="0"/>
    <n v="0"/>
    <n v="5000"/>
    <n v="5000"/>
    <n v="2500"/>
    <s v="G/530402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1D GASTOS ADMINISTRATIVOS"/>
    <x v="1"/>
    <s v="530418 Mantenimiento de Áreas Verdes y Arreglo de"/>
    <s v="001"/>
    <n v="2000"/>
    <n v="0"/>
    <n v="2000"/>
    <n v="-1000"/>
    <n v="1000"/>
    <n v="0"/>
    <n v="0"/>
    <n v="0"/>
    <n v="2000"/>
    <n v="2000"/>
    <n v="1000"/>
    <s v="G/530418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1D GASTOS ADMINISTRATIVOS"/>
    <x v="1"/>
    <s v="530704 Mantenimiento y Reparación de Equipos y Sis"/>
    <s v="001"/>
    <n v="500"/>
    <n v="0"/>
    <n v="500"/>
    <n v="-250"/>
    <n v="250"/>
    <n v="180"/>
    <n v="0"/>
    <n v="0"/>
    <n v="500"/>
    <n v="500"/>
    <n v="70"/>
    <s v="G/530704/1PA101"/>
  </r>
  <r>
    <s v="1"/>
    <s v="QUITO CIUDAD SOLIDARIA"/>
    <s v="COMUNALES"/>
    <s v="P"/>
    <s v="TERRITORIO HABITAT Y VIVIENDA"/>
    <s v="Secretaría Territorio, Hábitat  Vivienda"/>
    <s v="ZA01P000"/>
    <s v="FORTALECIMIENTO INSTITUCIONAL"/>
    <s v="GC00A10100001D GASTOS ADMINISTRATIVOS"/>
    <x v="1"/>
    <s v="530813 Repuestos y Accesorios"/>
    <s v="001"/>
    <n v="2000"/>
    <n v="0"/>
    <n v="2000"/>
    <n v="-1000"/>
    <n v="1000"/>
    <n v="0"/>
    <n v="0"/>
    <n v="0"/>
    <n v="2000"/>
    <n v="2000"/>
    <n v="1000"/>
    <s v="G/530813/1PA101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203 Decimotercer Sueldo"/>
    <s v="001"/>
    <n v="0"/>
    <n v="41065.75"/>
    <n v="41065.75"/>
    <n v="0"/>
    <n v="41065.75"/>
    <n v="31663.37"/>
    <n v="9402.3799999999992"/>
    <n v="9402.3799999999992"/>
    <n v="31663.370000000003"/>
    <n v="31663.370000000003"/>
    <n v="0"/>
    <s v="G/710203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204 Decimocuarto Sueldo"/>
    <s v="001"/>
    <n v="0"/>
    <n v="10633.33"/>
    <n v="10633.33"/>
    <n v="0"/>
    <n v="10633.33"/>
    <n v="4450.13"/>
    <n v="6183.2"/>
    <n v="6183.2"/>
    <n v="4450.13"/>
    <n v="4450.13"/>
    <n v="0"/>
    <s v="G/710204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507 Honorarios"/>
    <s v="001"/>
    <n v="0"/>
    <n v="23740.63"/>
    <n v="23740.63"/>
    <n v="-11870.32"/>
    <n v="11870.310000000001"/>
    <n v="0"/>
    <n v="2338.67"/>
    <n v="2338.67"/>
    <n v="21401.96"/>
    <n v="21401.96"/>
    <n v="9531.64"/>
    <s v="G/710507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510 Servicios Personales por Contrato"/>
    <s v="001"/>
    <n v="0"/>
    <n v="510189"/>
    <n v="510189"/>
    <n v="0"/>
    <n v="510189"/>
    <n v="195278.93"/>
    <n v="314910.07"/>
    <n v="314910.07"/>
    <n v="195278.93"/>
    <n v="195278.93"/>
    <n v="0"/>
    <s v="G/710510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512 Subrogación"/>
    <s v="001"/>
    <n v="0"/>
    <n v="569"/>
    <n v="569"/>
    <n v="0"/>
    <n v="569"/>
    <n v="0"/>
    <n v="568.33000000000004"/>
    <n v="568.33000000000004"/>
    <n v="0.66999999999995907"/>
    <n v="0.66999999999995907"/>
    <n v="0.67"/>
    <s v="G/710512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512 Subrogación"/>
    <s v="002"/>
    <n v="0"/>
    <n v="310.33"/>
    <n v="310.33"/>
    <n v="0"/>
    <n v="310.33"/>
    <n v="0"/>
    <n v="310"/>
    <n v="310"/>
    <n v="0.32999999999998408"/>
    <n v="0.32999999999998408"/>
    <n v="0.33"/>
    <s v="G/710512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601 Aporte Patronal"/>
    <s v="001"/>
    <n v="0"/>
    <n v="44187.88"/>
    <n v="44187.88"/>
    <n v="16049.36"/>
    <n v="60237.24"/>
    <n v="3946.61"/>
    <n v="40241.269999999997"/>
    <n v="40241.269999999997"/>
    <n v="3946.6100000000006"/>
    <n v="3946.6100000000006"/>
    <n v="16049.36"/>
    <s v="G/710601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3"/>
    <s v="710602 Fondo de Reserva"/>
    <s v="001"/>
    <n v="0"/>
    <n v="41065.75"/>
    <n v="41065.75"/>
    <n v="0"/>
    <n v="41065.75"/>
    <n v="37401.11"/>
    <n v="3664.64"/>
    <n v="3664.64"/>
    <n v="37401.11"/>
    <n v="37401.11"/>
    <n v="0"/>
    <s v="G/710602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207 Difusión, Información y Publicidad"/>
    <s v="001"/>
    <n v="14000"/>
    <n v="0"/>
    <n v="14000"/>
    <n v="-14000"/>
    <n v="0"/>
    <n v="0"/>
    <n v="0"/>
    <n v="0"/>
    <n v="14000"/>
    <n v="14000"/>
    <n v="0"/>
    <s v="G/730207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606 Honorarios por Contratos Civiles de Servici"/>
    <s v="001"/>
    <n v="713000"/>
    <n v="-671451.34"/>
    <n v="41548.660000000033"/>
    <n v="-41548.660000000003"/>
    <n v="0"/>
    <n v="0"/>
    <n v="0"/>
    <n v="0"/>
    <n v="41548.660000000033"/>
    <n v="41548.660000000033"/>
    <n v="0"/>
    <s v="G/730606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702 Arrendamiento y Licencias de Uso de Paquete"/>
    <s v="001"/>
    <n v="7000"/>
    <n v="0"/>
    <n v="7000"/>
    <n v="-7000"/>
    <n v="0"/>
    <n v="0"/>
    <n v="0"/>
    <n v="0"/>
    <n v="7000"/>
    <n v="7000"/>
    <n v="0"/>
    <s v="G/730702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704 Mantenimiento y Reparación de Equipos y"/>
    <s v="001"/>
    <n v="14000"/>
    <n v="0"/>
    <n v="14000"/>
    <n v="0"/>
    <n v="14000"/>
    <n v="0"/>
    <n v="0"/>
    <n v="0"/>
    <n v="14000"/>
    <n v="14000"/>
    <n v="14000"/>
    <s v="G/730704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807 Materiales de Impresión, Fotografía, Rep"/>
    <s v="001"/>
    <n v="7000"/>
    <n v="0"/>
    <n v="7000"/>
    <n v="-7000"/>
    <n v="0"/>
    <n v="0"/>
    <n v="0"/>
    <n v="0"/>
    <n v="7000"/>
    <n v="7000"/>
    <n v="0"/>
    <s v="G/730807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4"/>
    <s v="730813 Repuestos y Accesorios"/>
    <s v="001"/>
    <n v="5000"/>
    <n v="0"/>
    <n v="5000"/>
    <n v="0"/>
    <n v="5000"/>
    <n v="0"/>
    <n v="0"/>
    <n v="0"/>
    <n v="5000"/>
    <n v="5000"/>
    <n v="5000"/>
    <s v="G/730813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2D IMPLEMENTACIÓN DE LABORATORIOS URBANOS"/>
    <x v="4"/>
    <s v="730204 Edición, Impresión, Reproducción, Public"/>
    <s v="001"/>
    <n v="10000"/>
    <n v="0"/>
    <n v="10000"/>
    <n v="-10000"/>
    <n v="0"/>
    <n v="0"/>
    <n v="0"/>
    <n v="0"/>
    <n v="10000"/>
    <n v="10000"/>
    <n v="0"/>
    <s v="G/730204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2D IMPLEMENTACIÓN DE LABORATORIOS URBANOS"/>
    <x v="4"/>
    <s v="730205 Espectáculos Culturales y Sociales"/>
    <s v="001"/>
    <n v="10000"/>
    <n v="0"/>
    <n v="10000"/>
    <n v="-10000"/>
    <n v="0"/>
    <n v="0"/>
    <n v="0"/>
    <n v="0"/>
    <n v="10000"/>
    <n v="10000"/>
    <n v="0"/>
    <s v="G/730205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3D SISTEMA DE INFORMACIÓN DE ORDENAMIENTO T"/>
    <x v="4"/>
    <s v="730601 Consultoría, Asesoría e Investigación Es"/>
    <s v="001"/>
    <n v="60000"/>
    <n v="0"/>
    <n v="60000"/>
    <n v="-60000"/>
    <n v="0"/>
    <n v="0"/>
    <n v="0"/>
    <n v="0"/>
    <n v="60000"/>
    <n v="60000"/>
    <n v="0"/>
    <s v="G/730601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3D SISTEMA DE INFORMACIÓN DE ORDENAMIENTO T"/>
    <x v="4"/>
    <s v="730606 Honorarios por Contratos Civiles de Servici"/>
    <s v="001"/>
    <n v="139485.76000000001"/>
    <n v="0"/>
    <n v="139485.76000000001"/>
    <n v="-139485.76000000001"/>
    <n v="0"/>
    <n v="0"/>
    <n v="0"/>
    <n v="0"/>
    <n v="139485.76000000001"/>
    <n v="139485.76000000001"/>
    <n v="0"/>
    <s v="G/730606/3PP306"/>
  </r>
  <r>
    <s v="3"/>
    <s v="QUITO CIUDAD INTELIGENTE"/>
    <s v="COMUNALES"/>
    <s v="P"/>
    <s v="TERRITORIO HABITAT Y VIVIENDA"/>
    <s v="Secretaría Territorio, Hábitat  Vivienda"/>
    <s v="ZA01P000"/>
    <s v="REGULACIÓN DEL USO Y GESTIÓN DEL SUELO"/>
    <s v="GI00P30600001D ACTUALIZACIÓN DE LOS INSTRUMENTOS DE PLA"/>
    <x v="6"/>
    <s v="840107 Equipos, Sistemas y Paquetes Informáticos"/>
    <s v="001"/>
    <n v="40000"/>
    <n v="0"/>
    <n v="40000"/>
    <n v="0"/>
    <n v="40000"/>
    <n v="0"/>
    <n v="0"/>
    <n v="0"/>
    <n v="40000"/>
    <n v="40000"/>
    <n v="40000"/>
    <s v="G/840107/3PP306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105 Remuneraciones Unificadas"/>
    <s v="002"/>
    <n v="1556724"/>
    <n v="-399795"/>
    <n v="1156929"/>
    <n v="142747.68"/>
    <n v="1299676.68"/>
    <n v="0"/>
    <n v="857263.07"/>
    <n v="857263.07"/>
    <n v="299665.93000000005"/>
    <n v="299665.93000000005"/>
    <n v="442413.61"/>
    <s v="G/510105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106 Salarios Unificados"/>
    <s v="002"/>
    <n v="114411"/>
    <n v="5670.96"/>
    <n v="120081.96"/>
    <n v="0"/>
    <n v="120081.96"/>
    <n v="0"/>
    <n v="73908.22"/>
    <n v="73908.22"/>
    <n v="46173.740000000005"/>
    <n v="46173.740000000005"/>
    <n v="46173.74"/>
    <s v="G/510106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203 Decimotercer Sueldo"/>
    <s v="002"/>
    <n v="239114.25"/>
    <n v="-113007.09"/>
    <n v="126107.16"/>
    <n v="0"/>
    <n v="126107.16"/>
    <n v="18221.27"/>
    <n v="11472.3"/>
    <n v="11472.3"/>
    <n v="114634.86"/>
    <n v="114634.86"/>
    <n v="96413.59"/>
    <s v="G/510203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204 Decimocuarto Sueldo"/>
    <s v="002"/>
    <n v="71018.5"/>
    <n v="-31300"/>
    <n v="39718.5"/>
    <n v="0"/>
    <n v="39718.5"/>
    <n v="3379.7"/>
    <n v="34667.99"/>
    <n v="34667.99"/>
    <n v="5050.510000000002"/>
    <n v="5050.510000000002"/>
    <n v="1670.81"/>
    <s v="G/510204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304 Compensación por Transporte"/>
    <s v="002"/>
    <n v="1584"/>
    <n v="242"/>
    <n v="1826"/>
    <n v="0"/>
    <n v="1826"/>
    <n v="0"/>
    <n v="548.5"/>
    <n v="548.5"/>
    <n v="1277.5"/>
    <n v="1277.5"/>
    <n v="1277.5"/>
    <s v="G/510304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306 Alimentación"/>
    <s v="002"/>
    <n v="12672"/>
    <n v="800"/>
    <n v="13472"/>
    <n v="0"/>
    <n v="13472"/>
    <n v="0"/>
    <n v="5460"/>
    <n v="5460"/>
    <n v="8012"/>
    <n v="8012"/>
    <n v="8012"/>
    <s v="G/510306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401 Por Cargas Familiares"/>
    <s v="002"/>
    <n v="572.05999999999995"/>
    <n v="264"/>
    <n v="836.06"/>
    <n v="0"/>
    <n v="836.06"/>
    <n v="0"/>
    <n v="212"/>
    <n v="212"/>
    <n v="624.05999999999995"/>
    <n v="624.05999999999995"/>
    <n v="624.05999999999995"/>
    <s v="G/510401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408 Subsidio de Antigüedad"/>
    <s v="002"/>
    <n v="3432.33"/>
    <n v="29.58"/>
    <n v="3461.91"/>
    <n v="0"/>
    <n v="3461.91"/>
    <n v="0"/>
    <n v="2392.54"/>
    <n v="2392.54"/>
    <n v="1069.3699999999999"/>
    <n v="1069.3699999999999"/>
    <n v="1069.3699999999999"/>
    <s v="G/510408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507 Honorarios"/>
    <s v="002"/>
    <n v="12543.73"/>
    <n v="0"/>
    <n v="12543.73"/>
    <n v="0"/>
    <n v="12543.73"/>
    <n v="0"/>
    <n v="8418.66"/>
    <n v="8418.66"/>
    <n v="4125.07"/>
    <n v="4125.07"/>
    <n v="4125.07"/>
    <s v="G/510507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509 Horas Extraordinarias y Suplementarias"/>
    <s v="002"/>
    <n v="1290.8499999999999"/>
    <n v="0"/>
    <n v="1290.8499999999999"/>
    <n v="-645.42999999999995"/>
    <n v="645.41999999999996"/>
    <n v="0"/>
    <n v="0"/>
    <n v="0"/>
    <n v="1290.8499999999999"/>
    <n v="1290.8499999999999"/>
    <n v="645.41999999999996"/>
    <s v="G/510509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510 Servicios Personales por Contrato"/>
    <s v="002"/>
    <n v="1198236"/>
    <n v="-961215"/>
    <n v="237021"/>
    <n v="0"/>
    <n v="237021"/>
    <n v="127439.83"/>
    <n v="109581.17"/>
    <n v="109581.17"/>
    <n v="127439.83"/>
    <n v="127439.83"/>
    <n v="0"/>
    <s v="G/510510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512 Subrogación"/>
    <s v="002"/>
    <n v="3635.4"/>
    <n v="0"/>
    <n v="3635.4"/>
    <n v="-1710.45"/>
    <n v="1924.95"/>
    <n v="0"/>
    <n v="214.5"/>
    <n v="214.5"/>
    <n v="3420.9"/>
    <n v="3420.9"/>
    <n v="1710.45"/>
    <s v="G/510512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513 Encargos"/>
    <s v="002"/>
    <n v="7270.8"/>
    <n v="0"/>
    <n v="7270.8"/>
    <n v="-3003.67"/>
    <n v="4267.13"/>
    <n v="0"/>
    <n v="2087.4699999999998"/>
    <n v="2087.4699999999998"/>
    <n v="5183.33"/>
    <n v="5183.33"/>
    <n v="2179.66"/>
    <s v="G/510513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601 Aporte Patronal"/>
    <s v="002"/>
    <n v="362403.38"/>
    <n v="-171247.84"/>
    <n v="191155.54"/>
    <n v="8252.32"/>
    <n v="199407.86000000002"/>
    <n v="15569.42"/>
    <n v="132557.78"/>
    <n v="132557.78"/>
    <n v="58597.760000000009"/>
    <n v="58597.760000000009"/>
    <n v="51280.66"/>
    <s v="G/510601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602 Fondo de Reserva"/>
    <s v="002"/>
    <n v="239114.25"/>
    <n v="-113007.09"/>
    <n v="126107.16"/>
    <n v="0"/>
    <n v="126107.16"/>
    <n v="17617.009999999998"/>
    <n v="80511.679999999993"/>
    <n v="80511.679999999993"/>
    <n v="45595.48000000001"/>
    <n v="45595.48000000001"/>
    <n v="27978.47"/>
    <s v="G/510602/1MA101"/>
  </r>
  <r>
    <s v="1"/>
    <s v="QUITO CIUDAD SOLIDARIA"/>
    <s v="SOCIALES"/>
    <s v="M"/>
    <s v="SALUD"/>
    <s v="Unidad de Salud Centro"/>
    <s v="UC32M020"/>
    <s v="FORTALECIMIENTO INSTITUCIONAL"/>
    <s v="GC00A10100004D REMUNERACION PERSONAL"/>
    <x v="0"/>
    <s v="510707 Compensación por Vacaciones no Gozadas por"/>
    <s v="002"/>
    <n v="23630.06"/>
    <n v="0"/>
    <n v="23630.06"/>
    <n v="0"/>
    <n v="23630.06"/>
    <n v="0"/>
    <n v="7795.72"/>
    <n v="7795.72"/>
    <n v="15834.34"/>
    <n v="15834.34"/>
    <n v="15834.34"/>
    <s v="G/510707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101  Agua Potable"/>
    <s v="001"/>
    <n v="7016"/>
    <n v="0"/>
    <n v="7016"/>
    <n v="0"/>
    <n v="7016"/>
    <n v="0"/>
    <n v="7016"/>
    <n v="5045.91"/>
    <n v="0"/>
    <n v="1970.0900000000001"/>
    <n v="0"/>
    <s v="G/530101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104 Energía Eléctrica"/>
    <s v="001"/>
    <n v="11000"/>
    <n v="0"/>
    <n v="11000"/>
    <n v="0"/>
    <n v="11000"/>
    <n v="0"/>
    <n v="11000"/>
    <n v="8017.4"/>
    <n v="0"/>
    <n v="2982.6000000000004"/>
    <n v="0"/>
    <s v="G/530104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105 Telecomunicaciones"/>
    <s v="001"/>
    <n v="4000"/>
    <n v="0"/>
    <n v="4000"/>
    <n v="0"/>
    <n v="4000"/>
    <n v="0"/>
    <n v="4000"/>
    <n v="2567.4"/>
    <n v="0"/>
    <n v="1432.6"/>
    <n v="0"/>
    <s v="G/530105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208 Servicio de Seguridad y Vigilancia"/>
    <s v="001"/>
    <n v="97000"/>
    <n v="-32708.39"/>
    <n v="64291.61"/>
    <n v="0"/>
    <n v="64291.61"/>
    <n v="0"/>
    <n v="64291.61"/>
    <n v="42103.08"/>
    <n v="0"/>
    <n v="22188.53"/>
    <n v="0"/>
    <s v="G/530208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209 Servicios de Aseo, Lavado de Vestimenta"/>
    <s v="001"/>
    <n v="78000"/>
    <n v="32708.39"/>
    <n v="110708.39"/>
    <n v="0"/>
    <n v="110708.39"/>
    <n v="3800.01"/>
    <n v="68879.839999999997"/>
    <n v="38502.449999999997"/>
    <n v="41828.550000000003"/>
    <n v="72205.94"/>
    <n v="38028.54"/>
    <s v="G/530209/1MA101"/>
  </r>
  <r>
    <s v="1"/>
    <s v="QUITO CIUDAD SOLIDARIA"/>
    <s v="SOCIALES"/>
    <s v="M"/>
    <s v="SALUD"/>
    <s v="Unidad de Salud Centro"/>
    <s v="UC32M020"/>
    <s v="FORTALECIMIENTO INSTITUCIONAL"/>
    <s v="GC00A10100001D GASTOS ADMINISTRATIVOS"/>
    <x v="1"/>
    <s v="530803 Combustibles y Lubricantes"/>
    <s v="001"/>
    <n v="4000"/>
    <n v="0"/>
    <n v="4000"/>
    <n v="0"/>
    <n v="4000"/>
    <n v="0"/>
    <n v="4000"/>
    <n v="1693.56"/>
    <n v="0"/>
    <n v="2306.44"/>
    <n v="0"/>
    <s v="G/530803/1MA101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203 Decimotercer Sueldo"/>
    <s v="002"/>
    <n v="0"/>
    <n v="45867"/>
    <n v="45867"/>
    <n v="0"/>
    <n v="45867"/>
    <n v="42529.75"/>
    <n v="3337.25"/>
    <n v="3337.25"/>
    <n v="42529.75"/>
    <n v="42529.75"/>
    <n v="0"/>
    <s v="G/710203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204 Decimocuarto Sueldo"/>
    <s v="002"/>
    <n v="0"/>
    <n v="14800"/>
    <n v="14800"/>
    <n v="0"/>
    <n v="14800"/>
    <n v="1700.27"/>
    <n v="13099.73"/>
    <n v="13099.73"/>
    <n v="1700.2700000000004"/>
    <n v="1700.2700000000004"/>
    <n v="0"/>
    <s v="G/7102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507 Honorarios"/>
    <s v="002"/>
    <n v="0"/>
    <n v="1920"/>
    <n v="1920"/>
    <n v="1508.57"/>
    <n v="3428.5699999999997"/>
    <n v="0"/>
    <n v="1920"/>
    <n v="1920"/>
    <n v="0"/>
    <n v="0"/>
    <n v="1508.57"/>
    <s v="G/710507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510 Servicios Personales por Contrato"/>
    <s v="002"/>
    <n v="0"/>
    <n v="550404"/>
    <n v="550404"/>
    <n v="0"/>
    <n v="550404"/>
    <n v="190771"/>
    <n v="359633"/>
    <n v="359633"/>
    <n v="190771"/>
    <n v="190771"/>
    <n v="0"/>
    <s v="G/710510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601 Aporte Patronal"/>
    <s v="002"/>
    <n v="0"/>
    <n v="69626.11"/>
    <n v="69626.11"/>
    <n v="0"/>
    <n v="69626.11"/>
    <n v="23889.7"/>
    <n v="45736.41"/>
    <n v="45736.41"/>
    <n v="23889.699999999997"/>
    <n v="23889.699999999997"/>
    <n v="0"/>
    <s v="G/710601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3"/>
    <s v="710602 Fondo de Reserva"/>
    <s v="002"/>
    <n v="0"/>
    <n v="45867"/>
    <n v="45867"/>
    <n v="0"/>
    <n v="45867"/>
    <n v="16283.53"/>
    <n v="29583.47"/>
    <n v="29583.47"/>
    <n v="16283.529999999999"/>
    <n v="16283.529999999999"/>
    <n v="0"/>
    <s v="G/710602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204 Edición, Impresión, Reproducción, Public"/>
    <s v="001"/>
    <n v="25000"/>
    <n v="-23300"/>
    <n v="1700"/>
    <n v="0"/>
    <n v="1700"/>
    <n v="372"/>
    <n v="1285.2"/>
    <n v="1285.2"/>
    <n v="414.79999999999995"/>
    <n v="414.79999999999995"/>
    <n v="42.8"/>
    <s v="G/730204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226 Servicios Médicos Hospitalarios y Complemen"/>
    <s v="001"/>
    <n v="32000"/>
    <n v="13350"/>
    <n v="45350"/>
    <n v="0"/>
    <n v="45350"/>
    <n v="5600"/>
    <n v="8690"/>
    <n v="5426.5"/>
    <n v="36660"/>
    <n v="39923.5"/>
    <n v="31060"/>
    <s v="G/730226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235 Servicio de Alimentación"/>
    <s v="001"/>
    <n v="10000"/>
    <n v="-6220"/>
    <n v="3780"/>
    <n v="0"/>
    <n v="3780"/>
    <n v="3780"/>
    <n v="0"/>
    <n v="0"/>
    <n v="3780"/>
    <n v="3780"/>
    <n v="0"/>
    <s v="G/730235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402 Edificios, Locales, Residencias y Cablea"/>
    <s v="001"/>
    <n v="80876.490000000005"/>
    <n v="0"/>
    <n v="80876.490000000005"/>
    <n v="0"/>
    <n v="80876.490000000005"/>
    <n v="808.64"/>
    <n v="16484.03"/>
    <n v="16484.03"/>
    <n v="64392.460000000006"/>
    <n v="64392.460000000006"/>
    <n v="63583.82"/>
    <s v="G/730402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403 Mobiliarios (Instalación, Mantenimiento"/>
    <s v="001"/>
    <n v="5000"/>
    <n v="-2000"/>
    <n v="3000"/>
    <n v="-3000"/>
    <n v="0"/>
    <n v="0"/>
    <n v="0"/>
    <n v="0"/>
    <n v="3000"/>
    <n v="3000"/>
    <n v="0"/>
    <s v="G/730403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404 Maquinarias y Equipos (Instalación, Mant"/>
    <s v="001"/>
    <n v="50000"/>
    <n v="-20000"/>
    <n v="30000"/>
    <n v="0"/>
    <n v="30000"/>
    <n v="0"/>
    <n v="18725.5"/>
    <n v="13423.87"/>
    <n v="11274.5"/>
    <n v="16576.129999999997"/>
    <n v="11274.5"/>
    <s v="G/730404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405 Vehículos (Servicio para Mantenimiento y"/>
    <s v="001"/>
    <n v="25000"/>
    <n v="-7710"/>
    <n v="17290"/>
    <n v="-7000"/>
    <n v="10290"/>
    <n v="0"/>
    <n v="7950.88"/>
    <n v="3824.8"/>
    <n v="9339.119999999999"/>
    <n v="13465.2"/>
    <n v="2339.12"/>
    <s v="G/730405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704 Mantenimiento y Reparación de Equipos y"/>
    <s v="001"/>
    <n v="20000"/>
    <n v="-8200"/>
    <n v="11800"/>
    <n v="0"/>
    <n v="11800"/>
    <n v="0"/>
    <n v="3223.36"/>
    <n v="2278.8200000000002"/>
    <n v="8576.64"/>
    <n v="9521.18"/>
    <n v="8576.64"/>
    <s v="G/730704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02 Vestuario, Lencería, Prendas de Protecci"/>
    <s v="001"/>
    <n v="4000"/>
    <n v="262996.32"/>
    <n v="266996.32"/>
    <n v="-228480"/>
    <n v="38516.320000000007"/>
    <n v="13272.34"/>
    <n v="23107.5"/>
    <n v="19521.599999999999"/>
    <n v="243888.82"/>
    <n v="247474.72"/>
    <n v="2136.48"/>
    <s v="G/730802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04 Materiales de Oficina"/>
    <s v="001"/>
    <n v="6000"/>
    <n v="3200"/>
    <n v="9200"/>
    <n v="0"/>
    <n v="9200"/>
    <n v="9096.6"/>
    <n v="0"/>
    <n v="0"/>
    <n v="9200"/>
    <n v="9200"/>
    <n v="103.4"/>
    <s v="G/730804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05 Materiales de Aseo"/>
    <s v="001"/>
    <n v="15000"/>
    <n v="7000"/>
    <n v="22000"/>
    <n v="0"/>
    <n v="22000"/>
    <n v="9358.02"/>
    <n v="10484.52"/>
    <n v="10484.52"/>
    <n v="11515.48"/>
    <n v="11515.48"/>
    <n v="2157.46"/>
    <s v="G/730805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07 Materiales de Impresión, Fotografía, Rep"/>
    <s v="001"/>
    <n v="20000"/>
    <n v="-6700"/>
    <n v="13300"/>
    <n v="-10000"/>
    <n v="3300"/>
    <n v="0"/>
    <n v="0"/>
    <n v="0"/>
    <n v="13300"/>
    <n v="13300"/>
    <n v="3300"/>
    <s v="G/730807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09 Medicamentos"/>
    <s v="001"/>
    <n v="60000"/>
    <n v="-28903.439999999999"/>
    <n v="31096.560000000001"/>
    <n v="0"/>
    <n v="31096.560000000001"/>
    <n v="200.31"/>
    <n v="15034.4"/>
    <n v="15034.4"/>
    <n v="16062.160000000002"/>
    <n v="16062.160000000002"/>
    <n v="15861.85"/>
    <s v="G/730809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10 Dispositivos Médicos para Laboratorio Cl"/>
    <s v="001"/>
    <n v="115000"/>
    <n v="-53900"/>
    <n v="61100"/>
    <n v="0"/>
    <n v="61100"/>
    <n v="426.72"/>
    <n v="14522.85"/>
    <n v="14522.85"/>
    <n v="46577.15"/>
    <n v="46577.15"/>
    <n v="46150.43"/>
    <s v="G/730810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11 Insumos, Materiales y Suministros para Cons"/>
    <s v="001"/>
    <n v="2000"/>
    <n v="0"/>
    <n v="2000"/>
    <n v="0"/>
    <n v="2000"/>
    <n v="0"/>
    <n v="0"/>
    <n v="0"/>
    <n v="2000"/>
    <n v="2000"/>
    <n v="2000"/>
    <s v="G/730811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13 Repuestos y Accesorios"/>
    <s v="001"/>
    <n v="18000"/>
    <n v="0"/>
    <n v="18000"/>
    <n v="-10000"/>
    <n v="8000"/>
    <n v="0"/>
    <n v="0"/>
    <n v="0"/>
    <n v="18000"/>
    <n v="18000"/>
    <n v="8000"/>
    <s v="G/730813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20 Menaje y Accesorios Descartables"/>
    <s v="001"/>
    <n v="0"/>
    <n v="6100"/>
    <n v="6100"/>
    <n v="0"/>
    <n v="6100"/>
    <n v="4141.76"/>
    <n v="1877.21"/>
    <n v="1877.21"/>
    <n v="4222.79"/>
    <n v="4222.79"/>
    <n v="81.03"/>
    <s v="G/730820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26 Dispositivos Médicos de Uso General"/>
    <s v="001"/>
    <n v="33000"/>
    <n v="223460"/>
    <n v="256460"/>
    <n v="-122456.32000000001"/>
    <n v="134003.68"/>
    <n v="48043.42"/>
    <n v="29505.360000000001"/>
    <n v="29505.360000000001"/>
    <n v="226954.64"/>
    <n v="226954.64"/>
    <n v="56454.9"/>
    <s v="G/730826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0832 Dispositivos Médicos para Odontología"/>
    <s v="001"/>
    <n v="40000"/>
    <n v="-12700"/>
    <n v="27300"/>
    <n v="0"/>
    <n v="27300"/>
    <n v="0"/>
    <n v="0"/>
    <n v="0"/>
    <n v="27300"/>
    <n v="27300"/>
    <n v="27300"/>
    <s v="G/730832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1403 Mobiliarios"/>
    <s v="001"/>
    <n v="0"/>
    <n v="2000"/>
    <n v="2000"/>
    <n v="-2000"/>
    <n v="0"/>
    <n v="0"/>
    <n v="0"/>
    <n v="0"/>
    <n v="2000"/>
    <n v="2000"/>
    <n v="0"/>
    <s v="G/731403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4"/>
    <s v="731404 Maquinarias y Equipos"/>
    <s v="001"/>
    <n v="4000"/>
    <n v="5100"/>
    <n v="9100"/>
    <n v="-1000"/>
    <n v="8100"/>
    <n v="0"/>
    <n v="211.68"/>
    <n v="211.68"/>
    <n v="8888.32"/>
    <n v="8888.32"/>
    <n v="7888.32"/>
    <s v="G/731404/1MM103"/>
  </r>
  <r>
    <s v="1"/>
    <s v="QUITO CIUDAD SOLIDARIA"/>
    <s v="SOCIALES"/>
    <s v="M"/>
    <s v="SALUD"/>
    <s v="Unidad de Salud Centro"/>
    <s v="UC32M020"/>
    <s v="SALUD AL DIA"/>
    <s v="GI00M10300008D ADOLESCENTES INFORMADOS EN SEXUALIDAD RE"/>
    <x v="4"/>
    <s v="730205 Espectáculos Culturales y Sociales"/>
    <s v="001"/>
    <n v="60000"/>
    <n v="0"/>
    <n v="60000"/>
    <n v="-15000"/>
    <n v="45000"/>
    <n v="1185.52"/>
    <n v="5927.6"/>
    <n v="5927.6"/>
    <n v="54072.4"/>
    <n v="54072.4"/>
    <n v="37886.879999999997"/>
    <s v="G/730205/1MM103"/>
  </r>
  <r>
    <s v="1"/>
    <s v="QUITO CIUDAD SOLIDARIA"/>
    <s v="SOCIALES"/>
    <s v="M"/>
    <s v="SALUD"/>
    <s v="Unidad de Salud Centro"/>
    <s v="UC32M020"/>
    <s v="SALUD AL DIA"/>
    <s v="GI00M10300008D ADOLESCENTES INFORMADOS EN SEXUALIDAD RE"/>
    <x v="4"/>
    <s v="730235 Servicio de Alimentación"/>
    <s v="001"/>
    <n v="18000"/>
    <n v="0"/>
    <n v="18000"/>
    <n v="0"/>
    <n v="18000"/>
    <n v="0"/>
    <n v="0"/>
    <n v="0"/>
    <n v="18000"/>
    <n v="18000"/>
    <n v="18000"/>
    <s v="G/730235/1MM103"/>
  </r>
  <r>
    <s v="1"/>
    <s v="QUITO CIUDAD SOLIDARIA"/>
    <s v="SOCIALES"/>
    <s v="M"/>
    <s v="SALUD"/>
    <s v="Unidad de Salud Centro"/>
    <s v="UC32M020"/>
    <s v="SALUD AL DIA"/>
    <s v="GI00M10300008D ADOLESCENTES INFORMADOS EN SEXUALIDAD RE"/>
    <x v="4"/>
    <s v="730812 Materiales Didácticos"/>
    <s v="001"/>
    <n v="2000"/>
    <n v="0"/>
    <n v="2000"/>
    <n v="0"/>
    <n v="2000"/>
    <n v="0"/>
    <n v="0"/>
    <n v="0"/>
    <n v="2000"/>
    <n v="2000"/>
    <n v="2000"/>
    <s v="G/730812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105 Telecomunicaciones"/>
    <s v="001"/>
    <n v="12000"/>
    <n v="-7000"/>
    <n v="5000"/>
    <n v="-3000"/>
    <n v="2000"/>
    <n v="0"/>
    <n v="0"/>
    <n v="0"/>
    <n v="5000"/>
    <n v="5000"/>
    <n v="2000"/>
    <s v="G/730105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201 Transporte de Personal"/>
    <s v="001"/>
    <n v="36000"/>
    <n v="0"/>
    <n v="36000"/>
    <n v="-36000"/>
    <n v="0"/>
    <n v="0"/>
    <n v="0"/>
    <n v="0"/>
    <n v="36000"/>
    <n v="36000"/>
    <n v="0"/>
    <s v="G/730201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204 Edición, Impresión, Reproducción, Public"/>
    <s v="001"/>
    <n v="27170"/>
    <n v="-17930"/>
    <n v="9240"/>
    <n v="-7000"/>
    <n v="2240"/>
    <n v="0"/>
    <n v="0"/>
    <n v="0"/>
    <n v="9240"/>
    <n v="9240"/>
    <n v="2240"/>
    <s v="G/7302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205 Espectáculos Culturales y Sociales"/>
    <s v="001"/>
    <n v="31150"/>
    <n v="-25150"/>
    <n v="6000"/>
    <n v="-6000"/>
    <n v="0"/>
    <n v="0"/>
    <n v="0"/>
    <n v="0"/>
    <n v="6000"/>
    <n v="6000"/>
    <n v="0"/>
    <s v="G/730205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207 Difusión, Información y Publicidad"/>
    <s v="001"/>
    <n v="20000"/>
    <n v="-20000"/>
    <n v="0"/>
    <n v="0"/>
    <n v="0"/>
    <n v="0"/>
    <n v="0"/>
    <n v="0"/>
    <n v="0"/>
    <n v="0"/>
    <n v="0"/>
    <s v="G/730207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404 Maquinarias y Equipos (Instalación, Mant"/>
    <s v="001"/>
    <n v="6840"/>
    <n v="-6840"/>
    <n v="0"/>
    <n v="0"/>
    <n v="0"/>
    <n v="0"/>
    <n v="0"/>
    <n v="0"/>
    <n v="0"/>
    <n v="0"/>
    <n v="0"/>
    <s v="G/7304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405 Vehículos (Servicio para Mantenimiento y"/>
    <s v="001"/>
    <n v="4800"/>
    <n v="-3200"/>
    <n v="1600"/>
    <n v="0"/>
    <n v="1600"/>
    <n v="0"/>
    <n v="0"/>
    <n v="0"/>
    <n v="1600"/>
    <n v="1600"/>
    <n v="1600"/>
    <s v="G/730405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606 Honorarios por Contratos Civiles de Servici"/>
    <s v="001"/>
    <n v="861358.82"/>
    <n v="-861358.82"/>
    <n v="0"/>
    <n v="0"/>
    <n v="0"/>
    <n v="0"/>
    <n v="0"/>
    <n v="0"/>
    <n v="0"/>
    <n v="0"/>
    <n v="0"/>
    <s v="G/730606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701 Desarrollo, Actualización, Asistencia Té"/>
    <s v="001"/>
    <n v="55000"/>
    <n v="-55000"/>
    <n v="0"/>
    <n v="0"/>
    <n v="0"/>
    <n v="0"/>
    <n v="0"/>
    <n v="0"/>
    <n v="0"/>
    <n v="0"/>
    <n v="0"/>
    <s v="G/730701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704 Mantenimiento y Reparación de Equipos y"/>
    <s v="001"/>
    <n v="18152"/>
    <n v="-7650"/>
    <n v="10502"/>
    <n v="-3452"/>
    <n v="7050"/>
    <n v="0"/>
    <n v="0"/>
    <n v="0"/>
    <n v="10502"/>
    <n v="10502"/>
    <n v="7050"/>
    <s v="G/7307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02 Vestuario, Lencería, Prendas de Protecci"/>
    <s v="001"/>
    <n v="16800"/>
    <n v="0"/>
    <n v="16800"/>
    <n v="-16800"/>
    <n v="0"/>
    <n v="0"/>
    <n v="0"/>
    <n v="0"/>
    <n v="16800"/>
    <n v="16800"/>
    <n v="0"/>
    <s v="G/730802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03 Combustibles y Lubricantes"/>
    <s v="001"/>
    <n v="5750"/>
    <n v="-2000"/>
    <n v="3750"/>
    <n v="-2750"/>
    <n v="1000"/>
    <n v="0"/>
    <n v="0"/>
    <n v="0"/>
    <n v="3750"/>
    <n v="3750"/>
    <n v="1000"/>
    <s v="G/730803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04 Materiales de Oficina"/>
    <s v="001"/>
    <n v="3000"/>
    <n v="-2000"/>
    <n v="1000"/>
    <n v="-1000"/>
    <n v="0"/>
    <n v="0"/>
    <n v="0"/>
    <n v="0"/>
    <n v="1000"/>
    <n v="1000"/>
    <n v="0"/>
    <s v="G/7308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05 Materiales de Aseo"/>
    <s v="001"/>
    <n v="7000"/>
    <n v="0"/>
    <n v="7000"/>
    <n v="-7000"/>
    <n v="0"/>
    <n v="0"/>
    <n v="0"/>
    <n v="0"/>
    <n v="7000"/>
    <n v="7000"/>
    <n v="0"/>
    <s v="G/730805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10 Dispositivos Médicos para Laboratorio Cl"/>
    <s v="001"/>
    <n v="67631"/>
    <n v="0"/>
    <n v="67631"/>
    <n v="-1085.08"/>
    <n v="66545.919999999998"/>
    <n v="0"/>
    <n v="0"/>
    <n v="0"/>
    <n v="67631"/>
    <n v="67631"/>
    <n v="66545.919999999998"/>
    <s v="G/730810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0826 Dispositivos Médicos de Uso General"/>
    <s v="001"/>
    <n v="39815.5"/>
    <n v="0"/>
    <n v="39815.5"/>
    <n v="-23871.5"/>
    <n v="15944"/>
    <n v="0"/>
    <n v="0"/>
    <n v="0"/>
    <n v="39815.5"/>
    <n v="39815.5"/>
    <n v="15944"/>
    <s v="G/730826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4"/>
    <s v="731408 Bienes Artísticos, Culturales, Bienes De"/>
    <s v="001"/>
    <n v="4500"/>
    <n v="-4500"/>
    <n v="0"/>
    <n v="0"/>
    <n v="0"/>
    <n v="0"/>
    <n v="0"/>
    <n v="0"/>
    <n v="0"/>
    <n v="0"/>
    <n v="0"/>
    <s v="G/731408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8"/>
    <s v="770102 Tasas Generales, Impuestos, Contribuciones,"/>
    <s v="001"/>
    <n v="0"/>
    <n v="710"/>
    <n v="710"/>
    <n v="0"/>
    <n v="710"/>
    <n v="0"/>
    <n v="710"/>
    <n v="508.98"/>
    <n v="0"/>
    <n v="201.01999999999998"/>
    <n v="0"/>
    <s v="G/770102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8"/>
    <s v="770102 Tasas Generales, Impuestos, Contribuciones,"/>
    <s v="001"/>
    <n v="600"/>
    <n v="0"/>
    <n v="600"/>
    <n v="0"/>
    <n v="600"/>
    <n v="0"/>
    <n v="0"/>
    <n v="0"/>
    <n v="600"/>
    <n v="600"/>
    <n v="600"/>
    <s v="G/770102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6"/>
    <s v="840104 Maquinarias y Equipos"/>
    <s v="001"/>
    <n v="50000"/>
    <n v="0"/>
    <n v="50000"/>
    <n v="-1666.56"/>
    <n v="48333.440000000002"/>
    <n v="1666.56"/>
    <n v="3108"/>
    <n v="3108"/>
    <n v="46892"/>
    <n v="46892"/>
    <n v="43558.879999999997"/>
    <s v="G/840104/1MM103"/>
  </r>
  <r>
    <s v="1"/>
    <s v="QUITO CIUDAD SOLIDARIA"/>
    <s v="SOCIALES"/>
    <s v="M"/>
    <s v="SALUD"/>
    <s v="Unidad de Salud Centro"/>
    <s v="UC32M020"/>
    <s v="SALUD AL DIA"/>
    <s v="GI00M10300006D ATENCIÓN Y PREVENCIÓN DE LA ENFERMEDAD"/>
    <x v="6"/>
    <s v="840107 Equipos, Sistemas y Paquetes Informáticos"/>
    <s v="001"/>
    <n v="46000"/>
    <n v="0"/>
    <n v="46000"/>
    <n v="0"/>
    <n v="46000"/>
    <n v="104.92"/>
    <n v="10379.040000000001"/>
    <n v="10379.040000000001"/>
    <n v="35620.959999999999"/>
    <n v="35620.959999999999"/>
    <n v="35516.04"/>
    <s v="G/840107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6"/>
    <s v="840103 Mobiliarios"/>
    <s v="001"/>
    <n v="4000"/>
    <n v="-4000"/>
    <n v="0"/>
    <n v="0"/>
    <n v="0"/>
    <n v="0"/>
    <n v="0"/>
    <n v="0"/>
    <n v="0"/>
    <n v="0"/>
    <n v="0"/>
    <s v="G/840103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6"/>
    <s v="840104 Maquinarias y Equipos"/>
    <s v="001"/>
    <n v="84000"/>
    <n v="-84000"/>
    <n v="0"/>
    <n v="0"/>
    <n v="0"/>
    <n v="0"/>
    <n v="0"/>
    <n v="0"/>
    <n v="0"/>
    <n v="0"/>
    <n v="0"/>
    <s v="G/840104/1MM103"/>
  </r>
  <r>
    <s v="1"/>
    <s v="QUITO CIUDAD SOLIDARIA"/>
    <s v="SOCIALES"/>
    <s v="M"/>
    <s v="SALUD"/>
    <s v="Unidad de Salud Centro"/>
    <s v="UC32M020"/>
    <s v="SALUD AL DIA"/>
    <s v="GI00M10300009D PREVENCIÓN DE LA MAL NUTRICIÓN EN EL DMQ"/>
    <x v="6"/>
    <s v="840107 Equipos, Sistemas y Paquetes Informáticos"/>
    <s v="001"/>
    <n v="22000"/>
    <n v="-15000"/>
    <n v="7000"/>
    <n v="0"/>
    <n v="7000"/>
    <n v="0"/>
    <n v="0"/>
    <n v="0"/>
    <n v="7000"/>
    <n v="7000"/>
    <n v="7000"/>
    <s v="G/840107/1MM103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105 Remuneraciones Unificadas"/>
    <s v="002"/>
    <n v="2298072"/>
    <n v="-404314.09"/>
    <n v="1893757.91"/>
    <n v="0"/>
    <n v="1893757.91"/>
    <n v="0"/>
    <n v="1085236.54"/>
    <n v="1085236.54"/>
    <n v="808521.36999999988"/>
    <n v="808521.36999999988"/>
    <n v="808521.37"/>
    <s v="G/510105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106 Salarios Unificados"/>
    <s v="002"/>
    <n v="151835.4"/>
    <n v="15274.64"/>
    <n v="167110.03999999998"/>
    <n v="0"/>
    <n v="167110.03999999998"/>
    <n v="0"/>
    <n v="108746.06"/>
    <n v="108746.06"/>
    <n v="58363.979999999981"/>
    <n v="58363.979999999981"/>
    <n v="58363.98"/>
    <s v="G/510106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203 Decimotercer Sueldo"/>
    <s v="002"/>
    <n v="208670.95"/>
    <n v="-4490.1099999999997"/>
    <n v="204180.84000000003"/>
    <n v="0"/>
    <n v="204180.84000000003"/>
    <n v="25021.02"/>
    <n v="24910.47"/>
    <n v="24910.47"/>
    <n v="179270.37000000002"/>
    <n v="179270.37000000002"/>
    <n v="154249.35"/>
    <s v="G/510203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204 Decimocuarto Sueldo"/>
    <s v="002"/>
    <n v="55597.34"/>
    <n v="800"/>
    <n v="56397.34"/>
    <n v="0"/>
    <n v="56397.34"/>
    <n v="2915.63"/>
    <n v="44482.81"/>
    <n v="44482.81"/>
    <n v="11914.529999999999"/>
    <n v="11914.529999999999"/>
    <n v="8998.9"/>
    <s v="G/510204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304 Compensación por Transporte"/>
    <s v="002"/>
    <n v="2376"/>
    <n v="320"/>
    <n v="2696"/>
    <n v="0"/>
    <n v="2696"/>
    <n v="0"/>
    <n v="729"/>
    <n v="729"/>
    <n v="1967"/>
    <n v="1967"/>
    <n v="1967"/>
    <s v="G/510304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306 Alimentación"/>
    <s v="002"/>
    <n v="19008"/>
    <n v="1600"/>
    <n v="20608"/>
    <n v="0"/>
    <n v="20608"/>
    <n v="0"/>
    <n v="7492"/>
    <n v="7492"/>
    <n v="13116"/>
    <n v="13116"/>
    <n v="13116"/>
    <s v="G/510306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401 Por Cargas Familiares"/>
    <s v="002"/>
    <n v="759.18"/>
    <n v="528"/>
    <n v="1287.1799999999998"/>
    <n v="0"/>
    <n v="1287.1799999999998"/>
    <n v="0"/>
    <n v="32"/>
    <n v="32"/>
    <n v="1255.1799999999998"/>
    <n v="1255.1799999999998"/>
    <n v="1255.18"/>
    <s v="G/510401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408 Subsidio de Antigüedad"/>
    <s v="002"/>
    <n v="4555.0600000000004"/>
    <n v="-47.12"/>
    <n v="4507.9400000000005"/>
    <n v="0"/>
    <n v="4507.9400000000005"/>
    <n v="0"/>
    <n v="3432.56"/>
    <n v="3432.56"/>
    <n v="1075.3800000000006"/>
    <n v="1075.3800000000006"/>
    <n v="1075.3800000000001"/>
    <s v="G/510408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507 Honorarios"/>
    <s v="002"/>
    <n v="8977.4599999999991"/>
    <n v="826.07"/>
    <n v="9803.5299999999988"/>
    <n v="1470.27"/>
    <n v="11273.8"/>
    <n v="0"/>
    <n v="9803.5300000000007"/>
    <n v="9803.5300000000007"/>
    <n v="0"/>
    <n v="0"/>
    <n v="1470.27"/>
    <s v="G/510507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509 Horas Extraordinarias y Suplementarias"/>
    <s v="002"/>
    <n v="1840.7"/>
    <n v="0"/>
    <n v="1840.7"/>
    <n v="787.07"/>
    <n v="2627.77"/>
    <n v="0"/>
    <n v="1620.98"/>
    <n v="1620.98"/>
    <n v="219.72000000000003"/>
    <n v="219.72000000000003"/>
    <n v="1006.79"/>
    <s v="G/510509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510 Servicios Personales por Contrato"/>
    <s v="002"/>
    <n v="54144"/>
    <n v="333288"/>
    <n v="387432"/>
    <n v="0"/>
    <n v="387432"/>
    <n v="173504.41"/>
    <n v="213927.59"/>
    <n v="213927.59"/>
    <n v="173504.41"/>
    <n v="173504.41"/>
    <n v="0"/>
    <s v="G/510510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512 Subrogación"/>
    <s v="002"/>
    <n v="3760.77"/>
    <n v="0"/>
    <n v="3760.77"/>
    <n v="-1880.39"/>
    <n v="1880.3799999999999"/>
    <n v="0"/>
    <n v="0"/>
    <n v="0"/>
    <n v="3760.77"/>
    <n v="3760.77"/>
    <n v="1880.38"/>
    <s v="G/510512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513 Encargos"/>
    <s v="002"/>
    <n v="7521.53"/>
    <n v="0"/>
    <n v="7521.53"/>
    <n v="-3669.12"/>
    <n v="3852.41"/>
    <n v="0"/>
    <n v="183.3"/>
    <n v="183.3"/>
    <n v="7338.23"/>
    <n v="7338.23"/>
    <n v="3669.11"/>
    <s v="G/510513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601 Aporte Patronal"/>
    <s v="002"/>
    <n v="316003.33"/>
    <n v="-5989.35"/>
    <n v="310013.98000000004"/>
    <n v="0"/>
    <n v="310013.98000000004"/>
    <n v="36811.18"/>
    <n v="178670.38"/>
    <n v="178670.38"/>
    <n v="131343.60000000003"/>
    <n v="131343.60000000003"/>
    <n v="94532.42"/>
    <s v="G/510601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602 Fondo de Reserva"/>
    <s v="002"/>
    <n v="208670.95"/>
    <n v="-5368.11"/>
    <n v="203302.84000000003"/>
    <n v="0"/>
    <n v="203302.84000000003"/>
    <n v="28760.58"/>
    <n v="109045.42"/>
    <n v="109045.42"/>
    <n v="94257.420000000027"/>
    <n v="94257.420000000027"/>
    <n v="65496.84"/>
    <s v="G/510602/1MA101"/>
  </r>
  <r>
    <s v="1"/>
    <s v="QUITO CIUDAD SOLIDARIA"/>
    <s v="SOCIALES"/>
    <s v="M"/>
    <s v="SALUD"/>
    <s v="Unidad de Salud Norte"/>
    <s v="UN31M010"/>
    <s v="FORTALECIMIENTO INSTITUCIONAL"/>
    <s v="GC00A10100004D REMUNERACION PERSONAL"/>
    <x v="0"/>
    <s v="510707 Compensación por Vacaciones no Gozadas por"/>
    <s v="002"/>
    <n v="24444.99"/>
    <n v="0"/>
    <n v="24444.99"/>
    <n v="0"/>
    <n v="24444.99"/>
    <n v="0"/>
    <n v="7004.17"/>
    <n v="7004.17"/>
    <n v="17440.82"/>
    <n v="17440.82"/>
    <n v="17440.82"/>
    <s v="G/510707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101  Agua Potable"/>
    <s v="001"/>
    <n v="9000"/>
    <n v="0"/>
    <n v="9000"/>
    <n v="0"/>
    <n v="9000"/>
    <n v="0"/>
    <n v="9000"/>
    <n v="3573.19"/>
    <n v="0"/>
    <n v="5426.8099999999995"/>
    <n v="0"/>
    <s v="G/530101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104 Energía Eléctrica"/>
    <s v="001"/>
    <n v="18000"/>
    <n v="0"/>
    <n v="18000"/>
    <n v="0"/>
    <n v="18000"/>
    <n v="0"/>
    <n v="18000"/>
    <n v="10106.27"/>
    <n v="0"/>
    <n v="7893.73"/>
    <n v="0"/>
    <s v="G/530104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105 Telecomunicaciones"/>
    <s v="001"/>
    <n v="6000"/>
    <n v="0"/>
    <n v="6000"/>
    <n v="0"/>
    <n v="6000"/>
    <n v="0"/>
    <n v="6000"/>
    <n v="3457.13"/>
    <n v="0"/>
    <n v="2542.87"/>
    <n v="0"/>
    <s v="G/530105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201 Transporte de Personal"/>
    <s v="001"/>
    <n v="30000"/>
    <n v="0"/>
    <n v="30000"/>
    <n v="-727.68"/>
    <n v="29272.32"/>
    <n v="0"/>
    <n v="20648.72"/>
    <n v="13983.4"/>
    <n v="9351.2799999999988"/>
    <n v="16016.6"/>
    <n v="8623.6"/>
    <s v="G/530201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203 Almacenamiento, Embalaje, Desembalaje, Enva"/>
    <s v="001"/>
    <n v="600"/>
    <n v="2100"/>
    <n v="2700"/>
    <n v="0"/>
    <n v="2700"/>
    <n v="0"/>
    <n v="0"/>
    <n v="0"/>
    <n v="2700"/>
    <n v="2700"/>
    <n v="2700"/>
    <s v="G/530203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207 Difusión, Información y Publicidad"/>
    <s v="001"/>
    <n v="500"/>
    <n v="0"/>
    <n v="500"/>
    <n v="-500"/>
    <n v="0"/>
    <n v="0"/>
    <n v="0"/>
    <n v="0"/>
    <n v="500"/>
    <n v="500"/>
    <n v="0"/>
    <s v="G/530207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208 Servicio de Seguridad y Vigilancia"/>
    <s v="001"/>
    <n v="92000"/>
    <n v="41100"/>
    <n v="133100"/>
    <n v="-25000"/>
    <n v="108100"/>
    <n v="6533.35"/>
    <n v="77412.13"/>
    <n v="50611.65"/>
    <n v="55687.869999999995"/>
    <n v="82488.350000000006"/>
    <n v="24154.52"/>
    <s v="G/530208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209 Servicios de Aseo, Lavado de Vestimenta"/>
    <s v="001"/>
    <n v="133380"/>
    <n v="-67700"/>
    <n v="65680"/>
    <n v="0"/>
    <n v="65680"/>
    <n v="283.88"/>
    <n v="61201.53"/>
    <n v="34642.879999999997"/>
    <n v="4478.4700000000012"/>
    <n v="31037.120000000003"/>
    <n v="4194.59"/>
    <s v="G/530209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405 Vehículos (Servicio para Mantenimiento y Re"/>
    <s v="001"/>
    <n v="10000"/>
    <n v="2000"/>
    <n v="12000"/>
    <n v="-4800"/>
    <n v="7200"/>
    <n v="0"/>
    <n v="1220.8"/>
    <n v="918.4"/>
    <n v="10779.2"/>
    <n v="11081.6"/>
    <n v="5979.2"/>
    <s v="G/530405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505 Vehículos (Arrendamiento)"/>
    <s v="001"/>
    <n v="100"/>
    <n v="0"/>
    <n v="100"/>
    <n v="0"/>
    <n v="100"/>
    <n v="0"/>
    <n v="0"/>
    <n v="0"/>
    <n v="100"/>
    <n v="100"/>
    <n v="100"/>
    <s v="G/530505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03 Combustibles y Lubricantes"/>
    <s v="001"/>
    <n v="7000"/>
    <n v="500"/>
    <n v="7500"/>
    <n v="-1800"/>
    <n v="5700"/>
    <n v="0.01"/>
    <n v="4652.72"/>
    <n v="2497.73"/>
    <n v="2847.2799999999997"/>
    <n v="5002.2700000000004"/>
    <n v="1047.27"/>
    <s v="G/530803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04 Materiales de Oficina"/>
    <s v="001"/>
    <n v="6000"/>
    <n v="-1000"/>
    <n v="5000"/>
    <n v="-2500"/>
    <n v="2500"/>
    <n v="366.36"/>
    <n v="830.64"/>
    <n v="830.64"/>
    <n v="4169.3599999999997"/>
    <n v="4169.3599999999997"/>
    <n v="1303"/>
    <s v="G/530804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05 Materiales de Aseo"/>
    <s v="001"/>
    <n v="11000"/>
    <n v="0"/>
    <n v="11000"/>
    <n v="0"/>
    <n v="11000"/>
    <n v="1965.31"/>
    <n v="2148.08"/>
    <n v="1501.59"/>
    <n v="8851.92"/>
    <n v="9498.41"/>
    <n v="6886.61"/>
    <s v="G/530805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07 Materiales de Impresión, Fotografía, Rep"/>
    <s v="001"/>
    <n v="5000"/>
    <n v="0"/>
    <n v="5000"/>
    <n v="0"/>
    <n v="5000"/>
    <n v="0.01"/>
    <n v="4999.99"/>
    <n v="4999.99"/>
    <n v="1.0000000000218279E-2"/>
    <n v="1.0000000000218279E-2"/>
    <n v="0"/>
    <s v="G/530807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11 Insumos, Materiales y Suministros para Cons"/>
    <s v="001"/>
    <n v="7000"/>
    <n v="17000"/>
    <n v="24000"/>
    <n v="-9900"/>
    <n v="14100"/>
    <n v="0"/>
    <n v="0"/>
    <n v="0"/>
    <n v="24000"/>
    <n v="24000"/>
    <n v="14100"/>
    <s v="G/530811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13 Repuestos y Accesorios"/>
    <s v="001"/>
    <n v="5000"/>
    <n v="5000"/>
    <n v="10000"/>
    <n v="0"/>
    <n v="10000"/>
    <n v="0"/>
    <n v="806.4"/>
    <n v="477.12"/>
    <n v="9193.6"/>
    <n v="9522.8799999999992"/>
    <n v="9193.6"/>
    <s v="G/530813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1"/>
    <s v="530820 Menaje y Accesorios Descartables"/>
    <s v="001"/>
    <n v="0"/>
    <n v="1000"/>
    <n v="1000"/>
    <n v="-1000"/>
    <n v="0"/>
    <n v="0"/>
    <n v="0"/>
    <n v="0"/>
    <n v="1000"/>
    <n v="1000"/>
    <n v="0"/>
    <s v="G/530820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2"/>
    <s v="570102 Tasas Generales, Impuestos, Contribuciones,"/>
    <s v="001"/>
    <n v="5700"/>
    <n v="0"/>
    <n v="5700"/>
    <n v="0"/>
    <n v="5700"/>
    <n v="0"/>
    <n v="1025.8900000000001"/>
    <n v="705.55"/>
    <n v="4674.1099999999997"/>
    <n v="4994.45"/>
    <n v="4674.1099999999997"/>
    <s v="G/570102/1MA101"/>
  </r>
  <r>
    <s v="1"/>
    <s v="QUITO CIUDAD SOLIDARIA"/>
    <s v="SOCIALES"/>
    <s v="M"/>
    <s v="SALUD"/>
    <s v="Unidad de Salud Norte"/>
    <s v="UN31M010"/>
    <s v="FORTALECIMIENTO INSTITUCIONAL"/>
    <s v="GC00A10100001D GASTOS ADMINISTRATIVOS"/>
    <x v="2"/>
    <s v="570203 Comisiones Bancarias"/>
    <s v="001"/>
    <n v="100"/>
    <n v="0"/>
    <n v="100"/>
    <n v="0"/>
    <n v="100"/>
    <n v="0"/>
    <n v="12.21"/>
    <n v="10.5"/>
    <n v="87.789999999999992"/>
    <n v="89.5"/>
    <n v="87.79"/>
    <s v="G/570203/1MA101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203 Decimotercer Sueldo"/>
    <s v="001"/>
    <n v="0"/>
    <n v="14234.25"/>
    <n v="14234.25"/>
    <n v="0"/>
    <n v="14234.25"/>
    <n v="0"/>
    <n v="0"/>
    <n v="0"/>
    <n v="14234.25"/>
    <n v="14234.25"/>
    <n v="14234.25"/>
    <s v="G/710203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203 Decimotercer Sueldo"/>
    <s v="002"/>
    <n v="0"/>
    <n v="50810"/>
    <n v="50810"/>
    <n v="0"/>
    <n v="50810"/>
    <n v="41200.449999999997"/>
    <n v="6058.46"/>
    <n v="6058.46"/>
    <n v="44751.54"/>
    <n v="44751.54"/>
    <n v="3551.09"/>
    <s v="G/710203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204 Decimocuarto Sueldo"/>
    <s v="001"/>
    <n v="0"/>
    <n v="4600"/>
    <n v="4600"/>
    <n v="0"/>
    <n v="4600"/>
    <n v="0"/>
    <n v="0"/>
    <n v="0"/>
    <n v="4600"/>
    <n v="4600"/>
    <n v="4600"/>
    <s v="G/7102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204 Decimocuarto Sueldo"/>
    <s v="002"/>
    <n v="0"/>
    <n v="15200"/>
    <n v="15200"/>
    <n v="0"/>
    <n v="15200"/>
    <n v="1897.97"/>
    <n v="13002.02"/>
    <n v="13002.02"/>
    <n v="2197.9799999999996"/>
    <n v="2197.9799999999996"/>
    <n v="300.01"/>
    <s v="G/7102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507 Honorarios"/>
    <s v="002"/>
    <n v="0"/>
    <n v="3928.33"/>
    <n v="3928.33"/>
    <n v="1636.9"/>
    <n v="5565.23"/>
    <n v="0"/>
    <n v="3928.33"/>
    <n v="3928.33"/>
    <n v="0"/>
    <n v="0"/>
    <n v="1636.9"/>
    <s v="G/710507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510 Servicios Personales por Contrato"/>
    <s v="001"/>
    <n v="0"/>
    <n v="170811"/>
    <n v="170811"/>
    <n v="0"/>
    <n v="170811"/>
    <n v="0"/>
    <n v="0"/>
    <n v="0"/>
    <n v="170811"/>
    <n v="170811"/>
    <n v="170811"/>
    <s v="G/710510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510 Servicios Personales por Contrato"/>
    <s v="002"/>
    <n v="0"/>
    <n v="609720"/>
    <n v="609720"/>
    <n v="125366.18"/>
    <n v="735086.17999999993"/>
    <n v="118577.53"/>
    <n v="482354.47"/>
    <n v="482354.47"/>
    <n v="127365.53000000003"/>
    <n v="127365.53000000003"/>
    <n v="134154.18"/>
    <s v="G/710510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601 Aporte Patronal"/>
    <s v="001"/>
    <n v="0"/>
    <n v="21607.59"/>
    <n v="21607.59"/>
    <n v="0"/>
    <n v="21607.59"/>
    <n v="0"/>
    <n v="0"/>
    <n v="0"/>
    <n v="21607.59"/>
    <n v="21607.59"/>
    <n v="21607.59"/>
    <s v="G/710601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601 Aporte Patronal"/>
    <s v="002"/>
    <n v="0"/>
    <n v="77129.58"/>
    <n v="77129.58"/>
    <n v="16314.81"/>
    <n v="93444.39"/>
    <n v="14502.88"/>
    <n v="61515.05"/>
    <n v="61515.05"/>
    <n v="15614.529999999999"/>
    <n v="15614.529999999999"/>
    <n v="17426.46"/>
    <s v="G/710601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602 Fondo de Reserva"/>
    <s v="002"/>
    <n v="0"/>
    <n v="50810"/>
    <n v="50810"/>
    <n v="0"/>
    <n v="50810"/>
    <n v="44262.32"/>
    <n v="2657.47"/>
    <n v="2657.47"/>
    <n v="48152.53"/>
    <n v="48152.53"/>
    <n v="3890.21"/>
    <s v="G/71060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602 Fondo de Reserva"/>
    <s v="001"/>
    <n v="0"/>
    <n v="14234.25"/>
    <n v="14234.25"/>
    <n v="0"/>
    <n v="14234.25"/>
    <n v="0"/>
    <n v="0"/>
    <n v="0"/>
    <n v="14234.25"/>
    <n v="14234.25"/>
    <n v="14234.25"/>
    <s v="G/71060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3"/>
    <s v="710707 Compensación por Vacaciones no Gozadas por"/>
    <s v="001"/>
    <n v="0"/>
    <n v="70699.44"/>
    <n v="70699.44"/>
    <n v="0"/>
    <n v="70699.44"/>
    <n v="0"/>
    <n v="0"/>
    <n v="0"/>
    <n v="70699.44"/>
    <n v="70699.44"/>
    <n v="70699.44"/>
    <s v="G/710707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204 Edición, Impresión, Reproducción, Public"/>
    <s v="001"/>
    <n v="3000"/>
    <n v="33180.639999999999"/>
    <n v="36180.639999999999"/>
    <n v="-16180.64"/>
    <n v="20000"/>
    <n v="0"/>
    <n v="0"/>
    <n v="0"/>
    <n v="36180.639999999999"/>
    <n v="36180.639999999999"/>
    <n v="20000"/>
    <s v="G/730204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205 Espectáculos Culturales y Sociales"/>
    <s v="001"/>
    <n v="6500"/>
    <n v="0"/>
    <n v="6500"/>
    <n v="-6500"/>
    <n v="0"/>
    <n v="0"/>
    <n v="0"/>
    <n v="0"/>
    <n v="6500"/>
    <n v="6500"/>
    <n v="0"/>
    <s v="G/730205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209 Servicios de Aseo, Lavado de Vestimenta"/>
    <s v="001"/>
    <n v="0"/>
    <n v="88842.59"/>
    <n v="88842.59"/>
    <n v="0"/>
    <n v="88842.59"/>
    <n v="0"/>
    <n v="88842.59"/>
    <n v="52604.160000000003"/>
    <n v="0"/>
    <n v="36238.429999999993"/>
    <n v="0"/>
    <s v="G/730209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226 Servicios Médicos Hospitalarios y Complemen"/>
    <s v="001"/>
    <n v="45000"/>
    <n v="-45000"/>
    <n v="0"/>
    <n v="0"/>
    <n v="0"/>
    <n v="0"/>
    <n v="0"/>
    <n v="0"/>
    <n v="0"/>
    <n v="0"/>
    <n v="0"/>
    <s v="G/730226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402 Edificios, Locales, Residencias y Cablea"/>
    <s v="001"/>
    <n v="129000"/>
    <n v="137914"/>
    <n v="266914"/>
    <n v="0"/>
    <n v="266914"/>
    <n v="6597.32"/>
    <n v="125397.68"/>
    <n v="21728"/>
    <n v="141516.32"/>
    <n v="245186"/>
    <n v="134919"/>
    <s v="G/730402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404 Maquinarias y Equipos (Instalación, Mant"/>
    <s v="001"/>
    <n v="50000"/>
    <n v="0"/>
    <n v="50000"/>
    <n v="0"/>
    <n v="50000"/>
    <n v="0"/>
    <n v="8584.7999999999993"/>
    <n v="4569.6000000000004"/>
    <n v="41415.199999999997"/>
    <n v="45430.400000000001"/>
    <n v="41415.199999999997"/>
    <s v="G/730404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606 Honorarios por Contratos Civiles de Servici"/>
    <s v="001"/>
    <n v="68961"/>
    <n v="-42551"/>
    <n v="26410"/>
    <n v="-15846"/>
    <n v="10564"/>
    <n v="0"/>
    <n v="0"/>
    <n v="0"/>
    <n v="26410"/>
    <n v="26410"/>
    <n v="10564"/>
    <s v="G/730606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02 Vestuario, Lencería, Prendas de Protecci"/>
    <s v="001"/>
    <n v="18500"/>
    <n v="181880"/>
    <n v="200380"/>
    <n v="-133000"/>
    <n v="67380"/>
    <n v="2.0699999999999998"/>
    <n v="29173.37"/>
    <n v="16800"/>
    <n v="171206.63"/>
    <n v="183580"/>
    <n v="38204.559999999998"/>
    <s v="G/730802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07 Materiales de Impresión, Fotografía, Rep"/>
    <s v="001"/>
    <n v="4000"/>
    <n v="0"/>
    <n v="4000"/>
    <n v="-4000"/>
    <n v="0"/>
    <n v="0"/>
    <n v="0"/>
    <n v="0"/>
    <n v="4000"/>
    <n v="4000"/>
    <n v="0"/>
    <s v="G/730807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09 Medicamentos"/>
    <s v="001"/>
    <n v="130998.14"/>
    <n v="-44056.01"/>
    <n v="86942.13"/>
    <n v="-46460.75"/>
    <n v="40481.380000000005"/>
    <n v="4694.72"/>
    <n v="15168.79"/>
    <n v="2258.62"/>
    <n v="71773.34"/>
    <n v="84683.510000000009"/>
    <n v="20617.87"/>
    <s v="G/730809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10 Dispositivos Médicos para Laboratorio Cl"/>
    <s v="001"/>
    <n v="193316.22"/>
    <n v="0"/>
    <n v="193316.22"/>
    <n v="-80000"/>
    <n v="113316.22"/>
    <n v="0"/>
    <n v="32782.43"/>
    <n v="32782.43"/>
    <n v="160533.79"/>
    <n v="160533.79"/>
    <n v="80533.789999999994"/>
    <s v="G/730810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12 Materiales Didácticos"/>
    <s v="001"/>
    <n v="11352.41"/>
    <n v="-11352.41"/>
    <n v="0"/>
    <n v="0"/>
    <n v="0"/>
    <n v="0"/>
    <n v="0"/>
    <n v="0"/>
    <n v="0"/>
    <n v="0"/>
    <n v="0"/>
    <s v="G/730812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13 Repuestos y Accesorios"/>
    <s v="001"/>
    <n v="40000"/>
    <n v="6068.15"/>
    <n v="46068.15"/>
    <n v="0"/>
    <n v="46068.15"/>
    <n v="7773.92"/>
    <n v="0"/>
    <n v="0"/>
    <n v="46068.15"/>
    <n v="46068.15"/>
    <n v="38294.230000000003"/>
    <s v="G/730813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26 Dispositivos Médicos de Uso General"/>
    <s v="001"/>
    <n v="230000"/>
    <n v="233947.11"/>
    <n v="463947.11"/>
    <n v="-300000"/>
    <n v="163947.10999999999"/>
    <n v="0"/>
    <n v="17269.95"/>
    <n v="9410.24"/>
    <n v="446677.16"/>
    <n v="454536.87"/>
    <n v="146677.16"/>
    <s v="G/730826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4"/>
    <s v="730832 Dispositivos Médicos para Odontología"/>
    <s v="001"/>
    <n v="37000"/>
    <n v="-13000"/>
    <n v="24000"/>
    <n v="-23000"/>
    <n v="1000"/>
    <n v="0"/>
    <n v="0"/>
    <n v="0"/>
    <n v="24000"/>
    <n v="24000"/>
    <n v="1000"/>
    <s v="G/73083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101 Agua Potable"/>
    <s v="001"/>
    <n v="0"/>
    <n v="3000"/>
    <n v="3000"/>
    <n v="0"/>
    <n v="3000"/>
    <n v="0"/>
    <n v="3000"/>
    <n v="179.98"/>
    <n v="0"/>
    <n v="2820.02"/>
    <n v="0"/>
    <s v="G/730101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104 Energía Eléctrica"/>
    <s v="001"/>
    <n v="0"/>
    <n v="25000"/>
    <n v="25000"/>
    <n v="0"/>
    <n v="25000"/>
    <n v="0"/>
    <n v="25000"/>
    <n v="2966.13"/>
    <n v="0"/>
    <n v="22033.87"/>
    <n v="0"/>
    <s v="G/7301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105 Telecomunicaciones"/>
    <s v="001"/>
    <n v="0"/>
    <n v="22000"/>
    <n v="22000"/>
    <n v="0"/>
    <n v="22000"/>
    <n v="0"/>
    <n v="22000"/>
    <n v="0"/>
    <n v="0"/>
    <n v="22000"/>
    <n v="0"/>
    <s v="G/730105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02 Fletes y Maniobras"/>
    <s v="001"/>
    <n v="6500"/>
    <n v="-6500"/>
    <n v="0"/>
    <n v="0"/>
    <n v="0"/>
    <n v="0"/>
    <n v="0"/>
    <n v="0"/>
    <n v="0"/>
    <n v="0"/>
    <n v="0"/>
    <s v="G/73020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04 Edición, Impresión, Reproducción, Public"/>
    <s v="001"/>
    <n v="105000"/>
    <n v="-105000"/>
    <n v="0"/>
    <n v="0"/>
    <n v="0"/>
    <n v="0"/>
    <n v="0"/>
    <n v="0"/>
    <n v="0"/>
    <n v="0"/>
    <n v="0"/>
    <s v="G/7302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05 Espectáculos Culturales y Sociales"/>
    <s v="001"/>
    <n v="95000"/>
    <n v="-20000"/>
    <n v="75000"/>
    <n v="-75000"/>
    <n v="0"/>
    <n v="0"/>
    <n v="0"/>
    <n v="0"/>
    <n v="75000"/>
    <n v="75000"/>
    <n v="0"/>
    <s v="G/730205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07 Difusión, Información y Publicidad"/>
    <s v="001"/>
    <n v="80000"/>
    <n v="-60000"/>
    <n v="20000"/>
    <n v="-20000"/>
    <n v="0"/>
    <n v="0"/>
    <n v="0"/>
    <n v="0"/>
    <n v="20000"/>
    <n v="20000"/>
    <n v="0"/>
    <s v="G/730207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08 Servicio de Seguridad y Vigilancia"/>
    <s v="001"/>
    <n v="54000"/>
    <n v="51800"/>
    <n v="105800"/>
    <n v="-54447.44"/>
    <n v="51352.56"/>
    <n v="0"/>
    <n v="31352.560000000001"/>
    <n v="11757.21"/>
    <n v="74447.44"/>
    <n v="94042.790000000008"/>
    <n v="20000"/>
    <s v="G/730208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48 Eventos Oficiales"/>
    <s v="001"/>
    <n v="20000"/>
    <n v="50000"/>
    <n v="70000"/>
    <n v="-70000"/>
    <n v="0"/>
    <n v="0"/>
    <n v="0"/>
    <n v="0"/>
    <n v="70000"/>
    <n v="70000"/>
    <n v="0"/>
    <s v="G/730248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249 Eventos Públicos Promocionales"/>
    <s v="001"/>
    <n v="115000"/>
    <n v="-15000"/>
    <n v="100000"/>
    <n v="-100000"/>
    <n v="0"/>
    <n v="0"/>
    <n v="0"/>
    <n v="0"/>
    <n v="100000"/>
    <n v="100000"/>
    <n v="0"/>
    <s v="G/730249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402 Edificios, Locales, Residencias y Cablea"/>
    <s v="001"/>
    <n v="0"/>
    <n v="50000"/>
    <n v="50000"/>
    <n v="0"/>
    <n v="50000"/>
    <n v="0"/>
    <n v="23816.57"/>
    <n v="0"/>
    <n v="26183.43"/>
    <n v="50000"/>
    <n v="26183.43"/>
    <s v="G/73040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417 Infraestructura"/>
    <s v="001"/>
    <n v="270000"/>
    <n v="-100000"/>
    <n v="170000"/>
    <n v="-170000"/>
    <n v="0"/>
    <n v="0"/>
    <n v="0"/>
    <n v="0"/>
    <n v="170000"/>
    <n v="170000"/>
    <n v="0"/>
    <s v="G/730417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418 Mantenimiento de Áreas Verdes y Arreglo"/>
    <s v="001"/>
    <n v="0"/>
    <n v="1000"/>
    <n v="1000"/>
    <n v="0"/>
    <n v="1000"/>
    <n v="0"/>
    <n v="0"/>
    <n v="0"/>
    <n v="1000"/>
    <n v="1000"/>
    <n v="1000"/>
    <s v="G/730418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612 Capacitación a Servidores Públicos"/>
    <s v="001"/>
    <n v="105000"/>
    <n v="-55000"/>
    <n v="50000"/>
    <n v="-50000"/>
    <n v="0"/>
    <n v="0"/>
    <n v="0"/>
    <n v="0"/>
    <n v="50000"/>
    <n v="50000"/>
    <n v="0"/>
    <s v="G/73061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613 Capacitación para la Ciudadanía en Gener"/>
    <s v="001"/>
    <n v="120000"/>
    <n v="-87400"/>
    <n v="32600"/>
    <n v="-32600"/>
    <n v="0"/>
    <n v="0"/>
    <n v="0"/>
    <n v="0"/>
    <n v="32600"/>
    <n v="32600"/>
    <n v="0"/>
    <s v="G/730613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804 Materiales de Oficina"/>
    <s v="001"/>
    <n v="10000"/>
    <n v="8800"/>
    <n v="18800"/>
    <n v="-18800"/>
    <n v="0"/>
    <n v="0"/>
    <n v="0"/>
    <n v="0"/>
    <n v="18800"/>
    <n v="18800"/>
    <n v="0"/>
    <s v="G/7308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805 Materiales de Aseo"/>
    <s v="001"/>
    <n v="1750"/>
    <n v="-858.09"/>
    <n v="891.91"/>
    <n v="0"/>
    <n v="891.91"/>
    <n v="0"/>
    <n v="0"/>
    <n v="0"/>
    <n v="891.91"/>
    <n v="891.91"/>
    <n v="891.91"/>
    <s v="G/730805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807 Materiales de Impresión, Fotografía, Rep"/>
    <s v="001"/>
    <n v="0"/>
    <n v="3700"/>
    <n v="3700"/>
    <n v="-3700"/>
    <n v="0"/>
    <n v="0"/>
    <n v="0"/>
    <n v="0"/>
    <n v="3700"/>
    <n v="3700"/>
    <n v="0"/>
    <s v="G/730807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0812 Materiales Didácticos"/>
    <s v="001"/>
    <n v="90000"/>
    <n v="-60000"/>
    <n v="30000"/>
    <n v="0"/>
    <n v="30000"/>
    <n v="0"/>
    <n v="0"/>
    <n v="0"/>
    <n v="30000"/>
    <n v="30000"/>
    <n v="30000"/>
    <s v="G/730812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1403 Mobiliarios"/>
    <s v="001"/>
    <n v="750"/>
    <n v="0"/>
    <n v="750"/>
    <n v="-750"/>
    <n v="0"/>
    <n v="0"/>
    <n v="0"/>
    <n v="0"/>
    <n v="750"/>
    <n v="750"/>
    <n v="0"/>
    <s v="G/731403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4"/>
    <s v="731404 Maquinarias y Equipos"/>
    <s v="001"/>
    <n v="2000"/>
    <n v="-250"/>
    <n v="1750"/>
    <n v="0"/>
    <n v="1750"/>
    <n v="0"/>
    <n v="0"/>
    <n v="0"/>
    <n v="1750"/>
    <n v="1750"/>
    <n v="1750"/>
    <s v="G/731404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9"/>
    <s v="780206 Becas"/>
    <s v="001"/>
    <n v="80448"/>
    <n v="-53000"/>
    <n v="27448"/>
    <n v="-27448"/>
    <n v="0"/>
    <n v="0"/>
    <n v="0"/>
    <n v="0"/>
    <n v="27448"/>
    <n v="27448"/>
    <n v="0"/>
    <s v="G/780206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6"/>
    <s v="840103 Mobiliarios"/>
    <s v="001"/>
    <n v="1500"/>
    <n v="36155.22"/>
    <n v="37655.22"/>
    <n v="0"/>
    <n v="37655.22"/>
    <n v="0"/>
    <n v="0"/>
    <n v="0"/>
    <n v="37655.22"/>
    <n v="37655.22"/>
    <n v="37655.22"/>
    <s v="G/840103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6"/>
    <s v="840104 Maquinarias y Equipos"/>
    <s v="001"/>
    <n v="30000"/>
    <n v="78616"/>
    <n v="108616"/>
    <n v="0"/>
    <n v="108616"/>
    <n v="0"/>
    <n v="0"/>
    <n v="0"/>
    <n v="108616"/>
    <n v="108616"/>
    <n v="108616"/>
    <s v="G/840104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6"/>
    <s v="840107 Equipos, Sistemas y Paquetes Informáticos"/>
    <s v="001"/>
    <n v="50000"/>
    <n v="-42133.88"/>
    <n v="7866.1200000000026"/>
    <n v="0"/>
    <n v="7866.1200000000026"/>
    <n v="0"/>
    <n v="0"/>
    <n v="0"/>
    <n v="7866.1200000000026"/>
    <n v="7866.1200000000026"/>
    <n v="7866.12"/>
    <s v="G/840107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6"/>
    <s v="840113 Equipos Médicos"/>
    <s v="001"/>
    <n v="650757"/>
    <n v="-416807.37"/>
    <n v="233949.63"/>
    <n v="-139200"/>
    <n v="94749.63"/>
    <n v="0"/>
    <n v="47687.02"/>
    <n v="47687.02"/>
    <n v="186262.61000000002"/>
    <n v="186262.61000000002"/>
    <n v="47062.61"/>
    <s v="G/840113/1MM103"/>
  </r>
  <r>
    <s v="1"/>
    <s v="QUITO CIUDAD SOLIDARIA"/>
    <s v="SOCIALES"/>
    <s v="M"/>
    <s v="SALUD"/>
    <s v="Unidad de Salud Norte"/>
    <s v="UN31M010"/>
    <s v="SALUD AL DIA"/>
    <s v="GI00M10300006D ATENCIÓN Y PREVENCIÓN DE LA ENFERMEDAD"/>
    <x v="6"/>
    <s v="840115 Equipos Odontológicos"/>
    <s v="001"/>
    <n v="2550"/>
    <n v="38176.959999999999"/>
    <n v="40726.959999999999"/>
    <n v="-30726.959999999999"/>
    <n v="10000"/>
    <n v="0"/>
    <n v="0"/>
    <n v="0"/>
    <n v="40726.959999999999"/>
    <n v="40726.959999999999"/>
    <n v="10000"/>
    <s v="G/840115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6"/>
    <s v="840103 Mobiliarios"/>
    <s v="001"/>
    <n v="6000"/>
    <n v="12000"/>
    <n v="18000"/>
    <n v="-8000"/>
    <n v="10000"/>
    <n v="0"/>
    <n v="0"/>
    <n v="0"/>
    <n v="18000"/>
    <n v="18000"/>
    <n v="10000"/>
    <s v="G/840103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6"/>
    <s v="840104 Maquinarias y Equipos"/>
    <s v="001"/>
    <n v="19000"/>
    <n v="-5000"/>
    <n v="14000"/>
    <n v="-10000"/>
    <n v="4000"/>
    <n v="0"/>
    <n v="0"/>
    <n v="0"/>
    <n v="14000"/>
    <n v="14000"/>
    <n v="4000"/>
    <s v="G/840104/1MM103"/>
  </r>
  <r>
    <s v="1"/>
    <s v="QUITO CIUDAD SOLIDARIA"/>
    <s v="SOCIALES"/>
    <s v="M"/>
    <s v="SALUD"/>
    <s v="Unidad de Salud Norte"/>
    <s v="UN31M010"/>
    <s v="SALUD AL DIA"/>
    <s v="GI00M10300007D PREVENCION INTEGRAL DE ADICCIONES"/>
    <x v="6"/>
    <s v="840107 Equipos, Sistemas y Paquetes Informáticos"/>
    <s v="001"/>
    <n v="50000"/>
    <n v="-8478.44"/>
    <n v="41521.56"/>
    <n v="-20000"/>
    <n v="21521.559999999998"/>
    <n v="0"/>
    <n v="0"/>
    <n v="0"/>
    <n v="41521.56"/>
    <n v="41521.56"/>
    <n v="21521.56"/>
    <s v="G/840107/1MM103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105 Remuneraciones Unificadas"/>
    <s v="002"/>
    <n v="3409428"/>
    <n v="-332794.39"/>
    <n v="3076633.61"/>
    <n v="0"/>
    <n v="3076633.61"/>
    <n v="0"/>
    <n v="1785437.83"/>
    <n v="1785437.83"/>
    <n v="1291195.7799999998"/>
    <n v="1291195.7799999998"/>
    <n v="1291195.78"/>
    <s v="G/510105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106 Salarios Unificados"/>
    <s v="002"/>
    <n v="158226.23999999999"/>
    <n v="10174.959999999999"/>
    <n v="168401.19999999998"/>
    <n v="0"/>
    <n v="168401.19999999998"/>
    <n v="0"/>
    <n v="110980.76"/>
    <n v="110980.76"/>
    <n v="57420.439999999988"/>
    <n v="57420.439999999988"/>
    <n v="57420.44"/>
    <s v="G/510106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203 Decimotercer Sueldo"/>
    <s v="002"/>
    <n v="300907.52000000002"/>
    <n v="12320.08"/>
    <n v="313227.60000000003"/>
    <n v="0"/>
    <n v="313227.60000000003"/>
    <n v="27042.69"/>
    <n v="16896.099999999999"/>
    <n v="16896.099999999999"/>
    <n v="296331.50000000006"/>
    <n v="296331.50000000006"/>
    <n v="269288.81"/>
    <s v="G/510203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204 Decimocuarto Sueldo"/>
    <s v="002"/>
    <n v="83193.100000000006"/>
    <n v="3733.33"/>
    <n v="86926.430000000008"/>
    <n v="0"/>
    <n v="86926.430000000008"/>
    <n v="5070.7700000000004"/>
    <n v="67275.61"/>
    <n v="67275.61"/>
    <n v="19650.820000000007"/>
    <n v="19650.820000000007"/>
    <n v="14580.05"/>
    <s v="G/510204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304 Compensación por Transporte"/>
    <s v="002"/>
    <n v="2640"/>
    <n v="100"/>
    <n v="2740"/>
    <n v="0"/>
    <n v="2740"/>
    <n v="0"/>
    <n v="1119"/>
    <n v="1119"/>
    <n v="1621"/>
    <n v="1621"/>
    <n v="1621"/>
    <s v="G/510304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306 Alimentación"/>
    <s v="002"/>
    <n v="21120"/>
    <n v="800"/>
    <n v="21920"/>
    <n v="0"/>
    <n v="21920"/>
    <n v="0"/>
    <n v="9616"/>
    <n v="9616"/>
    <n v="12304"/>
    <n v="12304"/>
    <n v="12304"/>
    <s v="G/510306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401 Por Cargas Familiares"/>
    <s v="002"/>
    <n v="791.13"/>
    <n v="264"/>
    <n v="1055.1300000000001"/>
    <n v="0"/>
    <n v="1055.1300000000001"/>
    <n v="0"/>
    <n v="320"/>
    <n v="320"/>
    <n v="735.13000000000011"/>
    <n v="735.13000000000011"/>
    <n v="735.13"/>
    <s v="G/510401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408 Subsidio de Antigüedad"/>
    <s v="002"/>
    <n v="4746.79"/>
    <n v="-18.52"/>
    <n v="4728.2699999999995"/>
    <n v="1237.48"/>
    <n v="5965.75"/>
    <n v="0"/>
    <n v="3944.51"/>
    <n v="3944.51"/>
    <n v="783.75999999999931"/>
    <n v="783.75999999999931"/>
    <n v="2021.24"/>
    <s v="G/510408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507 Honorarios"/>
    <s v="002"/>
    <n v="12516.01"/>
    <n v="0"/>
    <n v="12516.01"/>
    <n v="0"/>
    <n v="12516.01"/>
    <n v="0"/>
    <n v="8782.7999999999993"/>
    <n v="8782.7999999999993"/>
    <n v="3733.2100000000009"/>
    <n v="3733.2100000000009"/>
    <n v="3733.21"/>
    <s v="G/510507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509 Horas Extraordinarias y Suplementarias"/>
    <s v="002"/>
    <n v="14033.49"/>
    <n v="0"/>
    <n v="14033.49"/>
    <n v="0"/>
    <n v="14033.49"/>
    <n v="0"/>
    <n v="6811.64"/>
    <n v="6811.64"/>
    <n v="7221.8499999999995"/>
    <n v="7221.8499999999995"/>
    <n v="7221.85"/>
    <s v="G/510509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510 Servicios Personales por Contrato"/>
    <s v="002"/>
    <n v="43236"/>
    <n v="297326"/>
    <n v="340562"/>
    <n v="0"/>
    <n v="340562"/>
    <n v="187486.46"/>
    <n v="153075.54"/>
    <n v="153075.54"/>
    <n v="187486.46"/>
    <n v="187486.46"/>
    <n v="0"/>
    <s v="G/510510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512 Subrogación"/>
    <s v="002"/>
    <n v="5286.67"/>
    <n v="0"/>
    <n v="5286.67"/>
    <n v="-2531.7399999999998"/>
    <n v="2754.9300000000003"/>
    <n v="0"/>
    <n v="223.2"/>
    <n v="223.2"/>
    <n v="5063.47"/>
    <n v="5063.47"/>
    <n v="2531.73"/>
    <s v="G/510512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513 Encargos"/>
    <s v="002"/>
    <n v="10573.35"/>
    <n v="0"/>
    <n v="10573.35"/>
    <n v="-5286.68"/>
    <n v="5286.67"/>
    <n v="0"/>
    <n v="0"/>
    <n v="0"/>
    <n v="10573.35"/>
    <n v="10573.35"/>
    <n v="5286.67"/>
    <s v="G/510513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601 Aporte Patronal"/>
    <s v="002"/>
    <n v="455986.48"/>
    <n v="18751.57"/>
    <n v="474738.05"/>
    <n v="0"/>
    <n v="474738.05"/>
    <n v="22805.16"/>
    <n v="260530.18"/>
    <n v="260530.18"/>
    <n v="214207.87"/>
    <n v="214207.87"/>
    <n v="191402.71"/>
    <s v="G/510601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602 Fondo de Reserva"/>
    <s v="002"/>
    <n v="300907.52000000002"/>
    <n v="12320.08"/>
    <n v="313227.60000000003"/>
    <n v="0"/>
    <n v="313227.60000000003"/>
    <n v="26814.09"/>
    <n v="155257.03"/>
    <n v="155257.03"/>
    <n v="157970.57000000004"/>
    <n v="157970.57000000004"/>
    <n v="131156.48000000001"/>
    <s v="G/510602/1MA101"/>
  </r>
  <r>
    <s v="1"/>
    <s v="QUITO CIUDAD SOLIDARIA"/>
    <s v="SOCIALES"/>
    <s v="M"/>
    <s v="SALUD"/>
    <s v="Unidad de Salud Sur"/>
    <s v="US33M030"/>
    <s v="FORTALECIMIENTO INSTITUCIONAL"/>
    <s v="GC00A10100004D REMUNERACION PERSONAL"/>
    <x v="0"/>
    <s v="510707 Compensación por Vacaciones no Gozadas por"/>
    <s v="002"/>
    <n v="34363.379999999997"/>
    <n v="0"/>
    <n v="34363.379999999997"/>
    <n v="0"/>
    <n v="34363.379999999997"/>
    <n v="0"/>
    <n v="7363.71"/>
    <n v="7363.71"/>
    <n v="26999.67"/>
    <n v="26999.67"/>
    <n v="26999.67"/>
    <s v="G/510707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101  Agua Potable"/>
    <s v="001"/>
    <n v="12200"/>
    <n v="0"/>
    <n v="12200"/>
    <n v="0"/>
    <n v="12200"/>
    <n v="0"/>
    <n v="6045.1"/>
    <n v="6045.1"/>
    <n v="6154.9"/>
    <n v="6154.9"/>
    <n v="6154.9"/>
    <s v="G/530101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104 Energía Eléctrica"/>
    <s v="001"/>
    <n v="15000"/>
    <n v="-3000"/>
    <n v="12000"/>
    <n v="0"/>
    <n v="12000"/>
    <n v="0"/>
    <n v="6654.45"/>
    <n v="6654.45"/>
    <n v="5345.55"/>
    <n v="5345.55"/>
    <n v="5345.55"/>
    <s v="G/5301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105 Telecomunicaciones"/>
    <s v="001"/>
    <n v="18000"/>
    <n v="-9000"/>
    <n v="9000"/>
    <n v="0"/>
    <n v="9000"/>
    <n v="1834.56"/>
    <n v="4896.32"/>
    <n v="4896.32"/>
    <n v="4103.68"/>
    <n v="4103.68"/>
    <n v="2269.12"/>
    <s v="G/530105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01 Transporte de Personal"/>
    <s v="001"/>
    <n v="70000"/>
    <n v="-40980"/>
    <n v="29020"/>
    <n v="0"/>
    <n v="29020"/>
    <n v="0"/>
    <n v="11220"/>
    <n v="10336.81"/>
    <n v="17800"/>
    <n v="18683.190000000002"/>
    <n v="17800"/>
    <s v="G/530201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03 Almacenamiento, Embalaje, Desembalaje, Enva"/>
    <s v="001"/>
    <n v="3000"/>
    <n v="0"/>
    <n v="3000"/>
    <n v="0"/>
    <n v="3000"/>
    <n v="0"/>
    <n v="0"/>
    <n v="0"/>
    <n v="3000"/>
    <n v="3000"/>
    <n v="3000"/>
    <s v="G/530203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04 Edición, Impresión, Reproducción, Public"/>
    <s v="001"/>
    <n v="35000"/>
    <n v="0"/>
    <n v="35000"/>
    <n v="0"/>
    <n v="35000"/>
    <n v="0"/>
    <n v="6804"/>
    <n v="6804"/>
    <n v="28196"/>
    <n v="28196"/>
    <n v="28196"/>
    <s v="G/5302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07 Difusión, Información y Publicidad"/>
    <s v="001"/>
    <n v="5000"/>
    <n v="0"/>
    <n v="5000"/>
    <n v="0"/>
    <n v="5000"/>
    <n v="0"/>
    <n v="0"/>
    <n v="0"/>
    <n v="5000"/>
    <n v="5000"/>
    <n v="5000"/>
    <s v="G/530207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08 Servicio de Seguridad y Vigilancia"/>
    <s v="001"/>
    <n v="150000"/>
    <n v="0"/>
    <n v="150000"/>
    <n v="0"/>
    <n v="150000"/>
    <n v="0"/>
    <n v="98840"/>
    <n v="79072"/>
    <n v="51160"/>
    <n v="70928"/>
    <n v="51160"/>
    <s v="G/530208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225 Servicio de Incineración de Documentos Públ"/>
    <s v="001"/>
    <n v="1500"/>
    <n v="0"/>
    <n v="1500"/>
    <n v="0"/>
    <n v="1500"/>
    <n v="0"/>
    <n v="0"/>
    <n v="0"/>
    <n v="1500"/>
    <n v="1500"/>
    <n v="1500"/>
    <s v="G/530225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402 Edificios, Locales, Residencias y Cablea"/>
    <s v="001"/>
    <n v="15000"/>
    <n v="32040.959999999999"/>
    <n v="47040.959999999999"/>
    <n v="0"/>
    <n v="47040.959999999999"/>
    <n v="0"/>
    <n v="42903.16"/>
    <n v="42903.16"/>
    <n v="4137.7999999999956"/>
    <n v="4137.7999999999956"/>
    <n v="4137.8"/>
    <s v="G/530402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403 Mobiliarios (Instalación, Mantenimiento"/>
    <s v="001"/>
    <n v="5000"/>
    <n v="0"/>
    <n v="5000"/>
    <n v="0"/>
    <n v="5000"/>
    <n v="0"/>
    <n v="0"/>
    <n v="0"/>
    <n v="5000"/>
    <n v="5000"/>
    <n v="5000"/>
    <s v="G/530403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404 Maquinarias y Equipos (Instalación, Mant"/>
    <s v="001"/>
    <n v="170000"/>
    <n v="-102040.96000000001"/>
    <n v="67959.039999999994"/>
    <n v="0"/>
    <n v="67959.039999999994"/>
    <n v="672"/>
    <n v="23442.66"/>
    <n v="15207.56"/>
    <n v="44516.37999999999"/>
    <n v="52751.479999999996"/>
    <n v="43844.38"/>
    <s v="G/5304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405 Vehículos (Servicio para Mantenimiento y Re"/>
    <s v="001"/>
    <n v="16000"/>
    <n v="0"/>
    <n v="16000"/>
    <n v="0"/>
    <n v="16000"/>
    <n v="2084.3200000000002"/>
    <n v="67.239999999999995"/>
    <n v="67.239999999999995"/>
    <n v="15932.76"/>
    <n v="15932.76"/>
    <n v="13848.44"/>
    <s v="G/530405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704 Mantenimiento y Reparación de Equipos y Sis"/>
    <s v="001"/>
    <n v="8000"/>
    <n v="0"/>
    <n v="8000"/>
    <n v="0"/>
    <n v="8000"/>
    <n v="0"/>
    <n v="2248.5700000000002"/>
    <n v="1970.58"/>
    <n v="5751.43"/>
    <n v="6029.42"/>
    <n v="5751.43"/>
    <s v="G/5307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03 Combustibles y Lubricantes"/>
    <s v="001"/>
    <n v="10000"/>
    <n v="0"/>
    <n v="10000"/>
    <n v="0"/>
    <n v="10000"/>
    <n v="0"/>
    <n v="5199.6400000000003"/>
    <n v="3582.16"/>
    <n v="4800.3599999999997"/>
    <n v="6417.84"/>
    <n v="4800.3599999999997"/>
    <s v="G/530803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04 Materiales de Oficina"/>
    <s v="001"/>
    <n v="10000"/>
    <n v="0"/>
    <n v="10000"/>
    <n v="0"/>
    <n v="10000"/>
    <n v="0"/>
    <n v="0"/>
    <n v="0"/>
    <n v="10000"/>
    <n v="10000"/>
    <n v="10000"/>
    <s v="G/5308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05 Materiales de Aseo"/>
    <s v="001"/>
    <n v="30000"/>
    <n v="0"/>
    <n v="30000"/>
    <n v="0"/>
    <n v="30000"/>
    <n v="4015.78"/>
    <n v="4049.73"/>
    <n v="1635.2"/>
    <n v="25950.27"/>
    <n v="28364.799999999999"/>
    <n v="21934.49"/>
    <s v="G/530805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07 Materiales de Impresión, Fotografía, Rep"/>
    <s v="001"/>
    <n v="40000"/>
    <n v="0"/>
    <n v="40000"/>
    <n v="0"/>
    <n v="40000"/>
    <n v="22190.34"/>
    <n v="0"/>
    <n v="0"/>
    <n v="40000"/>
    <n v="40000"/>
    <n v="17809.66"/>
    <s v="G/530807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11 Insumos, Materiales y Suministros para Cons"/>
    <s v="001"/>
    <n v="10000"/>
    <n v="0"/>
    <n v="10000"/>
    <n v="0"/>
    <n v="10000"/>
    <n v="0"/>
    <n v="0"/>
    <n v="0"/>
    <n v="10000"/>
    <n v="10000"/>
    <n v="10000"/>
    <s v="G/530811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13 Repuestos y Accesorios"/>
    <s v="001"/>
    <n v="180000"/>
    <n v="-150000"/>
    <n v="30000"/>
    <n v="0"/>
    <n v="30000"/>
    <n v="546"/>
    <n v="3347.12"/>
    <n v="3347.12"/>
    <n v="26652.880000000001"/>
    <n v="26652.880000000001"/>
    <n v="26106.880000000001"/>
    <s v="G/530813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0820 Menaje y Accesorios Descartables"/>
    <s v="001"/>
    <n v="3000"/>
    <n v="0"/>
    <n v="3000"/>
    <n v="0"/>
    <n v="3000"/>
    <n v="0"/>
    <n v="0"/>
    <n v="0"/>
    <n v="3000"/>
    <n v="3000"/>
    <n v="3000"/>
    <s v="G/530820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1403 Mobiliario"/>
    <s v="001"/>
    <n v="5000"/>
    <n v="0"/>
    <n v="5000"/>
    <n v="0"/>
    <n v="5000"/>
    <n v="0"/>
    <n v="0"/>
    <n v="0"/>
    <n v="5000"/>
    <n v="5000"/>
    <n v="5000"/>
    <s v="G/531403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1404 Maquinarias y Equipos"/>
    <s v="001"/>
    <n v="2000"/>
    <n v="0"/>
    <n v="2000"/>
    <n v="0"/>
    <n v="2000"/>
    <n v="0"/>
    <n v="0"/>
    <n v="0"/>
    <n v="2000"/>
    <n v="2000"/>
    <n v="2000"/>
    <s v="G/531404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1"/>
    <s v="531406 Herramientas y Equipos menores"/>
    <s v="001"/>
    <n v="7000"/>
    <n v="-7000"/>
    <n v="0"/>
    <n v="0"/>
    <n v="0"/>
    <n v="0"/>
    <n v="0"/>
    <n v="0"/>
    <n v="0"/>
    <n v="0"/>
    <n v="0"/>
    <s v="G/531406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2"/>
    <s v="570102 Tasas Generales, Impuestos, Contribuciones,"/>
    <s v="001"/>
    <n v="5000"/>
    <n v="-2500"/>
    <n v="2500"/>
    <n v="0"/>
    <n v="2500"/>
    <n v="0"/>
    <n v="1500"/>
    <n v="0"/>
    <n v="1000"/>
    <n v="2500"/>
    <n v="1000"/>
    <s v="G/570102/1MA101"/>
  </r>
  <r>
    <s v="1"/>
    <s v="QUITO CIUDAD SOLIDARIA"/>
    <s v="SOCIALES"/>
    <s v="M"/>
    <s v="SALUD"/>
    <s v="Unidad de Salud Sur"/>
    <s v="US33M030"/>
    <s v="FORTALECIMIENTO INSTITUCIONAL"/>
    <s v="GC00A10100001D GASTOS ADMINISTRATIVOS"/>
    <x v="2"/>
    <s v="570203 Comisiones Bancarias"/>
    <s v="001"/>
    <n v="550"/>
    <n v="0"/>
    <n v="550"/>
    <n v="0"/>
    <n v="550"/>
    <n v="0"/>
    <n v="0"/>
    <n v="0"/>
    <n v="550"/>
    <n v="550"/>
    <n v="550"/>
    <s v="G/570203/1MA101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106 Salarios Unificados"/>
    <s v="001"/>
    <n v="0"/>
    <n v="367027"/>
    <n v="367027"/>
    <n v="0"/>
    <n v="367027"/>
    <n v="210695.32"/>
    <n v="88764.68"/>
    <n v="88764.68"/>
    <n v="278262.32"/>
    <n v="278262.32"/>
    <n v="67567"/>
    <s v="G/71010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203 Decimotercer Sueldo"/>
    <s v="001"/>
    <n v="0"/>
    <n v="221729.66"/>
    <n v="221729.66"/>
    <n v="0"/>
    <n v="221729.66"/>
    <n v="191149.58"/>
    <n v="30580.080000000002"/>
    <n v="30580.080000000002"/>
    <n v="191149.58000000002"/>
    <n v="191149.58000000002"/>
    <n v="0"/>
    <s v="G/710203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204 Decimocuarto Sueldo"/>
    <s v="001"/>
    <n v="0"/>
    <n v="64100"/>
    <n v="64100"/>
    <n v="0"/>
    <n v="64100"/>
    <n v="51964.49"/>
    <n v="12135.51"/>
    <n v="12135.51"/>
    <n v="51964.49"/>
    <n v="51964.49"/>
    <n v="0"/>
    <s v="G/710204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304 Compensación por Tra"/>
    <s v="001"/>
    <n v="0"/>
    <n v="3720"/>
    <n v="3720"/>
    <n v="0"/>
    <n v="3720"/>
    <n v="3720"/>
    <n v="0"/>
    <n v="0"/>
    <n v="3720"/>
    <n v="3720"/>
    <n v="0"/>
    <s v="G/710304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306 Alimentación"/>
    <s v="001"/>
    <n v="0"/>
    <n v="30000"/>
    <n v="30000"/>
    <n v="0"/>
    <n v="30000"/>
    <n v="30000"/>
    <n v="0"/>
    <n v="0"/>
    <n v="30000"/>
    <n v="30000"/>
    <n v="0"/>
    <s v="G/71030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401 Cargas Familiares"/>
    <s v="001"/>
    <n v="0"/>
    <n v="4464"/>
    <n v="4464"/>
    <n v="0"/>
    <n v="4464"/>
    <n v="4464"/>
    <n v="0"/>
    <n v="0"/>
    <n v="4464"/>
    <n v="4464"/>
    <n v="0"/>
    <s v="G/710401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507 Honorarios"/>
    <s v="001"/>
    <n v="0"/>
    <n v="1663"/>
    <n v="1663"/>
    <n v="1305.3399999999999"/>
    <n v="2968.34"/>
    <n v="0"/>
    <n v="1662.27"/>
    <n v="1662.27"/>
    <n v="0.73000000000001819"/>
    <n v="0.73000000000001819"/>
    <n v="1306.07"/>
    <s v="G/710507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507 Honorarios"/>
    <s v="002"/>
    <n v="0"/>
    <n v="173134.39"/>
    <n v="173134.39"/>
    <n v="30103.38"/>
    <n v="203237.77000000002"/>
    <n v="0"/>
    <n v="173133.81"/>
    <n v="173133.81"/>
    <n v="0.58000000001629815"/>
    <n v="0.58000000001629815"/>
    <n v="30103.96"/>
    <s v="G/710507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510 Servicios Personales por Contrato"/>
    <s v="001"/>
    <n v="0"/>
    <n v="2361296"/>
    <n v="2361296"/>
    <n v="0"/>
    <n v="2361296"/>
    <n v="2035061.23"/>
    <n v="326234.77"/>
    <n v="326234.77"/>
    <n v="2035061.23"/>
    <n v="2035061.23"/>
    <n v="0"/>
    <s v="G/710510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601 Aporte Patronal"/>
    <s v="001"/>
    <n v="0"/>
    <n v="335088.33"/>
    <n v="335088.33"/>
    <n v="0"/>
    <n v="335088.33"/>
    <n v="262585.3"/>
    <n v="72503.03"/>
    <n v="72503.03"/>
    <n v="262585.30000000005"/>
    <n v="262585.30000000005"/>
    <n v="0"/>
    <s v="G/710601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602 Fondo de Reserva"/>
    <s v="001"/>
    <n v="0"/>
    <n v="196774.67"/>
    <n v="196774.67"/>
    <n v="0"/>
    <n v="196774.67"/>
    <n v="196774.67"/>
    <n v="0"/>
    <n v="0"/>
    <n v="196774.67"/>
    <n v="196774.67"/>
    <n v="0"/>
    <s v="G/710602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704 Compensación por Desahucio"/>
    <s v="001"/>
    <n v="0"/>
    <n v="10465"/>
    <n v="10465"/>
    <n v="0"/>
    <n v="10465"/>
    <n v="10465"/>
    <n v="0"/>
    <n v="0"/>
    <n v="10465"/>
    <n v="10465"/>
    <n v="0"/>
    <s v="G/710704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3"/>
    <s v="710707 Compensación por Vacaciones no Gozadas por"/>
    <s v="001"/>
    <n v="0"/>
    <n v="70985.84"/>
    <n v="70985.84"/>
    <n v="0"/>
    <n v="70985.84"/>
    <n v="1744.17"/>
    <n v="0"/>
    <n v="0"/>
    <n v="70985.84"/>
    <n v="70985.84"/>
    <n v="69241.67"/>
    <s v="G/710707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101 Agua Potable"/>
    <s v="001"/>
    <n v="0"/>
    <n v="2400"/>
    <n v="2400"/>
    <n v="0"/>
    <n v="2400"/>
    <n v="0"/>
    <n v="871.87"/>
    <n v="871.87"/>
    <n v="1528.13"/>
    <n v="1528.13"/>
    <n v="1528.13"/>
    <s v="G/730101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104 Energía Eléctrica"/>
    <s v="001"/>
    <n v="0"/>
    <n v="19800"/>
    <n v="19800"/>
    <n v="0"/>
    <n v="19800"/>
    <n v="0"/>
    <n v="12902.21"/>
    <n v="12902.21"/>
    <n v="6897.7900000000009"/>
    <n v="6897.7900000000009"/>
    <n v="6897.79"/>
    <s v="G/730104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01 Transporte de Personal"/>
    <s v="001"/>
    <n v="0"/>
    <n v="50000"/>
    <n v="50000"/>
    <n v="0"/>
    <n v="50000"/>
    <n v="0"/>
    <n v="45300"/>
    <n v="25566.66"/>
    <n v="4700"/>
    <n v="24433.34"/>
    <n v="4700"/>
    <s v="G/730201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02 Fletes y Maniobras"/>
    <s v="001"/>
    <n v="0"/>
    <n v="700"/>
    <n v="700"/>
    <n v="0"/>
    <n v="700"/>
    <n v="0"/>
    <n v="681"/>
    <n v="681"/>
    <n v="19"/>
    <n v="19"/>
    <n v="19"/>
    <s v="G/730202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08 Servicio de Seguridad y Vigilancia"/>
    <s v="001"/>
    <n v="0"/>
    <n v="78328"/>
    <n v="78328"/>
    <n v="0"/>
    <n v="78328"/>
    <n v="0"/>
    <n v="76608"/>
    <n v="45539.199999999997"/>
    <n v="1720"/>
    <n v="32788.800000000003"/>
    <n v="1720"/>
    <s v="G/730208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09 Servicios de Aseo, Lavado de Vestimenta"/>
    <s v="001"/>
    <n v="160000"/>
    <n v="450339.96"/>
    <n v="610339.96"/>
    <n v="0"/>
    <n v="610339.96"/>
    <n v="23520"/>
    <n v="586223.81000000006"/>
    <n v="180533.28"/>
    <n v="24116.149999999907"/>
    <n v="429806.67999999993"/>
    <n v="596.15"/>
    <s v="G/730209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26 Servicios Médicos Hospitalarios y Complemen"/>
    <s v="001"/>
    <n v="0"/>
    <n v="6400"/>
    <n v="6400"/>
    <n v="0"/>
    <n v="6400"/>
    <n v="0"/>
    <n v="6400"/>
    <n v="2240"/>
    <n v="0"/>
    <n v="4160"/>
    <n v="0"/>
    <s v="G/73022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235 Servicio de Alimentación"/>
    <s v="001"/>
    <n v="0"/>
    <n v="874191.1"/>
    <n v="874191.1"/>
    <n v="0"/>
    <n v="874191.1"/>
    <n v="0"/>
    <n v="874191.1"/>
    <n v="140269.07"/>
    <n v="0"/>
    <n v="733922.03"/>
    <n v="0"/>
    <s v="G/730235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402 Edificios, Locales, Residencias y Cablea"/>
    <s v="001"/>
    <n v="0"/>
    <n v="460010.73"/>
    <n v="460010.73"/>
    <n v="0"/>
    <n v="460010.73"/>
    <n v="0"/>
    <n v="449177.4"/>
    <n v="447749.99"/>
    <n v="10833.329999999958"/>
    <n v="12260.739999999991"/>
    <n v="10833.33"/>
    <s v="G/730402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606 Honorarios por Contratos Civiles de Servici"/>
    <s v="001"/>
    <n v="0"/>
    <n v="107878.39999999999"/>
    <n v="107878.39999999999"/>
    <n v="0"/>
    <n v="107878.39999999999"/>
    <n v="47678.400000000001"/>
    <n v="60200"/>
    <n v="12040"/>
    <n v="47678.399999999994"/>
    <n v="95838.399999999994"/>
    <n v="0"/>
    <s v="G/73060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02 Vestuario, Lencería, Prendas de Protecci"/>
    <s v="001"/>
    <n v="5000"/>
    <n v="307420.96000000002"/>
    <n v="312420.96000000002"/>
    <n v="0"/>
    <n v="312420.96000000002"/>
    <n v="0"/>
    <n v="268044.31"/>
    <n v="262444.31"/>
    <n v="44376.650000000023"/>
    <n v="49976.650000000023"/>
    <n v="44376.65"/>
    <s v="G/730802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05 Materiales de Aseo"/>
    <s v="001"/>
    <n v="0"/>
    <n v="13400"/>
    <n v="13400"/>
    <n v="0"/>
    <n v="13400"/>
    <n v="6423.76"/>
    <n v="3959.29"/>
    <n v="0"/>
    <n v="9440.7099999999991"/>
    <n v="13400"/>
    <n v="3016.95"/>
    <s v="G/730805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08 Instrumental Médico Quirúrgico"/>
    <s v="001"/>
    <n v="6872"/>
    <n v="-6872"/>
    <n v="0"/>
    <n v="0"/>
    <n v="0"/>
    <n v="0"/>
    <n v="0"/>
    <n v="0"/>
    <n v="0"/>
    <n v="0"/>
    <n v="0"/>
    <s v="G/730808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09 Medicamentos"/>
    <s v="001"/>
    <n v="70000"/>
    <n v="272960"/>
    <n v="342960"/>
    <n v="0"/>
    <n v="342960"/>
    <n v="47023.62"/>
    <n v="251062.39"/>
    <n v="91878.48"/>
    <n v="91897.609999999986"/>
    <n v="251081.52000000002"/>
    <n v="44873.99"/>
    <s v="G/730809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10 Dispositivos Médicos para Laboratorio Cl"/>
    <s v="001"/>
    <n v="140000"/>
    <n v="180000"/>
    <n v="320000"/>
    <n v="0"/>
    <n v="320000"/>
    <n v="0"/>
    <n v="21145.599999999999"/>
    <n v="0"/>
    <n v="298854.40000000002"/>
    <n v="320000"/>
    <n v="298854.40000000002"/>
    <s v="G/730810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13 Repuestos y Accesorios"/>
    <s v="001"/>
    <n v="0"/>
    <n v="20000"/>
    <n v="20000"/>
    <n v="0"/>
    <n v="20000"/>
    <n v="0"/>
    <n v="14067.74"/>
    <n v="14000"/>
    <n v="5932.26"/>
    <n v="6000"/>
    <n v="5932.26"/>
    <s v="G/730813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20 Menaje y Accesorios Descartables"/>
    <s v="001"/>
    <n v="0"/>
    <n v="85000"/>
    <n v="85000"/>
    <n v="0"/>
    <n v="85000"/>
    <n v="0"/>
    <n v="66550.8"/>
    <n v="66550.8"/>
    <n v="18449.199999999997"/>
    <n v="18449.199999999997"/>
    <n v="18449.2"/>
    <s v="G/730820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26 Dispositivos Médicos de Uso General"/>
    <s v="001"/>
    <n v="100000"/>
    <n v="583030.46"/>
    <n v="683030.46"/>
    <n v="0"/>
    <n v="683030.46"/>
    <n v="111937.16"/>
    <n v="549859.36"/>
    <n v="493822.24"/>
    <n v="133171.09999999998"/>
    <n v="189208.21999999997"/>
    <n v="21233.94"/>
    <s v="G/73082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0832 Dispositivos Médicos para Odontología"/>
    <s v="001"/>
    <n v="36000"/>
    <n v="-19549.12"/>
    <n v="16450.88"/>
    <n v="0"/>
    <n v="16450.88"/>
    <n v="0"/>
    <n v="0"/>
    <n v="0"/>
    <n v="16450.88"/>
    <n v="16450.88"/>
    <n v="16450.88"/>
    <s v="G/730832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1403 Mobiliarios"/>
    <s v="001"/>
    <n v="0"/>
    <n v="10023.52"/>
    <n v="10023.52"/>
    <n v="0"/>
    <n v="10023.52"/>
    <n v="0"/>
    <n v="7770"/>
    <n v="7770"/>
    <n v="2253.5200000000004"/>
    <n v="2253.5200000000004"/>
    <n v="2253.52"/>
    <s v="G/731403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4"/>
    <s v="731404 Maquinarias y Equipos"/>
    <s v="001"/>
    <n v="0"/>
    <n v="12584"/>
    <n v="12584"/>
    <n v="0"/>
    <n v="12584"/>
    <n v="0"/>
    <n v="10584"/>
    <n v="10584"/>
    <n v="2000"/>
    <n v="2000"/>
    <n v="2000"/>
    <s v="G/731404/1MM103"/>
  </r>
  <r>
    <s v="1"/>
    <s v="QUITO CIUDAD SOLIDARIA"/>
    <s v="SOCIALES"/>
    <s v="M"/>
    <s v="SALUD"/>
    <s v="Unidad de Salud Sur"/>
    <s v="US33M030"/>
    <s v="SALUD AL DIA"/>
    <s v="GI00M10300010D REMODELACIÓN DE LA UNIDAD METROPOLITAN"/>
    <x v="4"/>
    <s v="730402 Edificios, Locales, Residencias y Cablea"/>
    <s v="001"/>
    <n v="0"/>
    <n v="400000"/>
    <n v="400000"/>
    <n v="0"/>
    <n v="400000"/>
    <n v="0"/>
    <n v="0"/>
    <n v="0"/>
    <n v="400000"/>
    <n v="400000"/>
    <n v="400000"/>
    <s v="G/730402/1MM103"/>
  </r>
  <r>
    <s v="1"/>
    <s v="QUITO CIUDAD SOLIDARIA"/>
    <s v="SOCIALES"/>
    <s v="M"/>
    <s v="SALUD"/>
    <s v="Unidad de Salud Sur"/>
    <s v="US33M030"/>
    <s v="SALUD AL DIA"/>
    <s v="GI00M10300010D REMODELACIÓN DE LA UNIDAD METROPOLITAN"/>
    <x v="4"/>
    <s v="730605 Estudio y Diseño de Proyectos"/>
    <s v="001"/>
    <n v="2000000"/>
    <n v="-2000000"/>
    <n v="0"/>
    <n v="0"/>
    <n v="0"/>
    <n v="0"/>
    <n v="0"/>
    <n v="0"/>
    <n v="0"/>
    <n v="0"/>
    <n v="0"/>
    <s v="G/730605/1MM103"/>
  </r>
  <r>
    <s v="1"/>
    <s v="QUITO CIUDAD SOLIDARIA"/>
    <s v="SOCIALES"/>
    <s v="M"/>
    <s v="SALUD"/>
    <s v="Unidad de Salud Sur"/>
    <s v="US33M030"/>
    <s v="SALUD AL DIA"/>
    <s v="GI00M10300010D REMODELACIÓN DE LA UNIDAD METROPOLITAN"/>
    <x v="5"/>
    <s v="750501 Obras de Infraestructura"/>
    <s v="001"/>
    <n v="0"/>
    <n v="1600000"/>
    <n v="1600000"/>
    <n v="-1590000"/>
    <n v="10000"/>
    <n v="0"/>
    <n v="0"/>
    <n v="0"/>
    <n v="1600000"/>
    <n v="1600000"/>
    <n v="10000"/>
    <s v="G/750501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9"/>
    <s v="780206 Becas"/>
    <s v="001"/>
    <n v="382128"/>
    <n v="-382128"/>
    <n v="0"/>
    <n v="0"/>
    <n v="0"/>
    <n v="0"/>
    <n v="0"/>
    <n v="0"/>
    <n v="0"/>
    <n v="0"/>
    <n v="0"/>
    <s v="G/780206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6"/>
    <s v="840104 Maquinarias y Equipos"/>
    <s v="001"/>
    <n v="0"/>
    <n v="11000"/>
    <n v="11000"/>
    <n v="0"/>
    <n v="11000"/>
    <n v="0"/>
    <n v="0"/>
    <n v="0"/>
    <n v="11000"/>
    <n v="11000"/>
    <n v="11000"/>
    <s v="G/840104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6"/>
    <s v="840107 Equipos, Sistemas y Paquetes Informáticos"/>
    <s v="001"/>
    <n v="0"/>
    <n v="23800"/>
    <n v="23800"/>
    <n v="0"/>
    <n v="23800"/>
    <n v="0"/>
    <n v="17919.98"/>
    <n v="17919.98"/>
    <n v="5880.02"/>
    <n v="5880.02"/>
    <n v="5880.02"/>
    <s v="G/840107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6"/>
    <s v="840113 Equipos Médicos"/>
    <s v="001"/>
    <n v="25000"/>
    <n v="96139.07"/>
    <n v="121139.07"/>
    <n v="0"/>
    <n v="121139.07"/>
    <n v="0"/>
    <n v="28236.54"/>
    <n v="28236.54"/>
    <n v="92902.53"/>
    <n v="92902.53"/>
    <n v="92902.53"/>
    <s v="G/840113/1MM103"/>
  </r>
  <r>
    <s v="1"/>
    <s v="QUITO CIUDAD SOLIDARIA"/>
    <s v="SOCIALES"/>
    <s v="M"/>
    <s v="SALUD"/>
    <s v="Unidad de Salud Sur"/>
    <s v="US33M030"/>
    <s v="SALUD AL DIA"/>
    <s v="GI00M10300006D ATENCIÓN Y PREVENCIÓN DE LA ENFERMEDAD"/>
    <x v="6"/>
    <s v="840115 Equipos Odontológicos"/>
    <s v="001"/>
    <n v="20000"/>
    <n v="-20000"/>
    <n v="0"/>
    <n v="0"/>
    <n v="0"/>
    <n v="0"/>
    <n v="0"/>
    <n v="0"/>
    <n v="0"/>
    <n v="0"/>
    <n v="0"/>
    <s v="G/840115/1MM103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105 Remuneraciones Unificadas"/>
    <s v="002"/>
    <n v="174228"/>
    <n v="0"/>
    <n v="174228"/>
    <n v="-11702.48"/>
    <n v="162525.51999999999"/>
    <n v="0"/>
    <n v="106855.03"/>
    <n v="106855.03"/>
    <n v="67372.97"/>
    <n v="67372.97"/>
    <n v="55670.49"/>
    <s v="G/510105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106 Salarios Unificados"/>
    <s v="002"/>
    <n v="29502.6"/>
    <n v="0"/>
    <n v="29502.6"/>
    <n v="0"/>
    <n v="29502.6"/>
    <n v="0"/>
    <n v="19668.400000000001"/>
    <n v="19668.400000000001"/>
    <n v="9834.1999999999971"/>
    <n v="9834.1999999999971"/>
    <n v="9834.2000000000007"/>
    <s v="G/510106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108 Remuneración Mensual Unificada de Docentes"/>
    <s v="002"/>
    <n v="1646892"/>
    <n v="-9609.42"/>
    <n v="1637282.58"/>
    <n v="-59058.84"/>
    <n v="1578223.74"/>
    <n v="0"/>
    <n v="1043376"/>
    <n v="1043376"/>
    <n v="593906.58000000007"/>
    <n v="593906.58000000007"/>
    <n v="534847.74"/>
    <s v="G/510108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203 Decimotercer Sueldo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203 Decimotercer Sueldo"/>
    <s v="002"/>
    <n v="154218.54999999999"/>
    <n v="-800.78"/>
    <n v="153417.76999999999"/>
    <n v="0"/>
    <n v="153417.76999999999"/>
    <n v="0"/>
    <n v="11444.02"/>
    <n v="11336.4"/>
    <n v="141973.75"/>
    <n v="142081.37"/>
    <n v="141973.75"/>
    <s v="G/510203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204 Decimocuarto Sueldo"/>
    <s v="001"/>
    <n v="0"/>
    <n v="800"/>
    <n v="800"/>
    <n v="0"/>
    <n v="800"/>
    <n v="575.54999999999995"/>
    <n v="224.45"/>
    <n v="224.45"/>
    <n v="575.54999999999995"/>
    <n v="575.54999999999995"/>
    <n v="0"/>
    <s v="G/510204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204 Decimocuarto Sueldo"/>
    <s v="002"/>
    <n v="58032.26"/>
    <n v="15.76"/>
    <n v="58048.020000000004"/>
    <n v="0"/>
    <n v="58048.020000000004"/>
    <n v="0"/>
    <n v="53085.15"/>
    <n v="52763.49"/>
    <n v="4962.8700000000026"/>
    <n v="5284.5300000000061"/>
    <n v="4962.87"/>
    <s v="G/510204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304 Compensación por Transporte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306 Alimentación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401 Por Cargas Familiares"/>
    <s v="002"/>
    <n v="147.51"/>
    <n v="0"/>
    <n v="147.51"/>
    <n v="-2.31"/>
    <n v="145.19999999999999"/>
    <n v="0"/>
    <n v="96"/>
    <n v="96"/>
    <n v="51.509999999999991"/>
    <n v="51.509999999999991"/>
    <n v="49.2"/>
    <s v="G/510401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408 Subsidio de Antigüedad"/>
    <s v="002"/>
    <n v="885.08"/>
    <n v="0"/>
    <n v="885.08"/>
    <n v="0"/>
    <n v="885.08"/>
    <n v="0"/>
    <n v="786.8"/>
    <n v="786.8"/>
    <n v="98.280000000000086"/>
    <n v="98.280000000000086"/>
    <n v="98.28"/>
    <s v="G/510408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507 Honorarios"/>
    <s v="002"/>
    <n v="2932.17"/>
    <n v="0"/>
    <n v="2932.17"/>
    <n v="-1466.09"/>
    <n v="1466.0800000000002"/>
    <n v="0"/>
    <n v="0"/>
    <n v="0"/>
    <n v="2932.17"/>
    <n v="2932.17"/>
    <n v="1466.08"/>
    <s v="G/510507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510 Servicios Personales por Contrato"/>
    <s v="001"/>
    <n v="0"/>
    <n v="19608"/>
    <n v="19608"/>
    <n v="0"/>
    <n v="19608"/>
    <n v="12472.87"/>
    <n v="7135.13"/>
    <n v="7135.13"/>
    <n v="12472.869999999999"/>
    <n v="12472.869999999999"/>
    <n v="0"/>
    <s v="G/510510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512 Subrogación"/>
    <s v="002"/>
    <n v="1374.81"/>
    <n v="0"/>
    <n v="1374.81"/>
    <n v="-687.41"/>
    <n v="687.4"/>
    <n v="0"/>
    <n v="0"/>
    <n v="0"/>
    <n v="1374.81"/>
    <n v="1374.81"/>
    <n v="687.4"/>
    <s v="G/510512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513 Encargos"/>
    <s v="002"/>
    <n v="2749.61"/>
    <n v="0"/>
    <n v="2749.61"/>
    <n v="-1374.81"/>
    <n v="1374.8000000000002"/>
    <n v="0"/>
    <n v="0"/>
    <n v="0"/>
    <n v="2749.61"/>
    <n v="2749.61"/>
    <n v="1374.8"/>
    <s v="G/510513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601 Aporte Patronal"/>
    <s v="002"/>
    <n v="209252.87"/>
    <n v="-1071.4000000000001"/>
    <n v="208181.47"/>
    <n v="-8042.09"/>
    <n v="200139.38"/>
    <n v="0"/>
    <n v="132239.76999999999"/>
    <n v="132239.76999999999"/>
    <n v="75941.700000000012"/>
    <n v="75941.700000000012"/>
    <n v="67899.61"/>
    <s v="G/510601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601 Aporte Patronal"/>
    <s v="001"/>
    <n v="0"/>
    <n v="2480.41"/>
    <n v="2480.41"/>
    <n v="0"/>
    <n v="2480.41"/>
    <n v="1684.81"/>
    <n v="795.6"/>
    <n v="795.6"/>
    <n v="1684.81"/>
    <n v="1684.81"/>
    <n v="0"/>
    <s v="G/510601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602 Fondo de Reserva"/>
    <s v="002"/>
    <n v="154218.54999999999"/>
    <n v="-800.78"/>
    <n v="153417.76999999999"/>
    <n v="-10704.03"/>
    <n v="142713.74"/>
    <n v="0"/>
    <n v="95041.65"/>
    <n v="95041.65"/>
    <n v="58376.119999999995"/>
    <n v="58376.119999999995"/>
    <n v="47672.09"/>
    <s v="G/510602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602 Fondo de Reserva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4D REMUNERACION PERSONAL"/>
    <x v="0"/>
    <s v="510707 Compensación por Vacaciones no Gozadas por"/>
    <s v="002"/>
    <n v="8936.24"/>
    <n v="0"/>
    <n v="8936.24"/>
    <n v="0"/>
    <n v="8936.24"/>
    <n v="0"/>
    <n v="2316.94"/>
    <n v="1172"/>
    <n v="6619.2999999999993"/>
    <n v="7764.24"/>
    <n v="6619.3"/>
    <s v="G/510707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101  Agua Potable"/>
    <s v="001"/>
    <n v="14000"/>
    <n v="0"/>
    <n v="14000"/>
    <n v="0"/>
    <n v="14000"/>
    <n v="0"/>
    <n v="14000"/>
    <n v="7481.82"/>
    <n v="0"/>
    <n v="6518.18"/>
    <n v="0"/>
    <s v="G/530101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104 Energía Eléctrica"/>
    <s v="001"/>
    <n v="18000"/>
    <n v="0"/>
    <n v="18000"/>
    <n v="0"/>
    <n v="18000"/>
    <n v="0"/>
    <n v="18000"/>
    <n v="9368.8700000000008"/>
    <n v="0"/>
    <n v="8631.1299999999992"/>
    <n v="0"/>
    <s v="G/530104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105 Telecomunicaciones"/>
    <s v="001"/>
    <n v="1400"/>
    <n v="0"/>
    <n v="1400"/>
    <n v="0"/>
    <n v="1400"/>
    <n v="0"/>
    <n v="1400"/>
    <n v="783.2"/>
    <n v="0"/>
    <n v="616.79999999999995"/>
    <n v="0"/>
    <s v="G/530105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208 Servicio de Seguridad y Vigilancia"/>
    <s v="001"/>
    <n v="200000"/>
    <n v="0"/>
    <n v="200000"/>
    <n v="0"/>
    <n v="200000"/>
    <n v="0"/>
    <n v="198844.79999999999"/>
    <n v="132563.20000000001"/>
    <n v="1155.2000000000116"/>
    <n v="67436.799999999988"/>
    <n v="1155.2"/>
    <s v="G/530208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209 Servicios de Aseo, Lavado de Vestimenta"/>
    <s v="001"/>
    <n v="180000"/>
    <n v="0"/>
    <n v="180000"/>
    <n v="0"/>
    <n v="180000"/>
    <n v="0"/>
    <n v="173722.75"/>
    <n v="57479.93"/>
    <n v="6277.25"/>
    <n v="122520.07"/>
    <n v="6277.25"/>
    <s v="G/530209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402 Edificios, Locales, Residencias y Cablea"/>
    <s v="001"/>
    <n v="42180"/>
    <n v="0"/>
    <n v="42180"/>
    <n v="0"/>
    <n v="42180"/>
    <n v="0"/>
    <n v="0"/>
    <n v="0"/>
    <n v="42180"/>
    <n v="42180"/>
    <n v="42180"/>
    <s v="G/530402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405 Vehículos (Servicio para Mantenimiento y Re"/>
    <s v="001"/>
    <n v="900"/>
    <n v="0"/>
    <n v="900"/>
    <n v="0"/>
    <n v="900"/>
    <n v="0"/>
    <n v="0"/>
    <n v="0"/>
    <n v="900"/>
    <n v="900"/>
    <n v="900"/>
    <s v="G/530405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803 Combustibles y Lubricantes"/>
    <s v="001"/>
    <n v="400"/>
    <n v="0"/>
    <n v="400"/>
    <n v="0"/>
    <n v="400"/>
    <n v="0"/>
    <n v="0"/>
    <n v="0"/>
    <n v="400"/>
    <n v="400"/>
    <n v="400"/>
    <s v="G/530803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804 Materiales de Oficina"/>
    <s v="001"/>
    <n v="2800"/>
    <n v="0"/>
    <n v="2800"/>
    <n v="0"/>
    <n v="2800"/>
    <n v="962.71"/>
    <n v="1822.08"/>
    <n v="660.92"/>
    <n v="977.92000000000007"/>
    <n v="2139.08"/>
    <n v="15.21"/>
    <s v="G/530804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805 Materiales de Aseo"/>
    <s v="001"/>
    <n v="1000"/>
    <n v="0"/>
    <n v="1000"/>
    <n v="0"/>
    <n v="1000"/>
    <n v="326.95"/>
    <n v="663.04"/>
    <n v="0"/>
    <n v="336.96000000000004"/>
    <n v="1000"/>
    <n v="10.01"/>
    <s v="G/530805/1IA101"/>
  </r>
  <r>
    <s v="1"/>
    <s v="QUITO CIUDAD SOLIDARIA"/>
    <s v="SOCIALES"/>
    <s v="I"/>
    <s v="EDUCACION, RECREACION Y DEPORTE"/>
    <s v="Unidad Educativa Espejo"/>
    <s v="EE11I010"/>
    <s v="FORTALECIMIENTO INSTITUCIONAL"/>
    <s v="GC00A10100001D GASTOS ADMINISTRATIVOS"/>
    <x v="1"/>
    <s v="530807 Materiales de Impresión, Fotografía, Rep"/>
    <s v="001"/>
    <n v="18000"/>
    <n v="0"/>
    <n v="18000"/>
    <n v="0"/>
    <n v="18000"/>
    <n v="0"/>
    <n v="0"/>
    <n v="0"/>
    <n v="18000"/>
    <n v="18000"/>
    <n v="18000"/>
    <s v="G/530807/1IA101"/>
  </r>
  <r>
    <s v="1"/>
    <s v="QUITO CIUDAD SOLIDARIA"/>
    <s v="SOCIALES"/>
    <s v="I"/>
    <s v="EDUCACION, RECREACION Y DEPORTE"/>
    <s v="Unidad Educativa Espejo"/>
    <s v="EE11I010"/>
    <s v="SISTEMA EDUCATIVO MUNICIPAL"/>
    <s v="GI00I10200004D FORTALECIMIENTO PEDAGOGICO"/>
    <x v="5"/>
    <s v="750107 Construcciones y Edificaciones"/>
    <s v="001"/>
    <n v="10000"/>
    <n v="0"/>
    <n v="10000"/>
    <n v="-10000"/>
    <n v="0"/>
    <n v="0"/>
    <n v="0"/>
    <n v="0"/>
    <n v="10000"/>
    <n v="10000"/>
    <n v="0"/>
    <s v="G/750107/1II102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105 Remuneraciones Unificadas"/>
    <s v="002"/>
    <n v="70368"/>
    <n v="-1909.38"/>
    <n v="68458.62"/>
    <n v="13835.9"/>
    <n v="82294.51999999999"/>
    <n v="0"/>
    <n v="55672"/>
    <n v="55672"/>
    <n v="12786.619999999995"/>
    <n v="12786.619999999995"/>
    <n v="26622.52"/>
    <s v="G/510105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106 Salarios Unificados"/>
    <s v="002"/>
    <n v="6809.16"/>
    <n v="0"/>
    <n v="6809.16"/>
    <n v="0"/>
    <n v="6809.16"/>
    <n v="0"/>
    <n v="4539.4399999999996"/>
    <n v="4539.4399999999996"/>
    <n v="2269.7200000000003"/>
    <n v="2269.7200000000003"/>
    <n v="2269.7199999999998"/>
    <s v="G/510106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108 Remuneración Mensual Unificada de Docentes"/>
    <s v="002"/>
    <n v="765312"/>
    <n v="0"/>
    <n v="765312"/>
    <n v="119231.83"/>
    <n v="884543.83"/>
    <n v="0"/>
    <n v="584779.56999999995"/>
    <n v="584779.56999999995"/>
    <n v="180532.43000000005"/>
    <n v="180532.43000000005"/>
    <n v="299764.26"/>
    <s v="G/510108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203 Decimotercer Sueldo"/>
    <s v="002"/>
    <n v="70207.429999999993"/>
    <n v="0"/>
    <n v="70207.429999999993"/>
    <n v="0"/>
    <n v="70207.429999999993"/>
    <n v="0"/>
    <n v="6633.84"/>
    <n v="6633.84"/>
    <n v="63573.59"/>
    <n v="63573.59"/>
    <n v="63573.59"/>
    <s v="G/510203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203 Decimotercer Sueldo"/>
    <s v="001"/>
    <n v="0"/>
    <n v="817"/>
    <n v="817"/>
    <n v="0"/>
    <n v="817"/>
    <n v="817"/>
    <n v="0"/>
    <n v="0"/>
    <n v="817"/>
    <n v="817"/>
    <n v="0"/>
    <s v="G/510203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204 Decimocuarto Sueldo"/>
    <s v="001"/>
    <n v="0"/>
    <n v="400"/>
    <n v="400"/>
    <n v="0"/>
    <n v="400"/>
    <n v="242.22"/>
    <n v="157.78"/>
    <n v="157.78"/>
    <n v="242.22"/>
    <n v="242.22"/>
    <n v="0"/>
    <s v="G/5102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204 Decimocuarto Sueldo"/>
    <s v="002"/>
    <n v="27595.759999999998"/>
    <n v="1909.38"/>
    <n v="29505.14"/>
    <n v="0"/>
    <n v="29505.14"/>
    <n v="0"/>
    <n v="29505.14"/>
    <n v="29505.14"/>
    <n v="0"/>
    <n v="0"/>
    <n v="0"/>
    <s v="G/5102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304 Compensación por Transporte"/>
    <s v="002"/>
    <n v="132"/>
    <n v="0"/>
    <n v="132"/>
    <n v="-60.26"/>
    <n v="71.740000000000009"/>
    <n v="0"/>
    <n v="41.5"/>
    <n v="41.5"/>
    <n v="90.5"/>
    <n v="90.5"/>
    <n v="30.24"/>
    <s v="G/5103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306 Alimentación"/>
    <s v="002"/>
    <n v="1056"/>
    <n v="0"/>
    <n v="1056"/>
    <n v="-482.11"/>
    <n v="573.89"/>
    <n v="0"/>
    <n v="332"/>
    <n v="332"/>
    <n v="724"/>
    <n v="724"/>
    <n v="241.89"/>
    <s v="G/510306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401 Por Cargas Familiares"/>
    <s v="002"/>
    <n v="34.049999999999997"/>
    <n v="0"/>
    <n v="34.049999999999997"/>
    <n v="-34.049999999999997"/>
    <n v="0"/>
    <n v="0"/>
    <n v="0"/>
    <n v="0"/>
    <n v="34.049999999999997"/>
    <n v="34.049999999999997"/>
    <n v="0"/>
    <s v="G/510401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408 Subsidio de Antigüedad"/>
    <s v="002"/>
    <n v="204.27"/>
    <n v="0"/>
    <n v="204.27"/>
    <n v="-49.75"/>
    <n v="154.52000000000001"/>
    <n v="0"/>
    <n v="102.16"/>
    <n v="102.16"/>
    <n v="102.11000000000001"/>
    <n v="102.11000000000001"/>
    <n v="52.36"/>
    <s v="G/510408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507 Honorarios"/>
    <s v="002"/>
    <n v="3932.26"/>
    <n v="0"/>
    <n v="3932.26"/>
    <n v="-1966.13"/>
    <n v="1966.13"/>
    <n v="0"/>
    <n v="0"/>
    <n v="0"/>
    <n v="3932.26"/>
    <n v="3932.26"/>
    <n v="1966.13"/>
    <s v="G/510507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510 Servicios Personales por Contrato"/>
    <s v="001"/>
    <n v="0"/>
    <n v="9804"/>
    <n v="9804"/>
    <n v="0"/>
    <n v="9804"/>
    <n v="5119.87"/>
    <n v="4684.13"/>
    <n v="4684.13"/>
    <n v="5119.87"/>
    <n v="5119.87"/>
    <n v="0"/>
    <s v="G/510510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512 Subrogación"/>
    <s v="002"/>
    <n v="2580.37"/>
    <n v="0"/>
    <n v="2580.37"/>
    <n v="-1290.19"/>
    <n v="1290.1799999999998"/>
    <n v="0"/>
    <n v="0"/>
    <n v="0"/>
    <n v="2580.37"/>
    <n v="2580.37"/>
    <n v="1290.18"/>
    <s v="G/510512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513 Encargos"/>
    <s v="002"/>
    <n v="35160.74"/>
    <n v="0"/>
    <n v="35160.74"/>
    <n v="-15305.37"/>
    <n v="19855.369999999995"/>
    <n v="0"/>
    <n v="5200"/>
    <n v="5200"/>
    <n v="29960.739999999998"/>
    <n v="29960.739999999998"/>
    <n v="14655.37"/>
    <s v="G/510513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601 Aporte Patronal"/>
    <s v="002"/>
    <n v="95061.15"/>
    <n v="0"/>
    <n v="95061.15"/>
    <n v="15929.75"/>
    <n v="110990.9"/>
    <n v="0"/>
    <n v="73377.64"/>
    <n v="73377.64"/>
    <n v="21683.509999999995"/>
    <n v="21683.509999999995"/>
    <n v="37613.26"/>
    <s v="G/510601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601 Aporte Patronal"/>
    <s v="001"/>
    <n v="0"/>
    <n v="1240.21"/>
    <n v="1240.21"/>
    <n v="0"/>
    <n v="1240.21"/>
    <n v="717.91"/>
    <n v="522.29999999999995"/>
    <n v="522.29999999999995"/>
    <n v="717.91000000000008"/>
    <n v="717.91000000000008"/>
    <n v="0"/>
    <s v="G/510601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602 Fondo de Reserva"/>
    <s v="002"/>
    <n v="70207.429999999993"/>
    <n v="0"/>
    <n v="70207.429999999993"/>
    <n v="7364.05"/>
    <n v="77571.48"/>
    <n v="0"/>
    <n v="51736.53"/>
    <n v="51736.53"/>
    <n v="18470.899999999994"/>
    <n v="18470.899999999994"/>
    <n v="25834.95"/>
    <s v="G/510602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602 Fondo de Reserva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4D REMUNERACION PERSONAL"/>
    <x v="0"/>
    <s v="510707 Compensación por Vacaciones no Gozadas por"/>
    <s v="002"/>
    <n v="13772.4"/>
    <n v="0"/>
    <n v="13772.4"/>
    <n v="0"/>
    <n v="13772.4"/>
    <n v="0"/>
    <n v="0"/>
    <n v="0"/>
    <n v="13772.4"/>
    <n v="13772.4"/>
    <n v="13772.4"/>
    <s v="G/510707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101  Agua Potable"/>
    <s v="001"/>
    <n v="8000"/>
    <n v="0"/>
    <n v="8000"/>
    <n v="0"/>
    <n v="8000"/>
    <n v="0"/>
    <n v="8000"/>
    <n v="1955.06"/>
    <n v="0"/>
    <n v="6044.9400000000005"/>
    <n v="0"/>
    <s v="G/530101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104 Energía Eléctrica"/>
    <s v="001"/>
    <n v="9000"/>
    <n v="0"/>
    <n v="9000"/>
    <n v="0"/>
    <n v="9000"/>
    <n v="0"/>
    <n v="9000"/>
    <n v="1610.22"/>
    <n v="0"/>
    <n v="7389.78"/>
    <n v="0"/>
    <s v="G/5301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203 Almacenamiento, Embalaje, Desembalaje, Enva"/>
    <s v="001"/>
    <n v="1120"/>
    <n v="0"/>
    <n v="1120"/>
    <n v="0"/>
    <n v="1120"/>
    <n v="0"/>
    <n v="0"/>
    <n v="0"/>
    <n v="1120"/>
    <n v="1120"/>
    <n v="1120"/>
    <s v="G/530203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208 Servicio de Seguridad y Vigilancia"/>
    <s v="001"/>
    <n v="60000"/>
    <n v="0"/>
    <n v="60000"/>
    <n v="-24526.240000000002"/>
    <n v="35473.759999999995"/>
    <n v="0"/>
    <n v="35473.760000000002"/>
    <n v="2993.76"/>
    <n v="24526.239999999998"/>
    <n v="57006.239999999998"/>
    <n v="0"/>
    <s v="G/530208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209 Servicios de Aseo, Lavado de Vestimenta"/>
    <s v="001"/>
    <n v="41000"/>
    <n v="0"/>
    <n v="41000"/>
    <n v="-12300"/>
    <n v="28700"/>
    <n v="0"/>
    <n v="0"/>
    <n v="0"/>
    <n v="41000"/>
    <n v="41000"/>
    <n v="28700"/>
    <s v="G/530209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402 Edificios, Locales, Residencias y Cablea"/>
    <s v="001"/>
    <n v="10000"/>
    <n v="0"/>
    <n v="10000"/>
    <n v="0"/>
    <n v="10000"/>
    <n v="0"/>
    <n v="0"/>
    <n v="0"/>
    <n v="10000"/>
    <n v="10000"/>
    <n v="10000"/>
    <s v="G/530402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704 Mantenimiento y Reparación de Equipos y Sis"/>
    <s v="001"/>
    <n v="1200"/>
    <n v="0"/>
    <n v="1200"/>
    <n v="0"/>
    <n v="1200"/>
    <n v="0"/>
    <n v="0"/>
    <n v="0"/>
    <n v="1200"/>
    <n v="1200"/>
    <n v="1200"/>
    <s v="G/5307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804 Materiales de Oficina"/>
    <s v="001"/>
    <n v="4000"/>
    <n v="0"/>
    <n v="4000"/>
    <n v="0"/>
    <n v="4000"/>
    <n v="0"/>
    <n v="0"/>
    <n v="0"/>
    <n v="4000"/>
    <n v="4000"/>
    <n v="4000"/>
    <s v="G/530804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805 Materiales de Aseo"/>
    <s v="001"/>
    <n v="2555.84"/>
    <n v="0"/>
    <n v="2555.84"/>
    <n v="0"/>
    <n v="2555.84"/>
    <n v="0"/>
    <n v="0"/>
    <n v="0"/>
    <n v="2555.84"/>
    <n v="2555.84"/>
    <n v="2555.84"/>
    <s v="G/530805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807 Materiales de Impresión, Fotografía, Rep"/>
    <s v="001"/>
    <n v="9500"/>
    <n v="0"/>
    <n v="9500"/>
    <n v="0"/>
    <n v="9500"/>
    <n v="0"/>
    <n v="0"/>
    <n v="0"/>
    <n v="9500"/>
    <n v="9500"/>
    <n v="9500"/>
    <s v="G/530807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0812 Materiales Didácticos"/>
    <s v="001"/>
    <n v="1000"/>
    <n v="0"/>
    <n v="1000"/>
    <n v="0"/>
    <n v="1000"/>
    <n v="0"/>
    <n v="0"/>
    <n v="0"/>
    <n v="1000"/>
    <n v="1000"/>
    <n v="1000"/>
    <s v="G/530812/1IA101"/>
  </r>
  <r>
    <s v="1"/>
    <s v="QUITO CIUDAD SOLIDARIA"/>
    <s v="SOCIALES"/>
    <s v="I"/>
    <s v="EDUCACION, RECREACION Y DEPORTE"/>
    <s v="Unidad Educativa Julio E.Moreno"/>
    <s v="JM40I070"/>
    <s v="FORTALECIMIENTO INSTITUCIONAL"/>
    <s v="GC00A10100001D GASTOS ADMINISTRATIVOS"/>
    <x v="1"/>
    <s v="531403 Mobiliario"/>
    <s v="001"/>
    <n v="7001.16"/>
    <n v="0"/>
    <n v="7001.16"/>
    <n v="0"/>
    <n v="7001.16"/>
    <n v="0"/>
    <n v="0"/>
    <n v="0"/>
    <n v="7001.16"/>
    <n v="7001.16"/>
    <n v="7001.16"/>
    <s v="G/531403/1IA101"/>
  </r>
  <r>
    <s v="1"/>
    <s v="QUITO CIUDAD SOLIDARIA"/>
    <s v="SOCIALES"/>
    <s v="I"/>
    <s v="EDUCACION, RECREACION Y DEPORTE"/>
    <s v="Unidad Educativa Julio E.Moreno"/>
    <s v="JM40I070"/>
    <s v="SISTEMA EDUCATIVO MUNICIPAL"/>
    <s v="GI00I10200004D FORTALECIMIENTO PEDAGOGICO"/>
    <x v="4"/>
    <s v="730612 Capacitación a Servidores Públicos"/>
    <s v="001"/>
    <n v="10260"/>
    <n v="0"/>
    <n v="10260"/>
    <n v="-10260"/>
    <n v="0"/>
    <n v="0"/>
    <n v="0"/>
    <n v="0"/>
    <n v="10260"/>
    <n v="10260"/>
    <n v="0"/>
    <s v="G/730612/1II102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105 Remuneraciones Unificadas"/>
    <s v="002"/>
    <n v="120984"/>
    <n v="0"/>
    <n v="120984"/>
    <n v="-14891.2"/>
    <n v="106092.8"/>
    <n v="0"/>
    <n v="70144"/>
    <n v="70144"/>
    <n v="50840"/>
    <n v="50840"/>
    <n v="35948.800000000003"/>
    <s v="G/510105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106 Salarios Unificados"/>
    <s v="002"/>
    <n v="32457.72"/>
    <n v="0"/>
    <n v="32457.72"/>
    <n v="0"/>
    <n v="32457.72"/>
    <n v="0"/>
    <n v="21638.48"/>
    <n v="21638.48"/>
    <n v="10819.240000000002"/>
    <n v="10819.240000000002"/>
    <n v="10819.24"/>
    <s v="G/510106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108 Remuneración Mensual Unificada de Docentes"/>
    <s v="002"/>
    <n v="1003428"/>
    <n v="-7503.97"/>
    <n v="995924.03"/>
    <n v="11165.99"/>
    <n v="1007090.02"/>
    <n v="0"/>
    <n v="666327.06000000006"/>
    <n v="666327.06000000006"/>
    <n v="329596.96999999997"/>
    <n v="329596.96999999997"/>
    <n v="340762.96"/>
    <s v="G/510108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203 Decimotercer Sueldo"/>
    <s v="001"/>
    <n v="0"/>
    <n v="1634"/>
    <n v="1634"/>
    <n v="0"/>
    <n v="1634"/>
    <n v="1243.67"/>
    <n v="390.33"/>
    <n v="390.33"/>
    <n v="1243.67"/>
    <n v="1243.67"/>
    <n v="0"/>
    <s v="G/51020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203 Decimotercer Sueldo"/>
    <s v="002"/>
    <n v="96405.81"/>
    <n v="-625.33000000000004"/>
    <n v="95780.479999999996"/>
    <n v="0"/>
    <n v="95780.479999999996"/>
    <n v="0"/>
    <n v="9717.98"/>
    <n v="9717.98"/>
    <n v="86062.5"/>
    <n v="86062.5"/>
    <n v="86062.5"/>
    <s v="G/51020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204 Decimocuarto Sueldo"/>
    <s v="002"/>
    <n v="40582"/>
    <n v="15.76"/>
    <n v="40597.760000000002"/>
    <n v="0"/>
    <n v="40597.760000000002"/>
    <n v="0"/>
    <n v="36518.57"/>
    <n v="36518.57"/>
    <n v="4079.1900000000023"/>
    <n v="4079.1900000000023"/>
    <n v="4079.19"/>
    <s v="G/5102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204 Decimocuarto Sueldo"/>
    <s v="001"/>
    <n v="0"/>
    <n v="800"/>
    <n v="800"/>
    <n v="0"/>
    <n v="800"/>
    <n v="542.24"/>
    <n v="257.76"/>
    <n v="257.76"/>
    <n v="542.24"/>
    <n v="542.24"/>
    <n v="0"/>
    <s v="G/5102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304 Compensación por Transporte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306 Alimentación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401 Por Cargas Familiares"/>
    <s v="002"/>
    <n v="162.29"/>
    <n v="0"/>
    <n v="162.29"/>
    <n v="-162.29"/>
    <n v="0"/>
    <n v="0"/>
    <n v="0"/>
    <n v="0"/>
    <n v="162.29"/>
    <n v="162.29"/>
    <n v="0"/>
    <s v="G/51040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408 Subsidio de Antigüedad"/>
    <s v="002"/>
    <n v="973.73"/>
    <n v="0"/>
    <n v="973.73"/>
    <n v="0"/>
    <n v="973.73"/>
    <n v="0"/>
    <n v="865.52"/>
    <n v="865.52"/>
    <n v="108.21000000000004"/>
    <n v="108.21000000000004"/>
    <n v="108.21"/>
    <s v="G/510408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507 Honorarios"/>
    <s v="002"/>
    <n v="3824.9"/>
    <n v="0"/>
    <n v="3824.9"/>
    <n v="-1912.45"/>
    <n v="1912.45"/>
    <n v="0"/>
    <n v="0"/>
    <n v="0"/>
    <n v="3824.9"/>
    <n v="3824.9"/>
    <n v="1912.45"/>
    <s v="G/510507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510 Servicios Personales por Contrato"/>
    <s v="001"/>
    <n v="0"/>
    <n v="19608"/>
    <n v="19608"/>
    <n v="0"/>
    <n v="19608"/>
    <n v="12472.87"/>
    <n v="7135.13"/>
    <n v="7135.13"/>
    <n v="12472.869999999999"/>
    <n v="12472.869999999999"/>
    <n v="0"/>
    <s v="G/510510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512 Subrogación"/>
    <s v="002"/>
    <n v="1616.59"/>
    <n v="0"/>
    <n v="1616.59"/>
    <n v="-808.3"/>
    <n v="808.29"/>
    <n v="0"/>
    <n v="0"/>
    <n v="0"/>
    <n v="1616.59"/>
    <n v="1616.59"/>
    <n v="808.29"/>
    <s v="G/510512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513 Encargos"/>
    <s v="002"/>
    <n v="6233.19"/>
    <n v="0"/>
    <n v="6233.19"/>
    <n v="-3116.6"/>
    <n v="3116.5899999999997"/>
    <n v="0"/>
    <n v="0"/>
    <n v="0"/>
    <n v="6233.19"/>
    <n v="6233.19"/>
    <n v="3116.59"/>
    <s v="G/51051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601 Aporte Patronal"/>
    <s v="002"/>
    <n v="131130.31"/>
    <n v="-836.59"/>
    <n v="130293.72"/>
    <n v="-603.54999999999995"/>
    <n v="129690.17"/>
    <n v="0"/>
    <n v="85799.360000000001"/>
    <n v="85799.360000000001"/>
    <n v="44494.36"/>
    <n v="44494.36"/>
    <n v="43890.81"/>
    <s v="G/51060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601 Aporte Patronal"/>
    <s v="001"/>
    <n v="0"/>
    <n v="2480.41"/>
    <n v="2480.41"/>
    <n v="0"/>
    <n v="2480.41"/>
    <n v="1684.81"/>
    <n v="795.6"/>
    <n v="795.6"/>
    <n v="1684.81"/>
    <n v="1684.81"/>
    <n v="0"/>
    <s v="G/51060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602 Fondo de Reserva"/>
    <s v="002"/>
    <n v="96405.81"/>
    <n v="-625.33000000000004"/>
    <n v="95780.479999999996"/>
    <n v="-3726.77"/>
    <n v="92053.709999999992"/>
    <n v="0"/>
    <n v="61354.720000000001"/>
    <n v="61354.720000000001"/>
    <n v="34425.759999999995"/>
    <n v="34425.759999999995"/>
    <n v="30698.99"/>
    <s v="G/510602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602 Fondo de Reserva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4D REMUNERACION PERSONAL"/>
    <x v="0"/>
    <s v="510707 Compensación por Vacaciones no Gozadas por"/>
    <s v="002"/>
    <n v="10507.86"/>
    <n v="0"/>
    <n v="10507.86"/>
    <n v="0"/>
    <n v="10507.86"/>
    <n v="0"/>
    <n v="288.72000000000003"/>
    <n v="288.72000000000003"/>
    <n v="10219.140000000001"/>
    <n v="10219.140000000001"/>
    <n v="10219.14"/>
    <s v="G/510707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101  Agua Potable"/>
    <s v="001"/>
    <n v="10000"/>
    <n v="0"/>
    <n v="10000"/>
    <n v="0"/>
    <n v="10000"/>
    <n v="0"/>
    <n v="0"/>
    <n v="0"/>
    <n v="10000"/>
    <n v="10000"/>
    <n v="10000"/>
    <s v="G/53010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104 Energía Eléctrica"/>
    <s v="001"/>
    <n v="9000"/>
    <n v="0"/>
    <n v="9000"/>
    <n v="0"/>
    <n v="9000"/>
    <n v="0"/>
    <n v="0"/>
    <n v="0"/>
    <n v="9000"/>
    <n v="9000"/>
    <n v="9000"/>
    <s v="G/5301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105 Telecomunicaciones"/>
    <s v="001"/>
    <n v="500"/>
    <n v="0"/>
    <n v="500"/>
    <n v="0"/>
    <n v="500"/>
    <n v="0"/>
    <n v="500"/>
    <n v="374.1"/>
    <n v="0"/>
    <n v="125.89999999999998"/>
    <n v="0"/>
    <s v="G/530105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106  Servicio de Correo"/>
    <s v="001"/>
    <n v="1000"/>
    <n v="0"/>
    <n v="1000"/>
    <n v="0"/>
    <n v="1000"/>
    <n v="0"/>
    <n v="0"/>
    <n v="0"/>
    <n v="1000"/>
    <n v="1000"/>
    <n v="1000"/>
    <s v="G/530106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204 Edición, Impresión, Reproducción, Public"/>
    <s v="001"/>
    <n v="3000"/>
    <n v="4000"/>
    <n v="7000"/>
    <n v="0"/>
    <n v="7000"/>
    <n v="0"/>
    <n v="3136"/>
    <n v="3136"/>
    <n v="3864"/>
    <n v="3864"/>
    <n v="3864"/>
    <s v="G/5302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205 Espectáculos Culturales y Sociales"/>
    <s v="001"/>
    <n v="3000"/>
    <n v="0"/>
    <n v="3000"/>
    <n v="-2000"/>
    <n v="1000"/>
    <n v="0"/>
    <n v="0"/>
    <n v="0"/>
    <n v="3000"/>
    <n v="3000"/>
    <n v="1000"/>
    <s v="G/530205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208 Servicio de Seguridad y Vigilancia"/>
    <s v="001"/>
    <n v="150000"/>
    <n v="-29000"/>
    <n v="121000"/>
    <n v="0"/>
    <n v="121000"/>
    <n v="9000"/>
    <n v="112000"/>
    <n v="74666.64"/>
    <n v="9000"/>
    <n v="46333.36"/>
    <n v="0"/>
    <s v="G/530208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209 Servicios de Aseo, Lavado de Vestimenta"/>
    <s v="001"/>
    <n v="120000"/>
    <n v="-8000"/>
    <n v="112000"/>
    <n v="0"/>
    <n v="112000"/>
    <n v="112"/>
    <n v="111888"/>
    <n v="50349.599999999999"/>
    <n v="112"/>
    <n v="61650.400000000001"/>
    <n v="0"/>
    <s v="G/530209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02 Edificios, Locales, Residencias y Cablea"/>
    <s v="001"/>
    <n v="33700"/>
    <n v="12500"/>
    <n v="46200"/>
    <n v="0"/>
    <n v="46200"/>
    <n v="2"/>
    <n v="4228"/>
    <n v="4228"/>
    <n v="41972"/>
    <n v="41972"/>
    <n v="41970"/>
    <s v="G/530402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03 Mobiliarios (Instalación, Mantenimiento"/>
    <s v="001"/>
    <n v="5000"/>
    <n v="2000"/>
    <n v="7000"/>
    <n v="0"/>
    <n v="7000"/>
    <n v="0"/>
    <n v="6944"/>
    <n v="0"/>
    <n v="56"/>
    <n v="7000"/>
    <n v="56"/>
    <s v="G/53040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04 Maquinarias y Equipos (Instalación, Mant"/>
    <s v="001"/>
    <n v="2000"/>
    <n v="1500"/>
    <n v="3500"/>
    <n v="0"/>
    <n v="3500"/>
    <n v="0.72"/>
    <n v="3437.28"/>
    <n v="3274.88"/>
    <n v="62.7199999999998"/>
    <n v="225.11999999999989"/>
    <n v="62"/>
    <s v="G/5304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05 Vehículos (Servicio para Mantenimiento y Re"/>
    <s v="001"/>
    <n v="600"/>
    <n v="0"/>
    <n v="600"/>
    <n v="0"/>
    <n v="600"/>
    <n v="0"/>
    <n v="0"/>
    <n v="0"/>
    <n v="600"/>
    <n v="600"/>
    <n v="600"/>
    <s v="G/530405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18 Mantenimiento de Áreas Verdes y Arreglo de"/>
    <s v="001"/>
    <n v="0"/>
    <n v="4250"/>
    <n v="4250"/>
    <n v="0"/>
    <n v="4250"/>
    <n v="16.399999999999999"/>
    <n v="4233.6000000000004"/>
    <n v="1693.44"/>
    <n v="16.399999999999636"/>
    <n v="2556.56"/>
    <n v="0"/>
    <s v="G/530418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419 Bienes Deportivos (Instalación, Mantenimien"/>
    <s v="001"/>
    <n v="0"/>
    <n v="5000"/>
    <n v="5000"/>
    <n v="-2500"/>
    <n v="2500"/>
    <n v="0"/>
    <n v="0"/>
    <n v="0"/>
    <n v="5000"/>
    <n v="5000"/>
    <n v="2500"/>
    <s v="G/530419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704 Mantenimiento y Reparación de Equipos y Sis"/>
    <s v="001"/>
    <n v="4000"/>
    <n v="0"/>
    <n v="4000"/>
    <n v="0"/>
    <n v="4000"/>
    <n v="0"/>
    <n v="0"/>
    <n v="0"/>
    <n v="4000"/>
    <n v="4000"/>
    <n v="4000"/>
    <s v="G/5307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01 Alimentos y Bebidas"/>
    <s v="001"/>
    <n v="500"/>
    <n v="0"/>
    <n v="500"/>
    <n v="-500"/>
    <n v="0"/>
    <n v="0"/>
    <n v="0"/>
    <n v="0"/>
    <n v="500"/>
    <n v="500"/>
    <n v="0"/>
    <s v="G/53080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03 Combustibles y Lubricantes"/>
    <s v="001"/>
    <n v="400"/>
    <n v="0"/>
    <n v="400"/>
    <n v="0"/>
    <n v="400"/>
    <n v="0"/>
    <n v="400"/>
    <n v="0"/>
    <n v="0"/>
    <n v="400"/>
    <n v="0"/>
    <s v="G/53080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04 Materiales de Oficina"/>
    <s v="001"/>
    <n v="2000"/>
    <n v="0"/>
    <n v="2000"/>
    <n v="0"/>
    <n v="2000"/>
    <n v="384.93"/>
    <n v="1615.07"/>
    <n v="1456.93"/>
    <n v="384.93000000000006"/>
    <n v="543.06999999999994"/>
    <n v="0"/>
    <s v="G/530804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05 Materiales de Aseo"/>
    <s v="001"/>
    <n v="0"/>
    <n v="750"/>
    <n v="750"/>
    <n v="0"/>
    <n v="750"/>
    <n v="750"/>
    <n v="0"/>
    <n v="0"/>
    <n v="750"/>
    <n v="750"/>
    <n v="0"/>
    <s v="G/530805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07 Materiales de Impresión, Fotografía, Rep"/>
    <s v="001"/>
    <n v="5000"/>
    <n v="0"/>
    <n v="5000"/>
    <n v="0"/>
    <n v="5000"/>
    <n v="9.06"/>
    <n v="4990.9399999999996"/>
    <n v="4990.9399999999996"/>
    <n v="9.0600000000004002"/>
    <n v="9.0600000000004002"/>
    <n v="0"/>
    <s v="G/530807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11 Insumos, Materiales y Suministros para Cons"/>
    <s v="001"/>
    <n v="2500"/>
    <n v="0"/>
    <n v="2500"/>
    <n v="0"/>
    <n v="2500"/>
    <n v="76.59"/>
    <n v="2423.41"/>
    <n v="0"/>
    <n v="76.590000000000146"/>
    <n v="2500"/>
    <n v="0"/>
    <s v="G/530811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0813 Repuestos y Accesorios"/>
    <s v="001"/>
    <n v="1000"/>
    <n v="0"/>
    <n v="1000"/>
    <n v="0"/>
    <n v="1000"/>
    <n v="0"/>
    <n v="0"/>
    <n v="0"/>
    <n v="1000"/>
    <n v="1000"/>
    <n v="1000"/>
    <s v="G/530813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1407 Equipos, Sistemas y Paquetes Informáticos"/>
    <s v="001"/>
    <n v="1000"/>
    <n v="0"/>
    <n v="1000"/>
    <n v="-1000"/>
    <n v="0"/>
    <n v="0"/>
    <n v="0"/>
    <n v="0"/>
    <n v="1000"/>
    <n v="1000"/>
    <n v="0"/>
    <s v="G/531407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1"/>
    <s v="531409 Libros y Colecciones"/>
    <s v="001"/>
    <n v="2500"/>
    <n v="0"/>
    <n v="2500"/>
    <n v="-2500"/>
    <n v="0"/>
    <n v="0"/>
    <n v="0"/>
    <n v="0"/>
    <n v="2500"/>
    <n v="2500"/>
    <n v="0"/>
    <s v="G/531409/1IA101"/>
  </r>
  <r>
    <s v="1"/>
    <s v="QUITO CIUDAD SOLIDARIA"/>
    <s v="SOCIALES"/>
    <s v="I"/>
    <s v="EDUCACION, RECREACION Y DEPORTE"/>
    <s v="Unidad Educativa Milenio Bicentenario"/>
    <s v="MB42I090"/>
    <s v="FORTALECIMIENTO INSTITUCIONAL"/>
    <s v="GC00A10100001D GASTOS ADMINISTRATIVOS"/>
    <x v="2"/>
    <s v="570102 Tasas Generales, Impuestos, Contribuciones,"/>
    <s v="001"/>
    <n v="300"/>
    <n v="0"/>
    <n v="300"/>
    <n v="0"/>
    <n v="300"/>
    <n v="0"/>
    <n v="0"/>
    <n v="0"/>
    <n v="300"/>
    <n v="300"/>
    <n v="300"/>
    <s v="G/570102/1IA101"/>
  </r>
  <r>
    <s v="1"/>
    <s v="QUITO CIUDAD SOLIDARIA"/>
    <s v="SOCIALES"/>
    <s v="I"/>
    <s v="EDUCACION, RECREACION Y DEPORTE"/>
    <s v="Unidad Educativa Milenio Bicentenario"/>
    <s v="MB42I090"/>
    <s v="SISTEMA EDUCATIVO MUNICIPAL"/>
    <s v="GI00I10200004D FORTALECIMIENTO PEDAGOGICO"/>
    <x v="4"/>
    <s v="730612 Capacitación a Servidores Públicos"/>
    <s v="001"/>
    <n v="30000"/>
    <n v="0"/>
    <n v="30000"/>
    <n v="-12000"/>
    <n v="18000"/>
    <n v="0"/>
    <n v="0"/>
    <n v="0"/>
    <n v="30000"/>
    <n v="30000"/>
    <n v="18000"/>
    <s v="G/730612/1II102"/>
  </r>
  <r>
    <s v="1"/>
    <s v="QUITO CIUDAD SOLIDARIA"/>
    <s v="SOCIALES"/>
    <s v="I"/>
    <s v="EDUCACION, RECREACION Y DEPORTE"/>
    <s v="Unidad Educativa Milenio Bicentenario"/>
    <s v="MB42I090"/>
    <s v="SISTEMA EDUCATIVO MUNICIPAL"/>
    <s v="GI00I10200004D FORTALECIMIENTO PEDAGOGICO"/>
    <x v="6"/>
    <s v="840107 Equipos, Sistemas y Paquetes Informáticos"/>
    <s v="001"/>
    <n v="0"/>
    <n v="7000"/>
    <n v="7000"/>
    <n v="0"/>
    <n v="7000"/>
    <n v="0"/>
    <n v="0"/>
    <n v="0"/>
    <n v="7000"/>
    <n v="7000"/>
    <n v="7000"/>
    <s v="G/840107/1II102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105 Remuneraciones Unificadas"/>
    <s v="002"/>
    <n v="118740"/>
    <n v="-6082.38"/>
    <n v="112657.62"/>
    <n v="-2233.02"/>
    <n v="110424.59999999999"/>
    <n v="0"/>
    <n v="73008"/>
    <n v="73008"/>
    <n v="39649.619999999995"/>
    <n v="39649.619999999995"/>
    <n v="37416.6"/>
    <s v="G/510105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106 Salarios Unificados"/>
    <s v="002"/>
    <n v="13618.32"/>
    <n v="0"/>
    <n v="13618.32"/>
    <n v="0"/>
    <n v="13618.32"/>
    <n v="0"/>
    <n v="9078.8799999999992"/>
    <n v="9078.8799999999992"/>
    <n v="4539.4400000000005"/>
    <n v="4539.4400000000005"/>
    <n v="4539.4399999999996"/>
    <s v="G/510106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108 Remuneración Mensual Unificada de Docentes"/>
    <s v="002"/>
    <n v="662100"/>
    <n v="0"/>
    <n v="662100"/>
    <n v="-4112.6000000000004"/>
    <n v="657987.4"/>
    <n v="0"/>
    <n v="435001.87"/>
    <n v="435001.87"/>
    <n v="227098.13"/>
    <n v="227098.13"/>
    <n v="222985.53"/>
    <s v="G/510108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203 Decimotercer Sueldo"/>
    <s v="002"/>
    <n v="66204.86"/>
    <n v="-506.89"/>
    <n v="65697.97"/>
    <n v="0"/>
    <n v="65697.97"/>
    <n v="0"/>
    <n v="2561.44"/>
    <n v="2561.44"/>
    <n v="63136.53"/>
    <n v="63136.53"/>
    <n v="63136.53"/>
    <s v="G/510203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203 Decimotercer Sueldo"/>
    <s v="001"/>
    <n v="0"/>
    <n v="1634"/>
    <n v="1634"/>
    <n v="0"/>
    <n v="1634"/>
    <n v="1634"/>
    <n v="0"/>
    <n v="0"/>
    <n v="1634"/>
    <n v="1634"/>
    <n v="0"/>
    <s v="G/510203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204 Decimocuarto Sueldo"/>
    <s v="002"/>
    <n v="26784.12"/>
    <n v="-263.66000000000003"/>
    <n v="26520.46"/>
    <n v="0"/>
    <n v="26520.46"/>
    <n v="0"/>
    <n v="25334.21"/>
    <n v="25334.21"/>
    <n v="1186.25"/>
    <n v="1186.25"/>
    <n v="1186.25"/>
    <s v="G/5102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204 Decimocuarto Sueldo"/>
    <s v="001"/>
    <n v="0"/>
    <n v="800"/>
    <n v="800"/>
    <n v="0"/>
    <n v="800"/>
    <n v="733.33"/>
    <n v="66.67"/>
    <n v="66.67"/>
    <n v="733.33"/>
    <n v="733.33"/>
    <n v="0"/>
    <s v="G/5102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304 Compensación por Transporte"/>
    <s v="002"/>
    <n v="264"/>
    <n v="0"/>
    <n v="264"/>
    <n v="-120.53"/>
    <n v="143.47"/>
    <n v="0"/>
    <n v="83"/>
    <n v="83"/>
    <n v="181"/>
    <n v="181"/>
    <n v="60.47"/>
    <s v="G/5103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306 Alimentación"/>
    <s v="002"/>
    <n v="2112"/>
    <n v="0"/>
    <n v="2112"/>
    <n v="-964.23"/>
    <n v="1147.77"/>
    <n v="0"/>
    <n v="664"/>
    <n v="664"/>
    <n v="1448"/>
    <n v="1448"/>
    <n v="483.77"/>
    <s v="G/510306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401 Por Cargas Familiares"/>
    <s v="002"/>
    <n v="68.09"/>
    <n v="0"/>
    <n v="68.09"/>
    <n v="-68.09"/>
    <n v="0"/>
    <n v="0"/>
    <n v="0"/>
    <n v="0"/>
    <n v="68.09"/>
    <n v="68.09"/>
    <n v="0"/>
    <s v="G/510401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408 Subsidio de Antigüedad"/>
    <s v="002"/>
    <n v="408.55"/>
    <n v="0"/>
    <n v="408.55"/>
    <n v="-99.52"/>
    <n v="309.03000000000003"/>
    <n v="0"/>
    <n v="204.32"/>
    <n v="204.32"/>
    <n v="204.23000000000002"/>
    <n v="204.23000000000002"/>
    <n v="104.71"/>
    <s v="G/510408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507 Honorarios"/>
    <s v="002"/>
    <n v="1556.93"/>
    <n v="0"/>
    <n v="1556.93"/>
    <n v="-778.47"/>
    <n v="778.46"/>
    <n v="0"/>
    <n v="0"/>
    <n v="0"/>
    <n v="1556.93"/>
    <n v="1556.93"/>
    <n v="778.46"/>
    <s v="G/510507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510 Servicios Personales por Contrato"/>
    <s v="001"/>
    <n v="0"/>
    <n v="19608"/>
    <n v="19608"/>
    <n v="0"/>
    <n v="19608"/>
    <n v="17157"/>
    <n v="2451"/>
    <n v="2451"/>
    <n v="17157"/>
    <n v="17157"/>
    <n v="0"/>
    <s v="G/510510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512 Subrogación"/>
    <s v="002"/>
    <n v="973.94"/>
    <n v="0"/>
    <n v="973.94"/>
    <n v="0"/>
    <n v="973.94"/>
    <n v="0"/>
    <n v="0"/>
    <n v="0"/>
    <n v="973.94"/>
    <n v="973.94"/>
    <n v="973.94"/>
    <s v="G/510512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513 Encargos"/>
    <s v="002"/>
    <n v="3947.87"/>
    <n v="0"/>
    <n v="3947.87"/>
    <n v="-1973.94"/>
    <n v="1973.9299999999998"/>
    <n v="0"/>
    <n v="0"/>
    <n v="0"/>
    <n v="3947.87"/>
    <n v="3947.87"/>
    <n v="1973.93"/>
    <s v="G/510513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601 Aporte Patronal"/>
    <s v="001"/>
    <n v="0"/>
    <n v="2480.41"/>
    <n v="2480.41"/>
    <n v="0"/>
    <n v="2480.41"/>
    <n v="2207.11"/>
    <n v="273.3"/>
    <n v="273.3"/>
    <n v="2207.1099999999997"/>
    <n v="2207.1099999999997"/>
    <n v="0"/>
    <s v="G/510601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601 Aporte Patronal"/>
    <s v="002"/>
    <n v="90499.39"/>
    <n v="-769.47"/>
    <n v="89729.919999999998"/>
    <n v="-725.71"/>
    <n v="89004.209999999992"/>
    <n v="0"/>
    <n v="58842.29"/>
    <n v="58842.29"/>
    <n v="30887.629999999997"/>
    <n v="30887.629999999997"/>
    <n v="30161.919999999998"/>
    <s v="G/510601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602 Fondo de Reserva"/>
    <s v="001"/>
    <n v="0"/>
    <n v="1634"/>
    <n v="1634"/>
    <n v="0"/>
    <n v="1634"/>
    <n v="1634"/>
    <n v="0"/>
    <n v="0"/>
    <n v="1634"/>
    <n v="1634"/>
    <n v="0"/>
    <s v="G/510602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602 Fondo de Reserva"/>
    <s v="002"/>
    <n v="66204.86"/>
    <n v="-506.89"/>
    <n v="65697.97"/>
    <n v="-1977.61"/>
    <n v="63720.36"/>
    <n v="0"/>
    <n v="42484.13"/>
    <n v="42484.13"/>
    <n v="23213.840000000004"/>
    <n v="23213.840000000004"/>
    <n v="21236.23"/>
    <s v="G/510602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4D REMUNERACION PERSONAL"/>
    <x v="0"/>
    <s v="510707 Compensación por Vacaciones no Gozadas por"/>
    <s v="002"/>
    <n v="6330.59"/>
    <n v="0"/>
    <n v="6330.59"/>
    <n v="0"/>
    <n v="6330.59"/>
    <n v="0"/>
    <n v="109.97"/>
    <n v="109.97"/>
    <n v="6220.62"/>
    <n v="6220.62"/>
    <n v="6220.62"/>
    <s v="G/510707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101  Agua Potable"/>
    <s v="001"/>
    <n v="5600"/>
    <n v="0"/>
    <n v="5600"/>
    <n v="0"/>
    <n v="5600"/>
    <n v="0"/>
    <n v="5600"/>
    <n v="940.49"/>
    <n v="0"/>
    <n v="4659.51"/>
    <n v="0"/>
    <s v="G/530101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104 Energía Eléctrica"/>
    <s v="001"/>
    <n v="6600"/>
    <n v="0"/>
    <n v="6600"/>
    <n v="0"/>
    <n v="6600"/>
    <n v="0"/>
    <n v="6600"/>
    <n v="2317.71"/>
    <n v="0"/>
    <n v="4282.29"/>
    <n v="0"/>
    <s v="G/5301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105 Telecomunicaciones"/>
    <s v="001"/>
    <n v="500"/>
    <n v="0"/>
    <n v="500"/>
    <n v="0"/>
    <n v="500"/>
    <n v="0"/>
    <n v="500"/>
    <n v="291.22000000000003"/>
    <n v="0"/>
    <n v="208.77999999999997"/>
    <n v="0"/>
    <s v="G/530105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204 Edición, Impresión, Reproducción, Public"/>
    <s v="001"/>
    <n v="1500"/>
    <n v="0"/>
    <n v="1500"/>
    <n v="-1500"/>
    <n v="0"/>
    <n v="0"/>
    <n v="0"/>
    <n v="0"/>
    <n v="1500"/>
    <n v="1500"/>
    <n v="0"/>
    <s v="G/5302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208 Servicio de Seguridad y Vigilancia"/>
    <s v="001"/>
    <n v="108305"/>
    <n v="0"/>
    <n v="108305"/>
    <n v="0"/>
    <n v="108305"/>
    <n v="39326.129999999997"/>
    <n v="49265.87"/>
    <n v="30926.87"/>
    <n v="59039.13"/>
    <n v="77378.13"/>
    <n v="19713"/>
    <s v="G/530208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209 Servicios de Aseo, Lavado de Vestimenta"/>
    <s v="001"/>
    <n v="69000"/>
    <n v="0"/>
    <n v="69000"/>
    <n v="-1898.45"/>
    <n v="67101.55"/>
    <n v="0"/>
    <n v="67101.55"/>
    <n v="21413.95"/>
    <n v="1898.4499999999971"/>
    <n v="47586.05"/>
    <n v="0"/>
    <s v="G/530209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402 Edificios, Locales, Residencias y Cablea"/>
    <s v="001"/>
    <n v="13345"/>
    <n v="0"/>
    <n v="13345"/>
    <n v="0"/>
    <n v="13345"/>
    <n v="0"/>
    <n v="0"/>
    <n v="0"/>
    <n v="13345"/>
    <n v="13345"/>
    <n v="13345"/>
    <s v="G/530402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404 Maquinarias y Equipos (Instalación, Mant"/>
    <s v="001"/>
    <n v="1000"/>
    <n v="0"/>
    <n v="1000"/>
    <n v="0"/>
    <n v="1000"/>
    <n v="0"/>
    <n v="0"/>
    <n v="0"/>
    <n v="1000"/>
    <n v="1000"/>
    <n v="1000"/>
    <s v="G/5304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704 Mantenimiento y Reparación de Equipos y Sis"/>
    <s v="001"/>
    <n v="3000"/>
    <n v="0"/>
    <n v="3000"/>
    <n v="-3000"/>
    <n v="0"/>
    <n v="0"/>
    <n v="0"/>
    <n v="0"/>
    <n v="3000"/>
    <n v="3000"/>
    <n v="0"/>
    <s v="G/5307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804 Materiales de Oficina"/>
    <s v="001"/>
    <n v="3000"/>
    <n v="0"/>
    <n v="3000"/>
    <n v="0"/>
    <n v="3000"/>
    <n v="0"/>
    <n v="0"/>
    <n v="0"/>
    <n v="3000"/>
    <n v="3000"/>
    <n v="3000"/>
    <s v="G/5308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805 Materiales de Aseo"/>
    <s v="001"/>
    <n v="2000"/>
    <n v="0"/>
    <n v="2000"/>
    <n v="0"/>
    <n v="2000"/>
    <n v="0"/>
    <n v="0"/>
    <n v="0"/>
    <n v="2000"/>
    <n v="2000"/>
    <n v="2000"/>
    <s v="G/530805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807 Materiales de Impresión, Fotografía, Rep"/>
    <s v="001"/>
    <n v="8000"/>
    <n v="0"/>
    <n v="8000"/>
    <n v="0"/>
    <n v="8000"/>
    <n v="0"/>
    <n v="0"/>
    <n v="0"/>
    <n v="8000"/>
    <n v="8000"/>
    <n v="8000"/>
    <s v="G/530807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0812 Materiales Didácticos"/>
    <s v="001"/>
    <n v="2000"/>
    <n v="0"/>
    <n v="2000"/>
    <n v="-2000"/>
    <n v="0"/>
    <n v="0"/>
    <n v="0"/>
    <n v="0"/>
    <n v="2000"/>
    <n v="2000"/>
    <n v="0"/>
    <s v="G/530812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1403 Mobiliario"/>
    <s v="001"/>
    <n v="1500"/>
    <n v="0"/>
    <n v="1500"/>
    <n v="0"/>
    <n v="1500"/>
    <n v="0"/>
    <n v="0"/>
    <n v="0"/>
    <n v="1500"/>
    <n v="1500"/>
    <n v="1500"/>
    <s v="G/531403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1"/>
    <s v="531404 Maquinarias y Equipos"/>
    <s v="001"/>
    <n v="4000"/>
    <n v="0"/>
    <n v="4000"/>
    <n v="0"/>
    <n v="4000"/>
    <n v="0"/>
    <n v="0"/>
    <n v="0"/>
    <n v="4000"/>
    <n v="4000"/>
    <n v="4000"/>
    <s v="G/531404/1IA101"/>
  </r>
  <r>
    <s v="1"/>
    <s v="QUITO CIUDAD SOLIDARIA"/>
    <s v="SOCIALES"/>
    <s v="I"/>
    <s v="EDUCACION, RECREACION Y DEPORTE"/>
    <s v="Unidad Educativa Oswaldo Lombeyda"/>
    <s v="OL41I060"/>
    <s v="FORTALECIMIENTO INSTITUCIONAL"/>
    <s v="GC00A10100001D GASTOS ADMINISTRATIVOS"/>
    <x v="4"/>
    <s v="730402 Edificios, Locales, Residencias y Cablea"/>
    <s v="001"/>
    <n v="6600"/>
    <n v="0"/>
    <n v="6600"/>
    <n v="-6600"/>
    <n v="0"/>
    <n v="0"/>
    <n v="0"/>
    <n v="0"/>
    <n v="6600"/>
    <n v="6600"/>
    <n v="0"/>
    <s v="G/730402/1IA101"/>
  </r>
  <r>
    <s v="1"/>
    <s v="QUITO CIUDAD SOLIDARIA"/>
    <s v="SOCIALES"/>
    <s v="I"/>
    <s v="EDUCACION, RECREACION Y DEPORTE"/>
    <s v="Unidad Educativa Oswaldo Lombeyda"/>
    <s v="OL41I060"/>
    <s v="SISTEMA EDUCATIVO MUNICIPAL"/>
    <s v="GI00I10200004D FORTALECIMIENTO PEDAGOGICO"/>
    <x v="4"/>
    <s v="730404 Maquinarias y Equipos (Instalación, Mant"/>
    <s v="001"/>
    <n v="800"/>
    <n v="0"/>
    <n v="800"/>
    <n v="-800"/>
    <n v="0"/>
    <n v="0"/>
    <n v="0"/>
    <n v="0"/>
    <n v="800"/>
    <n v="800"/>
    <n v="0"/>
    <s v="G/730404/1II102"/>
  </r>
  <r>
    <s v="1"/>
    <s v="QUITO CIUDAD SOLIDARIA"/>
    <s v="SOCIALES"/>
    <s v="I"/>
    <s v="EDUCACION, RECREACION Y DEPORTE"/>
    <s v="Unidad Educativa Oswaldo Lombeyda"/>
    <s v="OL41I060"/>
    <s v="SISTEMA EDUCATIVO MUNICIPAL"/>
    <s v="GI00I10200004D FORTALECIMIENTO PEDAGOGICO"/>
    <x v="4"/>
    <s v="730802 Vestuario, Lencería, Prendas de Protecci"/>
    <s v="001"/>
    <n v="6475"/>
    <n v="0"/>
    <n v="6475"/>
    <n v="-6475"/>
    <n v="0"/>
    <n v="0"/>
    <n v="0"/>
    <n v="0"/>
    <n v="6475"/>
    <n v="6475"/>
    <n v="0"/>
    <s v="G/730802/1II102"/>
  </r>
  <r>
    <s v="1"/>
    <s v="QUITO CIUDAD SOLIDARIA"/>
    <s v="SOCIALES"/>
    <s v="I"/>
    <s v="EDUCACION, RECREACION Y DEPORTE"/>
    <s v="Unidad Educativa Oswaldo Lombeyda"/>
    <s v="OL41I060"/>
    <s v="SISTEMA EDUCATIVO MUNICIPAL"/>
    <s v="GI00I10200004D FORTALECIMIENTO PEDAGOGICO"/>
    <x v="4"/>
    <s v="730813 Repuestos y Accesorios"/>
    <s v="001"/>
    <n v="425"/>
    <n v="0"/>
    <n v="425"/>
    <n v="-425"/>
    <n v="0"/>
    <n v="0"/>
    <n v="0"/>
    <n v="0"/>
    <n v="425"/>
    <n v="425"/>
    <n v="0"/>
    <s v="G/730813/1II102"/>
  </r>
  <r>
    <s v="1"/>
    <s v="QUITO CIUDAD SOLIDARIA"/>
    <s v="SOCIALES"/>
    <s v="I"/>
    <s v="EDUCACION, RECREACION Y DEPORTE"/>
    <s v="Unidad Educativa Oswaldo Lombeyda"/>
    <s v="OL41I060"/>
    <s v="SISTEMA EDUCATIVO MUNICIPAL"/>
    <s v="GI00I10200004D FORTALECIMIENTO PEDAGOGICO"/>
    <x v="4"/>
    <s v="731404 Maquinarias y Equipos"/>
    <s v="001"/>
    <n v="1260"/>
    <n v="0"/>
    <n v="1260"/>
    <n v="-1260"/>
    <n v="0"/>
    <n v="0"/>
    <n v="0"/>
    <n v="0"/>
    <n v="1260"/>
    <n v="1260"/>
    <n v="0"/>
    <s v="G/731404/1II102"/>
  </r>
  <r>
    <s v="1"/>
    <s v="QUITO CIUDAD SOLIDARIA"/>
    <s v="SOCIALES"/>
    <s v="I"/>
    <s v="EDUCACION, RECREACION Y DEPORTE"/>
    <s v="Unidad Educativa Oswaldo Lombeyda"/>
    <s v="OL41I060"/>
    <s v="SISTEMA EDUCATIVO MUNICIPAL"/>
    <s v="GI00I10200004D FORTALECIMIENTO PEDAGOGICO"/>
    <x v="6"/>
    <s v="840104 Maquinarias y Equipos"/>
    <s v="001"/>
    <n v="6040"/>
    <n v="0"/>
    <n v="6040"/>
    <n v="-6040"/>
    <n v="0"/>
    <n v="0"/>
    <n v="0"/>
    <n v="0"/>
    <n v="6040"/>
    <n v="6040"/>
    <n v="0"/>
    <s v="G/840104/1II102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105 Remuneraciones Unificadas"/>
    <s v="002"/>
    <n v="206208"/>
    <n v="-9491.7999999999993"/>
    <n v="196716.2"/>
    <n v="-17829.8"/>
    <n v="178886.40000000002"/>
    <n v="0"/>
    <n v="118272"/>
    <n v="118272"/>
    <n v="78444.200000000012"/>
    <n v="78444.200000000012"/>
    <n v="60614.400000000001"/>
    <s v="G/510105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106 Salarios Unificados"/>
    <s v="002"/>
    <n v="34477.199999999997"/>
    <n v="0"/>
    <n v="34477.199999999997"/>
    <n v="0"/>
    <n v="34477.199999999997"/>
    <n v="0"/>
    <n v="22984.799999999999"/>
    <n v="22984.799999999999"/>
    <n v="11492.399999999998"/>
    <n v="11492.399999999998"/>
    <n v="11492.4"/>
    <s v="G/510106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108 Remuneración Mensual Unificada de Docentes"/>
    <s v="002"/>
    <n v="957708.48"/>
    <n v="0"/>
    <n v="957708.48"/>
    <n v="-28042.23"/>
    <n v="929666.25"/>
    <n v="0"/>
    <n v="615219.49"/>
    <n v="615219.49"/>
    <n v="342488.99"/>
    <n v="342488.99"/>
    <n v="314446.76"/>
    <s v="G/510108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203 Decimotercer Sueldo"/>
    <s v="001"/>
    <n v="0"/>
    <n v="817"/>
    <n v="817"/>
    <n v="0"/>
    <n v="817"/>
    <n v="817"/>
    <n v="0"/>
    <n v="0"/>
    <n v="817"/>
    <n v="817"/>
    <n v="0"/>
    <s v="G/510203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203 Decimotercer Sueldo"/>
    <s v="002"/>
    <n v="99866.14"/>
    <n v="-790.98"/>
    <n v="99075.16"/>
    <n v="0"/>
    <n v="99075.16"/>
    <n v="0"/>
    <n v="6292.82"/>
    <n v="6292.82"/>
    <n v="92782.34"/>
    <n v="92782.34"/>
    <n v="92782.34"/>
    <s v="G/510203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204 Decimocuarto Sueldo"/>
    <s v="001"/>
    <n v="0"/>
    <n v="400"/>
    <n v="400"/>
    <n v="0"/>
    <n v="400"/>
    <n v="250"/>
    <n v="150"/>
    <n v="150"/>
    <n v="250"/>
    <n v="250"/>
    <n v="0"/>
    <s v="G/5102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204 Decimocuarto Sueldo"/>
    <s v="002"/>
    <n v="35712.160000000003"/>
    <n v="-263.66000000000003"/>
    <n v="35448.5"/>
    <n v="0"/>
    <n v="35448.5"/>
    <n v="0"/>
    <n v="32918.71"/>
    <n v="32918.71"/>
    <n v="2529.7900000000009"/>
    <n v="2529.7900000000009"/>
    <n v="2529.79"/>
    <s v="G/5102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304 Compensación por Transporte"/>
    <s v="002"/>
    <n v="528"/>
    <n v="0"/>
    <n v="528"/>
    <n v="-241.06"/>
    <n v="286.94"/>
    <n v="0"/>
    <n v="166"/>
    <n v="166"/>
    <n v="362"/>
    <n v="362"/>
    <n v="120.94"/>
    <s v="G/5103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306 Alimentación"/>
    <s v="002"/>
    <n v="4224"/>
    <n v="0"/>
    <n v="4224"/>
    <n v="-1928.46"/>
    <n v="2295.54"/>
    <n v="0"/>
    <n v="1328"/>
    <n v="1328"/>
    <n v="2896"/>
    <n v="2896"/>
    <n v="967.54"/>
    <s v="G/510306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401 Por Cargas Familiares"/>
    <s v="002"/>
    <n v="172.39"/>
    <n v="0"/>
    <n v="172.39"/>
    <n v="-172.39"/>
    <n v="0"/>
    <n v="0"/>
    <n v="0"/>
    <n v="0"/>
    <n v="172.39"/>
    <n v="172.39"/>
    <n v="0"/>
    <s v="G/510401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408 Subsidio de Antigüedad"/>
    <s v="002"/>
    <n v="1034.32"/>
    <n v="0"/>
    <n v="1034.32"/>
    <n v="0"/>
    <n v="1034.32"/>
    <n v="0"/>
    <n v="919.36"/>
    <n v="919.36"/>
    <n v="114.95999999999992"/>
    <n v="114.95999999999992"/>
    <n v="114.96"/>
    <s v="G/510408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507 Honorarios"/>
    <s v="002"/>
    <n v="2796.77"/>
    <n v="0"/>
    <n v="2796.77"/>
    <n v="-1398.39"/>
    <n v="1398.3799999999999"/>
    <n v="0"/>
    <n v="0"/>
    <n v="0"/>
    <n v="2796.77"/>
    <n v="2796.77"/>
    <n v="1398.38"/>
    <s v="G/510507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509 Horas Extraordinarias y Suplementarias"/>
    <s v="002"/>
    <n v="0"/>
    <n v="201"/>
    <n v="201"/>
    <n v="157.59"/>
    <n v="358.59000000000003"/>
    <n v="0"/>
    <n v="200.81"/>
    <n v="200.81"/>
    <n v="0.18999999999999773"/>
    <n v="0.18999999999999773"/>
    <n v="157.78"/>
    <s v="G/510509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510 Servicios Personales por Contrato"/>
    <s v="001"/>
    <n v="0"/>
    <n v="9804"/>
    <n v="9804"/>
    <n v="0"/>
    <n v="9804"/>
    <n v="5310.5"/>
    <n v="4493.5"/>
    <n v="4493.5"/>
    <n v="5310.5"/>
    <n v="5310.5"/>
    <n v="0"/>
    <s v="G/510510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512 Subrogación"/>
    <s v="002"/>
    <n v="1645.41"/>
    <n v="0"/>
    <n v="1645.41"/>
    <n v="-822.71"/>
    <n v="822.7"/>
    <n v="0"/>
    <n v="0"/>
    <n v="0"/>
    <n v="1645.41"/>
    <n v="1645.41"/>
    <n v="822.7"/>
    <s v="G/510512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513 Encargos"/>
    <s v="002"/>
    <n v="14090.81"/>
    <n v="0"/>
    <n v="14090.81"/>
    <n v="-8615.81"/>
    <n v="5475"/>
    <n v="0"/>
    <n v="3504"/>
    <n v="3504"/>
    <n v="10586.81"/>
    <n v="10586.81"/>
    <n v="1971"/>
    <s v="G/510513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601 Aporte Patronal"/>
    <s v="001"/>
    <n v="0"/>
    <n v="1240.21"/>
    <n v="1240.21"/>
    <n v="0"/>
    <n v="1240.21"/>
    <n v="739.16"/>
    <n v="501.05"/>
    <n v="501.05"/>
    <n v="739.16000000000008"/>
    <n v="739.16000000000008"/>
    <n v="0"/>
    <s v="G/510601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601 Aporte Patronal"/>
    <s v="002"/>
    <n v="137058.79"/>
    <n v="-1200.71"/>
    <n v="135858.08000000002"/>
    <n v="-4781.46"/>
    <n v="131076.62000000002"/>
    <n v="0"/>
    <n v="86727.3"/>
    <n v="86727.3"/>
    <n v="49130.780000000013"/>
    <n v="49130.780000000013"/>
    <n v="44349.32"/>
    <s v="G/510601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602 Fondo de Reserva"/>
    <s v="001"/>
    <n v="0"/>
    <n v="817"/>
    <n v="817"/>
    <n v="0"/>
    <n v="817"/>
    <n v="817"/>
    <n v="0"/>
    <n v="0"/>
    <n v="817"/>
    <n v="817"/>
    <n v="0"/>
    <s v="G/510602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602 Fondo de Reserva"/>
    <s v="002"/>
    <n v="99866.14"/>
    <n v="-790.98"/>
    <n v="99075.16"/>
    <n v="-5235.76"/>
    <n v="93839.400000000009"/>
    <n v="0"/>
    <n v="62557.98"/>
    <n v="62557.98"/>
    <n v="36517.18"/>
    <n v="36517.18"/>
    <n v="31281.42"/>
    <s v="G/510602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4D REMUNERACION PERSONAL"/>
    <x v="0"/>
    <s v="510707 Compensación por Vacaciones no Gozadas por"/>
    <s v="002"/>
    <n v="10695.13"/>
    <n v="-201"/>
    <n v="10494.13"/>
    <n v="0"/>
    <n v="10494.13"/>
    <n v="0"/>
    <n v="880.37"/>
    <n v="880.37"/>
    <n v="9613.7599999999984"/>
    <n v="9613.7599999999984"/>
    <n v="9613.76"/>
    <s v="G/510707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101  Agua Potable"/>
    <s v="001"/>
    <n v="16000"/>
    <n v="0"/>
    <n v="16000"/>
    <n v="0"/>
    <n v="16000"/>
    <n v="0"/>
    <n v="16000"/>
    <n v="7636.49"/>
    <n v="0"/>
    <n v="8363.51"/>
    <n v="0"/>
    <s v="G/530101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104 Energía Eléctrica"/>
    <s v="001"/>
    <n v="9000"/>
    <n v="0"/>
    <n v="9000"/>
    <n v="0"/>
    <n v="9000"/>
    <n v="0"/>
    <n v="9000"/>
    <n v="2947.49"/>
    <n v="0"/>
    <n v="6052.51"/>
    <n v="0"/>
    <s v="G/5301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105 Telecomunicaciones"/>
    <s v="001"/>
    <n v="4100"/>
    <n v="0"/>
    <n v="4100"/>
    <n v="0"/>
    <n v="4100"/>
    <n v="0"/>
    <n v="4100"/>
    <n v="748.23"/>
    <n v="0"/>
    <n v="3351.77"/>
    <n v="0"/>
    <s v="G/530105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204 Edición, Impresión, Reproducción, Public"/>
    <s v="001"/>
    <n v="2000"/>
    <n v="0"/>
    <n v="2000"/>
    <n v="0"/>
    <n v="2000"/>
    <n v="0"/>
    <n v="0"/>
    <n v="0"/>
    <n v="2000"/>
    <n v="2000"/>
    <n v="2000"/>
    <s v="G/5302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208 Servicio de Seguridad y Vigilancia"/>
    <s v="001"/>
    <n v="167000"/>
    <n v="0"/>
    <n v="167000"/>
    <n v="0"/>
    <n v="167000"/>
    <n v="0"/>
    <n v="119728"/>
    <n v="75246.63"/>
    <n v="47272"/>
    <n v="91753.37"/>
    <n v="47272"/>
    <s v="G/530208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209 Servicios de Aseo, Lavado de Vestimenta"/>
    <s v="001"/>
    <n v="110000"/>
    <n v="0"/>
    <n v="110000"/>
    <n v="0"/>
    <n v="110000"/>
    <n v="36573.5"/>
    <n v="28783.17"/>
    <n v="28783.17"/>
    <n v="81216.83"/>
    <n v="81216.83"/>
    <n v="44643.33"/>
    <s v="G/530209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402 Edificios, Locales, Residencias y Cablea"/>
    <s v="001"/>
    <n v="4000"/>
    <n v="0"/>
    <n v="4000"/>
    <n v="0"/>
    <n v="4000"/>
    <n v="0"/>
    <n v="0"/>
    <n v="0"/>
    <n v="4000"/>
    <n v="4000"/>
    <n v="4000"/>
    <s v="G/530402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403 Mobiliarios (Instalación, Mantenimiento"/>
    <s v="001"/>
    <n v="600"/>
    <n v="0"/>
    <n v="600"/>
    <n v="0"/>
    <n v="600"/>
    <n v="0"/>
    <n v="0"/>
    <n v="0"/>
    <n v="600"/>
    <n v="600"/>
    <n v="600"/>
    <s v="G/530403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404 Maquinarias y Equipos (Instalación, Mant"/>
    <s v="001"/>
    <n v="500"/>
    <n v="0"/>
    <n v="500"/>
    <n v="0"/>
    <n v="500"/>
    <n v="0"/>
    <n v="0"/>
    <n v="0"/>
    <n v="500"/>
    <n v="500"/>
    <n v="500"/>
    <s v="G/5304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804 Materiales de Oficina"/>
    <s v="001"/>
    <n v="1000"/>
    <n v="0"/>
    <n v="1000"/>
    <n v="0"/>
    <n v="1000"/>
    <n v="0"/>
    <n v="0"/>
    <n v="0"/>
    <n v="1000"/>
    <n v="1000"/>
    <n v="1000"/>
    <s v="G/530804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807 Materiales de Impresión, Fotografía, Rep"/>
    <s v="001"/>
    <n v="3000"/>
    <n v="0"/>
    <n v="3000"/>
    <n v="0"/>
    <n v="3000"/>
    <n v="0.06"/>
    <n v="2999.94"/>
    <n v="2999.94"/>
    <n v="5.999999999994543E-2"/>
    <n v="5.999999999994543E-2"/>
    <n v="0"/>
    <s v="G/530807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0811 Insumos, Materiales y Suministros para Cons"/>
    <s v="001"/>
    <n v="400"/>
    <n v="0"/>
    <n v="400"/>
    <n v="0"/>
    <n v="400"/>
    <n v="0"/>
    <n v="0"/>
    <n v="0"/>
    <n v="400"/>
    <n v="400"/>
    <n v="400"/>
    <s v="G/530811/1IA101"/>
  </r>
  <r>
    <s v="1"/>
    <s v="QUITO CIUDAD SOLIDARIA"/>
    <s v="SOCIALES"/>
    <s v="I"/>
    <s v="EDUCACION, RECREACION Y DEPORTE"/>
    <s v="Unidad Educativa Quitumbe"/>
    <s v="EQ13I030"/>
    <s v="FORTALECIMIENTO INSTITUCIONAL"/>
    <s v="GC00A10100001D GASTOS ADMINISTRATIVOS"/>
    <x v="1"/>
    <s v="531403 Mobiliario"/>
    <s v="001"/>
    <n v="500"/>
    <n v="0"/>
    <n v="500"/>
    <n v="0"/>
    <n v="500"/>
    <n v="0"/>
    <n v="0"/>
    <n v="0"/>
    <n v="500"/>
    <n v="500"/>
    <n v="500"/>
    <s v="G/531403/1IA101"/>
  </r>
  <r>
    <s v="1"/>
    <s v="QUITO CIUDAD SOLIDARIA"/>
    <s v="SOCIALES"/>
    <s v="I"/>
    <s v="EDUCACION, RECREACION Y DEPORTE"/>
    <s v="Unidad Educativa Quitumbe"/>
    <s v="EQ13I030"/>
    <s v="SISTEMA EDUCATIVO MUNICIPAL"/>
    <s v="GI00I10200004D FORTALECIMIENTO PEDAGOGICO"/>
    <x v="6"/>
    <s v="840104 Maquinarias y Equipos"/>
    <s v="001"/>
    <n v="84000"/>
    <n v="0"/>
    <n v="84000"/>
    <n v="-33600"/>
    <n v="50400"/>
    <n v="0"/>
    <n v="0"/>
    <n v="0"/>
    <n v="84000"/>
    <n v="84000"/>
    <n v="50400"/>
    <s v="G/840104/1II102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105 Remuneraciones Unificadas"/>
    <s v="002"/>
    <n v="75084"/>
    <n v="-1039.4000000000001"/>
    <n v="74044.600000000006"/>
    <n v="1449.7"/>
    <n v="75494.3"/>
    <n v="0"/>
    <n v="50056"/>
    <n v="50056"/>
    <n v="23988.600000000006"/>
    <n v="23988.600000000006"/>
    <n v="25438.3"/>
    <s v="G/510105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106 Salarios Unificados"/>
    <s v="002"/>
    <n v="22239.599999999999"/>
    <n v="0"/>
    <n v="22239.599999999999"/>
    <n v="0"/>
    <n v="22239.599999999999"/>
    <n v="0"/>
    <n v="14826.4"/>
    <n v="14826.4"/>
    <n v="7413.1999999999989"/>
    <n v="7413.1999999999989"/>
    <n v="7413.2"/>
    <s v="G/510106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108 Remuneración Mensual Unificada de Docentes"/>
    <s v="002"/>
    <n v="829608"/>
    <n v="0"/>
    <n v="829608"/>
    <n v="-37021.699999999997"/>
    <n v="792586.3"/>
    <n v="0"/>
    <n v="524024"/>
    <n v="524024"/>
    <n v="305584"/>
    <n v="305584"/>
    <n v="268562.3"/>
    <s v="G/510108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203 Decimotercer Sueldo"/>
    <s v="002"/>
    <n v="77244.3"/>
    <n v="0"/>
    <n v="77244.3"/>
    <n v="0"/>
    <n v="77244.3"/>
    <n v="0"/>
    <n v="5248.64"/>
    <n v="5248.64"/>
    <n v="71995.66"/>
    <n v="71995.66"/>
    <n v="71995.66"/>
    <s v="G/510203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204 Decimocuarto Sueldo"/>
    <s v="002"/>
    <n v="30436.5"/>
    <n v="0"/>
    <n v="30436.5"/>
    <n v="0"/>
    <n v="30436.5"/>
    <n v="0"/>
    <n v="27738.7"/>
    <n v="27738.7"/>
    <n v="2697.7999999999993"/>
    <n v="2697.7999999999993"/>
    <n v="2697.8"/>
    <s v="G/510204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304 Compensación por Transporte"/>
    <s v="002"/>
    <n v="396"/>
    <n v="0"/>
    <n v="396"/>
    <n v="-252.53"/>
    <n v="143.47"/>
    <n v="0"/>
    <n v="125"/>
    <n v="125"/>
    <n v="271"/>
    <n v="271"/>
    <n v="18.47"/>
    <s v="G/510304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306 Alimentación"/>
    <s v="002"/>
    <n v="3168"/>
    <n v="0"/>
    <n v="3168"/>
    <n v="-1446.34"/>
    <n v="1721.66"/>
    <n v="0"/>
    <n v="1332"/>
    <n v="1332"/>
    <n v="1836"/>
    <n v="1836"/>
    <n v="389.66"/>
    <s v="G/510306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401 Por Cargas Familiares"/>
    <s v="002"/>
    <n v="111.2"/>
    <n v="0"/>
    <n v="111.2"/>
    <n v="-14.4"/>
    <n v="96.8"/>
    <n v="0"/>
    <n v="64"/>
    <n v="64"/>
    <n v="47.2"/>
    <n v="47.2"/>
    <n v="32.799999999999997"/>
    <s v="G/510401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408 Subsidio de Antigüedad"/>
    <s v="002"/>
    <n v="667.19"/>
    <n v="0"/>
    <n v="667.19"/>
    <n v="0"/>
    <n v="667.19"/>
    <n v="0"/>
    <n v="513.67999999999995"/>
    <n v="513.67999999999995"/>
    <n v="153.5100000000001"/>
    <n v="153.5100000000001"/>
    <n v="153.51"/>
    <s v="G/510408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507 Honorarios"/>
    <s v="002"/>
    <n v="2297.33"/>
    <n v="0"/>
    <n v="2297.33"/>
    <n v="-1148.67"/>
    <n v="1148.6599999999999"/>
    <n v="0"/>
    <n v="0"/>
    <n v="0"/>
    <n v="2297.33"/>
    <n v="2297.33"/>
    <n v="1148.6600000000001"/>
    <s v="G/510507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512 Subrogación"/>
    <s v="002"/>
    <n v="1276.3"/>
    <n v="0"/>
    <n v="1276.3"/>
    <n v="-638.15"/>
    <n v="638.15"/>
    <n v="0"/>
    <n v="0"/>
    <n v="0"/>
    <n v="1276.3"/>
    <n v="1276.3"/>
    <n v="638.15"/>
    <s v="G/510512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513 Encargos"/>
    <s v="002"/>
    <n v="5552.6"/>
    <n v="1039.4000000000001"/>
    <n v="6592"/>
    <n v="3923.4"/>
    <n v="10515.4"/>
    <n v="0"/>
    <n v="6592"/>
    <n v="6592"/>
    <n v="0"/>
    <n v="0"/>
    <n v="3923.4"/>
    <s v="G/510513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601 Aporte Patronal"/>
    <s v="002"/>
    <n v="104701.53"/>
    <n v="0"/>
    <n v="104701.53"/>
    <n v="-2913.31"/>
    <n v="101788.22"/>
    <n v="0"/>
    <n v="67298"/>
    <n v="67298"/>
    <n v="37403.53"/>
    <n v="37403.53"/>
    <n v="34490.22"/>
    <s v="G/510601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602 Fondo de Reserva"/>
    <s v="002"/>
    <n v="77244.3"/>
    <n v="0"/>
    <n v="77244.3"/>
    <n v="-5747.92"/>
    <n v="71496.38"/>
    <n v="0"/>
    <n v="47755"/>
    <n v="47755"/>
    <n v="29489.300000000003"/>
    <n v="29489.300000000003"/>
    <n v="23741.38"/>
    <s v="G/510602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4D REMUNERACION PERSONAL"/>
    <x v="0"/>
    <s v="510707 Compensación por Vacaciones no Gozadas por"/>
    <s v="002"/>
    <n v="8295.93"/>
    <n v="0"/>
    <n v="8295.93"/>
    <n v="0"/>
    <n v="8295.93"/>
    <n v="0"/>
    <n v="0"/>
    <n v="0"/>
    <n v="8295.93"/>
    <n v="8295.93"/>
    <n v="8295.93"/>
    <s v="G/510707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101  Agua Potable"/>
    <s v="001"/>
    <n v="6000"/>
    <n v="0"/>
    <n v="6000"/>
    <n v="-789.88"/>
    <n v="5210.12"/>
    <n v="0"/>
    <n v="5210.12"/>
    <n v="1407.19"/>
    <n v="789.88000000000011"/>
    <n v="4592.8099999999995"/>
    <n v="0"/>
    <s v="G/530101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104 Energía Eléctrica"/>
    <s v="001"/>
    <n v="5811.51"/>
    <n v="0"/>
    <n v="5811.51"/>
    <n v="0"/>
    <n v="5811.51"/>
    <n v="0"/>
    <n v="4307.6000000000004"/>
    <n v="2024.66"/>
    <n v="1503.9099999999999"/>
    <n v="3786.8500000000004"/>
    <n v="1503.91"/>
    <s v="G/530104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105 Telecomunicaciones"/>
    <s v="001"/>
    <n v="700"/>
    <n v="0"/>
    <n v="700"/>
    <n v="-159.9"/>
    <n v="540.1"/>
    <n v="0"/>
    <n v="540.1"/>
    <n v="360.67"/>
    <n v="159.89999999999998"/>
    <n v="339.33"/>
    <n v="0"/>
    <s v="G/530105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208 Servicio de Seguridad y Vigilancia"/>
    <s v="001"/>
    <n v="122000"/>
    <n v="0"/>
    <n v="122000"/>
    <n v="-27000"/>
    <n v="95000"/>
    <n v="0"/>
    <n v="94254.79"/>
    <n v="50640.28"/>
    <n v="27745.210000000006"/>
    <n v="71359.72"/>
    <n v="745.21"/>
    <s v="G/530208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209 Servicios de Aseo, Lavado de Vestimenta"/>
    <s v="001"/>
    <n v="63000"/>
    <n v="0"/>
    <n v="63000"/>
    <n v="-805.19"/>
    <n v="62194.81"/>
    <n v="0"/>
    <n v="62194.81"/>
    <n v="21768.18"/>
    <n v="805.19000000000233"/>
    <n v="41231.82"/>
    <n v="0"/>
    <s v="G/530209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804 Materiales de Oficina"/>
    <s v="001"/>
    <n v="2000"/>
    <n v="0"/>
    <n v="2000"/>
    <n v="-400"/>
    <n v="1600"/>
    <n v="392.17"/>
    <n v="1202.98"/>
    <n v="0"/>
    <n v="797.02"/>
    <n v="2000"/>
    <n v="4.8499999999999996"/>
    <s v="G/530804/1IA101"/>
  </r>
  <r>
    <s v="1"/>
    <s v="QUITO CIUDAD SOLIDARIA"/>
    <s v="SOCIALES"/>
    <s v="I"/>
    <s v="EDUCACION, RECREACION Y DEPORTE"/>
    <s v="Unidad Educativa San Francisco de Quito"/>
    <s v="SF43I080"/>
    <s v="FORTALECIMIENTO INSTITUCIONAL"/>
    <s v="GC00A10100001D GASTOS ADMINISTRATIVOS"/>
    <x v="1"/>
    <s v="530807 Materiales de Impresión, Fotografía, Rep"/>
    <s v="001"/>
    <n v="3000"/>
    <n v="0"/>
    <n v="3000"/>
    <n v="-3000"/>
    <n v="0"/>
    <n v="0"/>
    <n v="0"/>
    <n v="0"/>
    <n v="3000"/>
    <n v="3000"/>
    <n v="0"/>
    <s v="G/530807/1IA101"/>
  </r>
  <r>
    <s v="1"/>
    <s v="QUITO CIUDAD SOLIDARIA"/>
    <s v="SOCIALES"/>
    <s v="I"/>
    <s v="EDUCACION, RECREACION Y DEPORTE"/>
    <s v="Unidad Educativa San Francisco de Quito"/>
    <s v="SF43I080"/>
    <s v="SISTEMA EDUCATIVO MUNICIPAL"/>
    <s v="GI00I10200004D FORTALECIMIENTO PEDAGOGICO"/>
    <x v="4"/>
    <s v="730402 Edificios, Locales, Residencias y Cablea"/>
    <s v="001"/>
    <n v="502708.47"/>
    <n v="0"/>
    <n v="502708.47"/>
    <n v="-502708.47"/>
    <n v="0"/>
    <n v="0"/>
    <n v="0"/>
    <n v="0"/>
    <n v="502708.47"/>
    <n v="502708.47"/>
    <n v="0"/>
    <s v="G/730402/1II102"/>
  </r>
  <r>
    <s v="1"/>
    <s v="QUITO CIUDAD SOLIDARIA"/>
    <s v="SOCIALES"/>
    <s v="I"/>
    <s v="EDUCACION, RECREACION Y DEPORTE"/>
    <s v="Unidad Educativa San Francisco de Quito"/>
    <s v="SF43I080"/>
    <s v="SISTEMA EDUCATIVO MUNICIPAL"/>
    <s v="GI00I10200004D FORTALECIMIENTO PEDAGOGICO"/>
    <x v="6"/>
    <s v="840103 Mobiliarios"/>
    <s v="001"/>
    <n v="124571.42"/>
    <n v="0"/>
    <n v="124571.42"/>
    <n v="-124571.42"/>
    <n v="0"/>
    <n v="0"/>
    <n v="0"/>
    <n v="0"/>
    <n v="124571.42"/>
    <n v="124571.42"/>
    <n v="0"/>
    <s v="G/840103/1II102"/>
  </r>
  <r>
    <s v="1"/>
    <s v="QUITO CIUDAD SOLIDARIA"/>
    <s v="SOCIALES"/>
    <s v="I"/>
    <s v="EDUCACION, RECREACION Y DEPORTE"/>
    <s v="Unidad Educativa San Francisco de Quito"/>
    <s v="SF43I080"/>
    <s v="SISTEMA EDUCATIVO MUNICIPAL"/>
    <s v="GI00I10200004D FORTALECIMIENTO PEDAGOGICO"/>
    <x v="6"/>
    <s v="840107 Equipos, Sistemas y Paquetes Informáticos"/>
    <s v="001"/>
    <n v="114720.11"/>
    <n v="0"/>
    <n v="114720.11"/>
    <n v="-114720.11"/>
    <n v="0"/>
    <n v="0"/>
    <n v="0"/>
    <n v="0"/>
    <n v="114720.11"/>
    <n v="114720.11"/>
    <n v="0"/>
    <s v="G/840107/1II102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105 Remuneraciones Unificadas"/>
    <s v="002"/>
    <n v="168360"/>
    <n v="0"/>
    <n v="168360"/>
    <n v="-20780.29"/>
    <n v="147579.71"/>
    <n v="0"/>
    <n v="95540.69"/>
    <n v="95540.69"/>
    <n v="72819.31"/>
    <n v="72819.31"/>
    <n v="52039.02"/>
    <s v="G/51010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106 Salarios Unificados"/>
    <s v="002"/>
    <n v="122313.36"/>
    <n v="0"/>
    <n v="122313.36"/>
    <n v="-25373.16"/>
    <n v="96940.2"/>
    <n v="0"/>
    <n v="64035.25"/>
    <n v="64035.25"/>
    <n v="58278.11"/>
    <n v="58278.11"/>
    <n v="32904.949999999997"/>
    <s v="G/510106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108 Remuneración Mensual Unificada de Docentes"/>
    <s v="002"/>
    <n v="1847772"/>
    <n v="0"/>
    <n v="1847772"/>
    <n v="-73436.639999999999"/>
    <n v="1774335.36"/>
    <n v="0"/>
    <n v="1174647.1399999999"/>
    <n v="1174647.1399999999"/>
    <n v="673124.8600000001"/>
    <n v="673124.8600000001"/>
    <n v="599688.22"/>
    <s v="G/510108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203 Decimotercer Sueldo"/>
    <s v="002"/>
    <n v="178203.78"/>
    <n v="0"/>
    <n v="178203.78"/>
    <n v="0"/>
    <n v="178203.78"/>
    <n v="0"/>
    <n v="9541.67"/>
    <n v="9541.67"/>
    <n v="168662.11"/>
    <n v="168662.11"/>
    <n v="168662.11"/>
    <s v="G/51020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204 Decimocuarto Sueldo"/>
    <s v="002"/>
    <n v="66960.3"/>
    <n v="0"/>
    <n v="66960.3"/>
    <n v="0"/>
    <n v="66960.3"/>
    <n v="0"/>
    <n v="59958.44"/>
    <n v="59958.44"/>
    <n v="7001.8600000000006"/>
    <n v="7001.8600000000006"/>
    <n v="7001.86"/>
    <s v="G/5102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304 Compensación por Transporte"/>
    <s v="002"/>
    <n v="1848"/>
    <n v="0"/>
    <n v="1848"/>
    <n v="-1274.1099999999999"/>
    <n v="573.8900000000001"/>
    <n v="0"/>
    <n v="364"/>
    <n v="364"/>
    <n v="1484"/>
    <n v="1484"/>
    <n v="209.89"/>
    <s v="G/5103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306 Alimentación"/>
    <s v="002"/>
    <n v="14784"/>
    <n v="0"/>
    <n v="14784"/>
    <n v="-8471.26"/>
    <n v="6312.74"/>
    <n v="0"/>
    <n v="3908"/>
    <n v="3908"/>
    <n v="10876"/>
    <n v="10876"/>
    <n v="2404.7399999999998"/>
    <s v="G/510306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401 Por Cargas Familiares"/>
    <s v="002"/>
    <n v="611.57000000000005"/>
    <n v="0"/>
    <n v="611.57000000000005"/>
    <n v="-563.16999999999996"/>
    <n v="48.400000000000091"/>
    <n v="0"/>
    <n v="32"/>
    <n v="32"/>
    <n v="579.57000000000005"/>
    <n v="579.57000000000005"/>
    <n v="16.399999999999999"/>
    <s v="G/510401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408 Subsidio de Antigüedad"/>
    <s v="002"/>
    <n v="3669.4"/>
    <n v="0"/>
    <n v="3669.4"/>
    <n v="0"/>
    <n v="3669.4"/>
    <n v="0"/>
    <n v="2561.5700000000002"/>
    <n v="2561.5700000000002"/>
    <n v="1107.83"/>
    <n v="1107.83"/>
    <n v="1107.83"/>
    <s v="G/510408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507 Honorarios"/>
    <s v="002"/>
    <n v="6639.29"/>
    <n v="0"/>
    <n v="6639.29"/>
    <n v="-3020.08"/>
    <n v="3619.21"/>
    <n v="0"/>
    <n v="599.13"/>
    <n v="599.13"/>
    <n v="6040.16"/>
    <n v="6040.16"/>
    <n v="3020.08"/>
    <s v="G/510507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509 Horas Extraordinarias y Suplementarias"/>
    <s v="002"/>
    <n v="1663.77"/>
    <n v="0"/>
    <n v="1663.77"/>
    <n v="-734.62"/>
    <n v="929.15"/>
    <n v="0"/>
    <n v="194.53"/>
    <n v="194.53"/>
    <n v="1469.24"/>
    <n v="1469.24"/>
    <n v="734.62"/>
    <s v="G/510509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512 Subrogación"/>
    <s v="002"/>
    <n v="2925.97"/>
    <n v="0"/>
    <n v="2925.97"/>
    <n v="-1462.99"/>
    <n v="1462.9799999999998"/>
    <n v="0"/>
    <n v="0"/>
    <n v="0"/>
    <n v="2925.97"/>
    <n v="2925.97"/>
    <n v="1462.98"/>
    <s v="G/510512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513 Encargos"/>
    <s v="002"/>
    <n v="12851.93"/>
    <n v="0"/>
    <n v="12851.93"/>
    <n v="-6425.97"/>
    <n v="6425.96"/>
    <n v="0"/>
    <n v="0"/>
    <n v="0"/>
    <n v="12851.93"/>
    <n v="12851.93"/>
    <n v="6425.96"/>
    <s v="G/51051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601 Aporte Patronal"/>
    <s v="002"/>
    <n v="242185.19"/>
    <n v="0"/>
    <n v="242185.19"/>
    <n v="-13706.72"/>
    <n v="228478.47"/>
    <n v="0"/>
    <n v="150894.43"/>
    <n v="150894.43"/>
    <n v="91290.760000000009"/>
    <n v="91290.760000000009"/>
    <n v="77584.039999999994"/>
    <s v="G/510601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602 Fondo de Reserva"/>
    <s v="002"/>
    <n v="178203.78"/>
    <n v="0"/>
    <n v="178203.78"/>
    <n v="-15231.83"/>
    <n v="162971.95000000001"/>
    <n v="0"/>
    <n v="108421.91"/>
    <n v="108421.91"/>
    <n v="69781.87"/>
    <n v="69781.87"/>
    <n v="54550.04"/>
    <s v="G/510602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4D REMUNERACION PERSONAL"/>
    <x v="0"/>
    <s v="510707 Compensación por Vacaciones no Gozadas por"/>
    <s v="002"/>
    <n v="12018.78"/>
    <n v="0"/>
    <n v="12018.78"/>
    <n v="0"/>
    <n v="12018.78"/>
    <n v="0"/>
    <n v="1161.54"/>
    <n v="1161.54"/>
    <n v="10857.240000000002"/>
    <n v="10857.240000000002"/>
    <n v="10857.24"/>
    <s v="G/510707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101  Agua Potable"/>
    <s v="001"/>
    <n v="24300"/>
    <n v="0"/>
    <n v="24300"/>
    <n v="0"/>
    <n v="24300"/>
    <n v="0"/>
    <n v="24300"/>
    <n v="8939.31"/>
    <n v="0"/>
    <n v="15360.69"/>
    <n v="0"/>
    <s v="G/530101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104 Energía Eléctrica"/>
    <s v="001"/>
    <n v="24700"/>
    <n v="0"/>
    <n v="24700"/>
    <n v="0"/>
    <n v="24700"/>
    <n v="0"/>
    <n v="24700"/>
    <n v="7838.86"/>
    <n v="0"/>
    <n v="16861.14"/>
    <n v="0"/>
    <s v="G/5301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105 Telecomunicaciones"/>
    <s v="001"/>
    <n v="5000"/>
    <n v="0"/>
    <n v="5000"/>
    <n v="0"/>
    <n v="5000"/>
    <n v="0"/>
    <n v="3950"/>
    <n v="3390.89"/>
    <n v="1050"/>
    <n v="1609.1100000000001"/>
    <n v="1050"/>
    <s v="G/53010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03 Almacenamiento, Embalaje, Desembalaje, Enva"/>
    <s v="001"/>
    <n v="800"/>
    <n v="0"/>
    <n v="800"/>
    <n v="0"/>
    <n v="800"/>
    <n v="0"/>
    <n v="0"/>
    <n v="0"/>
    <n v="800"/>
    <n v="800"/>
    <n v="800"/>
    <s v="G/53020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04 Edición, Impresión, Reproducción, Public"/>
    <s v="001"/>
    <n v="10000"/>
    <n v="0"/>
    <n v="10000"/>
    <n v="0"/>
    <n v="10000"/>
    <n v="0"/>
    <n v="4780.6000000000004"/>
    <n v="4780.59"/>
    <n v="5219.3999999999996"/>
    <n v="5219.41"/>
    <n v="5219.3999999999996"/>
    <s v="G/5302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05 Espectáculos Culturales y Sociales"/>
    <s v="001"/>
    <n v="41000"/>
    <n v="-15237"/>
    <n v="25763"/>
    <n v="0"/>
    <n v="25763"/>
    <n v="371"/>
    <n v="23391.200000000001"/>
    <n v="9898.24"/>
    <n v="2371.7999999999993"/>
    <n v="15864.76"/>
    <n v="2000.8"/>
    <s v="G/53020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08 Servicio de Seguridad y Vigilancia"/>
    <s v="001"/>
    <n v="184800"/>
    <n v="-60346.720000000001"/>
    <n v="124453.28"/>
    <n v="0"/>
    <n v="124453.28"/>
    <n v="0"/>
    <n v="124453.28"/>
    <n v="82968.800000000003"/>
    <n v="0"/>
    <n v="41484.479999999996"/>
    <n v="0"/>
    <s v="G/530208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09 Servicios de Aseo, Lavado de Vestimenta"/>
    <s v="001"/>
    <n v="179021"/>
    <n v="-29000"/>
    <n v="150021"/>
    <n v="0"/>
    <n v="150021"/>
    <n v="0"/>
    <n v="104428.8"/>
    <n v="89510.399999999994"/>
    <n v="45592.2"/>
    <n v="60510.600000000006"/>
    <n v="45592.2"/>
    <s v="G/530209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235 Servicio de Alimentación"/>
    <s v="001"/>
    <n v="800"/>
    <n v="0"/>
    <n v="800"/>
    <n v="0"/>
    <n v="800"/>
    <n v="0"/>
    <n v="0"/>
    <n v="0"/>
    <n v="800"/>
    <n v="800"/>
    <n v="800"/>
    <s v="G/53023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402 Edificios, Locales, Residencias y Cablea"/>
    <s v="001"/>
    <n v="30936"/>
    <n v="106583.72"/>
    <n v="137519.72"/>
    <n v="0"/>
    <n v="137519.72"/>
    <n v="6808.48"/>
    <n v="29857.62"/>
    <n v="29857.62"/>
    <n v="107662.1"/>
    <n v="107662.1"/>
    <n v="100853.62"/>
    <s v="G/530402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403 Mobiliarios (Instalación, Mantenimiento"/>
    <s v="001"/>
    <n v="17000"/>
    <n v="0"/>
    <n v="17000"/>
    <n v="0"/>
    <n v="17000"/>
    <n v="0"/>
    <n v="0"/>
    <n v="0"/>
    <n v="17000"/>
    <n v="17000"/>
    <n v="17000"/>
    <s v="G/53040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404 Maquinarias y Equipos (Instalación, Mant"/>
    <s v="001"/>
    <n v="6000"/>
    <n v="1000"/>
    <n v="7000"/>
    <n v="0"/>
    <n v="7000"/>
    <n v="981.73"/>
    <n v="3046.27"/>
    <n v="268.8"/>
    <n v="3953.73"/>
    <n v="6731.2"/>
    <n v="2972"/>
    <s v="G/5304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405 Vehículos (Servicio para Mantenimiento y Re"/>
    <s v="001"/>
    <n v="2000"/>
    <n v="0"/>
    <n v="2000"/>
    <n v="0"/>
    <n v="2000"/>
    <n v="340.48"/>
    <n v="0"/>
    <n v="0"/>
    <n v="2000"/>
    <n v="2000"/>
    <n v="1659.52"/>
    <s v="G/53040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704 Mantenimiento y Reparación de Equipos y Sis"/>
    <s v="001"/>
    <n v="3000"/>
    <n v="0"/>
    <n v="3000"/>
    <n v="0"/>
    <n v="3000"/>
    <n v="0"/>
    <n v="672"/>
    <n v="672"/>
    <n v="2328"/>
    <n v="2328"/>
    <n v="2328"/>
    <s v="G/5307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03 Combustibles y Lubricantes"/>
    <s v="001"/>
    <n v="500"/>
    <n v="0"/>
    <n v="500"/>
    <n v="0"/>
    <n v="500"/>
    <n v="0"/>
    <n v="0"/>
    <n v="0"/>
    <n v="500"/>
    <n v="500"/>
    <n v="500"/>
    <s v="G/53080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04 Materiales de Oficina"/>
    <s v="001"/>
    <n v="4000"/>
    <n v="0"/>
    <n v="4000"/>
    <n v="0"/>
    <n v="4000"/>
    <n v="0"/>
    <n v="0"/>
    <n v="0"/>
    <n v="4000"/>
    <n v="4000"/>
    <n v="4000"/>
    <s v="G/530804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05 Materiales de Aseo"/>
    <s v="001"/>
    <n v="1000"/>
    <n v="6000"/>
    <n v="7000"/>
    <n v="0"/>
    <n v="7000"/>
    <n v="0"/>
    <n v="0"/>
    <n v="0"/>
    <n v="7000"/>
    <n v="7000"/>
    <n v="7000"/>
    <s v="G/530805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07 Materiales de Impresión, Fotografía, Rep"/>
    <s v="001"/>
    <n v="40000"/>
    <n v="-15000"/>
    <n v="25000"/>
    <n v="0"/>
    <n v="25000"/>
    <n v="0"/>
    <n v="0"/>
    <n v="0"/>
    <n v="25000"/>
    <n v="25000"/>
    <n v="25000"/>
    <s v="G/530807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11 Insumos, Materiales y Suministros para Cons"/>
    <s v="001"/>
    <n v="8000"/>
    <n v="0"/>
    <n v="8000"/>
    <n v="-1000"/>
    <n v="7000"/>
    <n v="0.35"/>
    <n v="517.65"/>
    <n v="517.65"/>
    <n v="7482.35"/>
    <n v="7482.35"/>
    <n v="6482"/>
    <s v="G/530811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12 Materiales Didácticos"/>
    <s v="001"/>
    <n v="3000"/>
    <n v="0"/>
    <n v="3000"/>
    <n v="0"/>
    <n v="3000"/>
    <n v="0"/>
    <n v="0"/>
    <n v="0"/>
    <n v="3000"/>
    <n v="3000"/>
    <n v="3000"/>
    <s v="G/530812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13 Repuestos y Accesorios"/>
    <s v="001"/>
    <n v="3000"/>
    <n v="6000"/>
    <n v="9000"/>
    <n v="0"/>
    <n v="9000"/>
    <n v="76"/>
    <n v="2612.4"/>
    <n v="2612.4"/>
    <n v="6387.6"/>
    <n v="6387.6"/>
    <n v="6311.6"/>
    <s v="G/53081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0827 Uniformes Deportivos"/>
    <s v="001"/>
    <n v="4000"/>
    <n v="0"/>
    <n v="4000"/>
    <n v="-4000"/>
    <n v="0"/>
    <n v="0"/>
    <n v="0"/>
    <n v="0"/>
    <n v="4000"/>
    <n v="4000"/>
    <n v="0"/>
    <s v="G/530827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1"/>
    <s v="531403 Mobiliario"/>
    <s v="001"/>
    <n v="4000"/>
    <n v="0"/>
    <n v="4000"/>
    <n v="-4000"/>
    <n v="0"/>
    <n v="0"/>
    <n v="0"/>
    <n v="0"/>
    <n v="4000"/>
    <n v="4000"/>
    <n v="0"/>
    <s v="G/531403/1IA101"/>
  </r>
  <r>
    <s v="1"/>
    <s v="QUITO CIUDAD SOLIDARIA"/>
    <s v="SOCIALES"/>
    <s v="I"/>
    <s v="EDUCACION, RECREACION Y DEPORTE"/>
    <s v="Unidad Educativa Sucre"/>
    <s v="ES12I020"/>
    <s v="FORTALECIMIENTO INSTITUCIONAL"/>
    <s v="GC00A10100001D GASTOS ADMINISTRATIVOS"/>
    <x v="2"/>
    <s v="570102 Tasas Generales, Impuestos, Contribuciones,"/>
    <s v="001"/>
    <n v="1000"/>
    <n v="0"/>
    <n v="1000"/>
    <n v="0"/>
    <n v="1000"/>
    <n v="0"/>
    <n v="282.60000000000002"/>
    <n v="0"/>
    <n v="717.4"/>
    <n v="1000"/>
    <n v="717.4"/>
    <s v="G/570102/1I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105 Remuneraciones Unificadas"/>
    <s v="002"/>
    <n v="438156"/>
    <n v="-4916.13"/>
    <n v="433239.87"/>
    <n v="-9903.24"/>
    <n v="423336.63"/>
    <n v="0"/>
    <n v="282512.53000000003"/>
    <n v="282512.53000000003"/>
    <n v="150727.33999999997"/>
    <n v="150727.33999999997"/>
    <n v="140824.1"/>
    <s v="G/510105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203 Decimotercer Sueldo"/>
    <s v="002"/>
    <n v="39013"/>
    <n v="-306"/>
    <n v="38707"/>
    <n v="0"/>
    <n v="38707"/>
    <n v="2500"/>
    <n v="7411"/>
    <n v="7411"/>
    <n v="31296"/>
    <n v="31296"/>
    <n v="28796"/>
    <s v="G/510203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204 Decimocuarto Sueldo"/>
    <s v="002"/>
    <n v="8522.2199999999993"/>
    <n v="-133.33000000000001"/>
    <n v="8388.89"/>
    <n v="0"/>
    <n v="8388.89"/>
    <n v="0"/>
    <n v="7058.81"/>
    <n v="7058.81"/>
    <n v="1330.079999999999"/>
    <n v="1330.079999999999"/>
    <n v="1330.08"/>
    <s v="G/510204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507 Honorarios"/>
    <s v="002"/>
    <n v="3782.44"/>
    <n v="900"/>
    <n v="4682.4400000000005"/>
    <n v="3650.88"/>
    <n v="8333.32"/>
    <n v="0"/>
    <n v="4666.66"/>
    <n v="4666.66"/>
    <n v="15.780000000000655"/>
    <n v="15.780000000000655"/>
    <n v="3666.66"/>
    <s v="G/510507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510 Servicios Personales por Contrato"/>
    <s v="002"/>
    <n v="30000"/>
    <n v="0"/>
    <n v="30000"/>
    <n v="0"/>
    <n v="30000"/>
    <n v="10000"/>
    <n v="20000"/>
    <n v="20000"/>
    <n v="10000"/>
    <n v="10000"/>
    <n v="0"/>
    <s v="G/510510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512 Subrogación"/>
    <s v="002"/>
    <n v="3556.91"/>
    <n v="0"/>
    <n v="3556.91"/>
    <n v="-1678.46"/>
    <n v="1878.4499999999998"/>
    <n v="0"/>
    <n v="200"/>
    <n v="200"/>
    <n v="3356.91"/>
    <n v="3356.91"/>
    <n v="1678.45"/>
    <s v="G/510512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513 Encargos"/>
    <s v="002"/>
    <n v="19252.419999999998"/>
    <n v="0"/>
    <n v="19252.419999999998"/>
    <n v="-9626.2099999999991"/>
    <n v="9626.2099999999991"/>
    <n v="0"/>
    <n v="0"/>
    <n v="0"/>
    <n v="19252.419999999998"/>
    <n v="19252.419999999998"/>
    <n v="9626.2099999999991"/>
    <s v="G/510513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601 Aporte Patronal"/>
    <s v="002"/>
    <n v="59221.73"/>
    <n v="-464.51"/>
    <n v="58757.22"/>
    <n v="0"/>
    <n v="58757.22"/>
    <n v="1265"/>
    <n v="38883.99"/>
    <n v="38883.99"/>
    <n v="19873.230000000003"/>
    <n v="19873.230000000003"/>
    <n v="18608.23"/>
    <s v="G/510601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602 Fondo de Reserva"/>
    <s v="002"/>
    <n v="39013"/>
    <n v="-306"/>
    <n v="38707"/>
    <n v="-11771.45"/>
    <n v="26935.55"/>
    <n v="834"/>
    <n v="17469.310000000001"/>
    <n v="17469.310000000001"/>
    <n v="21237.69"/>
    <n v="21237.69"/>
    <n v="8632.24"/>
    <s v="G/510602/1FA101"/>
  </r>
  <r>
    <s v="1"/>
    <s v="QUITO CIUDAD SOLIDARIA"/>
    <s v="COMUNALES"/>
    <s v="F"/>
    <s v="COORDINACION TERRITORIAL Y PARTICIPACION CIUDADANA"/>
    <s v="Unidad Especial Regula Tu Barrio"/>
    <s v="RB34F010"/>
    <s v="FORTALECIMIENTO INSTITUCIONAL"/>
    <s v="GC00A10100004D REMUNERACION PERSONAL"/>
    <x v="0"/>
    <s v="510707 Compensación por Vacaciones no Gozadas por"/>
    <s v="002"/>
    <n v="7619.89"/>
    <n v="-900"/>
    <n v="6719.89"/>
    <n v="0"/>
    <n v="6719.89"/>
    <n v="0"/>
    <n v="2637.25"/>
    <n v="2637.25"/>
    <n v="4082.6400000000003"/>
    <n v="4082.6400000000003"/>
    <n v="4082.64"/>
    <s v="G/510707/1FA101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203 Decimotercer Sueldo"/>
    <s v="001"/>
    <n v="0"/>
    <n v="23210"/>
    <n v="23210"/>
    <n v="-9284"/>
    <n v="13926"/>
    <n v="13777.89"/>
    <n v="148.11000000000001"/>
    <n v="148.11000000000001"/>
    <n v="23061.89"/>
    <n v="23061.89"/>
    <n v="0"/>
    <s v="G/710203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204 Decimocuarto Sueldo"/>
    <s v="001"/>
    <n v="0"/>
    <n v="7000"/>
    <n v="7000"/>
    <n v="-2800"/>
    <n v="4200"/>
    <n v="4166.67"/>
    <n v="33.33"/>
    <n v="33.33"/>
    <n v="6966.67"/>
    <n v="6966.67"/>
    <n v="0"/>
    <s v="G/7102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507 Honorarios"/>
    <s v="002"/>
    <n v="0"/>
    <n v="1244.1300000000001"/>
    <n v="1244.1300000000001"/>
    <n v="0"/>
    <n v="1244.1300000000001"/>
    <n v="0"/>
    <n v="1244.1300000000001"/>
    <n v="1244.1300000000001"/>
    <n v="0"/>
    <n v="0"/>
    <n v="0"/>
    <s v="G/710507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510 Servicios Personales por Contrato"/>
    <s v="001"/>
    <n v="0"/>
    <n v="278520"/>
    <n v="278520"/>
    <n v="-111408"/>
    <n v="167112"/>
    <n v="145061.37"/>
    <n v="22050.63"/>
    <n v="22050.63"/>
    <n v="256469.37"/>
    <n v="256469.37"/>
    <n v="0"/>
    <s v="G/710510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601 Aporte Patronal"/>
    <s v="001"/>
    <n v="0"/>
    <n v="35232.78"/>
    <n v="35232.78"/>
    <n v="-14093.11"/>
    <n v="21139.67"/>
    <n v="18192.91"/>
    <n v="2946.76"/>
    <n v="2946.76"/>
    <n v="32286.019999999997"/>
    <n v="32286.019999999997"/>
    <n v="0"/>
    <s v="G/710601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3"/>
    <s v="710602 Fondo de Reserva"/>
    <s v="001"/>
    <n v="0"/>
    <n v="23210"/>
    <n v="23210"/>
    <n v="-9284"/>
    <n v="13926"/>
    <n v="13318.01"/>
    <n v="607.99"/>
    <n v="607.99"/>
    <n v="22602.01"/>
    <n v="22602.01"/>
    <n v="0"/>
    <s v="G/710602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204 Edición, Impresión, Reproducción, Public"/>
    <s v="001"/>
    <n v="4000"/>
    <n v="0"/>
    <n v="4000"/>
    <n v="0"/>
    <n v="4000"/>
    <n v="0"/>
    <n v="0"/>
    <n v="0"/>
    <n v="4000"/>
    <n v="4000"/>
    <n v="4000"/>
    <s v="G/7302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207 Difusión, Información y Publicidad"/>
    <s v="001"/>
    <n v="4000"/>
    <n v="0"/>
    <n v="4000"/>
    <n v="0"/>
    <n v="4000"/>
    <n v="0"/>
    <n v="0"/>
    <n v="0"/>
    <n v="4000"/>
    <n v="4000"/>
    <n v="4000"/>
    <s v="G/730207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404 Maquinarias y Equipos (Instalación, Mant"/>
    <s v="001"/>
    <n v="8000"/>
    <n v="0"/>
    <n v="8000"/>
    <n v="-8000"/>
    <n v="0"/>
    <n v="0"/>
    <n v="0"/>
    <n v="0"/>
    <n v="8000"/>
    <n v="8000"/>
    <n v="0"/>
    <s v="G/7304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505 Vehículos (Arrendamiento)"/>
    <s v="001"/>
    <n v="115000"/>
    <n v="0"/>
    <n v="115000"/>
    <n v="-108037.8"/>
    <n v="6962.1999999999971"/>
    <n v="0"/>
    <n v="0"/>
    <n v="0"/>
    <n v="115000"/>
    <n v="115000"/>
    <n v="6962.2"/>
    <s v="G/730505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601 Consultoría, Asesoría e Investigación Es"/>
    <s v="001"/>
    <n v="202000"/>
    <n v="0"/>
    <n v="202000"/>
    <n v="-202000"/>
    <n v="0"/>
    <n v="0"/>
    <n v="0"/>
    <n v="0"/>
    <n v="202000"/>
    <n v="202000"/>
    <n v="0"/>
    <s v="G/730601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606 Honorarios por Contratos Civiles de Servici"/>
    <s v="001"/>
    <n v="542000"/>
    <n v="-367172.78"/>
    <n v="174827.21999999997"/>
    <n v="-174827.22"/>
    <n v="0"/>
    <n v="0"/>
    <n v="0"/>
    <n v="0"/>
    <n v="174827.21999999997"/>
    <n v="174827.21999999997"/>
    <n v="0"/>
    <s v="G/730606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702 Arrendamiento y Licencias de Uso de Paquete"/>
    <s v="001"/>
    <n v="22500"/>
    <n v="0"/>
    <n v="22500"/>
    <n v="-22500"/>
    <n v="0"/>
    <n v="0"/>
    <n v="0"/>
    <n v="0"/>
    <n v="22500"/>
    <n v="22500"/>
    <n v="0"/>
    <s v="G/730702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704 Mantenimiento y Reparación de Equipos y"/>
    <s v="001"/>
    <n v="8000"/>
    <n v="0"/>
    <n v="8000"/>
    <n v="-8000"/>
    <n v="0"/>
    <n v="0"/>
    <n v="0"/>
    <n v="0"/>
    <n v="8000"/>
    <n v="8000"/>
    <n v="0"/>
    <s v="G/7307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804 Materiales de Oficina"/>
    <s v="001"/>
    <n v="10000"/>
    <n v="0"/>
    <n v="10000"/>
    <n v="0"/>
    <n v="10000"/>
    <n v="0"/>
    <n v="1399.57"/>
    <n v="1384.45"/>
    <n v="8600.43"/>
    <n v="8615.5499999999993"/>
    <n v="8600.43"/>
    <s v="G/7308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4"/>
    <s v="730807 Materiales de Impresión, Fotografía, Rep"/>
    <s v="001"/>
    <n v="51000"/>
    <n v="0"/>
    <n v="51000"/>
    <n v="-36000"/>
    <n v="15000"/>
    <n v="0"/>
    <n v="0"/>
    <n v="0"/>
    <n v="51000"/>
    <n v="51000"/>
    <n v="15000"/>
    <s v="G/730807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6"/>
    <s v="840104 Maquinarias y Equipos"/>
    <s v="001"/>
    <n v="20000"/>
    <n v="0"/>
    <n v="20000"/>
    <n v="0"/>
    <n v="20000"/>
    <n v="0"/>
    <n v="0"/>
    <n v="0"/>
    <n v="20000"/>
    <n v="20000"/>
    <n v="20000"/>
    <s v="G/840104/3FP306"/>
  </r>
  <r>
    <s v="3"/>
    <s v="QUITO CIUDAD INTELIGENTE"/>
    <s v="COMUNALES"/>
    <s v="F"/>
    <s v="COORDINACION TERRITORIAL Y PARTICIPACION CIUDADANA"/>
    <s v="Unidad Especial Regula Tu Barrio"/>
    <s v="RB34F010"/>
    <s v="REGULACIÓN DEL USO Y GESTIÓN DEL SUELO"/>
    <s v="GI00P30600004D REGULA TU BARRIO"/>
    <x v="6"/>
    <s v="840107 Equipos, Sistemas y Paquetes Informáticos"/>
    <s v="001"/>
    <n v="13500"/>
    <n v="0"/>
    <n v="13500"/>
    <n v="0"/>
    <n v="13500"/>
    <n v="0"/>
    <n v="0"/>
    <n v="0"/>
    <n v="13500"/>
    <n v="13500"/>
    <n v="13500"/>
    <s v="G/840107/3FP306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105 Remuneraciones Unificadas"/>
    <s v="002"/>
    <n v="487680"/>
    <n v="0"/>
    <n v="487680"/>
    <n v="-84633.04"/>
    <n v="403046.96"/>
    <n v="0"/>
    <n v="269311.33"/>
    <n v="269311.33"/>
    <n v="218368.66999999998"/>
    <n v="218368.66999999998"/>
    <n v="133735.63"/>
    <s v="G/510105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203 Decimotercer Sueldo"/>
    <s v="002"/>
    <n v="40640"/>
    <n v="0"/>
    <n v="40640"/>
    <n v="0"/>
    <n v="40640"/>
    <n v="0"/>
    <n v="3527.79"/>
    <n v="3527.79"/>
    <n v="37112.21"/>
    <n v="37112.21"/>
    <n v="37112.21"/>
    <s v="G/510203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204 Decimocuarto Sueldo"/>
    <s v="002"/>
    <n v="13797.88"/>
    <n v="0"/>
    <n v="13797.88"/>
    <n v="0"/>
    <n v="13797.88"/>
    <n v="0"/>
    <n v="9440.81"/>
    <n v="9440.81"/>
    <n v="4357.07"/>
    <n v="4357.07"/>
    <n v="4357.07"/>
    <s v="G/510204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507 Honorarios"/>
    <s v="002"/>
    <n v="2843.71"/>
    <n v="0"/>
    <n v="2843.71"/>
    <n v="1227.1199999999999"/>
    <n v="4070.83"/>
    <n v="0"/>
    <n v="2280"/>
    <n v="2280"/>
    <n v="563.71"/>
    <n v="563.71"/>
    <n v="1790.83"/>
    <s v="G/510507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509 Horas Extraordinarias y Suplementarias"/>
    <s v="002"/>
    <n v="6964.56"/>
    <n v="0"/>
    <n v="6964.56"/>
    <n v="0"/>
    <n v="6964.56"/>
    <n v="0"/>
    <n v="4599.6000000000004"/>
    <n v="4599.6000000000004"/>
    <n v="2364.96"/>
    <n v="2364.96"/>
    <n v="2364.96"/>
    <s v="G/510509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512 Subrogación"/>
    <s v="002"/>
    <n v="6704.68"/>
    <n v="0"/>
    <n v="6704.68"/>
    <n v="-2986.84"/>
    <n v="3717.84"/>
    <n v="0"/>
    <n v="731"/>
    <n v="731"/>
    <n v="5973.68"/>
    <n v="5973.68"/>
    <n v="2986.84"/>
    <s v="G/510512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513 Encargos"/>
    <s v="002"/>
    <n v="7409.36"/>
    <n v="0"/>
    <n v="7409.36"/>
    <n v="-3314.68"/>
    <n v="4094.68"/>
    <n v="0"/>
    <n v="780"/>
    <n v="780"/>
    <n v="6629.36"/>
    <n v="6629.36"/>
    <n v="3314.68"/>
    <s v="G/510513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601 Aporte Patronal"/>
    <s v="002"/>
    <n v="61691.519999999997"/>
    <n v="0"/>
    <n v="61691.519999999997"/>
    <n v="-9878.11"/>
    <n v="51813.409999999996"/>
    <n v="0"/>
    <n v="34546.9"/>
    <n v="34546.9"/>
    <n v="27144.619999999995"/>
    <n v="27144.619999999995"/>
    <n v="17266.509999999998"/>
    <s v="G/510601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602 Fondo de Reserva"/>
    <s v="002"/>
    <n v="40640"/>
    <n v="0"/>
    <n v="40640"/>
    <n v="-11011.07"/>
    <n v="29628.93"/>
    <n v="0"/>
    <n v="19596.64"/>
    <n v="19596.64"/>
    <n v="21043.360000000001"/>
    <n v="21043.360000000001"/>
    <n v="10032.290000000001"/>
    <s v="G/510602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4D REMUNERACION PERSONAL"/>
    <x v="0"/>
    <s v="510707 Compensación por Vacaciones no Gozadas por"/>
    <s v="002"/>
    <n v="4580.43"/>
    <n v="0"/>
    <n v="4580.43"/>
    <n v="0"/>
    <n v="4580.43"/>
    <n v="0"/>
    <n v="1506.27"/>
    <n v="1506.26"/>
    <n v="3074.1600000000003"/>
    <n v="3074.17"/>
    <n v="3074.16"/>
    <s v="G/510707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104 Energía Eléctrica"/>
    <s v="001"/>
    <n v="4200"/>
    <n v="0"/>
    <n v="4200"/>
    <n v="0"/>
    <n v="4200"/>
    <n v="0"/>
    <n v="4200"/>
    <n v="1756.1"/>
    <n v="0"/>
    <n v="2443.9"/>
    <n v="0"/>
    <s v="G/530104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105 Telecomunicaciones"/>
    <s v="001"/>
    <n v="250"/>
    <n v="0"/>
    <n v="250"/>
    <n v="0"/>
    <n v="250"/>
    <n v="0"/>
    <n v="250"/>
    <n v="72.09"/>
    <n v="0"/>
    <n v="177.91"/>
    <n v="0"/>
    <s v="G/530105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201 Transporte de Personal"/>
    <s v="001"/>
    <n v="24200"/>
    <n v="0"/>
    <n v="24200"/>
    <n v="0"/>
    <n v="24200"/>
    <n v="6766.67"/>
    <n v="4687.92"/>
    <n v="4687.92"/>
    <n v="19512.080000000002"/>
    <n v="19512.080000000002"/>
    <n v="12745.41"/>
    <s v="G/530201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208 Servicio de Seguridad y Vigilancia"/>
    <s v="001"/>
    <n v="33000"/>
    <n v="0"/>
    <n v="33000"/>
    <n v="-5840.76"/>
    <n v="27159.239999999998"/>
    <n v="0"/>
    <n v="24059.24"/>
    <n v="16372.44"/>
    <n v="8940.7599999999984"/>
    <n v="16627.559999999998"/>
    <n v="3100"/>
    <s v="G/530208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209 Servicios de Aseo, Lavado de Vestimenta"/>
    <s v="001"/>
    <n v="11000"/>
    <n v="0"/>
    <n v="11000"/>
    <n v="0"/>
    <n v="11000"/>
    <n v="3586.73"/>
    <n v="7413.27"/>
    <n v="5007.9799999999996"/>
    <n v="3586.7299999999996"/>
    <n v="5992.02"/>
    <n v="0"/>
    <s v="G/530209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402 Edificios, Locales, Residencias y Cablea"/>
    <s v="001"/>
    <n v="50000"/>
    <n v="0"/>
    <n v="50000"/>
    <n v="-30000"/>
    <n v="20000"/>
    <n v="0"/>
    <n v="0"/>
    <n v="0"/>
    <n v="50000"/>
    <n v="50000"/>
    <n v="20000"/>
    <s v="G/530402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405 Vehículos (Servicio para Mantenimiento y Re"/>
    <s v="001"/>
    <n v="0"/>
    <n v="266"/>
    <n v="266"/>
    <n v="0"/>
    <n v="266"/>
    <n v="84"/>
    <n v="182"/>
    <n v="182"/>
    <n v="84"/>
    <n v="84"/>
    <n v="0"/>
    <s v="G/530405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502 Edificios, Locales y Residencias, Parque"/>
    <s v="001"/>
    <n v="80000"/>
    <n v="0"/>
    <n v="80000"/>
    <n v="-9000"/>
    <n v="71000"/>
    <n v="9000"/>
    <n v="62000"/>
    <n v="62000"/>
    <n v="18000"/>
    <n v="18000"/>
    <n v="0"/>
    <s v="G/530502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505 Vehículos (Arrendamiento)"/>
    <s v="001"/>
    <n v="6800"/>
    <n v="-1051.07"/>
    <n v="5748.93"/>
    <n v="-3000"/>
    <n v="2748.9300000000003"/>
    <n v="0"/>
    <n v="0"/>
    <n v="0"/>
    <n v="5748.93"/>
    <n v="5748.93"/>
    <n v="2748.93"/>
    <s v="G/530505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704 Mantenimiento y Reparación de Equipos y Sis"/>
    <s v="001"/>
    <n v="700"/>
    <n v="0"/>
    <n v="700"/>
    <n v="0"/>
    <n v="700"/>
    <n v="0"/>
    <n v="0"/>
    <n v="0"/>
    <n v="700"/>
    <n v="700"/>
    <n v="700"/>
    <s v="G/530704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803 Combustibles y Lubricantes"/>
    <s v="001"/>
    <n v="1000"/>
    <n v="0"/>
    <n v="1000"/>
    <n v="0"/>
    <n v="1000"/>
    <n v="0"/>
    <n v="1000"/>
    <n v="672"/>
    <n v="0"/>
    <n v="328"/>
    <n v="0"/>
    <s v="G/530803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804 Materiales de Oficina"/>
    <s v="001"/>
    <n v="800"/>
    <n v="0"/>
    <n v="800"/>
    <n v="0"/>
    <n v="800"/>
    <n v="800"/>
    <n v="0"/>
    <n v="0"/>
    <n v="800"/>
    <n v="800"/>
    <n v="0"/>
    <s v="G/530804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805 Materiales de Aseo"/>
    <s v="001"/>
    <n v="400"/>
    <n v="0"/>
    <n v="400"/>
    <n v="0"/>
    <n v="400"/>
    <n v="400"/>
    <n v="0"/>
    <n v="0"/>
    <n v="400"/>
    <n v="400"/>
    <n v="0"/>
    <s v="G/530805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807 Materiales de Impresión, Fotografía, Rep"/>
    <s v="001"/>
    <n v="5000"/>
    <n v="0"/>
    <n v="5000"/>
    <n v="0"/>
    <n v="5000"/>
    <n v="10.62"/>
    <n v="4989.38"/>
    <n v="4989.38"/>
    <n v="10.619999999999891"/>
    <n v="10.619999999999891"/>
    <n v="0"/>
    <s v="G/530807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1"/>
    <s v="530813 Repuestos y Accesorios"/>
    <s v="001"/>
    <n v="200"/>
    <n v="642"/>
    <n v="842"/>
    <n v="0"/>
    <n v="842"/>
    <n v="197.12"/>
    <n v="644.78"/>
    <n v="644.78"/>
    <n v="197.22000000000003"/>
    <n v="197.22000000000003"/>
    <n v="0.1"/>
    <s v="G/530813/1FA101"/>
  </r>
  <r>
    <s v="1"/>
    <s v="QUITO CIUDAD SOLIDARIA"/>
    <s v="COMUNALES"/>
    <s v="F"/>
    <s v="COORDINACION TERRITORIAL Y PARTICIPACION CIUDADANA"/>
    <s v="Unidad Especial Turística La Mariscal"/>
    <s v="TM68F100"/>
    <s v="FORTALECIMIENTO INSTITUCIONAL"/>
    <s v="GC00A10100001D GASTOS ADMINISTRATIVOS"/>
    <x v="2"/>
    <s v="570102 Tasas Generales, Impuestos, Contribuciones,"/>
    <s v="001"/>
    <n v="0"/>
    <n v="143.07"/>
    <n v="143.07"/>
    <n v="0"/>
    <n v="143.07"/>
    <n v="109.19"/>
    <n v="0"/>
    <n v="0"/>
    <n v="143.07"/>
    <n v="143.07"/>
    <n v="33.880000000000003"/>
    <s v="G/570102/1FA101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3"/>
    <s v="710203 Decimotercer Sueldo"/>
    <s v="002"/>
    <n v="817"/>
    <n v="0"/>
    <n v="817"/>
    <n v="0"/>
    <n v="817"/>
    <n v="272.36"/>
    <n v="544.64"/>
    <n v="544.64"/>
    <n v="272.36"/>
    <n v="272.36"/>
    <n v="0"/>
    <s v="G/710203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3"/>
    <s v="710204 Decimocuarto Sueldo"/>
    <s v="002"/>
    <n v="405.82"/>
    <n v="0"/>
    <n v="405.82"/>
    <n v="0"/>
    <n v="405.82"/>
    <n v="120.61"/>
    <n v="279.39"/>
    <n v="279.39"/>
    <n v="126.43"/>
    <n v="126.43"/>
    <n v="5.82"/>
    <s v="G/710204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3"/>
    <s v="710510 Servicios Personales por Contrato"/>
    <s v="002"/>
    <n v="9804"/>
    <n v="0"/>
    <n v="9804"/>
    <n v="0"/>
    <n v="9804"/>
    <n v="3268"/>
    <n v="6536"/>
    <n v="6536"/>
    <n v="3268"/>
    <n v="3268"/>
    <n v="0"/>
    <s v="G/710510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3"/>
    <s v="710601 Aporte Patronal"/>
    <s v="002"/>
    <n v="1240.21"/>
    <n v="0"/>
    <n v="1240.21"/>
    <n v="10.33"/>
    <n v="1250.54"/>
    <n v="413.41"/>
    <n v="826.8"/>
    <n v="826.8"/>
    <n v="413.41000000000008"/>
    <n v="413.41000000000008"/>
    <n v="10.33"/>
    <s v="G/710601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3"/>
    <s v="710602 Fondo de Reserva"/>
    <s v="002"/>
    <n v="817"/>
    <n v="0"/>
    <n v="817"/>
    <n v="6.53"/>
    <n v="823.53"/>
    <n v="272.52"/>
    <n v="544.48"/>
    <n v="544.48"/>
    <n v="272.52"/>
    <n v="272.52"/>
    <n v="6.53"/>
    <s v="G/710602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2D SISTEMA DE PARTICIPACION CIUDADANA"/>
    <x v="4"/>
    <s v="730205 Espectáculos Culturales y Sociales"/>
    <s v="001"/>
    <n v="348.47"/>
    <n v="0"/>
    <n v="348.47"/>
    <n v="-348.47"/>
    <n v="0"/>
    <n v="0"/>
    <n v="0"/>
    <n v="0"/>
    <n v="348.47"/>
    <n v="348.47"/>
    <n v="0"/>
    <s v="G/730205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2D SISTEMA DE PARTICIPACION CIUDADANA"/>
    <x v="4"/>
    <s v="730613 Capacitación para la Ciudadanía en Gener"/>
    <s v="001"/>
    <n v="1400"/>
    <n v="0"/>
    <n v="1400"/>
    <n v="-1400"/>
    <n v="0"/>
    <n v="0"/>
    <n v="0"/>
    <n v="0"/>
    <n v="1400"/>
    <n v="1400"/>
    <n v="0"/>
    <s v="G/730613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3D &quot;VOLUNTARIADO &quot;&quot;QUITO ACCION&quot;&quot;&quot;"/>
    <x v="4"/>
    <s v="730205 Espectáculos Culturales y Sociales"/>
    <s v="001"/>
    <n v="9000"/>
    <n v="0"/>
    <n v="9000"/>
    <n v="-9000"/>
    <n v="0"/>
    <n v="0"/>
    <n v="0"/>
    <n v="0"/>
    <n v="9000"/>
    <n v="9000"/>
    <n v="0"/>
    <s v="G/730205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4"/>
    <s v="730208 Servicio de Seguridad y Vigilancia"/>
    <s v="001"/>
    <n v="25000"/>
    <n v="0"/>
    <n v="25000"/>
    <n v="-1493.44"/>
    <n v="23506.560000000001"/>
    <n v="0"/>
    <n v="23506.560000000001"/>
    <n v="5876.64"/>
    <n v="1493.4399999999987"/>
    <n v="19123.36"/>
    <n v="0"/>
    <s v="G/730208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4"/>
    <s v="730209 Servicios de Aseo, Lavado de Vestimenta"/>
    <s v="001"/>
    <n v="5000"/>
    <n v="0"/>
    <n v="5000"/>
    <n v="0"/>
    <n v="5000"/>
    <n v="0"/>
    <n v="5000"/>
    <n v="1214.97"/>
    <n v="0"/>
    <n v="3785.0299999999997"/>
    <n v="0"/>
    <s v="G/730209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4"/>
    <s v="730402 Edificios, Locales, Residencias y Cablea"/>
    <s v="001"/>
    <n v="3000"/>
    <n v="0"/>
    <n v="3000"/>
    <n v="0"/>
    <n v="3000"/>
    <n v="0"/>
    <n v="0"/>
    <n v="0"/>
    <n v="3000"/>
    <n v="3000"/>
    <n v="3000"/>
    <s v="G/730402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4"/>
    <s v="730613 Capacitación para la Ciudadanía en Gener"/>
    <s v="001"/>
    <n v="7500"/>
    <n v="-2086.54"/>
    <n v="5413.46"/>
    <n v="0"/>
    <n v="5413.46"/>
    <n v="0"/>
    <n v="5409.6"/>
    <n v="0"/>
    <n v="3.8599999999996726"/>
    <n v="5413.46"/>
    <n v="3.86"/>
    <s v="G/730613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4"/>
    <s v="730804 Materiales de Oficina"/>
    <s v="001"/>
    <n v="639.20000000000005"/>
    <n v="0"/>
    <n v="639.20000000000005"/>
    <n v="0"/>
    <n v="639.20000000000005"/>
    <n v="561.53"/>
    <n v="77.67"/>
    <n v="77.67"/>
    <n v="561.53000000000009"/>
    <n v="561.53000000000009"/>
    <n v="0"/>
    <s v="G/730804/1FF102"/>
  </r>
  <r>
    <s v="1"/>
    <s v="QUITO CIUDAD SOLIDARIA"/>
    <s v="COMUNALES"/>
    <s v="F"/>
    <s v="COORDINACION TERRITORIAL Y PARTICIPACION CIUDADANA"/>
    <s v="Unidad Especial Turística La Mariscal"/>
    <s v="TM68F100"/>
    <s v="ARTE, CULTURA Y PATRIMONIO"/>
    <s v="GI00G10100001D AGENDA CULTURAL METROPOLITANA"/>
    <x v="4"/>
    <s v="730205 Espectáculos Culturales y Sociales"/>
    <s v="001"/>
    <n v="69318.759999999995"/>
    <n v="0"/>
    <n v="69318.759999999995"/>
    <n v="-69318.759999999995"/>
    <n v="0"/>
    <n v="0"/>
    <n v="0"/>
    <n v="0"/>
    <n v="69318.759999999995"/>
    <n v="69318.759999999995"/>
    <n v="0"/>
    <s v="G/730205/1FG101"/>
  </r>
  <r>
    <s v="1"/>
    <s v="QUITO CIUDAD SOLIDARIA"/>
    <s v="COMUNALES"/>
    <s v="F"/>
    <s v="COORDINACION TERRITORIAL Y PARTICIPACION CIUDADANA"/>
    <s v="Unidad Especial Turística La Mariscal"/>
    <s v="TM68F100"/>
    <s v="ARTE, CULTURA Y PATRIMONIO"/>
    <s v="GI00G10100011D TERRITORIO Y CULTURA"/>
    <x v="4"/>
    <s v="730205 Espectáculos Culturales y Sociales"/>
    <s v="001"/>
    <n v="30000"/>
    <n v="0"/>
    <n v="30000"/>
    <n v="-30000"/>
    <n v="0"/>
    <n v="0"/>
    <n v="0"/>
    <n v="0"/>
    <n v="30000"/>
    <n v="30000"/>
    <n v="0"/>
    <s v="G/730205/1FG101"/>
  </r>
  <r>
    <s v="1"/>
    <s v="QUITO CIUDAD SOLIDARIA"/>
    <s v="COMUNALES"/>
    <s v="F"/>
    <s v="COORDINACION TERRITORIAL Y PARTICIPACION CIUDADANA"/>
    <s v="Unidad Especial Turística La Mariscal"/>
    <s v="TM68F100"/>
    <s v="ARTE, CULTURA Y PATRIMONIO"/>
    <s v="GI00G10100011D TERRITORIO Y CULTURA"/>
    <x v="4"/>
    <s v="730249 Eventos Públicos Promocionales"/>
    <s v="001"/>
    <n v="10000"/>
    <n v="0"/>
    <n v="10000"/>
    <n v="0"/>
    <n v="10000"/>
    <n v="0"/>
    <n v="5415.2"/>
    <n v="0"/>
    <n v="4584.8"/>
    <n v="10000"/>
    <n v="4584.8"/>
    <s v="G/730249/1FG101"/>
  </r>
  <r>
    <s v="2"/>
    <s v="QUITO CIUDAD DE OPORTUNIDADES"/>
    <s v="COMUNALES"/>
    <s v="F"/>
    <s v="COORDINACION TERRITORIAL Y PARTICIPACION CIUDADANA"/>
    <s v="Unidad Especial Turística La Mariscal"/>
    <s v="TM68F100"/>
    <s v="DESARROLLO TERRITORIAL"/>
    <s v="GI00H21100002D PROMOCIÓN DE VOCACIONES PRODUCTIVAS TERR"/>
    <x v="4"/>
    <s v="730204 Edición, Impresión, Reproducción, Public"/>
    <s v="001"/>
    <n v="2450"/>
    <n v="0"/>
    <n v="2450"/>
    <n v="0"/>
    <n v="2450"/>
    <n v="0"/>
    <n v="2450"/>
    <n v="2450"/>
    <n v="0"/>
    <n v="0"/>
    <n v="0"/>
    <s v="G/730204/2FH211"/>
  </r>
  <r>
    <s v="2"/>
    <s v="QUITO CIUDAD DE OPORTUNIDADES"/>
    <s v="COMUNALES"/>
    <s v="F"/>
    <s v="COORDINACION TERRITORIAL Y PARTICIPACION CIUDADANA"/>
    <s v="Unidad Especial Turística La Mariscal"/>
    <s v="TM68F100"/>
    <s v="DESARROLLO TERRITORIAL"/>
    <s v="GI00H21100002D PROMOCIÓN DE VOCACIONES PRODUCTIVAS TERR"/>
    <x v="4"/>
    <s v="730249 Eventos Públicos Promocionales"/>
    <s v="001"/>
    <n v="18000"/>
    <n v="0"/>
    <n v="18000"/>
    <n v="-4500"/>
    <n v="13500"/>
    <n v="13500"/>
    <n v="0"/>
    <n v="0"/>
    <n v="18000"/>
    <n v="18000"/>
    <n v="0"/>
    <s v="G/730249/2FH211"/>
  </r>
  <r>
    <s v="2"/>
    <s v="QUITO CIUDAD DE OPORTUNIDADES"/>
    <s v="COMUNALES"/>
    <s v="F"/>
    <s v="COORDINACION TERRITORIAL Y PARTICIPACION CIUDADANA"/>
    <s v="Unidad Especial Turística La Mariscal"/>
    <s v="TM68F100"/>
    <s v="DESARROLLO TERRITORIAL"/>
    <s v="GI00H21100002D PROMOCIÓN DE VOCACIONES PRODUCTIVAS TERR"/>
    <x v="4"/>
    <s v="730613 Capacitación para la Ciudadanía en Gener"/>
    <s v="001"/>
    <n v="20000"/>
    <n v="0"/>
    <n v="20000"/>
    <n v="-20000"/>
    <n v="0"/>
    <n v="0"/>
    <n v="0"/>
    <n v="0"/>
    <n v="20000"/>
    <n v="20000"/>
    <n v="0"/>
    <s v="G/730613/2FH211"/>
  </r>
  <r>
    <s v="1"/>
    <s v="QUITO CIUDAD SOLIDARIA"/>
    <s v="COMUNALES"/>
    <s v="F"/>
    <s v="COORDINACION TERRITORIAL Y PARTICIPACION CIUDADANA"/>
    <s v="Unidad Especial Turística La Mariscal"/>
    <s v="TM68F100"/>
    <s v="PROMOCIÓN Y PROTECCIÓN DE DERECHOS"/>
    <s v="GI00J10300002D PROMOCIÓN DE DERECHOS DE GRUPOS DE ATENC"/>
    <x v="4"/>
    <s v="730204 Edición, Impresión, Reproducción, Public"/>
    <s v="001"/>
    <n v="3000"/>
    <n v="0"/>
    <n v="3000"/>
    <n v="-3000"/>
    <n v="0"/>
    <n v="0"/>
    <n v="0"/>
    <n v="0"/>
    <n v="3000"/>
    <n v="3000"/>
    <n v="0"/>
    <s v="G/730204/1FJ103"/>
  </r>
  <r>
    <s v="1"/>
    <s v="QUITO CIUDAD SOLIDARIA"/>
    <s v="COMUNALES"/>
    <s v="F"/>
    <s v="COORDINACION TERRITORIAL Y PARTICIPACION CIUDADANA"/>
    <s v="Unidad Especial Turística La Mariscal"/>
    <s v="TM68F100"/>
    <s v="PROMOCIÓN Y PROTECCIÓN DE DERECHOS"/>
    <s v="GI00J10300002D PROMOCIÓN DE DERECHOS DE GRUPOS DE ATENC"/>
    <x v="4"/>
    <s v="730249 Eventos Públicos Promocionales"/>
    <s v="001"/>
    <n v="23000"/>
    <n v="0"/>
    <n v="23000"/>
    <n v="-10400"/>
    <n v="12600"/>
    <n v="12600"/>
    <n v="0"/>
    <n v="0"/>
    <n v="23000"/>
    <n v="23000"/>
    <n v="0"/>
    <s v="G/730249/1FJ103"/>
  </r>
  <r>
    <s v="1"/>
    <s v="QUITO CIUDAD SOLIDARIA"/>
    <s v="COMUNALES"/>
    <s v="F"/>
    <s v="COORDINACION TERRITORIAL Y PARTICIPACION CIUDADANA"/>
    <s v="Unidad Especial Turística La Mariscal"/>
    <s v="TM68F100"/>
    <s v="PROMOCIÓN Y PROTECCIÓN DE DERECHOS"/>
    <s v="GI00J10300002D PROMOCIÓN DE DERECHOS DE GRUPOS DE ATENC"/>
    <x v="4"/>
    <s v="730505 Vehículos (Arrendamiento)"/>
    <s v="001"/>
    <n v="6000"/>
    <n v="0"/>
    <n v="6000"/>
    <n v="-2000"/>
    <n v="4000"/>
    <n v="0"/>
    <n v="0"/>
    <n v="0"/>
    <n v="6000"/>
    <n v="6000"/>
    <n v="4000"/>
    <s v="G/730505/1FJ103"/>
  </r>
  <r>
    <s v="1"/>
    <s v="QUITO CIUDAD SOLIDARIA"/>
    <s v="COMUNALES"/>
    <s v="F"/>
    <s v="COORDINACION TERRITORIAL Y PARTICIPACION CIUDADANA"/>
    <s v="Unidad Especial Turística La Mariscal"/>
    <s v="TM68F100"/>
    <s v="PROMOCIÓN Y PROTECCIÓN DE DERECHOS"/>
    <s v="GI00J10300002D PROMOCIÓN DE DERECHOS DE GRUPOS DE ATENC"/>
    <x v="4"/>
    <s v="730606 Honorarios por Contratos Civiles de Servici"/>
    <s v="001"/>
    <n v="14000"/>
    <n v="0"/>
    <n v="14000"/>
    <n v="-2732.8"/>
    <n v="11267.2"/>
    <n v="0"/>
    <n v="11267.2"/>
    <n v="5051.9799999999996"/>
    <n v="2732.7999999999993"/>
    <n v="8948.02"/>
    <n v="0"/>
    <s v="G/730606/1FJ103"/>
  </r>
  <r>
    <s v="1"/>
    <s v="QUITO CIUDAD SOLIDARIA"/>
    <s v="COMUNALES"/>
    <s v="F"/>
    <s v="COORDINACION TERRITORIAL Y PARTICIPACION CIUDADANA"/>
    <s v="Unidad Especial Turística La Mariscal"/>
    <s v="TM68F100"/>
    <s v="SALUD AL DIA"/>
    <s v="GI00M10300003D SEGURIDAD ALIMENTARIA Y DE CALIDAD"/>
    <x v="4"/>
    <s v="730606 Honorarios por Contratos Civiles de Servici"/>
    <s v="001"/>
    <n v="18943.560000000001"/>
    <n v="0"/>
    <n v="18943.560000000001"/>
    <n v="-10895.56"/>
    <n v="8048.0000000000018"/>
    <n v="6048"/>
    <n v="0"/>
    <n v="0"/>
    <n v="18943.560000000001"/>
    <n v="18943.560000000001"/>
    <n v="2000"/>
    <s v="G/730606/1FM103"/>
  </r>
  <r>
    <s v="1"/>
    <s v="QUITO CIUDAD SOLIDARIA"/>
    <s v="COMUNALES"/>
    <s v="F"/>
    <s v="COORDINACION TERRITORIAL Y PARTICIPACION CIUDADANA"/>
    <s v="Unidad Especial Turística La Mariscal"/>
    <s v="TM68F100"/>
    <s v="QUITO SIN MIEDO"/>
    <s v="GI00N10300004D PREVENCIÓN SITUACIONAL Y CONVIVENCIA PAC"/>
    <x v="4"/>
    <s v="730805 Materiales de Aseo"/>
    <s v="001"/>
    <n v="500"/>
    <n v="0"/>
    <n v="500"/>
    <n v="0"/>
    <n v="500"/>
    <n v="499.78"/>
    <n v="0"/>
    <n v="0"/>
    <n v="500"/>
    <n v="500"/>
    <n v="0.22"/>
    <s v="G/730805/1FN103"/>
  </r>
  <r>
    <s v="1"/>
    <s v="QUITO CIUDAD SOLIDARIA"/>
    <s v="COMUNALES"/>
    <s v="F"/>
    <s v="COORDINACION TERRITORIAL Y PARTICIPACION CIUDADANA"/>
    <s v="Unidad Especial Turística La Mariscal"/>
    <s v="TM68F100"/>
    <s v="QUITO SIN MIEDO"/>
    <s v="GI00N10300004D PREVENCIÓN SITUACIONAL Y CONVIVENCIA PAC"/>
    <x v="4"/>
    <s v="730811 Insumos, Materiales y Suministros para Cons"/>
    <s v="001"/>
    <n v="500"/>
    <n v="0"/>
    <n v="500"/>
    <n v="0"/>
    <n v="500"/>
    <n v="2.83"/>
    <n v="497.17"/>
    <n v="497.17"/>
    <n v="2.8299999999999841"/>
    <n v="2.8299999999999841"/>
    <n v="0"/>
    <s v="G/730811/1FN103"/>
  </r>
  <r>
    <s v="3"/>
    <s v="QUITO CIUDAD INTELIGENTE"/>
    <s v="COMUNALES"/>
    <s v="F"/>
    <s v="COORDINACION TERRITORIAL Y PARTICIPACION CIUDADANA"/>
    <s v="Unidad Especial Turística La Mariscal"/>
    <s v="TM68F100"/>
    <s v="GESTION DE RIESGOS"/>
    <s v="GI00N30100006D ATENCIÓN Y RESPUESTA DE EMERGENCIAS"/>
    <x v="4"/>
    <s v="730204 Edición, Impresión, Reproducción, Public"/>
    <s v="001"/>
    <n v="2400"/>
    <n v="0"/>
    <n v="2400"/>
    <n v="0"/>
    <n v="2400"/>
    <n v="0.4"/>
    <n v="2399.6"/>
    <n v="2399.6"/>
    <n v="0.40000000000009095"/>
    <n v="0.40000000000009095"/>
    <n v="0"/>
    <s v="G/730204/3FN301"/>
  </r>
  <r>
    <s v="3"/>
    <s v="QUITO CIUDAD INTELIGENTE"/>
    <s v="COMUNALES"/>
    <s v="F"/>
    <s v="COORDINACION TERRITORIAL Y PARTICIPACION CIUDADANA"/>
    <s v="Unidad Especial Turística La Mariscal"/>
    <s v="TM68F100"/>
    <s v="GESTION DE RIESGOS"/>
    <s v="GI00N30100006D ATENCIÓN Y RESPUESTA DE EMERGENCIAS"/>
    <x v="4"/>
    <s v="730802 Vestuario, Lencería, Prendas de Protecci"/>
    <s v="001"/>
    <n v="2000"/>
    <n v="0"/>
    <n v="2000"/>
    <n v="0"/>
    <n v="2000"/>
    <n v="18.72"/>
    <n v="1981.28"/>
    <n v="1981.28"/>
    <n v="18.720000000000027"/>
    <n v="18.720000000000027"/>
    <n v="0"/>
    <s v="G/730802/3FN301"/>
  </r>
  <r>
    <s v="2"/>
    <s v="QUITO CIUDAD DE OPORTUNIDADES"/>
    <s v="COMUNALES"/>
    <s v="F"/>
    <s v="COORDINACION TERRITORIAL Y PARTICIPACION CIUDADANA"/>
    <s v="Unidad Especial Turística La Mariscal"/>
    <s v="TM68F100"/>
    <s v="DESARROLLO TERRITORIAL"/>
    <s v="GI00H21100002D PROMOCIÓN DE VOCACIONES PRODUCTIVAS TERR"/>
    <x v="5"/>
    <s v="750104 Urbanización y Embellecimiento"/>
    <s v="001"/>
    <n v="10000"/>
    <n v="0"/>
    <n v="10000"/>
    <n v="0"/>
    <n v="10000"/>
    <n v="0"/>
    <n v="0"/>
    <n v="0"/>
    <n v="10000"/>
    <n v="10000"/>
    <n v="10000"/>
    <s v="G/750104/2FH211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6"/>
    <s v="840103 Mobiliarios"/>
    <s v="001"/>
    <n v="1000"/>
    <n v="0"/>
    <n v="1000"/>
    <n v="0"/>
    <n v="1000"/>
    <n v="0"/>
    <n v="0"/>
    <n v="0"/>
    <n v="1000"/>
    <n v="1000"/>
    <n v="1000"/>
    <s v="G/840103/1FF102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6"/>
    <s v="840107 Equipos, Sistemas y Paquetes Informáticos"/>
    <s v="001"/>
    <n v="3500"/>
    <n v="0"/>
    <n v="3500"/>
    <n v="0"/>
    <n v="3500"/>
    <n v="0"/>
    <n v="3102.4"/>
    <n v="3102.4"/>
    <n v="397.59999999999991"/>
    <n v="397.59999999999991"/>
    <n v="397.6"/>
    <s v="G/840107/1FF102"/>
  </r>
  <r>
    <s v="3"/>
    <s v="QUITO CIUDAD INTELIGENTE"/>
    <s v="COMUNALES"/>
    <s v="F"/>
    <s v="COORDINACION TERRITORIAL Y PARTICIPACION CIUDADANA"/>
    <s v="Unidad Especial Turística La Mariscal"/>
    <s v="TM68F100"/>
    <s v="GESTION DE RIESGOS"/>
    <s v="GI00N30100006D ATENCIÓN Y RESPUESTA DE EMERGENCIAS"/>
    <x v="6"/>
    <s v="840103 Mobiliarios"/>
    <s v="001"/>
    <n v="1000"/>
    <n v="0"/>
    <n v="1000"/>
    <n v="0"/>
    <n v="1000"/>
    <n v="0"/>
    <n v="0"/>
    <n v="0"/>
    <n v="1000"/>
    <n v="1000"/>
    <n v="1000"/>
    <s v="G/840103/3FN301"/>
  </r>
  <r>
    <s v="3"/>
    <s v="QUITO CIUDAD INTELIGENTE"/>
    <s v="COMUNALES"/>
    <s v="F"/>
    <s v="COORDINACION TERRITORIAL Y PARTICIPACION CIUDADANA"/>
    <s v="Unidad Especial Turística La Mariscal"/>
    <s v="TM68F100"/>
    <s v="GESTION DE RIESGOS"/>
    <s v="GI00N30100006D ATENCIÓN Y RESPUESTA DE EMERGENCIAS"/>
    <x v="6"/>
    <s v="840104 Maquinarias y Equipos"/>
    <s v="001"/>
    <n v="2600"/>
    <n v="0"/>
    <n v="2600"/>
    <n v="-2600"/>
    <n v="0"/>
    <n v="0"/>
    <n v="0"/>
    <n v="0"/>
    <n v="2600"/>
    <n v="2600"/>
    <n v="0"/>
    <s v="G/840104/3FN301"/>
  </r>
  <r>
    <s v="1"/>
    <s v="QUITO CIUDAD SOLIDARIA"/>
    <s v="COMUNALES"/>
    <s v="F"/>
    <s v="COORDINACION TERRITORIAL Y PARTICIPACION CIUDADANA"/>
    <s v="Unidad Especial Turística La Mariscal"/>
    <s v="TM68F100"/>
    <s v="PARTICIPACION CIUDADANA"/>
    <s v="GI00F10200005D CASAS SOMOS QUITO"/>
    <x v="7"/>
    <s v="990101 Obligaciones de Ejercicios Anteriores por E"/>
    <s v="001"/>
    <n v="0"/>
    <n v="2086.54"/>
    <n v="2086.54"/>
    <n v="0"/>
    <n v="2086.54"/>
    <n v="0"/>
    <n v="2086.54"/>
    <n v="2086.5300000000002"/>
    <n v="0"/>
    <n v="9.9999999997635314E-3"/>
    <n v="0"/>
    <s v="G/990101/1FF102"/>
  </r>
  <r>
    <s v="1"/>
    <s v="QUITO CIUDAD SOLIDARIA"/>
    <s v="SOCIALES"/>
    <s v="J"/>
    <s v="INCLUSION SOCIAL"/>
    <s v="UNIDAD PATRONATO MUNICIPAL SAN JOSE"/>
    <s v="ZA01J010"/>
    <s v="TRANSFERENCIA"/>
    <s v="GI00A10200010T UNIDAD PATRONATO MUNICIPAL SAN JOSE"/>
    <x v="9"/>
    <s v="780102 A Entidades Descentralizadas y Autónomas"/>
    <s v="001"/>
    <n v="0"/>
    <n v="30256906.059999999"/>
    <n v="30256906.059999999"/>
    <n v="-12041569.119999999"/>
    <n v="18215336.939999998"/>
    <n v="0"/>
    <n v="17248364.379999999"/>
    <n v="9064226.5199999996"/>
    <n v="13008541.68"/>
    <n v="21192679.539999999"/>
    <n v="966972.56"/>
    <s v="G/780102/1JA102"/>
  </r>
  <r>
    <s v="1"/>
    <s v="QUITO CIUDAD SOLIDARIA"/>
    <s v="SOCIALES"/>
    <s v="J"/>
    <s v="INCLUSION SOCIAL"/>
    <s v="UNIDAD PATRONATO MUNICIPAL SAN JOSE"/>
    <s v="ZA01J010"/>
    <s v="TRANSFERENCIA"/>
    <s v="GI00A10200010T UNIDAD PATRONATO MUNICIPAL SAN JOSE"/>
    <x v="9"/>
    <s v="780103 A Empresas Públicas"/>
    <s v="001"/>
    <n v="30256906.059999999"/>
    <n v="-30256906.059999999"/>
    <n v="0"/>
    <n v="0"/>
    <n v="0"/>
    <n v="0"/>
    <n v="0"/>
    <n v="0"/>
    <n v="0"/>
    <n v="0"/>
    <n v="0"/>
    <s v="G/780103/1JA102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4"/>
    <s v="730601 Consultoría, Asesoría e Investigación Es"/>
    <s v="002"/>
    <n v="1593254.87"/>
    <n v="0"/>
    <n v="1593254.87"/>
    <n v="0"/>
    <n v="1593254.87"/>
    <n v="0"/>
    <n v="1593254.87"/>
    <n v="1593254.84"/>
    <n v="0"/>
    <n v="3.0000000027939677E-2"/>
    <n v="0"/>
    <s v="G/730601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4"/>
    <s v="730601 Consultoría, Asesoría e Investigación Es"/>
    <s v="202"/>
    <n v="22669197.949999999"/>
    <n v="2392301.5699999998"/>
    <n v="25061499.52"/>
    <n v="-4016371.31"/>
    <n v="21045128.210000001"/>
    <n v="5730301.5700000003"/>
    <n v="10296567.27"/>
    <n v="7569772.1200000001"/>
    <n v="14764932.25"/>
    <n v="17491727.399999999"/>
    <n v="5018259.37"/>
    <s v="G/730601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4"/>
    <s v="730601 Consultoría, Asesoría e Investigación Es"/>
    <s v="001"/>
    <n v="3331491.39"/>
    <n v="287076.19"/>
    <n v="3618567.58"/>
    <n v="-481964.56"/>
    <n v="3136603.02"/>
    <n v="687636.19"/>
    <n v="1846775.71"/>
    <n v="1519560.28"/>
    <n v="1771791.87"/>
    <n v="2099007.2999999998"/>
    <n v="602191.12"/>
    <s v="G/730601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5"/>
    <s v="750105 Transporte y Vías"/>
    <s v="202"/>
    <n v="203865868.09999999"/>
    <n v="-2392301.5699999998"/>
    <n v="201473566.53"/>
    <n v="-86002929.489999995"/>
    <n v="115470637.04000001"/>
    <n v="0"/>
    <n v="115470637.04000001"/>
    <n v="65346619.850000001"/>
    <n v="86002929.489999995"/>
    <n v="136126946.68000001"/>
    <n v="0"/>
    <s v="G/750105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5"/>
    <s v="750105 Transporte y Vías"/>
    <s v="001"/>
    <n v="52044283.729999997"/>
    <n v="-287076.19"/>
    <n v="51757207.539999999"/>
    <n v="-10565801.83"/>
    <n v="41191405.710000001"/>
    <n v="0"/>
    <n v="41191405.710000001"/>
    <n v="6917401.4100000001"/>
    <n v="10565801.829999998"/>
    <n v="44839806.129999995"/>
    <n v="0"/>
    <s v="G/750105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6"/>
    <s v="840105 Vehículos"/>
    <s v="202"/>
    <n v="34618258.969999999"/>
    <n v="0"/>
    <n v="34618258.969999999"/>
    <n v="0"/>
    <n v="34618258.969999999"/>
    <n v="0"/>
    <n v="0"/>
    <n v="0"/>
    <n v="34618258.969999999"/>
    <n v="34618258.969999999"/>
    <n v="34618258.969999999"/>
    <s v="G/840105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6"/>
    <s v="840105 Vehículos"/>
    <s v="001"/>
    <n v="1101557.99"/>
    <n v="0"/>
    <n v="1101557.99"/>
    <n v="0"/>
    <n v="1101557.99"/>
    <n v="0"/>
    <n v="0"/>
    <n v="0"/>
    <n v="1101557.99"/>
    <n v="1101557.99"/>
    <n v="1101557.99"/>
    <s v="G/840105/3KK310"/>
  </r>
  <r>
    <s v="3"/>
    <s v="QUITO CIUDAD INTELIGENTE"/>
    <s v="COMUNALES"/>
    <s v="K"/>
    <s v="MOVILIDAD"/>
    <s v="Secretaría De Movilidad"/>
    <s v="ZA01K000"/>
    <s v="SISTEMA  DE TRANSPORTE PÚBLICO EFICIENTE"/>
    <s v="GI00K31000003D PRIMERA LÍNEA DEL METRO DE QUITO"/>
    <x v="6"/>
    <s v="840301 Terrenos (Expropiación)"/>
    <s v="202"/>
    <n v="1150000"/>
    <n v="0"/>
    <n v="1150000"/>
    <n v="-850000"/>
    <n v="300000"/>
    <n v="0"/>
    <n v="0"/>
    <n v="0"/>
    <n v="1150000"/>
    <n v="1150000"/>
    <n v="300000"/>
    <s v="G/840301/3KK3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 / Centro Gestor / Programa / Proyecto / Grupo de Gasto / Partida">
  <location ref="A4229:F4242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7">
    <field x="2"/>
    <field x="4"/>
    <field x="5"/>
    <field x="7"/>
    <field x="8"/>
    <field x="9"/>
    <field x="10"/>
  </rowFields>
  <rowItems count="13">
    <i>
      <x/>
    </i>
    <i r="1">
      <x/>
    </i>
    <i r="2">
      <x/>
    </i>
    <i r="3">
      <x/>
    </i>
    <i r="4">
      <x/>
    </i>
    <i r="5">
      <x/>
    </i>
    <i r="6">
      <x/>
    </i>
    <i r="5">
      <x v="1"/>
    </i>
    <i r="6">
      <x v="1"/>
    </i>
    <i r="5">
      <x v="2"/>
    </i>
    <i r="6">
      <x v="2"/>
    </i>
    <i r="6"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32">
    <format dxfId="21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field="2" type="button" dataOnly="0" labelOnly="1" outline="0" axis="axisRow" fieldPosition="0"/>
    </format>
    <format dxfId="214">
      <pivotArea dataOnly="0" labelOnly="1" fieldPosition="0">
        <references count="1">
          <reference field="2" count="0"/>
        </references>
      </pivotArea>
    </format>
    <format dxfId="213">
      <pivotArea dataOnly="0" labelOnly="1" grandRow="1" outline="0" fieldPosition="0"/>
    </format>
    <format dxfId="212">
      <pivotArea dataOnly="0" labelOnly="1" fieldPosition="0">
        <references count="2">
          <reference field="2" count="0" selected="0"/>
          <reference field="4" count="0"/>
        </references>
      </pivotArea>
    </format>
    <format dxfId="2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208">
      <pivotArea dataOnly="0" outline="0" fieldPosition="0">
        <references count="1">
          <reference field="4294967294" count="1">
            <x v="4"/>
          </reference>
        </references>
      </pivotArea>
    </format>
    <format dxfId="207">
      <pivotArea dataOnly="0" labelOnly="1" fieldPosition="0">
        <references count="1">
          <reference field="4" count="0"/>
        </references>
      </pivotArea>
    </format>
    <format dxfId="206">
      <pivotArea dataOnly="0" labelOnly="1" fieldPosition="0">
        <references count="1">
          <reference field="5" count="0"/>
        </references>
      </pivotArea>
    </format>
    <format dxfId="205">
      <pivotArea dataOnly="0" labelOnly="1" fieldPosition="0">
        <references count="1">
          <reference field="5" count="0"/>
        </references>
      </pivotArea>
    </format>
    <format dxfId="204">
      <pivotArea dataOnly="0" labelOnly="1" fieldPosition="0">
        <references count="1">
          <reference field="7" count="0"/>
        </references>
      </pivotArea>
    </format>
    <format dxfId="203">
      <pivotArea dataOnly="0" labelOnly="1" fieldPosition="0">
        <references count="1">
          <reference field="7" count="0"/>
        </references>
      </pivotArea>
    </format>
    <format dxfId="202">
      <pivotArea dataOnly="0" labelOnly="1" fieldPosition="0">
        <references count="1">
          <reference field="7" count="0"/>
        </references>
      </pivotArea>
    </format>
    <format dxfId="201">
      <pivotArea dataOnly="0" labelOnly="1" fieldPosition="0">
        <references count="1">
          <reference field="8" count="0"/>
        </references>
      </pivotArea>
    </format>
    <format dxfId="200">
      <pivotArea dataOnly="0" labelOnly="1" fieldPosition="0">
        <references count="1">
          <reference field="8" count="0"/>
        </references>
      </pivotArea>
    </format>
    <format dxfId="199">
      <pivotArea dataOnly="0" labelOnly="1" fieldPosition="0">
        <references count="1">
          <reference field="8" count="0"/>
        </references>
      </pivotArea>
    </format>
    <format dxfId="198">
      <pivotArea dataOnly="0" labelOnly="1" fieldPosition="0">
        <references count="1">
          <reference field="8" count="0"/>
        </references>
      </pivotArea>
    </format>
    <format dxfId="197">
      <pivotArea dataOnly="0" labelOnly="1" fieldPosition="0">
        <references count="1">
          <reference field="9" count="0"/>
        </references>
      </pivotArea>
    </format>
    <format dxfId="196">
      <pivotArea dataOnly="0" labelOnly="1" fieldPosition="0">
        <references count="1">
          <reference field="9" count="0"/>
        </references>
      </pivotArea>
    </format>
    <format dxfId="195">
      <pivotArea dataOnly="0" labelOnly="1" fieldPosition="0">
        <references count="1">
          <reference field="9" count="0"/>
        </references>
      </pivotArea>
    </format>
    <format dxfId="194">
      <pivotArea dataOnly="0" labelOnly="1" fieldPosition="0">
        <references count="1">
          <reference field="9" count="0"/>
        </references>
      </pivotArea>
    </format>
    <format dxfId="193">
      <pivotArea dataOnly="0" labelOnly="1" fieldPosition="0">
        <references count="1">
          <reference field="9" count="0"/>
        </references>
      </pivotArea>
    </format>
    <format dxfId="192">
      <pivotArea dataOnly="0" labelOnly="1" fieldPosition="0">
        <references count="1">
          <reference field="10" count="0"/>
        </references>
      </pivotArea>
    </format>
    <format dxfId="191">
      <pivotArea dataOnly="0" labelOnly="1" fieldPosition="0">
        <references count="1">
          <reference field="10" count="0"/>
        </references>
      </pivotArea>
    </format>
    <format dxfId="190">
      <pivotArea dataOnly="0" labelOnly="1" fieldPosition="0">
        <references count="1">
          <reference field="10" count="0"/>
        </references>
      </pivotArea>
    </format>
    <format dxfId="189">
      <pivotArea dataOnly="0" labelOnly="1" fieldPosition="0">
        <references count="1">
          <reference field="10" count="0"/>
        </references>
      </pivotArea>
    </format>
    <format dxfId="188">
      <pivotArea dataOnly="0" labelOnly="1" fieldPosition="0">
        <references count="1">
          <reference field="10" count="0"/>
        </references>
      </pivotArea>
    </format>
    <format dxfId="187">
      <pivotArea dataOnly="0" labelOnly="1" fieldPosition="0">
        <references count="1">
          <reference field="10" count="0"/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grandTotalCaption="Total MDMQ" updatedVersion="6" minRefreshableVersion="3" useAutoFormatting="1" itemPrintTitles="1" createdVersion="6" indent="0" outline="1" outlineData="1" multipleFieldFilters="0" chartFormat="10" rowHeaderCaption="Area / Sector">
  <location ref="A49:E70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21">
    <i>
      <x/>
    </i>
    <i r="1">
      <x v="3"/>
    </i>
    <i r="1">
      <x v="6"/>
    </i>
    <i r="1">
      <x v="11"/>
    </i>
    <i r="1">
      <x v="14"/>
    </i>
    <i r="1">
      <x v="15"/>
    </i>
    <i>
      <x v="1"/>
    </i>
    <i r="1">
      <x v="1"/>
    </i>
    <i r="1">
      <x v="8"/>
    </i>
    <i>
      <x v="2"/>
    </i>
    <i r="1">
      <x/>
    </i>
    <i r="1">
      <x v="2"/>
    </i>
    <i r="1">
      <x v="4"/>
    </i>
    <i r="1">
      <x v="5"/>
    </i>
    <i r="1">
      <x v="12"/>
    </i>
    <i>
      <x v="3"/>
    </i>
    <i r="1">
      <x v="7"/>
    </i>
    <i r="1">
      <x v="9"/>
    </i>
    <i r="1">
      <x v="10"/>
    </i>
    <i r="1"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signación inicial" fld="12" baseField="0" baseItem="0"/>
    <dataField name=" Codificado Actual" fld="14" baseField="0" baseItem="0"/>
    <dataField name=" Comprometido" fld="18" baseField="0" baseItem="0"/>
    <dataField name=" Devengado" fld="19" baseField="0" baseItem="0"/>
  </dataFields>
  <formats count="1">
    <format dxfId="8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8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">
  <location ref="J31:P34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3">
    <i>
      <x/>
    </i>
    <i r="1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Asignación inicial" fld="12" baseField="0" baseItem="0"/>
    <dataField name=" Codificado Actual" fld="14" baseField="0" baseItem="0"/>
    <dataField name=" Comprometido" fld="18" baseField="0" baseItem="0"/>
    <dataField name=" % Comp." fld="24" baseField="0" baseItem="0" numFmtId="164"/>
    <dataField name=" Devengado" fld="19" baseField="0" baseItem="0"/>
    <dataField name=" % Dev." fld="25" baseField="0" baseItem="0" numFmtId="164"/>
  </dataFields>
  <formats count="7">
    <format dxfId="31">
      <pivotArea dataOnly="0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30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29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6">
      <pivotArea field="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grandTotalCaption="Total MDMQ" updatedVersion="6" minRefreshableVersion="3" useAutoFormatting="1" itemPrintTitles="1" createdVersion="6" indent="0" outline="1" outlineData="1" multipleFieldFilters="0" chartFormat="11" rowHeaderCaption="Area / Sector">
  <location ref="A62:E83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21">
    <i>
      <x/>
    </i>
    <i r="1">
      <x v="3"/>
    </i>
    <i r="1">
      <x v="6"/>
    </i>
    <i r="1">
      <x v="11"/>
    </i>
    <i r="1">
      <x v="14"/>
    </i>
    <i r="1">
      <x v="15"/>
    </i>
    <i>
      <x v="1"/>
    </i>
    <i r="1">
      <x v="1"/>
    </i>
    <i r="1">
      <x v="8"/>
    </i>
    <i>
      <x v="2"/>
    </i>
    <i r="1">
      <x/>
    </i>
    <i r="1">
      <x v="2"/>
    </i>
    <i r="1">
      <x v="4"/>
    </i>
    <i r="1">
      <x v="5"/>
    </i>
    <i r="1">
      <x v="12"/>
    </i>
    <i>
      <x v="3"/>
    </i>
    <i r="1">
      <x v="7"/>
    </i>
    <i r="1">
      <x v="9"/>
    </i>
    <i r="1">
      <x v="10"/>
    </i>
    <i r="1"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signación inicial" fld="12" baseField="0" baseItem="0"/>
    <dataField name=" Codificado Actual" fld="14" baseField="0" baseItem="0"/>
    <dataField name=" Comprometido" fld="18" baseField="0" baseItem="0"/>
    <dataField name=" Devengado" fld="19" baseField="0" baseItem="0"/>
  </dataFields>
  <formats count="1">
    <format dxfId="3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MDMQ" updatedVersion="6" minRefreshableVersion="3" useAutoFormatting="1" itemPrintTitles="1" createdVersion="6" indent="0" outline="1" outlineData="1" multipleFieldFilters="0" chartFormat="1" rowHeaderCaption="Area / Sector">
  <location ref="A5:G26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21">
    <i>
      <x/>
    </i>
    <i r="1">
      <x v="3"/>
    </i>
    <i r="1">
      <x v="6"/>
    </i>
    <i r="1">
      <x v="11"/>
    </i>
    <i r="1">
      <x v="14"/>
    </i>
    <i r="1">
      <x v="15"/>
    </i>
    <i>
      <x v="1"/>
    </i>
    <i r="1">
      <x v="1"/>
    </i>
    <i r="1">
      <x v="8"/>
    </i>
    <i>
      <x v="2"/>
    </i>
    <i r="1">
      <x/>
    </i>
    <i r="1">
      <x v="2"/>
    </i>
    <i r="1">
      <x v="4"/>
    </i>
    <i r="1">
      <x v="5"/>
    </i>
    <i r="1">
      <x v="12"/>
    </i>
    <i>
      <x v="3"/>
    </i>
    <i r="1">
      <x v="7"/>
    </i>
    <i r="1">
      <x v="9"/>
    </i>
    <i r="1">
      <x v="10"/>
    </i>
    <i r="1">
      <x v="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Asignación inicial" fld="12" baseField="0" baseItem="0"/>
    <dataField name=" Codificado Actual" fld="14" baseField="0" baseItem="0"/>
    <dataField name=" Comprometido" fld="18" baseField="0" baseItem="0"/>
    <dataField name=" % Comp." fld="24" baseField="0" baseItem="0" numFmtId="164"/>
    <dataField name=" Devengado" fld="19" baseField="0" baseItem="0"/>
    <dataField name=" % Dev." fld="25" baseField="0" baseItem="0" numFmtId="164"/>
  </dataFields>
  <formats count="16">
    <format dxfId="48">
      <pivotArea dataOnly="0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47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46">
      <pivotArea field="2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4">
      <pivotArea field="2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2">
      <pivotArea field="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0">
      <pivotArea field="2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">
      <pivotArea field="2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field="2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4">
      <pivotArea field="2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">
  <location ref="A31:H37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3">
    <field x="2"/>
    <field x="4"/>
    <field x="9"/>
  </rowFields>
  <rowItems count="6">
    <i>
      <x/>
    </i>
    <i r="1">
      <x/>
    </i>
    <i r="2">
      <x/>
    </i>
    <i r="2">
      <x v="1"/>
    </i>
    <i r="2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Asignación inicial" fld="12" baseField="0" baseItem="0"/>
    <dataField name=" Traspasos" fld="13" baseField="0" baseItem="0" numFmtId="164"/>
    <dataField name=" Codificado Actual" fld="14" baseField="0" baseItem="0"/>
    <dataField name=" Comprometido" fld="18" baseField="0" baseItem="0"/>
    <dataField name=" % Comp." fld="24" baseField="0" baseItem="0" numFmtId="164"/>
    <dataField name=" Devengado" fld="19" baseField="0" baseItem="0"/>
    <dataField name=" % Dev." fld="25" baseField="0" baseItem="0" numFmtId="164"/>
  </dataFields>
  <formats count="21">
    <format dxfId="69">
      <pivotArea dataOnly="0" outline="0" fieldPosition="0">
        <references count="1">
          <reference field="4294967294" count="4">
            <x v="0"/>
            <x v="2"/>
            <x v="3"/>
            <x v="5"/>
          </reference>
        </references>
      </pivotArea>
    </format>
    <format dxfId="68">
      <pivotArea dataOnly="0" outline="0" fieldPosition="0">
        <references count="1">
          <reference field="4294967294" count="2">
            <x v="4"/>
            <x v="6"/>
          </reference>
        </references>
      </pivotArea>
    </format>
    <format dxfId="67">
      <pivotArea dataOnly="0" outline="0" fieldPosition="0">
        <references count="1">
          <reference field="4294967294" count="2">
            <x v="4"/>
            <x v="6"/>
          </reference>
        </references>
      </pivotArea>
    </format>
    <format dxfId="66">
      <pivotArea field="2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6">
            <x v="0"/>
            <x v="2"/>
            <x v="3"/>
            <x v="4"/>
            <x v="5"/>
            <x v="6"/>
          </reference>
        </references>
      </pivotArea>
    </format>
    <format dxfId="64">
      <pivotArea field="2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6">
            <x v="0"/>
            <x v="2"/>
            <x v="3"/>
            <x v="4"/>
            <x v="5"/>
            <x v="6"/>
          </reference>
        </references>
      </pivotArea>
    </format>
    <format dxfId="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">
      <pivotArea field="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">
      <pivotArea field="2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7">
      <pivotArea field="2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5">
      <pivotArea field="2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2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8" firstHeaderRow="0" firstDataRow="1" firstDataCol="1"/>
  <pivotFields count="28">
    <pivotField showAll="0"/>
    <pivotField showAll="0"/>
    <pivotField axis="axisRow" showAll="0">
      <items count="5">
        <item sd="0" x="0"/>
        <item sd="0" x="2"/>
        <item sd="0" x="1"/>
        <item sd="0" x="3"/>
        <item t="default" sd="0"/>
      </items>
    </pivotField>
    <pivotField showAll="0"/>
    <pivotField showAll="0"/>
    <pivotField axis="axisRow" showAl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t="default"/>
      </items>
    </pivotField>
    <pivotField showAll="0"/>
    <pivotField showAll="0"/>
    <pivotField axis="axisRow" showAll="0">
      <items count="119">
        <item h="1" x="1"/>
        <item h="1" x="0"/>
        <item x="52"/>
        <item x="50"/>
        <item x="68"/>
        <item x="57"/>
        <item x="58"/>
        <item x="36"/>
        <item x="49"/>
        <item x="117"/>
        <item x="54"/>
        <item x="56"/>
        <item x="53"/>
        <item x="60"/>
        <item x="48"/>
        <item x="51"/>
        <item x="55"/>
        <item x="35"/>
        <item x="4"/>
        <item x="70"/>
        <item x="71"/>
        <item x="74"/>
        <item x="72"/>
        <item x="73"/>
        <item x="5"/>
        <item x="6"/>
        <item x="7"/>
        <item x="2"/>
        <item x="8"/>
        <item x="9"/>
        <item x="101"/>
        <item x="102"/>
        <item x="10"/>
        <item x="77"/>
        <item x="76"/>
        <item x="32"/>
        <item x="78"/>
        <item x="33"/>
        <item x="11"/>
        <item x="24"/>
        <item x="22"/>
        <item x="23"/>
        <item x="90"/>
        <item x="12"/>
        <item x="91"/>
        <item x="92"/>
        <item x="93"/>
        <item x="95"/>
        <item x="34"/>
        <item x="96"/>
        <item x="94"/>
        <item x="97"/>
        <item x="98"/>
        <item x="99"/>
        <item x="100"/>
        <item x="81"/>
        <item x="87"/>
        <item x="79"/>
        <item x="13"/>
        <item x="80"/>
        <item x="25"/>
        <item x="82"/>
        <item x="26"/>
        <item x="27"/>
        <item x="28"/>
        <item x="83"/>
        <item x="84"/>
        <item x="29"/>
        <item x="85"/>
        <item x="86"/>
        <item x="38"/>
        <item x="44"/>
        <item x="69"/>
        <item x="30"/>
        <item x="75"/>
        <item x="61"/>
        <item x="103"/>
        <item x="104"/>
        <item x="105"/>
        <item x="106"/>
        <item x="59"/>
        <item x="45"/>
        <item x="47"/>
        <item x="43"/>
        <item x="19"/>
        <item x="39"/>
        <item x="40"/>
        <item x="20"/>
        <item x="31"/>
        <item x="41"/>
        <item x="42"/>
        <item x="46"/>
        <item x="88"/>
        <item x="14"/>
        <item x="15"/>
        <item x="3"/>
        <item x="112"/>
        <item x="114"/>
        <item x="113"/>
        <item x="89"/>
        <item x="115"/>
        <item x="37"/>
        <item x="21"/>
        <item x="16"/>
        <item x="107"/>
        <item x="108"/>
        <item x="17"/>
        <item x="18"/>
        <item x="62"/>
        <item x="64"/>
        <item x="66"/>
        <item x="63"/>
        <item x="65"/>
        <item x="67"/>
        <item x="109"/>
        <item x="110"/>
        <item x="111"/>
        <item x="116"/>
        <item t="default"/>
      </items>
    </pivotField>
    <pivotField axis="axisRow" showAll="0">
      <items count="14">
        <item h="1" x="0"/>
        <item h="1" x="1"/>
        <item h="1" x="11"/>
        <item h="1" x="2"/>
        <item h="1" x="10"/>
        <item x="3"/>
        <item x="4"/>
        <item x="5"/>
        <item x="8"/>
        <item x="9"/>
        <item x="6"/>
        <item x="12"/>
        <item x="7"/>
        <item t="default"/>
      </items>
    </pivotField>
    <pivotField axis="axisRow" showAll="0">
      <items count="239">
        <item x="0"/>
        <item x="1"/>
        <item x="152"/>
        <item x="2"/>
        <item x="3"/>
        <item x="4"/>
        <item x="5"/>
        <item x="6"/>
        <item x="7"/>
        <item x="81"/>
        <item x="8"/>
        <item x="9"/>
        <item x="82"/>
        <item x="10"/>
        <item x="11"/>
        <item x="12"/>
        <item x="13"/>
        <item x="172"/>
        <item x="201"/>
        <item x="173"/>
        <item x="14"/>
        <item x="15"/>
        <item x="16"/>
        <item x="17"/>
        <item x="91"/>
        <item x="18"/>
        <item x="139"/>
        <item x="19"/>
        <item x="20"/>
        <item x="140"/>
        <item x="92"/>
        <item x="21"/>
        <item x="22"/>
        <item x="202"/>
        <item x="230"/>
        <item x="121"/>
        <item x="83"/>
        <item x="207"/>
        <item x="112"/>
        <item x="23"/>
        <item x="165"/>
        <item x="84"/>
        <item x="193"/>
        <item x="85"/>
        <item x="86"/>
        <item x="24"/>
        <item x="93"/>
        <item x="25"/>
        <item x="26"/>
        <item x="122"/>
        <item x="127"/>
        <item x="236"/>
        <item x="113"/>
        <item x="178"/>
        <item x="166"/>
        <item x="27"/>
        <item x="203"/>
        <item x="180"/>
        <item x="174"/>
        <item x="208"/>
        <item x="175"/>
        <item x="118"/>
        <item x="105"/>
        <item x="28"/>
        <item x="87"/>
        <item x="29"/>
        <item x="30"/>
        <item x="31"/>
        <item x="32"/>
        <item x="33"/>
        <item x="34"/>
        <item x="167"/>
        <item x="35"/>
        <item x="94"/>
        <item x="36"/>
        <item x="153"/>
        <item x="37"/>
        <item x="197"/>
        <item x="95"/>
        <item x="128"/>
        <item x="168"/>
        <item x="204"/>
        <item x="141"/>
        <item x="154"/>
        <item x="198"/>
        <item x="169"/>
        <item x="96"/>
        <item x="97"/>
        <item x="123"/>
        <item x="119"/>
        <item x="237"/>
        <item x="114"/>
        <item x="181"/>
        <item x="182"/>
        <item x="183"/>
        <item x="38"/>
        <item x="158"/>
        <item x="39"/>
        <item x="98"/>
        <item x="176"/>
        <item x="184"/>
        <item x="185"/>
        <item x="186"/>
        <item x="187"/>
        <item x="188"/>
        <item x="177"/>
        <item x="231"/>
        <item x="40"/>
        <item x="41"/>
        <item x="232"/>
        <item x="233"/>
        <item x="234"/>
        <item x="142"/>
        <item x="42"/>
        <item x="213"/>
        <item x="43"/>
        <item x="214"/>
        <item x="215"/>
        <item x="44"/>
        <item x="45"/>
        <item x="235"/>
        <item x="199"/>
        <item x="107"/>
        <item x="108"/>
        <item x="109"/>
        <item x="143"/>
        <item x="179"/>
        <item x="116"/>
        <item x="60"/>
        <item x="57"/>
        <item x="53"/>
        <item x="124"/>
        <item x="61"/>
        <item x="72"/>
        <item x="205"/>
        <item x="125"/>
        <item x="224"/>
        <item x="222"/>
        <item x="144"/>
        <item x="58"/>
        <item x="209"/>
        <item x="54"/>
        <item x="148"/>
        <item x="211"/>
        <item x="223"/>
        <item x="227"/>
        <item x="101"/>
        <item x="99"/>
        <item x="155"/>
        <item x="149"/>
        <item x="145"/>
        <item x="194"/>
        <item x="62"/>
        <item x="63"/>
        <item x="46"/>
        <item x="129"/>
        <item x="159"/>
        <item x="120"/>
        <item x="67"/>
        <item x="147"/>
        <item x="160"/>
        <item x="70"/>
        <item x="55"/>
        <item x="47"/>
        <item x="106"/>
        <item x="150"/>
        <item x="111"/>
        <item x="48"/>
        <item x="49"/>
        <item x="195"/>
        <item x="200"/>
        <item x="170"/>
        <item x="88"/>
        <item x="56"/>
        <item x="89"/>
        <item x="126"/>
        <item x="110"/>
        <item x="219"/>
        <item x="69"/>
        <item x="130"/>
        <item x="50"/>
        <item x="73"/>
        <item x="64"/>
        <item x="131"/>
        <item x="132"/>
        <item x="71"/>
        <item x="68"/>
        <item x="218"/>
        <item x="59"/>
        <item x="133"/>
        <item x="51"/>
        <item x="225"/>
        <item x="65"/>
        <item x="161"/>
        <item x="226"/>
        <item x="220"/>
        <item x="134"/>
        <item x="102"/>
        <item x="135"/>
        <item x="103"/>
        <item x="115"/>
        <item x="52"/>
        <item x="100"/>
        <item x="66"/>
        <item x="151"/>
        <item x="216"/>
        <item x="210"/>
        <item x="75"/>
        <item x="76"/>
        <item x="74"/>
        <item x="162"/>
        <item x="104"/>
        <item x="136"/>
        <item x="163"/>
        <item x="156"/>
        <item x="157"/>
        <item x="228"/>
        <item x="137"/>
        <item x="221"/>
        <item x="196"/>
        <item x="79"/>
        <item x="77"/>
        <item x="146"/>
        <item x="117"/>
        <item x="78"/>
        <item x="217"/>
        <item x="80"/>
        <item x="229"/>
        <item x="138"/>
        <item x="171"/>
        <item x="212"/>
        <item x="206"/>
        <item x="164"/>
        <item x="189"/>
        <item x="190"/>
        <item x="191"/>
        <item x="90"/>
        <item x="192"/>
        <item t="default"/>
      </items>
    </pivotField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5">
    <field x="2"/>
    <field x="5"/>
    <field x="8"/>
    <field x="9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Codificado " fld="14" baseField="0" baseItem="0"/>
    <dataField name=" Reformas" fld="15" baseField="0" baseItem="0"/>
    <dataField name=" % Reducción" fld="26" baseField="0" baseItem="0" numFmtId="10"/>
  </dataFields>
  <formats count="13">
    <format dxfId="24">
      <pivotArea outline="0" collapsedLevelsAreSubtotals="1" fieldPosition="0"/>
    </format>
    <format dxfId="2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Dinámica7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Grupo de Gastos">
  <location ref="A5:F19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0"/>
        <item x="1"/>
        <item x="11"/>
        <item x="2"/>
        <item x="10"/>
        <item x="3"/>
        <item x="4"/>
        <item x="5"/>
        <item x="8"/>
        <item x="9"/>
        <item x="6"/>
        <item x="12"/>
        <item x="7"/>
        <item t="default"/>
      </items>
    </pivotField>
    <pivotField showAll="0"/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</pivotFields>
  <rowFields count="1">
    <field x="9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4" baseField="0" baseItem="0" numFmtId="10"/>
  </dataFields>
  <formats count="12">
    <format dxfId="11">
      <pivotArea outline="0" collapsedLevelsAreSubtotals="1" fieldPosition="0"/>
    </format>
    <format dxfId="1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7">
      <pivotArea field="9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9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field="9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">
      <pivotArea field="9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MDMQ" errorCaption="0" showError="1" updatedVersion="6" minRefreshableVersion="3" useAutoFormatting="1" itemPrintTitles="1" createdVersion="6" indent="0" outline="1" outlineData="1" multipleFieldFilters="0" chartFormat="2" rowHeaderCaption="Area / Sector / Centro Gestor / Programa / Proyecto / Grupo de Gasto / Partida">
  <location ref="A4:F4222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axis="axisRow" showAl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t="default"/>
      </items>
    </pivotField>
    <pivotField showAll="0">
      <items count="75">
        <item x="9"/>
        <item x="10"/>
        <item x="15"/>
        <item x="16"/>
        <item x="64"/>
        <item x="68"/>
        <item x="70"/>
        <item x="45"/>
        <item x="65"/>
        <item x="66"/>
        <item x="11"/>
        <item x="67"/>
        <item x="20"/>
        <item x="71"/>
        <item x="48"/>
        <item x="69"/>
        <item x="72"/>
        <item x="61"/>
        <item x="62"/>
        <item x="63"/>
        <item x="1"/>
        <item x="21"/>
        <item x="26"/>
        <item x="28"/>
        <item x="30"/>
        <item x="22"/>
        <item x="24"/>
        <item x="25"/>
        <item x="23"/>
        <item x="27"/>
        <item x="12"/>
        <item x="29"/>
        <item x="46"/>
        <item x="18"/>
        <item x="47"/>
        <item x="42"/>
        <item x="49"/>
        <item x="33"/>
        <item x="50"/>
        <item x="57"/>
        <item x="51"/>
        <item x="41"/>
        <item x="40"/>
        <item x="14"/>
        <item x="13"/>
        <item x="55"/>
        <item x="32"/>
        <item x="38"/>
        <item x="19"/>
        <item x="56"/>
        <item x="52"/>
        <item x="73"/>
        <item x="17"/>
        <item x="53"/>
        <item x="37"/>
        <item x="39"/>
        <item x="36"/>
        <item x="58"/>
        <item x="44"/>
        <item x="43"/>
        <item x="54"/>
        <item x="59"/>
        <item x="60"/>
        <item x="31"/>
        <item x="34"/>
        <item x="35"/>
        <item x="3"/>
        <item x="0"/>
        <item x="5"/>
        <item x="2"/>
        <item x="6"/>
        <item x="4"/>
        <item x="7"/>
        <item x="8"/>
        <item t="default"/>
      </items>
    </pivotField>
    <pivotField axis="axisRow" showAll="0">
      <items count="30">
        <item x="18"/>
        <item x="4"/>
        <item x="21"/>
        <item x="3"/>
        <item x="24"/>
        <item x="5"/>
        <item x="10"/>
        <item x="25"/>
        <item x="0"/>
        <item x="8"/>
        <item x="9"/>
        <item x="26"/>
        <item x="12"/>
        <item x="13"/>
        <item x="1"/>
        <item x="23"/>
        <item x="27"/>
        <item x="17"/>
        <item x="6"/>
        <item x="16"/>
        <item x="19"/>
        <item x="11"/>
        <item x="7"/>
        <item x="20"/>
        <item x="28"/>
        <item x="2"/>
        <item x="22"/>
        <item x="14"/>
        <item x="15"/>
        <item t="default"/>
      </items>
    </pivotField>
    <pivotField axis="axisRow" showAll="0">
      <items count="119">
        <item x="1"/>
        <item x="0"/>
        <item x="52"/>
        <item x="50"/>
        <item x="68"/>
        <item x="57"/>
        <item x="58"/>
        <item x="36"/>
        <item x="49"/>
        <item x="117"/>
        <item x="54"/>
        <item x="56"/>
        <item x="53"/>
        <item x="60"/>
        <item x="48"/>
        <item x="51"/>
        <item x="55"/>
        <item x="35"/>
        <item x="4"/>
        <item x="70"/>
        <item x="71"/>
        <item x="74"/>
        <item x="72"/>
        <item x="73"/>
        <item x="5"/>
        <item x="6"/>
        <item x="7"/>
        <item x="2"/>
        <item x="8"/>
        <item x="9"/>
        <item x="101"/>
        <item x="102"/>
        <item x="10"/>
        <item x="77"/>
        <item x="76"/>
        <item x="32"/>
        <item x="78"/>
        <item x="33"/>
        <item x="11"/>
        <item x="24"/>
        <item x="22"/>
        <item x="23"/>
        <item x="90"/>
        <item x="12"/>
        <item x="91"/>
        <item x="92"/>
        <item x="93"/>
        <item x="95"/>
        <item x="34"/>
        <item x="96"/>
        <item x="94"/>
        <item x="97"/>
        <item x="98"/>
        <item x="99"/>
        <item x="100"/>
        <item x="81"/>
        <item x="87"/>
        <item x="79"/>
        <item x="13"/>
        <item x="80"/>
        <item x="25"/>
        <item x="82"/>
        <item x="26"/>
        <item x="27"/>
        <item x="28"/>
        <item x="83"/>
        <item x="84"/>
        <item x="29"/>
        <item x="85"/>
        <item x="86"/>
        <item x="38"/>
        <item x="44"/>
        <item x="69"/>
        <item x="30"/>
        <item x="75"/>
        <item x="61"/>
        <item x="103"/>
        <item x="104"/>
        <item x="105"/>
        <item x="106"/>
        <item x="59"/>
        <item x="45"/>
        <item x="47"/>
        <item x="43"/>
        <item x="19"/>
        <item x="39"/>
        <item x="40"/>
        <item x="20"/>
        <item x="31"/>
        <item x="41"/>
        <item x="42"/>
        <item x="46"/>
        <item x="88"/>
        <item x="14"/>
        <item x="15"/>
        <item x="3"/>
        <item x="112"/>
        <item x="114"/>
        <item x="113"/>
        <item x="89"/>
        <item x="115"/>
        <item x="37"/>
        <item x="21"/>
        <item x="16"/>
        <item x="107"/>
        <item x="108"/>
        <item x="17"/>
        <item x="18"/>
        <item x="62"/>
        <item x="64"/>
        <item x="66"/>
        <item x="63"/>
        <item x="65"/>
        <item x="67"/>
        <item x="109"/>
        <item x="110"/>
        <item x="111"/>
        <item x="116"/>
        <item t="default"/>
      </items>
    </pivotField>
    <pivotField axis="axisRow" showAll="0">
      <items count="14">
        <item x="0"/>
        <item x="1"/>
        <item x="11"/>
        <item x="2"/>
        <item x="10"/>
        <item x="3"/>
        <item x="4"/>
        <item x="5"/>
        <item x="8"/>
        <item x="9"/>
        <item x="6"/>
        <item x="12"/>
        <item x="7"/>
        <item t="default"/>
      </items>
    </pivotField>
    <pivotField axis="axisRow" showAll="0">
      <items count="239">
        <item x="0"/>
        <item x="1"/>
        <item x="152"/>
        <item x="2"/>
        <item x="3"/>
        <item x="4"/>
        <item x="5"/>
        <item x="6"/>
        <item x="7"/>
        <item x="81"/>
        <item x="8"/>
        <item x="9"/>
        <item x="82"/>
        <item x="10"/>
        <item x="11"/>
        <item x="12"/>
        <item x="13"/>
        <item x="172"/>
        <item x="201"/>
        <item x="173"/>
        <item x="14"/>
        <item x="15"/>
        <item x="16"/>
        <item x="17"/>
        <item x="91"/>
        <item x="18"/>
        <item x="139"/>
        <item x="19"/>
        <item x="20"/>
        <item x="140"/>
        <item x="92"/>
        <item x="21"/>
        <item x="22"/>
        <item x="202"/>
        <item x="230"/>
        <item x="121"/>
        <item x="83"/>
        <item x="207"/>
        <item x="112"/>
        <item x="23"/>
        <item x="165"/>
        <item x="84"/>
        <item x="193"/>
        <item x="85"/>
        <item x="86"/>
        <item x="24"/>
        <item x="93"/>
        <item x="25"/>
        <item x="26"/>
        <item x="122"/>
        <item x="127"/>
        <item x="236"/>
        <item x="113"/>
        <item x="178"/>
        <item x="166"/>
        <item x="27"/>
        <item x="203"/>
        <item x="180"/>
        <item x="174"/>
        <item x="208"/>
        <item x="175"/>
        <item x="118"/>
        <item x="105"/>
        <item x="28"/>
        <item x="87"/>
        <item x="29"/>
        <item x="30"/>
        <item x="31"/>
        <item x="32"/>
        <item x="33"/>
        <item x="34"/>
        <item x="167"/>
        <item x="35"/>
        <item x="94"/>
        <item x="36"/>
        <item x="153"/>
        <item x="37"/>
        <item x="197"/>
        <item x="95"/>
        <item x="128"/>
        <item x="168"/>
        <item x="204"/>
        <item x="141"/>
        <item x="154"/>
        <item x="198"/>
        <item x="169"/>
        <item x="96"/>
        <item x="97"/>
        <item x="123"/>
        <item x="119"/>
        <item x="237"/>
        <item x="114"/>
        <item x="181"/>
        <item x="182"/>
        <item x="183"/>
        <item x="38"/>
        <item x="158"/>
        <item x="39"/>
        <item x="98"/>
        <item x="176"/>
        <item x="184"/>
        <item x="185"/>
        <item x="186"/>
        <item x="187"/>
        <item x="188"/>
        <item x="177"/>
        <item x="231"/>
        <item x="40"/>
        <item x="41"/>
        <item x="232"/>
        <item x="233"/>
        <item x="234"/>
        <item x="142"/>
        <item x="42"/>
        <item x="213"/>
        <item x="43"/>
        <item x="214"/>
        <item x="215"/>
        <item x="44"/>
        <item x="45"/>
        <item x="235"/>
        <item x="199"/>
        <item x="107"/>
        <item x="108"/>
        <item x="109"/>
        <item x="143"/>
        <item x="179"/>
        <item x="116"/>
        <item x="60"/>
        <item x="57"/>
        <item x="53"/>
        <item x="124"/>
        <item x="61"/>
        <item x="72"/>
        <item x="205"/>
        <item x="125"/>
        <item x="224"/>
        <item x="222"/>
        <item x="144"/>
        <item x="58"/>
        <item x="209"/>
        <item x="54"/>
        <item x="148"/>
        <item x="211"/>
        <item x="223"/>
        <item x="227"/>
        <item x="101"/>
        <item x="99"/>
        <item x="155"/>
        <item x="149"/>
        <item x="145"/>
        <item x="194"/>
        <item x="62"/>
        <item x="63"/>
        <item x="46"/>
        <item x="129"/>
        <item x="159"/>
        <item x="120"/>
        <item x="67"/>
        <item x="147"/>
        <item x="160"/>
        <item x="70"/>
        <item x="55"/>
        <item x="47"/>
        <item x="106"/>
        <item x="150"/>
        <item x="111"/>
        <item x="48"/>
        <item x="49"/>
        <item x="195"/>
        <item x="200"/>
        <item x="170"/>
        <item x="88"/>
        <item x="56"/>
        <item x="89"/>
        <item x="126"/>
        <item x="110"/>
        <item x="219"/>
        <item x="69"/>
        <item x="130"/>
        <item x="50"/>
        <item x="73"/>
        <item x="64"/>
        <item x="131"/>
        <item x="132"/>
        <item x="71"/>
        <item x="68"/>
        <item x="218"/>
        <item x="59"/>
        <item x="133"/>
        <item x="51"/>
        <item x="225"/>
        <item x="65"/>
        <item x="161"/>
        <item x="226"/>
        <item x="220"/>
        <item x="134"/>
        <item x="102"/>
        <item x="135"/>
        <item x="103"/>
        <item x="115"/>
        <item x="52"/>
        <item x="100"/>
        <item x="66"/>
        <item x="151"/>
        <item x="216"/>
        <item x="210"/>
        <item x="75"/>
        <item x="76"/>
        <item x="74"/>
        <item x="162"/>
        <item x="104"/>
        <item x="136"/>
        <item x="163"/>
        <item x="156"/>
        <item x="157"/>
        <item x="228"/>
        <item x="137"/>
        <item x="221"/>
        <item x="196"/>
        <item x="79"/>
        <item x="77"/>
        <item x="146"/>
        <item x="117"/>
        <item x="78"/>
        <item x="217"/>
        <item x="80"/>
        <item x="229"/>
        <item x="138"/>
        <item x="171"/>
        <item x="212"/>
        <item x="206"/>
        <item x="164"/>
        <item x="189"/>
        <item x="190"/>
        <item x="191"/>
        <item x="90"/>
        <item x="192"/>
        <item t="default"/>
      </items>
    </pivotField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7">
    <field x="2"/>
    <field x="4"/>
    <field x="5"/>
    <field x="7"/>
    <field x="8"/>
    <field x="9"/>
    <field x="10"/>
  </rowFields>
  <rowItems count="4218">
    <i>
      <x/>
    </i>
    <i r="1">
      <x v="3"/>
    </i>
    <i r="2">
      <x v="33"/>
    </i>
    <i r="3">
      <x v="28"/>
    </i>
    <i r="4">
      <x v="3"/>
    </i>
    <i r="5">
      <x v="9"/>
    </i>
    <i r="6">
      <x v="215"/>
    </i>
    <i r="2">
      <x v="49"/>
    </i>
    <i r="3">
      <x/>
    </i>
    <i r="4">
      <x v="20"/>
    </i>
    <i r="5">
      <x v="6"/>
    </i>
    <i r="6">
      <x v="129"/>
    </i>
    <i r="6">
      <x v="130"/>
    </i>
    <i r="6">
      <x v="140"/>
    </i>
    <i r="6">
      <x v="141"/>
    </i>
    <i r="6">
      <x v="206"/>
    </i>
    <i r="4">
      <x v="21"/>
    </i>
    <i r="5">
      <x v="9"/>
    </i>
    <i r="6">
      <x v="217"/>
    </i>
    <i r="3">
      <x v="8"/>
    </i>
    <i r="4">
      <x/>
    </i>
    <i r="5">
      <x v="1"/>
    </i>
    <i r="6">
      <x v="24"/>
    </i>
    <i r="6">
      <x v="27"/>
    </i>
    <i r="6">
      <x v="28"/>
    </i>
    <i r="6">
      <x v="35"/>
    </i>
    <i r="6">
      <x v="37"/>
    </i>
    <i r="6">
      <x v="45"/>
    </i>
    <i r="6">
      <x v="47"/>
    </i>
    <i r="6">
      <x v="55"/>
    </i>
    <i r="6">
      <x v="57"/>
    </i>
    <i r="6">
      <x v="59"/>
    </i>
    <i r="6">
      <x v="63"/>
    </i>
    <i r="6">
      <x v="68"/>
    </i>
    <i r="6">
      <x v="70"/>
    </i>
    <i r="6">
      <x v="73"/>
    </i>
    <i r="6">
      <x v="76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7"/>
    </i>
    <i r="4">
      <x v="19"/>
    </i>
    <i r="5">
      <x v="6"/>
    </i>
    <i r="6">
      <x v="174"/>
    </i>
    <i r="6">
      <x v="175"/>
    </i>
    <i r="5">
      <x v="10"/>
    </i>
    <i r="6">
      <x v="224"/>
    </i>
    <i r="3">
      <x v="20"/>
    </i>
    <i r="4">
      <x v="22"/>
    </i>
    <i r="5">
      <x v="6"/>
    </i>
    <i r="6">
      <x v="174"/>
    </i>
    <i r="6">
      <x v="175"/>
    </i>
    <i r="5">
      <x v="10"/>
    </i>
    <i r="6">
      <x v="224"/>
    </i>
    <i r="3">
      <x v="23"/>
    </i>
    <i r="4">
      <x v="23"/>
    </i>
    <i r="5">
      <x v="6"/>
    </i>
    <i r="6">
      <x v="129"/>
    </i>
    <i r="6">
      <x v="131"/>
    </i>
    <i r="6">
      <x v="140"/>
    </i>
    <i r="6">
      <x v="178"/>
    </i>
    <i r="6">
      <x v="201"/>
    </i>
    <i r="1">
      <x v="6"/>
    </i>
    <i r="2">
      <x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3">
      <x v="3"/>
    </i>
    <i r="4">
      <x v="18"/>
    </i>
    <i r="5">
      <x v="6"/>
    </i>
    <i r="6">
      <x v="154"/>
    </i>
    <i r="6">
      <x v="163"/>
    </i>
    <i r="6">
      <x v="167"/>
    </i>
    <i r="6">
      <x v="168"/>
    </i>
    <i r="6">
      <x v="180"/>
    </i>
    <i r="6">
      <x v="190"/>
    </i>
    <i r="6">
      <x v="201"/>
    </i>
    <i r="5">
      <x v="7"/>
    </i>
    <i r="6">
      <x v="209"/>
    </i>
    <i r="5">
      <x v="10"/>
    </i>
    <i r="6">
      <x v="221"/>
    </i>
    <i r="6">
      <x v="224"/>
    </i>
    <i r="3">
      <x v="5"/>
    </i>
    <i r="4">
      <x v="43"/>
    </i>
    <i r="5">
      <x v="6"/>
    </i>
    <i r="6">
      <x v="129"/>
    </i>
    <i r="6">
      <x v="139"/>
    </i>
    <i r="6">
      <x v="161"/>
    </i>
    <i r="6">
      <x v="163"/>
    </i>
    <i r="6">
      <x v="173"/>
    </i>
    <i r="6">
      <x v="190"/>
    </i>
    <i r="5">
      <x v="10"/>
    </i>
    <i r="6">
      <x v="224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7"/>
    </i>
    <i r="6">
      <x v="28"/>
    </i>
    <i r="6">
      <x v="31"/>
    </i>
    <i r="6">
      <x v="32"/>
    </i>
    <i r="6">
      <x v="39"/>
    </i>
    <i r="6">
      <x v="45"/>
    </i>
    <i r="6">
      <x v="47"/>
    </i>
    <i r="6">
      <x v="48"/>
    </i>
    <i r="6">
      <x v="55"/>
    </i>
    <i r="6">
      <x v="63"/>
    </i>
    <i r="6">
      <x v="65"/>
    </i>
    <i r="6">
      <x v="66"/>
    </i>
    <i r="6">
      <x v="67"/>
    </i>
    <i r="6">
      <x v="68"/>
    </i>
    <i r="6">
      <x v="69"/>
    </i>
    <i r="6">
      <x v="70"/>
    </i>
    <i r="6">
      <x v="72"/>
    </i>
    <i r="6">
      <x v="74"/>
    </i>
    <i r="6">
      <x v="76"/>
    </i>
    <i r="5">
      <x v="3"/>
    </i>
    <i r="6">
      <x v="95"/>
    </i>
    <i r="6">
      <x v="97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9"/>
    </i>
    <i r="6">
      <x v="133"/>
    </i>
    <i r="6">
      <x v="162"/>
    </i>
    <i r="6">
      <x v="178"/>
    </i>
    <i r="6">
      <x v="181"/>
    </i>
    <i r="5">
      <x v="10"/>
    </i>
    <i r="6">
      <x v="221"/>
    </i>
    <i r="6">
      <x v="224"/>
    </i>
    <i r="4">
      <x v="107"/>
    </i>
    <i r="5">
      <x v="6"/>
    </i>
    <i r="6">
      <x v="128"/>
    </i>
    <i r="6">
      <x v="186"/>
    </i>
    <i r="3">
      <x v="14"/>
    </i>
    <i r="4">
      <x v="24"/>
    </i>
    <i r="5">
      <x v="6"/>
    </i>
    <i r="6">
      <x v="130"/>
    </i>
    <i r="6">
      <x v="141"/>
    </i>
    <i r="6">
      <x v="162"/>
    </i>
    <i r="6">
      <x v="167"/>
    </i>
    <i r="6">
      <x v="168"/>
    </i>
    <i r="6">
      <x v="173"/>
    </i>
    <i r="6">
      <x v="190"/>
    </i>
    <i r="5">
      <x v="7"/>
    </i>
    <i r="6">
      <x v="207"/>
    </i>
    <i r="6">
      <x v="208"/>
    </i>
    <i r="6">
      <x v="209"/>
    </i>
    <i r="4">
      <x v="25"/>
    </i>
    <i r="5">
      <x v="6"/>
    </i>
    <i r="6">
      <x v="129"/>
    </i>
    <i r="6">
      <x v="130"/>
    </i>
    <i r="6">
      <x v="139"/>
    </i>
    <i r="6">
      <x v="162"/>
    </i>
    <i r="6">
      <x v="163"/>
    </i>
    <i r="6">
      <x v="168"/>
    </i>
    <i r="6">
      <x v="173"/>
    </i>
    <i r="4">
      <x v="26"/>
    </i>
    <i r="5">
      <x v="6"/>
    </i>
    <i r="6">
      <x v="130"/>
    </i>
    <i r="6">
      <x v="139"/>
    </i>
    <i r="6">
      <x v="163"/>
    </i>
    <i r="6">
      <x v="188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8"/>
    </i>
    <i r="6">
      <x v="129"/>
    </i>
    <i r="6">
      <x v="130"/>
    </i>
    <i r="6">
      <x v="132"/>
    </i>
    <i r="6">
      <x v="152"/>
    </i>
    <i r="6">
      <x v="153"/>
    </i>
    <i r="6">
      <x v="173"/>
    </i>
    <i r="6">
      <x v="180"/>
    </i>
    <i r="6">
      <x v="182"/>
    </i>
    <i r="6">
      <x v="192"/>
    </i>
    <i r="6">
      <x v="203"/>
    </i>
    <i r="5">
      <x v="10"/>
    </i>
    <i r="6">
      <x v="220"/>
    </i>
    <i r="6">
      <x v="221"/>
    </i>
    <i r="6">
      <x v="224"/>
    </i>
    <i r="4">
      <x v="28"/>
    </i>
    <i r="5">
      <x v="6"/>
    </i>
    <i r="6">
      <x v="158"/>
    </i>
    <i r="6">
      <x v="186"/>
    </i>
    <i r="5">
      <x v="7"/>
    </i>
    <i r="6">
      <x v="207"/>
    </i>
    <i r="6">
      <x v="208"/>
    </i>
    <i r="4">
      <x v="29"/>
    </i>
    <i r="5">
      <x v="6"/>
    </i>
    <i r="6">
      <x v="130"/>
    </i>
    <i r="6">
      <x v="139"/>
    </i>
    <i r="6">
      <x v="163"/>
    </i>
    <i r="6">
      <x v="178"/>
    </i>
    <i r="6">
      <x v="188"/>
    </i>
    <i r="3">
      <x v="18"/>
    </i>
    <i r="4">
      <x v="58"/>
    </i>
    <i r="5">
      <x v="6"/>
    </i>
    <i r="6">
      <x v="130"/>
    </i>
    <i r="6">
      <x v="173"/>
    </i>
    <i r="3">
      <x v="22"/>
    </i>
    <i r="4">
      <x v="103"/>
    </i>
    <i r="5">
      <x v="6"/>
    </i>
    <i r="6">
      <x v="186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6">
      <x v="185"/>
    </i>
    <i r="6">
      <x v="188"/>
    </i>
    <i r="5">
      <x v="10"/>
    </i>
    <i r="6">
      <x v="226"/>
    </i>
    <i r="4">
      <x v="94"/>
    </i>
    <i r="5">
      <x v="6"/>
    </i>
    <i r="6">
      <x v="130"/>
    </i>
    <i r="6">
      <x v="168"/>
    </i>
    <i r="6">
      <x v="188"/>
    </i>
    <i r="5">
      <x v="10"/>
    </i>
    <i r="6">
      <x v="224"/>
    </i>
    <i r="6">
      <x v="226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2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3">
      <x v="5"/>
    </i>
    <i r="4">
      <x v="43"/>
    </i>
    <i r="5">
      <x v="6"/>
    </i>
    <i r="6">
      <x v="129"/>
    </i>
    <i r="6">
      <x v="130"/>
    </i>
    <i r="6">
      <x v="163"/>
    </i>
    <i r="6">
      <x v="173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5"/>
    </i>
    <i r="6">
      <x v="27"/>
    </i>
    <i r="6">
      <x v="28"/>
    </i>
    <i r="6">
      <x v="30"/>
    </i>
    <i r="6">
      <x v="31"/>
    </i>
    <i r="6">
      <x v="32"/>
    </i>
    <i r="6">
      <x v="45"/>
    </i>
    <i r="6">
      <x v="46"/>
    </i>
    <i r="6">
      <x v="47"/>
    </i>
    <i r="6">
      <x v="48"/>
    </i>
    <i r="6">
      <x v="55"/>
    </i>
    <i r="6">
      <x v="64"/>
    </i>
    <i r="6">
      <x v="66"/>
    </i>
    <i r="6">
      <x v="67"/>
    </i>
    <i r="6">
      <x v="68"/>
    </i>
    <i r="6">
      <x v="70"/>
    </i>
    <i r="6">
      <x v="73"/>
    </i>
    <i r="6">
      <x v="74"/>
    </i>
    <i r="6">
      <x v="76"/>
    </i>
    <i r="6">
      <x v="78"/>
    </i>
    <i r="6">
      <x v="86"/>
    </i>
    <i r="6">
      <x v="87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68"/>
    </i>
    <i r="6">
      <x v="186"/>
    </i>
    <i r="4">
      <x v="107"/>
    </i>
    <i r="5">
      <x v="6"/>
    </i>
    <i r="6">
      <x v="129"/>
    </i>
    <i r="6">
      <x v="178"/>
    </i>
    <i r="6">
      <x v="192"/>
    </i>
    <i r="5">
      <x v="10"/>
    </i>
    <i r="6">
      <x v="221"/>
    </i>
    <i r="3">
      <x v="14"/>
    </i>
    <i r="4">
      <x v="24"/>
    </i>
    <i r="5">
      <x v="6"/>
    </i>
    <i r="6">
      <x v="129"/>
    </i>
    <i r="6">
      <x v="130"/>
    </i>
    <i r="6">
      <x v="141"/>
    </i>
    <i r="6">
      <x v="163"/>
    </i>
    <i r="6">
      <x v="167"/>
    </i>
    <i r="6">
      <x v="168"/>
    </i>
    <i r="6">
      <x v="173"/>
    </i>
    <i r="6">
      <x v="178"/>
    </i>
    <i r="6">
      <x v="186"/>
    </i>
    <i r="5">
      <x v="7"/>
    </i>
    <i r="6">
      <x v="207"/>
    </i>
    <i r="6">
      <x v="208"/>
    </i>
    <i r="5">
      <x v="10"/>
    </i>
    <i r="6">
      <x v="220"/>
    </i>
    <i r="6">
      <x v="221"/>
    </i>
    <i r="6">
      <x v="224"/>
    </i>
    <i r="4">
      <x v="25"/>
    </i>
    <i r="5">
      <x v="6"/>
    </i>
    <i r="6">
      <x v="129"/>
    </i>
    <i r="6">
      <x v="130"/>
    </i>
    <i r="6">
      <x v="139"/>
    </i>
    <i r="6">
      <x v="163"/>
    </i>
    <i r="6">
      <x v="168"/>
    </i>
    <i r="6">
      <x v="173"/>
    </i>
    <i r="6">
      <x v="186"/>
    </i>
    <i r="5">
      <x v="10"/>
    </i>
    <i r="6">
      <x v="221"/>
    </i>
    <i r="4">
      <x v="26"/>
    </i>
    <i r="5">
      <x v="6"/>
    </i>
    <i r="6">
      <x v="129"/>
    </i>
    <i r="6">
      <x v="130"/>
    </i>
    <i r="6">
      <x v="163"/>
    </i>
    <i r="6">
      <x v="168"/>
    </i>
    <i r="6">
      <x v="186"/>
    </i>
    <i r="4">
      <x v="27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52"/>
    </i>
    <i r="6">
      <x v="154"/>
    </i>
    <i r="6">
      <x v="173"/>
    </i>
    <i r="6">
      <x v="188"/>
    </i>
    <i r="5">
      <x v="10"/>
    </i>
    <i r="6">
      <x v="221"/>
    </i>
    <i r="4">
      <x v="28"/>
    </i>
    <i r="5">
      <x v="6"/>
    </i>
    <i r="6">
      <x v="130"/>
    </i>
    <i r="6">
      <x v="141"/>
    </i>
    <i r="6">
      <x v="167"/>
    </i>
    <i r="5">
      <x v="7"/>
    </i>
    <i r="6">
      <x v="207"/>
    </i>
    <i r="6">
      <x v="208"/>
    </i>
    <i r="5">
      <x v="10"/>
    </i>
    <i r="6">
      <x v="220"/>
    </i>
    <i r="6">
      <x v="221"/>
    </i>
    <i r="6">
      <x v="224"/>
    </i>
    <i r="4">
      <x v="29"/>
    </i>
    <i r="5">
      <x v="6"/>
    </i>
    <i r="6">
      <x v="129"/>
    </i>
    <i r="6">
      <x v="130"/>
    </i>
    <i r="6">
      <x v="139"/>
    </i>
    <i r="6">
      <x v="163"/>
    </i>
    <i r="6">
      <x v="173"/>
    </i>
    <i r="6">
      <x v="178"/>
    </i>
    <i r="6">
      <x v="188"/>
    </i>
    <i r="3">
      <x v="18"/>
    </i>
    <i r="4">
      <x v="58"/>
    </i>
    <i r="5">
      <x v="6"/>
    </i>
    <i r="6">
      <x v="147"/>
    </i>
    <i r="6">
      <x v="173"/>
    </i>
    <i r="6">
      <x v="188"/>
    </i>
    <i r="6">
      <x v="192"/>
    </i>
    <i r="6">
      <x v="202"/>
    </i>
    <i r="3">
      <x v="22"/>
    </i>
    <i r="4">
      <x v="103"/>
    </i>
    <i r="5">
      <x v="6"/>
    </i>
    <i r="6">
      <x v="186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4">
      <x v="94"/>
    </i>
    <i r="5">
      <x v="6"/>
    </i>
    <i r="6">
      <x v="130"/>
    </i>
    <i r="6">
      <x v="168"/>
    </i>
    <i r="6">
      <x v="188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3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29"/>
    </i>
    <i r="6">
      <x v="130"/>
    </i>
    <i r="6">
      <x v="139"/>
    </i>
    <i r="6">
      <x v="163"/>
    </i>
    <i r="6">
      <x v="168"/>
    </i>
    <i r="6">
      <x v="173"/>
    </i>
    <i r="6">
      <x v="188"/>
    </i>
    <i r="3">
      <x v="3"/>
    </i>
    <i r="4">
      <x v="18"/>
    </i>
    <i r="5">
      <x v="6"/>
    </i>
    <i r="6">
      <x v="163"/>
    </i>
    <i r="6">
      <x v="167"/>
    </i>
    <i r="6">
      <x v="168"/>
    </i>
    <i r="6">
      <x v="180"/>
    </i>
    <i r="6">
      <x v="190"/>
    </i>
    <i r="6">
      <x v="201"/>
    </i>
    <i r="5">
      <x v="7"/>
    </i>
    <i r="6">
      <x v="209"/>
    </i>
    <i r="5">
      <x v="10"/>
    </i>
    <i r="6">
      <x v="221"/>
    </i>
    <i r="6">
      <x v="224"/>
    </i>
    <i r="3">
      <x v="5"/>
    </i>
    <i r="4">
      <x v="43"/>
    </i>
    <i r="5">
      <x v="6"/>
    </i>
    <i r="6">
      <x v="129"/>
    </i>
    <i r="6">
      <x v="147"/>
    </i>
    <i r="6">
      <x v="173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8"/>
    </i>
    <i r="6">
      <x v="31"/>
    </i>
    <i r="6">
      <x v="32"/>
    </i>
    <i r="6">
      <x v="45"/>
    </i>
    <i r="6">
      <x v="47"/>
    </i>
    <i r="6">
      <x v="48"/>
    </i>
    <i r="6">
      <x v="55"/>
    </i>
    <i r="6">
      <x v="63"/>
    </i>
    <i r="6">
      <x v="66"/>
    </i>
    <i r="6">
      <x v="67"/>
    </i>
    <i r="6">
      <x v="68"/>
    </i>
    <i r="6">
      <x v="70"/>
    </i>
    <i r="6">
      <x v="74"/>
    </i>
    <i r="5">
      <x v="3"/>
    </i>
    <i r="6">
      <x v="95"/>
    </i>
    <i r="6">
      <x v="97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9"/>
    </i>
    <i r="6">
      <x v="133"/>
    </i>
    <i r="6">
      <x v="158"/>
    </i>
    <i r="6">
      <x v="178"/>
    </i>
    <i r="6">
      <x v="186"/>
    </i>
    <i r="6">
      <x v="192"/>
    </i>
    <i r="6">
      <x v="199"/>
    </i>
    <i r="5">
      <x v="7"/>
    </i>
    <i r="6">
      <x v="208"/>
    </i>
    <i r="5">
      <x v="10"/>
    </i>
    <i r="6">
      <x v="221"/>
    </i>
    <i r="4">
      <x v="107"/>
    </i>
    <i r="5">
      <x v="6"/>
    </i>
    <i r="6">
      <x v="178"/>
    </i>
    <i r="6">
      <x v="181"/>
    </i>
    <i r="6">
      <x v="186"/>
    </i>
    <i r="5">
      <x v="10"/>
    </i>
    <i r="6">
      <x v="221"/>
    </i>
    <i r="3">
      <x v="14"/>
    </i>
    <i r="4">
      <x v="24"/>
    </i>
    <i r="5">
      <x v="6"/>
    </i>
    <i r="6">
      <x v="186"/>
    </i>
    <i r="5">
      <x v="7"/>
    </i>
    <i r="6">
      <x v="207"/>
    </i>
    <i r="6">
      <x v="208"/>
    </i>
    <i r="4">
      <x v="2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9"/>
    </i>
    <i r="6">
      <x v="146"/>
    </i>
    <i r="6">
      <x v="163"/>
    </i>
    <i r="6">
      <x v="173"/>
    </i>
    <i r="6">
      <x v="178"/>
    </i>
    <i r="6">
      <x v="186"/>
    </i>
    <i r="4">
      <x v="26"/>
    </i>
    <i r="5">
      <x v="6"/>
    </i>
    <i r="6">
      <x v="130"/>
    </i>
    <i r="6">
      <x v="163"/>
    </i>
    <i r="6">
      <x v="173"/>
    </i>
    <i r="6">
      <x v="186"/>
    </i>
    <i r="6">
      <x v="197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52"/>
    </i>
    <i r="6">
      <x v="173"/>
    </i>
    <i r="6">
      <x v="180"/>
    </i>
    <i r="6">
      <x v="182"/>
    </i>
    <i r="5">
      <x v="10"/>
    </i>
    <i r="6">
      <x v="221"/>
    </i>
    <i r="4">
      <x v="28"/>
    </i>
    <i r="5">
      <x v="6"/>
    </i>
    <i r="6">
      <x v="168"/>
    </i>
    <i r="5">
      <x v="7"/>
    </i>
    <i r="6">
      <x v="207"/>
    </i>
    <i r="6">
      <x v="208"/>
    </i>
    <i r="6">
      <x v="211"/>
    </i>
    <i r="4">
      <x v="29"/>
    </i>
    <i r="5">
      <x v="6"/>
    </i>
    <i r="6">
      <x v="129"/>
    </i>
    <i r="6">
      <x v="130"/>
    </i>
    <i r="6">
      <x v="139"/>
    </i>
    <i r="6">
      <x v="163"/>
    </i>
    <i r="6">
      <x v="173"/>
    </i>
    <i r="6">
      <x v="178"/>
    </i>
    <i r="6">
      <x v="188"/>
    </i>
    <i r="3">
      <x v="18"/>
    </i>
    <i r="4">
      <x v="58"/>
    </i>
    <i r="5">
      <x v="6"/>
    </i>
    <i r="6">
      <x v="130"/>
    </i>
    <i r="6">
      <x v="139"/>
    </i>
    <i r="6">
      <x v="163"/>
    </i>
    <i r="6">
      <x v="168"/>
    </i>
    <i r="6">
      <x v="173"/>
    </i>
    <i r="3">
      <x v="22"/>
    </i>
    <i r="4">
      <x v="103"/>
    </i>
    <i r="5">
      <x v="6"/>
    </i>
    <i r="6">
      <x v="128"/>
    </i>
    <i r="6">
      <x v="130"/>
    </i>
    <i r="6">
      <x v="186"/>
    </i>
    <i r="3">
      <x v="25"/>
    </i>
    <i r="4">
      <x v="93"/>
    </i>
    <i r="5">
      <x v="6"/>
    </i>
    <i r="6">
      <x v="130"/>
    </i>
    <i r="6">
      <x v="163"/>
    </i>
    <i r="6">
      <x v="168"/>
    </i>
    <i r="4">
      <x v="94"/>
    </i>
    <i r="5">
      <x v="6"/>
    </i>
    <i r="6">
      <x v="130"/>
    </i>
    <i r="6">
      <x v="168"/>
    </i>
    <i r="6">
      <x v="188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4"/>
    </i>
    <i r="3">
      <x v="1"/>
    </i>
    <i r="4">
      <x v="32"/>
    </i>
    <i r="5">
      <x v="6"/>
    </i>
    <i r="6">
      <x v="129"/>
    </i>
    <i r="6">
      <x v="130"/>
    </i>
    <i r="4">
      <x v="38"/>
    </i>
    <i r="5">
      <x v="6"/>
    </i>
    <i r="6">
      <x v="129"/>
    </i>
    <i r="6">
      <x v="130"/>
    </i>
    <i r="6">
      <x v="139"/>
    </i>
    <i r="3">
      <x v="3"/>
    </i>
    <i r="4">
      <x v="18"/>
    </i>
    <i r="5">
      <x v="6"/>
    </i>
    <i r="6">
      <x v="164"/>
    </i>
    <i r="3">
      <x v="5"/>
    </i>
    <i r="4">
      <x v="43"/>
    </i>
    <i r="5">
      <x v="6"/>
    </i>
    <i r="6">
      <x v="129"/>
    </i>
    <i r="6">
      <x v="130"/>
    </i>
    <i r="6">
      <x v="173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8"/>
    </i>
    <i r="6">
      <x v="31"/>
    </i>
    <i r="6">
      <x v="32"/>
    </i>
    <i r="6">
      <x v="45"/>
    </i>
    <i r="6">
      <x v="47"/>
    </i>
    <i r="6">
      <x v="48"/>
    </i>
    <i r="6">
      <x v="62"/>
    </i>
    <i r="6">
      <x v="63"/>
    </i>
    <i r="6">
      <x v="64"/>
    </i>
    <i r="6">
      <x v="66"/>
    </i>
    <i r="6">
      <x v="67"/>
    </i>
    <i r="6">
      <x v="68"/>
    </i>
    <i r="6">
      <x v="70"/>
    </i>
    <i r="6">
      <x v="74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9"/>
    </i>
    <i r="6">
      <x v="162"/>
    </i>
    <i r="6">
      <x v="168"/>
    </i>
    <i r="6">
      <x v="186"/>
    </i>
    <i r="6">
      <x v="192"/>
    </i>
    <i r="5">
      <x v="10"/>
    </i>
    <i r="6">
      <x v="221"/>
    </i>
    <i r="4">
      <x v="107"/>
    </i>
    <i r="5">
      <x v="6"/>
    </i>
    <i r="6">
      <x v="130"/>
    </i>
    <i r="6">
      <x v="178"/>
    </i>
    <i r="6">
      <x v="201"/>
    </i>
    <i r="5">
      <x v="10"/>
    </i>
    <i r="6">
      <x v="224"/>
    </i>
    <i r="3">
      <x v="14"/>
    </i>
    <i r="4">
      <x v="24"/>
    </i>
    <i r="5">
      <x v="6"/>
    </i>
    <i r="6">
      <x v="173"/>
    </i>
    <i r="5">
      <x v="7"/>
    </i>
    <i r="6">
      <x v="207"/>
    </i>
    <i r="6">
      <x v="208"/>
    </i>
    <i r="4">
      <x v="25"/>
    </i>
    <i r="5">
      <x v="6"/>
    </i>
    <i r="6">
      <x v="129"/>
    </i>
    <i r="6">
      <x v="130"/>
    </i>
    <i r="6">
      <x v="139"/>
    </i>
    <i r="6">
      <x v="162"/>
    </i>
    <i r="6">
      <x v="163"/>
    </i>
    <i r="6">
      <x v="173"/>
    </i>
    <i r="6">
      <x v="182"/>
    </i>
    <i r="6">
      <x v="186"/>
    </i>
    <i r="4">
      <x v="26"/>
    </i>
    <i r="5">
      <x v="6"/>
    </i>
    <i r="6">
      <x v="130"/>
    </i>
    <i r="6">
      <x v="139"/>
    </i>
    <i r="6">
      <x v="163"/>
    </i>
    <i r="6">
      <x v="178"/>
    </i>
    <i r="6">
      <x v="186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2"/>
    </i>
    <i r="6">
      <x v="123"/>
    </i>
    <i r="6">
      <x v="124"/>
    </i>
    <i r="6">
      <x v="128"/>
    </i>
    <i r="6">
      <x v="129"/>
    </i>
    <i r="6">
      <x v="130"/>
    </i>
    <i r="6">
      <x v="152"/>
    </i>
    <i r="6">
      <x v="163"/>
    </i>
    <i r="6">
      <x v="173"/>
    </i>
    <i r="6">
      <x v="176"/>
    </i>
    <i r="6">
      <x v="180"/>
    </i>
    <i r="6">
      <x v="182"/>
    </i>
    <i r="6">
      <x v="186"/>
    </i>
    <i r="6">
      <x v="188"/>
    </i>
    <i r="6">
      <x v="192"/>
    </i>
    <i r="6">
      <x v="199"/>
    </i>
    <i r="5">
      <x v="10"/>
    </i>
    <i r="6">
      <x v="220"/>
    </i>
    <i r="6">
      <x v="221"/>
    </i>
    <i r="6">
      <x v="224"/>
    </i>
    <i r="4">
      <x v="28"/>
    </i>
    <i r="5">
      <x v="6"/>
    </i>
    <i r="6">
      <x v="162"/>
    </i>
    <i r="6">
      <x v="164"/>
    </i>
    <i r="6">
      <x v="166"/>
    </i>
    <i r="6">
      <x v="186"/>
    </i>
    <i r="5">
      <x v="7"/>
    </i>
    <i r="6">
      <x v="207"/>
    </i>
    <i r="6">
      <x v="208"/>
    </i>
    <i r="5">
      <x v="10"/>
    </i>
    <i r="6">
      <x v="221"/>
    </i>
    <i r="4">
      <x v="29"/>
    </i>
    <i r="5">
      <x v="6"/>
    </i>
    <i r="6">
      <x v="130"/>
    </i>
    <i r="6">
      <x v="139"/>
    </i>
    <i r="6">
      <x v="163"/>
    </i>
    <i r="6">
      <x v="173"/>
    </i>
    <i r="6">
      <x v="178"/>
    </i>
    <i r="6">
      <x v="188"/>
    </i>
    <i r="3">
      <x v="18"/>
    </i>
    <i r="4">
      <x v="58"/>
    </i>
    <i r="5">
      <x v="6"/>
    </i>
    <i r="6">
      <x v="163"/>
    </i>
    <i r="6">
      <x v="168"/>
    </i>
    <i r="6">
      <x v="173"/>
    </i>
    <i r="3">
      <x v="22"/>
    </i>
    <i r="4">
      <x v="103"/>
    </i>
    <i r="5">
      <x v="6"/>
    </i>
    <i r="6">
      <x v="186"/>
    </i>
    <i r="6">
      <x v="201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4">
      <x v="94"/>
    </i>
    <i r="5">
      <x v="6"/>
    </i>
    <i r="6">
      <x v="130"/>
    </i>
    <i r="6">
      <x v="168"/>
    </i>
    <i r="6">
      <x v="188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68"/>
    </i>
    <i r="5">
      <x v="10"/>
    </i>
    <i r="6">
      <x v="220"/>
    </i>
    <i r="6">
      <x v="226"/>
    </i>
    <i r="2">
      <x v="5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3">
      <x v="5"/>
    </i>
    <i r="4">
      <x v="43"/>
    </i>
    <i r="5">
      <x v="6"/>
    </i>
    <i r="6">
      <x v="130"/>
    </i>
    <i r="6">
      <x v="173"/>
    </i>
    <i r="6">
      <x v="180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7"/>
    </i>
    <i r="6">
      <x v="30"/>
    </i>
    <i r="6">
      <x v="31"/>
    </i>
    <i r="6">
      <x v="32"/>
    </i>
    <i r="6">
      <x v="38"/>
    </i>
    <i r="6">
      <x v="45"/>
    </i>
    <i r="6">
      <x v="47"/>
    </i>
    <i r="6">
      <x v="48"/>
    </i>
    <i r="6">
      <x v="52"/>
    </i>
    <i r="6">
      <x v="62"/>
    </i>
    <i r="6">
      <x v="63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87"/>
    </i>
    <i r="6">
      <x v="91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7"/>
    </i>
    <i r="6">
      <x v="129"/>
    </i>
    <i r="6">
      <x v="186"/>
    </i>
    <i r="6">
      <x v="192"/>
    </i>
    <i r="6">
      <x v="199"/>
    </i>
    <i r="5">
      <x v="10"/>
    </i>
    <i r="6">
      <x v="220"/>
    </i>
    <i r="6">
      <x v="221"/>
    </i>
    <i r="4">
      <x v="107"/>
    </i>
    <i r="5">
      <x v="6"/>
    </i>
    <i r="6">
      <x v="163"/>
    </i>
    <i r="6">
      <x v="178"/>
    </i>
    <i r="5">
      <x v="10"/>
    </i>
    <i r="6">
      <x v="221"/>
    </i>
    <i r="3">
      <x v="14"/>
    </i>
    <i r="4">
      <x v="24"/>
    </i>
    <i r="5">
      <x v="6"/>
    </i>
    <i r="6">
      <x v="130"/>
    </i>
    <i r="6">
      <x v="166"/>
    </i>
    <i r="6">
      <x v="173"/>
    </i>
    <i r="6">
      <x v="188"/>
    </i>
    <i r="5">
      <x v="7"/>
    </i>
    <i r="6">
      <x v="207"/>
    </i>
    <i r="6">
      <x v="208"/>
    </i>
    <i r="4">
      <x v="2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30"/>
    </i>
    <i r="6">
      <x v="173"/>
    </i>
    <i r="6">
      <x v="178"/>
    </i>
    <i r="6">
      <x v="188"/>
    </i>
    <i r="4">
      <x v="26"/>
    </i>
    <i r="5">
      <x v="6"/>
    </i>
    <i r="6">
      <x v="173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52"/>
    </i>
    <i r="6">
      <x v="173"/>
    </i>
    <i r="6">
      <x v="180"/>
    </i>
    <i r="6">
      <x v="188"/>
    </i>
    <i r="6">
      <x v="201"/>
    </i>
    <i r="5">
      <x v="10"/>
    </i>
    <i r="6">
      <x v="220"/>
    </i>
    <i r="6">
      <x v="223"/>
    </i>
    <i r="4">
      <x v="28"/>
    </i>
    <i r="5">
      <x v="7"/>
    </i>
    <i r="6">
      <x v="207"/>
    </i>
    <i r="6">
      <x v="208"/>
    </i>
    <i r="4">
      <x v="29"/>
    </i>
    <i r="5">
      <x v="6"/>
    </i>
    <i r="6">
      <x v="139"/>
    </i>
    <i r="6">
      <x v="163"/>
    </i>
    <i r="6">
      <x v="173"/>
    </i>
    <i r="6">
      <x v="178"/>
    </i>
    <i r="6">
      <x v="188"/>
    </i>
    <i r="3">
      <x v="18"/>
    </i>
    <i r="4">
      <x v="58"/>
    </i>
    <i r="5">
      <x v="6"/>
    </i>
    <i r="6">
      <x v="129"/>
    </i>
    <i r="6">
      <x v="130"/>
    </i>
    <i r="6">
      <x v="139"/>
    </i>
    <i r="6">
      <x v="168"/>
    </i>
    <i r="6">
      <x v="173"/>
    </i>
    <i r="6">
      <x v="178"/>
    </i>
    <i r="6">
      <x v="188"/>
    </i>
    <i r="3">
      <x v="22"/>
    </i>
    <i r="4">
      <x v="102"/>
    </i>
    <i r="5">
      <x v="6"/>
    </i>
    <i r="6">
      <x v="128"/>
    </i>
    <i r="6">
      <x v="152"/>
    </i>
    <i r="6">
      <x v="186"/>
    </i>
    <i r="6">
      <x v="188"/>
    </i>
    <i r="6">
      <x v="199"/>
    </i>
    <i r="6">
      <x v="200"/>
    </i>
    <i r="4">
      <x v="103"/>
    </i>
    <i r="5">
      <x v="6"/>
    </i>
    <i r="6">
      <x v="186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6">
      <x v="178"/>
    </i>
    <i r="6">
      <x v="185"/>
    </i>
    <i r="5">
      <x v="10"/>
    </i>
    <i r="6">
      <x v="226"/>
    </i>
    <i r="4">
      <x v="94"/>
    </i>
    <i r="5">
      <x v="6"/>
    </i>
    <i r="6">
      <x v="130"/>
    </i>
    <i r="6">
      <x v="168"/>
    </i>
    <i r="6">
      <x v="188"/>
    </i>
    <i r="5">
      <x v="10"/>
    </i>
    <i r="6">
      <x v="224"/>
    </i>
    <i r="6">
      <x v="226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6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6">
      <x v="173"/>
    </i>
    <i r="3">
      <x v="5"/>
    </i>
    <i r="4">
      <x v="43"/>
    </i>
    <i r="5">
      <x v="6"/>
    </i>
    <i r="6">
      <x v="129"/>
    </i>
    <i r="6">
      <x v="130"/>
    </i>
    <i r="6">
      <x v="173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5"/>
    </i>
    <i r="6">
      <x v="31"/>
    </i>
    <i r="6">
      <x v="32"/>
    </i>
    <i r="6">
      <x v="45"/>
    </i>
    <i r="6">
      <x v="46"/>
    </i>
    <i r="6">
      <x v="47"/>
    </i>
    <i r="6">
      <x v="48"/>
    </i>
    <i r="6">
      <x v="55"/>
    </i>
    <i r="6">
      <x v="63"/>
    </i>
    <i r="6">
      <x v="66"/>
    </i>
    <i r="6">
      <x v="67"/>
    </i>
    <i r="6">
      <x v="68"/>
    </i>
    <i r="6">
      <x v="70"/>
    </i>
    <i r="6">
      <x v="74"/>
    </i>
    <i r="6">
      <x v="76"/>
    </i>
    <i r="5">
      <x v="3"/>
    </i>
    <i r="6">
      <x v="95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58"/>
    </i>
    <i r="6">
      <x v="168"/>
    </i>
    <i r="6">
      <x v="192"/>
    </i>
    <i r="4">
      <x v="107"/>
    </i>
    <i r="5">
      <x v="6"/>
    </i>
    <i r="6">
      <x v="178"/>
    </i>
    <i r="5">
      <x v="10"/>
    </i>
    <i r="6">
      <x v="220"/>
    </i>
    <i r="3">
      <x v="14"/>
    </i>
    <i r="4">
      <x v="24"/>
    </i>
    <i r="5">
      <x v="6"/>
    </i>
    <i r="6">
      <x v="129"/>
    </i>
    <i r="6">
      <x v="130"/>
    </i>
    <i r="6">
      <x v="139"/>
    </i>
    <i r="6">
      <x v="163"/>
    </i>
    <i r="6">
      <x v="167"/>
    </i>
    <i r="6">
      <x v="173"/>
    </i>
    <i r="6">
      <x v="178"/>
    </i>
    <i r="6">
      <x v="180"/>
    </i>
    <i r="6">
      <x v="186"/>
    </i>
    <i r="6">
      <x v="188"/>
    </i>
    <i r="5">
      <x v="7"/>
    </i>
    <i r="6">
      <x v="207"/>
    </i>
    <i r="6">
      <x v="208"/>
    </i>
    <i r="4">
      <x v="2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9"/>
    </i>
    <i r="6">
      <x v="163"/>
    </i>
    <i r="6">
      <x v="173"/>
    </i>
    <i r="6">
      <x v="180"/>
    </i>
    <i r="4">
      <x v="26"/>
    </i>
    <i r="5">
      <x v="6"/>
    </i>
    <i r="6">
      <x v="130"/>
    </i>
    <i r="6">
      <x v="139"/>
    </i>
    <i r="6">
      <x v="163"/>
    </i>
    <i r="6">
      <x v="173"/>
    </i>
    <i r="6">
      <x v="178"/>
    </i>
    <i r="6">
      <x v="180"/>
    </i>
    <i r="6">
      <x v="186"/>
    </i>
    <i r="6">
      <x v="188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52"/>
    </i>
    <i r="6">
      <x v="154"/>
    </i>
    <i r="6">
      <x v="173"/>
    </i>
    <i r="6">
      <x v="180"/>
    </i>
    <i r="6">
      <x v="188"/>
    </i>
    <i r="6">
      <x v="192"/>
    </i>
    <i r="5">
      <x v="10"/>
    </i>
    <i r="6">
      <x v="220"/>
    </i>
    <i r="6">
      <x v="221"/>
    </i>
    <i r="4">
      <x v="28"/>
    </i>
    <i r="5">
      <x v="6"/>
    </i>
    <i r="6">
      <x v="158"/>
    </i>
    <i r="6">
      <x v="167"/>
    </i>
    <i r="5">
      <x v="7"/>
    </i>
    <i r="6">
      <x v="207"/>
    </i>
    <i r="6">
      <x v="208"/>
    </i>
    <i r="4">
      <x v="29"/>
    </i>
    <i r="5">
      <x v="6"/>
    </i>
    <i r="6">
      <x v="130"/>
    </i>
    <i r="6">
      <x v="139"/>
    </i>
    <i r="6">
      <x v="163"/>
    </i>
    <i r="6">
      <x v="173"/>
    </i>
    <i r="6">
      <x v="178"/>
    </i>
    <i r="6">
      <x v="180"/>
    </i>
    <i r="6">
      <x v="188"/>
    </i>
    <i r="3">
      <x v="18"/>
    </i>
    <i r="4">
      <x v="58"/>
    </i>
    <i r="5">
      <x v="6"/>
    </i>
    <i r="6">
      <x v="130"/>
    </i>
    <i r="6">
      <x v="139"/>
    </i>
    <i r="6">
      <x v="163"/>
    </i>
    <i r="6">
      <x v="168"/>
    </i>
    <i r="6">
      <x v="173"/>
    </i>
    <i r="6">
      <x v="178"/>
    </i>
    <i r="6">
      <x v="180"/>
    </i>
    <i r="6">
      <x v="188"/>
    </i>
    <i r="3">
      <x v="22"/>
    </i>
    <i r="4">
      <x v="103"/>
    </i>
    <i r="5">
      <x v="6"/>
    </i>
    <i r="6">
      <x v="186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4">
      <x v="94"/>
    </i>
    <i r="5">
      <x v="6"/>
    </i>
    <i r="6">
      <x v="130"/>
    </i>
    <i r="6">
      <x v="168"/>
    </i>
    <i r="6">
      <x v="188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7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3">
      <x v="5"/>
    </i>
    <i r="4">
      <x v="43"/>
    </i>
    <i r="5">
      <x v="6"/>
    </i>
    <i r="6">
      <x v="168"/>
    </i>
    <i r="6">
      <x v="186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31"/>
    </i>
    <i r="6">
      <x v="32"/>
    </i>
    <i r="6">
      <x v="39"/>
    </i>
    <i r="6">
      <x v="45"/>
    </i>
    <i r="6">
      <x v="48"/>
    </i>
    <i r="6">
      <x v="52"/>
    </i>
    <i r="6">
      <x v="55"/>
    </i>
    <i r="6">
      <x v="63"/>
    </i>
    <i r="6">
      <x v="66"/>
    </i>
    <i r="6">
      <x v="67"/>
    </i>
    <i r="6">
      <x v="68"/>
    </i>
    <i r="6">
      <x v="70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68"/>
    </i>
    <i r="6">
      <x v="186"/>
    </i>
    <i r="6">
      <x v="192"/>
    </i>
    <i r="5">
      <x v="10"/>
    </i>
    <i r="6">
      <x v="220"/>
    </i>
    <i r="4">
      <x v="107"/>
    </i>
    <i r="5">
      <x v="6"/>
    </i>
    <i r="6">
      <x v="178"/>
    </i>
    <i r="6">
      <x v="201"/>
    </i>
    <i r="3">
      <x v="14"/>
    </i>
    <i r="4">
      <x v="24"/>
    </i>
    <i r="5">
      <x v="6"/>
    </i>
    <i r="6">
      <x v="186"/>
    </i>
    <i r="5">
      <x v="7"/>
    </i>
    <i r="6">
      <x v="207"/>
    </i>
    <i r="6">
      <x v="208"/>
    </i>
    <i r="6">
      <x v="209"/>
    </i>
    <i r="4">
      <x v="2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9"/>
    </i>
    <i r="6">
      <x v="163"/>
    </i>
    <i r="6">
      <x v="173"/>
    </i>
    <i r="4">
      <x v="26"/>
    </i>
    <i r="5">
      <x v="6"/>
    </i>
    <i r="6">
      <x v="130"/>
    </i>
    <i r="6">
      <x v="139"/>
    </i>
    <i r="6">
      <x v="163"/>
    </i>
    <i r="6">
      <x v="173"/>
    </i>
    <i r="6">
      <x v="186"/>
    </i>
    <i r="4">
      <x v="2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52"/>
    </i>
    <i r="6">
      <x v="154"/>
    </i>
    <i r="6">
      <x v="173"/>
    </i>
    <i r="6">
      <x v="180"/>
    </i>
    <i r="6">
      <x v="182"/>
    </i>
    <i r="5">
      <x v="10"/>
    </i>
    <i r="6">
      <x v="221"/>
    </i>
    <i r="5">
      <x v="12"/>
    </i>
    <i r="6">
      <x v="236"/>
    </i>
    <i r="4">
      <x v="28"/>
    </i>
    <i r="5">
      <x v="7"/>
    </i>
    <i r="6">
      <x v="207"/>
    </i>
    <i r="6">
      <x v="208"/>
    </i>
    <i r="6">
      <x v="209"/>
    </i>
    <i r="4">
      <x v="29"/>
    </i>
    <i r="5">
      <x v="6"/>
    </i>
    <i r="6">
      <x v="130"/>
    </i>
    <i r="6">
      <x v="139"/>
    </i>
    <i r="6">
      <x v="163"/>
    </i>
    <i r="6">
      <x v="173"/>
    </i>
    <i r="6">
      <x v="178"/>
    </i>
    <i r="6">
      <x v="188"/>
    </i>
    <i r="3">
      <x v="18"/>
    </i>
    <i r="4">
      <x v="58"/>
    </i>
    <i r="5">
      <x v="6"/>
    </i>
    <i r="6">
      <x v="129"/>
    </i>
    <i r="6">
      <x v="130"/>
    </i>
    <i r="6">
      <x v="139"/>
    </i>
    <i r="6">
      <x v="163"/>
    </i>
    <i r="6">
      <x v="168"/>
    </i>
    <i r="6">
      <x v="173"/>
    </i>
    <i r="6">
      <x v="186"/>
    </i>
    <i r="6">
      <x v="188"/>
    </i>
    <i r="6">
      <x v="192"/>
    </i>
    <i r="3">
      <x v="22"/>
    </i>
    <i r="4">
      <x v="103"/>
    </i>
    <i r="5">
      <x v="6"/>
    </i>
    <i r="6">
      <x v="182"/>
    </i>
    <i r="6">
      <x v="186"/>
    </i>
    <i r="5">
      <x v="10"/>
    </i>
    <i r="6">
      <x v="224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6">
      <x v="185"/>
    </i>
    <i r="6">
      <x v="188"/>
    </i>
    <i r="5">
      <x v="10"/>
    </i>
    <i r="6">
      <x v="226"/>
    </i>
    <i r="4">
      <x v="94"/>
    </i>
    <i r="5">
      <x v="6"/>
    </i>
    <i r="6">
      <x v="124"/>
    </i>
    <i r="6">
      <x v="130"/>
    </i>
    <i r="6">
      <x v="168"/>
    </i>
    <i r="6">
      <x v="188"/>
    </i>
    <i r="5">
      <x v="10"/>
    </i>
    <i r="6">
      <x v="224"/>
    </i>
    <i r="6">
      <x v="226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8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3">
      <x v="5"/>
    </i>
    <i r="4">
      <x v="43"/>
    </i>
    <i r="5">
      <x v="6"/>
    </i>
    <i r="6">
      <x v="129"/>
    </i>
    <i r="6">
      <x v="163"/>
    </i>
    <i r="6">
      <x v="173"/>
    </i>
    <i r="6">
      <x v="190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7"/>
    </i>
    <i r="6">
      <x v="28"/>
    </i>
    <i r="6">
      <x v="31"/>
    </i>
    <i r="6">
      <x v="32"/>
    </i>
    <i r="6">
      <x v="39"/>
    </i>
    <i r="6">
      <x v="45"/>
    </i>
    <i r="6">
      <x v="46"/>
    </i>
    <i r="6">
      <x v="47"/>
    </i>
    <i r="6">
      <x v="48"/>
    </i>
    <i r="6">
      <x v="61"/>
    </i>
    <i r="6">
      <x v="63"/>
    </i>
    <i r="6">
      <x v="64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89"/>
    </i>
    <i r="5">
      <x v="3"/>
    </i>
    <i r="6">
      <x v="95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9"/>
    </i>
    <i r="6">
      <x v="130"/>
    </i>
    <i r="6">
      <x v="186"/>
    </i>
    <i r="5">
      <x v="10"/>
    </i>
    <i r="6">
      <x v="221"/>
    </i>
    <i r="4">
      <x v="107"/>
    </i>
    <i r="5">
      <x v="6"/>
    </i>
    <i r="6">
      <x v="178"/>
    </i>
    <i r="6">
      <x v="186"/>
    </i>
    <i r="5">
      <x v="10"/>
    </i>
    <i r="6">
      <x v="220"/>
    </i>
    <i r="3">
      <x v="14"/>
    </i>
    <i r="4">
      <x v="24"/>
    </i>
    <i r="5">
      <x v="6"/>
    </i>
    <i r="6">
      <x v="167"/>
    </i>
    <i r="6">
      <x v="186"/>
    </i>
    <i r="5">
      <x v="7"/>
    </i>
    <i r="6">
      <x v="207"/>
    </i>
    <i r="6">
      <x v="208"/>
    </i>
    <i r="4">
      <x v="25"/>
    </i>
    <i r="5">
      <x v="6"/>
    </i>
    <i r="6">
      <x v="129"/>
    </i>
    <i r="6">
      <x v="130"/>
    </i>
    <i r="6">
      <x v="139"/>
    </i>
    <i r="6">
      <x v="173"/>
    </i>
    <i r="5">
      <x v="10"/>
    </i>
    <i r="6">
      <x v="221"/>
    </i>
    <i r="4">
      <x v="26"/>
    </i>
    <i r="5">
      <x v="6"/>
    </i>
    <i r="6">
      <x v="173"/>
    </i>
    <i r="6">
      <x v="178"/>
    </i>
    <i r="4">
      <x v="27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9"/>
    </i>
    <i r="6">
      <x v="152"/>
    </i>
    <i r="6">
      <x v="168"/>
    </i>
    <i r="6">
      <x v="173"/>
    </i>
    <i r="6">
      <x v="180"/>
    </i>
    <i r="5">
      <x v="10"/>
    </i>
    <i r="6">
      <x v="220"/>
    </i>
    <i r="4">
      <x v="28"/>
    </i>
    <i r="5">
      <x v="6"/>
    </i>
    <i r="6">
      <x v="157"/>
    </i>
    <i r="6">
      <x v="186"/>
    </i>
    <i r="5">
      <x v="7"/>
    </i>
    <i r="6">
      <x v="207"/>
    </i>
    <i r="6">
      <x v="208"/>
    </i>
    <i r="5">
      <x v="10"/>
    </i>
    <i r="6">
      <x v="221"/>
    </i>
    <i r="4">
      <x v="29"/>
    </i>
    <i r="5">
      <x v="6"/>
    </i>
    <i r="6">
      <x v="130"/>
    </i>
    <i r="6">
      <x v="139"/>
    </i>
    <i r="6">
      <x v="163"/>
    </i>
    <i r="6">
      <x v="173"/>
    </i>
    <i r="6">
      <x v="178"/>
    </i>
    <i r="6">
      <x v="186"/>
    </i>
    <i r="6">
      <x v="188"/>
    </i>
    <i r="3">
      <x v="18"/>
    </i>
    <i r="4">
      <x v="58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3"/>
    </i>
    <i r="6">
      <x v="173"/>
    </i>
    <i r="3">
      <x v="22"/>
    </i>
    <i r="4">
      <x v="103"/>
    </i>
    <i r="5">
      <x v="6"/>
    </i>
    <i r="6">
      <x v="186"/>
    </i>
    <i r="3">
      <x v="25"/>
    </i>
    <i r="4">
      <x v="93"/>
    </i>
    <i r="5">
      <x v="6"/>
    </i>
    <i r="6">
      <x v="129"/>
    </i>
    <i r="6">
      <x v="130"/>
    </i>
    <i r="6">
      <x v="163"/>
    </i>
    <i r="6">
      <x v="168"/>
    </i>
    <i r="4">
      <x v="94"/>
    </i>
    <i r="5">
      <x v="6"/>
    </i>
    <i r="6">
      <x v="130"/>
    </i>
    <i r="6">
      <x v="168"/>
    </i>
    <i r="6">
      <x v="188"/>
    </i>
    <i r="4">
      <x v="9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68"/>
    </i>
    <i r="5">
      <x v="10"/>
    </i>
    <i r="6">
      <x v="220"/>
    </i>
    <i r="2">
      <x v="57"/>
    </i>
    <i r="3">
      <x v="8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4"/>
    </i>
    <i r="4">
      <x v="25"/>
    </i>
    <i r="5">
      <x v="6"/>
    </i>
    <i r="6">
      <x v="130"/>
    </i>
    <i r="6">
      <x v="131"/>
    </i>
    <i r="6">
      <x v="168"/>
    </i>
    <i r="4">
      <x v="26"/>
    </i>
    <i r="5">
      <x v="6"/>
    </i>
    <i r="6">
      <x v="130"/>
    </i>
    <i r="6">
      <x v="139"/>
    </i>
    <i r="6">
      <x v="173"/>
    </i>
    <i r="6">
      <x v="194"/>
    </i>
    <i r="4">
      <x v="27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68"/>
    </i>
    <i r="6">
      <x v="173"/>
    </i>
    <i r="4">
      <x v="29"/>
    </i>
    <i r="5">
      <x v="6"/>
    </i>
    <i r="6">
      <x v="130"/>
    </i>
    <i r="6">
      <x v="139"/>
    </i>
    <i r="6">
      <x v="173"/>
    </i>
    <i r="4">
      <x v="30"/>
    </i>
    <i r="5">
      <x v="6"/>
    </i>
    <i r="6">
      <x v="130"/>
    </i>
    <i r="6">
      <x v="147"/>
    </i>
    <i r="6">
      <x v="163"/>
    </i>
    <i r="6">
      <x v="173"/>
    </i>
    <i r="4">
      <x v="31"/>
    </i>
    <i r="5">
      <x v="6"/>
    </i>
    <i r="6">
      <x v="186"/>
    </i>
    <i r="2">
      <x v="71"/>
    </i>
    <i r="3">
      <x v="8"/>
    </i>
    <i r="4">
      <x v="1"/>
    </i>
    <i r="5">
      <x/>
    </i>
    <i r="6">
      <x/>
    </i>
    <i r="6">
      <x v="3"/>
    </i>
    <i r="6">
      <x v="4"/>
    </i>
    <i r="6">
      <x v="10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4"/>
    </i>
    <i r="4">
      <x v="11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1"/>
    </i>
    <i r="6">
      <x v="154"/>
    </i>
    <i r="6">
      <x v="163"/>
    </i>
    <i r="6">
      <x v="164"/>
    </i>
    <i r="6">
      <x v="168"/>
    </i>
    <i r="6">
      <x v="175"/>
    </i>
    <i r="6">
      <x v="176"/>
    </i>
    <i r="6">
      <x v="180"/>
    </i>
    <i r="6">
      <x v="182"/>
    </i>
    <i r="5">
      <x v="10"/>
    </i>
    <i r="6">
      <x v="221"/>
    </i>
    <i r="6">
      <x v="224"/>
    </i>
    <i r="2">
      <x v="72"/>
    </i>
    <i r="3">
      <x v="1"/>
    </i>
    <i r="4">
      <x v="32"/>
    </i>
    <i r="5">
      <x v="6"/>
    </i>
    <i r="6">
      <x v="130"/>
    </i>
    <i r="4">
      <x v="38"/>
    </i>
    <i r="5">
      <x v="6"/>
    </i>
    <i r="6">
      <x v="130"/>
    </i>
    <i r="6">
      <x v="147"/>
    </i>
    <i r="3">
      <x v="5"/>
    </i>
    <i r="4">
      <x v="43"/>
    </i>
    <i r="5">
      <x v="6"/>
    </i>
    <i r="6">
      <x v="129"/>
    </i>
    <i r="6">
      <x v="147"/>
    </i>
    <i r="6">
      <x v="173"/>
    </i>
    <i r="5">
      <x v="7"/>
    </i>
    <i r="6">
      <x v="207"/>
    </i>
    <i r="3">
      <x v="8"/>
    </i>
    <i r="4">
      <x/>
    </i>
    <i r="5">
      <x v="1"/>
    </i>
    <i r="6">
      <x v="22"/>
    </i>
    <i r="6">
      <x v="23"/>
    </i>
    <i r="6">
      <x v="25"/>
    </i>
    <i r="6">
      <x v="31"/>
    </i>
    <i r="6">
      <x v="32"/>
    </i>
    <i r="6">
      <x v="45"/>
    </i>
    <i r="6">
      <x v="48"/>
    </i>
    <i r="6">
      <x v="52"/>
    </i>
    <i r="6">
      <x v="55"/>
    </i>
    <i r="6">
      <x v="63"/>
    </i>
    <i r="6">
      <x v="66"/>
    </i>
    <i r="6">
      <x v="67"/>
    </i>
    <i r="6">
      <x v="68"/>
    </i>
    <i r="6">
      <x v="70"/>
    </i>
    <i r="6">
      <x v="76"/>
    </i>
    <i r="5">
      <x v="3"/>
    </i>
    <i r="6">
      <x v="95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7"/>
    </i>
    <i r="5">
      <x v="6"/>
    </i>
    <i r="6">
      <x v="129"/>
    </i>
    <i r="6">
      <x v="178"/>
    </i>
    <i r="5">
      <x v="10"/>
    </i>
    <i r="6">
      <x v="220"/>
    </i>
    <i r="6">
      <x v="221"/>
    </i>
    <i r="3">
      <x v="14"/>
    </i>
    <i r="4">
      <x v="25"/>
    </i>
    <i r="5">
      <x v="6"/>
    </i>
    <i r="6">
      <x v="130"/>
    </i>
    <i r="6">
      <x v="173"/>
    </i>
    <i r="4">
      <x v="26"/>
    </i>
    <i r="5">
      <x v="6"/>
    </i>
    <i r="6">
      <x v="130"/>
    </i>
    <i r="4">
      <x v="27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32"/>
    </i>
    <i r="6">
      <x v="133"/>
    </i>
    <i r="6">
      <x v="152"/>
    </i>
    <i r="6">
      <x v="173"/>
    </i>
    <i r="6">
      <x v="180"/>
    </i>
    <i r="5">
      <x v="10"/>
    </i>
    <i r="6">
      <x v="220"/>
    </i>
    <i r="6">
      <x v="224"/>
    </i>
    <i r="5">
      <x v="12"/>
    </i>
    <i r="6">
      <x v="236"/>
    </i>
    <i r="3">
      <x v="18"/>
    </i>
    <i r="4">
      <x v="58"/>
    </i>
    <i r="5">
      <x v="6"/>
    </i>
    <i r="6">
      <x v="129"/>
    </i>
    <i r="6">
      <x v="147"/>
    </i>
    <i r="6">
      <x v="163"/>
    </i>
    <i r="6">
      <x v="168"/>
    </i>
    <i r="3">
      <x v="22"/>
    </i>
    <i r="4">
      <x v="103"/>
    </i>
    <i r="5">
      <x v="6"/>
    </i>
    <i r="6">
      <x v="181"/>
    </i>
    <i r="6">
      <x v="186"/>
    </i>
    <i r="3">
      <x v="25"/>
    </i>
    <i r="4">
      <x v="93"/>
    </i>
    <i r="5">
      <x v="6"/>
    </i>
    <i r="6">
      <x v="168"/>
    </i>
    <i r="1">
      <x v="11"/>
    </i>
    <i r="2">
      <x v="10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8"/>
    </i>
    <i r="6">
      <x v="31"/>
    </i>
    <i r="6">
      <x v="32"/>
    </i>
    <i r="6">
      <x v="36"/>
    </i>
    <i r="6">
      <x v="45"/>
    </i>
    <i r="6">
      <x v="46"/>
    </i>
    <i r="6">
      <x v="50"/>
    </i>
    <i r="6">
      <x v="52"/>
    </i>
    <i r="6">
      <x v="64"/>
    </i>
    <i r="6">
      <x v="67"/>
    </i>
    <i r="6">
      <x v="74"/>
    </i>
    <i r="6">
      <x v="79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2"/>
    </i>
    <i r="4">
      <x v="60"/>
    </i>
    <i r="5">
      <x v="6"/>
    </i>
    <i r="6">
      <x v="172"/>
    </i>
    <i r="5">
      <x v="10"/>
    </i>
    <i r="6">
      <x v="221"/>
    </i>
    <i r="6">
      <x v="224"/>
    </i>
    <i r="4">
      <x v="62"/>
    </i>
    <i r="5">
      <x v="6"/>
    </i>
    <i r="6">
      <x v="129"/>
    </i>
    <i r="6">
      <x v="172"/>
    </i>
    <i r="6">
      <x v="178"/>
    </i>
    <i r="6">
      <x v="186"/>
    </i>
    <i r="6">
      <x v="188"/>
    </i>
    <i r="6">
      <x v="199"/>
    </i>
    <i r="5">
      <x v="10"/>
    </i>
    <i r="6">
      <x v="221"/>
    </i>
    <i r="6">
      <x v="224"/>
    </i>
    <i r="4">
      <x v="63"/>
    </i>
    <i r="5">
      <x v="6"/>
    </i>
    <i r="6">
      <x v="124"/>
    </i>
    <i r="6">
      <x v="129"/>
    </i>
    <i r="6">
      <x v="130"/>
    </i>
    <i r="6">
      <x v="131"/>
    </i>
    <i r="6">
      <x v="132"/>
    </i>
    <i r="6">
      <x v="139"/>
    </i>
    <i r="6">
      <x v="154"/>
    </i>
    <i r="6">
      <x v="155"/>
    </i>
    <i r="6">
      <x v="163"/>
    </i>
    <i r="6">
      <x v="164"/>
    </i>
    <i r="6">
      <x v="172"/>
    </i>
    <i r="6">
      <x v="175"/>
    </i>
    <i r="6">
      <x v="178"/>
    </i>
    <i r="6">
      <x v="179"/>
    </i>
    <i r="6">
      <x v="180"/>
    </i>
    <i r="6">
      <x v="181"/>
    </i>
    <i r="6">
      <x v="182"/>
    </i>
    <i r="6">
      <x v="183"/>
    </i>
    <i r="6">
      <x v="184"/>
    </i>
    <i r="6">
      <x v="185"/>
    </i>
    <i r="6">
      <x v="186"/>
    </i>
    <i r="6">
      <x v="189"/>
    </i>
    <i r="6">
      <x v="196"/>
    </i>
    <i r="6">
      <x v="198"/>
    </i>
    <i r="6">
      <x v="200"/>
    </i>
    <i r="6">
      <x v="201"/>
    </i>
    <i r="6">
      <x v="202"/>
    </i>
    <i r="5">
      <x v="8"/>
    </i>
    <i r="6">
      <x v="212"/>
    </i>
    <i r="5">
      <x v="9"/>
    </i>
    <i r="6">
      <x v="217"/>
    </i>
    <i r="5">
      <x v="10"/>
    </i>
    <i r="6">
      <x v="221"/>
    </i>
    <i r="6">
      <x v="223"/>
    </i>
    <i r="6">
      <x v="224"/>
    </i>
    <i r="6">
      <x v="228"/>
    </i>
    <i r="4">
      <x v="64"/>
    </i>
    <i r="5">
      <x v="6"/>
    </i>
    <i r="6">
      <x v="124"/>
    </i>
    <i r="6">
      <x v="129"/>
    </i>
    <i r="6">
      <x v="154"/>
    </i>
    <i r="6">
      <x v="155"/>
    </i>
    <i r="6">
      <x v="174"/>
    </i>
    <i r="6">
      <x v="175"/>
    </i>
    <i r="6">
      <x v="176"/>
    </i>
    <i r="6">
      <x v="180"/>
    </i>
    <i r="6">
      <x v="189"/>
    </i>
    <i r="6">
      <x v="199"/>
    </i>
    <i r="5">
      <x v="10"/>
    </i>
    <i r="6">
      <x v="220"/>
    </i>
    <i r="6">
      <x v="221"/>
    </i>
    <i r="6">
      <x v="224"/>
    </i>
    <i r="3">
      <x v="13"/>
    </i>
    <i r="4">
      <x v="67"/>
    </i>
    <i r="5">
      <x v="6"/>
    </i>
    <i r="6">
      <x v="152"/>
    </i>
    <i r="6">
      <x v="163"/>
    </i>
    <i r="6">
      <x v="186"/>
    </i>
    <i r="6">
      <x v="200"/>
    </i>
    <i r="2">
      <x v="36"/>
    </i>
    <i r="3">
      <x v="28"/>
    </i>
    <i r="4">
      <x v="12"/>
    </i>
    <i r="5">
      <x v="9"/>
    </i>
    <i r="6">
      <x v="215"/>
    </i>
    <i r="2">
      <x v="37"/>
    </i>
    <i r="3">
      <x v="28"/>
    </i>
    <i r="4">
      <x v="10"/>
    </i>
    <i r="5">
      <x v="9"/>
    </i>
    <i r="6">
      <x v="215"/>
    </i>
    <i r="2">
      <x v="39"/>
    </i>
    <i r="3">
      <x v="28"/>
    </i>
    <i r="4">
      <x v="11"/>
    </i>
    <i r="5">
      <x v="9"/>
    </i>
    <i r="6">
      <x v="215"/>
    </i>
    <i r="2">
      <x v="53"/>
    </i>
    <i r="3">
      <x v="8"/>
    </i>
    <i r="4">
      <x/>
    </i>
    <i r="5">
      <x v="1"/>
    </i>
    <i r="6">
      <x v="28"/>
    </i>
    <i r="6">
      <x v="40"/>
    </i>
    <i r="6">
      <x v="45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2"/>
    </i>
    <i r="4">
      <x v="61"/>
    </i>
    <i r="5">
      <x v="6"/>
    </i>
    <i r="6">
      <x v="131"/>
    </i>
    <i r="3">
      <x v="13"/>
    </i>
    <i r="4">
      <x v="65"/>
    </i>
    <i r="5">
      <x v="6"/>
    </i>
    <i r="6">
      <x v="131"/>
    </i>
    <i r="6">
      <x v="154"/>
    </i>
    <i r="6">
      <x v="164"/>
    </i>
    <i r="6">
      <x v="167"/>
    </i>
    <i r="6">
      <x v="168"/>
    </i>
    <i r="5">
      <x v="10"/>
    </i>
    <i r="6">
      <x v="221"/>
    </i>
    <i r="6">
      <x v="224"/>
    </i>
    <i r="4">
      <x v="66"/>
    </i>
    <i r="5">
      <x v="6"/>
    </i>
    <i r="6">
      <x v="164"/>
    </i>
    <i r="4">
      <x v="68"/>
    </i>
    <i r="5">
      <x v="6"/>
    </i>
    <i r="6">
      <x v="131"/>
    </i>
    <i r="6">
      <x v="164"/>
    </i>
    <i r="3">
      <x v="26"/>
    </i>
    <i r="4">
      <x v="69"/>
    </i>
    <i r="5">
      <x v="6"/>
    </i>
    <i r="6">
      <x v="147"/>
    </i>
    <i r="6">
      <x v="164"/>
    </i>
    <i r="6">
      <x v="167"/>
    </i>
    <i r="6">
      <x v="168"/>
    </i>
    <i r="1">
      <x v="14"/>
    </i>
    <i r="2">
      <x v="20"/>
    </i>
    <i r="3">
      <x v="8"/>
    </i>
    <i r="4">
      <x/>
    </i>
    <i r="5">
      <x v="1"/>
    </i>
    <i r="6">
      <x v="21"/>
    </i>
    <i r="6">
      <x v="22"/>
    </i>
    <i r="6">
      <x v="23"/>
    </i>
    <i r="6">
      <x v="26"/>
    </i>
    <i r="6">
      <x v="28"/>
    </i>
    <i r="6">
      <x v="32"/>
    </i>
    <i r="6">
      <x v="45"/>
    </i>
    <i r="6">
      <x v="46"/>
    </i>
    <i r="6">
      <x v="47"/>
    </i>
    <i r="6">
      <x v="64"/>
    </i>
    <i r="6">
      <x v="66"/>
    </i>
    <i r="6">
      <x v="67"/>
    </i>
    <i r="6">
      <x v="68"/>
    </i>
    <i r="6">
      <x v="70"/>
    </i>
    <i r="6">
      <x v="72"/>
    </i>
    <i r="6">
      <x v="74"/>
    </i>
    <i r="5">
      <x v="3"/>
    </i>
    <i r="6">
      <x v="96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6"/>
    </i>
    <i r="5">
      <x v="6"/>
    </i>
    <i r="6">
      <x v="129"/>
    </i>
    <i r="4">
      <x v="107"/>
    </i>
    <i r="5">
      <x v="6"/>
    </i>
    <i r="6">
      <x v="178"/>
    </i>
    <i r="5">
      <x v="10"/>
    </i>
    <i r="6">
      <x v="221"/>
    </i>
    <i r="6">
      <x v="223"/>
    </i>
    <i r="3">
      <x v="22"/>
    </i>
    <i r="4">
      <x v="101"/>
    </i>
    <i r="5">
      <x v="6"/>
    </i>
    <i r="6">
      <x v="164"/>
    </i>
    <i r="6">
      <x v="172"/>
    </i>
    <i r="6">
      <x v="174"/>
    </i>
    <i r="5">
      <x v="10"/>
    </i>
    <i r="6">
      <x v="224"/>
    </i>
    <i r="4">
      <x v="103"/>
    </i>
    <i r="5">
      <x v="6"/>
    </i>
    <i r="6">
      <x v="124"/>
    </i>
    <i r="6">
      <x v="128"/>
    </i>
    <i r="6">
      <x v="129"/>
    </i>
    <i r="6">
      <x v="146"/>
    </i>
    <i r="6">
      <x v="154"/>
    </i>
    <i r="6">
      <x v="155"/>
    </i>
    <i r="6">
      <x v="156"/>
    </i>
    <i r="6">
      <x v="160"/>
    </i>
    <i r="6">
      <x v="164"/>
    </i>
    <i r="6">
      <x v="167"/>
    </i>
    <i r="6">
      <x v="172"/>
    </i>
    <i r="6">
      <x v="175"/>
    </i>
    <i r="6">
      <x v="178"/>
    </i>
    <i r="6">
      <x v="179"/>
    </i>
    <i r="6">
      <x v="181"/>
    </i>
    <i r="6">
      <x v="183"/>
    </i>
    <i r="6">
      <x v="184"/>
    </i>
    <i r="6">
      <x v="188"/>
    </i>
    <i r="6">
      <x v="189"/>
    </i>
    <i r="6">
      <x v="192"/>
    </i>
    <i r="6">
      <x v="193"/>
    </i>
    <i r="6">
      <x v="196"/>
    </i>
    <i r="6">
      <x v="198"/>
    </i>
    <i r="6">
      <x v="200"/>
    </i>
    <i r="6">
      <x v="201"/>
    </i>
    <i r="5">
      <x v="7"/>
    </i>
    <i r="6">
      <x v="210"/>
    </i>
    <i r="5">
      <x v="8"/>
    </i>
    <i r="6">
      <x v="212"/>
    </i>
    <i r="6">
      <x v="213"/>
    </i>
    <i r="5">
      <x v="10"/>
    </i>
    <i r="6">
      <x v="221"/>
    </i>
    <i r="6">
      <x v="224"/>
    </i>
    <i r="6">
      <x v="232"/>
    </i>
    <i r="2">
      <x v="59"/>
    </i>
    <i r="3">
      <x v="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9"/>
    </i>
    <i r="4">
      <x v="105"/>
    </i>
    <i r="5">
      <x v="6"/>
    </i>
    <i r="6">
      <x v="129"/>
    </i>
    <i r="5">
      <x v="9"/>
    </i>
    <i r="6">
      <x v="216"/>
    </i>
    <i r="6">
      <x v="217"/>
    </i>
    <i r="5">
      <x v="10"/>
    </i>
    <i r="6">
      <x v="224"/>
    </i>
    <i r="4">
      <x v="106"/>
    </i>
    <i r="5">
      <x v="9"/>
    </i>
    <i r="6">
      <x v="215"/>
    </i>
    <i r="6">
      <x v="217"/>
    </i>
    <i r="3">
      <x v="22"/>
    </i>
    <i r="4">
      <x v="102"/>
    </i>
    <i r="5">
      <x v="6"/>
    </i>
    <i r="6">
      <x v="129"/>
    </i>
    <i r="6">
      <x v="130"/>
    </i>
    <i r="6">
      <x v="131"/>
    </i>
    <i r="6">
      <x v="145"/>
    </i>
    <i r="6">
      <x v="152"/>
    </i>
    <i r="6">
      <x v="160"/>
    </i>
    <i r="6">
      <x v="176"/>
    </i>
    <i r="6">
      <x v="188"/>
    </i>
    <i r="6">
      <x v="189"/>
    </i>
    <i r="5">
      <x v="10"/>
    </i>
    <i r="6">
      <x v="224"/>
    </i>
    <i r="4">
      <x v="103"/>
    </i>
    <i r="5">
      <x v="6"/>
    </i>
    <i r="6">
      <x v="129"/>
    </i>
    <i r="6">
      <x v="130"/>
    </i>
    <i r="6">
      <x v="169"/>
    </i>
    <i r="6">
      <x v="181"/>
    </i>
    <i r="6">
      <x v="186"/>
    </i>
    <i r="6">
      <x v="200"/>
    </i>
    <i r="5">
      <x v="9"/>
    </i>
    <i r="6">
      <x v="215"/>
    </i>
    <i r="6">
      <x v="217"/>
    </i>
    <i r="4">
      <x v="104"/>
    </i>
    <i r="5">
      <x v="6"/>
    </i>
    <i r="6">
      <x v="129"/>
    </i>
    <i r="6">
      <x v="130"/>
    </i>
    <i r="6">
      <x v="169"/>
    </i>
    <i r="5">
      <x v="9"/>
    </i>
    <i r="6">
      <x v="217"/>
    </i>
    <i r="1">
      <x v="15"/>
    </i>
    <i r="2">
      <x v="31"/>
    </i>
    <i r="3">
      <x v="28"/>
    </i>
    <i r="4">
      <x v="14"/>
    </i>
    <i r="5">
      <x v="9"/>
    </i>
    <i r="6">
      <x v="215"/>
    </i>
    <i r="2">
      <x v="34"/>
    </i>
    <i r="3">
      <x v="28"/>
    </i>
    <i r="4">
      <x v="15"/>
    </i>
    <i r="5">
      <x v="9"/>
    </i>
    <i r="6">
      <x v="215"/>
    </i>
    <i r="2">
      <x v="45"/>
    </i>
    <i r="3">
      <x v="8"/>
    </i>
    <i r="4">
      <x/>
    </i>
    <i r="5">
      <x v="1"/>
    </i>
    <i r="6">
      <x v="21"/>
    </i>
    <i r="6">
      <x v="22"/>
    </i>
    <i r="6">
      <x v="23"/>
    </i>
    <i r="6">
      <x v="28"/>
    </i>
    <i r="6">
      <x v="31"/>
    </i>
    <i r="6">
      <x v="32"/>
    </i>
    <i r="6">
      <x v="41"/>
    </i>
    <i r="6">
      <x v="42"/>
    </i>
    <i r="6">
      <x v="43"/>
    </i>
    <i r="6">
      <x v="44"/>
    </i>
    <i r="6">
      <x v="45"/>
    </i>
    <i r="6">
      <x v="46"/>
    </i>
    <i r="6">
      <x v="47"/>
    </i>
    <i r="6">
      <x v="48"/>
    </i>
    <i r="6">
      <x v="52"/>
    </i>
    <i r="6">
      <x v="63"/>
    </i>
    <i r="6">
      <x v="64"/>
    </i>
    <i r="6">
      <x v="65"/>
    </i>
    <i r="6">
      <x v="66"/>
    </i>
    <i r="6">
      <x v="67"/>
    </i>
    <i r="6">
      <x v="68"/>
    </i>
    <i r="6">
      <x v="70"/>
    </i>
    <i r="6">
      <x v="74"/>
    </i>
    <i r="6">
      <x v="75"/>
    </i>
    <i r="6">
      <x v="76"/>
    </i>
    <i r="6">
      <x v="77"/>
    </i>
    <i r="6">
      <x v="79"/>
    </i>
    <i r="6">
      <x v="82"/>
    </i>
    <i r="6">
      <x v="84"/>
    </i>
    <i r="6">
      <x v="86"/>
    </i>
    <i r="5">
      <x v="3"/>
    </i>
    <i r="6">
      <x v="95"/>
    </i>
    <i r="6">
      <x v="97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9"/>
    </i>
    <i r="4">
      <x v="108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6">
      <x v="121"/>
    </i>
    <i r="5">
      <x v="6"/>
    </i>
    <i r="6">
      <x v="129"/>
    </i>
    <i r="6">
      <x v="130"/>
    </i>
    <i r="6">
      <x v="131"/>
    </i>
    <i r="6">
      <x v="159"/>
    </i>
    <i r="6">
      <x v="164"/>
    </i>
    <i r="6">
      <x v="168"/>
    </i>
    <i r="6">
      <x v="173"/>
    </i>
    <i r="6">
      <x v="188"/>
    </i>
    <i r="4">
      <x v="109"/>
    </i>
    <i r="5">
      <x v="6"/>
    </i>
    <i r="6">
      <x v="138"/>
    </i>
    <i r="6">
      <x v="167"/>
    </i>
    <i r="6">
      <x v="168"/>
    </i>
    <i r="5">
      <x v="7"/>
    </i>
    <i r="6">
      <x v="207"/>
    </i>
    <i r="5">
      <x v="9"/>
    </i>
    <i r="6">
      <x v="215"/>
    </i>
    <i r="6">
      <x v="217"/>
    </i>
    <i r="5">
      <x v="10"/>
    </i>
    <i r="6">
      <x v="220"/>
    </i>
    <i r="4">
      <x v="110"/>
    </i>
    <i r="5">
      <x v="7"/>
    </i>
    <i r="6">
      <x v="207"/>
    </i>
    <i r="4">
      <x v="111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2"/>
    </i>
    <i r="6">
      <x v="123"/>
    </i>
    <i r="6">
      <x v="132"/>
    </i>
    <i r="6">
      <x v="167"/>
    </i>
    <i r="6">
      <x v="168"/>
    </i>
    <i r="5">
      <x v="7"/>
    </i>
    <i r="6">
      <x v="207"/>
    </i>
    <i r="5">
      <x v="8"/>
    </i>
    <i r="6">
      <x v="213"/>
    </i>
    <i r="4">
      <x v="112"/>
    </i>
    <i r="5">
      <x v="6"/>
    </i>
    <i r="6">
      <x v="129"/>
    </i>
    <i r="6">
      <x v="152"/>
    </i>
    <i r="6">
      <x v="158"/>
    </i>
    <i r="6">
      <x v="159"/>
    </i>
    <i r="6">
      <x v="164"/>
    </i>
    <i r="6">
      <x v="167"/>
    </i>
    <i r="6">
      <x v="168"/>
    </i>
    <i r="6">
      <x v="170"/>
    </i>
    <i r="5">
      <x v="7"/>
    </i>
    <i r="6">
      <x v="207"/>
    </i>
    <i r="5">
      <x v="10"/>
    </i>
    <i r="6">
      <x v="220"/>
    </i>
    <i r="4">
      <x v="113"/>
    </i>
    <i r="5">
      <x v="7"/>
    </i>
    <i r="6">
      <x v="207"/>
    </i>
    <i r="2">
      <x v="60"/>
    </i>
    <i r="3">
      <x v="8"/>
    </i>
    <i r="4">
      <x/>
    </i>
    <i r="5">
      <x v="1"/>
    </i>
    <i r="6">
      <x v="45"/>
    </i>
    <i r="6">
      <x v="50"/>
    </i>
    <i r="6">
      <x v="63"/>
    </i>
    <i r="6">
      <x v="76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4"/>
    </i>
    <i r="4">
      <x v="114"/>
    </i>
    <i r="5">
      <x v="5"/>
    </i>
    <i r="6">
      <x v="107"/>
    </i>
    <i r="6">
      <x v="108"/>
    </i>
    <i r="6">
      <x v="113"/>
    </i>
    <i r="6">
      <x v="115"/>
    </i>
    <i r="6">
      <x v="116"/>
    </i>
    <i r="6">
      <x v="118"/>
    </i>
    <i r="6">
      <x v="119"/>
    </i>
    <i r="5">
      <x v="6"/>
    </i>
    <i r="6">
      <x v="131"/>
    </i>
    <i r="6">
      <x v="168"/>
    </i>
    <i r="6">
      <x v="175"/>
    </i>
    <i r="6">
      <x v="176"/>
    </i>
    <i r="6">
      <x v="182"/>
    </i>
    <i r="6">
      <x v="189"/>
    </i>
    <i r="5">
      <x v="10"/>
    </i>
    <i r="6">
      <x v="224"/>
    </i>
    <i r="4">
      <x v="115"/>
    </i>
    <i r="5">
      <x v="6"/>
    </i>
    <i r="6">
      <x v="129"/>
    </i>
    <i r="6">
      <x v="130"/>
    </i>
    <i r="4">
      <x v="116"/>
    </i>
    <i r="5">
      <x v="6"/>
    </i>
    <i r="6">
      <x v="164"/>
    </i>
    <i r="6">
      <x v="168"/>
    </i>
    <i>
      <x v="1"/>
    </i>
    <i r="1">
      <x v="1"/>
    </i>
    <i r="2">
      <x v="9"/>
    </i>
    <i r="3">
      <x v="6"/>
    </i>
    <i r="4">
      <x v="40"/>
    </i>
    <i r="5">
      <x v="6"/>
    </i>
    <i r="6">
      <x v="164"/>
    </i>
    <i r="5">
      <x v="7"/>
    </i>
    <i r="6">
      <x v="209"/>
    </i>
    <i r="4">
      <x v="41"/>
    </i>
    <i r="5">
      <x v="6"/>
    </i>
    <i r="6">
      <x v="124"/>
    </i>
    <i r="6">
      <x v="131"/>
    </i>
    <i r="6">
      <x v="135"/>
    </i>
    <i r="6">
      <x v="147"/>
    </i>
    <i r="6">
      <x v="152"/>
    </i>
    <i r="6">
      <x v="154"/>
    </i>
    <i r="6">
      <x v="164"/>
    </i>
    <i r="6">
      <x v="173"/>
    </i>
    <i r="6">
      <x v="175"/>
    </i>
    <i r="6">
      <x v="178"/>
    </i>
    <i r="5">
      <x v="10"/>
    </i>
    <i r="6">
      <x v="221"/>
    </i>
    <i r="6">
      <x v="224"/>
    </i>
    <i r="3">
      <x v="8"/>
    </i>
    <i r="4">
      <x/>
    </i>
    <i r="5">
      <x v="1"/>
    </i>
    <i r="6">
      <x v="22"/>
    </i>
    <i r="6">
      <x v="23"/>
    </i>
    <i r="6">
      <x v="28"/>
    </i>
    <i r="6">
      <x v="35"/>
    </i>
    <i r="6">
      <x v="47"/>
    </i>
    <i r="6">
      <x v="48"/>
    </i>
    <i r="6">
      <x v="49"/>
    </i>
    <i r="6">
      <x v="63"/>
    </i>
    <i r="6">
      <x v="64"/>
    </i>
    <i r="6">
      <x v="66"/>
    </i>
    <i r="6">
      <x v="67"/>
    </i>
    <i r="6">
      <x v="68"/>
    </i>
    <i r="6">
      <x v="70"/>
    </i>
    <i r="6">
      <x v="72"/>
    </i>
    <i r="6">
      <x v="74"/>
    </i>
    <i r="6">
      <x v="88"/>
    </i>
    <i r="5">
      <x v="3"/>
    </i>
    <i r="6">
      <x v="95"/>
    </i>
    <i r="6">
      <x v="9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1"/>
    </i>
    <i r="4">
      <x v="39"/>
    </i>
    <i r="5">
      <x v="7"/>
    </i>
    <i r="6">
      <x v="209"/>
    </i>
    <i r="2">
      <x v="35"/>
    </i>
    <i r="3">
      <x v="28"/>
    </i>
    <i r="4">
      <x v="2"/>
    </i>
    <i r="5">
      <x v="9"/>
    </i>
    <i r="6">
      <x v="215"/>
    </i>
    <i r="1">
      <x v="8"/>
    </i>
    <i r="2">
      <x v="19"/>
    </i>
    <i r="3">
      <x v="28"/>
    </i>
    <i r="4">
      <x v="7"/>
    </i>
    <i r="5">
      <x v="9"/>
    </i>
    <i r="6">
      <x v="217"/>
    </i>
    <i r="2">
      <x v="32"/>
    </i>
    <i r="3">
      <x v="28"/>
    </i>
    <i r="4">
      <x v="8"/>
    </i>
    <i r="5">
      <x v="9"/>
    </i>
    <i r="6">
      <x v="215"/>
    </i>
    <i r="2">
      <x v="38"/>
    </i>
    <i r="3">
      <x v="28"/>
    </i>
    <i r="4">
      <x v="16"/>
    </i>
    <i r="5">
      <x v="4"/>
    </i>
    <i r="6">
      <x v="103"/>
    </i>
    <i r="5">
      <x v="9"/>
    </i>
    <i r="6">
      <x v="215"/>
    </i>
    <i r="2">
      <x v="55"/>
    </i>
    <i r="3">
      <x v="4"/>
    </i>
    <i r="4">
      <x v="42"/>
    </i>
    <i r="5">
      <x v="6"/>
    </i>
    <i r="6">
      <x v="168"/>
    </i>
    <i r="5">
      <x v="9"/>
    </i>
    <i r="6">
      <x v="217"/>
    </i>
    <i r="3">
      <x v="7"/>
    </i>
    <i r="4">
      <x v="44"/>
    </i>
    <i r="5">
      <x v="6"/>
    </i>
    <i r="6">
      <x v="147"/>
    </i>
    <i r="6">
      <x v="164"/>
    </i>
    <i r="6">
      <x v="168"/>
    </i>
    <i r="5">
      <x v="9"/>
    </i>
    <i r="6">
      <x v="217"/>
    </i>
    <i r="3">
      <x v="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1"/>
    </i>
    <i r="4">
      <x v="45"/>
    </i>
    <i r="5">
      <x v="6"/>
    </i>
    <i r="6">
      <x v="147"/>
    </i>
    <i r="6">
      <x v="164"/>
    </i>
    <i r="5">
      <x v="9"/>
    </i>
    <i r="6">
      <x v="217"/>
    </i>
    <i>
      <x v="2"/>
    </i>
    <i r="1">
      <x/>
    </i>
    <i r="2">
      <x v="1"/>
    </i>
    <i r="3">
      <x v="8"/>
    </i>
    <i r="4">
      <x/>
    </i>
    <i r="5">
      <x/>
    </i>
    <i r="6">
      <x v="9"/>
    </i>
    <i r="6">
      <x v="15"/>
    </i>
    <i r="5">
      <x v="1"/>
    </i>
    <i r="6">
      <x v="23"/>
    </i>
    <i r="6">
      <x v="36"/>
    </i>
    <i r="6">
      <x v="41"/>
    </i>
    <i r="6">
      <x v="43"/>
    </i>
    <i r="6">
      <x v="44"/>
    </i>
    <i r="6">
      <x v="64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5">
      <x v="12"/>
    </i>
    <i r="6">
      <x v="236"/>
    </i>
    <i r="3">
      <x v="10"/>
    </i>
    <i r="4">
      <x v="84"/>
    </i>
    <i r="5">
      <x v="6"/>
    </i>
    <i r="6">
      <x v="168"/>
    </i>
    <i r="6">
      <x v="172"/>
    </i>
    <i r="4">
      <x v="87"/>
    </i>
    <i r="5">
      <x v="6"/>
    </i>
    <i r="6">
      <x v="168"/>
    </i>
    <i r="6">
      <x v="174"/>
    </i>
    <i r="2">
      <x v="21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5"/>
    </i>
    <i r="6">
      <x v="26"/>
    </i>
    <i r="6">
      <x v="27"/>
    </i>
    <i r="6">
      <x v="28"/>
    </i>
    <i r="6">
      <x v="30"/>
    </i>
    <i r="6">
      <x v="31"/>
    </i>
    <i r="6">
      <x v="32"/>
    </i>
    <i r="6">
      <x v="40"/>
    </i>
    <i r="6">
      <x v="41"/>
    </i>
    <i r="6">
      <x v="45"/>
    </i>
    <i r="6">
      <x v="46"/>
    </i>
    <i r="6">
      <x v="47"/>
    </i>
    <i r="6">
      <x v="48"/>
    </i>
    <i r="6">
      <x v="54"/>
    </i>
    <i r="6">
      <x v="55"/>
    </i>
    <i r="6">
      <x v="63"/>
    </i>
    <i r="6">
      <x v="64"/>
    </i>
    <i r="6">
      <x v="66"/>
    </i>
    <i r="6">
      <x v="67"/>
    </i>
    <i r="6">
      <x v="68"/>
    </i>
    <i r="6">
      <x v="70"/>
    </i>
    <i r="6">
      <x v="71"/>
    </i>
    <i r="6">
      <x v="72"/>
    </i>
    <i r="6">
      <x v="74"/>
    </i>
    <i r="6">
      <x v="76"/>
    </i>
    <i r="6">
      <x v="80"/>
    </i>
    <i r="6">
      <x v="85"/>
    </i>
    <i r="5">
      <x v="3"/>
    </i>
    <i r="6">
      <x v="95"/>
    </i>
    <i r="6">
      <x v="96"/>
    </i>
    <i r="6">
      <x v="98"/>
    </i>
    <i r="2">
      <x v="22"/>
    </i>
    <i r="3">
      <x v="8"/>
    </i>
    <i r="4">
      <x/>
    </i>
    <i r="5">
      <x v="1"/>
    </i>
    <i r="6">
      <x v="28"/>
    </i>
    <i r="6">
      <x v="35"/>
    </i>
    <i r="3">
      <x v="10"/>
    </i>
    <i r="4">
      <x v="70"/>
    </i>
    <i r="5">
      <x v="6"/>
    </i>
    <i r="6">
      <x v="163"/>
    </i>
    <i r="6">
      <x v="164"/>
    </i>
    <i r="6">
      <x v="168"/>
    </i>
    <i r="6">
      <x v="171"/>
    </i>
    <i r="5">
      <x v="10"/>
    </i>
    <i r="6">
      <x v="221"/>
    </i>
    <i r="2">
      <x v="23"/>
    </i>
    <i r="3">
      <x v="8"/>
    </i>
    <i r="4">
      <x/>
    </i>
    <i r="5">
      <x v="1"/>
    </i>
    <i r="6">
      <x v="52"/>
    </i>
    <i r="5">
      <x v="3"/>
    </i>
    <i r="6">
      <x v="98"/>
    </i>
    <i r="3">
      <x v="10"/>
    </i>
    <i r="4">
      <x v="85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31"/>
    </i>
    <i r="6">
      <x v="152"/>
    </i>
    <i r="6">
      <x v="174"/>
    </i>
    <i r="5">
      <x v="10"/>
    </i>
    <i r="6">
      <x v="229"/>
    </i>
    <i r="2">
      <x v="24"/>
    </i>
    <i r="3">
      <x v="8"/>
    </i>
    <i r="4">
      <x/>
    </i>
    <i r="5">
      <x v="1"/>
    </i>
    <i r="6">
      <x v="35"/>
    </i>
    <i r="3">
      <x v="10"/>
    </i>
    <i r="4">
      <x v="86"/>
    </i>
    <i r="5">
      <x v="6"/>
    </i>
    <i r="6">
      <x v="127"/>
    </i>
    <i r="6">
      <x v="152"/>
    </i>
    <i r="6">
      <x v="164"/>
    </i>
    <i r="6">
      <x v="174"/>
    </i>
    <i r="6">
      <x v="186"/>
    </i>
    <i r="6">
      <x v="199"/>
    </i>
    <i r="5">
      <x v="10"/>
    </i>
    <i r="6">
      <x v="220"/>
    </i>
    <i r="6">
      <x v="221"/>
    </i>
    <i r="6">
      <x v="224"/>
    </i>
    <i r="2">
      <x v="25"/>
    </i>
    <i r="3">
      <x v="10"/>
    </i>
    <i r="4">
      <x v="89"/>
    </i>
    <i r="5">
      <x v="6"/>
    </i>
    <i r="6">
      <x v="124"/>
    </i>
    <i r="6">
      <x v="152"/>
    </i>
    <i r="6">
      <x v="174"/>
    </i>
    <i r="6">
      <x v="175"/>
    </i>
    <i r="6">
      <x v="176"/>
    </i>
    <i r="5">
      <x v="10"/>
    </i>
    <i r="6">
      <x v="221"/>
    </i>
    <i r="6">
      <x v="224"/>
    </i>
    <i r="4">
      <x v="90"/>
    </i>
    <i r="5">
      <x v="6"/>
    </i>
    <i r="6">
      <x v="124"/>
    </i>
    <i r="6">
      <x v="152"/>
    </i>
    <i r="6">
      <x v="160"/>
    </i>
    <i r="6">
      <x v="174"/>
    </i>
    <i r="6">
      <x v="175"/>
    </i>
    <i r="6">
      <x v="176"/>
    </i>
    <i r="6">
      <x v="180"/>
    </i>
    <i r="6">
      <x v="186"/>
    </i>
    <i r="6">
      <x v="189"/>
    </i>
    <i r="5">
      <x v="10"/>
    </i>
    <i r="6">
      <x v="221"/>
    </i>
    <i r="6">
      <x v="224"/>
    </i>
    <i r="2">
      <x v="26"/>
    </i>
    <i r="3">
      <x v="8"/>
    </i>
    <i r="4">
      <x/>
    </i>
    <i r="5">
      <x/>
    </i>
    <i r="6">
      <x v="17"/>
    </i>
    <i r="6">
      <x v="19"/>
    </i>
    <i r="5">
      <x v="1"/>
    </i>
    <i r="6">
      <x v="45"/>
    </i>
    <i r="6">
      <x v="58"/>
    </i>
    <i r="6">
      <x v="60"/>
    </i>
    <i r="6">
      <x v="62"/>
    </i>
    <i r="6">
      <x v="63"/>
    </i>
    <i r="6">
      <x v="65"/>
    </i>
    <i r="6">
      <x v="70"/>
    </i>
    <i r="6">
      <x v="74"/>
    </i>
    <i r="5">
      <x v="3"/>
    </i>
    <i r="6">
      <x v="98"/>
    </i>
    <i r="6">
      <x v="99"/>
    </i>
    <i r="5">
      <x v="4"/>
    </i>
    <i r="6">
      <x v="105"/>
    </i>
    <i r="2">
      <x v="27"/>
    </i>
    <i r="3">
      <x v="8"/>
    </i>
    <i r="4">
      <x/>
    </i>
    <i r="5">
      <x/>
    </i>
    <i r="6">
      <x v="9"/>
    </i>
    <i r="6">
      <x v="15"/>
    </i>
    <i r="5">
      <x v="1"/>
    </i>
    <i r="6">
      <x v="23"/>
    </i>
    <i r="6">
      <x v="28"/>
    </i>
    <i r="6">
      <x v="46"/>
    </i>
    <i r="6">
      <x v="53"/>
    </i>
    <i r="3">
      <x v="10"/>
    </i>
    <i r="4">
      <x v="83"/>
    </i>
    <i r="5">
      <x v="6"/>
    </i>
    <i r="6">
      <x v="124"/>
    </i>
    <i r="6">
      <x v="126"/>
    </i>
    <i r="6">
      <x v="152"/>
    </i>
    <i r="6">
      <x v="161"/>
    </i>
    <i r="6">
      <x v="176"/>
    </i>
    <i r="6">
      <x v="199"/>
    </i>
    <i r="5">
      <x v="10"/>
    </i>
    <i r="6">
      <x v="220"/>
    </i>
    <i r="6">
      <x v="221"/>
    </i>
    <i r="2">
      <x v="28"/>
    </i>
    <i r="3">
      <x v="8"/>
    </i>
    <i r="4">
      <x/>
    </i>
    <i r="5">
      <x v="1"/>
    </i>
    <i r="6">
      <x v="28"/>
    </i>
    <i r="6">
      <x v="52"/>
    </i>
    <i r="6">
      <x v="57"/>
    </i>
    <i r="6">
      <x v="62"/>
    </i>
    <i r="5">
      <x v="2"/>
    </i>
    <i r="6">
      <x v="92"/>
    </i>
    <i r="6">
      <x v="93"/>
    </i>
    <i r="6">
      <x v="94"/>
    </i>
    <i r="5">
      <x v="3"/>
    </i>
    <i r="6">
      <x v="95"/>
    </i>
    <i r="6">
      <x v="97"/>
    </i>
    <i r="6">
      <x v="98"/>
    </i>
    <i r="6">
      <x v="100"/>
    </i>
    <i r="5">
      <x v="4"/>
    </i>
    <i r="6">
      <x v="101"/>
    </i>
    <i r="6">
      <x v="102"/>
    </i>
    <i r="6">
      <x v="103"/>
    </i>
    <i r="6">
      <x v="104"/>
    </i>
    <i r="5">
      <x v="12"/>
    </i>
    <i r="6">
      <x v="237"/>
    </i>
    <i r="3">
      <x v="10"/>
    </i>
    <i r="4">
      <x v="71"/>
    </i>
    <i r="5">
      <x v="6"/>
    </i>
    <i r="6">
      <x v="174"/>
    </i>
    <i r="5">
      <x v="11"/>
    </i>
    <i r="6">
      <x v="233"/>
    </i>
    <i r="6">
      <x v="234"/>
    </i>
    <i r="6">
      <x v="235"/>
    </i>
    <i r="2">
      <x v="30"/>
    </i>
    <i r="3">
      <x v="8"/>
    </i>
    <i r="4">
      <x/>
    </i>
    <i r="5">
      <x v="1"/>
    </i>
    <i r="6">
      <x v="63"/>
    </i>
    <i r="3">
      <x v="10"/>
    </i>
    <i r="4">
      <x v="82"/>
    </i>
    <i r="5">
      <x v="6"/>
    </i>
    <i r="6">
      <x v="168"/>
    </i>
    <i r="6">
      <x v="169"/>
    </i>
    <i r="6">
      <x v="172"/>
    </i>
    <i r="6">
      <x v="174"/>
    </i>
    <i r="5">
      <x v="10"/>
    </i>
    <i r="6">
      <x v="224"/>
    </i>
    <i r="2">
      <x v="48"/>
    </i>
    <i r="3">
      <x v="8"/>
    </i>
    <i r="4">
      <x/>
    </i>
    <i r="5">
      <x/>
    </i>
    <i r="6">
      <x v="9"/>
    </i>
    <i r="5">
      <x v="1"/>
    </i>
    <i r="6">
      <x v="21"/>
    </i>
    <i r="6">
      <x v="22"/>
    </i>
    <i r="6">
      <x v="24"/>
    </i>
    <i r="6">
      <x v="25"/>
    </i>
    <i r="6">
      <x v="28"/>
    </i>
    <i r="6">
      <x v="30"/>
    </i>
    <i r="6">
      <x v="31"/>
    </i>
    <i r="6">
      <x v="32"/>
    </i>
    <i r="6">
      <x v="33"/>
    </i>
    <i r="6">
      <x v="45"/>
    </i>
    <i r="6">
      <x v="46"/>
    </i>
    <i r="6">
      <x v="47"/>
    </i>
    <i r="6">
      <x v="48"/>
    </i>
    <i r="6">
      <x v="52"/>
    </i>
    <i r="6">
      <x v="56"/>
    </i>
    <i r="6">
      <x v="57"/>
    </i>
    <i r="6">
      <x v="62"/>
    </i>
    <i r="6">
      <x v="63"/>
    </i>
    <i r="6">
      <x v="64"/>
    </i>
    <i r="6">
      <x v="65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81"/>
    </i>
    <i r="6">
      <x v="82"/>
    </i>
    <i r="6">
      <x v="85"/>
    </i>
    <i r="5">
      <x v="3"/>
    </i>
    <i r="6">
      <x v="95"/>
    </i>
    <i r="6">
      <x v="97"/>
    </i>
    <i r="6">
      <x v="98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18"/>
    </i>
    <i r="6">
      <x v="20"/>
    </i>
    <i r="5">
      <x v="12"/>
    </i>
    <i r="6">
      <x v="236"/>
    </i>
    <i r="3">
      <x v="10"/>
    </i>
    <i r="4">
      <x v="72"/>
    </i>
    <i r="5">
      <x v="6"/>
    </i>
    <i r="6">
      <x v="129"/>
    </i>
    <i r="6">
      <x v="131"/>
    </i>
    <i r="6">
      <x v="134"/>
    </i>
    <i r="6">
      <x v="138"/>
    </i>
    <i r="6">
      <x v="154"/>
    </i>
    <i r="6">
      <x v="164"/>
    </i>
    <i r="6">
      <x v="165"/>
    </i>
    <i r="6">
      <x v="174"/>
    </i>
    <i r="6">
      <x v="176"/>
    </i>
    <i r="5">
      <x v="10"/>
    </i>
    <i r="6">
      <x v="220"/>
    </i>
    <i r="6">
      <x v="221"/>
    </i>
    <i r="6">
      <x v="224"/>
    </i>
    <i r="6">
      <x v="231"/>
    </i>
    <i r="1">
      <x v="2"/>
    </i>
    <i r="2">
      <x v="11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5"/>
    </i>
    <i r="6">
      <x v="26"/>
    </i>
    <i r="6">
      <x v="28"/>
    </i>
    <i r="6">
      <x v="29"/>
    </i>
    <i r="6">
      <x v="31"/>
    </i>
    <i r="6">
      <x v="32"/>
    </i>
    <i r="6">
      <x v="45"/>
    </i>
    <i r="6">
      <x v="47"/>
    </i>
    <i r="6">
      <x v="48"/>
    </i>
    <i r="6">
      <x v="52"/>
    </i>
    <i r="6">
      <x v="55"/>
    </i>
    <i r="6">
      <x v="63"/>
    </i>
    <i r="6">
      <x v="64"/>
    </i>
    <i r="6">
      <x v="65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79"/>
    </i>
    <i r="6">
      <x v="82"/>
    </i>
    <i r="6">
      <x v="86"/>
    </i>
    <i r="6">
      <x v="88"/>
    </i>
    <i r="5">
      <x v="3"/>
    </i>
    <i r="6">
      <x v="95"/>
    </i>
    <i r="6">
      <x v="97"/>
    </i>
    <i r="5">
      <x v="6"/>
    </i>
    <i r="6">
      <x v="125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5">
      <x v="12"/>
    </i>
    <i r="6">
      <x v="236"/>
    </i>
    <i r="3">
      <x v="10"/>
    </i>
    <i r="4">
      <x v="73"/>
    </i>
    <i r="5">
      <x v="5"/>
    </i>
    <i r="6">
      <x v="107"/>
    </i>
    <i r="6">
      <x v="108"/>
    </i>
    <i r="6">
      <x v="112"/>
    </i>
    <i r="6">
      <x v="115"/>
    </i>
    <i r="6">
      <x v="118"/>
    </i>
    <i r="6">
      <x v="119"/>
    </i>
    <i r="5">
      <x v="6"/>
    </i>
    <i r="6">
      <x v="124"/>
    </i>
    <i r="6">
      <x v="125"/>
    </i>
    <i r="6">
      <x v="129"/>
    </i>
    <i r="6">
      <x v="131"/>
    </i>
    <i r="6">
      <x v="132"/>
    </i>
    <i r="6">
      <x v="138"/>
    </i>
    <i r="6">
      <x v="147"/>
    </i>
    <i r="6">
      <x v="150"/>
    </i>
    <i r="6">
      <x v="163"/>
    </i>
    <i r="6">
      <x v="164"/>
    </i>
    <i r="6">
      <x v="168"/>
    </i>
    <i r="6">
      <x v="174"/>
    </i>
    <i r="6">
      <x v="175"/>
    </i>
    <i r="6">
      <x v="178"/>
    </i>
    <i r="6">
      <x v="181"/>
    </i>
    <i r="6">
      <x v="192"/>
    </i>
    <i r="5">
      <x v="10"/>
    </i>
    <i r="6">
      <x v="220"/>
    </i>
    <i r="6">
      <x v="221"/>
    </i>
    <i r="6">
      <x v="222"/>
    </i>
    <i r="6">
      <x v="224"/>
    </i>
    <i r="4">
      <x v="88"/>
    </i>
    <i r="5">
      <x v="6"/>
    </i>
    <i r="6">
      <x v="124"/>
    </i>
    <i r="6">
      <x v="164"/>
    </i>
    <i r="6">
      <x v="168"/>
    </i>
    <i r="6">
      <x v="176"/>
    </i>
    <i r="6">
      <x v="178"/>
    </i>
    <i r="6">
      <x v="199"/>
    </i>
    <i r="5">
      <x v="10"/>
    </i>
    <i r="6">
      <x v="220"/>
    </i>
    <i r="6">
      <x v="221"/>
    </i>
    <i r="6">
      <x v="224"/>
    </i>
    <i r="1">
      <x v="4"/>
    </i>
    <i r="2">
      <x v="50"/>
    </i>
    <i r="3">
      <x v="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0"/>
    </i>
    <i r="4">
      <x v="74"/>
    </i>
    <i r="5">
      <x v="6"/>
    </i>
    <i r="6">
      <x v="131"/>
    </i>
    <i r="6">
      <x v="134"/>
    </i>
    <i r="6">
      <x v="143"/>
    </i>
    <i r="6">
      <x v="146"/>
    </i>
    <i r="6">
      <x v="154"/>
    </i>
    <i r="6">
      <x v="174"/>
    </i>
    <i r="6">
      <x v="175"/>
    </i>
    <i r="5">
      <x v="10"/>
    </i>
    <i r="6">
      <x v="221"/>
    </i>
    <i r="6">
      <x v="230"/>
    </i>
    <i r="1">
      <x v="5"/>
    </i>
    <i r="2">
      <x v="12"/>
    </i>
    <i r="3">
      <x v="8"/>
    </i>
    <i r="4">
      <x/>
    </i>
    <i r="5">
      <x v="1"/>
    </i>
    <i r="6">
      <x v="36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2">
      <x v="18"/>
    </i>
    <i r="3">
      <x v="8"/>
    </i>
    <i r="4">
      <x/>
    </i>
    <i r="5">
      <x/>
    </i>
    <i r="6">
      <x v="9"/>
    </i>
    <i r="6">
      <x v="15"/>
    </i>
    <i r="5">
      <x v="1"/>
    </i>
    <i r="6">
      <x v="35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2">
      <x v="29"/>
    </i>
    <i r="3">
      <x v="8"/>
    </i>
    <i r="4">
      <x/>
    </i>
    <i r="5">
      <x v="1"/>
    </i>
    <i r="6">
      <x v="24"/>
    </i>
    <i r="6">
      <x v="28"/>
    </i>
    <i r="6">
      <x v="42"/>
    </i>
    <i r="6">
      <x v="64"/>
    </i>
    <i r="6">
      <x v="67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0"/>
    </i>
    <i r="4">
      <x v="81"/>
    </i>
    <i r="5">
      <x v="6"/>
    </i>
    <i r="6">
      <x v="129"/>
    </i>
    <i r="6">
      <x v="131"/>
    </i>
    <i r="6">
      <x v="142"/>
    </i>
    <i r="6">
      <x v="146"/>
    </i>
    <i r="6">
      <x v="151"/>
    </i>
    <i r="4">
      <x v="91"/>
    </i>
    <i r="5">
      <x v="6"/>
    </i>
    <i r="6">
      <x v="129"/>
    </i>
    <i r="6">
      <x v="131"/>
    </i>
    <i r="6">
      <x v="146"/>
    </i>
    <i r="6">
      <x v="151"/>
    </i>
    <i r="2">
      <x v="42"/>
    </i>
    <i r="3">
      <x v="8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0"/>
    </i>
    <i r="4">
      <x v="80"/>
    </i>
    <i r="5">
      <x v="6"/>
    </i>
    <i r="6">
      <x v="129"/>
    </i>
    <i r="6">
      <x v="167"/>
    </i>
    <i r="6">
      <x v="173"/>
    </i>
    <i r="5">
      <x v="9"/>
    </i>
    <i r="6">
      <x v="219"/>
    </i>
    <i r="2">
      <x v="46"/>
    </i>
    <i r="3">
      <x v="8"/>
    </i>
    <i r="4">
      <x/>
    </i>
    <i r="5">
      <x v="3"/>
    </i>
    <i r="6">
      <x v="98"/>
    </i>
    <i r="2">
      <x v="47"/>
    </i>
    <i r="3">
      <x v="28"/>
    </i>
    <i r="4">
      <x v="4"/>
    </i>
    <i r="5">
      <x v="4"/>
    </i>
    <i r="6">
      <x v="102"/>
    </i>
    <i r="6">
      <x v="103"/>
    </i>
    <i r="1">
      <x v="12"/>
    </i>
    <i r="2">
      <x v="43"/>
    </i>
    <i r="3">
      <x v="28"/>
    </i>
    <i r="4">
      <x v="13"/>
    </i>
    <i r="5">
      <x v="9"/>
    </i>
    <i r="6">
      <x v="214"/>
    </i>
    <i r="6">
      <x v="219"/>
    </i>
    <i r="2">
      <x v="44"/>
    </i>
    <i r="3">
      <x v="10"/>
    </i>
    <i r="4">
      <x v="75"/>
    </i>
    <i r="5">
      <x v="6"/>
    </i>
    <i r="6">
      <x v="172"/>
    </i>
    <i r="2">
      <x v="58"/>
    </i>
    <i r="3">
      <x v="8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0"/>
    </i>
    <i r="4">
      <x v="76"/>
    </i>
    <i r="5">
      <x v="6"/>
    </i>
    <i r="6">
      <x v="168"/>
    </i>
    <i r="4">
      <x v="77"/>
    </i>
    <i r="5">
      <x v="6"/>
    </i>
    <i r="6">
      <x v="164"/>
    </i>
    <i r="4">
      <x v="78"/>
    </i>
    <i r="5">
      <x v="6"/>
    </i>
    <i r="6">
      <x v="164"/>
    </i>
    <i r="4">
      <x v="79"/>
    </i>
    <i r="5">
      <x v="6"/>
    </i>
    <i r="6">
      <x v="175"/>
    </i>
    <i>
      <x v="3"/>
    </i>
    <i r="1">
      <x v="7"/>
    </i>
    <i r="2">
      <x v="13"/>
    </i>
    <i r="3">
      <x v="1"/>
    </i>
    <i r="4">
      <x v="35"/>
    </i>
    <i r="5">
      <x v="6"/>
    </i>
    <i r="6">
      <x v="129"/>
    </i>
    <i r="6">
      <x v="130"/>
    </i>
    <i r="6">
      <x v="173"/>
    </i>
    <i r="2">
      <x v="14"/>
    </i>
    <i r="3">
      <x v="1"/>
    </i>
    <i r="4">
      <x v="35"/>
    </i>
    <i r="5">
      <x v="6"/>
    </i>
    <i r="6">
      <x v="130"/>
    </i>
    <i r="6">
      <x v="152"/>
    </i>
    <i r="6">
      <x v="159"/>
    </i>
    <i r="5">
      <x v="10"/>
    </i>
    <i r="6">
      <x v="224"/>
    </i>
    <i r="4">
      <x v="37"/>
    </i>
    <i r="5">
      <x v="6"/>
    </i>
    <i r="6">
      <x v="129"/>
    </i>
    <i r="6">
      <x v="142"/>
    </i>
    <i r="6">
      <x v="149"/>
    </i>
    <i r="6">
      <x v="152"/>
    </i>
    <i r="6">
      <x v="165"/>
    </i>
    <i r="6">
      <x v="167"/>
    </i>
    <i r="6">
      <x v="180"/>
    </i>
    <i r="6">
      <x v="188"/>
    </i>
    <i r="6">
      <x v="199"/>
    </i>
    <i r="6">
      <x v="200"/>
    </i>
    <i r="6">
      <x v="202"/>
    </i>
    <i r="6">
      <x v="204"/>
    </i>
    <i r="5">
      <x v="10"/>
    </i>
    <i r="6">
      <x v="220"/>
    </i>
    <i r="6">
      <x v="221"/>
    </i>
    <i r="6">
      <x v="224"/>
    </i>
    <i r="2">
      <x v="40"/>
    </i>
    <i r="3">
      <x v="28"/>
    </i>
    <i r="4">
      <x v="5"/>
    </i>
    <i r="5">
      <x v="9"/>
    </i>
    <i r="6">
      <x v="217"/>
    </i>
    <i r="2">
      <x v="41"/>
    </i>
    <i r="3">
      <x v="28"/>
    </i>
    <i r="4">
      <x v="6"/>
    </i>
    <i r="5">
      <x v="9"/>
    </i>
    <i r="6">
      <x v="217"/>
    </i>
    <i r="2">
      <x v="51"/>
    </i>
    <i r="3">
      <x v="1"/>
    </i>
    <i r="4">
      <x v="32"/>
    </i>
    <i r="5">
      <x v="5"/>
    </i>
    <i r="6">
      <x v="107"/>
    </i>
    <i r="6">
      <x v="108"/>
    </i>
    <i r="6">
      <x v="114"/>
    </i>
    <i r="6">
      <x v="115"/>
    </i>
    <i r="6">
      <x v="116"/>
    </i>
    <i r="6">
      <x v="118"/>
    </i>
    <i r="6">
      <x v="119"/>
    </i>
    <i r="5">
      <x v="6"/>
    </i>
    <i r="6">
      <x v="130"/>
    </i>
    <i r="6">
      <x v="162"/>
    </i>
    <i r="4">
      <x v="33"/>
    </i>
    <i r="5">
      <x v="6"/>
    </i>
    <i r="6">
      <x v="129"/>
    </i>
    <i r="6">
      <x v="130"/>
    </i>
    <i r="6">
      <x v="131"/>
    </i>
    <i r="6">
      <x v="139"/>
    </i>
    <i r="6">
      <x v="152"/>
    </i>
    <i r="6">
      <x v="159"/>
    </i>
    <i r="6">
      <x v="168"/>
    </i>
    <i r="6">
      <x v="173"/>
    </i>
    <i r="6">
      <x v="188"/>
    </i>
    <i r="5">
      <x v="9"/>
    </i>
    <i r="6">
      <x v="217"/>
    </i>
    <i r="5">
      <x v="10"/>
    </i>
    <i r="6">
      <x v="221"/>
    </i>
    <i r="4">
      <x v="34"/>
    </i>
    <i r="5">
      <x v="5"/>
    </i>
    <i r="6">
      <x v="107"/>
    </i>
    <i r="6">
      <x v="108"/>
    </i>
    <i r="6">
      <x v="113"/>
    </i>
    <i r="6">
      <x v="114"/>
    </i>
    <i r="6">
      <x v="115"/>
    </i>
    <i r="6">
      <x v="117"/>
    </i>
    <i r="6">
      <x v="118"/>
    </i>
    <i r="6">
      <x v="119"/>
    </i>
    <i r="5">
      <x v="6"/>
    </i>
    <i r="6">
      <x v="129"/>
    </i>
    <i r="6">
      <x v="130"/>
    </i>
    <i r="6">
      <x v="131"/>
    </i>
    <i r="6">
      <x v="133"/>
    </i>
    <i r="6">
      <x v="152"/>
    </i>
    <i r="6">
      <x v="153"/>
    </i>
    <i r="6">
      <x v="154"/>
    </i>
    <i r="6">
      <x v="158"/>
    </i>
    <i r="6">
      <x v="168"/>
    </i>
    <i r="6">
      <x v="173"/>
    </i>
    <i r="6">
      <x v="176"/>
    </i>
    <i r="6">
      <x v="186"/>
    </i>
    <i r="6">
      <x v="188"/>
    </i>
    <i r="6">
      <x v="204"/>
    </i>
    <i r="6">
      <x v="205"/>
    </i>
    <i r="5">
      <x v="7"/>
    </i>
    <i r="6">
      <x v="211"/>
    </i>
    <i r="5">
      <x v="10"/>
    </i>
    <i r="6">
      <x v="220"/>
    </i>
    <i r="6">
      <x v="221"/>
    </i>
    <i r="6">
      <x v="223"/>
    </i>
    <i r="6">
      <x v="224"/>
    </i>
    <i r="4">
      <x v="36"/>
    </i>
    <i r="5">
      <x v="6"/>
    </i>
    <i r="6">
      <x v="167"/>
    </i>
    <i r="6">
      <x v="168"/>
    </i>
    <i r="4">
      <x v="38"/>
    </i>
    <i r="5">
      <x v="6"/>
    </i>
    <i r="6">
      <x v="129"/>
    </i>
    <i r="6">
      <x v="130"/>
    </i>
    <i r="6">
      <x v="152"/>
    </i>
    <i r="6">
      <x v="154"/>
    </i>
    <i r="6">
      <x v="162"/>
    </i>
    <i r="6">
      <x v="168"/>
    </i>
    <i r="6">
      <x v="186"/>
    </i>
    <i r="6">
      <x v="189"/>
    </i>
    <i r="6">
      <x v="199"/>
    </i>
    <i r="5">
      <x v="9"/>
    </i>
    <i r="6">
      <x v="215"/>
    </i>
    <i r="5">
      <x v="10"/>
    </i>
    <i r="6">
      <x v="220"/>
    </i>
    <i r="6">
      <x v="221"/>
    </i>
    <i r="6">
      <x v="224"/>
    </i>
    <i r="6">
      <x v="225"/>
    </i>
    <i r="3">
      <x v="8"/>
    </i>
    <i r="4">
      <x/>
    </i>
    <i r="5">
      <x v="1"/>
    </i>
    <i r="6">
      <x v="28"/>
    </i>
    <i r="6">
      <x v="29"/>
    </i>
    <i r="6">
      <x v="45"/>
    </i>
    <i r="6">
      <x v="76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1">
      <x v="9"/>
    </i>
    <i r="2">
      <x v="15"/>
    </i>
    <i r="3">
      <x v="8"/>
    </i>
    <i r="4">
      <x/>
    </i>
    <i r="5">
      <x v="1"/>
    </i>
    <i r="6">
      <x v="21"/>
    </i>
    <i r="6">
      <x v="22"/>
    </i>
    <i r="6">
      <x v="23"/>
    </i>
    <i r="6">
      <x v="27"/>
    </i>
    <i r="6">
      <x v="28"/>
    </i>
    <i r="6">
      <x v="29"/>
    </i>
    <i r="6">
      <x v="31"/>
    </i>
    <i r="6">
      <x v="32"/>
    </i>
    <i r="6">
      <x v="45"/>
    </i>
    <i r="6">
      <x v="47"/>
    </i>
    <i r="6">
      <x v="48"/>
    </i>
    <i r="6">
      <x v="63"/>
    </i>
    <i r="6">
      <x v="66"/>
    </i>
    <i r="6">
      <x v="67"/>
    </i>
    <i r="6">
      <x v="68"/>
    </i>
    <i r="6">
      <x v="70"/>
    </i>
    <i r="6">
      <x v="74"/>
    </i>
    <i r="6">
      <x v="75"/>
    </i>
    <i r="6">
      <x v="76"/>
    </i>
    <i r="6">
      <x v="83"/>
    </i>
    <i r="5">
      <x v="3"/>
    </i>
    <i r="6">
      <x v="9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25"/>
    </i>
    <i r="6">
      <x v="129"/>
    </i>
    <i r="6">
      <x v="142"/>
    </i>
    <i r="6">
      <x v="148"/>
    </i>
    <i r="6">
      <x v="150"/>
    </i>
    <i r="6">
      <x v="172"/>
    </i>
    <i r="6">
      <x v="204"/>
    </i>
    <i r="5">
      <x v="10"/>
    </i>
    <i r="6">
      <x v="221"/>
    </i>
    <i r="6">
      <x v="224"/>
    </i>
    <i r="2">
      <x v="16"/>
    </i>
    <i r="3">
      <x v="8"/>
    </i>
    <i r="4">
      <x/>
    </i>
    <i r="5">
      <x v="1"/>
    </i>
    <i r="6">
      <x v="21"/>
    </i>
    <i r="6">
      <x v="22"/>
    </i>
    <i r="6">
      <x v="23"/>
    </i>
    <i r="6">
      <x v="26"/>
    </i>
    <i r="6">
      <x v="28"/>
    </i>
    <i r="6">
      <x v="29"/>
    </i>
    <i r="6">
      <x v="31"/>
    </i>
    <i r="6">
      <x v="32"/>
    </i>
    <i r="6">
      <x v="48"/>
    </i>
    <i r="6">
      <x v="63"/>
    </i>
    <i r="6">
      <x v="66"/>
    </i>
    <i r="6">
      <x v="67"/>
    </i>
    <i r="6">
      <x v="68"/>
    </i>
    <i r="6">
      <x v="70"/>
    </i>
    <i r="6">
      <x v="75"/>
    </i>
    <i r="6">
      <x v="76"/>
    </i>
    <i r="5">
      <x v="3"/>
    </i>
    <i r="6">
      <x v="9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68"/>
    </i>
    <i r="2">
      <x v="56"/>
    </i>
    <i r="3">
      <x v="8"/>
    </i>
    <i r="4">
      <x/>
    </i>
    <i r="5">
      <x v="1"/>
    </i>
    <i r="6">
      <x v="30"/>
    </i>
    <i r="6">
      <x v="45"/>
    </i>
    <i r="6">
      <x v="46"/>
    </i>
    <i r="6">
      <x v="47"/>
    </i>
    <i r="6">
      <x v="78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6"/>
    </i>
    <i r="4">
      <x v="46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30"/>
    </i>
    <i r="6">
      <x v="168"/>
    </i>
    <i r="5">
      <x v="9"/>
    </i>
    <i r="6">
      <x v="217"/>
    </i>
    <i r="4">
      <x v="47"/>
    </i>
    <i r="5">
      <x v="6"/>
    </i>
    <i r="6">
      <x v="166"/>
    </i>
    <i r="6">
      <x v="168"/>
    </i>
    <i r="6">
      <x v="175"/>
    </i>
    <i r="5">
      <x v="7"/>
    </i>
    <i r="6">
      <x v="209"/>
    </i>
    <i r="5">
      <x v="10"/>
    </i>
    <i r="6">
      <x v="224"/>
    </i>
    <i r="6">
      <x v="230"/>
    </i>
    <i r="3">
      <x v="27"/>
    </i>
    <i r="4">
      <x v="49"/>
    </i>
    <i r="5">
      <x v="6"/>
    </i>
    <i r="6">
      <x v="180"/>
    </i>
    <i r="6">
      <x v="188"/>
    </i>
    <i r="4">
      <x v="50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1"/>
    </i>
    <i r="6">
      <x v="168"/>
    </i>
    <i r="6">
      <x v="172"/>
    </i>
    <i r="6">
      <x v="174"/>
    </i>
    <i r="6">
      <x v="178"/>
    </i>
    <i r="6">
      <x v="180"/>
    </i>
    <i r="6">
      <x v="202"/>
    </i>
    <i r="4">
      <x v="51"/>
    </i>
    <i r="5">
      <x v="6"/>
    </i>
    <i r="6">
      <x v="130"/>
    </i>
    <i r="6">
      <x v="131"/>
    </i>
    <i r="6">
      <x v="173"/>
    </i>
    <i r="6">
      <x v="178"/>
    </i>
    <i r="6">
      <x v="180"/>
    </i>
    <i r="6">
      <x v="182"/>
    </i>
    <i r="6">
      <x v="188"/>
    </i>
    <i r="4">
      <x v="52"/>
    </i>
    <i r="5">
      <x v="6"/>
    </i>
    <i r="6">
      <x v="124"/>
    </i>
    <i r="6">
      <x v="129"/>
    </i>
    <i r="6">
      <x v="130"/>
    </i>
    <i r="6">
      <x v="152"/>
    </i>
    <i r="6">
      <x v="170"/>
    </i>
    <i r="6">
      <x v="172"/>
    </i>
    <i r="6">
      <x v="174"/>
    </i>
    <i r="6">
      <x v="176"/>
    </i>
    <i r="6">
      <x v="188"/>
    </i>
    <i r="6">
      <x v="203"/>
    </i>
    <i r="5">
      <x v="8"/>
    </i>
    <i r="6">
      <x v="213"/>
    </i>
    <i r="5">
      <x v="10"/>
    </i>
    <i r="6">
      <x v="224"/>
    </i>
    <i r="4">
      <x v="53"/>
    </i>
    <i r="5">
      <x v="6"/>
    </i>
    <i r="6">
      <x v="152"/>
    </i>
    <i r="6">
      <x v="167"/>
    </i>
    <i r="6">
      <x v="168"/>
    </i>
    <i r="6">
      <x v="175"/>
    </i>
    <i r="5">
      <x v="7"/>
    </i>
    <i r="6">
      <x v="209"/>
    </i>
    <i r="4">
      <x v="54"/>
    </i>
    <i r="5">
      <x v="6"/>
    </i>
    <i r="6">
      <x v="126"/>
    </i>
    <i r="6">
      <x v="173"/>
    </i>
    <i r="6">
      <x v="188"/>
    </i>
    <i r="2">
      <x v="64"/>
    </i>
    <i r="3">
      <x v="8"/>
    </i>
    <i r="4">
      <x/>
    </i>
    <i r="5">
      <x v="1"/>
    </i>
    <i r="6">
      <x v="21"/>
    </i>
    <i r="6">
      <x v="22"/>
    </i>
    <i r="6">
      <x v="23"/>
    </i>
    <i r="6">
      <x v="31"/>
    </i>
    <i r="6">
      <x v="32"/>
    </i>
    <i r="6">
      <x v="45"/>
    </i>
    <i r="6">
      <x v="48"/>
    </i>
    <i r="6">
      <x v="66"/>
    </i>
    <i r="6">
      <x v="67"/>
    </i>
    <i r="6">
      <x v="68"/>
    </i>
    <i r="6">
      <x v="70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7"/>
    </i>
    <i r="6">
      <x v="209"/>
    </i>
    <i r="2">
      <x v="65"/>
    </i>
    <i r="3">
      <x v="8"/>
    </i>
    <i r="4">
      <x/>
    </i>
    <i r="5">
      <x v="1"/>
    </i>
    <i r="6">
      <x v="21"/>
    </i>
    <i r="6">
      <x v="22"/>
    </i>
    <i r="6">
      <x v="27"/>
    </i>
    <i r="6">
      <x v="31"/>
    </i>
    <i r="6">
      <x v="32"/>
    </i>
    <i r="6">
      <x v="45"/>
    </i>
    <i r="6">
      <x v="63"/>
    </i>
    <i r="6">
      <x v="67"/>
    </i>
    <i r="6">
      <x v="68"/>
    </i>
    <i r="6">
      <x v="70"/>
    </i>
    <i r="6">
      <x v="75"/>
    </i>
    <i r="6">
      <x v="8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72"/>
    </i>
    <i r="2">
      <x v="66"/>
    </i>
    <i r="3">
      <x v="8"/>
    </i>
    <i r="4">
      <x/>
    </i>
    <i r="5">
      <x v="1"/>
    </i>
    <i r="6">
      <x v="21"/>
    </i>
    <i r="6">
      <x v="22"/>
    </i>
    <i r="6">
      <x v="23"/>
    </i>
    <i r="6">
      <x v="24"/>
    </i>
    <i r="6">
      <x v="28"/>
    </i>
    <i r="6">
      <x v="29"/>
    </i>
    <i r="6">
      <x v="31"/>
    </i>
    <i r="6">
      <x v="32"/>
    </i>
    <i r="6">
      <x v="45"/>
    </i>
    <i r="6">
      <x v="46"/>
    </i>
    <i r="6">
      <x v="47"/>
    </i>
    <i r="6">
      <x v="48"/>
    </i>
    <i r="6">
      <x v="50"/>
    </i>
    <i r="6">
      <x v="51"/>
    </i>
    <i r="6">
      <x v="63"/>
    </i>
    <i r="6">
      <x v="64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88"/>
    </i>
    <i r="6">
      <x v="90"/>
    </i>
    <i r="5">
      <x v="3"/>
    </i>
    <i r="6">
      <x v="9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72"/>
    </i>
    <i r="5">
      <x v="10"/>
    </i>
    <i r="6">
      <x v="224"/>
    </i>
    <i r="2">
      <x v="67"/>
    </i>
    <i r="3">
      <x v="8"/>
    </i>
    <i r="4">
      <x/>
    </i>
    <i r="5">
      <x v="1"/>
    </i>
    <i r="6">
      <x v="21"/>
    </i>
    <i r="6">
      <x v="22"/>
    </i>
    <i r="6">
      <x v="23"/>
    </i>
    <i r="6">
      <x v="28"/>
    </i>
    <i r="6">
      <x v="31"/>
    </i>
    <i r="6">
      <x v="32"/>
    </i>
    <i r="6">
      <x v="45"/>
    </i>
    <i r="6">
      <x v="47"/>
    </i>
    <i r="6">
      <x v="63"/>
    </i>
    <i r="6">
      <x v="67"/>
    </i>
    <i r="6">
      <x v="68"/>
    </i>
    <i r="6">
      <x v="70"/>
    </i>
    <i r="6">
      <x v="75"/>
    </i>
    <i r="6">
      <x v="85"/>
    </i>
    <i r="6">
      <x v="86"/>
    </i>
    <i r="5">
      <x v="6"/>
    </i>
    <i r="6">
      <x v="152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54"/>
    </i>
    <i r="6">
      <x v="178"/>
    </i>
    <i r="6">
      <x v="189"/>
    </i>
    <i r="6">
      <x v="200"/>
    </i>
    <i r="5">
      <x v="10"/>
    </i>
    <i r="6">
      <x v="221"/>
    </i>
    <i r="2">
      <x v="68"/>
    </i>
    <i r="3">
      <x v="8"/>
    </i>
    <i r="4">
      <x/>
    </i>
    <i r="5">
      <x v="1"/>
    </i>
    <i r="6">
      <x v="21"/>
    </i>
    <i r="6">
      <x v="22"/>
    </i>
    <i r="6">
      <x v="23"/>
    </i>
    <i r="6">
      <x v="28"/>
    </i>
    <i r="6">
      <x v="31"/>
    </i>
    <i r="6">
      <x v="32"/>
    </i>
    <i r="6">
      <x v="45"/>
    </i>
    <i r="6">
      <x v="46"/>
    </i>
    <i r="6">
      <x v="47"/>
    </i>
    <i r="6">
      <x v="67"/>
    </i>
    <i r="6">
      <x v="70"/>
    </i>
    <i r="6">
      <x v="74"/>
    </i>
    <i r="6">
      <x v="8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10"/>
    </i>
    <i r="6">
      <x v="221"/>
    </i>
    <i r="2">
      <x v="69"/>
    </i>
    <i r="3">
      <x v="8"/>
    </i>
    <i r="4">
      <x/>
    </i>
    <i r="5">
      <x v="1"/>
    </i>
    <i r="6">
      <x v="21"/>
    </i>
    <i r="6">
      <x v="22"/>
    </i>
    <i r="6">
      <x v="23"/>
    </i>
    <i r="6">
      <x v="31"/>
    </i>
    <i r="6">
      <x v="32"/>
    </i>
    <i r="6">
      <x v="67"/>
    </i>
    <i r="6">
      <x v="70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3"/>
    </i>
    <i r="6">
      <x v="14"/>
    </i>
    <i r="6">
      <x v="15"/>
    </i>
    <i r="6">
      <x v="16"/>
    </i>
    <i r="6">
      <x v="20"/>
    </i>
    <i r="3">
      <x v="27"/>
    </i>
    <i r="4">
      <x v="48"/>
    </i>
    <i r="5">
      <x v="6"/>
    </i>
    <i r="6">
      <x v="152"/>
    </i>
    <i r="5">
      <x v="10"/>
    </i>
    <i r="6">
      <x v="220"/>
    </i>
    <i r="6">
      <x v="224"/>
    </i>
    <i r="2">
      <x v="70"/>
    </i>
    <i r="3">
      <x v="8"/>
    </i>
    <i r="4">
      <x/>
    </i>
    <i r="5">
      <x v="1"/>
    </i>
    <i r="6">
      <x v="21"/>
    </i>
    <i r="6">
      <x v="22"/>
    </i>
    <i r="6">
      <x v="23"/>
    </i>
    <i r="6">
      <x v="27"/>
    </i>
    <i r="6">
      <x v="28"/>
    </i>
    <i r="6">
      <x v="29"/>
    </i>
    <i r="6">
      <x v="31"/>
    </i>
    <i r="6">
      <x v="32"/>
    </i>
    <i r="6">
      <x v="36"/>
    </i>
    <i r="6">
      <x v="45"/>
    </i>
    <i r="6">
      <x v="46"/>
    </i>
    <i r="6">
      <x v="47"/>
    </i>
    <i r="6">
      <x v="48"/>
    </i>
    <i r="6">
      <x v="63"/>
    </i>
    <i r="6">
      <x v="66"/>
    </i>
    <i r="6">
      <x v="67"/>
    </i>
    <i r="6">
      <x v="68"/>
    </i>
    <i r="6">
      <x v="70"/>
    </i>
    <i r="6">
      <x v="74"/>
    </i>
    <i r="6">
      <x v="75"/>
    </i>
    <i r="6">
      <x v="76"/>
    </i>
    <i r="6">
      <x v="83"/>
    </i>
    <i r="6">
      <x v="85"/>
    </i>
    <i r="5">
      <x v="3"/>
    </i>
    <i r="6">
      <x v="95"/>
    </i>
    <i r="4">
      <x v="1"/>
    </i>
    <i r="5">
      <x/>
    </i>
    <i r="6">
      <x/>
    </i>
    <i r="6">
      <x v="1"/>
    </i>
    <i r="6">
      <x v="2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3"/>
    </i>
    <i r="6">
      <x v="14"/>
    </i>
    <i r="6">
      <x v="15"/>
    </i>
    <i r="6">
      <x v="16"/>
    </i>
    <i r="6">
      <x v="20"/>
    </i>
    <i r="1">
      <x v="10"/>
    </i>
    <i r="2">
      <x v="17"/>
    </i>
    <i r="3">
      <x v="28"/>
    </i>
    <i r="4">
      <x v="17"/>
    </i>
    <i r="5">
      <x v="9"/>
    </i>
    <i r="6">
      <x v="214"/>
    </i>
    <i r="6">
      <x v="215"/>
    </i>
    <i r="2">
      <x v="52"/>
    </i>
    <i r="3">
      <x v="2"/>
    </i>
    <i r="4">
      <x v="55"/>
    </i>
    <i r="5">
      <x v="9"/>
    </i>
    <i r="6">
      <x v="217"/>
    </i>
    <i r="6">
      <x v="218"/>
    </i>
    <i r="3">
      <x v="8"/>
    </i>
    <i r="4">
      <x v="1"/>
    </i>
    <i r="5">
      <x/>
    </i>
    <i r="6">
      <x/>
    </i>
    <i r="6">
      <x v="3"/>
    </i>
    <i r="6">
      <x v="4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8"/>
    </i>
    <i r="4">
      <x v="57"/>
    </i>
    <i r="5">
      <x v="5"/>
    </i>
    <i r="6">
      <x v="107"/>
    </i>
    <i r="6">
      <x v="108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9"/>
    </i>
    <i r="6">
      <x v="152"/>
    </i>
    <i r="6">
      <x v="168"/>
    </i>
    <i r="6">
      <x v="173"/>
    </i>
    <i r="6">
      <x v="181"/>
    </i>
    <i r="6">
      <x v="187"/>
    </i>
    <i r="6">
      <x v="188"/>
    </i>
    <i r="6">
      <x v="192"/>
    </i>
    <i r="6">
      <x v="200"/>
    </i>
    <i r="5">
      <x v="9"/>
    </i>
    <i r="6">
      <x v="217"/>
    </i>
    <i r="5">
      <x v="10"/>
    </i>
    <i r="6">
      <x v="220"/>
    </i>
    <i r="6">
      <x v="221"/>
    </i>
    <i r="6">
      <x v="224"/>
    </i>
    <i r="6">
      <x v="226"/>
    </i>
    <i r="4">
      <x v="58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0"/>
    </i>
    <i r="6">
      <x v="131"/>
    </i>
    <i r="6">
      <x v="139"/>
    </i>
    <i r="6">
      <x v="169"/>
    </i>
    <i r="6">
      <x v="173"/>
    </i>
    <i r="6">
      <x v="175"/>
    </i>
    <i r="6">
      <x v="177"/>
    </i>
    <i r="6">
      <x v="178"/>
    </i>
    <i r="6">
      <x v="181"/>
    </i>
    <i r="6">
      <x v="192"/>
    </i>
    <i r="6">
      <x v="195"/>
    </i>
    <i r="6">
      <x v="196"/>
    </i>
    <i r="6">
      <x v="200"/>
    </i>
    <i r="5">
      <x v="9"/>
    </i>
    <i r="6">
      <x v="217"/>
    </i>
    <i r="5">
      <x v="10"/>
    </i>
    <i r="6">
      <x v="221"/>
    </i>
    <i r="6">
      <x v="224"/>
    </i>
    <i r="4">
      <x v="59"/>
    </i>
    <i r="5">
      <x v="6"/>
    </i>
    <i r="6">
      <x v="122"/>
    </i>
    <i r="6">
      <x v="123"/>
    </i>
    <i r="6">
      <x v="124"/>
    </i>
    <i r="6">
      <x v="132"/>
    </i>
    <i r="6">
      <x v="135"/>
    </i>
    <i r="6">
      <x v="139"/>
    </i>
    <i r="6">
      <x v="152"/>
    </i>
    <i r="6">
      <x v="168"/>
    </i>
    <i r="6">
      <x v="173"/>
    </i>
    <i r="6">
      <x v="192"/>
    </i>
    <i r="6">
      <x v="199"/>
    </i>
    <i r="6">
      <x v="200"/>
    </i>
    <i r="5">
      <x v="10"/>
    </i>
    <i r="6">
      <x v="220"/>
    </i>
    <i r="6">
      <x v="221"/>
    </i>
    <i r="6">
      <x v="224"/>
    </i>
    <i r="2">
      <x v="73"/>
    </i>
    <i r="3">
      <x v="28"/>
    </i>
    <i r="4">
      <x v="9"/>
    </i>
    <i r="5">
      <x v="9"/>
    </i>
    <i r="6">
      <x v="214"/>
    </i>
    <i r="6">
      <x v="215"/>
    </i>
    <i r="1">
      <x v="13"/>
    </i>
    <i r="2">
      <x v="54"/>
    </i>
    <i r="3">
      <x v="8"/>
    </i>
    <i r="4">
      <x/>
    </i>
    <i r="5">
      <x v="1"/>
    </i>
    <i r="6">
      <x v="45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15"/>
    </i>
    <i r="4">
      <x v="56"/>
    </i>
    <i r="5">
      <x v="6"/>
    </i>
    <i r="6">
      <x v="146"/>
    </i>
    <i r="6">
      <x v="147"/>
    </i>
    <i r="6">
      <x v="167"/>
    </i>
    <i r="3">
      <x v="25"/>
    </i>
    <i r="4">
      <x v="92"/>
    </i>
    <i r="5">
      <x v="6"/>
    </i>
    <i r="6">
      <x v="126"/>
    </i>
    <i r="6">
      <x v="129"/>
    </i>
    <i r="6">
      <x v="137"/>
    </i>
    <i r="6">
      <x v="144"/>
    </i>
    <i r="6">
      <x v="152"/>
    </i>
    <i r="6">
      <x v="178"/>
    </i>
    <i r="6">
      <x v="180"/>
    </i>
    <i r="6">
      <x v="181"/>
    </i>
    <i r="6">
      <x v="185"/>
    </i>
    <i r="6">
      <x v="196"/>
    </i>
    <i r="6">
      <x v="200"/>
    </i>
    <i r="5">
      <x v="10"/>
    </i>
    <i r="6">
      <x v="224"/>
    </i>
    <i r="4">
      <x v="93"/>
    </i>
    <i r="5">
      <x v="6"/>
    </i>
    <i r="6">
      <x v="154"/>
    </i>
    <i r="6">
      <x v="168"/>
    </i>
    <i r="6">
      <x v="180"/>
    </i>
    <i r="6">
      <x v="185"/>
    </i>
    <i r="4">
      <x v="95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9"/>
    </i>
    <i r="6">
      <x v="133"/>
    </i>
    <i r="6">
      <x v="136"/>
    </i>
    <i r="6">
      <x v="154"/>
    </i>
    <i r="6">
      <x v="168"/>
    </i>
    <i r="6">
      <x v="174"/>
    </i>
    <i r="6">
      <x v="176"/>
    </i>
    <i r="6">
      <x v="178"/>
    </i>
    <i r="6">
      <x v="180"/>
    </i>
    <i r="6">
      <x v="181"/>
    </i>
    <i r="6">
      <x v="182"/>
    </i>
    <i r="6">
      <x v="184"/>
    </i>
    <i r="6">
      <x v="185"/>
    </i>
    <i r="6">
      <x v="189"/>
    </i>
    <i r="6">
      <x v="191"/>
    </i>
    <i r="6">
      <x v="193"/>
    </i>
    <i r="6">
      <x v="196"/>
    </i>
    <i r="5">
      <x v="10"/>
    </i>
    <i r="6">
      <x v="221"/>
    </i>
    <i r="6">
      <x v="224"/>
    </i>
    <i r="4">
      <x v="99"/>
    </i>
    <i r="5">
      <x v="6"/>
    </i>
    <i r="6">
      <x v="168"/>
    </i>
    <i r="2">
      <x v="61"/>
    </i>
    <i r="3">
      <x v="8"/>
    </i>
    <i r="4">
      <x/>
    </i>
    <i r="5">
      <x v="1"/>
    </i>
    <i r="6">
      <x v="21"/>
    </i>
    <i r="6">
      <x v="22"/>
    </i>
    <i r="6">
      <x v="23"/>
    </i>
    <i r="6">
      <x v="31"/>
    </i>
    <i r="6">
      <x v="32"/>
    </i>
    <i r="6">
      <x v="66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5"/>
    </i>
    <i r="4">
      <x v="96"/>
    </i>
    <i r="5">
      <x v="6"/>
    </i>
    <i r="6">
      <x v="129"/>
    </i>
    <i r="6">
      <x v="137"/>
    </i>
    <i r="6">
      <x v="139"/>
    </i>
    <i r="6">
      <x v="152"/>
    </i>
    <i r="6">
      <x v="153"/>
    </i>
    <i r="6">
      <x v="154"/>
    </i>
    <i r="6">
      <x v="155"/>
    </i>
    <i r="6">
      <x v="176"/>
    </i>
    <i r="6">
      <x v="178"/>
    </i>
    <i r="6">
      <x v="180"/>
    </i>
    <i r="6">
      <x v="181"/>
    </i>
    <i r="6">
      <x v="182"/>
    </i>
    <i r="6">
      <x v="184"/>
    </i>
    <i r="6">
      <x v="185"/>
    </i>
    <i r="6">
      <x v="186"/>
    </i>
    <i r="6">
      <x v="189"/>
    </i>
    <i r="6">
      <x v="192"/>
    </i>
    <i r="6">
      <x v="196"/>
    </i>
    <i r="6">
      <x v="198"/>
    </i>
    <i r="6">
      <x v="199"/>
    </i>
    <i r="6">
      <x v="200"/>
    </i>
    <i r="5">
      <x v="8"/>
    </i>
    <i r="6">
      <x v="212"/>
    </i>
    <i r="5">
      <x v="10"/>
    </i>
    <i r="6">
      <x v="221"/>
    </i>
    <i r="6">
      <x v="224"/>
    </i>
    <i r="4">
      <x v="98"/>
    </i>
    <i r="5">
      <x v="6"/>
    </i>
    <i r="6">
      <x v="130"/>
    </i>
    <i r="6">
      <x v="139"/>
    </i>
    <i r="6">
      <x v="188"/>
    </i>
    <i r="4">
      <x v="99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5">
      <x v="6"/>
    </i>
    <i r="6">
      <x v="124"/>
    </i>
    <i r="6">
      <x v="126"/>
    </i>
    <i r="6">
      <x v="129"/>
    </i>
    <i r="6">
      <x v="130"/>
    </i>
    <i r="6">
      <x v="131"/>
    </i>
    <i r="6">
      <x v="154"/>
    </i>
    <i r="6">
      <x v="155"/>
    </i>
    <i r="6">
      <x v="168"/>
    </i>
    <i r="6">
      <x v="174"/>
    </i>
    <i r="6">
      <x v="176"/>
    </i>
    <i r="6">
      <x v="178"/>
    </i>
    <i r="6">
      <x v="179"/>
    </i>
    <i r="6">
      <x v="180"/>
    </i>
    <i r="6">
      <x v="181"/>
    </i>
    <i r="6">
      <x v="185"/>
    </i>
    <i r="6">
      <x v="196"/>
    </i>
    <i r="6">
      <x v="203"/>
    </i>
    <i r="5">
      <x v="8"/>
    </i>
    <i r="6">
      <x v="212"/>
    </i>
    <i r="5">
      <x v="10"/>
    </i>
    <i r="6">
      <x v="220"/>
    </i>
    <i r="6">
      <x v="221"/>
    </i>
    <i r="6">
      <x v="224"/>
    </i>
    <i r="2">
      <x v="62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7"/>
    </i>
    <i r="6">
      <x v="30"/>
    </i>
    <i r="6">
      <x v="31"/>
    </i>
    <i r="6">
      <x v="32"/>
    </i>
    <i r="6">
      <x v="48"/>
    </i>
    <i r="6">
      <x v="55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79"/>
    </i>
    <i r="5">
      <x v="3"/>
    </i>
    <i r="6">
      <x v="95"/>
    </i>
    <i r="6">
      <x v="97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5"/>
    </i>
    <i r="4">
      <x v="96"/>
    </i>
    <i r="5">
      <x v="6"/>
    </i>
    <i r="6">
      <x v="129"/>
    </i>
    <i r="6">
      <x v="130"/>
    </i>
    <i r="6">
      <x v="133"/>
    </i>
    <i r="6">
      <x v="137"/>
    </i>
    <i r="6">
      <x v="152"/>
    </i>
    <i r="6">
      <x v="154"/>
    </i>
    <i r="6">
      <x v="168"/>
    </i>
    <i r="6">
      <x v="178"/>
    </i>
    <i r="6">
      <x v="182"/>
    </i>
    <i r="6">
      <x v="184"/>
    </i>
    <i r="6">
      <x v="185"/>
    </i>
    <i r="6">
      <x v="188"/>
    </i>
    <i r="6">
      <x v="189"/>
    </i>
    <i r="6">
      <x v="196"/>
    </i>
    <i r="6">
      <x v="198"/>
    </i>
    <i r="5">
      <x v="9"/>
    </i>
    <i r="6">
      <x v="218"/>
    </i>
    <i r="5">
      <x v="10"/>
    </i>
    <i r="6">
      <x v="220"/>
    </i>
    <i r="6">
      <x v="221"/>
    </i>
    <i r="6">
      <x v="224"/>
    </i>
    <i r="6">
      <x v="226"/>
    </i>
    <i r="6">
      <x v="227"/>
    </i>
    <i r="4">
      <x v="97"/>
    </i>
    <i r="5">
      <x v="5"/>
    </i>
    <i r="6">
      <x v="107"/>
    </i>
    <i r="6">
      <x v="108"/>
    </i>
    <i r="6">
      <x v="113"/>
    </i>
    <i r="6">
      <x v="115"/>
    </i>
    <i r="6">
      <x v="118"/>
    </i>
    <i r="6">
      <x v="119"/>
    </i>
    <i r="6">
      <x v="121"/>
    </i>
    <i r="5">
      <x v="6"/>
    </i>
    <i r="6">
      <x v="122"/>
    </i>
    <i r="6">
      <x v="123"/>
    </i>
    <i r="6">
      <x v="124"/>
    </i>
    <i r="6">
      <x v="127"/>
    </i>
    <i r="6">
      <x v="129"/>
    </i>
    <i r="6">
      <x v="130"/>
    </i>
    <i r="6">
      <x v="131"/>
    </i>
    <i r="6">
      <x v="132"/>
    </i>
    <i r="6">
      <x v="146"/>
    </i>
    <i r="6">
      <x v="147"/>
    </i>
    <i r="6">
      <x v="152"/>
    </i>
    <i r="6">
      <x v="157"/>
    </i>
    <i r="6">
      <x v="158"/>
    </i>
    <i r="6">
      <x v="172"/>
    </i>
    <i r="6">
      <x v="173"/>
    </i>
    <i r="6">
      <x v="180"/>
    </i>
    <i r="6">
      <x v="181"/>
    </i>
    <i r="6">
      <x v="182"/>
    </i>
    <i r="6">
      <x v="188"/>
    </i>
    <i r="6">
      <x v="199"/>
    </i>
    <i r="6">
      <x v="200"/>
    </i>
    <i r="5">
      <x v="10"/>
    </i>
    <i r="6">
      <x v="220"/>
    </i>
    <i r="6">
      <x v="221"/>
    </i>
    <i r="6">
      <x v="224"/>
    </i>
    <i r="2">
      <x v="63"/>
    </i>
    <i r="3">
      <x v="8"/>
    </i>
    <i r="4">
      <x/>
    </i>
    <i r="5">
      <x v="1"/>
    </i>
    <i r="6">
      <x v="21"/>
    </i>
    <i r="6">
      <x v="22"/>
    </i>
    <i r="6">
      <x v="23"/>
    </i>
    <i r="6">
      <x v="25"/>
    </i>
    <i r="6">
      <x v="27"/>
    </i>
    <i r="6">
      <x v="28"/>
    </i>
    <i r="6">
      <x v="30"/>
    </i>
    <i r="6">
      <x v="31"/>
    </i>
    <i r="6">
      <x v="34"/>
    </i>
    <i r="6">
      <x v="45"/>
    </i>
    <i r="6">
      <x v="46"/>
    </i>
    <i r="6">
      <x v="47"/>
    </i>
    <i r="6">
      <x v="48"/>
    </i>
    <i r="6">
      <x v="63"/>
    </i>
    <i r="6">
      <x v="66"/>
    </i>
    <i r="6">
      <x v="67"/>
    </i>
    <i r="6">
      <x v="68"/>
    </i>
    <i r="6">
      <x v="70"/>
    </i>
    <i r="6">
      <x v="74"/>
    </i>
    <i r="6">
      <x v="76"/>
    </i>
    <i r="6">
      <x v="79"/>
    </i>
    <i r="6">
      <x v="85"/>
    </i>
    <i r="6">
      <x v="86"/>
    </i>
    <i r="6">
      <x v="87"/>
    </i>
    <i r="5">
      <x v="3"/>
    </i>
    <i r="6">
      <x v="95"/>
    </i>
    <i r="6">
      <x v="97"/>
    </i>
    <i r="4">
      <x v="1"/>
    </i>
    <i r="5">
      <x/>
    </i>
    <i r="6">
      <x/>
    </i>
    <i r="6">
      <x v="1"/>
    </i>
    <i r="6">
      <x v="3"/>
    </i>
    <i r="6">
      <x v="4"/>
    </i>
    <i r="6"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r="6">
      <x v="14"/>
    </i>
    <i r="6">
      <x v="15"/>
    </i>
    <i r="6">
      <x v="16"/>
    </i>
    <i r="6">
      <x v="20"/>
    </i>
    <i r="3">
      <x v="25"/>
    </i>
    <i r="4">
      <x v="96"/>
    </i>
    <i r="5">
      <x v="5"/>
    </i>
    <i r="6">
      <x v="106"/>
    </i>
    <i r="6">
      <x v="107"/>
    </i>
    <i r="6">
      <x v="108"/>
    </i>
    <i r="6">
      <x v="109"/>
    </i>
    <i r="6">
      <x v="110"/>
    </i>
    <i r="6">
      <x v="111"/>
    </i>
    <i r="6">
      <x v="113"/>
    </i>
    <i r="6">
      <x v="115"/>
    </i>
    <i r="6">
      <x v="118"/>
    </i>
    <i r="6">
      <x v="119"/>
    </i>
    <i r="6">
      <x v="120"/>
    </i>
    <i r="6">
      <x v="121"/>
    </i>
    <i r="5">
      <x v="6"/>
    </i>
    <i r="6">
      <x v="122"/>
    </i>
    <i r="6">
      <x v="123"/>
    </i>
    <i r="6">
      <x v="126"/>
    </i>
    <i r="6">
      <x v="127"/>
    </i>
    <i r="6">
      <x v="132"/>
    </i>
    <i r="6">
      <x v="133"/>
    </i>
    <i r="6">
      <x v="137"/>
    </i>
    <i r="6">
      <x v="139"/>
    </i>
    <i r="6">
      <x v="152"/>
    </i>
    <i r="6">
      <x v="168"/>
    </i>
    <i r="6">
      <x v="178"/>
    </i>
    <i r="6">
      <x v="181"/>
    </i>
    <i r="6">
      <x v="183"/>
    </i>
    <i r="6">
      <x v="184"/>
    </i>
    <i r="6">
      <x v="185"/>
    </i>
    <i r="6">
      <x v="189"/>
    </i>
    <i r="6">
      <x v="192"/>
    </i>
    <i r="6">
      <x v="196"/>
    </i>
    <i r="6">
      <x v="198"/>
    </i>
    <i r="6">
      <x v="199"/>
    </i>
    <i r="6">
      <x v="200"/>
    </i>
    <i r="5">
      <x v="9"/>
    </i>
    <i r="6">
      <x v="218"/>
    </i>
    <i r="5">
      <x v="10"/>
    </i>
    <i r="6">
      <x v="221"/>
    </i>
    <i r="6">
      <x v="224"/>
    </i>
    <i r="6">
      <x v="226"/>
    </i>
    <i r="6">
      <x v="227"/>
    </i>
    <i r="4">
      <x v="100"/>
    </i>
    <i r="5">
      <x v="6"/>
    </i>
    <i r="6">
      <x v="152"/>
    </i>
    <i r="6">
      <x v="167"/>
    </i>
    <i r="5">
      <x v="7"/>
    </i>
    <i r="6">
      <x v="2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35">
    <format dxfId="25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252">
      <pivotArea type="all" dataOnly="0" outline="0" fieldPosition="0"/>
    </format>
    <format dxfId="251">
      <pivotArea outline="0" collapsedLevelsAreSubtotals="1" fieldPosition="0"/>
    </format>
    <format dxfId="250">
      <pivotArea field="2" type="button" dataOnly="0" labelOnly="1" outline="0" axis="axisRow" fieldPosition="0"/>
    </format>
    <format dxfId="249">
      <pivotArea dataOnly="0" labelOnly="1" fieldPosition="0">
        <references count="1">
          <reference field="2" count="0"/>
        </references>
      </pivotArea>
    </format>
    <format dxfId="248">
      <pivotArea dataOnly="0" labelOnly="1" grandRow="1" outline="0" fieldPosition="0"/>
    </format>
    <format dxfId="247">
      <pivotArea dataOnly="0" labelOnly="1" fieldPosition="0">
        <references count="2">
          <reference field="2" count="1" selected="0">
            <x v="0"/>
          </reference>
          <reference field="4" count="5">
            <x v="3"/>
            <x v="6"/>
            <x v="11"/>
            <x v="14"/>
            <x v="15"/>
          </reference>
        </references>
      </pivotArea>
    </format>
    <format dxfId="246">
      <pivotArea dataOnly="0" labelOnly="1" fieldPosition="0">
        <references count="2">
          <reference field="2" count="1" selected="0">
            <x v="1"/>
          </reference>
          <reference field="4" count="2">
            <x v="1"/>
            <x v="8"/>
          </reference>
        </references>
      </pivotArea>
    </format>
    <format dxfId="245">
      <pivotArea dataOnly="0" labelOnly="1" fieldPosition="0">
        <references count="2">
          <reference field="2" count="1" selected="0">
            <x v="2"/>
          </reference>
          <reference field="4" count="5">
            <x v="0"/>
            <x v="2"/>
            <x v="4"/>
            <x v="5"/>
            <x v="12"/>
          </reference>
        </references>
      </pivotArea>
    </format>
    <format dxfId="244">
      <pivotArea dataOnly="0" labelOnly="1" fieldPosition="0">
        <references count="2">
          <reference field="2" count="1" selected="0">
            <x v="3"/>
          </reference>
          <reference field="4" count="4">
            <x v="7"/>
            <x v="9"/>
            <x v="10"/>
            <x v="13"/>
          </reference>
        </references>
      </pivotArea>
    </format>
    <format dxfId="2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1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240">
      <pivotArea dataOnly="0" outline="0" fieldPosition="0">
        <references count="1">
          <reference field="4294967294" count="1">
            <x v="4"/>
          </reference>
        </references>
      </pivotArea>
    </format>
    <format dxfId="239">
      <pivotArea dataOnly="0" labelOnly="1" fieldPosition="0">
        <references count="2">
          <reference field="2" count="1" selected="0">
            <x v="0"/>
          </reference>
          <reference field="4" count="1">
            <x v="3"/>
          </reference>
        </references>
      </pivotArea>
    </format>
    <format dxfId="238">
      <pivotArea dataOnly="0" labelOnly="1" fieldPosition="0">
        <references count="1">
          <reference field="5" count="0"/>
        </references>
      </pivotArea>
    </format>
    <format dxfId="237">
      <pivotArea dataOnly="0" labelOnly="1" fieldPosition="0">
        <references count="1">
          <reference field="5" count="0"/>
        </references>
      </pivotArea>
    </format>
    <format dxfId="236">
      <pivotArea dataOnly="0" labelOnly="1" fieldPosition="0">
        <references count="1">
          <reference field="7" count="0"/>
        </references>
      </pivotArea>
    </format>
    <format dxfId="235">
      <pivotArea dataOnly="0" labelOnly="1" fieldPosition="0">
        <references count="1">
          <reference field="7" count="0"/>
        </references>
      </pivotArea>
    </format>
    <format dxfId="234">
      <pivotArea dataOnly="0" labelOnly="1" fieldPosition="0">
        <references count="1">
          <reference field="7" count="0"/>
        </references>
      </pivotArea>
    </format>
    <format dxfId="233">
      <pivotArea dataOnly="0" labelOnly="1" fieldPosition="0">
        <references count="1">
          <reference field="8" count="0"/>
        </references>
      </pivotArea>
    </format>
    <format dxfId="232">
      <pivotArea dataOnly="0" labelOnly="1" fieldPosition="0">
        <references count="1">
          <reference field="8" count="0"/>
        </references>
      </pivotArea>
    </format>
    <format dxfId="231">
      <pivotArea dataOnly="0" labelOnly="1" fieldPosition="0">
        <references count="1">
          <reference field="8" count="0"/>
        </references>
      </pivotArea>
    </format>
    <format dxfId="230">
      <pivotArea dataOnly="0" labelOnly="1" fieldPosition="0">
        <references count="1">
          <reference field="8" count="0"/>
        </references>
      </pivotArea>
    </format>
    <format dxfId="229">
      <pivotArea dataOnly="0" labelOnly="1" fieldPosition="0">
        <references count="1">
          <reference field="9" count="0"/>
        </references>
      </pivotArea>
    </format>
    <format dxfId="228">
      <pivotArea dataOnly="0" labelOnly="1" fieldPosition="0">
        <references count="1">
          <reference field="9" count="0"/>
        </references>
      </pivotArea>
    </format>
    <format dxfId="227">
      <pivotArea dataOnly="0" labelOnly="1" fieldPosition="0">
        <references count="1">
          <reference field="9" count="0"/>
        </references>
      </pivotArea>
    </format>
    <format dxfId="226">
      <pivotArea dataOnly="0" labelOnly="1" fieldPosition="0">
        <references count="1">
          <reference field="9" count="0"/>
        </references>
      </pivotArea>
    </format>
    <format dxfId="225">
      <pivotArea dataOnly="0" labelOnly="1" fieldPosition="0">
        <references count="1">
          <reference field="9" count="0"/>
        </references>
      </pivotArea>
    </format>
    <format dxfId="224">
      <pivotArea dataOnly="0" labelOnly="1" fieldPosition="0">
        <references count="1">
          <reference field="10" count="0"/>
        </references>
      </pivotArea>
    </format>
    <format dxfId="223">
      <pivotArea dataOnly="0" labelOnly="1" fieldPosition="0">
        <references count="1">
          <reference field="10" count="0"/>
        </references>
      </pivotArea>
    </format>
    <format dxfId="222">
      <pivotArea dataOnly="0" labelOnly="1" fieldPosition="0">
        <references count="1">
          <reference field="10" count="0"/>
        </references>
      </pivotArea>
    </format>
    <format dxfId="221">
      <pivotArea dataOnly="0" labelOnly="1" fieldPosition="0">
        <references count="1">
          <reference field="10" count="0"/>
        </references>
      </pivotArea>
    </format>
    <format dxfId="220">
      <pivotArea dataOnly="0" labelOnly="1" fieldPosition="0">
        <references count="1">
          <reference field="10" count="0"/>
        </references>
      </pivotArea>
    </format>
    <format dxfId="219">
      <pivotArea dataOnly="0" labelOnly="1" fieldPosition="0">
        <references count="1">
          <reference field="10" count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MDMQ" errorCaption="0" showError="1" updatedVersion="6" minRefreshableVersion="3" useAutoFormatting="1" itemPrintTitles="1" createdVersion="6" indent="0" outline="1" outlineData="1" multipleFieldFilters="0" chartFormat="2" rowHeaderCaption="Area / Sector / Centro Gestor / Programa / Proyecto / Grupo de Gasto / Partida">
  <location ref="A4:F16" firstHeaderRow="0" firstDataRow="1" firstDataCol="1"/>
  <pivotFields count="28">
    <pivotField showAll="0"/>
    <pivotField showAll="0"/>
    <pivotField showAll="0">
      <items count="5">
        <item x="0"/>
        <item x="2"/>
        <item x="1"/>
        <item x="3"/>
        <item t="default"/>
      </items>
    </pivotField>
    <pivotField showAll="0"/>
    <pivotField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t="default"/>
      </items>
    </pivotField>
    <pivotField showAll="0">
      <items count="75">
        <item x="9"/>
        <item x="10"/>
        <item x="15"/>
        <item x="16"/>
        <item x="64"/>
        <item x="68"/>
        <item x="70"/>
        <item x="45"/>
        <item x="65"/>
        <item x="66"/>
        <item x="11"/>
        <item x="67"/>
        <item x="20"/>
        <item x="71"/>
        <item x="48"/>
        <item x="69"/>
        <item x="72"/>
        <item x="61"/>
        <item x="62"/>
        <item x="63"/>
        <item x="1"/>
        <item x="21"/>
        <item x="26"/>
        <item x="28"/>
        <item x="30"/>
        <item x="22"/>
        <item x="24"/>
        <item x="25"/>
        <item x="23"/>
        <item x="27"/>
        <item x="12"/>
        <item x="29"/>
        <item x="46"/>
        <item x="18"/>
        <item x="47"/>
        <item x="42"/>
        <item x="49"/>
        <item x="33"/>
        <item x="50"/>
        <item x="57"/>
        <item x="51"/>
        <item x="41"/>
        <item x="40"/>
        <item x="14"/>
        <item x="13"/>
        <item x="55"/>
        <item x="32"/>
        <item x="38"/>
        <item x="19"/>
        <item x="56"/>
        <item x="52"/>
        <item x="73"/>
        <item x="17"/>
        <item x="53"/>
        <item x="37"/>
        <item x="39"/>
        <item x="36"/>
        <item x="58"/>
        <item x="44"/>
        <item x="43"/>
        <item x="54"/>
        <item x="59"/>
        <item x="60"/>
        <item x="31"/>
        <item x="34"/>
        <item x="35"/>
        <item x="3"/>
        <item x="0"/>
        <item x="5"/>
        <item x="2"/>
        <item x="6"/>
        <item x="4"/>
        <item x="7"/>
        <item x="8"/>
        <item t="default"/>
      </items>
    </pivotField>
    <pivotField showAll="0">
      <items count="30">
        <item x="18"/>
        <item x="4"/>
        <item x="21"/>
        <item x="3"/>
        <item x="24"/>
        <item x="5"/>
        <item x="10"/>
        <item x="25"/>
        <item x="0"/>
        <item x="8"/>
        <item x="9"/>
        <item x="26"/>
        <item x="12"/>
        <item x="13"/>
        <item x="1"/>
        <item x="23"/>
        <item x="27"/>
        <item x="17"/>
        <item x="6"/>
        <item x="16"/>
        <item x="19"/>
        <item x="11"/>
        <item x="7"/>
        <item x="20"/>
        <item x="28"/>
        <item x="2"/>
        <item x="22"/>
        <item x="14"/>
        <item x="15"/>
        <item t="default"/>
      </items>
    </pivotField>
    <pivotField axis="axisRow" showAll="0">
      <items count="119">
        <item x="1"/>
        <item x="0"/>
        <item h="1" x="52"/>
        <item h="1" x="50"/>
        <item h="1" x="68"/>
        <item h="1" x="57"/>
        <item h="1" x="58"/>
        <item h="1" x="36"/>
        <item h="1" x="49"/>
        <item h="1" x="117"/>
        <item h="1" x="54"/>
        <item h="1" x="56"/>
        <item h="1" x="53"/>
        <item h="1" x="60"/>
        <item h="1" x="48"/>
        <item h="1" x="51"/>
        <item h="1" x="55"/>
        <item h="1" x="35"/>
        <item h="1" x="4"/>
        <item h="1" x="70"/>
        <item h="1" x="71"/>
        <item h="1" x="74"/>
        <item h="1" x="72"/>
        <item h="1" x="73"/>
        <item h="1" x="5"/>
        <item h="1" x="6"/>
        <item h="1" x="7"/>
        <item h="1" x="2"/>
        <item h="1" x="8"/>
        <item h="1" x="9"/>
        <item h="1" x="101"/>
        <item h="1" x="102"/>
        <item h="1" x="10"/>
        <item h="1" x="77"/>
        <item h="1" x="76"/>
        <item h="1" x="32"/>
        <item h="1" x="78"/>
        <item h="1" x="33"/>
        <item h="1" x="11"/>
        <item h="1" x="24"/>
        <item h="1" x="22"/>
        <item h="1" x="23"/>
        <item h="1" x="90"/>
        <item h="1" x="12"/>
        <item h="1" x="91"/>
        <item h="1" x="92"/>
        <item h="1" x="93"/>
        <item h="1" x="95"/>
        <item h="1" x="34"/>
        <item h="1" x="96"/>
        <item h="1" x="94"/>
        <item h="1" x="97"/>
        <item h="1" x="98"/>
        <item h="1" x="99"/>
        <item h="1" x="100"/>
        <item h="1" x="81"/>
        <item h="1" x="87"/>
        <item h="1" x="79"/>
        <item h="1" x="13"/>
        <item h="1" x="80"/>
        <item h="1" x="25"/>
        <item h="1" x="82"/>
        <item h="1" x="26"/>
        <item h="1" x="27"/>
        <item h="1" x="28"/>
        <item h="1" x="83"/>
        <item h="1" x="84"/>
        <item h="1" x="29"/>
        <item h="1" x="85"/>
        <item h="1" x="86"/>
        <item h="1" x="38"/>
        <item h="1" x="44"/>
        <item h="1" x="69"/>
        <item h="1" x="30"/>
        <item h="1" x="75"/>
        <item h="1" x="61"/>
        <item h="1" x="103"/>
        <item h="1" x="104"/>
        <item h="1" x="105"/>
        <item h="1" x="106"/>
        <item h="1" x="59"/>
        <item h="1" x="45"/>
        <item h="1" x="47"/>
        <item h="1" x="43"/>
        <item h="1" x="19"/>
        <item h="1" x="39"/>
        <item h="1" x="40"/>
        <item h="1" x="20"/>
        <item h="1" x="31"/>
        <item h="1" x="41"/>
        <item h="1" x="42"/>
        <item h="1" x="46"/>
        <item h="1" x="88"/>
        <item h="1" x="14"/>
        <item h="1" x="15"/>
        <item h="1" x="3"/>
        <item h="1" x="112"/>
        <item h="1" x="114"/>
        <item h="1" x="113"/>
        <item h="1" x="89"/>
        <item h="1" x="115"/>
        <item h="1" x="37"/>
        <item h="1" x="21"/>
        <item h="1" x="16"/>
        <item h="1" x="107"/>
        <item h="1" x="108"/>
        <item h="1" x="17"/>
        <item h="1" x="18"/>
        <item h="1" x="62"/>
        <item h="1" x="64"/>
        <item h="1" x="66"/>
        <item h="1" x="63"/>
        <item h="1" x="65"/>
        <item h="1" x="67"/>
        <item h="1" x="109"/>
        <item h="1" x="110"/>
        <item h="1" x="111"/>
        <item h="1" x="116"/>
        <item t="default"/>
      </items>
    </pivotField>
    <pivotField axis="axisRow" showAll="0">
      <items count="14">
        <item x="0"/>
        <item x="1"/>
        <item x="11"/>
        <item x="2"/>
        <item x="10"/>
        <item x="3"/>
        <item x="4"/>
        <item x="5"/>
        <item x="8"/>
        <item x="9"/>
        <item x="6"/>
        <item x="12"/>
        <item x="7"/>
        <item t="default"/>
      </items>
    </pivotField>
    <pivotField showAll="0">
      <items count="239">
        <item x="0"/>
        <item x="1"/>
        <item x="152"/>
        <item x="2"/>
        <item x="3"/>
        <item x="4"/>
        <item x="5"/>
        <item x="6"/>
        <item x="7"/>
        <item x="81"/>
        <item x="8"/>
        <item x="9"/>
        <item x="82"/>
        <item x="10"/>
        <item x="11"/>
        <item x="12"/>
        <item x="13"/>
        <item x="172"/>
        <item x="201"/>
        <item x="173"/>
        <item x="14"/>
        <item x="15"/>
        <item x="16"/>
        <item x="17"/>
        <item x="91"/>
        <item x="18"/>
        <item x="139"/>
        <item x="19"/>
        <item x="20"/>
        <item x="140"/>
        <item x="92"/>
        <item x="21"/>
        <item x="22"/>
        <item x="202"/>
        <item x="230"/>
        <item x="121"/>
        <item x="83"/>
        <item x="207"/>
        <item x="112"/>
        <item x="23"/>
        <item x="165"/>
        <item x="84"/>
        <item x="193"/>
        <item x="85"/>
        <item x="86"/>
        <item x="24"/>
        <item x="93"/>
        <item x="25"/>
        <item x="26"/>
        <item x="122"/>
        <item x="127"/>
        <item x="236"/>
        <item x="113"/>
        <item x="178"/>
        <item x="166"/>
        <item x="27"/>
        <item x="203"/>
        <item x="180"/>
        <item x="174"/>
        <item x="208"/>
        <item x="175"/>
        <item x="118"/>
        <item x="105"/>
        <item x="28"/>
        <item x="87"/>
        <item x="29"/>
        <item x="30"/>
        <item x="31"/>
        <item x="32"/>
        <item x="33"/>
        <item x="34"/>
        <item x="167"/>
        <item x="35"/>
        <item x="94"/>
        <item x="36"/>
        <item x="153"/>
        <item x="37"/>
        <item x="197"/>
        <item x="95"/>
        <item x="128"/>
        <item x="168"/>
        <item x="204"/>
        <item x="141"/>
        <item x="154"/>
        <item x="198"/>
        <item x="169"/>
        <item x="96"/>
        <item x="97"/>
        <item x="123"/>
        <item x="119"/>
        <item x="237"/>
        <item x="114"/>
        <item x="181"/>
        <item x="182"/>
        <item x="183"/>
        <item x="38"/>
        <item x="158"/>
        <item x="39"/>
        <item x="98"/>
        <item x="176"/>
        <item x="184"/>
        <item x="185"/>
        <item x="186"/>
        <item x="187"/>
        <item x="188"/>
        <item x="177"/>
        <item x="231"/>
        <item x="40"/>
        <item x="41"/>
        <item x="232"/>
        <item x="233"/>
        <item x="234"/>
        <item x="142"/>
        <item x="42"/>
        <item x="213"/>
        <item x="43"/>
        <item x="214"/>
        <item x="215"/>
        <item x="44"/>
        <item x="45"/>
        <item x="235"/>
        <item x="199"/>
        <item x="107"/>
        <item x="108"/>
        <item x="109"/>
        <item x="143"/>
        <item x="179"/>
        <item x="116"/>
        <item x="60"/>
        <item x="57"/>
        <item x="53"/>
        <item x="124"/>
        <item x="61"/>
        <item x="72"/>
        <item x="205"/>
        <item x="125"/>
        <item x="224"/>
        <item x="222"/>
        <item x="144"/>
        <item x="58"/>
        <item x="209"/>
        <item x="54"/>
        <item x="148"/>
        <item x="211"/>
        <item x="223"/>
        <item x="227"/>
        <item x="101"/>
        <item x="99"/>
        <item x="155"/>
        <item x="149"/>
        <item x="145"/>
        <item x="194"/>
        <item x="62"/>
        <item x="63"/>
        <item x="46"/>
        <item x="129"/>
        <item x="159"/>
        <item x="120"/>
        <item x="67"/>
        <item x="147"/>
        <item x="160"/>
        <item x="70"/>
        <item x="55"/>
        <item x="47"/>
        <item x="106"/>
        <item x="150"/>
        <item x="111"/>
        <item x="48"/>
        <item x="49"/>
        <item x="195"/>
        <item x="200"/>
        <item x="170"/>
        <item x="88"/>
        <item x="56"/>
        <item x="89"/>
        <item x="126"/>
        <item x="110"/>
        <item x="219"/>
        <item x="69"/>
        <item x="130"/>
        <item x="50"/>
        <item x="73"/>
        <item x="64"/>
        <item x="131"/>
        <item x="132"/>
        <item x="71"/>
        <item x="68"/>
        <item x="218"/>
        <item x="59"/>
        <item x="133"/>
        <item x="51"/>
        <item x="225"/>
        <item x="65"/>
        <item x="161"/>
        <item x="226"/>
        <item x="220"/>
        <item x="134"/>
        <item x="102"/>
        <item x="135"/>
        <item x="103"/>
        <item x="115"/>
        <item x="52"/>
        <item x="100"/>
        <item x="66"/>
        <item x="151"/>
        <item x="216"/>
        <item x="210"/>
        <item x="75"/>
        <item x="76"/>
        <item x="74"/>
        <item x="162"/>
        <item x="104"/>
        <item x="136"/>
        <item x="163"/>
        <item x="156"/>
        <item x="157"/>
        <item x="228"/>
        <item x="137"/>
        <item x="221"/>
        <item x="196"/>
        <item x="79"/>
        <item x="77"/>
        <item x="146"/>
        <item x="117"/>
        <item x="78"/>
        <item x="217"/>
        <item x="80"/>
        <item x="229"/>
        <item x="138"/>
        <item x="171"/>
        <item x="212"/>
        <item x="206"/>
        <item x="164"/>
        <item x="189"/>
        <item x="190"/>
        <item x="191"/>
        <item x="90"/>
        <item x="192"/>
        <item t="default"/>
      </items>
    </pivotField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8"/>
    <field x="9"/>
  </rowFields>
  <rowItems count="12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12"/>
    </i>
    <i>
      <x v="1"/>
    </i>
    <i r="1">
      <x/>
    </i>
    <i r="1">
      <x v="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13">
    <format dxfId="15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field="2" type="button" dataOnly="0" labelOnly="1" outline="0"/>
    </format>
    <format dxfId="150">
      <pivotArea dataOnly="0" labelOnly="1" grandRow="1" outline="0" fieldPosition="0"/>
    </format>
    <format dxfId="1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7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146">
      <pivotArea dataOnly="0" outline="0" fieldPosition="0">
        <references count="1">
          <reference field="4294967294" count="1">
            <x v="4"/>
          </reference>
        </references>
      </pivotArea>
    </format>
    <format dxfId="145">
      <pivotArea dataOnly="0" labelOnly="1" fieldPosition="0">
        <references count="1">
          <reference field="8" count="0"/>
        </references>
      </pivotArea>
    </format>
    <format dxfId="144">
      <pivotArea dataOnly="0" labelOnly="1" fieldPosition="0">
        <references count="1">
          <reference field="8" count="0"/>
        </references>
      </pivotArea>
    </format>
    <format dxfId="143">
      <pivotArea dataOnly="0" labelOnly="1" fieldPosition="0">
        <references count="1">
          <reference field="8" count="0"/>
        </references>
      </pivotArea>
    </format>
    <format dxfId="142">
      <pivotArea dataOnly="0" labelOnly="1" fieldPosition="0">
        <references count="1">
          <reference field="8" count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 / Centro Gestor / Programa / Proyecto / Grupo de Gasto / Partida">
  <location ref="A4229:F4242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7">
    <field x="2"/>
    <field x="4"/>
    <field x="5"/>
    <field x="7"/>
    <field x="8"/>
    <field x="9"/>
    <field x="10"/>
  </rowFields>
  <rowItems count="13">
    <i>
      <x/>
    </i>
    <i r="1">
      <x/>
    </i>
    <i r="2">
      <x/>
    </i>
    <i r="3">
      <x/>
    </i>
    <i r="4">
      <x/>
    </i>
    <i r="5">
      <x/>
    </i>
    <i r="6">
      <x/>
    </i>
    <i r="5">
      <x v="1"/>
    </i>
    <i r="6">
      <x v="1"/>
    </i>
    <i r="5">
      <x v="2"/>
    </i>
    <i r="6">
      <x v="2"/>
    </i>
    <i r="6"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32">
    <format dxfId="18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85">
      <pivotArea type="all" dataOnly="0" outline="0" fieldPosition="0"/>
    </format>
    <format dxfId="184">
      <pivotArea outline="0" collapsedLevelsAreSubtotals="1" fieldPosition="0"/>
    </format>
    <format dxfId="183">
      <pivotArea field="2" type="button" dataOnly="0" labelOnly="1" outline="0" axis="axisRow" fieldPosition="0"/>
    </format>
    <format dxfId="182">
      <pivotArea dataOnly="0" labelOnly="1" fieldPosition="0">
        <references count="1">
          <reference field="2" count="0"/>
        </references>
      </pivotArea>
    </format>
    <format dxfId="181">
      <pivotArea dataOnly="0" labelOnly="1" grandRow="1" outline="0" fieldPosition="0"/>
    </format>
    <format dxfId="180">
      <pivotArea dataOnly="0" labelOnly="1" fieldPosition="0">
        <references count="2">
          <reference field="2" count="0" selected="0"/>
          <reference field="4" count="0"/>
        </references>
      </pivotArea>
    </format>
    <format dxfId="1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176">
      <pivotArea dataOnly="0" outline="0" fieldPosition="0">
        <references count="1">
          <reference field="4294967294" count="1">
            <x v="4"/>
          </reference>
        </references>
      </pivotArea>
    </format>
    <format dxfId="175">
      <pivotArea dataOnly="0" labelOnly="1" fieldPosition="0">
        <references count="1">
          <reference field="4" count="0"/>
        </references>
      </pivotArea>
    </format>
    <format dxfId="174">
      <pivotArea dataOnly="0" labelOnly="1" fieldPosition="0">
        <references count="1">
          <reference field="5" count="0"/>
        </references>
      </pivotArea>
    </format>
    <format dxfId="173">
      <pivotArea dataOnly="0" labelOnly="1" fieldPosition="0">
        <references count="1">
          <reference field="5" count="0"/>
        </references>
      </pivotArea>
    </format>
    <format dxfId="172">
      <pivotArea dataOnly="0" labelOnly="1" fieldPosition="0">
        <references count="1">
          <reference field="7" count="0"/>
        </references>
      </pivotArea>
    </format>
    <format dxfId="171">
      <pivotArea dataOnly="0" labelOnly="1" fieldPosition="0">
        <references count="1">
          <reference field="7" count="0"/>
        </references>
      </pivotArea>
    </format>
    <format dxfId="170">
      <pivotArea dataOnly="0" labelOnly="1" fieldPosition="0">
        <references count="1">
          <reference field="7" count="0"/>
        </references>
      </pivotArea>
    </format>
    <format dxfId="169">
      <pivotArea dataOnly="0" labelOnly="1" fieldPosition="0">
        <references count="1">
          <reference field="8" count="0"/>
        </references>
      </pivotArea>
    </format>
    <format dxfId="168">
      <pivotArea dataOnly="0" labelOnly="1" fieldPosition="0">
        <references count="1">
          <reference field="8" count="0"/>
        </references>
      </pivotArea>
    </format>
    <format dxfId="167">
      <pivotArea dataOnly="0" labelOnly="1" fieldPosition="0">
        <references count="1">
          <reference field="8" count="0"/>
        </references>
      </pivotArea>
    </format>
    <format dxfId="166">
      <pivotArea dataOnly="0" labelOnly="1" fieldPosition="0">
        <references count="1">
          <reference field="8" count="0"/>
        </references>
      </pivotArea>
    </format>
    <format dxfId="165">
      <pivotArea dataOnly="0" labelOnly="1" fieldPosition="0">
        <references count="1">
          <reference field="9" count="0"/>
        </references>
      </pivotArea>
    </format>
    <format dxfId="164">
      <pivotArea dataOnly="0" labelOnly="1" fieldPosition="0">
        <references count="1">
          <reference field="9" count="0"/>
        </references>
      </pivotArea>
    </format>
    <format dxfId="163">
      <pivotArea dataOnly="0" labelOnly="1" fieldPosition="0">
        <references count="1">
          <reference field="9" count="0"/>
        </references>
      </pivotArea>
    </format>
    <format dxfId="162">
      <pivotArea dataOnly="0" labelOnly="1" fieldPosition="0">
        <references count="1">
          <reference field="9" count="0"/>
        </references>
      </pivotArea>
    </format>
    <format dxfId="161">
      <pivotArea dataOnly="0" labelOnly="1" fieldPosition="0">
        <references count="1">
          <reference field="9" count="0"/>
        </references>
      </pivotArea>
    </format>
    <format dxfId="160">
      <pivotArea dataOnly="0" labelOnly="1" fieldPosition="0">
        <references count="1">
          <reference field="10" count="0"/>
        </references>
      </pivotArea>
    </format>
    <format dxfId="159">
      <pivotArea dataOnly="0" labelOnly="1" fieldPosition="0">
        <references count="1">
          <reference field="10" count="0"/>
        </references>
      </pivotArea>
    </format>
    <format dxfId="158">
      <pivotArea dataOnly="0" labelOnly="1" fieldPosition="0">
        <references count="1">
          <reference field="10" count="0"/>
        </references>
      </pivotArea>
    </format>
    <format dxfId="157">
      <pivotArea dataOnly="0" labelOnly="1" fieldPosition="0">
        <references count="1">
          <reference field="10" count="0"/>
        </references>
      </pivotArea>
    </format>
    <format dxfId="156">
      <pivotArea dataOnly="0" labelOnly="1" fieldPosition="0">
        <references count="1">
          <reference field="10" count="0"/>
        </references>
      </pivotArea>
    </format>
    <format dxfId="155">
      <pivotArea dataOnly="0" labelOnly="1" fieldPosition="0">
        <references count="1">
          <reference field="10" count="0"/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">
  <location ref="A34:F37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2">
    <field x="2"/>
    <field x="4"/>
  </rowFields>
  <rowItems count="3">
    <i>
      <x/>
    </i>
    <i r="1">
      <x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11">
    <format dxfId="9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field="2" type="button" dataOnly="0" labelOnly="1" outline="0" axis="axisRow" fieldPosition="0"/>
    </format>
    <format dxfId="90">
      <pivotArea dataOnly="0" labelOnly="1" fieldPosition="0">
        <references count="1">
          <reference field="2" count="0"/>
        </references>
      </pivotArea>
    </format>
    <format dxfId="89">
      <pivotArea dataOnly="0" labelOnly="1" grandRow="1" outline="0" fieldPosition="0"/>
    </format>
    <format dxfId="88">
      <pivotArea dataOnly="0" labelOnly="1" fieldPosition="0">
        <references count="2">
          <reference field="2" count="0" selected="0"/>
          <reference field="4" count="0"/>
        </references>
      </pivotArea>
    </format>
    <format dxfId="8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5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84">
      <pivotArea dataOnly="0" outline="0" fieldPosition="0">
        <references count="1">
          <reference field="4294967294" count="1"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9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 / Grupo de Gasto">
  <location ref="H34:M40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3">
    <field x="2"/>
    <field x="4"/>
    <field x="9"/>
  </rowFields>
  <rowItems count="6">
    <i>
      <x/>
    </i>
    <i r="1">
      <x/>
    </i>
    <i r="2">
      <x/>
    </i>
    <i r="2">
      <x v="1"/>
    </i>
    <i r="2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23">
    <format dxfId="117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field="2" type="button" dataOnly="0" labelOnly="1" outline="0" axis="axisRow" fieldPosition="0"/>
    </format>
    <format dxfId="113">
      <pivotArea dataOnly="0" labelOnly="1" fieldPosition="0">
        <references count="1">
          <reference field="2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2">
          <reference field="2" count="0" selected="0"/>
          <reference field="4" count="0"/>
        </references>
      </pivotArea>
    </format>
    <format dxfId="1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8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107">
      <pivotArea dataOnly="0" outline="0" fieldPosition="0">
        <references count="1">
          <reference field="4294967294" count="1">
            <x v="4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0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field="2" type="button" dataOnly="0" labelOnly="1" outline="0" axis="axisRow" fieldPosition="0"/>
    </format>
    <format dxfId="101">
      <pivotArea dataOnly="0" labelOnly="1" fieldPosition="0">
        <references count="1">
          <reference field="2" count="0"/>
        </references>
      </pivotArea>
    </format>
    <format dxfId="100">
      <pivotArea dataOnly="0" labelOnly="1" grandRow="1" outline="0" fieldPosition="0"/>
    </format>
    <format dxfId="99">
      <pivotArea dataOnly="0" labelOnly="1" fieldPosition="0">
        <references count="2">
          <reference field="2" count="0" selected="0"/>
          <reference field="4" count="0"/>
        </references>
      </pivotArea>
    </format>
    <format dxfId="98">
      <pivotArea dataOnly="0" labelOnly="1" fieldPosition="0">
        <references count="3">
          <reference field="2" count="0" selected="0"/>
          <reference field="4" count="0" selected="0"/>
          <reference field="9" count="0"/>
        </references>
      </pivotArea>
    </format>
    <format dxfId="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6">
      <pivotArea field="2" type="button" dataOnly="0" labelOnly="1" outline="0" axis="axisRow" fieldPosition="0"/>
    </format>
    <format dxfId="9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MDMQ" updatedVersion="6" minRefreshableVersion="3" useAutoFormatting="1" itemPrintTitles="1" createdVersion="6" indent="0" outline="1" outlineData="1" multipleFieldFilters="0" chartFormat="2" rowHeaderCaption="Area / Sector">
  <location ref="A5:F26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21">
    <i>
      <x/>
    </i>
    <i r="1">
      <x v="3"/>
    </i>
    <i r="1">
      <x v="6"/>
    </i>
    <i r="1">
      <x v="11"/>
    </i>
    <i r="1">
      <x v="14"/>
    </i>
    <i r="1">
      <x v="15"/>
    </i>
    <i>
      <x v="1"/>
    </i>
    <i r="1">
      <x v="1"/>
    </i>
    <i r="1">
      <x v="8"/>
    </i>
    <i>
      <x v="2"/>
    </i>
    <i r="1">
      <x/>
    </i>
    <i r="1">
      <x v="2"/>
    </i>
    <i r="1">
      <x v="4"/>
    </i>
    <i r="1">
      <x v="5"/>
    </i>
    <i r="1">
      <x v="12"/>
    </i>
    <i>
      <x v="3"/>
    </i>
    <i r="1">
      <x v="7"/>
    </i>
    <i r="1">
      <x v="9"/>
    </i>
    <i r="1">
      <x v="10"/>
    </i>
    <i r="1">
      <x v="1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Asignación inicial" fld="12" baseField="0" baseItem="0"/>
    <dataField name=" Codificado Actual" fld="14" baseField="0" baseItem="0"/>
    <dataField name=" Reformas" fld="15" baseField="0" baseItem="0"/>
    <dataField name=" Codificado con Reforma" fld="16" baseField="0" baseItem="0"/>
    <dataField name=" % Reducción" fld="26" baseField="0" baseItem="0" numFmtId="164"/>
  </dataFields>
  <formats count="24">
    <format dxfId="141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2" type="button" dataOnly="0" labelOnly="1" outline="0" axis="axisRow" fieldPosition="0"/>
    </format>
    <format dxfId="137">
      <pivotArea dataOnly="0" labelOnly="1" fieldPosition="0">
        <references count="1">
          <reference field="2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2">
          <reference field="2" count="1" selected="0">
            <x v="0"/>
          </reference>
          <reference field="4" count="5">
            <x v="3"/>
            <x v="6"/>
            <x v="11"/>
            <x v="14"/>
            <x v="15"/>
          </reference>
        </references>
      </pivotArea>
    </format>
    <format dxfId="134">
      <pivotArea dataOnly="0" labelOnly="1" fieldPosition="0">
        <references count="2">
          <reference field="2" count="1" selected="0">
            <x v="1"/>
          </reference>
          <reference field="4" count="2">
            <x v="1"/>
            <x v="8"/>
          </reference>
        </references>
      </pivotArea>
    </format>
    <format dxfId="133">
      <pivotArea dataOnly="0" labelOnly="1" fieldPosition="0">
        <references count="2">
          <reference field="2" count="1" selected="0">
            <x v="2"/>
          </reference>
          <reference field="4" count="5">
            <x v="0"/>
            <x v="2"/>
            <x v="4"/>
            <x v="5"/>
            <x v="12"/>
          </reference>
        </references>
      </pivotArea>
    </format>
    <format dxfId="132">
      <pivotArea dataOnly="0" labelOnly="1" fieldPosition="0">
        <references count="2">
          <reference field="2" count="1" selected="0">
            <x v="3"/>
          </reference>
          <reference field="4" count="4">
            <x v="7"/>
            <x v="9"/>
            <x v="10"/>
            <x v="13"/>
          </reference>
        </references>
      </pivotArea>
    </format>
    <format dxfId="13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9">
      <pivotArea dataOnly="0" outline="0" fieldPosition="0">
        <references count="1">
          <reference field="4294967294" count="2">
            <x v="2"/>
            <x v="3"/>
          </reference>
        </references>
      </pivotArea>
    </format>
    <format dxfId="128">
      <pivotArea dataOnly="0" outline="0" fieldPosition="0">
        <references count="1">
          <reference field="4294967294" count="1">
            <x v="4"/>
          </reference>
        </references>
      </pivotArea>
    </format>
    <format dxfId="127">
      <pivotArea field="2" type="button" dataOnly="0" labelOnly="1" outline="0" axis="axisRow" fieldPosition="0"/>
    </format>
    <format dxfId="126">
      <pivotArea field="2" type="button" dataOnly="0" labelOnly="1" outline="0" axis="axisRow" fieldPosition="0"/>
    </format>
    <format dxfId="125">
      <pivotArea field="2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3">
      <pivotArea field="2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1">
      <pivotArea field="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9">
      <pivotArea field="2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grandTotalCaption="Total Proyecto Metro de Quito" updatedVersion="6" minRefreshableVersion="3" useAutoFormatting="1" itemPrintTitles="1" createdVersion="6" indent="0" outline="1" outlineData="1" multipleFieldFilters="0" rowHeaderCaption="Area / Sector">
  <location ref="A34:G37" firstHeaderRow="0" firstDataRow="1" firstDataCol="1"/>
  <pivotFields count="27">
    <pivotField showAll="0"/>
    <pivotField showAll="0"/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3">
    <i>
      <x/>
    </i>
    <i r="1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Asignación inicial" fld="12" baseField="0" baseItem="0"/>
    <dataField name=" Codificado Actual" fld="14" baseField="0" baseItem="0"/>
    <dataField name=" Comprometido" fld="18" baseField="0" baseItem="0"/>
    <dataField name=" % Comp." fld="24" baseField="0" baseItem="0" numFmtId="164"/>
    <dataField name=" Devengado" fld="19" baseField="0" baseItem="0"/>
    <dataField name=" % Dev." fld="25" baseField="0" baseItem="0" numFmtId="164"/>
  </dataFields>
  <formats count="7">
    <format dxfId="76">
      <pivotArea dataOnly="0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75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74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73">
      <pivotArea field="2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1">
      <pivotArea field="2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MDMQ" updatedVersion="6" minRefreshableVersion="3" useAutoFormatting="1" itemPrintTitles="1" createdVersion="6" indent="0" outline="1" outlineData="1" multipleFieldFilters="0" chartFormat="1" rowHeaderCaption="Area / Sector">
  <location ref="A5:G26" firstHeaderRow="0" firstDataRow="1" firstDataCol="1"/>
  <pivotFields count="2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7">
        <item x="1"/>
        <item x="2"/>
        <item x="4"/>
        <item x="12"/>
        <item x="14"/>
        <item x="5"/>
        <item x="0"/>
        <item x="6"/>
        <item x="9"/>
        <item x="7"/>
        <item x="8"/>
        <item x="3"/>
        <item x="13"/>
        <item x="15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21">
    <i>
      <x/>
    </i>
    <i r="1">
      <x v="3"/>
    </i>
    <i r="1">
      <x v="6"/>
    </i>
    <i r="1">
      <x v="11"/>
    </i>
    <i r="1">
      <x v="14"/>
    </i>
    <i r="1">
      <x v="15"/>
    </i>
    <i>
      <x v="1"/>
    </i>
    <i r="1">
      <x v="1"/>
    </i>
    <i r="1">
      <x v="8"/>
    </i>
    <i>
      <x v="2"/>
    </i>
    <i r="1">
      <x/>
    </i>
    <i r="1">
      <x v="2"/>
    </i>
    <i r="1">
      <x v="4"/>
    </i>
    <i r="1">
      <x v="5"/>
    </i>
    <i r="1">
      <x v="12"/>
    </i>
    <i>
      <x v="3"/>
    </i>
    <i r="1">
      <x v="7"/>
    </i>
    <i r="1">
      <x v="9"/>
    </i>
    <i r="1">
      <x v="10"/>
    </i>
    <i r="1">
      <x v="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Asignación inicial" fld="12" baseField="0" baseItem="0"/>
    <dataField name=" Codificado Actual" fld="14" baseField="0" baseItem="0"/>
    <dataField name=" Comprometido" fld="18" baseField="0" baseItem="0"/>
    <dataField name=" % Comp." fld="24" baseField="0" baseItem="0" numFmtId="164"/>
    <dataField name=" Devengado" fld="19" baseField="0" baseItem="0"/>
    <dataField name=" % Dev." fld="25" baseField="0" baseItem="0" numFmtId="164"/>
  </dataFields>
  <formats count="6">
    <format dxfId="82">
      <pivotArea dataOnly="0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81">
      <pivotArea dataOnly="0" outline="0" fieldPosition="0">
        <references count="1">
          <reference field="4294967294" count="2">
            <x v="3"/>
            <x v="5"/>
          </reference>
        </references>
      </pivotArea>
    </format>
    <format dxfId="80">
      <pivotArea field="2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8">
      <pivotArea field="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6"/>
  <sheetViews>
    <sheetView tabSelected="1" zoomScale="80" zoomScaleNormal="80" workbookViewId="0">
      <selection sqref="A1:F1"/>
    </sheetView>
  </sheetViews>
  <sheetFormatPr baseColWidth="10" defaultColWidth="41.85546875" defaultRowHeight="12.75" x14ac:dyDescent="0.2"/>
  <cols>
    <col min="1" max="1" width="81.5703125" style="21" bestFit="1" customWidth="1"/>
    <col min="2" max="3" width="19.5703125" style="21" bestFit="1" customWidth="1"/>
    <col min="4" max="4" width="18.5703125" style="21" bestFit="1" customWidth="1"/>
    <col min="5" max="5" width="25.5703125" style="28" bestFit="1" customWidth="1"/>
    <col min="6" max="6" width="14.140625" style="28" bestFit="1" customWidth="1"/>
    <col min="7" max="16384" width="41.85546875" style="21"/>
  </cols>
  <sheetData>
    <row r="1" spans="1:6" ht="15" x14ac:dyDescent="0.2">
      <c r="A1" s="61" t="s">
        <v>1853</v>
      </c>
      <c r="B1" s="62"/>
      <c r="C1" s="62"/>
      <c r="D1" s="62"/>
      <c r="E1" s="62"/>
      <c r="F1" s="63"/>
    </row>
    <row r="2" spans="1:6" ht="15.75" thickBot="1" x14ac:dyDescent="0.25">
      <c r="A2" s="64" t="s">
        <v>1862</v>
      </c>
      <c r="B2" s="65"/>
      <c r="C2" s="65"/>
      <c r="D2" s="65"/>
      <c r="E2" s="65"/>
      <c r="F2" s="66"/>
    </row>
    <row r="4" spans="1:6" x14ac:dyDescent="0.2">
      <c r="A4" s="22" t="s">
        <v>1864</v>
      </c>
      <c r="B4" s="27" t="s">
        <v>1849</v>
      </c>
      <c r="C4" s="27" t="s">
        <v>1850</v>
      </c>
      <c r="D4" s="27" t="s">
        <v>1860</v>
      </c>
      <c r="E4" s="27" t="s">
        <v>1861</v>
      </c>
      <c r="F4" s="31" t="s">
        <v>1863</v>
      </c>
    </row>
    <row r="5" spans="1:6" x14ac:dyDescent="0.2">
      <c r="A5" s="24" t="s">
        <v>2</v>
      </c>
      <c r="B5" s="23">
        <v>395795114.80000001</v>
      </c>
      <c r="C5" s="23">
        <v>395800372.58999997</v>
      </c>
      <c r="D5" s="23">
        <v>-78047020.889999986</v>
      </c>
      <c r="E5" s="23">
        <v>317753351.69999987</v>
      </c>
      <c r="F5" s="31">
        <v>-0.19718784087868202</v>
      </c>
    </row>
    <row r="6" spans="1:6" x14ac:dyDescent="0.2">
      <c r="A6" s="33" t="s">
        <v>1057</v>
      </c>
      <c r="B6" s="23">
        <v>8878882</v>
      </c>
      <c r="C6" s="23">
        <v>11080754.129999997</v>
      </c>
      <c r="D6" s="23">
        <v>-2799065.4600000009</v>
      </c>
      <c r="E6" s="23">
        <v>8281688.6699999981</v>
      </c>
      <c r="F6" s="31">
        <v>-0.25260604352025284</v>
      </c>
    </row>
    <row r="7" spans="1:6" x14ac:dyDescent="0.2">
      <c r="A7" s="34" t="s">
        <v>1058</v>
      </c>
      <c r="B7" s="23">
        <v>6000000</v>
      </c>
      <c r="C7" s="23">
        <v>8204769.4100000001</v>
      </c>
      <c r="D7" s="23">
        <v>-2204769.41</v>
      </c>
      <c r="E7" s="23">
        <v>6000000</v>
      </c>
      <c r="F7" s="31">
        <v>-0.26871802238742015</v>
      </c>
    </row>
    <row r="8" spans="1:6" x14ac:dyDescent="0.2">
      <c r="A8" s="35" t="s">
        <v>792</v>
      </c>
      <c r="B8" s="23">
        <v>6000000</v>
      </c>
      <c r="C8" s="23">
        <v>8204769.4100000001</v>
      </c>
      <c r="D8" s="23">
        <v>-2204769.41</v>
      </c>
      <c r="E8" s="23">
        <v>6000000</v>
      </c>
      <c r="F8" s="31">
        <v>-0.26871802238742015</v>
      </c>
    </row>
    <row r="9" spans="1:6" x14ac:dyDescent="0.2">
      <c r="A9" s="36" t="s">
        <v>1060</v>
      </c>
      <c r="B9" s="23">
        <v>6000000</v>
      </c>
      <c r="C9" s="23">
        <v>8204769.4100000001</v>
      </c>
      <c r="D9" s="23">
        <v>-2204769.41</v>
      </c>
      <c r="E9" s="23">
        <v>6000000</v>
      </c>
      <c r="F9" s="31">
        <v>-0.26871802238742015</v>
      </c>
    </row>
    <row r="10" spans="1:6" x14ac:dyDescent="0.2">
      <c r="A10" s="37" t="s">
        <v>575</v>
      </c>
      <c r="B10" s="23">
        <v>6000000</v>
      </c>
      <c r="C10" s="23">
        <v>8204769.4100000001</v>
      </c>
      <c r="D10" s="23">
        <v>-2204769.41</v>
      </c>
      <c r="E10" s="23">
        <v>6000000</v>
      </c>
      <c r="F10" s="31">
        <v>-0.26871802238742015</v>
      </c>
    </row>
    <row r="11" spans="1:6" x14ac:dyDescent="0.2">
      <c r="A11" s="38" t="s">
        <v>796</v>
      </c>
      <c r="B11" s="23">
        <v>6000000</v>
      </c>
      <c r="C11" s="23">
        <v>8204769.4100000001</v>
      </c>
      <c r="D11" s="23">
        <v>-2204769.41</v>
      </c>
      <c r="E11" s="23">
        <v>6000000</v>
      </c>
      <c r="F11" s="31">
        <v>-0.26871802238742015</v>
      </c>
    </row>
    <row r="12" spans="1:6" x14ac:dyDescent="0.2">
      <c r="A12" s="34" t="s">
        <v>1220</v>
      </c>
      <c r="B12" s="23">
        <v>2878882</v>
      </c>
      <c r="C12" s="23">
        <v>2875984.7199999997</v>
      </c>
      <c r="D12" s="23">
        <v>-594296.04999999993</v>
      </c>
      <c r="E12" s="23">
        <v>2281688.67</v>
      </c>
      <c r="F12" s="31">
        <v>-0.20664089272351904</v>
      </c>
    </row>
    <row r="13" spans="1:6" x14ac:dyDescent="0.2">
      <c r="A13" s="35" t="s">
        <v>1259</v>
      </c>
      <c r="B13" s="23">
        <v>491417.45</v>
      </c>
      <c r="C13" s="23">
        <v>491417.45</v>
      </c>
      <c r="D13" s="23">
        <v>-345417.45</v>
      </c>
      <c r="E13" s="23">
        <v>146000</v>
      </c>
      <c r="F13" s="31">
        <v>-0.70290025313508908</v>
      </c>
    </row>
    <row r="14" spans="1:6" x14ac:dyDescent="0.2">
      <c r="A14" s="36" t="s">
        <v>1260</v>
      </c>
      <c r="B14" s="23">
        <v>126000</v>
      </c>
      <c r="C14" s="23">
        <v>126000</v>
      </c>
      <c r="D14" s="23">
        <v>-30000</v>
      </c>
      <c r="E14" s="23">
        <v>96000</v>
      </c>
      <c r="F14" s="31">
        <v>-0.23809523809523808</v>
      </c>
    </row>
    <row r="15" spans="1:6" x14ac:dyDescent="0.2">
      <c r="A15" s="37" t="s">
        <v>121</v>
      </c>
      <c r="B15" s="23">
        <v>126000</v>
      </c>
      <c r="C15" s="23">
        <v>126000</v>
      </c>
      <c r="D15" s="23">
        <v>-30000</v>
      </c>
      <c r="E15" s="23">
        <v>96000</v>
      </c>
      <c r="F15" s="31">
        <v>-0.23809523809523808</v>
      </c>
    </row>
    <row r="16" spans="1:6" x14ac:dyDescent="0.2">
      <c r="A16" s="38" t="s">
        <v>149</v>
      </c>
      <c r="B16" s="23">
        <v>5000</v>
      </c>
      <c r="C16" s="23">
        <v>5000</v>
      </c>
      <c r="D16" s="23">
        <v>-5000</v>
      </c>
      <c r="E16" s="23">
        <v>0</v>
      </c>
      <c r="F16" s="31">
        <v>-1</v>
      </c>
    </row>
    <row r="17" spans="1:6" x14ac:dyDescent="0.2">
      <c r="A17" s="38" t="s">
        <v>137</v>
      </c>
      <c r="B17" s="23">
        <v>5000</v>
      </c>
      <c r="C17" s="23">
        <v>5000</v>
      </c>
      <c r="D17" s="23">
        <v>-5000</v>
      </c>
      <c r="E17" s="23">
        <v>0</v>
      </c>
      <c r="F17" s="31">
        <v>-1</v>
      </c>
    </row>
    <row r="18" spans="1:6" x14ac:dyDescent="0.2">
      <c r="A18" s="38" t="s">
        <v>1263</v>
      </c>
      <c r="B18" s="23">
        <v>28500</v>
      </c>
      <c r="C18" s="23">
        <v>28500</v>
      </c>
      <c r="D18" s="23">
        <v>0</v>
      </c>
      <c r="E18" s="23">
        <v>28500</v>
      </c>
      <c r="F18" s="31">
        <v>0</v>
      </c>
    </row>
    <row r="19" spans="1:6" x14ac:dyDescent="0.2">
      <c r="A19" s="38" t="s">
        <v>139</v>
      </c>
      <c r="B19" s="23">
        <v>71000</v>
      </c>
      <c r="C19" s="23">
        <v>71000</v>
      </c>
      <c r="D19" s="23">
        <v>-20000</v>
      </c>
      <c r="E19" s="23">
        <v>51000</v>
      </c>
      <c r="F19" s="31">
        <v>-0.28169014084507044</v>
      </c>
    </row>
    <row r="20" spans="1:6" x14ac:dyDescent="0.2">
      <c r="A20" s="38" t="s">
        <v>1266</v>
      </c>
      <c r="B20" s="23">
        <v>16500</v>
      </c>
      <c r="C20" s="23">
        <v>16500</v>
      </c>
      <c r="D20" s="23">
        <v>0</v>
      </c>
      <c r="E20" s="23">
        <v>16500</v>
      </c>
      <c r="F20" s="31">
        <v>0</v>
      </c>
    </row>
    <row r="21" spans="1:6" x14ac:dyDescent="0.2">
      <c r="A21" s="36" t="s">
        <v>1279</v>
      </c>
      <c r="B21" s="23">
        <v>365417.45</v>
      </c>
      <c r="C21" s="23">
        <v>365417.45</v>
      </c>
      <c r="D21" s="23">
        <v>-315417.45</v>
      </c>
      <c r="E21" s="23">
        <v>50000</v>
      </c>
      <c r="F21" s="31">
        <v>-0.8631701906956003</v>
      </c>
    </row>
    <row r="22" spans="1:6" x14ac:dyDescent="0.2">
      <c r="A22" s="37" t="s">
        <v>575</v>
      </c>
      <c r="B22" s="23">
        <v>365417.45</v>
      </c>
      <c r="C22" s="23">
        <v>365417.45</v>
      </c>
      <c r="D22" s="23">
        <v>-315417.45</v>
      </c>
      <c r="E22" s="23">
        <v>50000</v>
      </c>
      <c r="F22" s="31">
        <v>-0.8631701906956003</v>
      </c>
    </row>
    <row r="23" spans="1:6" x14ac:dyDescent="0.2">
      <c r="A23" s="38" t="s">
        <v>576</v>
      </c>
      <c r="B23" s="23">
        <v>365417.45</v>
      </c>
      <c r="C23" s="23">
        <v>365417.45</v>
      </c>
      <c r="D23" s="23">
        <v>-315417.45</v>
      </c>
      <c r="E23" s="23">
        <v>50000</v>
      </c>
      <c r="F23" s="31">
        <v>-0.8631701906956003</v>
      </c>
    </row>
    <row r="24" spans="1:6" x14ac:dyDescent="0.2">
      <c r="A24" s="35" t="s">
        <v>7</v>
      </c>
      <c r="B24" s="23">
        <v>1960464.55</v>
      </c>
      <c r="C24" s="23">
        <v>1957567.2700000003</v>
      </c>
      <c r="D24" s="23">
        <v>-181878.6</v>
      </c>
      <c r="E24" s="23">
        <v>1775688.67</v>
      </c>
      <c r="F24" s="31">
        <v>-9.2910523580627694E-2</v>
      </c>
    </row>
    <row r="25" spans="1:6" x14ac:dyDescent="0.2">
      <c r="A25" s="36" t="s">
        <v>41</v>
      </c>
      <c r="B25" s="23">
        <v>236044</v>
      </c>
      <c r="C25" s="23">
        <v>236044</v>
      </c>
      <c r="D25" s="23">
        <v>-49908</v>
      </c>
      <c r="E25" s="23">
        <v>186136</v>
      </c>
      <c r="F25" s="31">
        <v>-0.21143515615732661</v>
      </c>
    </row>
    <row r="26" spans="1:6" x14ac:dyDescent="0.2">
      <c r="A26" s="37" t="s">
        <v>42</v>
      </c>
      <c r="B26" s="23">
        <v>236044</v>
      </c>
      <c r="C26" s="23">
        <v>236044</v>
      </c>
      <c r="D26" s="23">
        <v>-49908</v>
      </c>
      <c r="E26" s="23">
        <v>186136</v>
      </c>
      <c r="F26" s="31">
        <v>-0.21143515615732661</v>
      </c>
    </row>
    <row r="27" spans="1:6" x14ac:dyDescent="0.2">
      <c r="A27" s="38" t="s">
        <v>295</v>
      </c>
      <c r="B27" s="23">
        <v>46000</v>
      </c>
      <c r="C27" s="23">
        <v>46000</v>
      </c>
      <c r="D27" s="23">
        <v>0</v>
      </c>
      <c r="E27" s="23">
        <v>46000</v>
      </c>
      <c r="F27" s="31">
        <v>0</v>
      </c>
    </row>
    <row r="28" spans="1:6" x14ac:dyDescent="0.2">
      <c r="A28" s="38" t="s">
        <v>52</v>
      </c>
      <c r="B28" s="23">
        <v>19000</v>
      </c>
      <c r="C28" s="23">
        <v>9000</v>
      </c>
      <c r="D28" s="23">
        <v>0</v>
      </c>
      <c r="E28" s="23">
        <v>9000</v>
      </c>
      <c r="F28" s="31">
        <v>0</v>
      </c>
    </row>
    <row r="29" spans="1:6" x14ac:dyDescent="0.2">
      <c r="A29" s="38" t="s">
        <v>54</v>
      </c>
      <c r="B29" s="23">
        <v>18000</v>
      </c>
      <c r="C29" s="23">
        <v>0</v>
      </c>
      <c r="D29" s="23">
        <v>0</v>
      </c>
      <c r="E29" s="23">
        <v>0</v>
      </c>
      <c r="F29" s="31">
        <v>0</v>
      </c>
    </row>
    <row r="30" spans="1:6" x14ac:dyDescent="0.2">
      <c r="A30" s="38" t="s">
        <v>442</v>
      </c>
      <c r="B30" s="23">
        <v>14000</v>
      </c>
      <c r="C30" s="23">
        <v>0</v>
      </c>
      <c r="D30" s="23">
        <v>0</v>
      </c>
      <c r="E30" s="23">
        <v>0</v>
      </c>
      <c r="F30" s="31">
        <v>0</v>
      </c>
    </row>
    <row r="31" spans="1:6" x14ac:dyDescent="0.2">
      <c r="A31" s="38" t="s">
        <v>1242</v>
      </c>
      <c r="B31" s="23">
        <v>5824</v>
      </c>
      <c r="C31" s="23">
        <v>0</v>
      </c>
      <c r="D31" s="23">
        <v>0</v>
      </c>
      <c r="E31" s="23">
        <v>0</v>
      </c>
      <c r="F31" s="31">
        <v>0</v>
      </c>
    </row>
    <row r="32" spans="1:6" x14ac:dyDescent="0.2">
      <c r="A32" s="38" t="s">
        <v>62</v>
      </c>
      <c r="B32" s="23">
        <v>60000</v>
      </c>
      <c r="C32" s="23">
        <v>58312.95</v>
      </c>
      <c r="D32" s="23">
        <v>-49908</v>
      </c>
      <c r="E32" s="23">
        <v>8404.9499999999971</v>
      </c>
      <c r="F32" s="31">
        <v>-0.85586477789238935</v>
      </c>
    </row>
    <row r="33" spans="1:6" x14ac:dyDescent="0.2">
      <c r="A33" s="38" t="s">
        <v>64</v>
      </c>
      <c r="B33" s="23">
        <v>6000</v>
      </c>
      <c r="C33" s="23">
        <v>17750</v>
      </c>
      <c r="D33" s="23">
        <v>0</v>
      </c>
      <c r="E33" s="23">
        <v>17750</v>
      </c>
      <c r="F33" s="31">
        <v>0</v>
      </c>
    </row>
    <row r="34" spans="1:6" x14ac:dyDescent="0.2">
      <c r="A34" s="38" t="s">
        <v>68</v>
      </c>
      <c r="B34" s="23">
        <v>0</v>
      </c>
      <c r="C34" s="23">
        <v>1595.05</v>
      </c>
      <c r="D34" s="23">
        <v>0</v>
      </c>
      <c r="E34" s="23">
        <v>1595.05</v>
      </c>
      <c r="F34" s="31">
        <v>0</v>
      </c>
    </row>
    <row r="35" spans="1:6" x14ac:dyDescent="0.2">
      <c r="A35" s="38" t="s">
        <v>995</v>
      </c>
      <c r="B35" s="23">
        <v>0</v>
      </c>
      <c r="C35" s="23">
        <v>1344</v>
      </c>
      <c r="D35" s="23">
        <v>0</v>
      </c>
      <c r="E35" s="23">
        <v>1344</v>
      </c>
      <c r="F35" s="31">
        <v>0</v>
      </c>
    </row>
    <row r="36" spans="1:6" x14ac:dyDescent="0.2">
      <c r="A36" s="38" t="s">
        <v>1248</v>
      </c>
      <c r="B36" s="23">
        <v>0</v>
      </c>
      <c r="C36" s="23">
        <v>3396</v>
      </c>
      <c r="D36" s="23">
        <v>0</v>
      </c>
      <c r="E36" s="23">
        <v>3396</v>
      </c>
      <c r="F36" s="31">
        <v>0</v>
      </c>
    </row>
    <row r="37" spans="1:6" x14ac:dyDescent="0.2">
      <c r="A37" s="38" t="s">
        <v>70</v>
      </c>
      <c r="B37" s="23">
        <v>0</v>
      </c>
      <c r="C37" s="23">
        <v>5000</v>
      </c>
      <c r="D37" s="23">
        <v>0</v>
      </c>
      <c r="E37" s="23">
        <v>5000</v>
      </c>
      <c r="F37" s="31">
        <v>0</v>
      </c>
    </row>
    <row r="38" spans="1:6" x14ac:dyDescent="0.2">
      <c r="A38" s="38" t="s">
        <v>78</v>
      </c>
      <c r="B38" s="23">
        <v>220</v>
      </c>
      <c r="C38" s="23">
        <v>220</v>
      </c>
      <c r="D38" s="23">
        <v>0</v>
      </c>
      <c r="E38" s="23">
        <v>220</v>
      </c>
      <c r="F38" s="31">
        <v>0</v>
      </c>
    </row>
    <row r="39" spans="1:6" x14ac:dyDescent="0.2">
      <c r="A39" s="38" t="s">
        <v>82</v>
      </c>
      <c r="B39" s="23">
        <v>0</v>
      </c>
      <c r="C39" s="23">
        <v>3000</v>
      </c>
      <c r="D39" s="23">
        <v>0</v>
      </c>
      <c r="E39" s="23">
        <v>3000</v>
      </c>
      <c r="F39" s="31">
        <v>0</v>
      </c>
    </row>
    <row r="40" spans="1:6" x14ac:dyDescent="0.2">
      <c r="A40" s="38" t="s">
        <v>302</v>
      </c>
      <c r="B40" s="23">
        <v>18000</v>
      </c>
      <c r="C40" s="23">
        <v>35291.599999999999</v>
      </c>
      <c r="D40" s="23">
        <v>0</v>
      </c>
      <c r="E40" s="23">
        <v>35291.599999999999</v>
      </c>
      <c r="F40" s="31">
        <v>0</v>
      </c>
    </row>
    <row r="41" spans="1:6" x14ac:dyDescent="0.2">
      <c r="A41" s="38" t="s">
        <v>88</v>
      </c>
      <c r="B41" s="23">
        <v>49000</v>
      </c>
      <c r="C41" s="23">
        <v>55134.400000000001</v>
      </c>
      <c r="D41" s="23">
        <v>0</v>
      </c>
      <c r="E41" s="23">
        <v>55134.400000000001</v>
      </c>
      <c r="F41" s="31">
        <v>0</v>
      </c>
    </row>
    <row r="42" spans="1:6" x14ac:dyDescent="0.2">
      <c r="A42" s="36" t="s">
        <v>8</v>
      </c>
      <c r="B42" s="23">
        <v>1724420.55</v>
      </c>
      <c r="C42" s="23">
        <v>1721523.2700000003</v>
      </c>
      <c r="D42" s="23">
        <v>-131970.6</v>
      </c>
      <c r="E42" s="23">
        <v>1589552.67</v>
      </c>
      <c r="F42" s="31">
        <v>-7.6659201940383864E-2</v>
      </c>
    </row>
    <row r="43" spans="1:6" x14ac:dyDescent="0.2">
      <c r="A43" s="37" t="s">
        <v>9</v>
      </c>
      <c r="B43" s="23">
        <v>1724420.55</v>
      </c>
      <c r="C43" s="23">
        <v>1721523.2700000003</v>
      </c>
      <c r="D43" s="23">
        <v>-131970.6</v>
      </c>
      <c r="E43" s="23">
        <v>1589552.67</v>
      </c>
      <c r="F43" s="31">
        <v>-7.6659201940383864E-2</v>
      </c>
    </row>
    <row r="44" spans="1:6" x14ac:dyDescent="0.2">
      <c r="A44" s="38" t="s">
        <v>10</v>
      </c>
      <c r="B44" s="23">
        <v>1238064</v>
      </c>
      <c r="C44" s="23">
        <v>1227216</v>
      </c>
      <c r="D44" s="23">
        <v>-82097.490000000005</v>
      </c>
      <c r="E44" s="23">
        <v>1145118.51</v>
      </c>
      <c r="F44" s="31">
        <v>-6.6897343254977121E-2</v>
      </c>
    </row>
    <row r="45" spans="1:6" x14ac:dyDescent="0.2">
      <c r="A45" s="38" t="s">
        <v>13</v>
      </c>
      <c r="B45" s="23">
        <v>28381.200000000001</v>
      </c>
      <c r="C45" s="23">
        <v>28381.200000000001</v>
      </c>
      <c r="D45" s="23">
        <v>-7751.47</v>
      </c>
      <c r="E45" s="23">
        <v>20629.73</v>
      </c>
      <c r="F45" s="31">
        <v>-0.27311988217552463</v>
      </c>
    </row>
    <row r="46" spans="1:6" x14ac:dyDescent="0.2">
      <c r="A46" s="38" t="s">
        <v>15</v>
      </c>
      <c r="B46" s="23">
        <v>105537.1</v>
      </c>
      <c r="C46" s="23">
        <v>105346.1</v>
      </c>
      <c r="D46" s="23">
        <v>0</v>
      </c>
      <c r="E46" s="23">
        <v>105346.1</v>
      </c>
      <c r="F46" s="31">
        <v>0</v>
      </c>
    </row>
    <row r="47" spans="1:6" x14ac:dyDescent="0.2">
      <c r="A47" s="38" t="s">
        <v>17</v>
      </c>
      <c r="B47" s="23">
        <v>31248.14</v>
      </c>
      <c r="C47" s="23">
        <v>31314.809999999998</v>
      </c>
      <c r="D47" s="23">
        <v>0</v>
      </c>
      <c r="E47" s="23">
        <v>31314.809999999998</v>
      </c>
      <c r="F47" s="31">
        <v>0</v>
      </c>
    </row>
    <row r="48" spans="1:6" x14ac:dyDescent="0.2">
      <c r="A48" s="38" t="s">
        <v>19</v>
      </c>
      <c r="B48" s="23">
        <v>528</v>
      </c>
      <c r="C48" s="23">
        <v>528</v>
      </c>
      <c r="D48" s="23">
        <v>-387.99</v>
      </c>
      <c r="E48" s="23">
        <v>140.01</v>
      </c>
      <c r="F48" s="31">
        <v>-0.73482954545454549</v>
      </c>
    </row>
    <row r="49" spans="1:6" x14ac:dyDescent="0.2">
      <c r="A49" s="38" t="s">
        <v>21</v>
      </c>
      <c r="B49" s="23">
        <v>4224</v>
      </c>
      <c r="C49" s="23">
        <v>4224</v>
      </c>
      <c r="D49" s="23">
        <v>-2405.54</v>
      </c>
      <c r="E49" s="23">
        <v>1818.46</v>
      </c>
      <c r="F49" s="31">
        <v>-0.56949337121212118</v>
      </c>
    </row>
    <row r="50" spans="1:6" x14ac:dyDescent="0.2">
      <c r="A50" s="38" t="s">
        <v>23</v>
      </c>
      <c r="B50" s="23">
        <v>141.91</v>
      </c>
      <c r="C50" s="23">
        <v>141.91</v>
      </c>
      <c r="D50" s="23">
        <v>-141.91</v>
      </c>
      <c r="E50" s="23">
        <v>0</v>
      </c>
      <c r="F50" s="31">
        <v>-1</v>
      </c>
    </row>
    <row r="51" spans="1:6" x14ac:dyDescent="0.2">
      <c r="A51" s="38" t="s">
        <v>25</v>
      </c>
      <c r="B51" s="23">
        <v>851.44</v>
      </c>
      <c r="C51" s="23">
        <v>851.44</v>
      </c>
      <c r="D51" s="23">
        <v>-580.17999999999995</v>
      </c>
      <c r="E51" s="23">
        <v>271.2600000000001</v>
      </c>
      <c r="F51" s="31">
        <v>-0.68141031664004503</v>
      </c>
    </row>
    <row r="52" spans="1:6" x14ac:dyDescent="0.2">
      <c r="A52" s="38" t="s">
        <v>27</v>
      </c>
      <c r="B52" s="23">
        <v>9832.32</v>
      </c>
      <c r="C52" s="23">
        <v>9832.32</v>
      </c>
      <c r="D52" s="23">
        <v>3323.11</v>
      </c>
      <c r="E52" s="23">
        <v>13155.43</v>
      </c>
      <c r="F52" s="31">
        <v>0.33797821877237522</v>
      </c>
    </row>
    <row r="53" spans="1:6" x14ac:dyDescent="0.2">
      <c r="A53" s="38" t="s">
        <v>29</v>
      </c>
      <c r="B53" s="23">
        <v>7213.01</v>
      </c>
      <c r="C53" s="23">
        <v>7213.01</v>
      </c>
      <c r="D53" s="23">
        <v>-3569.26</v>
      </c>
      <c r="E53" s="23">
        <v>3643.75</v>
      </c>
      <c r="F53" s="31">
        <v>-0.49483641364700731</v>
      </c>
    </row>
    <row r="54" spans="1:6" x14ac:dyDescent="0.2">
      <c r="A54" s="38" t="s">
        <v>265</v>
      </c>
      <c r="B54" s="23">
        <v>0</v>
      </c>
      <c r="C54" s="23">
        <v>8556</v>
      </c>
      <c r="D54" s="23">
        <v>0</v>
      </c>
      <c r="E54" s="23">
        <v>8556</v>
      </c>
      <c r="F54" s="31">
        <v>0</v>
      </c>
    </row>
    <row r="55" spans="1:6" x14ac:dyDescent="0.2">
      <c r="A55" s="38" t="s">
        <v>31</v>
      </c>
      <c r="B55" s="23">
        <v>3663.04</v>
      </c>
      <c r="C55" s="23">
        <v>3663.04</v>
      </c>
      <c r="D55" s="23">
        <v>-1626.52</v>
      </c>
      <c r="E55" s="23">
        <v>2036.52</v>
      </c>
      <c r="F55" s="31">
        <v>-0.44403555516729276</v>
      </c>
    </row>
    <row r="56" spans="1:6" x14ac:dyDescent="0.2">
      <c r="A56" s="38" t="s">
        <v>33</v>
      </c>
      <c r="B56" s="23">
        <v>3326.09</v>
      </c>
      <c r="C56" s="23">
        <v>3326.09</v>
      </c>
      <c r="D56" s="23">
        <v>614.62</v>
      </c>
      <c r="E56" s="23">
        <v>3940.71</v>
      </c>
      <c r="F56" s="31">
        <v>0.1847875433316597</v>
      </c>
    </row>
    <row r="57" spans="1:6" x14ac:dyDescent="0.2">
      <c r="A57" s="38" t="s">
        <v>35</v>
      </c>
      <c r="B57" s="23">
        <v>160063.41</v>
      </c>
      <c r="C57" s="23">
        <v>159773.46</v>
      </c>
      <c r="D57" s="23">
        <v>-8857.51</v>
      </c>
      <c r="E57" s="23">
        <v>150915.94999999998</v>
      </c>
      <c r="F57" s="31">
        <v>-5.5437930680101694E-2</v>
      </c>
    </row>
    <row r="58" spans="1:6" x14ac:dyDescent="0.2">
      <c r="A58" s="38" t="s">
        <v>37</v>
      </c>
      <c r="B58" s="23">
        <v>105537.1</v>
      </c>
      <c r="C58" s="23">
        <v>105346.1</v>
      </c>
      <c r="D58" s="23">
        <v>-28490.46</v>
      </c>
      <c r="E58" s="23">
        <v>76855.640000000014</v>
      </c>
      <c r="F58" s="31">
        <v>-0.27044627186008779</v>
      </c>
    </row>
    <row r="59" spans="1:6" x14ac:dyDescent="0.2">
      <c r="A59" s="38" t="s">
        <v>39</v>
      </c>
      <c r="B59" s="23">
        <v>25809.79</v>
      </c>
      <c r="C59" s="23">
        <v>25809.79</v>
      </c>
      <c r="D59" s="23">
        <v>0</v>
      </c>
      <c r="E59" s="23">
        <v>25809.79</v>
      </c>
      <c r="F59" s="31">
        <v>0</v>
      </c>
    </row>
    <row r="60" spans="1:6" x14ac:dyDescent="0.2">
      <c r="A60" s="35" t="s">
        <v>1255</v>
      </c>
      <c r="B60" s="23">
        <v>70000</v>
      </c>
      <c r="C60" s="23">
        <v>70000</v>
      </c>
      <c r="D60" s="23">
        <v>-62000</v>
      </c>
      <c r="E60" s="23">
        <v>8000</v>
      </c>
      <c r="F60" s="31">
        <v>-0.88571428571428568</v>
      </c>
    </row>
    <row r="61" spans="1:6" x14ac:dyDescent="0.2">
      <c r="A61" s="36" t="s">
        <v>1256</v>
      </c>
      <c r="B61" s="23">
        <v>70000</v>
      </c>
      <c r="C61" s="23">
        <v>70000</v>
      </c>
      <c r="D61" s="23">
        <v>-62000</v>
      </c>
      <c r="E61" s="23">
        <v>8000</v>
      </c>
      <c r="F61" s="31">
        <v>-0.88571428571428568</v>
      </c>
    </row>
    <row r="62" spans="1:6" x14ac:dyDescent="0.2">
      <c r="A62" s="37" t="s">
        <v>121</v>
      </c>
      <c r="B62" s="23">
        <v>55000</v>
      </c>
      <c r="C62" s="23">
        <v>55000</v>
      </c>
      <c r="D62" s="23">
        <v>-47000</v>
      </c>
      <c r="E62" s="23">
        <v>8000</v>
      </c>
      <c r="F62" s="31">
        <v>-0.8545454545454545</v>
      </c>
    </row>
    <row r="63" spans="1:6" x14ac:dyDescent="0.2">
      <c r="A63" s="38" t="s">
        <v>288</v>
      </c>
      <c r="B63" s="23">
        <v>10000</v>
      </c>
      <c r="C63" s="23">
        <v>10000</v>
      </c>
      <c r="D63" s="23">
        <v>-10000</v>
      </c>
      <c r="E63" s="23">
        <v>0</v>
      </c>
      <c r="F63" s="31">
        <v>-1</v>
      </c>
    </row>
    <row r="64" spans="1:6" x14ac:dyDescent="0.2">
      <c r="A64" s="38" t="s">
        <v>473</v>
      </c>
      <c r="B64" s="23">
        <v>45000</v>
      </c>
      <c r="C64" s="23">
        <v>45000</v>
      </c>
      <c r="D64" s="23">
        <v>-37000</v>
      </c>
      <c r="E64" s="23">
        <v>8000</v>
      </c>
      <c r="F64" s="31">
        <v>-0.82222222222222219</v>
      </c>
    </row>
    <row r="65" spans="1:6" x14ac:dyDescent="0.2">
      <c r="A65" s="37" t="s">
        <v>231</v>
      </c>
      <c r="B65" s="23">
        <v>15000</v>
      </c>
      <c r="C65" s="23">
        <v>15000</v>
      </c>
      <c r="D65" s="23">
        <v>-15000</v>
      </c>
      <c r="E65" s="23">
        <v>0</v>
      </c>
      <c r="F65" s="31">
        <v>-1</v>
      </c>
    </row>
    <row r="66" spans="1:6" x14ac:dyDescent="0.2">
      <c r="A66" s="38" t="s">
        <v>234</v>
      </c>
      <c r="B66" s="23">
        <v>15000</v>
      </c>
      <c r="C66" s="23">
        <v>15000</v>
      </c>
      <c r="D66" s="23">
        <v>-15000</v>
      </c>
      <c r="E66" s="23">
        <v>0</v>
      </c>
      <c r="F66" s="31">
        <v>-1</v>
      </c>
    </row>
    <row r="67" spans="1:6" x14ac:dyDescent="0.2">
      <c r="A67" s="35" t="s">
        <v>1268</v>
      </c>
      <c r="B67" s="23">
        <v>50000</v>
      </c>
      <c r="C67" s="23">
        <v>50000</v>
      </c>
      <c r="D67" s="23">
        <v>0</v>
      </c>
      <c r="E67" s="23">
        <v>50000</v>
      </c>
      <c r="F67" s="31">
        <v>0</v>
      </c>
    </row>
    <row r="68" spans="1:6" x14ac:dyDescent="0.2">
      <c r="A68" s="36" t="s">
        <v>1269</v>
      </c>
      <c r="B68" s="23">
        <v>50000</v>
      </c>
      <c r="C68" s="23">
        <v>50000</v>
      </c>
      <c r="D68" s="23">
        <v>0</v>
      </c>
      <c r="E68" s="23">
        <v>50000</v>
      </c>
      <c r="F68" s="31">
        <v>0</v>
      </c>
    </row>
    <row r="69" spans="1:6" x14ac:dyDescent="0.2">
      <c r="A69" s="37" t="s">
        <v>121</v>
      </c>
      <c r="B69" s="23">
        <v>37000</v>
      </c>
      <c r="C69" s="23">
        <v>37000</v>
      </c>
      <c r="D69" s="23">
        <v>0</v>
      </c>
      <c r="E69" s="23">
        <v>37000</v>
      </c>
      <c r="F69" s="31">
        <v>0</v>
      </c>
    </row>
    <row r="70" spans="1:6" x14ac:dyDescent="0.2">
      <c r="A70" s="38" t="s">
        <v>288</v>
      </c>
      <c r="B70" s="23">
        <v>22000</v>
      </c>
      <c r="C70" s="23">
        <v>22000</v>
      </c>
      <c r="D70" s="23">
        <v>0</v>
      </c>
      <c r="E70" s="23">
        <v>22000</v>
      </c>
      <c r="F70" s="31">
        <v>0</v>
      </c>
    </row>
    <row r="71" spans="1:6" x14ac:dyDescent="0.2">
      <c r="A71" s="38" t="s">
        <v>473</v>
      </c>
      <c r="B71" s="23">
        <v>15000</v>
      </c>
      <c r="C71" s="23">
        <v>15000</v>
      </c>
      <c r="D71" s="23">
        <v>0</v>
      </c>
      <c r="E71" s="23">
        <v>15000</v>
      </c>
      <c r="F71" s="31">
        <v>0</v>
      </c>
    </row>
    <row r="72" spans="1:6" x14ac:dyDescent="0.2">
      <c r="A72" s="37" t="s">
        <v>231</v>
      </c>
      <c r="B72" s="23">
        <v>13000</v>
      </c>
      <c r="C72" s="23">
        <v>13000</v>
      </c>
      <c r="D72" s="23">
        <v>0</v>
      </c>
      <c r="E72" s="23">
        <v>13000</v>
      </c>
      <c r="F72" s="31">
        <v>0</v>
      </c>
    </row>
    <row r="73" spans="1:6" x14ac:dyDescent="0.2">
      <c r="A73" s="38" t="s">
        <v>234</v>
      </c>
      <c r="B73" s="23">
        <v>13000</v>
      </c>
      <c r="C73" s="23">
        <v>13000</v>
      </c>
      <c r="D73" s="23">
        <v>0</v>
      </c>
      <c r="E73" s="23">
        <v>13000</v>
      </c>
      <c r="F73" s="31">
        <v>0</v>
      </c>
    </row>
    <row r="74" spans="1:6" x14ac:dyDescent="0.2">
      <c r="A74" s="35" t="s">
        <v>1272</v>
      </c>
      <c r="B74" s="23">
        <v>307000</v>
      </c>
      <c r="C74" s="23">
        <v>307000</v>
      </c>
      <c r="D74" s="23">
        <v>-5000</v>
      </c>
      <c r="E74" s="23">
        <v>302000</v>
      </c>
      <c r="F74" s="31">
        <v>-1.6286644951140065E-2</v>
      </c>
    </row>
    <row r="75" spans="1:6" x14ac:dyDescent="0.2">
      <c r="A75" s="36" t="s">
        <v>1273</v>
      </c>
      <c r="B75" s="23">
        <v>307000</v>
      </c>
      <c r="C75" s="23">
        <v>307000</v>
      </c>
      <c r="D75" s="23">
        <v>-5000</v>
      </c>
      <c r="E75" s="23">
        <v>302000</v>
      </c>
      <c r="F75" s="31">
        <v>-1.6286644951140065E-2</v>
      </c>
    </row>
    <row r="76" spans="1:6" x14ac:dyDescent="0.2">
      <c r="A76" s="37" t="s">
        <v>121</v>
      </c>
      <c r="B76" s="23">
        <v>307000</v>
      </c>
      <c r="C76" s="23">
        <v>307000</v>
      </c>
      <c r="D76" s="23">
        <v>-5000</v>
      </c>
      <c r="E76" s="23">
        <v>302000</v>
      </c>
      <c r="F76" s="31">
        <v>-1.6286644951140065E-2</v>
      </c>
    </row>
    <row r="77" spans="1:6" x14ac:dyDescent="0.2">
      <c r="A77" s="38" t="s">
        <v>149</v>
      </c>
      <c r="B77" s="23">
        <v>30000</v>
      </c>
      <c r="C77" s="23">
        <v>30000</v>
      </c>
      <c r="D77" s="23">
        <v>0</v>
      </c>
      <c r="E77" s="23">
        <v>30000</v>
      </c>
      <c r="F77" s="31">
        <v>0</v>
      </c>
    </row>
    <row r="78" spans="1:6" x14ac:dyDescent="0.2">
      <c r="A78" s="38" t="s">
        <v>465</v>
      </c>
      <c r="B78" s="23">
        <v>5000</v>
      </c>
      <c r="C78" s="23">
        <v>5000</v>
      </c>
      <c r="D78" s="23">
        <v>-5000</v>
      </c>
      <c r="E78" s="23">
        <v>0</v>
      </c>
      <c r="F78" s="31">
        <v>-1</v>
      </c>
    </row>
    <row r="79" spans="1:6" x14ac:dyDescent="0.2">
      <c r="A79" s="38" t="s">
        <v>1263</v>
      </c>
      <c r="B79" s="23">
        <v>267000</v>
      </c>
      <c r="C79" s="23">
        <v>267000</v>
      </c>
      <c r="D79" s="23">
        <v>0</v>
      </c>
      <c r="E79" s="23">
        <v>267000</v>
      </c>
      <c r="F79" s="31">
        <v>0</v>
      </c>
    </row>
    <row r="80" spans="1:6" x14ac:dyDescent="0.2">
      <c r="A80" s="38" t="s">
        <v>178</v>
      </c>
      <c r="B80" s="23">
        <v>3570</v>
      </c>
      <c r="C80" s="23">
        <v>3570</v>
      </c>
      <c r="D80" s="23">
        <v>0</v>
      </c>
      <c r="E80" s="23">
        <v>3570</v>
      </c>
      <c r="F80" s="31">
        <v>0</v>
      </c>
    </row>
    <row r="81" spans="1:6" x14ac:dyDescent="0.2">
      <c r="A81" s="38" t="s">
        <v>134</v>
      </c>
      <c r="B81" s="23">
        <v>1430</v>
      </c>
      <c r="C81" s="23">
        <v>1430</v>
      </c>
      <c r="D81" s="23">
        <v>0</v>
      </c>
      <c r="E81" s="23">
        <v>1430</v>
      </c>
      <c r="F81" s="31">
        <v>0</v>
      </c>
    </row>
    <row r="82" spans="1:6" x14ac:dyDescent="0.2">
      <c r="A82" s="24" t="s">
        <v>4</v>
      </c>
      <c r="B82" s="23">
        <v>74874852.789999992</v>
      </c>
      <c r="C82" s="23">
        <v>74886270.029999942</v>
      </c>
      <c r="D82" s="23">
        <v>-14682761.009999996</v>
      </c>
      <c r="E82" s="23">
        <v>60203509.020000011</v>
      </c>
      <c r="F82" s="31">
        <v>-0.19606746342310788</v>
      </c>
    </row>
    <row r="83" spans="1:6" x14ac:dyDescent="0.2">
      <c r="A83" s="34" t="s">
        <v>5</v>
      </c>
      <c r="B83" s="23">
        <v>8463184.5100000016</v>
      </c>
      <c r="C83" s="23">
        <v>8051587.7800000012</v>
      </c>
      <c r="D83" s="23">
        <v>-2130176.98</v>
      </c>
      <c r="E83" s="23">
        <v>5921410.799999998</v>
      </c>
      <c r="F83" s="31">
        <v>-0.2645660754381044</v>
      </c>
    </row>
    <row r="84" spans="1:6" x14ac:dyDescent="0.2">
      <c r="A84" s="35" t="s">
        <v>180</v>
      </c>
      <c r="B84" s="23">
        <v>112000</v>
      </c>
      <c r="C84" s="23">
        <v>112000</v>
      </c>
      <c r="D84" s="23">
        <v>-101415</v>
      </c>
      <c r="E84" s="23">
        <v>10585</v>
      </c>
      <c r="F84" s="31">
        <v>-0.90549107142857144</v>
      </c>
    </row>
    <row r="85" spans="1:6" x14ac:dyDescent="0.2">
      <c r="A85" s="36" t="s">
        <v>181</v>
      </c>
      <c r="B85" s="23">
        <v>45000</v>
      </c>
      <c r="C85" s="23">
        <v>45000</v>
      </c>
      <c r="D85" s="23">
        <v>-41510</v>
      </c>
      <c r="E85" s="23">
        <v>3490</v>
      </c>
      <c r="F85" s="31">
        <v>-0.9224444444444444</v>
      </c>
    </row>
    <row r="86" spans="1:6" x14ac:dyDescent="0.2">
      <c r="A86" s="37" t="s">
        <v>121</v>
      </c>
      <c r="B86" s="23">
        <v>45000</v>
      </c>
      <c r="C86" s="23">
        <v>45000</v>
      </c>
      <c r="D86" s="23">
        <v>-41510</v>
      </c>
      <c r="E86" s="23">
        <v>3490</v>
      </c>
      <c r="F86" s="31">
        <v>-0.9224444444444444</v>
      </c>
    </row>
    <row r="87" spans="1:6" x14ac:dyDescent="0.2">
      <c r="A87" s="38" t="s">
        <v>137</v>
      </c>
      <c r="B87" s="23">
        <v>45000</v>
      </c>
      <c r="C87" s="23">
        <v>45000</v>
      </c>
      <c r="D87" s="23">
        <v>-41510</v>
      </c>
      <c r="E87" s="23">
        <v>3490</v>
      </c>
      <c r="F87" s="31">
        <v>-0.9224444444444444</v>
      </c>
    </row>
    <row r="88" spans="1:6" x14ac:dyDescent="0.2">
      <c r="A88" s="36" t="s">
        <v>183</v>
      </c>
      <c r="B88" s="23">
        <v>67000</v>
      </c>
      <c r="C88" s="23">
        <v>67000</v>
      </c>
      <c r="D88" s="23">
        <v>-59905</v>
      </c>
      <c r="E88" s="23">
        <v>7095</v>
      </c>
      <c r="F88" s="31">
        <v>-0.89410447761194034</v>
      </c>
    </row>
    <row r="89" spans="1:6" x14ac:dyDescent="0.2">
      <c r="A89" s="37" t="s">
        <v>121</v>
      </c>
      <c r="B89" s="23">
        <v>67000</v>
      </c>
      <c r="C89" s="23">
        <v>67000</v>
      </c>
      <c r="D89" s="23">
        <v>-59905</v>
      </c>
      <c r="E89" s="23">
        <v>7095</v>
      </c>
      <c r="F89" s="31">
        <v>-0.89410447761194034</v>
      </c>
    </row>
    <row r="90" spans="1:6" x14ac:dyDescent="0.2">
      <c r="A90" s="38" t="s">
        <v>137</v>
      </c>
      <c r="B90" s="23">
        <v>67000</v>
      </c>
      <c r="C90" s="23">
        <v>67000</v>
      </c>
      <c r="D90" s="23">
        <v>-59905</v>
      </c>
      <c r="E90" s="23">
        <v>7095</v>
      </c>
      <c r="F90" s="31">
        <v>-0.89410447761194034</v>
      </c>
    </row>
    <row r="91" spans="1:6" x14ac:dyDescent="0.2">
      <c r="A91" s="35" t="s">
        <v>119</v>
      </c>
      <c r="B91" s="23">
        <v>83759.010000000009</v>
      </c>
      <c r="C91" s="23">
        <v>83759.010000000009</v>
      </c>
      <c r="D91" s="23">
        <v>-33880.92</v>
      </c>
      <c r="E91" s="23">
        <v>49878.09</v>
      </c>
      <c r="F91" s="31">
        <v>-0.40450478103788468</v>
      </c>
    </row>
    <row r="92" spans="1:6" x14ac:dyDescent="0.2">
      <c r="A92" s="36" t="s">
        <v>120</v>
      </c>
      <c r="B92" s="23">
        <v>83759.010000000009</v>
      </c>
      <c r="C92" s="23">
        <v>83759.010000000009</v>
      </c>
      <c r="D92" s="23">
        <v>-33880.92</v>
      </c>
      <c r="E92" s="23">
        <v>49878.09</v>
      </c>
      <c r="F92" s="31">
        <v>-0.40450478103788468</v>
      </c>
    </row>
    <row r="93" spans="1:6" x14ac:dyDescent="0.2">
      <c r="A93" s="37" t="s">
        <v>121</v>
      </c>
      <c r="B93" s="23">
        <v>27759.010000000002</v>
      </c>
      <c r="C93" s="23">
        <v>27759.010000000002</v>
      </c>
      <c r="D93" s="23">
        <v>-27759.010000000002</v>
      </c>
      <c r="E93" s="23">
        <v>0</v>
      </c>
      <c r="F93" s="31">
        <v>-1</v>
      </c>
    </row>
    <row r="94" spans="1:6" x14ac:dyDescent="0.2">
      <c r="A94" s="38" t="s">
        <v>122</v>
      </c>
      <c r="B94" s="23">
        <v>2000</v>
      </c>
      <c r="C94" s="23">
        <v>2000</v>
      </c>
      <c r="D94" s="23">
        <v>-2000</v>
      </c>
      <c r="E94" s="23">
        <v>0</v>
      </c>
      <c r="F94" s="31">
        <v>-1</v>
      </c>
    </row>
    <row r="95" spans="1:6" x14ac:dyDescent="0.2">
      <c r="A95" s="38" t="s">
        <v>124</v>
      </c>
      <c r="B95" s="23">
        <v>6000</v>
      </c>
      <c r="C95" s="23">
        <v>6000</v>
      </c>
      <c r="D95" s="23">
        <v>-6000</v>
      </c>
      <c r="E95" s="23">
        <v>0</v>
      </c>
      <c r="F95" s="31">
        <v>-1</v>
      </c>
    </row>
    <row r="96" spans="1:6" x14ac:dyDescent="0.2">
      <c r="A96" s="38" t="s">
        <v>126</v>
      </c>
      <c r="B96" s="23">
        <v>15000</v>
      </c>
      <c r="C96" s="23">
        <v>15000</v>
      </c>
      <c r="D96" s="23">
        <v>-15000</v>
      </c>
      <c r="E96" s="23">
        <v>0</v>
      </c>
      <c r="F96" s="31">
        <v>-1</v>
      </c>
    </row>
    <row r="97" spans="1:6" x14ac:dyDescent="0.2">
      <c r="A97" s="38" t="s">
        <v>128</v>
      </c>
      <c r="B97" s="23">
        <v>3159.01</v>
      </c>
      <c r="C97" s="23">
        <v>3159.01</v>
      </c>
      <c r="D97" s="23">
        <v>-3159.01</v>
      </c>
      <c r="E97" s="23">
        <v>0</v>
      </c>
      <c r="F97" s="31">
        <v>-1</v>
      </c>
    </row>
    <row r="98" spans="1:6" x14ac:dyDescent="0.2">
      <c r="A98" s="38" t="s">
        <v>130</v>
      </c>
      <c r="B98" s="23">
        <v>300</v>
      </c>
      <c r="C98" s="23">
        <v>300</v>
      </c>
      <c r="D98" s="23">
        <v>-300</v>
      </c>
      <c r="E98" s="23">
        <v>0</v>
      </c>
      <c r="F98" s="31">
        <v>-1</v>
      </c>
    </row>
    <row r="99" spans="1:6" x14ac:dyDescent="0.2">
      <c r="A99" s="38" t="s">
        <v>132</v>
      </c>
      <c r="B99" s="23">
        <v>700</v>
      </c>
      <c r="C99" s="23">
        <v>700</v>
      </c>
      <c r="D99" s="23">
        <v>-700</v>
      </c>
      <c r="E99" s="23">
        <v>0</v>
      </c>
      <c r="F99" s="31">
        <v>-1</v>
      </c>
    </row>
    <row r="100" spans="1:6" x14ac:dyDescent="0.2">
      <c r="A100" s="38" t="s">
        <v>134</v>
      </c>
      <c r="B100" s="23">
        <v>600</v>
      </c>
      <c r="C100" s="23">
        <v>600</v>
      </c>
      <c r="D100" s="23">
        <v>-600</v>
      </c>
      <c r="E100" s="23">
        <v>0</v>
      </c>
      <c r="F100" s="31">
        <v>-1</v>
      </c>
    </row>
    <row r="101" spans="1:6" x14ac:dyDescent="0.2">
      <c r="A101" s="37" t="s">
        <v>223</v>
      </c>
      <c r="B101" s="23">
        <v>50000</v>
      </c>
      <c r="C101" s="23">
        <v>50000</v>
      </c>
      <c r="D101" s="23">
        <v>-121.91</v>
      </c>
      <c r="E101" s="23">
        <v>49878.09</v>
      </c>
      <c r="F101" s="31">
        <v>-2.4381999999999997E-3</v>
      </c>
    </row>
    <row r="102" spans="1:6" x14ac:dyDescent="0.2">
      <c r="A102" s="38" t="s">
        <v>224</v>
      </c>
      <c r="B102" s="23">
        <v>50000</v>
      </c>
      <c r="C102" s="23">
        <v>50000</v>
      </c>
      <c r="D102" s="23">
        <v>-121.91</v>
      </c>
      <c r="E102" s="23">
        <v>49878.09</v>
      </c>
      <c r="F102" s="31">
        <v>-2.4381999999999997E-3</v>
      </c>
    </row>
    <row r="103" spans="1:6" x14ac:dyDescent="0.2">
      <c r="A103" s="37" t="s">
        <v>231</v>
      </c>
      <c r="B103" s="23">
        <v>6000</v>
      </c>
      <c r="C103" s="23">
        <v>6000</v>
      </c>
      <c r="D103" s="23">
        <v>-6000</v>
      </c>
      <c r="E103" s="23">
        <v>0</v>
      </c>
      <c r="F103" s="31">
        <v>-1</v>
      </c>
    </row>
    <row r="104" spans="1:6" x14ac:dyDescent="0.2">
      <c r="A104" s="38" t="s">
        <v>232</v>
      </c>
      <c r="B104" s="23">
        <v>4000</v>
      </c>
      <c r="C104" s="23">
        <v>4000</v>
      </c>
      <c r="D104" s="23">
        <v>-4000</v>
      </c>
      <c r="E104" s="23">
        <v>0</v>
      </c>
      <c r="F104" s="31">
        <v>-1</v>
      </c>
    </row>
    <row r="105" spans="1:6" x14ac:dyDescent="0.2">
      <c r="A105" s="38" t="s">
        <v>234</v>
      </c>
      <c r="B105" s="23">
        <v>2000</v>
      </c>
      <c r="C105" s="23">
        <v>2000</v>
      </c>
      <c r="D105" s="23">
        <v>-2000</v>
      </c>
      <c r="E105" s="23">
        <v>0</v>
      </c>
      <c r="F105" s="31">
        <v>-1</v>
      </c>
    </row>
    <row r="106" spans="1:6" x14ac:dyDescent="0.2">
      <c r="A106" s="35" t="s">
        <v>186</v>
      </c>
      <c r="B106" s="23">
        <v>26000</v>
      </c>
      <c r="C106" s="23">
        <v>26000</v>
      </c>
      <c r="D106" s="23">
        <v>-23000</v>
      </c>
      <c r="E106" s="23">
        <v>3000</v>
      </c>
      <c r="F106" s="31">
        <v>-0.88461538461538458</v>
      </c>
    </row>
    <row r="107" spans="1:6" x14ac:dyDescent="0.2">
      <c r="A107" s="36" t="s">
        <v>187</v>
      </c>
      <c r="B107" s="23">
        <v>26000</v>
      </c>
      <c r="C107" s="23">
        <v>26000</v>
      </c>
      <c r="D107" s="23">
        <v>-23000</v>
      </c>
      <c r="E107" s="23">
        <v>3000</v>
      </c>
      <c r="F107" s="31">
        <v>-0.88461538461538458</v>
      </c>
    </row>
    <row r="108" spans="1:6" x14ac:dyDescent="0.2">
      <c r="A108" s="37" t="s">
        <v>121</v>
      </c>
      <c r="B108" s="23">
        <v>24500</v>
      </c>
      <c r="C108" s="23">
        <v>24500</v>
      </c>
      <c r="D108" s="23">
        <v>-23000</v>
      </c>
      <c r="E108" s="23">
        <v>1500</v>
      </c>
      <c r="F108" s="31">
        <v>-0.93877551020408168</v>
      </c>
    </row>
    <row r="109" spans="1:6" x14ac:dyDescent="0.2">
      <c r="A109" s="38" t="s">
        <v>149</v>
      </c>
      <c r="B109" s="23">
        <v>4255</v>
      </c>
      <c r="C109" s="23">
        <v>4255</v>
      </c>
      <c r="D109" s="23">
        <v>-4255</v>
      </c>
      <c r="E109" s="23">
        <v>0</v>
      </c>
      <c r="F109" s="31">
        <v>-1</v>
      </c>
    </row>
    <row r="110" spans="1:6" x14ac:dyDescent="0.2">
      <c r="A110" s="38" t="s">
        <v>151</v>
      </c>
      <c r="B110" s="23">
        <v>2300</v>
      </c>
      <c r="C110" s="23">
        <v>2300</v>
      </c>
      <c r="D110" s="23">
        <v>-2300</v>
      </c>
      <c r="E110" s="23">
        <v>0</v>
      </c>
      <c r="F110" s="31">
        <v>-1</v>
      </c>
    </row>
    <row r="111" spans="1:6" x14ac:dyDescent="0.2">
      <c r="A111" s="38" t="s">
        <v>190</v>
      </c>
      <c r="B111" s="23">
        <v>6745</v>
      </c>
      <c r="C111" s="23">
        <v>6745</v>
      </c>
      <c r="D111" s="23">
        <v>-6745</v>
      </c>
      <c r="E111" s="23">
        <v>0</v>
      </c>
      <c r="F111" s="31">
        <v>-1</v>
      </c>
    </row>
    <row r="112" spans="1:6" x14ac:dyDescent="0.2">
      <c r="A112" s="38" t="s">
        <v>124</v>
      </c>
      <c r="B112" s="23">
        <v>2700</v>
      </c>
      <c r="C112" s="23">
        <v>2700</v>
      </c>
      <c r="D112" s="23">
        <v>-2700</v>
      </c>
      <c r="E112" s="23">
        <v>0</v>
      </c>
      <c r="F112" s="31">
        <v>-1</v>
      </c>
    </row>
    <row r="113" spans="1:6" x14ac:dyDescent="0.2">
      <c r="A113" s="38" t="s">
        <v>145</v>
      </c>
      <c r="B113" s="23">
        <v>7000</v>
      </c>
      <c r="C113" s="23">
        <v>7000</v>
      </c>
      <c r="D113" s="23">
        <v>-7000</v>
      </c>
      <c r="E113" s="23">
        <v>0</v>
      </c>
      <c r="F113" s="31">
        <v>-1</v>
      </c>
    </row>
    <row r="114" spans="1:6" x14ac:dyDescent="0.2">
      <c r="A114" s="38" t="s">
        <v>132</v>
      </c>
      <c r="B114" s="23">
        <v>1500</v>
      </c>
      <c r="C114" s="23">
        <v>1500</v>
      </c>
      <c r="D114" s="23">
        <v>0</v>
      </c>
      <c r="E114" s="23">
        <v>1500</v>
      </c>
      <c r="F114" s="31">
        <v>0</v>
      </c>
    </row>
    <row r="115" spans="1:6" x14ac:dyDescent="0.2">
      <c r="A115" s="37" t="s">
        <v>231</v>
      </c>
      <c r="B115" s="23">
        <v>1500</v>
      </c>
      <c r="C115" s="23">
        <v>1500</v>
      </c>
      <c r="D115" s="23">
        <v>0</v>
      </c>
      <c r="E115" s="23">
        <v>1500</v>
      </c>
      <c r="F115" s="31">
        <v>0</v>
      </c>
    </row>
    <row r="116" spans="1:6" x14ac:dyDescent="0.2">
      <c r="A116" s="38" t="s">
        <v>234</v>
      </c>
      <c r="B116" s="23">
        <v>1500</v>
      </c>
      <c r="C116" s="23">
        <v>1500</v>
      </c>
      <c r="D116" s="23">
        <v>0</v>
      </c>
      <c r="E116" s="23">
        <v>1500</v>
      </c>
      <c r="F116" s="31">
        <v>0</v>
      </c>
    </row>
    <row r="117" spans="1:6" x14ac:dyDescent="0.2">
      <c r="A117" s="35" t="s">
        <v>7</v>
      </c>
      <c r="B117" s="23">
        <v>2790270.3200000003</v>
      </c>
      <c r="C117" s="23">
        <v>2779894.9</v>
      </c>
      <c r="D117" s="23">
        <v>-179666.44</v>
      </c>
      <c r="E117" s="23">
        <v>2600228.4599999995</v>
      </c>
      <c r="F117" s="31">
        <v>-6.4630659238232357E-2</v>
      </c>
    </row>
    <row r="118" spans="1:6" x14ac:dyDescent="0.2">
      <c r="A118" s="36" t="s">
        <v>41</v>
      </c>
      <c r="B118" s="23">
        <v>776000</v>
      </c>
      <c r="C118" s="23">
        <v>776000</v>
      </c>
      <c r="D118" s="23">
        <v>-33918.579999999994</v>
      </c>
      <c r="E118" s="23">
        <v>742081.42</v>
      </c>
      <c r="F118" s="31">
        <v>-4.3709510309278346E-2</v>
      </c>
    </row>
    <row r="119" spans="1:6" x14ac:dyDescent="0.2">
      <c r="A119" s="37" t="s">
        <v>42</v>
      </c>
      <c r="B119" s="23">
        <v>774500</v>
      </c>
      <c r="C119" s="23">
        <v>773300</v>
      </c>
      <c r="D119" s="23">
        <v>-33650.379999999997</v>
      </c>
      <c r="E119" s="23">
        <v>739649.62</v>
      </c>
      <c r="F119" s="31">
        <v>-4.3515298073192807E-2</v>
      </c>
    </row>
    <row r="120" spans="1:6" x14ac:dyDescent="0.2">
      <c r="A120" s="38" t="s">
        <v>43</v>
      </c>
      <c r="B120" s="23">
        <v>8500</v>
      </c>
      <c r="C120" s="23">
        <v>12000</v>
      </c>
      <c r="D120" s="23">
        <v>0</v>
      </c>
      <c r="E120" s="23">
        <v>12000</v>
      </c>
      <c r="F120" s="31">
        <v>0</v>
      </c>
    </row>
    <row r="121" spans="1:6" x14ac:dyDescent="0.2">
      <c r="A121" s="38" t="s">
        <v>46</v>
      </c>
      <c r="B121" s="23">
        <v>17000</v>
      </c>
      <c r="C121" s="23">
        <v>17000</v>
      </c>
      <c r="D121" s="23">
        <v>0</v>
      </c>
      <c r="E121" s="23">
        <v>17000</v>
      </c>
      <c r="F121" s="31">
        <v>0</v>
      </c>
    </row>
    <row r="122" spans="1:6" x14ac:dyDescent="0.2">
      <c r="A122" s="38" t="s">
        <v>48</v>
      </c>
      <c r="B122" s="23">
        <v>8500</v>
      </c>
      <c r="C122" s="23">
        <v>10700</v>
      </c>
      <c r="D122" s="23">
        <v>-5000</v>
      </c>
      <c r="E122" s="23">
        <v>5700</v>
      </c>
      <c r="F122" s="31">
        <v>-0.46728971962616822</v>
      </c>
    </row>
    <row r="123" spans="1:6" x14ac:dyDescent="0.2">
      <c r="A123" s="38" t="s">
        <v>50</v>
      </c>
      <c r="B123" s="23">
        <v>31800</v>
      </c>
      <c r="C123" s="23">
        <v>27500</v>
      </c>
      <c r="D123" s="23">
        <v>0</v>
      </c>
      <c r="E123" s="23">
        <v>27500</v>
      </c>
      <c r="F123" s="31">
        <v>0</v>
      </c>
    </row>
    <row r="124" spans="1:6" x14ac:dyDescent="0.2">
      <c r="A124" s="38" t="s">
        <v>52</v>
      </c>
      <c r="B124" s="23">
        <v>0</v>
      </c>
      <c r="C124" s="23">
        <v>500</v>
      </c>
      <c r="D124" s="23">
        <v>0</v>
      </c>
      <c r="E124" s="23">
        <v>500</v>
      </c>
      <c r="F124" s="31">
        <v>0</v>
      </c>
    </row>
    <row r="125" spans="1:6" x14ac:dyDescent="0.2">
      <c r="A125" s="38" t="s">
        <v>54</v>
      </c>
      <c r="B125" s="23">
        <v>2000</v>
      </c>
      <c r="C125" s="23">
        <v>2000</v>
      </c>
      <c r="D125" s="23">
        <v>0</v>
      </c>
      <c r="E125" s="23">
        <v>2000</v>
      </c>
      <c r="F125" s="31">
        <v>0</v>
      </c>
    </row>
    <row r="126" spans="1:6" x14ac:dyDescent="0.2">
      <c r="A126" s="38" t="s">
        <v>56</v>
      </c>
      <c r="B126" s="23">
        <v>400000</v>
      </c>
      <c r="C126" s="23">
        <v>426300</v>
      </c>
      <c r="D126" s="23">
        <v>-10000</v>
      </c>
      <c r="E126" s="23">
        <v>416300</v>
      </c>
      <c r="F126" s="31">
        <v>-2.3457658925639221E-2</v>
      </c>
    </row>
    <row r="127" spans="1:6" x14ac:dyDescent="0.2">
      <c r="A127" s="38" t="s">
        <v>58</v>
      </c>
      <c r="B127" s="23">
        <v>94000</v>
      </c>
      <c r="C127" s="23">
        <v>93700</v>
      </c>
      <c r="D127" s="23">
        <v>0</v>
      </c>
      <c r="E127" s="23">
        <v>93700</v>
      </c>
      <c r="F127" s="31">
        <v>0</v>
      </c>
    </row>
    <row r="128" spans="1:6" x14ac:dyDescent="0.2">
      <c r="A128" s="38" t="s">
        <v>60</v>
      </c>
      <c r="B128" s="23">
        <v>0</v>
      </c>
      <c r="C128" s="23">
        <v>7840</v>
      </c>
      <c r="D128" s="23">
        <v>0</v>
      </c>
      <c r="E128" s="23">
        <v>7840</v>
      </c>
      <c r="F128" s="31">
        <v>0</v>
      </c>
    </row>
    <row r="129" spans="1:6" x14ac:dyDescent="0.2">
      <c r="A129" s="38" t="s">
        <v>62</v>
      </c>
      <c r="B129" s="23">
        <v>100000</v>
      </c>
      <c r="C129" s="23">
        <v>55860</v>
      </c>
      <c r="D129" s="23">
        <v>-10000</v>
      </c>
      <c r="E129" s="23">
        <v>45860</v>
      </c>
      <c r="F129" s="31">
        <v>-0.17901897601145722</v>
      </c>
    </row>
    <row r="130" spans="1:6" x14ac:dyDescent="0.2">
      <c r="A130" s="38" t="s">
        <v>64</v>
      </c>
      <c r="B130" s="23">
        <v>3000</v>
      </c>
      <c r="C130" s="23">
        <v>3000</v>
      </c>
      <c r="D130" s="23">
        <v>-1440</v>
      </c>
      <c r="E130" s="23">
        <v>1560</v>
      </c>
      <c r="F130" s="31">
        <v>-0.48</v>
      </c>
    </row>
    <row r="131" spans="1:6" x14ac:dyDescent="0.2">
      <c r="A131" s="38" t="s">
        <v>66</v>
      </c>
      <c r="B131" s="23">
        <v>3000</v>
      </c>
      <c r="C131" s="23">
        <v>6800</v>
      </c>
      <c r="D131" s="23">
        <v>0</v>
      </c>
      <c r="E131" s="23">
        <v>6800</v>
      </c>
      <c r="F131" s="31">
        <v>0</v>
      </c>
    </row>
    <row r="132" spans="1:6" x14ac:dyDescent="0.2">
      <c r="A132" s="38" t="s">
        <v>68</v>
      </c>
      <c r="B132" s="23">
        <v>94000</v>
      </c>
      <c r="C132" s="23">
        <v>82000</v>
      </c>
      <c r="D132" s="23">
        <v>-662.7</v>
      </c>
      <c r="E132" s="23">
        <v>81337.3</v>
      </c>
      <c r="F132" s="31">
        <v>-8.081707317073172E-3</v>
      </c>
    </row>
    <row r="133" spans="1:6" x14ac:dyDescent="0.2">
      <c r="A133" s="38" t="s">
        <v>70</v>
      </c>
      <c r="B133" s="23">
        <v>0</v>
      </c>
      <c r="C133" s="23">
        <v>5500</v>
      </c>
      <c r="D133" s="23">
        <v>-5432.8</v>
      </c>
      <c r="E133" s="23">
        <v>67.199999999999818</v>
      </c>
      <c r="F133" s="31">
        <v>-0.98778181818181821</v>
      </c>
    </row>
    <row r="134" spans="1:6" x14ac:dyDescent="0.2">
      <c r="A134" s="38" t="s">
        <v>72</v>
      </c>
      <c r="B134" s="23">
        <v>0</v>
      </c>
      <c r="C134" s="23">
        <v>200</v>
      </c>
      <c r="D134" s="23">
        <v>-200</v>
      </c>
      <c r="E134" s="23">
        <v>0</v>
      </c>
      <c r="F134" s="31">
        <v>-1</v>
      </c>
    </row>
    <row r="135" spans="1:6" x14ac:dyDescent="0.2">
      <c r="A135" s="38" t="s">
        <v>74</v>
      </c>
      <c r="B135" s="23">
        <v>4000</v>
      </c>
      <c r="C135" s="23">
        <v>4000</v>
      </c>
      <c r="D135" s="23">
        <v>0</v>
      </c>
      <c r="E135" s="23">
        <v>4000</v>
      </c>
      <c r="F135" s="31">
        <v>0</v>
      </c>
    </row>
    <row r="136" spans="1:6" x14ac:dyDescent="0.2">
      <c r="A136" s="38" t="s">
        <v>76</v>
      </c>
      <c r="B136" s="23">
        <v>2500</v>
      </c>
      <c r="C136" s="23">
        <v>6500</v>
      </c>
      <c r="D136" s="23">
        <v>0</v>
      </c>
      <c r="E136" s="23">
        <v>6500</v>
      </c>
      <c r="F136" s="31">
        <v>0</v>
      </c>
    </row>
    <row r="137" spans="1:6" x14ac:dyDescent="0.2">
      <c r="A137" s="38" t="s">
        <v>78</v>
      </c>
      <c r="B137" s="23">
        <v>0</v>
      </c>
      <c r="C137" s="23">
        <v>1000</v>
      </c>
      <c r="D137" s="23">
        <v>0</v>
      </c>
      <c r="E137" s="23">
        <v>1000</v>
      </c>
      <c r="F137" s="31">
        <v>0</v>
      </c>
    </row>
    <row r="138" spans="1:6" x14ac:dyDescent="0.2">
      <c r="A138" s="38" t="s">
        <v>80</v>
      </c>
      <c r="B138" s="23">
        <v>0</v>
      </c>
      <c r="C138" s="23">
        <v>200</v>
      </c>
      <c r="D138" s="23">
        <v>0</v>
      </c>
      <c r="E138" s="23">
        <v>200</v>
      </c>
      <c r="F138" s="31">
        <v>0</v>
      </c>
    </row>
    <row r="139" spans="1:6" x14ac:dyDescent="0.2">
      <c r="A139" s="38" t="s">
        <v>82</v>
      </c>
      <c r="B139" s="23">
        <v>5000</v>
      </c>
      <c r="C139" s="23">
        <v>5000</v>
      </c>
      <c r="D139" s="23">
        <v>0</v>
      </c>
      <c r="E139" s="23">
        <v>5000</v>
      </c>
      <c r="F139" s="31">
        <v>0</v>
      </c>
    </row>
    <row r="140" spans="1:6" x14ac:dyDescent="0.2">
      <c r="A140" s="38" t="s">
        <v>84</v>
      </c>
      <c r="B140" s="23">
        <v>0</v>
      </c>
      <c r="C140" s="23">
        <v>1000</v>
      </c>
      <c r="D140" s="23">
        <v>-914.88</v>
      </c>
      <c r="E140" s="23">
        <v>85.12</v>
      </c>
      <c r="F140" s="31">
        <v>-0.91488000000000003</v>
      </c>
    </row>
    <row r="141" spans="1:6" x14ac:dyDescent="0.2">
      <c r="A141" s="38" t="s">
        <v>86</v>
      </c>
      <c r="B141" s="23">
        <v>200</v>
      </c>
      <c r="C141" s="23">
        <v>3700</v>
      </c>
      <c r="D141" s="23">
        <v>0</v>
      </c>
      <c r="E141" s="23">
        <v>3700</v>
      </c>
      <c r="F141" s="31">
        <v>0</v>
      </c>
    </row>
    <row r="142" spans="1:6" x14ac:dyDescent="0.2">
      <c r="A142" s="38" t="s">
        <v>88</v>
      </c>
      <c r="B142" s="23">
        <v>1000</v>
      </c>
      <c r="C142" s="23">
        <v>1000</v>
      </c>
      <c r="D142" s="23">
        <v>0</v>
      </c>
      <c r="E142" s="23">
        <v>1000</v>
      </c>
      <c r="F142" s="31">
        <v>0</v>
      </c>
    </row>
    <row r="143" spans="1:6" x14ac:dyDescent="0.2">
      <c r="A143" s="37" t="s">
        <v>90</v>
      </c>
      <c r="B143" s="23">
        <v>1500</v>
      </c>
      <c r="C143" s="23">
        <v>2700</v>
      </c>
      <c r="D143" s="23">
        <v>-268.2</v>
      </c>
      <c r="E143" s="23">
        <v>2431.8000000000002</v>
      </c>
      <c r="F143" s="31">
        <v>-9.9333333333333329E-2</v>
      </c>
    </row>
    <row r="144" spans="1:6" x14ac:dyDescent="0.2">
      <c r="A144" s="38" t="s">
        <v>91</v>
      </c>
      <c r="B144" s="23">
        <v>1400</v>
      </c>
      <c r="C144" s="23">
        <v>2400</v>
      </c>
      <c r="D144" s="23">
        <v>0</v>
      </c>
      <c r="E144" s="23">
        <v>2400</v>
      </c>
      <c r="F144" s="31">
        <v>0</v>
      </c>
    </row>
    <row r="145" spans="1:6" x14ac:dyDescent="0.2">
      <c r="A145" s="38" t="s">
        <v>93</v>
      </c>
      <c r="B145" s="23">
        <v>100</v>
      </c>
      <c r="C145" s="23">
        <v>300</v>
      </c>
      <c r="D145" s="23">
        <v>-268.2</v>
      </c>
      <c r="E145" s="23">
        <v>31.800000000000011</v>
      </c>
      <c r="F145" s="31">
        <v>-0.89400000000000002</v>
      </c>
    </row>
    <row r="146" spans="1:6" x14ac:dyDescent="0.2">
      <c r="A146" s="36" t="s">
        <v>8</v>
      </c>
      <c r="B146" s="23">
        <v>2014270.3199999998</v>
      </c>
      <c r="C146" s="23">
        <v>2003894.9</v>
      </c>
      <c r="D146" s="23">
        <v>-145747.86000000002</v>
      </c>
      <c r="E146" s="23">
        <v>1858147.0400000007</v>
      </c>
      <c r="F146" s="31">
        <v>-7.2732287506695095E-2</v>
      </c>
    </row>
    <row r="147" spans="1:6" x14ac:dyDescent="0.2">
      <c r="A147" s="37" t="s">
        <v>9</v>
      </c>
      <c r="B147" s="23">
        <v>2014270.3199999998</v>
      </c>
      <c r="C147" s="23">
        <v>2003894.9</v>
      </c>
      <c r="D147" s="23">
        <v>-145747.86000000002</v>
      </c>
      <c r="E147" s="23">
        <v>1858147.0400000007</v>
      </c>
      <c r="F147" s="31">
        <v>-7.2732287506695095E-2</v>
      </c>
    </row>
    <row r="148" spans="1:6" x14ac:dyDescent="0.2">
      <c r="A148" s="38" t="s">
        <v>10</v>
      </c>
      <c r="B148" s="23">
        <v>1394112</v>
      </c>
      <c r="C148" s="23">
        <v>1385853.8</v>
      </c>
      <c r="D148" s="23">
        <v>-99294.87</v>
      </c>
      <c r="E148" s="23">
        <v>1286558.9300000002</v>
      </c>
      <c r="F148" s="31">
        <v>-7.1648878113982864E-2</v>
      </c>
    </row>
    <row r="149" spans="1:6" x14ac:dyDescent="0.2">
      <c r="A149" s="38" t="s">
        <v>13</v>
      </c>
      <c r="B149" s="23">
        <v>81483.72</v>
      </c>
      <c r="C149" s="23">
        <v>81483.72</v>
      </c>
      <c r="D149" s="23">
        <v>-7325.16</v>
      </c>
      <c r="E149" s="23">
        <v>74158.559999999998</v>
      </c>
      <c r="F149" s="31">
        <v>-8.9897221187250659E-2</v>
      </c>
    </row>
    <row r="150" spans="1:6" x14ac:dyDescent="0.2">
      <c r="A150" s="38" t="s">
        <v>15</v>
      </c>
      <c r="B150" s="23">
        <v>122966.31</v>
      </c>
      <c r="C150" s="23">
        <v>122430.81</v>
      </c>
      <c r="D150" s="23">
        <v>0</v>
      </c>
      <c r="E150" s="23">
        <v>122430.81</v>
      </c>
      <c r="F150" s="31">
        <v>0</v>
      </c>
    </row>
    <row r="151" spans="1:6" x14ac:dyDescent="0.2">
      <c r="A151" s="38" t="s">
        <v>17</v>
      </c>
      <c r="B151" s="23">
        <v>43422.74</v>
      </c>
      <c r="C151" s="23">
        <v>43189.409999999996</v>
      </c>
      <c r="D151" s="23">
        <v>0</v>
      </c>
      <c r="E151" s="23">
        <v>43189.409999999996</v>
      </c>
      <c r="F151" s="31">
        <v>0</v>
      </c>
    </row>
    <row r="152" spans="1:6" x14ac:dyDescent="0.2">
      <c r="A152" s="38" t="s">
        <v>19</v>
      </c>
      <c r="B152" s="23">
        <v>1452</v>
      </c>
      <c r="C152" s="23">
        <v>1452</v>
      </c>
      <c r="D152" s="23">
        <v>-927.38</v>
      </c>
      <c r="E152" s="23">
        <v>524.62</v>
      </c>
      <c r="F152" s="31">
        <v>-0.63869146005509636</v>
      </c>
    </row>
    <row r="153" spans="1:6" x14ac:dyDescent="0.2">
      <c r="A153" s="38" t="s">
        <v>21</v>
      </c>
      <c r="B153" s="23">
        <v>11616</v>
      </c>
      <c r="C153" s="23">
        <v>11616</v>
      </c>
      <c r="D153" s="23">
        <v>-5123.49</v>
      </c>
      <c r="E153" s="23">
        <v>6492.51</v>
      </c>
      <c r="F153" s="31">
        <v>-0.44107179752066111</v>
      </c>
    </row>
    <row r="154" spans="1:6" x14ac:dyDescent="0.2">
      <c r="A154" s="38" t="s">
        <v>23</v>
      </c>
      <c r="B154" s="23">
        <v>407.42</v>
      </c>
      <c r="C154" s="23">
        <v>407.42</v>
      </c>
      <c r="D154" s="23">
        <v>-407.42</v>
      </c>
      <c r="E154" s="23">
        <v>0</v>
      </c>
      <c r="F154" s="31">
        <v>-1</v>
      </c>
    </row>
    <row r="155" spans="1:6" x14ac:dyDescent="0.2">
      <c r="A155" s="38" t="s">
        <v>25</v>
      </c>
      <c r="B155" s="23">
        <v>2444.5100000000002</v>
      </c>
      <c r="C155" s="23">
        <v>2444.5100000000002</v>
      </c>
      <c r="D155" s="23">
        <v>117.54</v>
      </c>
      <c r="E155" s="23">
        <v>2562.0500000000002</v>
      </c>
      <c r="F155" s="31">
        <v>4.8083255949045001E-2</v>
      </c>
    </row>
    <row r="156" spans="1:6" x14ac:dyDescent="0.2">
      <c r="A156" s="38" t="s">
        <v>27</v>
      </c>
      <c r="B156" s="23">
        <v>10035.540000000001</v>
      </c>
      <c r="C156" s="23">
        <v>10035.540000000001</v>
      </c>
      <c r="D156" s="23">
        <v>0</v>
      </c>
      <c r="E156" s="23">
        <v>10035.540000000001</v>
      </c>
      <c r="F156" s="31">
        <v>0</v>
      </c>
    </row>
    <row r="157" spans="1:6" x14ac:dyDescent="0.2">
      <c r="A157" s="38" t="s">
        <v>29</v>
      </c>
      <c r="B157" s="23">
        <v>8831</v>
      </c>
      <c r="C157" s="23">
        <v>8831</v>
      </c>
      <c r="D157" s="23">
        <v>2359.34</v>
      </c>
      <c r="E157" s="23">
        <v>11190.34</v>
      </c>
      <c r="F157" s="31">
        <v>0.26716566640244593</v>
      </c>
    </row>
    <row r="158" spans="1:6" x14ac:dyDescent="0.2">
      <c r="A158" s="38" t="s">
        <v>31</v>
      </c>
      <c r="B158" s="23">
        <v>6108.14</v>
      </c>
      <c r="C158" s="23">
        <v>6108.14</v>
      </c>
      <c r="D158" s="23">
        <v>-3054.07</v>
      </c>
      <c r="E158" s="23">
        <v>3054.07</v>
      </c>
      <c r="F158" s="31">
        <v>-0.5</v>
      </c>
    </row>
    <row r="159" spans="1:6" x14ac:dyDescent="0.2">
      <c r="A159" s="38" t="s">
        <v>33</v>
      </c>
      <c r="B159" s="23">
        <v>5216.28</v>
      </c>
      <c r="C159" s="23">
        <v>5216.28</v>
      </c>
      <c r="D159" s="23">
        <v>-1584.44</v>
      </c>
      <c r="E159" s="23">
        <v>3631.8399999999997</v>
      </c>
      <c r="F159" s="31">
        <v>-0.30374903187712321</v>
      </c>
    </row>
    <row r="160" spans="1:6" x14ac:dyDescent="0.2">
      <c r="A160" s="38" t="s">
        <v>35</v>
      </c>
      <c r="B160" s="23">
        <v>186255.44</v>
      </c>
      <c r="C160" s="23">
        <v>185442.55</v>
      </c>
      <c r="D160" s="23">
        <v>-12725.23</v>
      </c>
      <c r="E160" s="23">
        <v>172717.31999999998</v>
      </c>
      <c r="F160" s="31">
        <v>-6.8620874766875242E-2</v>
      </c>
    </row>
    <row r="161" spans="1:6" x14ac:dyDescent="0.2">
      <c r="A161" s="38" t="s">
        <v>37</v>
      </c>
      <c r="B161" s="23">
        <v>122966.31</v>
      </c>
      <c r="C161" s="23">
        <v>122430.81</v>
      </c>
      <c r="D161" s="23">
        <v>-17782.68</v>
      </c>
      <c r="E161" s="23">
        <v>104648.13</v>
      </c>
      <c r="F161" s="31">
        <v>-0.14524677244232886</v>
      </c>
    </row>
    <row r="162" spans="1:6" x14ac:dyDescent="0.2">
      <c r="A162" s="38" t="s">
        <v>39</v>
      </c>
      <c r="B162" s="23">
        <v>16952.91</v>
      </c>
      <c r="C162" s="23">
        <v>16952.91</v>
      </c>
      <c r="D162" s="23">
        <v>0</v>
      </c>
      <c r="E162" s="23">
        <v>16952.91</v>
      </c>
      <c r="F162" s="31">
        <v>0</v>
      </c>
    </row>
    <row r="163" spans="1:6" x14ac:dyDescent="0.2">
      <c r="A163" s="35" t="s">
        <v>211</v>
      </c>
      <c r="B163" s="23">
        <v>39888.559999999998</v>
      </c>
      <c r="C163" s="23">
        <v>39888.559999999998</v>
      </c>
      <c r="D163" s="23">
        <v>-23688.560000000001</v>
      </c>
      <c r="E163" s="23">
        <v>16200</v>
      </c>
      <c r="F163" s="31">
        <v>-0.59386851769028515</v>
      </c>
    </row>
    <row r="164" spans="1:6" x14ac:dyDescent="0.2">
      <c r="A164" s="36" t="s">
        <v>212</v>
      </c>
      <c r="B164" s="23">
        <v>36000</v>
      </c>
      <c r="C164" s="23">
        <v>36000</v>
      </c>
      <c r="D164" s="23">
        <v>-23000</v>
      </c>
      <c r="E164" s="23">
        <v>13000</v>
      </c>
      <c r="F164" s="31">
        <v>-0.63888888888888884</v>
      </c>
    </row>
    <row r="165" spans="1:6" x14ac:dyDescent="0.2">
      <c r="A165" s="37" t="s">
        <v>121</v>
      </c>
      <c r="B165" s="23">
        <v>14500</v>
      </c>
      <c r="C165" s="23">
        <v>14500</v>
      </c>
      <c r="D165" s="23">
        <v>-7500</v>
      </c>
      <c r="E165" s="23">
        <v>7000</v>
      </c>
      <c r="F165" s="31">
        <v>-0.51724137931034486</v>
      </c>
    </row>
    <row r="166" spans="1:6" x14ac:dyDescent="0.2">
      <c r="A166" s="38" t="s">
        <v>149</v>
      </c>
      <c r="B166" s="23">
        <v>2000</v>
      </c>
      <c r="C166" s="23">
        <v>2000</v>
      </c>
      <c r="D166" s="23">
        <v>-2000</v>
      </c>
      <c r="E166" s="23">
        <v>0</v>
      </c>
      <c r="F166" s="31">
        <v>-1</v>
      </c>
    </row>
    <row r="167" spans="1:6" x14ac:dyDescent="0.2">
      <c r="A167" s="38" t="s">
        <v>214</v>
      </c>
      <c r="B167" s="23">
        <v>1000</v>
      </c>
      <c r="C167" s="23">
        <v>1000</v>
      </c>
      <c r="D167" s="23">
        <v>0</v>
      </c>
      <c r="E167" s="23">
        <v>1000</v>
      </c>
      <c r="F167" s="31">
        <v>0</v>
      </c>
    </row>
    <row r="168" spans="1:6" x14ac:dyDescent="0.2">
      <c r="A168" s="38" t="s">
        <v>141</v>
      </c>
      <c r="B168" s="23">
        <v>5500</v>
      </c>
      <c r="C168" s="23">
        <v>5500</v>
      </c>
      <c r="D168" s="23">
        <v>0</v>
      </c>
      <c r="E168" s="23">
        <v>5500</v>
      </c>
      <c r="F168" s="31">
        <v>0</v>
      </c>
    </row>
    <row r="169" spans="1:6" x14ac:dyDescent="0.2">
      <c r="A169" s="38" t="s">
        <v>178</v>
      </c>
      <c r="B169" s="23">
        <v>5000</v>
      </c>
      <c r="C169" s="23">
        <v>5000</v>
      </c>
      <c r="D169" s="23">
        <v>-5000</v>
      </c>
      <c r="E169" s="23">
        <v>0</v>
      </c>
      <c r="F169" s="31">
        <v>-1</v>
      </c>
    </row>
    <row r="170" spans="1:6" x14ac:dyDescent="0.2">
      <c r="A170" s="38" t="s">
        <v>218</v>
      </c>
      <c r="B170" s="23">
        <v>1000</v>
      </c>
      <c r="C170" s="23">
        <v>1000</v>
      </c>
      <c r="D170" s="23">
        <v>-500</v>
      </c>
      <c r="E170" s="23">
        <v>500</v>
      </c>
      <c r="F170" s="31">
        <v>-0.5</v>
      </c>
    </row>
    <row r="171" spans="1:6" x14ac:dyDescent="0.2">
      <c r="A171" s="37" t="s">
        <v>231</v>
      </c>
      <c r="B171" s="23">
        <v>21500</v>
      </c>
      <c r="C171" s="23">
        <v>21500</v>
      </c>
      <c r="D171" s="23">
        <v>-15500</v>
      </c>
      <c r="E171" s="23">
        <v>6000</v>
      </c>
      <c r="F171" s="31">
        <v>-0.72093023255813948</v>
      </c>
    </row>
    <row r="172" spans="1:6" x14ac:dyDescent="0.2">
      <c r="A172" s="38" t="s">
        <v>232</v>
      </c>
      <c r="B172" s="23">
        <v>15500</v>
      </c>
      <c r="C172" s="23">
        <v>15500</v>
      </c>
      <c r="D172" s="23">
        <v>-15500</v>
      </c>
      <c r="E172" s="23">
        <v>0</v>
      </c>
      <c r="F172" s="31">
        <v>-1</v>
      </c>
    </row>
    <row r="173" spans="1:6" x14ac:dyDescent="0.2">
      <c r="A173" s="38" t="s">
        <v>234</v>
      </c>
      <c r="B173" s="23">
        <v>6000</v>
      </c>
      <c r="C173" s="23">
        <v>6000</v>
      </c>
      <c r="D173" s="23">
        <v>0</v>
      </c>
      <c r="E173" s="23">
        <v>6000</v>
      </c>
      <c r="F173" s="31">
        <v>0</v>
      </c>
    </row>
    <row r="174" spans="1:6" x14ac:dyDescent="0.2">
      <c r="A174" s="36" t="s">
        <v>220</v>
      </c>
      <c r="B174" s="23">
        <v>3888.56</v>
      </c>
      <c r="C174" s="23">
        <v>3888.56</v>
      </c>
      <c r="D174" s="23">
        <v>-688.56</v>
      </c>
      <c r="E174" s="23">
        <v>3200</v>
      </c>
      <c r="F174" s="31">
        <v>-0.17707326105293475</v>
      </c>
    </row>
    <row r="175" spans="1:6" x14ac:dyDescent="0.2">
      <c r="A175" s="37" t="s">
        <v>121</v>
      </c>
      <c r="B175" s="23">
        <v>3888.56</v>
      </c>
      <c r="C175" s="23">
        <v>3888.56</v>
      </c>
      <c r="D175" s="23">
        <v>-688.56</v>
      </c>
      <c r="E175" s="23">
        <v>3200</v>
      </c>
      <c r="F175" s="31">
        <v>-0.17707326105293475</v>
      </c>
    </row>
    <row r="176" spans="1:6" x14ac:dyDescent="0.2">
      <c r="A176" s="38" t="s">
        <v>157</v>
      </c>
      <c r="B176" s="23">
        <v>888.56</v>
      </c>
      <c r="C176" s="23">
        <v>888.56</v>
      </c>
      <c r="D176" s="23">
        <v>-688.56</v>
      </c>
      <c r="E176" s="23">
        <v>200</v>
      </c>
      <c r="F176" s="31">
        <v>-0.77491671918609883</v>
      </c>
    </row>
    <row r="177" spans="1:6" x14ac:dyDescent="0.2">
      <c r="A177" s="38" t="s">
        <v>175</v>
      </c>
      <c r="B177" s="23">
        <v>3000</v>
      </c>
      <c r="C177" s="23">
        <v>3000</v>
      </c>
      <c r="D177" s="23">
        <v>0</v>
      </c>
      <c r="E177" s="23">
        <v>3000</v>
      </c>
      <c r="F177" s="31">
        <v>0</v>
      </c>
    </row>
    <row r="178" spans="1:6" x14ac:dyDescent="0.2">
      <c r="A178" s="35" t="s">
        <v>95</v>
      </c>
      <c r="B178" s="23">
        <v>5200876.5599999996</v>
      </c>
      <c r="C178" s="23">
        <v>4799655.2500000009</v>
      </c>
      <c r="D178" s="23">
        <v>-1624552.9700000002</v>
      </c>
      <c r="E178" s="23">
        <v>3175102.2800000003</v>
      </c>
      <c r="F178" s="31">
        <v>-0.33847284552364454</v>
      </c>
    </row>
    <row r="179" spans="1:6" x14ac:dyDescent="0.2">
      <c r="A179" s="36" t="s">
        <v>136</v>
      </c>
      <c r="B179" s="23">
        <v>3988142.7</v>
      </c>
      <c r="C179" s="23">
        <v>3649197.8200000003</v>
      </c>
      <c r="D179" s="23">
        <v>-1401166.04</v>
      </c>
      <c r="E179" s="23">
        <v>2248031.7800000003</v>
      </c>
      <c r="F179" s="31">
        <v>-0.38396549299703348</v>
      </c>
    </row>
    <row r="180" spans="1:6" x14ac:dyDescent="0.2">
      <c r="A180" s="37" t="s">
        <v>121</v>
      </c>
      <c r="B180" s="23">
        <v>380678.15</v>
      </c>
      <c r="C180" s="23">
        <v>625059.89999999991</v>
      </c>
      <c r="D180" s="23">
        <v>-511689.02</v>
      </c>
      <c r="E180" s="23">
        <v>113370.88</v>
      </c>
      <c r="F180" s="31">
        <v>-0.81862397507822871</v>
      </c>
    </row>
    <row r="181" spans="1:6" x14ac:dyDescent="0.2">
      <c r="A181" s="38" t="s">
        <v>137</v>
      </c>
      <c r="B181" s="23">
        <v>125141.75</v>
      </c>
      <c r="C181" s="23">
        <v>125141.75</v>
      </c>
      <c r="D181" s="23">
        <v>-125141.75</v>
      </c>
      <c r="E181" s="23">
        <v>0</v>
      </c>
      <c r="F181" s="31">
        <v>-1</v>
      </c>
    </row>
    <row r="182" spans="1:6" x14ac:dyDescent="0.2">
      <c r="A182" s="38" t="s">
        <v>139</v>
      </c>
      <c r="B182" s="23">
        <v>235978.45</v>
      </c>
      <c r="C182" s="23">
        <v>235978.45</v>
      </c>
      <c r="D182" s="23">
        <v>-235978.45</v>
      </c>
      <c r="E182" s="23">
        <v>0</v>
      </c>
      <c r="F182" s="31">
        <v>-1</v>
      </c>
    </row>
    <row r="183" spans="1:6" x14ac:dyDescent="0.2">
      <c r="A183" s="38" t="s">
        <v>141</v>
      </c>
      <c r="B183" s="23">
        <v>0</v>
      </c>
      <c r="C183" s="23">
        <v>149381.75</v>
      </c>
      <c r="D183" s="23">
        <v>-93381.75</v>
      </c>
      <c r="E183" s="23">
        <v>56000</v>
      </c>
      <c r="F183" s="31">
        <v>-0.62512154262485209</v>
      </c>
    </row>
    <row r="184" spans="1:6" x14ac:dyDescent="0.2">
      <c r="A184" s="38" t="s">
        <v>126</v>
      </c>
      <c r="B184" s="23">
        <v>0</v>
      </c>
      <c r="C184" s="23">
        <v>45000</v>
      </c>
      <c r="D184" s="23">
        <v>-18232</v>
      </c>
      <c r="E184" s="23">
        <v>26768</v>
      </c>
      <c r="F184" s="31">
        <v>-0.40515555555555555</v>
      </c>
    </row>
    <row r="185" spans="1:6" x14ac:dyDescent="0.2">
      <c r="A185" s="38" t="s">
        <v>128</v>
      </c>
      <c r="B185" s="23">
        <v>0</v>
      </c>
      <c r="C185" s="23">
        <v>50000</v>
      </c>
      <c r="D185" s="23">
        <v>-19397.12</v>
      </c>
      <c r="E185" s="23">
        <v>30602.880000000001</v>
      </c>
      <c r="F185" s="31">
        <v>-0.38794239999999997</v>
      </c>
    </row>
    <row r="186" spans="1:6" x14ac:dyDescent="0.2">
      <c r="A186" s="38" t="s">
        <v>145</v>
      </c>
      <c r="B186" s="23">
        <v>16557.95</v>
      </c>
      <c r="C186" s="23">
        <v>16557.95</v>
      </c>
      <c r="D186" s="23">
        <v>-16557.95</v>
      </c>
      <c r="E186" s="23">
        <v>0</v>
      </c>
      <c r="F186" s="31">
        <v>-1</v>
      </c>
    </row>
    <row r="187" spans="1:6" x14ac:dyDescent="0.2">
      <c r="A187" s="38" t="s">
        <v>132</v>
      </c>
      <c r="B187" s="23">
        <v>3000</v>
      </c>
      <c r="C187" s="23">
        <v>3000</v>
      </c>
      <c r="D187" s="23">
        <v>-3000</v>
      </c>
      <c r="E187" s="23">
        <v>0</v>
      </c>
      <c r="F187" s="31">
        <v>-1</v>
      </c>
    </row>
    <row r="188" spans="1:6" x14ac:dyDescent="0.2">
      <c r="A188" s="37" t="s">
        <v>223</v>
      </c>
      <c r="B188" s="23">
        <v>3607464.55</v>
      </c>
      <c r="C188" s="23">
        <v>3024137.92</v>
      </c>
      <c r="D188" s="23">
        <v>-889477.02</v>
      </c>
      <c r="E188" s="23">
        <v>2134660.9</v>
      </c>
      <c r="F188" s="31">
        <v>-0.29412581156351497</v>
      </c>
    </row>
    <row r="189" spans="1:6" x14ac:dyDescent="0.2">
      <c r="A189" s="38" t="s">
        <v>226</v>
      </c>
      <c r="B189" s="23">
        <v>1946998.85</v>
      </c>
      <c r="C189" s="23">
        <v>1597749.47</v>
      </c>
      <c r="D189" s="23">
        <v>-846477.02</v>
      </c>
      <c r="E189" s="23">
        <v>751272.45000000007</v>
      </c>
      <c r="F189" s="31">
        <v>-0.52979333487120484</v>
      </c>
    </row>
    <row r="190" spans="1:6" x14ac:dyDescent="0.2">
      <c r="A190" s="38" t="s">
        <v>228</v>
      </c>
      <c r="B190" s="23">
        <v>1595465.7</v>
      </c>
      <c r="C190" s="23">
        <v>1426388.45</v>
      </c>
      <c r="D190" s="23">
        <v>-43000</v>
      </c>
      <c r="E190" s="23">
        <v>1383388.45</v>
      </c>
      <c r="F190" s="31">
        <v>-3.0146065750882939E-2</v>
      </c>
    </row>
    <row r="191" spans="1:6" x14ac:dyDescent="0.2">
      <c r="A191" s="38" t="s">
        <v>224</v>
      </c>
      <c r="B191" s="23">
        <v>65000</v>
      </c>
      <c r="C191" s="23">
        <v>0</v>
      </c>
      <c r="D191" s="23">
        <v>0</v>
      </c>
      <c r="E191" s="23">
        <v>0</v>
      </c>
      <c r="F191" s="31">
        <v>0</v>
      </c>
    </row>
    <row r="192" spans="1:6" x14ac:dyDescent="0.2">
      <c r="A192" s="36" t="s">
        <v>148</v>
      </c>
      <c r="B192" s="23">
        <v>51880.2</v>
      </c>
      <c r="C192" s="23">
        <v>51880.2</v>
      </c>
      <c r="D192" s="23">
        <v>-51880.2</v>
      </c>
      <c r="E192" s="23">
        <v>0</v>
      </c>
      <c r="F192" s="31">
        <v>-1</v>
      </c>
    </row>
    <row r="193" spans="1:6" x14ac:dyDescent="0.2">
      <c r="A193" s="37" t="s">
        <v>121</v>
      </c>
      <c r="B193" s="23">
        <v>51880.2</v>
      </c>
      <c r="C193" s="23">
        <v>51880.2</v>
      </c>
      <c r="D193" s="23">
        <v>-51880.2</v>
      </c>
      <c r="E193" s="23">
        <v>0</v>
      </c>
      <c r="F193" s="31">
        <v>-1</v>
      </c>
    </row>
    <row r="194" spans="1:6" x14ac:dyDescent="0.2">
      <c r="A194" s="38" t="s">
        <v>149</v>
      </c>
      <c r="B194" s="23">
        <v>1400</v>
      </c>
      <c r="C194" s="23">
        <v>1400</v>
      </c>
      <c r="D194" s="23">
        <v>-1400</v>
      </c>
      <c r="E194" s="23">
        <v>0</v>
      </c>
      <c r="F194" s="31">
        <v>-1</v>
      </c>
    </row>
    <row r="195" spans="1:6" x14ac:dyDescent="0.2">
      <c r="A195" s="38" t="s">
        <v>137</v>
      </c>
      <c r="B195" s="23">
        <v>16395.41</v>
      </c>
      <c r="C195" s="23">
        <v>16395.41</v>
      </c>
      <c r="D195" s="23">
        <v>-16395.41</v>
      </c>
      <c r="E195" s="23">
        <v>0</v>
      </c>
      <c r="F195" s="31">
        <v>-1</v>
      </c>
    </row>
    <row r="196" spans="1:6" x14ac:dyDescent="0.2">
      <c r="A196" s="38" t="s">
        <v>151</v>
      </c>
      <c r="B196" s="23">
        <v>1845</v>
      </c>
      <c r="C196" s="23">
        <v>1845</v>
      </c>
      <c r="D196" s="23">
        <v>-1845</v>
      </c>
      <c r="E196" s="23">
        <v>0</v>
      </c>
      <c r="F196" s="31">
        <v>-1</v>
      </c>
    </row>
    <row r="197" spans="1:6" x14ac:dyDescent="0.2">
      <c r="A197" s="38" t="s">
        <v>141</v>
      </c>
      <c r="B197" s="23">
        <v>16739.79</v>
      </c>
      <c r="C197" s="23">
        <v>16739.79</v>
      </c>
      <c r="D197" s="23">
        <v>-16739.79</v>
      </c>
      <c r="E197" s="23">
        <v>0</v>
      </c>
      <c r="F197" s="31">
        <v>-1</v>
      </c>
    </row>
    <row r="198" spans="1:6" x14ac:dyDescent="0.2">
      <c r="A198" s="38" t="s">
        <v>124</v>
      </c>
      <c r="B198" s="23">
        <v>1300</v>
      </c>
      <c r="C198" s="23">
        <v>1300</v>
      </c>
      <c r="D198" s="23">
        <v>-1300</v>
      </c>
      <c r="E198" s="23">
        <v>0</v>
      </c>
      <c r="F198" s="31">
        <v>-1</v>
      </c>
    </row>
    <row r="199" spans="1:6" x14ac:dyDescent="0.2">
      <c r="A199" s="38" t="s">
        <v>128</v>
      </c>
      <c r="B199" s="23">
        <v>11200</v>
      </c>
      <c r="C199" s="23">
        <v>11200</v>
      </c>
      <c r="D199" s="23">
        <v>-11200</v>
      </c>
      <c r="E199" s="23">
        <v>0</v>
      </c>
      <c r="F199" s="31">
        <v>-1</v>
      </c>
    </row>
    <row r="200" spans="1:6" x14ac:dyDescent="0.2">
      <c r="A200" s="38" t="s">
        <v>145</v>
      </c>
      <c r="B200" s="23">
        <v>3000</v>
      </c>
      <c r="C200" s="23">
        <v>3000</v>
      </c>
      <c r="D200" s="23">
        <v>-3000</v>
      </c>
      <c r="E200" s="23">
        <v>0</v>
      </c>
      <c r="F200" s="31">
        <v>-1</v>
      </c>
    </row>
    <row r="201" spans="1:6" x14ac:dyDescent="0.2">
      <c r="A201" s="36" t="s">
        <v>154</v>
      </c>
      <c r="B201" s="23">
        <v>10794.24</v>
      </c>
      <c r="C201" s="23">
        <v>10794.24</v>
      </c>
      <c r="D201" s="23">
        <v>-10794.24</v>
      </c>
      <c r="E201" s="23">
        <v>0</v>
      </c>
      <c r="F201" s="31">
        <v>-1</v>
      </c>
    </row>
    <row r="202" spans="1:6" x14ac:dyDescent="0.2">
      <c r="A202" s="37" t="s">
        <v>121</v>
      </c>
      <c r="B202" s="23">
        <v>10794.24</v>
      </c>
      <c r="C202" s="23">
        <v>10794.24</v>
      </c>
      <c r="D202" s="23">
        <v>-10794.24</v>
      </c>
      <c r="E202" s="23">
        <v>0</v>
      </c>
      <c r="F202" s="31">
        <v>-1</v>
      </c>
    </row>
    <row r="203" spans="1:6" x14ac:dyDescent="0.2">
      <c r="A203" s="38" t="s">
        <v>137</v>
      </c>
      <c r="B203" s="23">
        <v>7894.24</v>
      </c>
      <c r="C203" s="23">
        <v>7894.24</v>
      </c>
      <c r="D203" s="23">
        <v>-7894.24</v>
      </c>
      <c r="E203" s="23">
        <v>0</v>
      </c>
      <c r="F203" s="31">
        <v>-1</v>
      </c>
    </row>
    <row r="204" spans="1:6" x14ac:dyDescent="0.2">
      <c r="A204" s="38" t="s">
        <v>151</v>
      </c>
      <c r="B204" s="23">
        <v>1600</v>
      </c>
      <c r="C204" s="23">
        <v>1600</v>
      </c>
      <c r="D204" s="23">
        <v>-1600</v>
      </c>
      <c r="E204" s="23">
        <v>0</v>
      </c>
      <c r="F204" s="31">
        <v>-1</v>
      </c>
    </row>
    <row r="205" spans="1:6" x14ac:dyDescent="0.2">
      <c r="A205" s="38" t="s">
        <v>124</v>
      </c>
      <c r="B205" s="23">
        <v>1000</v>
      </c>
      <c r="C205" s="23">
        <v>1000</v>
      </c>
      <c r="D205" s="23">
        <v>-1000</v>
      </c>
      <c r="E205" s="23">
        <v>0</v>
      </c>
      <c r="F205" s="31">
        <v>-1</v>
      </c>
    </row>
    <row r="206" spans="1:6" x14ac:dyDescent="0.2">
      <c r="A206" s="38" t="s">
        <v>155</v>
      </c>
      <c r="B206" s="23">
        <v>300</v>
      </c>
      <c r="C206" s="23">
        <v>300</v>
      </c>
      <c r="D206" s="23">
        <v>-300</v>
      </c>
      <c r="E206" s="23">
        <v>0</v>
      </c>
      <c r="F206" s="31">
        <v>-1</v>
      </c>
    </row>
    <row r="207" spans="1:6" x14ac:dyDescent="0.2">
      <c r="A207" s="36" t="s">
        <v>96</v>
      </c>
      <c r="B207" s="23">
        <v>432561.41000000003</v>
      </c>
      <c r="C207" s="23">
        <v>434393.61</v>
      </c>
      <c r="D207" s="23">
        <v>-5715.59</v>
      </c>
      <c r="E207" s="23">
        <v>428678.02</v>
      </c>
      <c r="F207" s="31">
        <v>-1.3157629091275077E-2</v>
      </c>
    </row>
    <row r="208" spans="1:6" x14ac:dyDescent="0.2">
      <c r="A208" s="37" t="s">
        <v>97</v>
      </c>
      <c r="B208" s="23">
        <v>210055.88999999998</v>
      </c>
      <c r="C208" s="23">
        <v>211888.09</v>
      </c>
      <c r="D208" s="23">
        <v>1439.41</v>
      </c>
      <c r="E208" s="23">
        <v>213327.5</v>
      </c>
      <c r="F208" s="31">
        <v>6.7932558172571194E-3</v>
      </c>
    </row>
    <row r="209" spans="1:6" x14ac:dyDescent="0.2">
      <c r="A209" s="38" t="s">
        <v>98</v>
      </c>
      <c r="B209" s="23">
        <v>13144</v>
      </c>
      <c r="C209" s="23">
        <v>13144</v>
      </c>
      <c r="D209" s="23">
        <v>0</v>
      </c>
      <c r="E209" s="23">
        <v>13144</v>
      </c>
      <c r="F209" s="31">
        <v>0</v>
      </c>
    </row>
    <row r="210" spans="1:6" x14ac:dyDescent="0.2">
      <c r="A210" s="38" t="s">
        <v>100</v>
      </c>
      <c r="B210" s="23">
        <v>6087.3</v>
      </c>
      <c r="C210" s="23">
        <v>6087.3</v>
      </c>
      <c r="D210" s="23">
        <v>0</v>
      </c>
      <c r="E210" s="23">
        <v>6087.3</v>
      </c>
      <c r="F210" s="31">
        <v>0</v>
      </c>
    </row>
    <row r="211" spans="1:6" x14ac:dyDescent="0.2">
      <c r="A211" s="38" t="s">
        <v>102</v>
      </c>
      <c r="B211" s="23">
        <v>0</v>
      </c>
      <c r="C211" s="23">
        <v>1832.2</v>
      </c>
      <c r="D211" s="23">
        <v>1439.41</v>
      </c>
      <c r="E211" s="23">
        <v>3271.61</v>
      </c>
      <c r="F211" s="31">
        <v>0.78561838227267766</v>
      </c>
    </row>
    <row r="212" spans="1:6" x14ac:dyDescent="0.2">
      <c r="A212" s="38" t="s">
        <v>104</v>
      </c>
      <c r="B212" s="23">
        <v>157728</v>
      </c>
      <c r="C212" s="23">
        <v>157728</v>
      </c>
      <c r="D212" s="23">
        <v>0</v>
      </c>
      <c r="E212" s="23">
        <v>157728</v>
      </c>
      <c r="F212" s="31">
        <v>0</v>
      </c>
    </row>
    <row r="213" spans="1:6" x14ac:dyDescent="0.2">
      <c r="A213" s="38" t="s">
        <v>106</v>
      </c>
      <c r="B213" s="23">
        <v>19952.59</v>
      </c>
      <c r="C213" s="23">
        <v>19952.59</v>
      </c>
      <c r="D213" s="23">
        <v>0</v>
      </c>
      <c r="E213" s="23">
        <v>19952.59</v>
      </c>
      <c r="F213" s="31">
        <v>0</v>
      </c>
    </row>
    <row r="214" spans="1:6" x14ac:dyDescent="0.2">
      <c r="A214" s="38" t="s">
        <v>108</v>
      </c>
      <c r="B214" s="23">
        <v>13144</v>
      </c>
      <c r="C214" s="23">
        <v>13144</v>
      </c>
      <c r="D214" s="23">
        <v>0</v>
      </c>
      <c r="E214" s="23">
        <v>13144</v>
      </c>
      <c r="F214" s="31">
        <v>0</v>
      </c>
    </row>
    <row r="215" spans="1:6" x14ac:dyDescent="0.2">
      <c r="A215" s="37" t="s">
        <v>121</v>
      </c>
      <c r="B215" s="23">
        <v>161505.52000000002</v>
      </c>
      <c r="C215" s="23">
        <v>202801.40000000002</v>
      </c>
      <c r="D215" s="23">
        <v>0</v>
      </c>
      <c r="E215" s="23">
        <v>202801.40000000002</v>
      </c>
      <c r="F215" s="31">
        <v>0</v>
      </c>
    </row>
    <row r="216" spans="1:6" x14ac:dyDescent="0.2">
      <c r="A216" s="38" t="s">
        <v>157</v>
      </c>
      <c r="B216" s="23">
        <v>1878.64</v>
      </c>
      <c r="C216" s="23">
        <v>1878.64</v>
      </c>
      <c r="D216" s="23">
        <v>0</v>
      </c>
      <c r="E216" s="23">
        <v>1878.64</v>
      </c>
      <c r="F216" s="31">
        <v>0</v>
      </c>
    </row>
    <row r="217" spans="1:6" x14ac:dyDescent="0.2">
      <c r="A217" s="38" t="s">
        <v>149</v>
      </c>
      <c r="B217" s="23">
        <v>1000</v>
      </c>
      <c r="C217" s="23">
        <v>0</v>
      </c>
      <c r="D217" s="23">
        <v>0</v>
      </c>
      <c r="E217" s="23">
        <v>0</v>
      </c>
      <c r="F217" s="31">
        <v>0</v>
      </c>
    </row>
    <row r="218" spans="1:6" x14ac:dyDescent="0.2">
      <c r="A218" s="38" t="s">
        <v>137</v>
      </c>
      <c r="B218" s="23">
        <v>28000</v>
      </c>
      <c r="C218" s="23">
        <v>19447</v>
      </c>
      <c r="D218" s="23">
        <v>0</v>
      </c>
      <c r="E218" s="23">
        <v>19447</v>
      </c>
      <c r="F218" s="31">
        <v>0</v>
      </c>
    </row>
    <row r="219" spans="1:6" x14ac:dyDescent="0.2">
      <c r="A219" s="38" t="s">
        <v>159</v>
      </c>
      <c r="B219" s="23">
        <v>0</v>
      </c>
      <c r="C219" s="23">
        <v>150999.76</v>
      </c>
      <c r="D219" s="23">
        <v>0</v>
      </c>
      <c r="E219" s="23">
        <v>150999.76</v>
      </c>
      <c r="F219" s="31">
        <v>0</v>
      </c>
    </row>
    <row r="220" spans="1:6" x14ac:dyDescent="0.2">
      <c r="A220" s="38" t="s">
        <v>161</v>
      </c>
      <c r="B220" s="23">
        <v>80000</v>
      </c>
      <c r="C220" s="23">
        <v>30476</v>
      </c>
      <c r="D220" s="23">
        <v>0</v>
      </c>
      <c r="E220" s="23">
        <v>30476</v>
      </c>
      <c r="F220" s="31">
        <v>0</v>
      </c>
    </row>
    <row r="221" spans="1:6" x14ac:dyDescent="0.2">
      <c r="A221" s="38" t="s">
        <v>163</v>
      </c>
      <c r="B221" s="23">
        <v>20000</v>
      </c>
      <c r="C221" s="23">
        <v>0</v>
      </c>
      <c r="D221" s="23">
        <v>0</v>
      </c>
      <c r="E221" s="23">
        <v>0</v>
      </c>
      <c r="F221" s="31">
        <v>0</v>
      </c>
    </row>
    <row r="222" spans="1:6" x14ac:dyDescent="0.2">
      <c r="A222" s="38" t="s">
        <v>145</v>
      </c>
      <c r="B222" s="23">
        <v>17000</v>
      </c>
      <c r="C222" s="23">
        <v>0</v>
      </c>
      <c r="D222" s="23">
        <v>0</v>
      </c>
      <c r="E222" s="23">
        <v>0</v>
      </c>
      <c r="F222" s="31">
        <v>0</v>
      </c>
    </row>
    <row r="223" spans="1:6" x14ac:dyDescent="0.2">
      <c r="A223" s="38" t="s">
        <v>130</v>
      </c>
      <c r="B223" s="23">
        <v>626.88</v>
      </c>
      <c r="C223" s="23">
        <v>0</v>
      </c>
      <c r="D223" s="23">
        <v>0</v>
      </c>
      <c r="E223" s="23">
        <v>0</v>
      </c>
      <c r="F223" s="31">
        <v>0</v>
      </c>
    </row>
    <row r="224" spans="1:6" x14ac:dyDescent="0.2">
      <c r="A224" s="38" t="s">
        <v>166</v>
      </c>
      <c r="B224" s="23">
        <v>10000</v>
      </c>
      <c r="C224" s="23">
        <v>0</v>
      </c>
      <c r="D224" s="23">
        <v>0</v>
      </c>
      <c r="E224" s="23">
        <v>0</v>
      </c>
      <c r="F224" s="31">
        <v>0</v>
      </c>
    </row>
    <row r="225" spans="1:6" x14ac:dyDescent="0.2">
      <c r="A225" s="38" t="s">
        <v>168</v>
      </c>
      <c r="B225" s="23">
        <v>1000</v>
      </c>
      <c r="C225" s="23">
        <v>0</v>
      </c>
      <c r="D225" s="23">
        <v>0</v>
      </c>
      <c r="E225" s="23">
        <v>0</v>
      </c>
      <c r="F225" s="31">
        <v>0</v>
      </c>
    </row>
    <row r="226" spans="1:6" x14ac:dyDescent="0.2">
      <c r="A226" s="38" t="s">
        <v>170</v>
      </c>
      <c r="B226" s="23">
        <v>2000</v>
      </c>
      <c r="C226" s="23">
        <v>0</v>
      </c>
      <c r="D226" s="23">
        <v>0</v>
      </c>
      <c r="E226" s="23">
        <v>0</v>
      </c>
      <c r="F226" s="31">
        <v>0</v>
      </c>
    </row>
    <row r="227" spans="1:6" x14ac:dyDescent="0.2">
      <c r="A227" s="37" t="s">
        <v>231</v>
      </c>
      <c r="B227" s="23">
        <v>61000</v>
      </c>
      <c r="C227" s="23">
        <v>19704.12</v>
      </c>
      <c r="D227" s="23">
        <v>-7155</v>
      </c>
      <c r="E227" s="23">
        <v>12549.119999999999</v>
      </c>
      <c r="F227" s="31">
        <v>-0.36312202727145393</v>
      </c>
    </row>
    <row r="228" spans="1:6" x14ac:dyDescent="0.2">
      <c r="A228" s="38" t="s">
        <v>236</v>
      </c>
      <c r="B228" s="23">
        <v>25000</v>
      </c>
      <c r="C228" s="23">
        <v>5000</v>
      </c>
      <c r="D228" s="23">
        <v>0</v>
      </c>
      <c r="E228" s="23">
        <v>5000</v>
      </c>
      <c r="F228" s="31">
        <v>0</v>
      </c>
    </row>
    <row r="229" spans="1:6" x14ac:dyDescent="0.2">
      <c r="A229" s="38" t="s">
        <v>232</v>
      </c>
      <c r="B229" s="23">
        <v>16000</v>
      </c>
      <c r="C229" s="23">
        <v>10549.119999999999</v>
      </c>
      <c r="D229" s="23">
        <v>-5000</v>
      </c>
      <c r="E229" s="23">
        <v>5549.119999999999</v>
      </c>
      <c r="F229" s="31">
        <v>-0.47397318449311415</v>
      </c>
    </row>
    <row r="230" spans="1:6" x14ac:dyDescent="0.2">
      <c r="A230" s="38" t="s">
        <v>234</v>
      </c>
      <c r="B230" s="23">
        <v>20000</v>
      </c>
      <c r="C230" s="23">
        <v>4155</v>
      </c>
      <c r="D230" s="23">
        <v>-2155</v>
      </c>
      <c r="E230" s="23">
        <v>2000</v>
      </c>
      <c r="F230" s="31">
        <v>-0.51865222623345364</v>
      </c>
    </row>
    <row r="231" spans="1:6" x14ac:dyDescent="0.2">
      <c r="A231" s="36" t="s">
        <v>172</v>
      </c>
      <c r="B231" s="23">
        <v>633012.98</v>
      </c>
      <c r="C231" s="23">
        <v>568904.35000000009</v>
      </c>
      <c r="D231" s="23">
        <v>-89117.28</v>
      </c>
      <c r="E231" s="23">
        <v>479787.07</v>
      </c>
      <c r="F231" s="31">
        <v>-0.15664721143369709</v>
      </c>
    </row>
    <row r="232" spans="1:6" x14ac:dyDescent="0.2">
      <c r="A232" s="37" t="s">
        <v>121</v>
      </c>
      <c r="B232" s="23">
        <v>75000</v>
      </c>
      <c r="C232" s="23">
        <v>75000</v>
      </c>
      <c r="D232" s="23">
        <v>-59117.279999999999</v>
      </c>
      <c r="E232" s="23">
        <v>15882.720000000001</v>
      </c>
      <c r="F232" s="31">
        <v>-0.7882304</v>
      </c>
    </row>
    <row r="233" spans="1:6" x14ac:dyDescent="0.2">
      <c r="A233" s="38" t="s">
        <v>173</v>
      </c>
      <c r="B233" s="23">
        <v>55000</v>
      </c>
      <c r="C233" s="23">
        <v>55000</v>
      </c>
      <c r="D233" s="23">
        <v>-39117.279999999999</v>
      </c>
      <c r="E233" s="23">
        <v>15882.720000000001</v>
      </c>
      <c r="F233" s="31">
        <v>-0.7112232727272727</v>
      </c>
    </row>
    <row r="234" spans="1:6" x14ac:dyDescent="0.2">
      <c r="A234" s="38" t="s">
        <v>175</v>
      </c>
      <c r="B234" s="23">
        <v>20000</v>
      </c>
      <c r="C234" s="23">
        <v>20000</v>
      </c>
      <c r="D234" s="23">
        <v>-20000</v>
      </c>
      <c r="E234" s="23">
        <v>0</v>
      </c>
      <c r="F234" s="31">
        <v>-1</v>
      </c>
    </row>
    <row r="235" spans="1:6" x14ac:dyDescent="0.2">
      <c r="A235" s="37" t="s">
        <v>223</v>
      </c>
      <c r="B235" s="23">
        <v>558012.98</v>
      </c>
      <c r="C235" s="23">
        <v>493904.35000000003</v>
      </c>
      <c r="D235" s="23">
        <v>-30000</v>
      </c>
      <c r="E235" s="23">
        <v>463904.35</v>
      </c>
      <c r="F235" s="31">
        <v>-6.0740505727475365E-2</v>
      </c>
    </row>
    <row r="236" spans="1:6" x14ac:dyDescent="0.2">
      <c r="A236" s="38" t="s">
        <v>226</v>
      </c>
      <c r="B236" s="23">
        <v>338012.98</v>
      </c>
      <c r="C236" s="23">
        <v>273904.35000000003</v>
      </c>
      <c r="D236" s="23">
        <v>-30000</v>
      </c>
      <c r="E236" s="23">
        <v>243904.35</v>
      </c>
      <c r="F236" s="31">
        <v>-0.10952728571123459</v>
      </c>
    </row>
    <row r="237" spans="1:6" x14ac:dyDescent="0.2">
      <c r="A237" s="38" t="s">
        <v>228</v>
      </c>
      <c r="B237" s="23">
        <v>220000</v>
      </c>
      <c r="C237" s="23">
        <v>220000</v>
      </c>
      <c r="D237" s="23">
        <v>0</v>
      </c>
      <c r="E237" s="23">
        <v>220000</v>
      </c>
      <c r="F237" s="31">
        <v>0</v>
      </c>
    </row>
    <row r="238" spans="1:6" x14ac:dyDescent="0.2">
      <c r="A238" s="36" t="s">
        <v>177</v>
      </c>
      <c r="B238" s="23">
        <v>84485.03</v>
      </c>
      <c r="C238" s="23">
        <v>84485.03</v>
      </c>
      <c r="D238" s="23">
        <v>-65879.62</v>
      </c>
      <c r="E238" s="23">
        <v>18605.41</v>
      </c>
      <c r="F238" s="31">
        <v>-0.779778618768319</v>
      </c>
    </row>
    <row r="239" spans="1:6" x14ac:dyDescent="0.2">
      <c r="A239" s="37" t="s">
        <v>121</v>
      </c>
      <c r="B239" s="23">
        <v>84485.03</v>
      </c>
      <c r="C239" s="23">
        <v>84485.03</v>
      </c>
      <c r="D239" s="23">
        <v>-65879.62</v>
      </c>
      <c r="E239" s="23">
        <v>18605.41</v>
      </c>
      <c r="F239" s="31">
        <v>-0.779778618768319</v>
      </c>
    </row>
    <row r="240" spans="1:6" x14ac:dyDescent="0.2">
      <c r="A240" s="38" t="s">
        <v>137</v>
      </c>
      <c r="B240" s="23">
        <v>1360</v>
      </c>
      <c r="C240" s="23">
        <v>1360</v>
      </c>
      <c r="D240" s="23">
        <v>-1360</v>
      </c>
      <c r="E240" s="23">
        <v>0</v>
      </c>
      <c r="F240" s="31">
        <v>-1</v>
      </c>
    </row>
    <row r="241" spans="1:6" x14ac:dyDescent="0.2">
      <c r="A241" s="38" t="s">
        <v>151</v>
      </c>
      <c r="B241" s="23">
        <v>46000</v>
      </c>
      <c r="C241" s="23">
        <v>46000</v>
      </c>
      <c r="D241" s="23">
        <v>-46000</v>
      </c>
      <c r="E241" s="23">
        <v>0</v>
      </c>
      <c r="F241" s="31">
        <v>-1</v>
      </c>
    </row>
    <row r="242" spans="1:6" x14ac:dyDescent="0.2">
      <c r="A242" s="38" t="s">
        <v>124</v>
      </c>
      <c r="B242" s="23">
        <v>14000</v>
      </c>
      <c r="C242" s="23">
        <v>14000</v>
      </c>
      <c r="D242" s="23">
        <v>-14000</v>
      </c>
      <c r="E242" s="23">
        <v>0</v>
      </c>
      <c r="F242" s="31">
        <v>-1</v>
      </c>
    </row>
    <row r="243" spans="1:6" x14ac:dyDescent="0.2">
      <c r="A243" s="38" t="s">
        <v>178</v>
      </c>
      <c r="B243" s="23">
        <v>15125.03</v>
      </c>
      <c r="C243" s="23">
        <v>15125.03</v>
      </c>
      <c r="D243" s="23">
        <v>-3.6</v>
      </c>
      <c r="E243" s="23">
        <v>15121.43</v>
      </c>
      <c r="F243" s="31">
        <v>-2.3801605682765588E-4</v>
      </c>
    </row>
    <row r="244" spans="1:6" x14ac:dyDescent="0.2">
      <c r="A244" s="38" t="s">
        <v>155</v>
      </c>
      <c r="B244" s="23">
        <v>8000</v>
      </c>
      <c r="C244" s="23">
        <v>8000</v>
      </c>
      <c r="D244" s="23">
        <v>-4516.0200000000004</v>
      </c>
      <c r="E244" s="23">
        <v>3483.9799999999996</v>
      </c>
      <c r="F244" s="31">
        <v>-0.56450250000000002</v>
      </c>
    </row>
    <row r="245" spans="1:6" x14ac:dyDescent="0.2">
      <c r="A245" s="35" t="s">
        <v>195</v>
      </c>
      <c r="B245" s="23">
        <v>46000</v>
      </c>
      <c r="C245" s="23">
        <v>46000</v>
      </c>
      <c r="D245" s="23">
        <v>-39000</v>
      </c>
      <c r="E245" s="23">
        <v>7000</v>
      </c>
      <c r="F245" s="31">
        <v>-0.84782608695652173</v>
      </c>
    </row>
    <row r="246" spans="1:6" x14ac:dyDescent="0.2">
      <c r="A246" s="36" t="s">
        <v>196</v>
      </c>
      <c r="B246" s="23">
        <v>46000</v>
      </c>
      <c r="C246" s="23">
        <v>46000</v>
      </c>
      <c r="D246" s="23">
        <v>-39000</v>
      </c>
      <c r="E246" s="23">
        <v>7000</v>
      </c>
      <c r="F246" s="31">
        <v>-0.84782608695652173</v>
      </c>
    </row>
    <row r="247" spans="1:6" x14ac:dyDescent="0.2">
      <c r="A247" s="37" t="s">
        <v>121</v>
      </c>
      <c r="B247" s="23">
        <v>46000</v>
      </c>
      <c r="C247" s="23">
        <v>46000</v>
      </c>
      <c r="D247" s="23">
        <v>-39000</v>
      </c>
      <c r="E247" s="23">
        <v>7000</v>
      </c>
      <c r="F247" s="31">
        <v>-0.84782608695652173</v>
      </c>
    </row>
    <row r="248" spans="1:6" x14ac:dyDescent="0.2">
      <c r="A248" s="38" t="s">
        <v>137</v>
      </c>
      <c r="B248" s="23">
        <v>31800</v>
      </c>
      <c r="C248" s="23">
        <v>31800</v>
      </c>
      <c r="D248" s="23">
        <v>-24800</v>
      </c>
      <c r="E248" s="23">
        <v>7000</v>
      </c>
      <c r="F248" s="31">
        <v>-0.77987421383647804</v>
      </c>
    </row>
    <row r="249" spans="1:6" x14ac:dyDescent="0.2">
      <c r="A249" s="38" t="s">
        <v>145</v>
      </c>
      <c r="B249" s="23">
        <v>14200</v>
      </c>
      <c r="C249" s="23">
        <v>14200</v>
      </c>
      <c r="D249" s="23">
        <v>-14200</v>
      </c>
      <c r="E249" s="23">
        <v>0</v>
      </c>
      <c r="F249" s="31">
        <v>-1</v>
      </c>
    </row>
    <row r="250" spans="1:6" x14ac:dyDescent="0.2">
      <c r="A250" s="35" t="s">
        <v>208</v>
      </c>
      <c r="B250" s="23">
        <v>5500</v>
      </c>
      <c r="C250" s="23">
        <v>5500</v>
      </c>
      <c r="D250" s="23">
        <v>-1867.28</v>
      </c>
      <c r="E250" s="23">
        <v>3632.7200000000003</v>
      </c>
      <c r="F250" s="31">
        <v>-0.33950545454545455</v>
      </c>
    </row>
    <row r="251" spans="1:6" x14ac:dyDescent="0.2">
      <c r="A251" s="36" t="s">
        <v>209</v>
      </c>
      <c r="B251" s="23">
        <v>5500</v>
      </c>
      <c r="C251" s="23">
        <v>5500</v>
      </c>
      <c r="D251" s="23">
        <v>-1867.28</v>
      </c>
      <c r="E251" s="23">
        <v>3632.7200000000003</v>
      </c>
      <c r="F251" s="31">
        <v>-0.33950545454545455</v>
      </c>
    </row>
    <row r="252" spans="1:6" x14ac:dyDescent="0.2">
      <c r="A252" s="37" t="s">
        <v>121</v>
      </c>
      <c r="B252" s="23">
        <v>5500</v>
      </c>
      <c r="C252" s="23">
        <v>5500</v>
      </c>
      <c r="D252" s="23">
        <v>-1867.28</v>
      </c>
      <c r="E252" s="23">
        <v>3632.7200000000003</v>
      </c>
      <c r="F252" s="31">
        <v>-0.33950545454545455</v>
      </c>
    </row>
    <row r="253" spans="1:6" x14ac:dyDescent="0.2">
      <c r="A253" s="38" t="s">
        <v>175</v>
      </c>
      <c r="B253" s="23">
        <v>5500</v>
      </c>
      <c r="C253" s="23">
        <v>5500</v>
      </c>
      <c r="D253" s="23">
        <v>-1867.28</v>
      </c>
      <c r="E253" s="23">
        <v>3632.7200000000003</v>
      </c>
      <c r="F253" s="31">
        <v>-0.33950545454545455</v>
      </c>
    </row>
    <row r="254" spans="1:6" x14ac:dyDescent="0.2">
      <c r="A254" s="35" t="s">
        <v>110</v>
      </c>
      <c r="B254" s="23">
        <v>158890.06</v>
      </c>
      <c r="C254" s="23">
        <v>158890.05999999997</v>
      </c>
      <c r="D254" s="23">
        <v>-103105.81</v>
      </c>
      <c r="E254" s="23">
        <v>55784.250000000007</v>
      </c>
      <c r="F254" s="31">
        <v>-0.64891290241818789</v>
      </c>
    </row>
    <row r="255" spans="1:6" x14ac:dyDescent="0.2">
      <c r="A255" s="36" t="s">
        <v>199</v>
      </c>
      <c r="B255" s="23">
        <v>85920.92</v>
      </c>
      <c r="C255" s="23">
        <v>85920.92</v>
      </c>
      <c r="D255" s="23">
        <v>-54629</v>
      </c>
      <c r="E255" s="23">
        <v>31291.920000000002</v>
      </c>
      <c r="F255" s="31">
        <v>-0.63580557563862217</v>
      </c>
    </row>
    <row r="256" spans="1:6" x14ac:dyDescent="0.2">
      <c r="A256" s="37" t="s">
        <v>121</v>
      </c>
      <c r="B256" s="23">
        <v>85920.92</v>
      </c>
      <c r="C256" s="23">
        <v>82420.92</v>
      </c>
      <c r="D256" s="23">
        <v>-54629</v>
      </c>
      <c r="E256" s="23">
        <v>27791.920000000002</v>
      </c>
      <c r="F256" s="31">
        <v>-0.6628050257143453</v>
      </c>
    </row>
    <row r="257" spans="1:6" x14ac:dyDescent="0.2">
      <c r="A257" s="38" t="s">
        <v>149</v>
      </c>
      <c r="B257" s="23">
        <v>5000</v>
      </c>
      <c r="C257" s="23">
        <v>5000</v>
      </c>
      <c r="D257" s="23">
        <v>-5000</v>
      </c>
      <c r="E257" s="23">
        <v>0</v>
      </c>
      <c r="F257" s="31">
        <v>-1</v>
      </c>
    </row>
    <row r="258" spans="1:6" x14ac:dyDescent="0.2">
      <c r="A258" s="38" t="s">
        <v>137</v>
      </c>
      <c r="B258" s="23">
        <v>3000</v>
      </c>
      <c r="C258" s="23">
        <v>0</v>
      </c>
      <c r="D258" s="23">
        <v>0</v>
      </c>
      <c r="E258" s="23">
        <v>0</v>
      </c>
      <c r="F258" s="31">
        <v>0</v>
      </c>
    </row>
    <row r="259" spans="1:6" x14ac:dyDescent="0.2">
      <c r="A259" s="38" t="s">
        <v>124</v>
      </c>
      <c r="B259" s="23">
        <v>21090.240000000002</v>
      </c>
      <c r="C259" s="23">
        <v>16090.240000000002</v>
      </c>
      <c r="D259" s="23">
        <v>-3238.32</v>
      </c>
      <c r="E259" s="23">
        <v>12851.920000000002</v>
      </c>
      <c r="F259" s="31">
        <v>-0.20125989419673043</v>
      </c>
    </row>
    <row r="260" spans="1:6" x14ac:dyDescent="0.2">
      <c r="A260" s="38" t="s">
        <v>128</v>
      </c>
      <c r="B260" s="23">
        <v>56830.68</v>
      </c>
      <c r="C260" s="23">
        <v>56830.68</v>
      </c>
      <c r="D260" s="23">
        <v>-43390.68</v>
      </c>
      <c r="E260" s="23">
        <v>13440</v>
      </c>
      <c r="F260" s="31">
        <v>-0.76350802066770973</v>
      </c>
    </row>
    <row r="261" spans="1:6" x14ac:dyDescent="0.2">
      <c r="A261" s="38" t="s">
        <v>204</v>
      </c>
      <c r="B261" s="23">
        <v>0</v>
      </c>
      <c r="C261" s="23">
        <v>1500</v>
      </c>
      <c r="D261" s="23">
        <v>0</v>
      </c>
      <c r="E261" s="23">
        <v>1500</v>
      </c>
      <c r="F261" s="31">
        <v>0</v>
      </c>
    </row>
    <row r="262" spans="1:6" x14ac:dyDescent="0.2">
      <c r="A262" s="38" t="s">
        <v>155</v>
      </c>
      <c r="B262" s="23">
        <v>0</v>
      </c>
      <c r="C262" s="23">
        <v>3000</v>
      </c>
      <c r="D262" s="23">
        <v>-3000</v>
      </c>
      <c r="E262" s="23">
        <v>0</v>
      </c>
      <c r="F262" s="31">
        <v>-1</v>
      </c>
    </row>
    <row r="263" spans="1:6" x14ac:dyDescent="0.2">
      <c r="A263" s="37" t="s">
        <v>231</v>
      </c>
      <c r="B263" s="23">
        <v>0</v>
      </c>
      <c r="C263" s="23">
        <v>3500</v>
      </c>
      <c r="D263" s="23">
        <v>0</v>
      </c>
      <c r="E263" s="23">
        <v>3500</v>
      </c>
      <c r="F263" s="31">
        <v>0</v>
      </c>
    </row>
    <row r="264" spans="1:6" x14ac:dyDescent="0.2">
      <c r="A264" s="38" t="s">
        <v>241</v>
      </c>
      <c r="B264" s="23">
        <v>0</v>
      </c>
      <c r="C264" s="23">
        <v>3500</v>
      </c>
      <c r="D264" s="23">
        <v>0</v>
      </c>
      <c r="E264" s="23">
        <v>3500</v>
      </c>
      <c r="F264" s="31">
        <v>0</v>
      </c>
    </row>
    <row r="265" spans="1:6" x14ac:dyDescent="0.2">
      <c r="A265" s="36" t="s">
        <v>207</v>
      </c>
      <c r="B265" s="23">
        <v>47553.120000000003</v>
      </c>
      <c r="C265" s="23">
        <v>47553.120000000003</v>
      </c>
      <c r="D265" s="23">
        <v>-36833.119999999995</v>
      </c>
      <c r="E265" s="23">
        <v>10720.000000000004</v>
      </c>
      <c r="F265" s="31">
        <v>-0.77456789375754931</v>
      </c>
    </row>
    <row r="266" spans="1:6" x14ac:dyDescent="0.2">
      <c r="A266" s="37" t="s">
        <v>121</v>
      </c>
      <c r="B266" s="23">
        <v>47553.120000000003</v>
      </c>
      <c r="C266" s="23">
        <v>41553.120000000003</v>
      </c>
      <c r="D266" s="23">
        <v>-34833.119999999995</v>
      </c>
      <c r="E266" s="23">
        <v>6720.0000000000036</v>
      </c>
      <c r="F266" s="31">
        <v>-0.83827929166329729</v>
      </c>
    </row>
    <row r="267" spans="1:6" x14ac:dyDescent="0.2">
      <c r="A267" s="38" t="s">
        <v>137</v>
      </c>
      <c r="B267" s="23">
        <v>5424</v>
      </c>
      <c r="C267" s="23">
        <v>1424</v>
      </c>
      <c r="D267" s="23">
        <v>-1424</v>
      </c>
      <c r="E267" s="23">
        <v>0</v>
      </c>
      <c r="F267" s="31">
        <v>-1</v>
      </c>
    </row>
    <row r="268" spans="1:6" x14ac:dyDescent="0.2">
      <c r="A268" s="38" t="s">
        <v>128</v>
      </c>
      <c r="B268" s="23">
        <v>37887.120000000003</v>
      </c>
      <c r="C268" s="23">
        <v>35887.120000000003</v>
      </c>
      <c r="D268" s="23">
        <v>-29167.119999999999</v>
      </c>
      <c r="E268" s="23">
        <v>6720.0000000000036</v>
      </c>
      <c r="F268" s="31">
        <v>-0.81274618860471382</v>
      </c>
    </row>
    <row r="269" spans="1:6" x14ac:dyDescent="0.2">
      <c r="A269" s="38" t="s">
        <v>155</v>
      </c>
      <c r="B269" s="23">
        <v>4242</v>
      </c>
      <c r="C269" s="23">
        <v>4242</v>
      </c>
      <c r="D269" s="23">
        <v>-4242</v>
      </c>
      <c r="E269" s="23">
        <v>0</v>
      </c>
      <c r="F269" s="31">
        <v>-1</v>
      </c>
    </row>
    <row r="270" spans="1:6" x14ac:dyDescent="0.2">
      <c r="A270" s="37" t="s">
        <v>231</v>
      </c>
      <c r="B270" s="23">
        <v>0</v>
      </c>
      <c r="C270" s="23">
        <v>6000</v>
      </c>
      <c r="D270" s="23">
        <v>-2000</v>
      </c>
      <c r="E270" s="23">
        <v>4000</v>
      </c>
      <c r="F270" s="31">
        <v>-0.33333333333333331</v>
      </c>
    </row>
    <row r="271" spans="1:6" x14ac:dyDescent="0.2">
      <c r="A271" s="38" t="s">
        <v>234</v>
      </c>
      <c r="B271" s="23">
        <v>0</v>
      </c>
      <c r="C271" s="23">
        <v>4000</v>
      </c>
      <c r="D271" s="23">
        <v>0</v>
      </c>
      <c r="E271" s="23">
        <v>4000</v>
      </c>
      <c r="F271" s="31">
        <v>0</v>
      </c>
    </row>
    <row r="272" spans="1:6" x14ac:dyDescent="0.2">
      <c r="A272" s="38" t="s">
        <v>241</v>
      </c>
      <c r="B272" s="23">
        <v>0</v>
      </c>
      <c r="C272" s="23">
        <v>2000</v>
      </c>
      <c r="D272" s="23">
        <v>-2000</v>
      </c>
      <c r="E272" s="23">
        <v>0</v>
      </c>
      <c r="F272" s="31">
        <v>-1</v>
      </c>
    </row>
    <row r="273" spans="1:6" x14ac:dyDescent="0.2">
      <c r="A273" s="36" t="s">
        <v>111</v>
      </c>
      <c r="B273" s="23">
        <v>25416.02</v>
      </c>
      <c r="C273" s="23">
        <v>25416.020000000004</v>
      </c>
      <c r="D273" s="23">
        <v>-11643.689999999999</v>
      </c>
      <c r="E273" s="23">
        <v>13772.330000000002</v>
      </c>
      <c r="F273" s="31">
        <v>-0.45812404932007439</v>
      </c>
    </row>
    <row r="274" spans="1:6" x14ac:dyDescent="0.2">
      <c r="A274" s="37" t="s">
        <v>97</v>
      </c>
      <c r="B274" s="23">
        <v>0</v>
      </c>
      <c r="C274" s="23">
        <v>12299.87</v>
      </c>
      <c r="D274" s="23">
        <v>0</v>
      </c>
      <c r="E274" s="23">
        <v>12299.87</v>
      </c>
      <c r="F274" s="31">
        <v>0</v>
      </c>
    </row>
    <row r="275" spans="1:6" x14ac:dyDescent="0.2">
      <c r="A275" s="38" t="s">
        <v>98</v>
      </c>
      <c r="B275" s="23">
        <v>0</v>
      </c>
      <c r="C275" s="23">
        <v>777.58</v>
      </c>
      <c r="D275" s="23">
        <v>0</v>
      </c>
      <c r="E275" s="23">
        <v>777.58</v>
      </c>
      <c r="F275" s="31">
        <v>0</v>
      </c>
    </row>
    <row r="276" spans="1:6" x14ac:dyDescent="0.2">
      <c r="A276" s="38" t="s">
        <v>100</v>
      </c>
      <c r="B276" s="23">
        <v>0</v>
      </c>
      <c r="C276" s="23">
        <v>233.33</v>
      </c>
      <c r="D276" s="23">
        <v>0</v>
      </c>
      <c r="E276" s="23">
        <v>233.33</v>
      </c>
      <c r="F276" s="31">
        <v>0</v>
      </c>
    </row>
    <row r="277" spans="1:6" x14ac:dyDescent="0.2">
      <c r="A277" s="38" t="s">
        <v>104</v>
      </c>
      <c r="B277" s="23">
        <v>0</v>
      </c>
      <c r="C277" s="23">
        <v>9331</v>
      </c>
      <c r="D277" s="23">
        <v>0</v>
      </c>
      <c r="E277" s="23">
        <v>9331</v>
      </c>
      <c r="F277" s="31">
        <v>0</v>
      </c>
    </row>
    <row r="278" spans="1:6" x14ac:dyDescent="0.2">
      <c r="A278" s="38" t="s">
        <v>106</v>
      </c>
      <c r="B278" s="23">
        <v>0</v>
      </c>
      <c r="C278" s="23">
        <v>1180.3800000000001</v>
      </c>
      <c r="D278" s="23">
        <v>0</v>
      </c>
      <c r="E278" s="23">
        <v>1180.3800000000001</v>
      </c>
      <c r="F278" s="31">
        <v>0</v>
      </c>
    </row>
    <row r="279" spans="1:6" x14ac:dyDescent="0.2">
      <c r="A279" s="38" t="s">
        <v>108</v>
      </c>
      <c r="B279" s="23">
        <v>0</v>
      </c>
      <c r="C279" s="23">
        <v>777.58</v>
      </c>
      <c r="D279" s="23">
        <v>0</v>
      </c>
      <c r="E279" s="23">
        <v>777.58</v>
      </c>
      <c r="F279" s="31">
        <v>0</v>
      </c>
    </row>
    <row r="280" spans="1:6" x14ac:dyDescent="0.2">
      <c r="A280" s="37" t="s">
        <v>121</v>
      </c>
      <c r="B280" s="23">
        <v>23943.56</v>
      </c>
      <c r="C280" s="23">
        <v>11643.69</v>
      </c>
      <c r="D280" s="23">
        <v>-11643.689999999999</v>
      </c>
      <c r="E280" s="23">
        <v>0</v>
      </c>
      <c r="F280" s="31">
        <v>-0.99999999999999989</v>
      </c>
    </row>
    <row r="281" spans="1:6" x14ac:dyDescent="0.2">
      <c r="A281" s="38" t="s">
        <v>149</v>
      </c>
      <c r="B281" s="23">
        <v>2000</v>
      </c>
      <c r="C281" s="23">
        <v>2000</v>
      </c>
      <c r="D281" s="23">
        <v>-2000</v>
      </c>
      <c r="E281" s="23">
        <v>0</v>
      </c>
      <c r="F281" s="31">
        <v>-1</v>
      </c>
    </row>
    <row r="282" spans="1:6" x14ac:dyDescent="0.2">
      <c r="A282" s="38" t="s">
        <v>137</v>
      </c>
      <c r="B282" s="23">
        <v>3000</v>
      </c>
      <c r="C282" s="23">
        <v>3000</v>
      </c>
      <c r="D282" s="23">
        <v>-3000</v>
      </c>
      <c r="E282" s="23">
        <v>0</v>
      </c>
      <c r="F282" s="31">
        <v>-1</v>
      </c>
    </row>
    <row r="283" spans="1:6" x14ac:dyDescent="0.2">
      <c r="A283" s="38" t="s">
        <v>128</v>
      </c>
      <c r="B283" s="23">
        <v>18943.560000000001</v>
      </c>
      <c r="C283" s="23">
        <v>6643.6900000000005</v>
      </c>
      <c r="D283" s="23">
        <v>-6643.69</v>
      </c>
      <c r="E283" s="23">
        <v>0</v>
      </c>
      <c r="F283" s="31">
        <v>-0.99999999999999989</v>
      </c>
    </row>
    <row r="284" spans="1:6" x14ac:dyDescent="0.2">
      <c r="A284" s="37" t="s">
        <v>231</v>
      </c>
      <c r="B284" s="23">
        <v>1472.46</v>
      </c>
      <c r="C284" s="23">
        <v>1472.46</v>
      </c>
      <c r="D284" s="23">
        <v>0</v>
      </c>
      <c r="E284" s="23">
        <v>1472.46</v>
      </c>
      <c r="F284" s="31">
        <v>0</v>
      </c>
    </row>
    <row r="285" spans="1:6" x14ac:dyDescent="0.2">
      <c r="A285" s="38" t="s">
        <v>236</v>
      </c>
      <c r="B285" s="23">
        <v>1472.46</v>
      </c>
      <c r="C285" s="23">
        <v>1472.46</v>
      </c>
      <c r="D285" s="23">
        <v>0</v>
      </c>
      <c r="E285" s="23">
        <v>1472.46</v>
      </c>
      <c r="F285" s="31">
        <v>0</v>
      </c>
    </row>
    <row r="286" spans="1:6" x14ac:dyDescent="0.2">
      <c r="A286" s="34" t="s">
        <v>293</v>
      </c>
      <c r="B286" s="23">
        <v>11759854.450000003</v>
      </c>
      <c r="C286" s="23">
        <v>12440839.650000002</v>
      </c>
      <c r="D286" s="23">
        <v>-2060624.6399999997</v>
      </c>
      <c r="E286" s="23">
        <v>10380215.01</v>
      </c>
      <c r="F286" s="31">
        <v>-0.16563388790241332</v>
      </c>
    </row>
    <row r="287" spans="1:6" x14ac:dyDescent="0.2">
      <c r="A287" s="35" t="s">
        <v>180</v>
      </c>
      <c r="B287" s="23">
        <v>112000</v>
      </c>
      <c r="C287" s="23">
        <v>112000</v>
      </c>
      <c r="D287" s="23">
        <v>-112000</v>
      </c>
      <c r="E287" s="23">
        <v>0</v>
      </c>
      <c r="F287" s="31">
        <v>-1</v>
      </c>
    </row>
    <row r="288" spans="1:6" x14ac:dyDescent="0.2">
      <c r="A288" s="36" t="s">
        <v>181</v>
      </c>
      <c r="B288" s="23">
        <v>45000</v>
      </c>
      <c r="C288" s="23">
        <v>45000</v>
      </c>
      <c r="D288" s="23">
        <v>-45000</v>
      </c>
      <c r="E288" s="23">
        <v>0</v>
      </c>
      <c r="F288" s="31">
        <v>-1</v>
      </c>
    </row>
    <row r="289" spans="1:6" x14ac:dyDescent="0.2">
      <c r="A289" s="37" t="s">
        <v>121</v>
      </c>
      <c r="B289" s="23">
        <v>45000</v>
      </c>
      <c r="C289" s="23">
        <v>45000</v>
      </c>
      <c r="D289" s="23">
        <v>-45000</v>
      </c>
      <c r="E289" s="23">
        <v>0</v>
      </c>
      <c r="F289" s="31">
        <v>-1</v>
      </c>
    </row>
    <row r="290" spans="1:6" x14ac:dyDescent="0.2">
      <c r="A290" s="38" t="s">
        <v>137</v>
      </c>
      <c r="B290" s="23">
        <v>45000</v>
      </c>
      <c r="C290" s="23">
        <v>45000</v>
      </c>
      <c r="D290" s="23">
        <v>-45000</v>
      </c>
      <c r="E290" s="23">
        <v>0</v>
      </c>
      <c r="F290" s="31">
        <v>-1</v>
      </c>
    </row>
    <row r="291" spans="1:6" x14ac:dyDescent="0.2">
      <c r="A291" s="36" t="s">
        <v>183</v>
      </c>
      <c r="B291" s="23">
        <v>67000</v>
      </c>
      <c r="C291" s="23">
        <v>67000</v>
      </c>
      <c r="D291" s="23">
        <v>-67000</v>
      </c>
      <c r="E291" s="23">
        <v>0</v>
      </c>
      <c r="F291" s="31">
        <v>-1</v>
      </c>
    </row>
    <row r="292" spans="1:6" x14ac:dyDescent="0.2">
      <c r="A292" s="37" t="s">
        <v>121</v>
      </c>
      <c r="B292" s="23">
        <v>67000</v>
      </c>
      <c r="C292" s="23">
        <v>67000</v>
      </c>
      <c r="D292" s="23">
        <v>-67000</v>
      </c>
      <c r="E292" s="23">
        <v>0</v>
      </c>
      <c r="F292" s="31">
        <v>-1</v>
      </c>
    </row>
    <row r="293" spans="1:6" x14ac:dyDescent="0.2">
      <c r="A293" s="38" t="s">
        <v>137</v>
      </c>
      <c r="B293" s="23">
        <v>67000</v>
      </c>
      <c r="C293" s="23">
        <v>67000</v>
      </c>
      <c r="D293" s="23">
        <v>-67000</v>
      </c>
      <c r="E293" s="23">
        <v>0</v>
      </c>
      <c r="F293" s="31">
        <v>-1</v>
      </c>
    </row>
    <row r="294" spans="1:6" x14ac:dyDescent="0.2">
      <c r="A294" s="35" t="s">
        <v>186</v>
      </c>
      <c r="B294" s="23">
        <v>22000</v>
      </c>
      <c r="C294" s="23">
        <v>22000</v>
      </c>
      <c r="D294" s="23">
        <v>-19495.45</v>
      </c>
      <c r="E294" s="23">
        <v>2504.5500000000002</v>
      </c>
      <c r="F294" s="31">
        <v>-0.88615681818181824</v>
      </c>
    </row>
    <row r="295" spans="1:6" x14ac:dyDescent="0.2">
      <c r="A295" s="36" t="s">
        <v>187</v>
      </c>
      <c r="B295" s="23">
        <v>22000</v>
      </c>
      <c r="C295" s="23">
        <v>22000</v>
      </c>
      <c r="D295" s="23">
        <v>-19495.45</v>
      </c>
      <c r="E295" s="23">
        <v>2504.5500000000002</v>
      </c>
      <c r="F295" s="31">
        <v>-0.88615681818181824</v>
      </c>
    </row>
    <row r="296" spans="1:6" x14ac:dyDescent="0.2">
      <c r="A296" s="37" t="s">
        <v>121</v>
      </c>
      <c r="B296" s="23">
        <v>22000</v>
      </c>
      <c r="C296" s="23">
        <v>22000</v>
      </c>
      <c r="D296" s="23">
        <v>-19495.45</v>
      </c>
      <c r="E296" s="23">
        <v>2504.5500000000002</v>
      </c>
      <c r="F296" s="31">
        <v>-0.88615681818181824</v>
      </c>
    </row>
    <row r="297" spans="1:6" x14ac:dyDescent="0.2">
      <c r="A297" s="38" t="s">
        <v>149</v>
      </c>
      <c r="B297" s="23">
        <v>1000</v>
      </c>
      <c r="C297" s="23">
        <v>1000</v>
      </c>
      <c r="D297" s="23">
        <v>-1000</v>
      </c>
      <c r="E297" s="23">
        <v>0</v>
      </c>
      <c r="F297" s="31">
        <v>-1</v>
      </c>
    </row>
    <row r="298" spans="1:6" x14ac:dyDescent="0.2">
      <c r="A298" s="38" t="s">
        <v>137</v>
      </c>
      <c r="B298" s="23">
        <v>2000</v>
      </c>
      <c r="C298" s="23">
        <v>2000</v>
      </c>
      <c r="D298" s="23">
        <v>-2000</v>
      </c>
      <c r="E298" s="23">
        <v>0</v>
      </c>
      <c r="F298" s="31">
        <v>-1</v>
      </c>
    </row>
    <row r="299" spans="1:6" x14ac:dyDescent="0.2">
      <c r="A299" s="38" t="s">
        <v>124</v>
      </c>
      <c r="B299" s="23">
        <v>5000</v>
      </c>
      <c r="C299" s="23">
        <v>5000</v>
      </c>
      <c r="D299" s="23">
        <v>-5000</v>
      </c>
      <c r="E299" s="23">
        <v>0</v>
      </c>
      <c r="F299" s="31">
        <v>-1</v>
      </c>
    </row>
    <row r="300" spans="1:6" x14ac:dyDescent="0.2">
      <c r="A300" s="38" t="s">
        <v>145</v>
      </c>
      <c r="B300" s="23">
        <v>11000</v>
      </c>
      <c r="C300" s="23">
        <v>11000</v>
      </c>
      <c r="D300" s="23">
        <v>-11000</v>
      </c>
      <c r="E300" s="23">
        <v>0</v>
      </c>
      <c r="F300" s="31">
        <v>-1</v>
      </c>
    </row>
    <row r="301" spans="1:6" x14ac:dyDescent="0.2">
      <c r="A301" s="38" t="s">
        <v>132</v>
      </c>
      <c r="B301" s="23">
        <v>3000</v>
      </c>
      <c r="C301" s="23">
        <v>3000</v>
      </c>
      <c r="D301" s="23">
        <v>-495.45</v>
      </c>
      <c r="E301" s="23">
        <v>2504.5500000000002</v>
      </c>
      <c r="F301" s="31">
        <v>-0.16514999999999999</v>
      </c>
    </row>
    <row r="302" spans="1:6" x14ac:dyDescent="0.2">
      <c r="A302" s="35" t="s">
        <v>7</v>
      </c>
      <c r="B302" s="23">
        <v>3749829.0399999991</v>
      </c>
      <c r="C302" s="23">
        <v>3749829.04</v>
      </c>
      <c r="D302" s="23">
        <v>-541775.02</v>
      </c>
      <c r="E302" s="23">
        <v>3208054.0199999996</v>
      </c>
      <c r="F302" s="31">
        <v>-0.14447992541014618</v>
      </c>
    </row>
    <row r="303" spans="1:6" x14ac:dyDescent="0.2">
      <c r="A303" s="36" t="s">
        <v>41</v>
      </c>
      <c r="B303" s="23">
        <v>1065760</v>
      </c>
      <c r="C303" s="23">
        <v>1065760</v>
      </c>
      <c r="D303" s="23">
        <v>-233300.33</v>
      </c>
      <c r="E303" s="23">
        <v>832459.66999999993</v>
      </c>
      <c r="F303" s="31">
        <v>-0.21890512873442425</v>
      </c>
    </row>
    <row r="304" spans="1:6" x14ac:dyDescent="0.2">
      <c r="A304" s="37" t="s">
        <v>42</v>
      </c>
      <c r="B304" s="23">
        <v>1062960</v>
      </c>
      <c r="C304" s="23">
        <v>1062960</v>
      </c>
      <c r="D304" s="23">
        <v>-231671.94999999998</v>
      </c>
      <c r="E304" s="23">
        <v>831288.04999999993</v>
      </c>
      <c r="F304" s="31">
        <v>-0.21794982878001051</v>
      </c>
    </row>
    <row r="305" spans="1:6" x14ac:dyDescent="0.2">
      <c r="A305" s="38" t="s">
        <v>43</v>
      </c>
      <c r="B305" s="23">
        <v>33000</v>
      </c>
      <c r="C305" s="23">
        <v>25049.119999999999</v>
      </c>
      <c r="D305" s="23">
        <v>0</v>
      </c>
      <c r="E305" s="23">
        <v>25049.119999999999</v>
      </c>
      <c r="F305" s="31">
        <v>0</v>
      </c>
    </row>
    <row r="306" spans="1:6" x14ac:dyDescent="0.2">
      <c r="A306" s="38" t="s">
        <v>46</v>
      </c>
      <c r="B306" s="23">
        <v>30000</v>
      </c>
      <c r="C306" s="23">
        <v>30000</v>
      </c>
      <c r="D306" s="23">
        <v>-4375.2700000000004</v>
      </c>
      <c r="E306" s="23">
        <v>25624.73</v>
      </c>
      <c r="F306" s="31">
        <v>-0.14584233333333335</v>
      </c>
    </row>
    <row r="307" spans="1:6" x14ac:dyDescent="0.2">
      <c r="A307" s="38" t="s">
        <v>48</v>
      </c>
      <c r="B307" s="23">
        <v>12000</v>
      </c>
      <c r="C307" s="23">
        <v>12000</v>
      </c>
      <c r="D307" s="23">
        <v>-6352.87</v>
      </c>
      <c r="E307" s="23">
        <v>5647.13</v>
      </c>
      <c r="F307" s="31">
        <v>-0.52940583333333335</v>
      </c>
    </row>
    <row r="308" spans="1:6" x14ac:dyDescent="0.2">
      <c r="A308" s="38" t="s">
        <v>295</v>
      </c>
      <c r="B308" s="23">
        <v>25</v>
      </c>
      <c r="C308" s="23">
        <v>25</v>
      </c>
      <c r="D308" s="23">
        <v>-25</v>
      </c>
      <c r="E308" s="23">
        <v>0</v>
      </c>
      <c r="F308" s="31">
        <v>-1</v>
      </c>
    </row>
    <row r="309" spans="1:6" x14ac:dyDescent="0.2">
      <c r="A309" s="38" t="s">
        <v>50</v>
      </c>
      <c r="B309" s="23">
        <v>95000</v>
      </c>
      <c r="C309" s="23">
        <v>86500</v>
      </c>
      <c r="D309" s="23">
        <v>-3363.37</v>
      </c>
      <c r="E309" s="23">
        <v>83136.63</v>
      </c>
      <c r="F309" s="31">
        <v>-3.88828901734104E-2</v>
      </c>
    </row>
    <row r="310" spans="1:6" x14ac:dyDescent="0.2">
      <c r="A310" s="38" t="s">
        <v>52</v>
      </c>
      <c r="B310" s="23">
        <v>2000</v>
      </c>
      <c r="C310" s="23">
        <v>2000</v>
      </c>
      <c r="D310" s="23">
        <v>0</v>
      </c>
      <c r="E310" s="23">
        <v>2000</v>
      </c>
      <c r="F310" s="31">
        <v>0</v>
      </c>
    </row>
    <row r="311" spans="1:6" x14ac:dyDescent="0.2">
      <c r="A311" s="38" t="s">
        <v>54</v>
      </c>
      <c r="B311" s="23">
        <v>55000</v>
      </c>
      <c r="C311" s="23">
        <v>55000</v>
      </c>
      <c r="D311" s="23">
        <v>-29294.93</v>
      </c>
      <c r="E311" s="23">
        <v>25705.07</v>
      </c>
      <c r="F311" s="31">
        <v>-0.53263509090909089</v>
      </c>
    </row>
    <row r="312" spans="1:6" x14ac:dyDescent="0.2">
      <c r="A312" s="38" t="s">
        <v>297</v>
      </c>
      <c r="B312" s="23">
        <v>3000</v>
      </c>
      <c r="C312" s="23">
        <v>3000</v>
      </c>
      <c r="D312" s="23">
        <v>0</v>
      </c>
      <c r="E312" s="23">
        <v>3000</v>
      </c>
      <c r="F312" s="31">
        <v>0</v>
      </c>
    </row>
    <row r="313" spans="1:6" x14ac:dyDescent="0.2">
      <c r="A313" s="38" t="s">
        <v>56</v>
      </c>
      <c r="B313" s="23">
        <v>525000</v>
      </c>
      <c r="C313" s="23">
        <v>525000</v>
      </c>
      <c r="D313" s="23">
        <v>-85239.33</v>
      </c>
      <c r="E313" s="23">
        <v>439760.67</v>
      </c>
      <c r="F313" s="31">
        <v>-0.16236062857142858</v>
      </c>
    </row>
    <row r="314" spans="1:6" x14ac:dyDescent="0.2">
      <c r="A314" s="38" t="s">
        <v>58</v>
      </c>
      <c r="B314" s="23">
        <v>157000</v>
      </c>
      <c r="C314" s="23">
        <v>157000</v>
      </c>
      <c r="D314" s="23">
        <v>-909.59</v>
      </c>
      <c r="E314" s="23">
        <v>156090.41</v>
      </c>
      <c r="F314" s="31">
        <v>-5.7935668789808915E-3</v>
      </c>
    </row>
    <row r="315" spans="1:6" x14ac:dyDescent="0.2">
      <c r="A315" s="38" t="s">
        <v>62</v>
      </c>
      <c r="B315" s="23">
        <v>24000</v>
      </c>
      <c r="C315" s="23">
        <v>24000</v>
      </c>
      <c r="D315" s="23">
        <v>-24000</v>
      </c>
      <c r="E315" s="23">
        <v>0</v>
      </c>
      <c r="F315" s="31">
        <v>-1</v>
      </c>
    </row>
    <row r="316" spans="1:6" x14ac:dyDescent="0.2">
      <c r="A316" s="38" t="s">
        <v>299</v>
      </c>
      <c r="B316" s="23">
        <v>3000</v>
      </c>
      <c r="C316" s="23">
        <v>3000</v>
      </c>
      <c r="D316" s="23">
        <v>-3000</v>
      </c>
      <c r="E316" s="23">
        <v>0</v>
      </c>
      <c r="F316" s="31">
        <v>-1</v>
      </c>
    </row>
    <row r="317" spans="1:6" x14ac:dyDescent="0.2">
      <c r="A317" s="38" t="s">
        <v>64</v>
      </c>
      <c r="B317" s="23">
        <v>10000</v>
      </c>
      <c r="C317" s="23">
        <v>10000</v>
      </c>
      <c r="D317" s="23">
        <v>-3360</v>
      </c>
      <c r="E317" s="23">
        <v>6640</v>
      </c>
      <c r="F317" s="31">
        <v>-0.33600000000000002</v>
      </c>
    </row>
    <row r="318" spans="1:6" x14ac:dyDescent="0.2">
      <c r="A318" s="38" t="s">
        <v>66</v>
      </c>
      <c r="B318" s="23">
        <v>11000</v>
      </c>
      <c r="C318" s="23">
        <v>19500</v>
      </c>
      <c r="D318" s="23">
        <v>-5147.93</v>
      </c>
      <c r="E318" s="23">
        <v>14352.07</v>
      </c>
      <c r="F318" s="31">
        <v>-0.2639964102564103</v>
      </c>
    </row>
    <row r="319" spans="1:6" x14ac:dyDescent="0.2">
      <c r="A319" s="38" t="s">
        <v>68</v>
      </c>
      <c r="B319" s="23">
        <v>76000</v>
      </c>
      <c r="C319" s="23">
        <v>76000</v>
      </c>
      <c r="D319" s="23">
        <v>-66583.66</v>
      </c>
      <c r="E319" s="23">
        <v>9416.3399999999965</v>
      </c>
      <c r="F319" s="31">
        <v>-0.8761007894736843</v>
      </c>
    </row>
    <row r="320" spans="1:6" x14ac:dyDescent="0.2">
      <c r="A320" s="38" t="s">
        <v>280</v>
      </c>
      <c r="B320" s="23">
        <v>20</v>
      </c>
      <c r="C320" s="23">
        <v>20</v>
      </c>
      <c r="D320" s="23">
        <v>-20</v>
      </c>
      <c r="E320" s="23">
        <v>0</v>
      </c>
      <c r="F320" s="31">
        <v>-1</v>
      </c>
    </row>
    <row r="321" spans="1:6" x14ac:dyDescent="0.2">
      <c r="A321" s="38" t="s">
        <v>74</v>
      </c>
      <c r="B321" s="23">
        <v>16000</v>
      </c>
      <c r="C321" s="23">
        <v>16000</v>
      </c>
      <c r="D321" s="23">
        <v>0</v>
      </c>
      <c r="E321" s="23">
        <v>16000</v>
      </c>
      <c r="F321" s="31">
        <v>0</v>
      </c>
    </row>
    <row r="322" spans="1:6" x14ac:dyDescent="0.2">
      <c r="A322" s="38" t="s">
        <v>76</v>
      </c>
      <c r="B322" s="23">
        <v>6000</v>
      </c>
      <c r="C322" s="23">
        <v>6000</v>
      </c>
      <c r="D322" s="23">
        <v>0</v>
      </c>
      <c r="E322" s="23">
        <v>6000</v>
      </c>
      <c r="F322" s="31">
        <v>0</v>
      </c>
    </row>
    <row r="323" spans="1:6" x14ac:dyDescent="0.2">
      <c r="A323" s="38" t="s">
        <v>78</v>
      </c>
      <c r="B323" s="23">
        <v>600</v>
      </c>
      <c r="C323" s="23">
        <v>600</v>
      </c>
      <c r="D323" s="23">
        <v>0</v>
      </c>
      <c r="E323" s="23">
        <v>600</v>
      </c>
      <c r="F323" s="31">
        <v>0</v>
      </c>
    </row>
    <row r="324" spans="1:6" x14ac:dyDescent="0.2">
      <c r="A324" s="38" t="s">
        <v>82</v>
      </c>
      <c r="B324" s="23">
        <v>0</v>
      </c>
      <c r="C324" s="23">
        <v>7950.88</v>
      </c>
      <c r="D324" s="23">
        <v>0</v>
      </c>
      <c r="E324" s="23">
        <v>7950.88</v>
      </c>
      <c r="F324" s="31">
        <v>0</v>
      </c>
    </row>
    <row r="325" spans="1:6" x14ac:dyDescent="0.2">
      <c r="A325" s="38" t="s">
        <v>302</v>
      </c>
      <c r="B325" s="23">
        <v>300</v>
      </c>
      <c r="C325" s="23">
        <v>300</v>
      </c>
      <c r="D325" s="23">
        <v>0</v>
      </c>
      <c r="E325" s="23">
        <v>300</v>
      </c>
      <c r="F325" s="31">
        <v>0</v>
      </c>
    </row>
    <row r="326" spans="1:6" x14ac:dyDescent="0.2">
      <c r="A326" s="38" t="s">
        <v>86</v>
      </c>
      <c r="B326" s="23">
        <v>1000</v>
      </c>
      <c r="C326" s="23">
        <v>1000</v>
      </c>
      <c r="D326" s="23">
        <v>0</v>
      </c>
      <c r="E326" s="23">
        <v>1000</v>
      </c>
      <c r="F326" s="31">
        <v>0</v>
      </c>
    </row>
    <row r="327" spans="1:6" x14ac:dyDescent="0.2">
      <c r="A327" s="38" t="s">
        <v>88</v>
      </c>
      <c r="B327" s="23">
        <v>2455</v>
      </c>
      <c r="C327" s="23">
        <v>2455</v>
      </c>
      <c r="D327" s="23">
        <v>0</v>
      </c>
      <c r="E327" s="23">
        <v>2455</v>
      </c>
      <c r="F327" s="31">
        <v>0</v>
      </c>
    </row>
    <row r="328" spans="1:6" x14ac:dyDescent="0.2">
      <c r="A328" s="38" t="s">
        <v>304</v>
      </c>
      <c r="B328" s="23">
        <v>360</v>
      </c>
      <c r="C328" s="23">
        <v>360</v>
      </c>
      <c r="D328" s="23">
        <v>0</v>
      </c>
      <c r="E328" s="23">
        <v>360</v>
      </c>
      <c r="F328" s="31">
        <v>0</v>
      </c>
    </row>
    <row r="329" spans="1:6" x14ac:dyDescent="0.2">
      <c r="A329" s="38" t="s">
        <v>306</v>
      </c>
      <c r="B329" s="23">
        <v>100</v>
      </c>
      <c r="C329" s="23">
        <v>100</v>
      </c>
      <c r="D329" s="23">
        <v>0</v>
      </c>
      <c r="E329" s="23">
        <v>100</v>
      </c>
      <c r="F329" s="31">
        <v>0</v>
      </c>
    </row>
    <row r="330" spans="1:6" x14ac:dyDescent="0.2">
      <c r="A330" s="38" t="s">
        <v>308</v>
      </c>
      <c r="B330" s="23">
        <v>100</v>
      </c>
      <c r="C330" s="23">
        <v>100</v>
      </c>
      <c r="D330" s="23">
        <v>0</v>
      </c>
      <c r="E330" s="23">
        <v>100</v>
      </c>
      <c r="F330" s="31">
        <v>0</v>
      </c>
    </row>
    <row r="331" spans="1:6" x14ac:dyDescent="0.2">
      <c r="A331" s="37" t="s">
        <v>90</v>
      </c>
      <c r="B331" s="23">
        <v>2800</v>
      </c>
      <c r="C331" s="23">
        <v>2800</v>
      </c>
      <c r="D331" s="23">
        <v>-1628.38</v>
      </c>
      <c r="E331" s="23">
        <v>1171.6199999999999</v>
      </c>
      <c r="F331" s="31">
        <v>-0.58156428571428576</v>
      </c>
    </row>
    <row r="332" spans="1:6" x14ac:dyDescent="0.2">
      <c r="A332" s="38" t="s">
        <v>91</v>
      </c>
      <c r="B332" s="23">
        <v>2500</v>
      </c>
      <c r="C332" s="23">
        <v>2500</v>
      </c>
      <c r="D332" s="23">
        <v>-1628.38</v>
      </c>
      <c r="E332" s="23">
        <v>871.61999999999989</v>
      </c>
      <c r="F332" s="31">
        <v>-0.65135200000000004</v>
      </c>
    </row>
    <row r="333" spans="1:6" x14ac:dyDescent="0.2">
      <c r="A333" s="38" t="s">
        <v>93</v>
      </c>
      <c r="B333" s="23">
        <v>200</v>
      </c>
      <c r="C333" s="23">
        <v>200</v>
      </c>
      <c r="D333" s="23">
        <v>0</v>
      </c>
      <c r="E333" s="23">
        <v>200</v>
      </c>
      <c r="F333" s="31">
        <v>0</v>
      </c>
    </row>
    <row r="334" spans="1:6" x14ac:dyDescent="0.2">
      <c r="A334" s="38" t="s">
        <v>310</v>
      </c>
      <c r="B334" s="23">
        <v>100</v>
      </c>
      <c r="C334" s="23">
        <v>100</v>
      </c>
      <c r="D334" s="23">
        <v>0</v>
      </c>
      <c r="E334" s="23">
        <v>100</v>
      </c>
      <c r="F334" s="31">
        <v>0</v>
      </c>
    </row>
    <row r="335" spans="1:6" x14ac:dyDescent="0.2">
      <c r="A335" s="36" t="s">
        <v>8</v>
      </c>
      <c r="B335" s="23">
        <v>2684069.0399999991</v>
      </c>
      <c r="C335" s="23">
        <v>2684069.04</v>
      </c>
      <c r="D335" s="23">
        <v>-308474.69000000006</v>
      </c>
      <c r="E335" s="23">
        <v>2375594.3499999996</v>
      </c>
      <c r="F335" s="31">
        <v>-0.11492800125588426</v>
      </c>
    </row>
    <row r="336" spans="1:6" x14ac:dyDescent="0.2">
      <c r="A336" s="37" t="s">
        <v>9</v>
      </c>
      <c r="B336" s="23">
        <v>2684069.0399999991</v>
      </c>
      <c r="C336" s="23">
        <v>2684069.04</v>
      </c>
      <c r="D336" s="23">
        <v>-308474.69000000006</v>
      </c>
      <c r="E336" s="23">
        <v>2375594.3499999996</v>
      </c>
      <c r="F336" s="31">
        <v>-0.11492800125588426</v>
      </c>
    </row>
    <row r="337" spans="1:6" x14ac:dyDescent="0.2">
      <c r="A337" s="38" t="s">
        <v>10</v>
      </c>
      <c r="B337" s="23">
        <v>1537008</v>
      </c>
      <c r="C337" s="23">
        <v>1526838.83</v>
      </c>
      <c r="D337" s="23">
        <v>-223331.7</v>
      </c>
      <c r="E337" s="23">
        <v>1303507.1300000001</v>
      </c>
      <c r="F337" s="31">
        <v>-0.14627064468880452</v>
      </c>
    </row>
    <row r="338" spans="1:6" x14ac:dyDescent="0.2">
      <c r="A338" s="38" t="s">
        <v>13</v>
      </c>
      <c r="B338" s="23">
        <v>382757.04</v>
      </c>
      <c r="C338" s="23">
        <v>382757.04</v>
      </c>
      <c r="D338" s="23">
        <v>-1744.7</v>
      </c>
      <c r="E338" s="23">
        <v>381012.33999999997</v>
      </c>
      <c r="F338" s="31">
        <v>-4.5582440495411927E-3</v>
      </c>
    </row>
    <row r="339" spans="1:6" x14ac:dyDescent="0.2">
      <c r="A339" s="38" t="s">
        <v>15</v>
      </c>
      <c r="B339" s="23">
        <v>159980.42000000001</v>
      </c>
      <c r="C339" s="23">
        <v>159980.42000000001</v>
      </c>
      <c r="D339" s="23">
        <v>0</v>
      </c>
      <c r="E339" s="23">
        <v>159980.42000000001</v>
      </c>
      <c r="F339" s="31">
        <v>0</v>
      </c>
    </row>
    <row r="340" spans="1:6" x14ac:dyDescent="0.2">
      <c r="A340" s="38" t="s">
        <v>17</v>
      </c>
      <c r="B340" s="23">
        <v>66960.3</v>
      </c>
      <c r="C340" s="23">
        <v>66960.3</v>
      </c>
      <c r="D340" s="23">
        <v>0</v>
      </c>
      <c r="E340" s="23">
        <v>66960.3</v>
      </c>
      <c r="F340" s="31">
        <v>0</v>
      </c>
    </row>
    <row r="341" spans="1:6" x14ac:dyDescent="0.2">
      <c r="A341" s="38" t="s">
        <v>19</v>
      </c>
      <c r="B341" s="23">
        <v>7260</v>
      </c>
      <c r="C341" s="23">
        <v>7260</v>
      </c>
      <c r="D341" s="23">
        <v>-3760.51</v>
      </c>
      <c r="E341" s="23">
        <v>3499.49</v>
      </c>
      <c r="F341" s="31">
        <v>-0.51797658402203861</v>
      </c>
    </row>
    <row r="342" spans="1:6" x14ac:dyDescent="0.2">
      <c r="A342" s="38" t="s">
        <v>21</v>
      </c>
      <c r="B342" s="23">
        <v>58080</v>
      </c>
      <c r="C342" s="23">
        <v>58080</v>
      </c>
      <c r="D342" s="23">
        <v>-26516.29</v>
      </c>
      <c r="E342" s="23">
        <v>31563.71</v>
      </c>
      <c r="F342" s="31">
        <v>-0.4565476928374656</v>
      </c>
    </row>
    <row r="343" spans="1:6" x14ac:dyDescent="0.2">
      <c r="A343" s="38" t="s">
        <v>23</v>
      </c>
      <c r="B343" s="23">
        <v>1913.79</v>
      </c>
      <c r="C343" s="23">
        <v>1913.79</v>
      </c>
      <c r="D343" s="23">
        <v>-205.96</v>
      </c>
      <c r="E343" s="23">
        <v>1707.83</v>
      </c>
      <c r="F343" s="31">
        <v>-0.10761891325589537</v>
      </c>
    </row>
    <row r="344" spans="1:6" x14ac:dyDescent="0.2">
      <c r="A344" s="38" t="s">
        <v>25</v>
      </c>
      <c r="B344" s="23">
        <v>11482.71</v>
      </c>
      <c r="C344" s="23">
        <v>11482.71</v>
      </c>
      <c r="D344" s="23">
        <v>-1598.2</v>
      </c>
      <c r="E344" s="23">
        <v>9884.5099999999984</v>
      </c>
      <c r="F344" s="31">
        <v>-0.13918317191673396</v>
      </c>
    </row>
    <row r="345" spans="1:6" x14ac:dyDescent="0.2">
      <c r="A345" s="38" t="s">
        <v>27</v>
      </c>
      <c r="B345" s="23">
        <v>5618.63</v>
      </c>
      <c r="C345" s="23">
        <v>14939.79</v>
      </c>
      <c r="D345" s="23">
        <v>8945.99</v>
      </c>
      <c r="E345" s="23">
        <v>23885.78</v>
      </c>
      <c r="F345" s="31">
        <v>0.59880292828747927</v>
      </c>
    </row>
    <row r="346" spans="1:6" x14ac:dyDescent="0.2">
      <c r="A346" s="38" t="s">
        <v>29</v>
      </c>
      <c r="B346" s="23">
        <v>18437.34</v>
      </c>
      <c r="C346" s="23">
        <v>18437.34</v>
      </c>
      <c r="D346" s="23">
        <v>-6437.41</v>
      </c>
      <c r="E346" s="23">
        <v>11999.93</v>
      </c>
      <c r="F346" s="31">
        <v>-0.34915069093480944</v>
      </c>
    </row>
    <row r="347" spans="1:6" x14ac:dyDescent="0.2">
      <c r="A347" s="38" t="s">
        <v>31</v>
      </c>
      <c r="B347" s="23">
        <v>4121.46</v>
      </c>
      <c r="C347" s="23">
        <v>4969.47</v>
      </c>
      <c r="D347" s="23">
        <v>3643.9</v>
      </c>
      <c r="E347" s="23">
        <v>8613.3700000000008</v>
      </c>
      <c r="F347" s="31">
        <v>0.73325726888380449</v>
      </c>
    </row>
    <row r="348" spans="1:6" x14ac:dyDescent="0.2">
      <c r="A348" s="38" t="s">
        <v>33</v>
      </c>
      <c r="B348" s="23">
        <v>9242.93</v>
      </c>
      <c r="C348" s="23">
        <v>9242.93</v>
      </c>
      <c r="D348" s="23">
        <v>-1941.14</v>
      </c>
      <c r="E348" s="23">
        <v>7301.79</v>
      </c>
      <c r="F348" s="31">
        <v>-0.21001349139288084</v>
      </c>
    </row>
    <row r="349" spans="1:6" x14ac:dyDescent="0.2">
      <c r="A349" s="38" t="s">
        <v>35</v>
      </c>
      <c r="B349" s="23">
        <v>240936.49</v>
      </c>
      <c r="C349" s="23">
        <v>240936.49</v>
      </c>
      <c r="D349" s="23">
        <v>-24215.01</v>
      </c>
      <c r="E349" s="23">
        <v>216721.47999999998</v>
      </c>
      <c r="F349" s="31">
        <v>-0.10050370535405409</v>
      </c>
    </row>
    <row r="350" spans="1:6" x14ac:dyDescent="0.2">
      <c r="A350" s="38" t="s">
        <v>37</v>
      </c>
      <c r="B350" s="23">
        <v>159980.42000000001</v>
      </c>
      <c r="C350" s="23">
        <v>159980.42000000001</v>
      </c>
      <c r="D350" s="23">
        <v>-31313.66</v>
      </c>
      <c r="E350" s="23">
        <v>128666.76000000001</v>
      </c>
      <c r="F350" s="31">
        <v>-0.19573432798838755</v>
      </c>
    </row>
    <row r="351" spans="1:6" x14ac:dyDescent="0.2">
      <c r="A351" s="38" t="s">
        <v>39</v>
      </c>
      <c r="B351" s="23">
        <v>20289.509999999998</v>
      </c>
      <c r="C351" s="23">
        <v>20289.509999999998</v>
      </c>
      <c r="D351" s="23">
        <v>0</v>
      </c>
      <c r="E351" s="23">
        <v>20289.509999999998</v>
      </c>
      <c r="F351" s="31">
        <v>0</v>
      </c>
    </row>
    <row r="352" spans="1:6" x14ac:dyDescent="0.2">
      <c r="A352" s="35" t="s">
        <v>211</v>
      </c>
      <c r="B352" s="23">
        <v>22400</v>
      </c>
      <c r="C352" s="23">
        <v>27900</v>
      </c>
      <c r="D352" s="23">
        <v>-26713.53</v>
      </c>
      <c r="E352" s="23">
        <v>1186.4699999999998</v>
      </c>
      <c r="F352" s="31">
        <v>-0.95747419354838703</v>
      </c>
    </row>
    <row r="353" spans="1:6" x14ac:dyDescent="0.2">
      <c r="A353" s="36" t="s">
        <v>212</v>
      </c>
      <c r="B353" s="23">
        <v>11200</v>
      </c>
      <c r="C353" s="23">
        <v>10000</v>
      </c>
      <c r="D353" s="23">
        <v>-10000</v>
      </c>
      <c r="E353" s="23">
        <v>0</v>
      </c>
      <c r="F353" s="31">
        <v>-1</v>
      </c>
    </row>
    <row r="354" spans="1:6" x14ac:dyDescent="0.2">
      <c r="A354" s="37" t="s">
        <v>121</v>
      </c>
      <c r="B354" s="23">
        <v>11200</v>
      </c>
      <c r="C354" s="23">
        <v>10000</v>
      </c>
      <c r="D354" s="23">
        <v>-10000</v>
      </c>
      <c r="E354" s="23">
        <v>0</v>
      </c>
      <c r="F354" s="31">
        <v>-1</v>
      </c>
    </row>
    <row r="355" spans="1:6" x14ac:dyDescent="0.2">
      <c r="A355" s="38" t="s">
        <v>128</v>
      </c>
      <c r="B355" s="23">
        <v>10000</v>
      </c>
      <c r="C355" s="23">
        <v>10000</v>
      </c>
      <c r="D355" s="23">
        <v>-10000</v>
      </c>
      <c r="E355" s="23">
        <v>0</v>
      </c>
      <c r="F355" s="31">
        <v>-1</v>
      </c>
    </row>
    <row r="356" spans="1:6" x14ac:dyDescent="0.2">
      <c r="A356" s="38" t="s">
        <v>175</v>
      </c>
      <c r="B356" s="23">
        <v>1200</v>
      </c>
      <c r="C356" s="23">
        <v>0</v>
      </c>
      <c r="D356" s="23">
        <v>0</v>
      </c>
      <c r="E356" s="23">
        <v>0</v>
      </c>
      <c r="F356" s="31">
        <v>0</v>
      </c>
    </row>
    <row r="357" spans="1:6" x14ac:dyDescent="0.2">
      <c r="A357" s="36" t="s">
        <v>220</v>
      </c>
      <c r="B357" s="23">
        <v>11200</v>
      </c>
      <c r="C357" s="23">
        <v>17900</v>
      </c>
      <c r="D357" s="23">
        <v>-16713.53</v>
      </c>
      <c r="E357" s="23">
        <v>1186.4699999999998</v>
      </c>
      <c r="F357" s="31">
        <v>-0.93371675977653623</v>
      </c>
    </row>
    <row r="358" spans="1:6" x14ac:dyDescent="0.2">
      <c r="A358" s="37" t="s">
        <v>121</v>
      </c>
      <c r="B358" s="23">
        <v>9200</v>
      </c>
      <c r="C358" s="23">
        <v>12700</v>
      </c>
      <c r="D358" s="23">
        <v>-11513.53</v>
      </c>
      <c r="E358" s="23">
        <v>1186.4699999999998</v>
      </c>
      <c r="F358" s="31">
        <v>-0.90657716535433075</v>
      </c>
    </row>
    <row r="359" spans="1:6" x14ac:dyDescent="0.2">
      <c r="A359" s="38" t="s">
        <v>149</v>
      </c>
      <c r="B359" s="23">
        <v>700</v>
      </c>
      <c r="C359" s="23">
        <v>700</v>
      </c>
      <c r="D359" s="23">
        <v>-700</v>
      </c>
      <c r="E359" s="23">
        <v>0</v>
      </c>
      <c r="F359" s="31">
        <v>-1</v>
      </c>
    </row>
    <row r="360" spans="1:6" x14ac:dyDescent="0.2">
      <c r="A360" s="38" t="s">
        <v>178</v>
      </c>
      <c r="B360" s="23">
        <v>3500</v>
      </c>
      <c r="C360" s="23">
        <v>5000</v>
      </c>
      <c r="D360" s="23">
        <v>-3813.53</v>
      </c>
      <c r="E360" s="23">
        <v>1186.4699999999998</v>
      </c>
      <c r="F360" s="31">
        <v>-0.762706</v>
      </c>
    </row>
    <row r="361" spans="1:6" x14ac:dyDescent="0.2">
      <c r="A361" s="38" t="s">
        <v>168</v>
      </c>
      <c r="B361" s="23">
        <v>5000</v>
      </c>
      <c r="C361" s="23">
        <v>7000</v>
      </c>
      <c r="D361" s="23">
        <v>-7000</v>
      </c>
      <c r="E361" s="23">
        <v>0</v>
      </c>
      <c r="F361" s="31">
        <v>-1</v>
      </c>
    </row>
    <row r="362" spans="1:6" x14ac:dyDescent="0.2">
      <c r="A362" s="37" t="s">
        <v>231</v>
      </c>
      <c r="B362" s="23">
        <v>2000</v>
      </c>
      <c r="C362" s="23">
        <v>5200</v>
      </c>
      <c r="D362" s="23">
        <v>-5200</v>
      </c>
      <c r="E362" s="23">
        <v>0</v>
      </c>
      <c r="F362" s="31">
        <v>-1</v>
      </c>
    </row>
    <row r="363" spans="1:6" x14ac:dyDescent="0.2">
      <c r="A363" s="38" t="s">
        <v>232</v>
      </c>
      <c r="B363" s="23">
        <v>2000</v>
      </c>
      <c r="C363" s="23">
        <v>5200</v>
      </c>
      <c r="D363" s="23">
        <v>-5200</v>
      </c>
      <c r="E363" s="23">
        <v>0</v>
      </c>
      <c r="F363" s="31">
        <v>-1</v>
      </c>
    </row>
    <row r="364" spans="1:6" x14ac:dyDescent="0.2">
      <c r="A364" s="35" t="s">
        <v>95</v>
      </c>
      <c r="B364" s="23">
        <v>7612128.8899999987</v>
      </c>
      <c r="C364" s="23">
        <v>8293114.0899999971</v>
      </c>
      <c r="D364" s="23">
        <v>-1133429.75</v>
      </c>
      <c r="E364" s="23">
        <v>7159684.3399999999</v>
      </c>
      <c r="F364" s="31">
        <v>-0.13667118740916781</v>
      </c>
    </row>
    <row r="365" spans="1:6" x14ac:dyDescent="0.2">
      <c r="A365" s="36" t="s">
        <v>136</v>
      </c>
      <c r="B365" s="23">
        <v>6410042.8399999999</v>
      </c>
      <c r="C365" s="23">
        <v>7264146.7299999986</v>
      </c>
      <c r="D365" s="23">
        <v>-503647.41000000003</v>
      </c>
      <c r="E365" s="23">
        <v>6760499.3200000003</v>
      </c>
      <c r="F365" s="31">
        <v>-6.9333320033308304E-2</v>
      </c>
    </row>
    <row r="366" spans="1:6" x14ac:dyDescent="0.2">
      <c r="A366" s="37" t="s">
        <v>121</v>
      </c>
      <c r="B366" s="23">
        <v>171723.13</v>
      </c>
      <c r="C366" s="23">
        <v>227727.09999999998</v>
      </c>
      <c r="D366" s="23">
        <v>-32858.410000000003</v>
      </c>
      <c r="E366" s="23">
        <v>194868.69</v>
      </c>
      <c r="F366" s="31">
        <v>-0.14428853658611557</v>
      </c>
    </row>
    <row r="367" spans="1:6" x14ac:dyDescent="0.2">
      <c r="A367" s="38" t="s">
        <v>149</v>
      </c>
      <c r="B367" s="23">
        <v>12262.5</v>
      </c>
      <c r="C367" s="23">
        <v>23422.720000000001</v>
      </c>
      <c r="D367" s="23">
        <v>-10000</v>
      </c>
      <c r="E367" s="23">
        <v>13422.720000000001</v>
      </c>
      <c r="F367" s="31">
        <v>-0.42693589813651017</v>
      </c>
    </row>
    <row r="368" spans="1:6" x14ac:dyDescent="0.2">
      <c r="A368" s="38" t="s">
        <v>137</v>
      </c>
      <c r="B368" s="23">
        <v>79526.759999999995</v>
      </c>
      <c r="C368" s="23">
        <v>79526.759999999995</v>
      </c>
      <c r="D368" s="23">
        <v>-7548.65</v>
      </c>
      <c r="E368" s="23">
        <v>71978.11</v>
      </c>
      <c r="F368" s="31">
        <v>-9.4919622024083466E-2</v>
      </c>
    </row>
    <row r="369" spans="1:6" x14ac:dyDescent="0.2">
      <c r="A369" s="38" t="s">
        <v>139</v>
      </c>
      <c r="B369" s="23">
        <v>37618.75</v>
      </c>
      <c r="C369" s="23">
        <v>73649.989999999991</v>
      </c>
      <c r="D369" s="23">
        <v>0</v>
      </c>
      <c r="E369" s="23">
        <v>73649.989999999991</v>
      </c>
      <c r="F369" s="31">
        <v>0</v>
      </c>
    </row>
    <row r="370" spans="1:6" x14ac:dyDescent="0.2">
      <c r="A370" s="38" t="s">
        <v>124</v>
      </c>
      <c r="B370" s="23">
        <v>3500</v>
      </c>
      <c r="C370" s="23">
        <v>1500</v>
      </c>
      <c r="D370" s="23">
        <v>-1500</v>
      </c>
      <c r="E370" s="23">
        <v>0</v>
      </c>
      <c r="F370" s="31">
        <v>-1</v>
      </c>
    </row>
    <row r="371" spans="1:6" x14ac:dyDescent="0.2">
      <c r="A371" s="38" t="s">
        <v>126</v>
      </c>
      <c r="B371" s="23">
        <v>14005.36</v>
      </c>
      <c r="C371" s="23">
        <v>29817.870000000003</v>
      </c>
      <c r="D371" s="23">
        <v>0</v>
      </c>
      <c r="E371" s="23">
        <v>29817.870000000003</v>
      </c>
      <c r="F371" s="31">
        <v>0</v>
      </c>
    </row>
    <row r="372" spans="1:6" x14ac:dyDescent="0.2">
      <c r="A372" s="38" t="s">
        <v>128</v>
      </c>
      <c r="B372" s="23">
        <v>11309.76</v>
      </c>
      <c r="C372" s="23">
        <v>11309.76</v>
      </c>
      <c r="D372" s="23">
        <v>-11309.76</v>
      </c>
      <c r="E372" s="23">
        <v>0</v>
      </c>
      <c r="F372" s="31">
        <v>-1</v>
      </c>
    </row>
    <row r="373" spans="1:6" x14ac:dyDescent="0.2">
      <c r="A373" s="38" t="s">
        <v>145</v>
      </c>
      <c r="B373" s="23">
        <v>9500</v>
      </c>
      <c r="C373" s="23">
        <v>4500</v>
      </c>
      <c r="D373" s="23">
        <v>-1500</v>
      </c>
      <c r="E373" s="23">
        <v>3000</v>
      </c>
      <c r="F373" s="31">
        <v>-0.33333333333333331</v>
      </c>
    </row>
    <row r="374" spans="1:6" x14ac:dyDescent="0.2">
      <c r="A374" s="38" t="s">
        <v>178</v>
      </c>
      <c r="B374" s="23">
        <v>1000</v>
      </c>
      <c r="C374" s="23">
        <v>1000</v>
      </c>
      <c r="D374" s="23">
        <v>-1000</v>
      </c>
      <c r="E374" s="23">
        <v>0</v>
      </c>
      <c r="F374" s="31">
        <v>-1</v>
      </c>
    </row>
    <row r="375" spans="1:6" x14ac:dyDescent="0.2">
      <c r="A375" s="38" t="s">
        <v>175</v>
      </c>
      <c r="B375" s="23">
        <v>3000</v>
      </c>
      <c r="C375" s="23">
        <v>3000</v>
      </c>
      <c r="D375" s="23">
        <v>0</v>
      </c>
      <c r="E375" s="23">
        <v>3000</v>
      </c>
      <c r="F375" s="31">
        <v>0</v>
      </c>
    </row>
    <row r="376" spans="1:6" x14ac:dyDescent="0.2">
      <c r="A376" s="37" t="s">
        <v>223</v>
      </c>
      <c r="B376" s="23">
        <v>6238319.71</v>
      </c>
      <c r="C376" s="23">
        <v>6948419.629999999</v>
      </c>
      <c r="D376" s="23">
        <v>-470789</v>
      </c>
      <c r="E376" s="23">
        <v>6477630.6299999999</v>
      </c>
      <c r="F376" s="31">
        <v>-6.7754831324140979E-2</v>
      </c>
    </row>
    <row r="377" spans="1:6" x14ac:dyDescent="0.2">
      <c r="A377" s="38" t="s">
        <v>226</v>
      </c>
      <c r="B377" s="23">
        <v>4199667.6500000004</v>
      </c>
      <c r="C377" s="23">
        <v>4476387.26</v>
      </c>
      <c r="D377" s="23">
        <v>-154962.01</v>
      </c>
      <c r="E377" s="23">
        <v>4321425.25</v>
      </c>
      <c r="F377" s="31">
        <v>-3.4617650573869251E-2</v>
      </c>
    </row>
    <row r="378" spans="1:6" x14ac:dyDescent="0.2">
      <c r="A378" s="38" t="s">
        <v>228</v>
      </c>
      <c r="B378" s="23">
        <v>2038652.0599999998</v>
      </c>
      <c r="C378" s="23">
        <v>2472032.3699999996</v>
      </c>
      <c r="D378" s="23">
        <v>-315826.99</v>
      </c>
      <c r="E378" s="23">
        <v>2156205.38</v>
      </c>
      <c r="F378" s="31">
        <v>-0.12776005437177995</v>
      </c>
    </row>
    <row r="379" spans="1:6" x14ac:dyDescent="0.2">
      <c r="A379" s="37" t="s">
        <v>231</v>
      </c>
      <c r="B379" s="23">
        <v>0</v>
      </c>
      <c r="C379" s="23">
        <v>88000</v>
      </c>
      <c r="D379" s="23">
        <v>0</v>
      </c>
      <c r="E379" s="23">
        <v>88000</v>
      </c>
      <c r="F379" s="31">
        <v>0</v>
      </c>
    </row>
    <row r="380" spans="1:6" x14ac:dyDescent="0.2">
      <c r="A380" s="38" t="s">
        <v>236</v>
      </c>
      <c r="B380" s="23">
        <v>0</v>
      </c>
      <c r="C380" s="23">
        <v>5000</v>
      </c>
      <c r="D380" s="23">
        <v>0</v>
      </c>
      <c r="E380" s="23">
        <v>5000</v>
      </c>
      <c r="F380" s="31">
        <v>0</v>
      </c>
    </row>
    <row r="381" spans="1:6" x14ac:dyDescent="0.2">
      <c r="A381" s="38" t="s">
        <v>232</v>
      </c>
      <c r="B381" s="23">
        <v>0</v>
      </c>
      <c r="C381" s="23">
        <v>18000</v>
      </c>
      <c r="D381" s="23">
        <v>0</v>
      </c>
      <c r="E381" s="23">
        <v>18000</v>
      </c>
      <c r="F381" s="31">
        <v>0</v>
      </c>
    </row>
    <row r="382" spans="1:6" x14ac:dyDescent="0.2">
      <c r="A382" s="38" t="s">
        <v>234</v>
      </c>
      <c r="B382" s="23">
        <v>0</v>
      </c>
      <c r="C382" s="23">
        <v>65000</v>
      </c>
      <c r="D382" s="23">
        <v>0</v>
      </c>
      <c r="E382" s="23">
        <v>65000</v>
      </c>
      <c r="F382" s="31">
        <v>0</v>
      </c>
    </row>
    <row r="383" spans="1:6" x14ac:dyDescent="0.2">
      <c r="A383" s="36" t="s">
        <v>148</v>
      </c>
      <c r="B383" s="23">
        <v>37932.559999999998</v>
      </c>
      <c r="C383" s="23">
        <v>37932.559999999998</v>
      </c>
      <c r="D383" s="23">
        <v>-37932.559999999998</v>
      </c>
      <c r="E383" s="23">
        <v>0</v>
      </c>
      <c r="F383" s="31">
        <v>-1</v>
      </c>
    </row>
    <row r="384" spans="1:6" x14ac:dyDescent="0.2">
      <c r="A384" s="37" t="s">
        <v>121</v>
      </c>
      <c r="B384" s="23">
        <v>36932.559999999998</v>
      </c>
      <c r="C384" s="23">
        <v>36932.559999999998</v>
      </c>
      <c r="D384" s="23">
        <v>-36932.559999999998</v>
      </c>
      <c r="E384" s="23">
        <v>0</v>
      </c>
      <c r="F384" s="31">
        <v>-1</v>
      </c>
    </row>
    <row r="385" spans="1:6" x14ac:dyDescent="0.2">
      <c r="A385" s="38" t="s">
        <v>149</v>
      </c>
      <c r="B385" s="23">
        <v>1308.05</v>
      </c>
      <c r="C385" s="23">
        <v>1308.05</v>
      </c>
      <c r="D385" s="23">
        <v>-1308.05</v>
      </c>
      <c r="E385" s="23">
        <v>0</v>
      </c>
      <c r="F385" s="31">
        <v>-1</v>
      </c>
    </row>
    <row r="386" spans="1:6" x14ac:dyDescent="0.2">
      <c r="A386" s="38" t="s">
        <v>137</v>
      </c>
      <c r="B386" s="23">
        <v>2000</v>
      </c>
      <c r="C386" s="23">
        <v>2000</v>
      </c>
      <c r="D386" s="23">
        <v>-2000</v>
      </c>
      <c r="E386" s="23">
        <v>0</v>
      </c>
      <c r="F386" s="31">
        <v>-1</v>
      </c>
    </row>
    <row r="387" spans="1:6" x14ac:dyDescent="0.2">
      <c r="A387" s="38" t="s">
        <v>151</v>
      </c>
      <c r="B387" s="23">
        <v>2000</v>
      </c>
      <c r="C387" s="23">
        <v>2000</v>
      </c>
      <c r="D387" s="23">
        <v>-2000</v>
      </c>
      <c r="E387" s="23">
        <v>0</v>
      </c>
      <c r="F387" s="31">
        <v>-1</v>
      </c>
    </row>
    <row r="388" spans="1:6" x14ac:dyDescent="0.2">
      <c r="A388" s="38" t="s">
        <v>124</v>
      </c>
      <c r="B388" s="23">
        <v>14124.51</v>
      </c>
      <c r="C388" s="23">
        <v>14124.51</v>
      </c>
      <c r="D388" s="23">
        <v>-14124.51</v>
      </c>
      <c r="E388" s="23">
        <v>0</v>
      </c>
      <c r="F388" s="31">
        <v>-1</v>
      </c>
    </row>
    <row r="389" spans="1:6" x14ac:dyDescent="0.2">
      <c r="A389" s="38" t="s">
        <v>128</v>
      </c>
      <c r="B389" s="23">
        <v>11500</v>
      </c>
      <c r="C389" s="23">
        <v>11500</v>
      </c>
      <c r="D389" s="23">
        <v>-11500</v>
      </c>
      <c r="E389" s="23">
        <v>0</v>
      </c>
      <c r="F389" s="31">
        <v>-1</v>
      </c>
    </row>
    <row r="390" spans="1:6" x14ac:dyDescent="0.2">
      <c r="A390" s="38" t="s">
        <v>145</v>
      </c>
      <c r="B390" s="23">
        <v>3000</v>
      </c>
      <c r="C390" s="23">
        <v>3000</v>
      </c>
      <c r="D390" s="23">
        <v>-3000</v>
      </c>
      <c r="E390" s="23">
        <v>0</v>
      </c>
      <c r="F390" s="31">
        <v>-1</v>
      </c>
    </row>
    <row r="391" spans="1:6" x14ac:dyDescent="0.2">
      <c r="A391" s="38" t="s">
        <v>175</v>
      </c>
      <c r="B391" s="23">
        <v>3000</v>
      </c>
      <c r="C391" s="23">
        <v>3000</v>
      </c>
      <c r="D391" s="23">
        <v>-3000</v>
      </c>
      <c r="E391" s="23">
        <v>0</v>
      </c>
      <c r="F391" s="31">
        <v>-1</v>
      </c>
    </row>
    <row r="392" spans="1:6" x14ac:dyDescent="0.2">
      <c r="A392" s="37" t="s">
        <v>231</v>
      </c>
      <c r="B392" s="23">
        <v>1000</v>
      </c>
      <c r="C392" s="23">
        <v>1000</v>
      </c>
      <c r="D392" s="23">
        <v>-1000</v>
      </c>
      <c r="E392" s="23">
        <v>0</v>
      </c>
      <c r="F392" s="31">
        <v>-1</v>
      </c>
    </row>
    <row r="393" spans="1:6" x14ac:dyDescent="0.2">
      <c r="A393" s="38" t="s">
        <v>232</v>
      </c>
      <c r="B393" s="23">
        <v>1000</v>
      </c>
      <c r="C393" s="23">
        <v>1000</v>
      </c>
      <c r="D393" s="23">
        <v>-1000</v>
      </c>
      <c r="E393" s="23">
        <v>0</v>
      </c>
      <c r="F393" s="31">
        <v>-1</v>
      </c>
    </row>
    <row r="394" spans="1:6" x14ac:dyDescent="0.2">
      <c r="A394" s="36" t="s">
        <v>154</v>
      </c>
      <c r="B394" s="23">
        <v>21500</v>
      </c>
      <c r="C394" s="23">
        <v>21500</v>
      </c>
      <c r="D394" s="23">
        <v>-21500</v>
      </c>
      <c r="E394" s="23">
        <v>0</v>
      </c>
      <c r="F394" s="31">
        <v>-1</v>
      </c>
    </row>
    <row r="395" spans="1:6" x14ac:dyDescent="0.2">
      <c r="A395" s="37" t="s">
        <v>121</v>
      </c>
      <c r="B395" s="23">
        <v>21500</v>
      </c>
      <c r="C395" s="23">
        <v>21500</v>
      </c>
      <c r="D395" s="23">
        <v>-21500</v>
      </c>
      <c r="E395" s="23">
        <v>0</v>
      </c>
      <c r="F395" s="31">
        <v>-1</v>
      </c>
    </row>
    <row r="396" spans="1:6" x14ac:dyDescent="0.2">
      <c r="A396" s="38" t="s">
        <v>149</v>
      </c>
      <c r="B396" s="23">
        <v>2000</v>
      </c>
      <c r="C396" s="23">
        <v>2000</v>
      </c>
      <c r="D396" s="23">
        <v>-2000</v>
      </c>
      <c r="E396" s="23">
        <v>0</v>
      </c>
      <c r="F396" s="31">
        <v>-1</v>
      </c>
    </row>
    <row r="397" spans="1:6" x14ac:dyDescent="0.2">
      <c r="A397" s="38" t="s">
        <v>137</v>
      </c>
      <c r="B397" s="23">
        <v>4500</v>
      </c>
      <c r="C397" s="23">
        <v>4500</v>
      </c>
      <c r="D397" s="23">
        <v>-4500</v>
      </c>
      <c r="E397" s="23">
        <v>0</v>
      </c>
      <c r="F397" s="31">
        <v>-1</v>
      </c>
    </row>
    <row r="398" spans="1:6" x14ac:dyDescent="0.2">
      <c r="A398" s="38" t="s">
        <v>124</v>
      </c>
      <c r="B398" s="23">
        <v>1500</v>
      </c>
      <c r="C398" s="23">
        <v>1500</v>
      </c>
      <c r="D398" s="23">
        <v>-1500</v>
      </c>
      <c r="E398" s="23">
        <v>0</v>
      </c>
      <c r="F398" s="31">
        <v>-1</v>
      </c>
    </row>
    <row r="399" spans="1:6" x14ac:dyDescent="0.2">
      <c r="A399" s="38" t="s">
        <v>128</v>
      </c>
      <c r="B399" s="23">
        <v>11500</v>
      </c>
      <c r="C399" s="23">
        <v>11500</v>
      </c>
      <c r="D399" s="23">
        <v>-11500</v>
      </c>
      <c r="E399" s="23">
        <v>0</v>
      </c>
      <c r="F399" s="31">
        <v>-1</v>
      </c>
    </row>
    <row r="400" spans="1:6" x14ac:dyDescent="0.2">
      <c r="A400" s="38" t="s">
        <v>175</v>
      </c>
      <c r="B400" s="23">
        <v>2000</v>
      </c>
      <c r="C400" s="23">
        <v>2000</v>
      </c>
      <c r="D400" s="23">
        <v>-2000</v>
      </c>
      <c r="E400" s="23">
        <v>0</v>
      </c>
      <c r="F400" s="31">
        <v>-1</v>
      </c>
    </row>
    <row r="401" spans="1:6" x14ac:dyDescent="0.2">
      <c r="A401" s="36" t="s">
        <v>96</v>
      </c>
      <c r="B401" s="23">
        <v>246147.81</v>
      </c>
      <c r="C401" s="23">
        <v>246147.81</v>
      </c>
      <c r="D401" s="23">
        <v>-75344</v>
      </c>
      <c r="E401" s="23">
        <v>170803.81</v>
      </c>
      <c r="F401" s="31">
        <v>-0.30609250596216964</v>
      </c>
    </row>
    <row r="402" spans="1:6" x14ac:dyDescent="0.2">
      <c r="A402" s="37" t="s">
        <v>97</v>
      </c>
      <c r="B402" s="23">
        <v>170803.81</v>
      </c>
      <c r="C402" s="23">
        <v>170803.81</v>
      </c>
      <c r="D402" s="23">
        <v>0</v>
      </c>
      <c r="E402" s="23">
        <v>170803.81</v>
      </c>
      <c r="F402" s="31">
        <v>0</v>
      </c>
    </row>
    <row r="403" spans="1:6" x14ac:dyDescent="0.2">
      <c r="A403" s="38" t="s">
        <v>98</v>
      </c>
      <c r="B403" s="23">
        <v>10693</v>
      </c>
      <c r="C403" s="23">
        <v>10693</v>
      </c>
      <c r="D403" s="23">
        <v>0</v>
      </c>
      <c r="E403" s="23">
        <v>10693</v>
      </c>
      <c r="F403" s="31">
        <v>0</v>
      </c>
    </row>
    <row r="404" spans="1:6" x14ac:dyDescent="0.2">
      <c r="A404" s="38" t="s">
        <v>100</v>
      </c>
      <c r="B404" s="23">
        <v>4869.84</v>
      </c>
      <c r="C404" s="23">
        <v>4869.84</v>
      </c>
      <c r="D404" s="23">
        <v>0</v>
      </c>
      <c r="E404" s="23">
        <v>4869.84</v>
      </c>
      <c r="F404" s="31">
        <v>0</v>
      </c>
    </row>
    <row r="405" spans="1:6" x14ac:dyDescent="0.2">
      <c r="A405" s="38" t="s">
        <v>104</v>
      </c>
      <c r="B405" s="23">
        <v>128316</v>
      </c>
      <c r="C405" s="23">
        <v>128316</v>
      </c>
      <c r="D405" s="23">
        <v>0</v>
      </c>
      <c r="E405" s="23">
        <v>128316</v>
      </c>
      <c r="F405" s="31">
        <v>0</v>
      </c>
    </row>
    <row r="406" spans="1:6" x14ac:dyDescent="0.2">
      <c r="A406" s="38" t="s">
        <v>106</v>
      </c>
      <c r="B406" s="23">
        <v>16231.97</v>
      </c>
      <c r="C406" s="23">
        <v>16231.97</v>
      </c>
      <c r="D406" s="23">
        <v>0</v>
      </c>
      <c r="E406" s="23">
        <v>16231.97</v>
      </c>
      <c r="F406" s="31">
        <v>0</v>
      </c>
    </row>
    <row r="407" spans="1:6" x14ac:dyDescent="0.2">
      <c r="A407" s="38" t="s">
        <v>108</v>
      </c>
      <c r="B407" s="23">
        <v>10693</v>
      </c>
      <c r="C407" s="23">
        <v>10693</v>
      </c>
      <c r="D407" s="23">
        <v>0</v>
      </c>
      <c r="E407" s="23">
        <v>10693</v>
      </c>
      <c r="F407" s="31">
        <v>0</v>
      </c>
    </row>
    <row r="408" spans="1:6" x14ac:dyDescent="0.2">
      <c r="A408" s="37" t="s">
        <v>121</v>
      </c>
      <c r="B408" s="23">
        <v>68344</v>
      </c>
      <c r="C408" s="23">
        <v>68344</v>
      </c>
      <c r="D408" s="23">
        <v>-68344</v>
      </c>
      <c r="E408" s="23">
        <v>0</v>
      </c>
      <c r="F408" s="31">
        <v>-1</v>
      </c>
    </row>
    <row r="409" spans="1:6" x14ac:dyDescent="0.2">
      <c r="A409" s="38" t="s">
        <v>149</v>
      </c>
      <c r="B409" s="23">
        <v>8500</v>
      </c>
      <c r="C409" s="23">
        <v>8500</v>
      </c>
      <c r="D409" s="23">
        <v>-8500</v>
      </c>
      <c r="E409" s="23">
        <v>0</v>
      </c>
      <c r="F409" s="31">
        <v>-1</v>
      </c>
    </row>
    <row r="410" spans="1:6" x14ac:dyDescent="0.2">
      <c r="A410" s="38" t="s">
        <v>137</v>
      </c>
      <c r="B410" s="23">
        <v>7000</v>
      </c>
      <c r="C410" s="23">
        <v>7000</v>
      </c>
      <c r="D410" s="23">
        <v>-7000</v>
      </c>
      <c r="E410" s="23">
        <v>0</v>
      </c>
      <c r="F410" s="31">
        <v>-1</v>
      </c>
    </row>
    <row r="411" spans="1:6" x14ac:dyDescent="0.2">
      <c r="A411" s="38" t="s">
        <v>161</v>
      </c>
      <c r="B411" s="23">
        <v>10000</v>
      </c>
      <c r="C411" s="23">
        <v>10000</v>
      </c>
      <c r="D411" s="23">
        <v>-10000</v>
      </c>
      <c r="E411" s="23">
        <v>0</v>
      </c>
      <c r="F411" s="31">
        <v>-1</v>
      </c>
    </row>
    <row r="412" spans="1:6" x14ac:dyDescent="0.2">
      <c r="A412" s="38" t="s">
        <v>122</v>
      </c>
      <c r="B412" s="23">
        <v>844</v>
      </c>
      <c r="C412" s="23">
        <v>844</v>
      </c>
      <c r="D412" s="23">
        <v>-844</v>
      </c>
      <c r="E412" s="23">
        <v>0</v>
      </c>
      <c r="F412" s="31">
        <v>-1</v>
      </c>
    </row>
    <row r="413" spans="1:6" x14ac:dyDescent="0.2">
      <c r="A413" s="38" t="s">
        <v>145</v>
      </c>
      <c r="B413" s="23">
        <v>27000</v>
      </c>
      <c r="C413" s="23">
        <v>27000</v>
      </c>
      <c r="D413" s="23">
        <v>-27000</v>
      </c>
      <c r="E413" s="23">
        <v>0</v>
      </c>
      <c r="F413" s="31">
        <v>-1</v>
      </c>
    </row>
    <row r="414" spans="1:6" x14ac:dyDescent="0.2">
      <c r="A414" s="38" t="s">
        <v>155</v>
      </c>
      <c r="B414" s="23">
        <v>15000</v>
      </c>
      <c r="C414" s="23">
        <v>15000</v>
      </c>
      <c r="D414" s="23">
        <v>-15000</v>
      </c>
      <c r="E414" s="23">
        <v>0</v>
      </c>
      <c r="F414" s="31">
        <v>-1</v>
      </c>
    </row>
    <row r="415" spans="1:6" x14ac:dyDescent="0.2">
      <c r="A415" s="37" t="s">
        <v>231</v>
      </c>
      <c r="B415" s="23">
        <v>7000</v>
      </c>
      <c r="C415" s="23">
        <v>7000</v>
      </c>
      <c r="D415" s="23">
        <v>-7000</v>
      </c>
      <c r="E415" s="23">
        <v>0</v>
      </c>
      <c r="F415" s="31">
        <v>-1</v>
      </c>
    </row>
    <row r="416" spans="1:6" x14ac:dyDescent="0.2">
      <c r="A416" s="38" t="s">
        <v>232</v>
      </c>
      <c r="B416" s="23">
        <v>7000</v>
      </c>
      <c r="C416" s="23">
        <v>7000</v>
      </c>
      <c r="D416" s="23">
        <v>-7000</v>
      </c>
      <c r="E416" s="23">
        <v>0</v>
      </c>
      <c r="F416" s="31">
        <v>-1</v>
      </c>
    </row>
    <row r="417" spans="1:6" x14ac:dyDescent="0.2">
      <c r="A417" s="36" t="s">
        <v>172</v>
      </c>
      <c r="B417" s="23">
        <v>800422.87</v>
      </c>
      <c r="C417" s="23">
        <v>627304.17999999993</v>
      </c>
      <c r="D417" s="23">
        <v>-398922.97</v>
      </c>
      <c r="E417" s="23">
        <v>228381.21</v>
      </c>
      <c r="F417" s="31">
        <v>-0.635932268138242</v>
      </c>
    </row>
    <row r="418" spans="1:6" x14ac:dyDescent="0.2">
      <c r="A418" s="37" t="s">
        <v>121</v>
      </c>
      <c r="B418" s="23">
        <v>136019.99</v>
      </c>
      <c r="C418" s="23">
        <v>82363.8</v>
      </c>
      <c r="D418" s="23">
        <v>-82363.8</v>
      </c>
      <c r="E418" s="23">
        <v>-5.8264504332328215E-13</v>
      </c>
      <c r="F418" s="31">
        <v>-1</v>
      </c>
    </row>
    <row r="419" spans="1:6" x14ac:dyDescent="0.2">
      <c r="A419" s="38" t="s">
        <v>137</v>
      </c>
      <c r="B419" s="23">
        <v>45000</v>
      </c>
      <c r="C419" s="23">
        <v>21.889999999999418</v>
      </c>
      <c r="D419" s="23">
        <v>-21.89</v>
      </c>
      <c r="E419" s="23">
        <v>-5.8264504332328215E-13</v>
      </c>
      <c r="F419" s="31">
        <v>-1.0000000000000266</v>
      </c>
    </row>
    <row r="420" spans="1:6" x14ac:dyDescent="0.2">
      <c r="A420" s="38" t="s">
        <v>139</v>
      </c>
      <c r="B420" s="23">
        <v>65719.990000000005</v>
      </c>
      <c r="C420" s="23">
        <v>65719.990000000005</v>
      </c>
      <c r="D420" s="23">
        <v>-65719.990000000005</v>
      </c>
      <c r="E420" s="23">
        <v>0</v>
      </c>
      <c r="F420" s="31">
        <v>-1</v>
      </c>
    </row>
    <row r="421" spans="1:6" x14ac:dyDescent="0.2">
      <c r="A421" s="38" t="s">
        <v>126</v>
      </c>
      <c r="B421" s="23">
        <v>25300</v>
      </c>
      <c r="C421" s="23">
        <v>16621.919999999998</v>
      </c>
      <c r="D421" s="23">
        <v>-16621.919999999998</v>
      </c>
      <c r="E421" s="23">
        <v>0</v>
      </c>
      <c r="F421" s="31">
        <v>-1</v>
      </c>
    </row>
    <row r="422" spans="1:6" x14ac:dyDescent="0.2">
      <c r="A422" s="37" t="s">
        <v>223</v>
      </c>
      <c r="B422" s="23">
        <v>576402.88</v>
      </c>
      <c r="C422" s="23">
        <v>544940.38</v>
      </c>
      <c r="D422" s="23">
        <v>-316559.17</v>
      </c>
      <c r="E422" s="23">
        <v>228381.21</v>
      </c>
      <c r="F422" s="31">
        <v>-0.58090606168696834</v>
      </c>
    </row>
    <row r="423" spans="1:6" x14ac:dyDescent="0.2">
      <c r="A423" s="38" t="s">
        <v>226</v>
      </c>
      <c r="B423" s="23">
        <v>300000</v>
      </c>
      <c r="C423" s="23">
        <v>268537.5</v>
      </c>
      <c r="D423" s="23">
        <v>-45256.29</v>
      </c>
      <c r="E423" s="23">
        <v>223281.21</v>
      </c>
      <c r="F423" s="31">
        <v>-0.16852875296746264</v>
      </c>
    </row>
    <row r="424" spans="1:6" x14ac:dyDescent="0.2">
      <c r="A424" s="38" t="s">
        <v>228</v>
      </c>
      <c r="B424" s="23">
        <v>276402.88</v>
      </c>
      <c r="C424" s="23">
        <v>276402.88</v>
      </c>
      <c r="D424" s="23">
        <v>-271302.88</v>
      </c>
      <c r="E424" s="23">
        <v>5100</v>
      </c>
      <c r="F424" s="31">
        <v>-0.98154867272005275</v>
      </c>
    </row>
    <row r="425" spans="1:6" x14ac:dyDescent="0.2">
      <c r="A425" s="37" t="s">
        <v>231</v>
      </c>
      <c r="B425" s="23">
        <v>88000</v>
      </c>
      <c r="C425" s="23">
        <v>0</v>
      </c>
      <c r="D425" s="23">
        <v>0</v>
      </c>
      <c r="E425" s="23">
        <v>0</v>
      </c>
      <c r="F425" s="31">
        <v>0</v>
      </c>
    </row>
    <row r="426" spans="1:6" x14ac:dyDescent="0.2">
      <c r="A426" s="38" t="s">
        <v>236</v>
      </c>
      <c r="B426" s="23">
        <v>5000</v>
      </c>
      <c r="C426" s="23">
        <v>0</v>
      </c>
      <c r="D426" s="23">
        <v>0</v>
      </c>
      <c r="E426" s="23">
        <v>0</v>
      </c>
      <c r="F426" s="31">
        <v>0</v>
      </c>
    </row>
    <row r="427" spans="1:6" x14ac:dyDescent="0.2">
      <c r="A427" s="38" t="s">
        <v>232</v>
      </c>
      <c r="B427" s="23">
        <v>18000</v>
      </c>
      <c r="C427" s="23">
        <v>0</v>
      </c>
      <c r="D427" s="23">
        <v>0</v>
      </c>
      <c r="E427" s="23">
        <v>0</v>
      </c>
      <c r="F427" s="31">
        <v>0</v>
      </c>
    </row>
    <row r="428" spans="1:6" x14ac:dyDescent="0.2">
      <c r="A428" s="38" t="s">
        <v>234</v>
      </c>
      <c r="B428" s="23">
        <v>65000</v>
      </c>
      <c r="C428" s="23">
        <v>0</v>
      </c>
      <c r="D428" s="23">
        <v>0</v>
      </c>
      <c r="E428" s="23">
        <v>0</v>
      </c>
      <c r="F428" s="31">
        <v>0</v>
      </c>
    </row>
    <row r="429" spans="1:6" x14ac:dyDescent="0.2">
      <c r="A429" s="36" t="s">
        <v>177</v>
      </c>
      <c r="B429" s="23">
        <v>96082.81</v>
      </c>
      <c r="C429" s="23">
        <v>96082.81</v>
      </c>
      <c r="D429" s="23">
        <v>-96082.81</v>
      </c>
      <c r="E429" s="23">
        <v>0</v>
      </c>
      <c r="F429" s="31">
        <v>-1</v>
      </c>
    </row>
    <row r="430" spans="1:6" x14ac:dyDescent="0.2">
      <c r="A430" s="37" t="s">
        <v>121</v>
      </c>
      <c r="B430" s="23">
        <v>96082.81</v>
      </c>
      <c r="C430" s="23">
        <v>96082.81</v>
      </c>
      <c r="D430" s="23">
        <v>-96082.81</v>
      </c>
      <c r="E430" s="23">
        <v>0</v>
      </c>
      <c r="F430" s="31">
        <v>-1</v>
      </c>
    </row>
    <row r="431" spans="1:6" x14ac:dyDescent="0.2">
      <c r="A431" s="38" t="s">
        <v>149</v>
      </c>
      <c r="B431" s="23">
        <v>3500</v>
      </c>
      <c r="C431" s="23">
        <v>3500</v>
      </c>
      <c r="D431" s="23">
        <v>-3500</v>
      </c>
      <c r="E431" s="23">
        <v>0</v>
      </c>
      <c r="F431" s="31">
        <v>-1</v>
      </c>
    </row>
    <row r="432" spans="1:6" x14ac:dyDescent="0.2">
      <c r="A432" s="38" t="s">
        <v>137</v>
      </c>
      <c r="B432" s="23">
        <v>5582.81</v>
      </c>
      <c r="C432" s="23">
        <v>5582.81</v>
      </c>
      <c r="D432" s="23">
        <v>-5582.81</v>
      </c>
      <c r="E432" s="23">
        <v>0</v>
      </c>
      <c r="F432" s="31">
        <v>-1</v>
      </c>
    </row>
    <row r="433" spans="1:6" x14ac:dyDescent="0.2">
      <c r="A433" s="38" t="s">
        <v>151</v>
      </c>
      <c r="B433" s="23">
        <v>39000</v>
      </c>
      <c r="C433" s="23">
        <v>39000</v>
      </c>
      <c r="D433" s="23">
        <v>-39000</v>
      </c>
      <c r="E433" s="23">
        <v>0</v>
      </c>
      <c r="F433" s="31">
        <v>-1</v>
      </c>
    </row>
    <row r="434" spans="1:6" x14ac:dyDescent="0.2">
      <c r="A434" s="38" t="s">
        <v>124</v>
      </c>
      <c r="B434" s="23">
        <v>13000</v>
      </c>
      <c r="C434" s="23">
        <v>13000</v>
      </c>
      <c r="D434" s="23">
        <v>-13000</v>
      </c>
      <c r="E434" s="23">
        <v>0</v>
      </c>
      <c r="F434" s="31">
        <v>-1</v>
      </c>
    </row>
    <row r="435" spans="1:6" x14ac:dyDescent="0.2">
      <c r="A435" s="38" t="s">
        <v>145</v>
      </c>
      <c r="B435" s="23">
        <v>2000</v>
      </c>
      <c r="C435" s="23">
        <v>2000</v>
      </c>
      <c r="D435" s="23">
        <v>-2000</v>
      </c>
      <c r="E435" s="23">
        <v>0</v>
      </c>
      <c r="F435" s="31">
        <v>-1</v>
      </c>
    </row>
    <row r="436" spans="1:6" x14ac:dyDescent="0.2">
      <c r="A436" s="38" t="s">
        <v>178</v>
      </c>
      <c r="B436" s="23">
        <v>18000</v>
      </c>
      <c r="C436" s="23">
        <v>18000</v>
      </c>
      <c r="D436" s="23">
        <v>-18000</v>
      </c>
      <c r="E436" s="23">
        <v>0</v>
      </c>
      <c r="F436" s="31">
        <v>-1</v>
      </c>
    </row>
    <row r="437" spans="1:6" x14ac:dyDescent="0.2">
      <c r="A437" s="38" t="s">
        <v>155</v>
      </c>
      <c r="B437" s="23">
        <v>15000</v>
      </c>
      <c r="C437" s="23">
        <v>15000</v>
      </c>
      <c r="D437" s="23">
        <v>-15000</v>
      </c>
      <c r="E437" s="23">
        <v>0</v>
      </c>
      <c r="F437" s="31">
        <v>-1</v>
      </c>
    </row>
    <row r="438" spans="1:6" x14ac:dyDescent="0.2">
      <c r="A438" s="35" t="s">
        <v>195</v>
      </c>
      <c r="B438" s="23">
        <v>46000</v>
      </c>
      <c r="C438" s="23">
        <v>46000</v>
      </c>
      <c r="D438" s="23">
        <v>-46000</v>
      </c>
      <c r="E438" s="23">
        <v>0</v>
      </c>
      <c r="F438" s="31">
        <v>-1</v>
      </c>
    </row>
    <row r="439" spans="1:6" x14ac:dyDescent="0.2">
      <c r="A439" s="36" t="s">
        <v>196</v>
      </c>
      <c r="B439" s="23">
        <v>46000</v>
      </c>
      <c r="C439" s="23">
        <v>46000</v>
      </c>
      <c r="D439" s="23">
        <v>-46000</v>
      </c>
      <c r="E439" s="23">
        <v>0</v>
      </c>
      <c r="F439" s="31">
        <v>-1</v>
      </c>
    </row>
    <row r="440" spans="1:6" x14ac:dyDescent="0.2">
      <c r="A440" s="37" t="s">
        <v>121</v>
      </c>
      <c r="B440" s="23">
        <v>46000</v>
      </c>
      <c r="C440" s="23">
        <v>46000</v>
      </c>
      <c r="D440" s="23">
        <v>-46000</v>
      </c>
      <c r="E440" s="23">
        <v>0</v>
      </c>
      <c r="F440" s="31">
        <v>-1</v>
      </c>
    </row>
    <row r="441" spans="1:6" x14ac:dyDescent="0.2">
      <c r="A441" s="38" t="s">
        <v>314</v>
      </c>
      <c r="B441" s="23">
        <v>18000</v>
      </c>
      <c r="C441" s="23">
        <v>18000</v>
      </c>
      <c r="D441" s="23">
        <v>-18000</v>
      </c>
      <c r="E441" s="23">
        <v>0</v>
      </c>
      <c r="F441" s="31">
        <v>-1</v>
      </c>
    </row>
    <row r="442" spans="1:6" x14ac:dyDescent="0.2">
      <c r="A442" s="38" t="s">
        <v>145</v>
      </c>
      <c r="B442" s="23">
        <v>10000</v>
      </c>
      <c r="C442" s="23">
        <v>10000</v>
      </c>
      <c r="D442" s="23">
        <v>-10000</v>
      </c>
      <c r="E442" s="23">
        <v>0</v>
      </c>
      <c r="F442" s="31">
        <v>-1</v>
      </c>
    </row>
    <row r="443" spans="1:6" x14ac:dyDescent="0.2">
      <c r="A443" s="38" t="s">
        <v>155</v>
      </c>
      <c r="B443" s="23">
        <v>6000</v>
      </c>
      <c r="C443" s="23">
        <v>6000</v>
      </c>
      <c r="D443" s="23">
        <v>-6000</v>
      </c>
      <c r="E443" s="23">
        <v>0</v>
      </c>
      <c r="F443" s="31">
        <v>-1</v>
      </c>
    </row>
    <row r="444" spans="1:6" x14ac:dyDescent="0.2">
      <c r="A444" s="38" t="s">
        <v>168</v>
      </c>
      <c r="B444" s="23">
        <v>6000</v>
      </c>
      <c r="C444" s="23">
        <v>6000</v>
      </c>
      <c r="D444" s="23">
        <v>-6000</v>
      </c>
      <c r="E444" s="23">
        <v>0</v>
      </c>
      <c r="F444" s="31">
        <v>-1</v>
      </c>
    </row>
    <row r="445" spans="1:6" x14ac:dyDescent="0.2">
      <c r="A445" s="38" t="s">
        <v>318</v>
      </c>
      <c r="B445" s="23">
        <v>6000</v>
      </c>
      <c r="C445" s="23">
        <v>6000</v>
      </c>
      <c r="D445" s="23">
        <v>-6000</v>
      </c>
      <c r="E445" s="23">
        <v>0</v>
      </c>
      <c r="F445" s="31">
        <v>-1</v>
      </c>
    </row>
    <row r="446" spans="1:6" x14ac:dyDescent="0.2">
      <c r="A446" s="35" t="s">
        <v>208</v>
      </c>
      <c r="B446" s="23">
        <v>5500</v>
      </c>
      <c r="C446" s="23">
        <v>0</v>
      </c>
      <c r="D446" s="23">
        <v>0</v>
      </c>
      <c r="E446" s="23">
        <v>0</v>
      </c>
      <c r="F446" s="31">
        <v>0</v>
      </c>
    </row>
    <row r="447" spans="1:6" x14ac:dyDescent="0.2">
      <c r="A447" s="36" t="s">
        <v>209</v>
      </c>
      <c r="B447" s="23">
        <v>5500</v>
      </c>
      <c r="C447" s="23">
        <v>0</v>
      </c>
      <c r="D447" s="23">
        <v>0</v>
      </c>
      <c r="E447" s="23">
        <v>0</v>
      </c>
      <c r="F447" s="31">
        <v>0</v>
      </c>
    </row>
    <row r="448" spans="1:6" x14ac:dyDescent="0.2">
      <c r="A448" s="37" t="s">
        <v>121</v>
      </c>
      <c r="B448" s="23">
        <v>5500</v>
      </c>
      <c r="C448" s="23">
        <v>0</v>
      </c>
      <c r="D448" s="23">
        <v>0</v>
      </c>
      <c r="E448" s="23">
        <v>0</v>
      </c>
      <c r="F448" s="31">
        <v>0</v>
      </c>
    </row>
    <row r="449" spans="1:6" x14ac:dyDescent="0.2">
      <c r="A449" s="38" t="s">
        <v>175</v>
      </c>
      <c r="B449" s="23">
        <v>5500</v>
      </c>
      <c r="C449" s="23">
        <v>0</v>
      </c>
      <c r="D449" s="23">
        <v>0</v>
      </c>
      <c r="E449" s="23">
        <v>0</v>
      </c>
      <c r="F449" s="31">
        <v>0</v>
      </c>
    </row>
    <row r="450" spans="1:6" x14ac:dyDescent="0.2">
      <c r="A450" s="35" t="s">
        <v>110</v>
      </c>
      <c r="B450" s="23">
        <v>189996.52</v>
      </c>
      <c r="C450" s="23">
        <v>189996.51999999996</v>
      </c>
      <c r="D450" s="23">
        <v>-181210.89</v>
      </c>
      <c r="E450" s="23">
        <v>8785.630000000001</v>
      </c>
      <c r="F450" s="31">
        <v>-0.95375899516475382</v>
      </c>
    </row>
    <row r="451" spans="1:6" x14ac:dyDescent="0.2">
      <c r="A451" s="36" t="s">
        <v>199</v>
      </c>
      <c r="B451" s="23">
        <v>90920.920000000013</v>
      </c>
      <c r="C451" s="23">
        <v>90920.920000000013</v>
      </c>
      <c r="D451" s="23">
        <v>-90920.920000000013</v>
      </c>
      <c r="E451" s="23">
        <v>0</v>
      </c>
      <c r="F451" s="31">
        <v>-1</v>
      </c>
    </row>
    <row r="452" spans="1:6" x14ac:dyDescent="0.2">
      <c r="A452" s="37" t="s">
        <v>121</v>
      </c>
      <c r="B452" s="23">
        <v>90920.920000000013</v>
      </c>
      <c r="C452" s="23">
        <v>90920.920000000013</v>
      </c>
      <c r="D452" s="23">
        <v>-90920.920000000013</v>
      </c>
      <c r="E452" s="23">
        <v>0</v>
      </c>
      <c r="F452" s="31">
        <v>-1</v>
      </c>
    </row>
    <row r="453" spans="1:6" x14ac:dyDescent="0.2">
      <c r="A453" s="38" t="s">
        <v>149</v>
      </c>
      <c r="B453" s="23">
        <v>4000</v>
      </c>
      <c r="C453" s="23">
        <v>4000</v>
      </c>
      <c r="D453" s="23">
        <v>-4000</v>
      </c>
      <c r="E453" s="23">
        <v>0</v>
      </c>
      <c r="F453" s="31">
        <v>-1</v>
      </c>
    </row>
    <row r="454" spans="1:6" x14ac:dyDescent="0.2">
      <c r="A454" s="38" t="s">
        <v>137</v>
      </c>
      <c r="B454" s="23">
        <v>9000</v>
      </c>
      <c r="C454" s="23">
        <v>9000</v>
      </c>
      <c r="D454" s="23">
        <v>-9000</v>
      </c>
      <c r="E454" s="23">
        <v>0</v>
      </c>
      <c r="F454" s="31">
        <v>-1</v>
      </c>
    </row>
    <row r="455" spans="1:6" x14ac:dyDescent="0.2">
      <c r="A455" s="38" t="s">
        <v>124</v>
      </c>
      <c r="B455" s="23">
        <v>21090.240000000002</v>
      </c>
      <c r="C455" s="23">
        <v>21090.240000000002</v>
      </c>
      <c r="D455" s="23">
        <v>-21090.240000000002</v>
      </c>
      <c r="E455" s="23">
        <v>0</v>
      </c>
      <c r="F455" s="31">
        <v>-1</v>
      </c>
    </row>
    <row r="456" spans="1:6" x14ac:dyDescent="0.2">
      <c r="A456" s="38" t="s">
        <v>128</v>
      </c>
      <c r="B456" s="23">
        <v>56830.68</v>
      </c>
      <c r="C456" s="23">
        <v>56830.68</v>
      </c>
      <c r="D456" s="23">
        <v>-56830.68</v>
      </c>
      <c r="E456" s="23">
        <v>0</v>
      </c>
      <c r="F456" s="31">
        <v>-1</v>
      </c>
    </row>
    <row r="457" spans="1:6" x14ac:dyDescent="0.2">
      <c r="A457" s="36" t="s">
        <v>207</v>
      </c>
      <c r="B457" s="23">
        <v>73659.58</v>
      </c>
      <c r="C457" s="23">
        <v>73659.58</v>
      </c>
      <c r="D457" s="23">
        <v>-73659.58</v>
      </c>
      <c r="E457" s="23">
        <v>0</v>
      </c>
      <c r="F457" s="31">
        <v>-1</v>
      </c>
    </row>
    <row r="458" spans="1:6" x14ac:dyDescent="0.2">
      <c r="A458" s="37" t="s">
        <v>121</v>
      </c>
      <c r="B458" s="23">
        <v>73659.58</v>
      </c>
      <c r="C458" s="23">
        <v>73659.58</v>
      </c>
      <c r="D458" s="23">
        <v>-73659.58</v>
      </c>
      <c r="E458" s="23">
        <v>0</v>
      </c>
      <c r="F458" s="31">
        <v>-1</v>
      </c>
    </row>
    <row r="459" spans="1:6" x14ac:dyDescent="0.2">
      <c r="A459" s="38" t="s">
        <v>137</v>
      </c>
      <c r="B459" s="23">
        <v>9938</v>
      </c>
      <c r="C459" s="23">
        <v>9938</v>
      </c>
      <c r="D459" s="23">
        <v>-9938</v>
      </c>
      <c r="E459" s="23">
        <v>0</v>
      </c>
      <c r="F459" s="31">
        <v>-1</v>
      </c>
    </row>
    <row r="460" spans="1:6" x14ac:dyDescent="0.2">
      <c r="A460" s="38" t="s">
        <v>128</v>
      </c>
      <c r="B460" s="23">
        <v>56830.58</v>
      </c>
      <c r="C460" s="23">
        <v>56830.58</v>
      </c>
      <c r="D460" s="23">
        <v>-56830.58</v>
      </c>
      <c r="E460" s="23">
        <v>0</v>
      </c>
      <c r="F460" s="31">
        <v>-1</v>
      </c>
    </row>
    <row r="461" spans="1:6" x14ac:dyDescent="0.2">
      <c r="A461" s="38" t="s">
        <v>155</v>
      </c>
      <c r="B461" s="23">
        <v>6891</v>
      </c>
      <c r="C461" s="23">
        <v>6891</v>
      </c>
      <c r="D461" s="23">
        <v>-6891</v>
      </c>
      <c r="E461" s="23">
        <v>0</v>
      </c>
      <c r="F461" s="31">
        <v>-1</v>
      </c>
    </row>
    <row r="462" spans="1:6" x14ac:dyDescent="0.2">
      <c r="A462" s="36" t="s">
        <v>111</v>
      </c>
      <c r="B462" s="23">
        <v>25416.02</v>
      </c>
      <c r="C462" s="23">
        <v>25416.020000000004</v>
      </c>
      <c r="D462" s="23">
        <v>-16630.39</v>
      </c>
      <c r="E462" s="23">
        <v>8785.630000000001</v>
      </c>
      <c r="F462" s="31">
        <v>-0.654327074026539</v>
      </c>
    </row>
    <row r="463" spans="1:6" x14ac:dyDescent="0.2">
      <c r="A463" s="37" t="s">
        <v>97</v>
      </c>
      <c r="B463" s="23">
        <v>0</v>
      </c>
      <c r="C463" s="23">
        <v>12299.87</v>
      </c>
      <c r="D463" s="23">
        <v>-3514.24</v>
      </c>
      <c r="E463" s="23">
        <v>8785.630000000001</v>
      </c>
      <c r="F463" s="31">
        <v>-0.2857135888428089</v>
      </c>
    </row>
    <row r="464" spans="1:6" x14ac:dyDescent="0.2">
      <c r="A464" s="38" t="s">
        <v>98</v>
      </c>
      <c r="B464" s="23">
        <v>0</v>
      </c>
      <c r="C464" s="23">
        <v>777.58</v>
      </c>
      <c r="D464" s="23">
        <v>-222.16</v>
      </c>
      <c r="E464" s="23">
        <v>555.42000000000007</v>
      </c>
      <c r="F464" s="31">
        <v>-0.28570693690681342</v>
      </c>
    </row>
    <row r="465" spans="1:6" x14ac:dyDescent="0.2">
      <c r="A465" s="38" t="s">
        <v>100</v>
      </c>
      <c r="B465" s="23">
        <v>0</v>
      </c>
      <c r="C465" s="23">
        <v>233.33</v>
      </c>
      <c r="D465" s="23">
        <v>-66.66</v>
      </c>
      <c r="E465" s="23">
        <v>166.67000000000002</v>
      </c>
      <c r="F465" s="31">
        <v>-0.2856897955685081</v>
      </c>
    </row>
    <row r="466" spans="1:6" x14ac:dyDescent="0.2">
      <c r="A466" s="38" t="s">
        <v>104</v>
      </c>
      <c r="B466" s="23">
        <v>0</v>
      </c>
      <c r="C466" s="23">
        <v>9331</v>
      </c>
      <c r="D466" s="23">
        <v>-2666</v>
      </c>
      <c r="E466" s="23">
        <v>6665</v>
      </c>
      <c r="F466" s="31">
        <v>-0.2857142857142857</v>
      </c>
    </row>
    <row r="467" spans="1:6" x14ac:dyDescent="0.2">
      <c r="A467" s="38" t="s">
        <v>106</v>
      </c>
      <c r="B467" s="23">
        <v>0</v>
      </c>
      <c r="C467" s="23">
        <v>1180.3800000000001</v>
      </c>
      <c r="D467" s="23">
        <v>-337.26</v>
      </c>
      <c r="E467" s="23">
        <v>843.12000000000012</v>
      </c>
      <c r="F467" s="31">
        <v>-0.28572154729832761</v>
      </c>
    </row>
    <row r="468" spans="1:6" x14ac:dyDescent="0.2">
      <c r="A468" s="38" t="s">
        <v>108</v>
      </c>
      <c r="B468" s="23">
        <v>0</v>
      </c>
      <c r="C468" s="23">
        <v>777.58</v>
      </c>
      <c r="D468" s="23">
        <v>-222.16</v>
      </c>
      <c r="E468" s="23">
        <v>555.42000000000007</v>
      </c>
      <c r="F468" s="31">
        <v>-0.28570693690681342</v>
      </c>
    </row>
    <row r="469" spans="1:6" x14ac:dyDescent="0.2">
      <c r="A469" s="37" t="s">
        <v>121</v>
      </c>
      <c r="B469" s="23">
        <v>23943.56</v>
      </c>
      <c r="C469" s="23">
        <v>11643.69</v>
      </c>
      <c r="D469" s="23">
        <v>-11643.689999999999</v>
      </c>
      <c r="E469" s="23">
        <v>0</v>
      </c>
      <c r="F469" s="31">
        <v>-0.99999999999999989</v>
      </c>
    </row>
    <row r="470" spans="1:6" x14ac:dyDescent="0.2">
      <c r="A470" s="38" t="s">
        <v>149</v>
      </c>
      <c r="B470" s="23">
        <v>2000</v>
      </c>
      <c r="C470" s="23">
        <v>2000</v>
      </c>
      <c r="D470" s="23">
        <v>-2000</v>
      </c>
      <c r="E470" s="23">
        <v>0</v>
      </c>
      <c r="F470" s="31">
        <v>-1</v>
      </c>
    </row>
    <row r="471" spans="1:6" x14ac:dyDescent="0.2">
      <c r="A471" s="38" t="s">
        <v>137</v>
      </c>
      <c r="B471" s="23">
        <v>3000</v>
      </c>
      <c r="C471" s="23">
        <v>3000</v>
      </c>
      <c r="D471" s="23">
        <v>-3000</v>
      </c>
      <c r="E471" s="23">
        <v>0</v>
      </c>
      <c r="F471" s="31">
        <v>-1</v>
      </c>
    </row>
    <row r="472" spans="1:6" x14ac:dyDescent="0.2">
      <c r="A472" s="38" t="s">
        <v>128</v>
      </c>
      <c r="B472" s="23">
        <v>18943.560000000001</v>
      </c>
      <c r="C472" s="23">
        <v>6643.6900000000005</v>
      </c>
      <c r="D472" s="23">
        <v>-6643.69</v>
      </c>
      <c r="E472" s="23">
        <v>0</v>
      </c>
      <c r="F472" s="31">
        <v>-0.99999999999999989</v>
      </c>
    </row>
    <row r="473" spans="1:6" x14ac:dyDescent="0.2">
      <c r="A473" s="37" t="s">
        <v>231</v>
      </c>
      <c r="B473" s="23">
        <v>1472.46</v>
      </c>
      <c r="C473" s="23">
        <v>1472.46</v>
      </c>
      <c r="D473" s="23">
        <v>-1472.46</v>
      </c>
      <c r="E473" s="23">
        <v>0</v>
      </c>
      <c r="F473" s="31">
        <v>-1</v>
      </c>
    </row>
    <row r="474" spans="1:6" x14ac:dyDescent="0.2">
      <c r="A474" s="38" t="s">
        <v>236</v>
      </c>
      <c r="B474" s="23">
        <v>1472.46</v>
      </c>
      <c r="C474" s="23">
        <v>1472.46</v>
      </c>
      <c r="D474" s="23">
        <v>-1472.46</v>
      </c>
      <c r="E474" s="23">
        <v>0</v>
      </c>
      <c r="F474" s="31">
        <v>-1</v>
      </c>
    </row>
    <row r="475" spans="1:6" x14ac:dyDescent="0.2">
      <c r="A475" s="34" t="s">
        <v>322</v>
      </c>
      <c r="B475" s="23">
        <v>8495545.0500000026</v>
      </c>
      <c r="C475" s="23">
        <v>8590384.4400000013</v>
      </c>
      <c r="D475" s="23">
        <v>-1282854.83</v>
      </c>
      <c r="E475" s="23">
        <v>7307529.6100000013</v>
      </c>
      <c r="F475" s="31">
        <v>-0.14933613727769324</v>
      </c>
    </row>
    <row r="476" spans="1:6" x14ac:dyDescent="0.2">
      <c r="A476" s="35" t="s">
        <v>180</v>
      </c>
      <c r="B476" s="23">
        <v>107000</v>
      </c>
      <c r="C476" s="23">
        <v>107000</v>
      </c>
      <c r="D476" s="23">
        <v>-34000</v>
      </c>
      <c r="E476" s="23">
        <v>73000</v>
      </c>
      <c r="F476" s="31">
        <v>-0.31775700934579437</v>
      </c>
    </row>
    <row r="477" spans="1:6" x14ac:dyDescent="0.2">
      <c r="A477" s="36" t="s">
        <v>181</v>
      </c>
      <c r="B477" s="23">
        <v>45000</v>
      </c>
      <c r="C477" s="23">
        <v>36700</v>
      </c>
      <c r="D477" s="23">
        <v>-3700</v>
      </c>
      <c r="E477" s="23">
        <v>33000</v>
      </c>
      <c r="F477" s="31">
        <v>-0.1008174386920981</v>
      </c>
    </row>
    <row r="478" spans="1:6" x14ac:dyDescent="0.2">
      <c r="A478" s="37" t="s">
        <v>121</v>
      </c>
      <c r="B478" s="23">
        <v>45000</v>
      </c>
      <c r="C478" s="23">
        <v>36700</v>
      </c>
      <c r="D478" s="23">
        <v>-3700</v>
      </c>
      <c r="E478" s="23">
        <v>33000</v>
      </c>
      <c r="F478" s="31">
        <v>-0.1008174386920981</v>
      </c>
    </row>
    <row r="479" spans="1:6" x14ac:dyDescent="0.2">
      <c r="A479" s="38" t="s">
        <v>137</v>
      </c>
      <c r="B479" s="23">
        <v>45000</v>
      </c>
      <c r="C479" s="23">
        <v>36700</v>
      </c>
      <c r="D479" s="23">
        <v>-3700</v>
      </c>
      <c r="E479" s="23">
        <v>33000</v>
      </c>
      <c r="F479" s="31">
        <v>-0.1008174386920981</v>
      </c>
    </row>
    <row r="480" spans="1:6" x14ac:dyDescent="0.2">
      <c r="A480" s="36" t="s">
        <v>183</v>
      </c>
      <c r="B480" s="23">
        <v>62000</v>
      </c>
      <c r="C480" s="23">
        <v>70300</v>
      </c>
      <c r="D480" s="23">
        <v>-30300</v>
      </c>
      <c r="E480" s="23">
        <v>40000</v>
      </c>
      <c r="F480" s="31">
        <v>-0.43100995732574682</v>
      </c>
    </row>
    <row r="481" spans="1:6" x14ac:dyDescent="0.2">
      <c r="A481" s="37" t="s">
        <v>121</v>
      </c>
      <c r="B481" s="23">
        <v>62000</v>
      </c>
      <c r="C481" s="23">
        <v>70300</v>
      </c>
      <c r="D481" s="23">
        <v>-30300</v>
      </c>
      <c r="E481" s="23">
        <v>40000</v>
      </c>
      <c r="F481" s="31">
        <v>-0.43100995732574682</v>
      </c>
    </row>
    <row r="482" spans="1:6" x14ac:dyDescent="0.2">
      <c r="A482" s="38" t="s">
        <v>149</v>
      </c>
      <c r="B482" s="23">
        <v>3000</v>
      </c>
      <c r="C482" s="23">
        <v>3000</v>
      </c>
      <c r="D482" s="23">
        <v>-3000</v>
      </c>
      <c r="E482" s="23">
        <v>0</v>
      </c>
      <c r="F482" s="31">
        <v>-1</v>
      </c>
    </row>
    <row r="483" spans="1:6" x14ac:dyDescent="0.2">
      <c r="A483" s="38" t="s">
        <v>137</v>
      </c>
      <c r="B483" s="23">
        <v>50000</v>
      </c>
      <c r="C483" s="23">
        <v>50000</v>
      </c>
      <c r="D483" s="23">
        <v>-10000</v>
      </c>
      <c r="E483" s="23">
        <v>40000</v>
      </c>
      <c r="F483" s="31">
        <v>-0.2</v>
      </c>
    </row>
    <row r="484" spans="1:6" x14ac:dyDescent="0.2">
      <c r="A484" s="38" t="s">
        <v>151</v>
      </c>
      <c r="B484" s="23">
        <v>2000</v>
      </c>
      <c r="C484" s="23">
        <v>2000</v>
      </c>
      <c r="D484" s="23">
        <v>-2000</v>
      </c>
      <c r="E484" s="23">
        <v>0</v>
      </c>
      <c r="F484" s="31">
        <v>-1</v>
      </c>
    </row>
    <row r="485" spans="1:6" x14ac:dyDescent="0.2">
      <c r="A485" s="38" t="s">
        <v>124</v>
      </c>
      <c r="B485" s="23">
        <v>2000</v>
      </c>
      <c r="C485" s="23">
        <v>2000</v>
      </c>
      <c r="D485" s="23">
        <v>-2000</v>
      </c>
      <c r="E485" s="23">
        <v>0</v>
      </c>
      <c r="F485" s="31">
        <v>-1</v>
      </c>
    </row>
    <row r="486" spans="1:6" x14ac:dyDescent="0.2">
      <c r="A486" s="38" t="s">
        <v>128</v>
      </c>
      <c r="B486" s="23">
        <v>0</v>
      </c>
      <c r="C486" s="23">
        <v>8300</v>
      </c>
      <c r="D486" s="23">
        <v>-8300</v>
      </c>
      <c r="E486" s="23">
        <v>0</v>
      </c>
      <c r="F486" s="31">
        <v>-1</v>
      </c>
    </row>
    <row r="487" spans="1:6" x14ac:dyDescent="0.2">
      <c r="A487" s="38" t="s">
        <v>145</v>
      </c>
      <c r="B487" s="23">
        <v>2000</v>
      </c>
      <c r="C487" s="23">
        <v>2000</v>
      </c>
      <c r="D487" s="23">
        <v>-2000</v>
      </c>
      <c r="E487" s="23">
        <v>0</v>
      </c>
      <c r="F487" s="31">
        <v>-1</v>
      </c>
    </row>
    <row r="488" spans="1:6" x14ac:dyDescent="0.2">
      <c r="A488" s="38" t="s">
        <v>155</v>
      </c>
      <c r="B488" s="23">
        <v>3000</v>
      </c>
      <c r="C488" s="23">
        <v>3000</v>
      </c>
      <c r="D488" s="23">
        <v>-3000</v>
      </c>
      <c r="E488" s="23">
        <v>0</v>
      </c>
      <c r="F488" s="31">
        <v>-1</v>
      </c>
    </row>
    <row r="489" spans="1:6" x14ac:dyDescent="0.2">
      <c r="A489" s="35" t="s">
        <v>119</v>
      </c>
      <c r="B489" s="23">
        <v>83758</v>
      </c>
      <c r="C489" s="23">
        <v>83758</v>
      </c>
      <c r="D489" s="23">
        <v>-83758</v>
      </c>
      <c r="E489" s="23">
        <v>0</v>
      </c>
      <c r="F489" s="31">
        <v>-1</v>
      </c>
    </row>
    <row r="490" spans="1:6" x14ac:dyDescent="0.2">
      <c r="A490" s="36" t="s">
        <v>120</v>
      </c>
      <c r="B490" s="23">
        <v>83758</v>
      </c>
      <c r="C490" s="23">
        <v>83758</v>
      </c>
      <c r="D490" s="23">
        <v>-83758</v>
      </c>
      <c r="E490" s="23">
        <v>0</v>
      </c>
      <c r="F490" s="31">
        <v>-1</v>
      </c>
    </row>
    <row r="491" spans="1:6" x14ac:dyDescent="0.2">
      <c r="A491" s="37" t="s">
        <v>121</v>
      </c>
      <c r="B491" s="23">
        <v>25758</v>
      </c>
      <c r="C491" s="23">
        <v>25758</v>
      </c>
      <c r="D491" s="23">
        <v>-25758</v>
      </c>
      <c r="E491" s="23">
        <v>0</v>
      </c>
      <c r="F491" s="31">
        <v>-1</v>
      </c>
    </row>
    <row r="492" spans="1:6" x14ac:dyDescent="0.2">
      <c r="A492" s="38" t="s">
        <v>124</v>
      </c>
      <c r="B492" s="23">
        <v>5300</v>
      </c>
      <c r="C492" s="23">
        <v>5300</v>
      </c>
      <c r="D492" s="23">
        <v>-5300</v>
      </c>
      <c r="E492" s="23">
        <v>0</v>
      </c>
      <c r="F492" s="31">
        <v>-1</v>
      </c>
    </row>
    <row r="493" spans="1:6" x14ac:dyDescent="0.2">
      <c r="A493" s="38" t="s">
        <v>126</v>
      </c>
      <c r="B493" s="23">
        <v>15000</v>
      </c>
      <c r="C493" s="23">
        <v>15000</v>
      </c>
      <c r="D493" s="23">
        <v>-15000</v>
      </c>
      <c r="E493" s="23">
        <v>0</v>
      </c>
      <c r="F493" s="31">
        <v>-1</v>
      </c>
    </row>
    <row r="494" spans="1:6" x14ac:dyDescent="0.2">
      <c r="A494" s="38" t="s">
        <v>128</v>
      </c>
      <c r="B494" s="23">
        <v>3158</v>
      </c>
      <c r="C494" s="23">
        <v>3158</v>
      </c>
      <c r="D494" s="23">
        <v>-3158</v>
      </c>
      <c r="E494" s="23">
        <v>0</v>
      </c>
      <c r="F494" s="31">
        <v>-1</v>
      </c>
    </row>
    <row r="495" spans="1:6" x14ac:dyDescent="0.2">
      <c r="A495" s="38" t="s">
        <v>130</v>
      </c>
      <c r="B495" s="23">
        <v>300</v>
      </c>
      <c r="C495" s="23">
        <v>300</v>
      </c>
      <c r="D495" s="23">
        <v>-300</v>
      </c>
      <c r="E495" s="23">
        <v>0</v>
      </c>
      <c r="F495" s="31">
        <v>-1</v>
      </c>
    </row>
    <row r="496" spans="1:6" x14ac:dyDescent="0.2">
      <c r="A496" s="38" t="s">
        <v>132</v>
      </c>
      <c r="B496" s="23">
        <v>1000</v>
      </c>
      <c r="C496" s="23">
        <v>1000</v>
      </c>
      <c r="D496" s="23">
        <v>-1000</v>
      </c>
      <c r="E496" s="23">
        <v>0</v>
      </c>
      <c r="F496" s="31">
        <v>-1</v>
      </c>
    </row>
    <row r="497" spans="1:6" x14ac:dyDescent="0.2">
      <c r="A497" s="38" t="s">
        <v>134</v>
      </c>
      <c r="B497" s="23">
        <v>1000</v>
      </c>
      <c r="C497" s="23">
        <v>1000</v>
      </c>
      <c r="D497" s="23">
        <v>-1000</v>
      </c>
      <c r="E497" s="23">
        <v>0</v>
      </c>
      <c r="F497" s="31">
        <v>-1</v>
      </c>
    </row>
    <row r="498" spans="1:6" x14ac:dyDescent="0.2">
      <c r="A498" s="37" t="s">
        <v>223</v>
      </c>
      <c r="B498" s="23">
        <v>50000</v>
      </c>
      <c r="C498" s="23">
        <v>50000</v>
      </c>
      <c r="D498" s="23">
        <v>-50000</v>
      </c>
      <c r="E498" s="23">
        <v>0</v>
      </c>
      <c r="F498" s="31">
        <v>-1</v>
      </c>
    </row>
    <row r="499" spans="1:6" x14ac:dyDescent="0.2">
      <c r="A499" s="38" t="s">
        <v>224</v>
      </c>
      <c r="B499" s="23">
        <v>50000</v>
      </c>
      <c r="C499" s="23">
        <v>50000</v>
      </c>
      <c r="D499" s="23">
        <v>-50000</v>
      </c>
      <c r="E499" s="23">
        <v>0</v>
      </c>
      <c r="F499" s="31">
        <v>-1</v>
      </c>
    </row>
    <row r="500" spans="1:6" x14ac:dyDescent="0.2">
      <c r="A500" s="37" t="s">
        <v>231</v>
      </c>
      <c r="B500" s="23">
        <v>8000</v>
      </c>
      <c r="C500" s="23">
        <v>8000</v>
      </c>
      <c r="D500" s="23">
        <v>-8000</v>
      </c>
      <c r="E500" s="23">
        <v>0</v>
      </c>
      <c r="F500" s="31">
        <v>-1</v>
      </c>
    </row>
    <row r="501" spans="1:6" x14ac:dyDescent="0.2">
      <c r="A501" s="38" t="s">
        <v>232</v>
      </c>
      <c r="B501" s="23">
        <v>6000</v>
      </c>
      <c r="C501" s="23">
        <v>6000</v>
      </c>
      <c r="D501" s="23">
        <v>-6000</v>
      </c>
      <c r="E501" s="23">
        <v>0</v>
      </c>
      <c r="F501" s="31">
        <v>-1</v>
      </c>
    </row>
    <row r="502" spans="1:6" x14ac:dyDescent="0.2">
      <c r="A502" s="38" t="s">
        <v>234</v>
      </c>
      <c r="B502" s="23">
        <v>2000</v>
      </c>
      <c r="C502" s="23">
        <v>2000</v>
      </c>
      <c r="D502" s="23">
        <v>-2000</v>
      </c>
      <c r="E502" s="23">
        <v>0</v>
      </c>
      <c r="F502" s="31">
        <v>-1</v>
      </c>
    </row>
    <row r="503" spans="1:6" x14ac:dyDescent="0.2">
      <c r="A503" s="35" t="s">
        <v>186</v>
      </c>
      <c r="B503" s="23">
        <v>25000</v>
      </c>
      <c r="C503" s="23">
        <v>25000</v>
      </c>
      <c r="D503" s="23">
        <v>-23000</v>
      </c>
      <c r="E503" s="23">
        <v>2000</v>
      </c>
      <c r="F503" s="31">
        <v>-0.92</v>
      </c>
    </row>
    <row r="504" spans="1:6" x14ac:dyDescent="0.2">
      <c r="A504" s="36" t="s">
        <v>187</v>
      </c>
      <c r="B504" s="23">
        <v>25000</v>
      </c>
      <c r="C504" s="23">
        <v>25000</v>
      </c>
      <c r="D504" s="23">
        <v>-23000</v>
      </c>
      <c r="E504" s="23">
        <v>2000</v>
      </c>
      <c r="F504" s="31">
        <v>-0.92</v>
      </c>
    </row>
    <row r="505" spans="1:6" x14ac:dyDescent="0.2">
      <c r="A505" s="37" t="s">
        <v>121</v>
      </c>
      <c r="B505" s="23">
        <v>25000</v>
      </c>
      <c r="C505" s="23">
        <v>25000</v>
      </c>
      <c r="D505" s="23">
        <v>-23000</v>
      </c>
      <c r="E505" s="23">
        <v>2000</v>
      </c>
      <c r="F505" s="31">
        <v>-0.92</v>
      </c>
    </row>
    <row r="506" spans="1:6" x14ac:dyDescent="0.2">
      <c r="A506" s="38" t="s">
        <v>149</v>
      </c>
      <c r="B506" s="23">
        <v>1000</v>
      </c>
      <c r="C506" s="23">
        <v>1000</v>
      </c>
      <c r="D506" s="23">
        <v>-1000</v>
      </c>
      <c r="E506" s="23">
        <v>0</v>
      </c>
      <c r="F506" s="31">
        <v>-1</v>
      </c>
    </row>
    <row r="507" spans="1:6" x14ac:dyDescent="0.2">
      <c r="A507" s="38" t="s">
        <v>314</v>
      </c>
      <c r="B507" s="23">
        <v>14000</v>
      </c>
      <c r="C507" s="23">
        <v>14000</v>
      </c>
      <c r="D507" s="23">
        <v>-14000</v>
      </c>
      <c r="E507" s="23">
        <v>0</v>
      </c>
      <c r="F507" s="31">
        <v>-1</v>
      </c>
    </row>
    <row r="508" spans="1:6" x14ac:dyDescent="0.2">
      <c r="A508" s="38" t="s">
        <v>145</v>
      </c>
      <c r="B508" s="23">
        <v>8000</v>
      </c>
      <c r="C508" s="23">
        <v>8000</v>
      </c>
      <c r="D508" s="23">
        <v>-8000</v>
      </c>
      <c r="E508" s="23">
        <v>0</v>
      </c>
      <c r="F508" s="31">
        <v>-1</v>
      </c>
    </row>
    <row r="509" spans="1:6" x14ac:dyDescent="0.2">
      <c r="A509" s="38" t="s">
        <v>132</v>
      </c>
      <c r="B509" s="23">
        <v>2000</v>
      </c>
      <c r="C509" s="23">
        <v>2000</v>
      </c>
      <c r="D509" s="23">
        <v>0</v>
      </c>
      <c r="E509" s="23">
        <v>2000</v>
      </c>
      <c r="F509" s="31">
        <v>0</v>
      </c>
    </row>
    <row r="510" spans="1:6" x14ac:dyDescent="0.2">
      <c r="A510" s="35" t="s">
        <v>7</v>
      </c>
      <c r="B510" s="23">
        <v>1726260.3900000004</v>
      </c>
      <c r="C510" s="23">
        <v>1724610.3900000004</v>
      </c>
      <c r="D510" s="23">
        <v>-236488.89</v>
      </c>
      <c r="E510" s="23">
        <v>1488121.5000000002</v>
      </c>
      <c r="F510" s="31">
        <v>-0.13712598008875498</v>
      </c>
    </row>
    <row r="511" spans="1:6" x14ac:dyDescent="0.2">
      <c r="A511" s="36" t="s">
        <v>41</v>
      </c>
      <c r="B511" s="23">
        <v>457330</v>
      </c>
      <c r="C511" s="23">
        <v>457330</v>
      </c>
      <c r="D511" s="23">
        <v>-111023.38</v>
      </c>
      <c r="E511" s="23">
        <v>346306.62</v>
      </c>
      <c r="F511" s="31">
        <v>-0.24276426213019045</v>
      </c>
    </row>
    <row r="512" spans="1:6" x14ac:dyDescent="0.2">
      <c r="A512" s="37" t="s">
        <v>42</v>
      </c>
      <c r="B512" s="23">
        <v>454730</v>
      </c>
      <c r="C512" s="23">
        <v>452730</v>
      </c>
      <c r="D512" s="23">
        <v>-111023.38</v>
      </c>
      <c r="E512" s="23">
        <v>341706.62</v>
      </c>
      <c r="F512" s="31">
        <v>-0.24523088816734037</v>
      </c>
    </row>
    <row r="513" spans="1:6" x14ac:dyDescent="0.2">
      <c r="A513" s="38" t="s">
        <v>43</v>
      </c>
      <c r="B513" s="23">
        <v>10000</v>
      </c>
      <c r="C513" s="23">
        <v>10000</v>
      </c>
      <c r="D513" s="23">
        <v>-4000</v>
      </c>
      <c r="E513" s="23">
        <v>6000</v>
      </c>
      <c r="F513" s="31">
        <v>-0.4</v>
      </c>
    </row>
    <row r="514" spans="1:6" x14ac:dyDescent="0.2">
      <c r="A514" s="38" t="s">
        <v>46</v>
      </c>
      <c r="B514" s="23">
        <v>10000</v>
      </c>
      <c r="C514" s="23">
        <v>10000</v>
      </c>
      <c r="D514" s="23">
        <v>0</v>
      </c>
      <c r="E514" s="23">
        <v>10000</v>
      </c>
      <c r="F514" s="31">
        <v>0</v>
      </c>
    </row>
    <row r="515" spans="1:6" x14ac:dyDescent="0.2">
      <c r="A515" s="38" t="s">
        <v>48</v>
      </c>
      <c r="B515" s="23">
        <v>4000</v>
      </c>
      <c r="C515" s="23">
        <v>4000</v>
      </c>
      <c r="D515" s="23">
        <v>-1500</v>
      </c>
      <c r="E515" s="23">
        <v>2500</v>
      </c>
      <c r="F515" s="31">
        <v>-0.375</v>
      </c>
    </row>
    <row r="516" spans="1:6" x14ac:dyDescent="0.2">
      <c r="A516" s="38" t="s">
        <v>50</v>
      </c>
      <c r="B516" s="23">
        <v>39000</v>
      </c>
      <c r="C516" s="23">
        <v>30742.799999999999</v>
      </c>
      <c r="D516" s="23">
        <v>-10000</v>
      </c>
      <c r="E516" s="23">
        <v>20742.8</v>
      </c>
      <c r="F516" s="31">
        <v>-0.32527941501750002</v>
      </c>
    </row>
    <row r="517" spans="1:6" x14ac:dyDescent="0.2">
      <c r="A517" s="38" t="s">
        <v>54</v>
      </c>
      <c r="B517" s="23">
        <v>5700</v>
      </c>
      <c r="C517" s="23">
        <v>5700</v>
      </c>
      <c r="D517" s="23">
        <v>-2000</v>
      </c>
      <c r="E517" s="23">
        <v>3700</v>
      </c>
      <c r="F517" s="31">
        <v>-0.35087719298245612</v>
      </c>
    </row>
    <row r="518" spans="1:6" x14ac:dyDescent="0.2">
      <c r="A518" s="38" t="s">
        <v>56</v>
      </c>
      <c r="B518" s="23">
        <v>171000</v>
      </c>
      <c r="C518" s="23">
        <v>169357.2</v>
      </c>
      <c r="D518" s="23">
        <v>-7623.38</v>
      </c>
      <c r="E518" s="23">
        <v>161733.82</v>
      </c>
      <c r="F518" s="31">
        <v>-4.5013616191103771E-2</v>
      </c>
    </row>
    <row r="519" spans="1:6" x14ac:dyDescent="0.2">
      <c r="A519" s="38" t="s">
        <v>58</v>
      </c>
      <c r="B519" s="23">
        <v>90000</v>
      </c>
      <c r="C519" s="23">
        <v>90000</v>
      </c>
      <c r="D519" s="23">
        <v>0</v>
      </c>
      <c r="E519" s="23">
        <v>90000</v>
      </c>
      <c r="F519" s="31">
        <v>0</v>
      </c>
    </row>
    <row r="520" spans="1:6" x14ac:dyDescent="0.2">
      <c r="A520" s="38" t="s">
        <v>62</v>
      </c>
      <c r="B520" s="23">
        <v>24000</v>
      </c>
      <c r="C520" s="23">
        <v>24000</v>
      </c>
      <c r="D520" s="23">
        <v>-16000</v>
      </c>
      <c r="E520" s="23">
        <v>8000</v>
      </c>
      <c r="F520" s="31">
        <v>-0.66666666666666663</v>
      </c>
    </row>
    <row r="521" spans="1:6" x14ac:dyDescent="0.2">
      <c r="A521" s="38" t="s">
        <v>64</v>
      </c>
      <c r="B521" s="23">
        <v>0</v>
      </c>
      <c r="C521" s="23">
        <v>5124.3</v>
      </c>
      <c r="D521" s="23">
        <v>0</v>
      </c>
      <c r="E521" s="23">
        <v>5124.3</v>
      </c>
      <c r="F521" s="31">
        <v>0</v>
      </c>
    </row>
    <row r="522" spans="1:6" x14ac:dyDescent="0.2">
      <c r="A522" s="38" t="s">
        <v>66</v>
      </c>
      <c r="B522" s="23">
        <v>5000</v>
      </c>
      <c r="C522" s="23">
        <v>15375.7</v>
      </c>
      <c r="D522" s="23">
        <v>0</v>
      </c>
      <c r="E522" s="23">
        <v>15375.7</v>
      </c>
      <c r="F522" s="31">
        <v>0</v>
      </c>
    </row>
    <row r="523" spans="1:6" x14ac:dyDescent="0.2">
      <c r="A523" s="38" t="s">
        <v>68</v>
      </c>
      <c r="B523" s="23">
        <v>66000</v>
      </c>
      <c r="C523" s="23">
        <v>58400</v>
      </c>
      <c r="D523" s="23">
        <v>-58400</v>
      </c>
      <c r="E523" s="23">
        <v>0</v>
      </c>
      <c r="F523" s="31">
        <v>-1</v>
      </c>
    </row>
    <row r="524" spans="1:6" x14ac:dyDescent="0.2">
      <c r="A524" s="38" t="s">
        <v>70</v>
      </c>
      <c r="B524" s="23">
        <v>7000</v>
      </c>
      <c r="C524" s="23">
        <v>4500</v>
      </c>
      <c r="D524" s="23">
        <v>-2500</v>
      </c>
      <c r="E524" s="23">
        <v>2000</v>
      </c>
      <c r="F524" s="31">
        <v>-0.55555555555555558</v>
      </c>
    </row>
    <row r="525" spans="1:6" x14ac:dyDescent="0.2">
      <c r="A525" s="38" t="s">
        <v>74</v>
      </c>
      <c r="B525" s="23">
        <v>5000</v>
      </c>
      <c r="C525" s="23">
        <v>5000</v>
      </c>
      <c r="D525" s="23">
        <v>0</v>
      </c>
      <c r="E525" s="23">
        <v>5000</v>
      </c>
      <c r="F525" s="31">
        <v>0</v>
      </c>
    </row>
    <row r="526" spans="1:6" x14ac:dyDescent="0.2">
      <c r="A526" s="38" t="s">
        <v>76</v>
      </c>
      <c r="B526" s="23">
        <v>3000</v>
      </c>
      <c r="C526" s="23">
        <v>3000</v>
      </c>
      <c r="D526" s="23">
        <v>-2000</v>
      </c>
      <c r="E526" s="23">
        <v>1000</v>
      </c>
      <c r="F526" s="31">
        <v>-0.66666666666666663</v>
      </c>
    </row>
    <row r="527" spans="1:6" x14ac:dyDescent="0.2">
      <c r="A527" s="38" t="s">
        <v>78</v>
      </c>
      <c r="B527" s="23">
        <v>0</v>
      </c>
      <c r="C527" s="23">
        <v>2500</v>
      </c>
      <c r="D527" s="23">
        <v>0</v>
      </c>
      <c r="E527" s="23">
        <v>2500</v>
      </c>
      <c r="F527" s="31">
        <v>0</v>
      </c>
    </row>
    <row r="528" spans="1:6" x14ac:dyDescent="0.2">
      <c r="A528" s="38" t="s">
        <v>82</v>
      </c>
      <c r="B528" s="23">
        <v>15000</v>
      </c>
      <c r="C528" s="23">
        <v>15000</v>
      </c>
      <c r="D528" s="23">
        <v>-7000</v>
      </c>
      <c r="E528" s="23">
        <v>8000</v>
      </c>
      <c r="F528" s="31">
        <v>-0.46666666666666667</v>
      </c>
    </row>
    <row r="529" spans="1:6" x14ac:dyDescent="0.2">
      <c r="A529" s="38" t="s">
        <v>86</v>
      </c>
      <c r="B529" s="23">
        <v>30</v>
      </c>
      <c r="C529" s="23">
        <v>30</v>
      </c>
      <c r="D529" s="23">
        <v>0</v>
      </c>
      <c r="E529" s="23">
        <v>30</v>
      </c>
      <c r="F529" s="31">
        <v>0</v>
      </c>
    </row>
    <row r="530" spans="1:6" x14ac:dyDescent="0.2">
      <c r="A530" s="37" t="s">
        <v>90</v>
      </c>
      <c r="B530" s="23">
        <v>2600</v>
      </c>
      <c r="C530" s="23">
        <v>4600</v>
      </c>
      <c r="D530" s="23">
        <v>0</v>
      </c>
      <c r="E530" s="23">
        <v>4600</v>
      </c>
      <c r="F530" s="31">
        <v>0</v>
      </c>
    </row>
    <row r="531" spans="1:6" x14ac:dyDescent="0.2">
      <c r="A531" s="38" t="s">
        <v>91</v>
      </c>
      <c r="B531" s="23">
        <v>2500</v>
      </c>
      <c r="C531" s="23">
        <v>4500</v>
      </c>
      <c r="D531" s="23">
        <v>0</v>
      </c>
      <c r="E531" s="23">
        <v>4500</v>
      </c>
      <c r="F531" s="31">
        <v>0</v>
      </c>
    </row>
    <row r="532" spans="1:6" x14ac:dyDescent="0.2">
      <c r="A532" s="38" t="s">
        <v>93</v>
      </c>
      <c r="B532" s="23">
        <v>100</v>
      </c>
      <c r="C532" s="23">
        <v>100</v>
      </c>
      <c r="D532" s="23">
        <v>0</v>
      </c>
      <c r="E532" s="23">
        <v>100</v>
      </c>
      <c r="F532" s="31">
        <v>0</v>
      </c>
    </row>
    <row r="533" spans="1:6" x14ac:dyDescent="0.2">
      <c r="A533" s="36" t="s">
        <v>8</v>
      </c>
      <c r="B533" s="23">
        <v>1268930.3900000004</v>
      </c>
      <c r="C533" s="23">
        <v>1267280.3900000004</v>
      </c>
      <c r="D533" s="23">
        <v>-125465.51000000001</v>
      </c>
      <c r="E533" s="23">
        <v>1141814.8800000001</v>
      </c>
      <c r="F533" s="31">
        <v>-9.9003749280772796E-2</v>
      </c>
    </row>
    <row r="534" spans="1:6" x14ac:dyDescent="0.2">
      <c r="A534" s="37" t="s">
        <v>9</v>
      </c>
      <c r="B534" s="23">
        <v>1268930.3900000004</v>
      </c>
      <c r="C534" s="23">
        <v>1267280.3900000004</v>
      </c>
      <c r="D534" s="23">
        <v>-125465.51000000001</v>
      </c>
      <c r="E534" s="23">
        <v>1141814.8800000001</v>
      </c>
      <c r="F534" s="31">
        <v>-9.9003749280772796E-2</v>
      </c>
    </row>
    <row r="535" spans="1:6" x14ac:dyDescent="0.2">
      <c r="A535" s="38" t="s">
        <v>10</v>
      </c>
      <c r="B535" s="23">
        <v>838284</v>
      </c>
      <c r="C535" s="23">
        <v>832209.26</v>
      </c>
      <c r="D535" s="23">
        <v>-84935.49</v>
      </c>
      <c r="E535" s="23">
        <v>747273.77</v>
      </c>
      <c r="F535" s="31">
        <v>-0.10206025585439893</v>
      </c>
    </row>
    <row r="536" spans="1:6" x14ac:dyDescent="0.2">
      <c r="A536" s="38" t="s">
        <v>13</v>
      </c>
      <c r="B536" s="23">
        <v>61002</v>
      </c>
      <c r="C536" s="23">
        <v>61002</v>
      </c>
      <c r="D536" s="23">
        <v>0</v>
      </c>
      <c r="E536" s="23">
        <v>61002</v>
      </c>
      <c r="F536" s="31">
        <v>0</v>
      </c>
    </row>
    <row r="537" spans="1:6" x14ac:dyDescent="0.2">
      <c r="A537" s="38" t="s">
        <v>15</v>
      </c>
      <c r="B537" s="23">
        <v>75757.5</v>
      </c>
      <c r="C537" s="23">
        <v>75757.5</v>
      </c>
      <c r="D537" s="23">
        <v>0</v>
      </c>
      <c r="E537" s="23">
        <v>75757.5</v>
      </c>
      <c r="F537" s="31">
        <v>0</v>
      </c>
    </row>
    <row r="538" spans="1:6" x14ac:dyDescent="0.2">
      <c r="A538" s="38" t="s">
        <v>17</v>
      </c>
      <c r="B538" s="23">
        <v>27595.759999999998</v>
      </c>
      <c r="C538" s="23">
        <v>27595.759999999998</v>
      </c>
      <c r="D538" s="23">
        <v>0</v>
      </c>
      <c r="E538" s="23">
        <v>27595.759999999998</v>
      </c>
      <c r="F538" s="31">
        <v>0</v>
      </c>
    </row>
    <row r="539" spans="1:6" x14ac:dyDescent="0.2">
      <c r="A539" s="38" t="s">
        <v>19</v>
      </c>
      <c r="B539" s="23">
        <v>1056</v>
      </c>
      <c r="C539" s="23">
        <v>1056</v>
      </c>
      <c r="D539" s="23">
        <v>-614.35</v>
      </c>
      <c r="E539" s="23">
        <v>441.65</v>
      </c>
      <c r="F539" s="31">
        <v>-0.58177083333333335</v>
      </c>
    </row>
    <row r="540" spans="1:6" x14ac:dyDescent="0.2">
      <c r="A540" s="38" t="s">
        <v>21</v>
      </c>
      <c r="B540" s="23">
        <v>8448</v>
      </c>
      <c r="C540" s="23">
        <v>8448</v>
      </c>
      <c r="D540" s="23">
        <v>-3193.14</v>
      </c>
      <c r="E540" s="23">
        <v>5254.8600000000006</v>
      </c>
      <c r="F540" s="31">
        <v>-0.37797585227272723</v>
      </c>
    </row>
    <row r="541" spans="1:6" x14ac:dyDescent="0.2">
      <c r="A541" s="38" t="s">
        <v>23</v>
      </c>
      <c r="B541" s="23">
        <v>305.01</v>
      </c>
      <c r="C541" s="23">
        <v>305.01</v>
      </c>
      <c r="D541" s="23">
        <v>-208.21</v>
      </c>
      <c r="E541" s="23">
        <v>96.799999999999983</v>
      </c>
      <c r="F541" s="31">
        <v>-0.68263335628340061</v>
      </c>
    </row>
    <row r="542" spans="1:6" x14ac:dyDescent="0.2">
      <c r="A542" s="38" t="s">
        <v>25</v>
      </c>
      <c r="B542" s="23">
        <v>1830.06</v>
      </c>
      <c r="C542" s="23">
        <v>1830.06</v>
      </c>
      <c r="D542" s="23">
        <v>630.35</v>
      </c>
      <c r="E542" s="23">
        <v>2460.41</v>
      </c>
      <c r="F542" s="31">
        <v>0.34444225872375772</v>
      </c>
    </row>
    <row r="543" spans="1:6" x14ac:dyDescent="0.2">
      <c r="A543" s="38" t="s">
        <v>27</v>
      </c>
      <c r="B543" s="23">
        <v>6160.25</v>
      </c>
      <c r="C543" s="23">
        <v>10584.99</v>
      </c>
      <c r="D543" s="23">
        <v>6306.07</v>
      </c>
      <c r="E543" s="23">
        <v>16891.059999999998</v>
      </c>
      <c r="F543" s="31">
        <v>0.59575587695406418</v>
      </c>
    </row>
    <row r="544" spans="1:6" x14ac:dyDescent="0.2">
      <c r="A544" s="38" t="s">
        <v>29</v>
      </c>
      <c r="B544" s="23">
        <v>10800.01</v>
      </c>
      <c r="C544" s="23">
        <v>10800.01</v>
      </c>
      <c r="D544" s="23">
        <v>0</v>
      </c>
      <c r="E544" s="23">
        <v>10800.01</v>
      </c>
      <c r="F544" s="31">
        <v>0</v>
      </c>
    </row>
    <row r="545" spans="1:6" x14ac:dyDescent="0.2">
      <c r="A545" s="38" t="s">
        <v>265</v>
      </c>
      <c r="B545" s="23">
        <v>9804</v>
      </c>
      <c r="C545" s="23">
        <v>9804</v>
      </c>
      <c r="D545" s="23">
        <v>0</v>
      </c>
      <c r="E545" s="23">
        <v>9804</v>
      </c>
      <c r="F545" s="31">
        <v>0</v>
      </c>
    </row>
    <row r="546" spans="1:6" x14ac:dyDescent="0.2">
      <c r="A546" s="38" t="s">
        <v>31</v>
      </c>
      <c r="B546" s="23">
        <v>3422.36</v>
      </c>
      <c r="C546" s="23">
        <v>3422.36</v>
      </c>
      <c r="D546" s="23">
        <v>-1711.18</v>
      </c>
      <c r="E546" s="23">
        <v>1711.18</v>
      </c>
      <c r="F546" s="31">
        <v>-0.5</v>
      </c>
    </row>
    <row r="547" spans="1:6" x14ac:dyDescent="0.2">
      <c r="A547" s="38" t="s">
        <v>33</v>
      </c>
      <c r="B547" s="23">
        <v>27767.72</v>
      </c>
      <c r="C547" s="23">
        <v>27767.72</v>
      </c>
      <c r="D547" s="23">
        <v>-13883.86</v>
      </c>
      <c r="E547" s="23">
        <v>13883.86</v>
      </c>
      <c r="F547" s="31">
        <v>-0.5</v>
      </c>
    </row>
    <row r="548" spans="1:6" x14ac:dyDescent="0.2">
      <c r="A548" s="38" t="s">
        <v>35</v>
      </c>
      <c r="B548" s="23">
        <v>114694.88</v>
      </c>
      <c r="C548" s="23">
        <v>114694.88</v>
      </c>
      <c r="D548" s="23">
        <v>-8445.64</v>
      </c>
      <c r="E548" s="23">
        <v>106249.24</v>
      </c>
      <c r="F548" s="31">
        <v>-7.3635719397413368E-2</v>
      </c>
    </row>
    <row r="549" spans="1:6" x14ac:dyDescent="0.2">
      <c r="A549" s="38" t="s">
        <v>37</v>
      </c>
      <c r="B549" s="23">
        <v>75757.5</v>
      </c>
      <c r="C549" s="23">
        <v>75757.5</v>
      </c>
      <c r="D549" s="23">
        <v>-19410.060000000001</v>
      </c>
      <c r="E549" s="23">
        <v>56347.44</v>
      </c>
      <c r="F549" s="31">
        <v>-0.25621304821304824</v>
      </c>
    </row>
    <row r="550" spans="1:6" x14ac:dyDescent="0.2">
      <c r="A550" s="38" t="s">
        <v>39</v>
      </c>
      <c r="B550" s="23">
        <v>6245.34</v>
      </c>
      <c r="C550" s="23">
        <v>6245.34</v>
      </c>
      <c r="D550" s="23">
        <v>0</v>
      </c>
      <c r="E550" s="23">
        <v>6245.34</v>
      </c>
      <c r="F550" s="31">
        <v>0</v>
      </c>
    </row>
    <row r="551" spans="1:6" x14ac:dyDescent="0.2">
      <c r="A551" s="35" t="s">
        <v>211</v>
      </c>
      <c r="B551" s="23">
        <v>35000</v>
      </c>
      <c r="C551" s="23">
        <v>35000</v>
      </c>
      <c r="D551" s="23">
        <v>-28000</v>
      </c>
      <c r="E551" s="23">
        <v>7000</v>
      </c>
      <c r="F551" s="31">
        <v>-0.8</v>
      </c>
    </row>
    <row r="552" spans="1:6" x14ac:dyDescent="0.2">
      <c r="A552" s="36" t="s">
        <v>212</v>
      </c>
      <c r="B552" s="23">
        <v>27500</v>
      </c>
      <c r="C552" s="23">
        <v>27500</v>
      </c>
      <c r="D552" s="23">
        <v>-21200</v>
      </c>
      <c r="E552" s="23">
        <v>6300</v>
      </c>
      <c r="F552" s="31">
        <v>-0.77090909090909088</v>
      </c>
    </row>
    <row r="553" spans="1:6" x14ac:dyDescent="0.2">
      <c r="A553" s="37" t="s">
        <v>121</v>
      </c>
      <c r="B553" s="23">
        <v>15500</v>
      </c>
      <c r="C553" s="23">
        <v>15500</v>
      </c>
      <c r="D553" s="23">
        <v>-9200</v>
      </c>
      <c r="E553" s="23">
        <v>6300</v>
      </c>
      <c r="F553" s="31">
        <v>-0.59354838709677415</v>
      </c>
    </row>
    <row r="554" spans="1:6" x14ac:dyDescent="0.2">
      <c r="A554" s="38" t="s">
        <v>149</v>
      </c>
      <c r="B554" s="23">
        <v>100</v>
      </c>
      <c r="C554" s="23">
        <v>100</v>
      </c>
      <c r="D554" s="23">
        <v>-100</v>
      </c>
      <c r="E554" s="23">
        <v>0</v>
      </c>
      <c r="F554" s="31">
        <v>-1</v>
      </c>
    </row>
    <row r="555" spans="1:6" x14ac:dyDescent="0.2">
      <c r="A555" s="38" t="s">
        <v>214</v>
      </c>
      <c r="B555" s="23">
        <v>300</v>
      </c>
      <c r="C555" s="23">
        <v>300</v>
      </c>
      <c r="D555" s="23">
        <v>0</v>
      </c>
      <c r="E555" s="23">
        <v>300</v>
      </c>
      <c r="F555" s="31">
        <v>0</v>
      </c>
    </row>
    <row r="556" spans="1:6" x14ac:dyDescent="0.2">
      <c r="A556" s="38" t="s">
        <v>173</v>
      </c>
      <c r="B556" s="23">
        <v>4000</v>
      </c>
      <c r="C556" s="23">
        <v>4000</v>
      </c>
      <c r="D556" s="23">
        <v>0</v>
      </c>
      <c r="E556" s="23">
        <v>4000</v>
      </c>
      <c r="F556" s="31">
        <v>0</v>
      </c>
    </row>
    <row r="557" spans="1:6" x14ac:dyDescent="0.2">
      <c r="A557" s="38" t="s">
        <v>178</v>
      </c>
      <c r="B557" s="23">
        <v>900</v>
      </c>
      <c r="C557" s="23">
        <v>900</v>
      </c>
      <c r="D557" s="23">
        <v>-900</v>
      </c>
      <c r="E557" s="23">
        <v>0</v>
      </c>
      <c r="F557" s="31">
        <v>-1</v>
      </c>
    </row>
    <row r="558" spans="1:6" x14ac:dyDescent="0.2">
      <c r="A558" s="38" t="s">
        <v>175</v>
      </c>
      <c r="B558" s="23">
        <v>2500</v>
      </c>
      <c r="C558" s="23">
        <v>2500</v>
      </c>
      <c r="D558" s="23">
        <v>-2500</v>
      </c>
      <c r="E558" s="23">
        <v>0</v>
      </c>
      <c r="F558" s="31">
        <v>-1</v>
      </c>
    </row>
    <row r="559" spans="1:6" x14ac:dyDescent="0.2">
      <c r="A559" s="38" t="s">
        <v>168</v>
      </c>
      <c r="B559" s="23">
        <v>4500</v>
      </c>
      <c r="C559" s="23">
        <v>4500</v>
      </c>
      <c r="D559" s="23">
        <v>-2500</v>
      </c>
      <c r="E559" s="23">
        <v>2000</v>
      </c>
      <c r="F559" s="31">
        <v>-0.55555555555555558</v>
      </c>
    </row>
    <row r="560" spans="1:6" x14ac:dyDescent="0.2">
      <c r="A560" s="38" t="s">
        <v>342</v>
      </c>
      <c r="B560" s="23">
        <v>3200</v>
      </c>
      <c r="C560" s="23">
        <v>3200</v>
      </c>
      <c r="D560" s="23">
        <v>-3200</v>
      </c>
      <c r="E560" s="23">
        <v>0</v>
      </c>
      <c r="F560" s="31">
        <v>-1</v>
      </c>
    </row>
    <row r="561" spans="1:6" x14ac:dyDescent="0.2">
      <c r="A561" s="37" t="s">
        <v>223</v>
      </c>
      <c r="B561" s="23">
        <v>10300</v>
      </c>
      <c r="C561" s="23">
        <v>10300</v>
      </c>
      <c r="D561" s="23">
        <v>-10300</v>
      </c>
      <c r="E561" s="23">
        <v>0</v>
      </c>
      <c r="F561" s="31">
        <v>-1</v>
      </c>
    </row>
    <row r="562" spans="1:6" x14ac:dyDescent="0.2">
      <c r="A562" s="38" t="s">
        <v>228</v>
      </c>
      <c r="B562" s="23">
        <v>10300</v>
      </c>
      <c r="C562" s="23">
        <v>10300</v>
      </c>
      <c r="D562" s="23">
        <v>-10300</v>
      </c>
      <c r="E562" s="23">
        <v>0</v>
      </c>
      <c r="F562" s="31">
        <v>-1</v>
      </c>
    </row>
    <row r="563" spans="1:6" x14ac:dyDescent="0.2">
      <c r="A563" s="37" t="s">
        <v>231</v>
      </c>
      <c r="B563" s="23">
        <v>1700</v>
      </c>
      <c r="C563" s="23">
        <v>1700</v>
      </c>
      <c r="D563" s="23">
        <v>-1700</v>
      </c>
      <c r="E563" s="23">
        <v>0</v>
      </c>
      <c r="F563" s="31">
        <v>-1</v>
      </c>
    </row>
    <row r="564" spans="1:6" x14ac:dyDescent="0.2">
      <c r="A564" s="38" t="s">
        <v>232</v>
      </c>
      <c r="B564" s="23">
        <v>1700</v>
      </c>
      <c r="C564" s="23">
        <v>1700</v>
      </c>
      <c r="D564" s="23">
        <v>-1700</v>
      </c>
      <c r="E564" s="23">
        <v>0</v>
      </c>
      <c r="F564" s="31">
        <v>-1</v>
      </c>
    </row>
    <row r="565" spans="1:6" x14ac:dyDescent="0.2">
      <c r="A565" s="36" t="s">
        <v>220</v>
      </c>
      <c r="B565" s="23">
        <v>7500</v>
      </c>
      <c r="C565" s="23">
        <v>7500</v>
      </c>
      <c r="D565" s="23">
        <v>-6800</v>
      </c>
      <c r="E565" s="23">
        <v>700</v>
      </c>
      <c r="F565" s="31">
        <v>-0.90666666666666662</v>
      </c>
    </row>
    <row r="566" spans="1:6" x14ac:dyDescent="0.2">
      <c r="A566" s="37" t="s">
        <v>121</v>
      </c>
      <c r="B566" s="23">
        <v>5000</v>
      </c>
      <c r="C566" s="23">
        <v>5000</v>
      </c>
      <c r="D566" s="23">
        <v>-4300</v>
      </c>
      <c r="E566" s="23">
        <v>700</v>
      </c>
      <c r="F566" s="31">
        <v>-0.86</v>
      </c>
    </row>
    <row r="567" spans="1:6" x14ac:dyDescent="0.2">
      <c r="A567" s="38" t="s">
        <v>178</v>
      </c>
      <c r="B567" s="23">
        <v>200</v>
      </c>
      <c r="C567" s="23">
        <v>200</v>
      </c>
      <c r="D567" s="23">
        <v>0</v>
      </c>
      <c r="E567" s="23">
        <v>200</v>
      </c>
      <c r="F567" s="31">
        <v>0</v>
      </c>
    </row>
    <row r="568" spans="1:6" x14ac:dyDescent="0.2">
      <c r="A568" s="38" t="s">
        <v>218</v>
      </c>
      <c r="B568" s="23">
        <v>500</v>
      </c>
      <c r="C568" s="23">
        <v>500</v>
      </c>
      <c r="D568" s="23">
        <v>0</v>
      </c>
      <c r="E568" s="23">
        <v>500</v>
      </c>
      <c r="F568" s="31">
        <v>0</v>
      </c>
    </row>
    <row r="569" spans="1:6" x14ac:dyDescent="0.2">
      <c r="A569" s="38" t="s">
        <v>175</v>
      </c>
      <c r="B569" s="23">
        <v>4300</v>
      </c>
      <c r="C569" s="23">
        <v>4300</v>
      </c>
      <c r="D569" s="23">
        <v>-4300</v>
      </c>
      <c r="E569" s="23">
        <v>0</v>
      </c>
      <c r="F569" s="31">
        <v>-1</v>
      </c>
    </row>
    <row r="570" spans="1:6" x14ac:dyDescent="0.2">
      <c r="A570" s="37" t="s">
        <v>231</v>
      </c>
      <c r="B570" s="23">
        <v>2500</v>
      </c>
      <c r="C570" s="23">
        <v>2500</v>
      </c>
      <c r="D570" s="23">
        <v>-2500</v>
      </c>
      <c r="E570" s="23">
        <v>0</v>
      </c>
      <c r="F570" s="31">
        <v>-1</v>
      </c>
    </row>
    <row r="571" spans="1:6" x14ac:dyDescent="0.2">
      <c r="A571" s="38" t="s">
        <v>232</v>
      </c>
      <c r="B571" s="23">
        <v>2500</v>
      </c>
      <c r="C571" s="23">
        <v>2500</v>
      </c>
      <c r="D571" s="23">
        <v>-2500</v>
      </c>
      <c r="E571" s="23">
        <v>0</v>
      </c>
      <c r="F571" s="31">
        <v>-1</v>
      </c>
    </row>
    <row r="572" spans="1:6" x14ac:dyDescent="0.2">
      <c r="A572" s="35" t="s">
        <v>95</v>
      </c>
      <c r="B572" s="23">
        <v>6307249.1600000011</v>
      </c>
      <c r="C572" s="23">
        <v>6403738.5500000007</v>
      </c>
      <c r="D572" s="23">
        <v>-738795.04999999993</v>
      </c>
      <c r="E572" s="23">
        <v>5664943.5</v>
      </c>
      <c r="F572" s="31">
        <v>-0.11536933374645658</v>
      </c>
    </row>
    <row r="573" spans="1:6" x14ac:dyDescent="0.2">
      <c r="A573" s="36" t="s">
        <v>136</v>
      </c>
      <c r="B573" s="23">
        <v>5431266.29</v>
      </c>
      <c r="C573" s="23">
        <v>5443933.8399999999</v>
      </c>
      <c r="D573" s="23">
        <v>-563500</v>
      </c>
      <c r="E573" s="23">
        <v>4880433.84</v>
      </c>
      <c r="F573" s="31">
        <v>-0.10350970760511667</v>
      </c>
    </row>
    <row r="574" spans="1:6" x14ac:dyDescent="0.2">
      <c r="A574" s="37" t="s">
        <v>121</v>
      </c>
      <c r="B574" s="23">
        <v>201873</v>
      </c>
      <c r="C574" s="23">
        <v>223500</v>
      </c>
      <c r="D574" s="23">
        <v>-223500</v>
      </c>
      <c r="E574" s="23">
        <v>0</v>
      </c>
      <c r="F574" s="31">
        <v>-1</v>
      </c>
    </row>
    <row r="575" spans="1:6" x14ac:dyDescent="0.2">
      <c r="A575" s="38" t="s">
        <v>175</v>
      </c>
      <c r="B575" s="23">
        <v>201873</v>
      </c>
      <c r="C575" s="23">
        <v>223500</v>
      </c>
      <c r="D575" s="23">
        <v>-223500</v>
      </c>
      <c r="E575" s="23">
        <v>0</v>
      </c>
      <c r="F575" s="31">
        <v>-1</v>
      </c>
    </row>
    <row r="576" spans="1:6" x14ac:dyDescent="0.2">
      <c r="A576" s="37" t="s">
        <v>223</v>
      </c>
      <c r="B576" s="23">
        <v>5229393.29</v>
      </c>
      <c r="C576" s="23">
        <v>5220433.84</v>
      </c>
      <c r="D576" s="23">
        <v>-340000</v>
      </c>
      <c r="E576" s="23">
        <v>4880433.84</v>
      </c>
      <c r="F576" s="31">
        <v>-6.5128686699341451E-2</v>
      </c>
    </row>
    <row r="577" spans="1:6" x14ac:dyDescent="0.2">
      <c r="A577" s="38" t="s">
        <v>226</v>
      </c>
      <c r="B577" s="23">
        <v>2358098.8199999998</v>
      </c>
      <c r="C577" s="23">
        <v>1942224.74</v>
      </c>
      <c r="D577" s="23">
        <v>-90000</v>
      </c>
      <c r="E577" s="23">
        <v>1852224.74</v>
      </c>
      <c r="F577" s="31">
        <v>-4.6338612698343037E-2</v>
      </c>
    </row>
    <row r="578" spans="1:6" x14ac:dyDescent="0.2">
      <c r="A578" s="38" t="s">
        <v>228</v>
      </c>
      <c r="B578" s="23">
        <v>2871294.47</v>
      </c>
      <c r="C578" s="23">
        <v>3278209.1</v>
      </c>
      <c r="D578" s="23">
        <v>-250000</v>
      </c>
      <c r="E578" s="23">
        <v>3028209.1</v>
      </c>
      <c r="F578" s="31">
        <v>-7.626115124871076E-2</v>
      </c>
    </row>
    <row r="579" spans="1:6" x14ac:dyDescent="0.2">
      <c r="A579" s="36" t="s">
        <v>148</v>
      </c>
      <c r="B579" s="23">
        <v>35277.06</v>
      </c>
      <c r="C579" s="23">
        <v>35277.06</v>
      </c>
      <c r="D579" s="23">
        <v>-25351.010000000002</v>
      </c>
      <c r="E579" s="23">
        <v>9926.0499999999993</v>
      </c>
      <c r="F579" s="31">
        <v>-0.71862592857794849</v>
      </c>
    </row>
    <row r="580" spans="1:6" x14ac:dyDescent="0.2">
      <c r="A580" s="37" t="s">
        <v>97</v>
      </c>
      <c r="B580" s="23">
        <v>9918.35</v>
      </c>
      <c r="C580" s="23">
        <v>9918.35</v>
      </c>
      <c r="D580" s="23">
        <v>7.7</v>
      </c>
      <c r="E580" s="23">
        <v>9926.0499999999993</v>
      </c>
      <c r="F580" s="31">
        <v>7.763388063538794E-4</v>
      </c>
    </row>
    <row r="581" spans="1:6" x14ac:dyDescent="0.2">
      <c r="A581" s="38" t="s">
        <v>98</v>
      </c>
      <c r="B581" s="23">
        <v>613</v>
      </c>
      <c r="C581" s="23">
        <v>613</v>
      </c>
      <c r="D581" s="23">
        <v>0</v>
      </c>
      <c r="E581" s="23">
        <v>613</v>
      </c>
      <c r="F581" s="31">
        <v>0</v>
      </c>
    </row>
    <row r="582" spans="1:6" x14ac:dyDescent="0.2">
      <c r="A582" s="38" t="s">
        <v>100</v>
      </c>
      <c r="B582" s="23">
        <v>405.82</v>
      </c>
      <c r="C582" s="23">
        <v>405.82</v>
      </c>
      <c r="D582" s="23">
        <v>0</v>
      </c>
      <c r="E582" s="23">
        <v>405.82</v>
      </c>
      <c r="F582" s="31">
        <v>0</v>
      </c>
    </row>
    <row r="583" spans="1:6" x14ac:dyDescent="0.2">
      <c r="A583" s="38" t="s">
        <v>104</v>
      </c>
      <c r="B583" s="23">
        <v>7356</v>
      </c>
      <c r="C583" s="23">
        <v>7356</v>
      </c>
      <c r="D583" s="23">
        <v>0</v>
      </c>
      <c r="E583" s="23">
        <v>7356</v>
      </c>
      <c r="F583" s="31">
        <v>0</v>
      </c>
    </row>
    <row r="584" spans="1:6" x14ac:dyDescent="0.2">
      <c r="A584" s="38" t="s">
        <v>106</v>
      </c>
      <c r="B584" s="23">
        <v>930.53</v>
      </c>
      <c r="C584" s="23">
        <v>930.53</v>
      </c>
      <c r="D584" s="23">
        <v>7.7</v>
      </c>
      <c r="E584" s="23">
        <v>938.23</v>
      </c>
      <c r="F584" s="31">
        <v>8.2748541153966019E-3</v>
      </c>
    </row>
    <row r="585" spans="1:6" x14ac:dyDescent="0.2">
      <c r="A585" s="38" t="s">
        <v>108</v>
      </c>
      <c r="B585" s="23">
        <v>613</v>
      </c>
      <c r="C585" s="23">
        <v>613</v>
      </c>
      <c r="D585" s="23">
        <v>0</v>
      </c>
      <c r="E585" s="23">
        <v>613</v>
      </c>
      <c r="F585" s="31">
        <v>0</v>
      </c>
    </row>
    <row r="586" spans="1:6" x14ac:dyDescent="0.2">
      <c r="A586" s="37" t="s">
        <v>121</v>
      </c>
      <c r="B586" s="23">
        <v>25358.71</v>
      </c>
      <c r="C586" s="23">
        <v>25358.71</v>
      </c>
      <c r="D586" s="23">
        <v>-25358.71</v>
      </c>
      <c r="E586" s="23">
        <v>0</v>
      </c>
      <c r="F586" s="31">
        <v>-1</v>
      </c>
    </row>
    <row r="587" spans="1:6" x14ac:dyDescent="0.2">
      <c r="A587" s="38" t="s">
        <v>149</v>
      </c>
      <c r="B587" s="23">
        <v>3000</v>
      </c>
      <c r="C587" s="23">
        <v>3000</v>
      </c>
      <c r="D587" s="23">
        <v>-3000</v>
      </c>
      <c r="E587" s="23">
        <v>0</v>
      </c>
      <c r="F587" s="31">
        <v>-1</v>
      </c>
    </row>
    <row r="588" spans="1:6" x14ac:dyDescent="0.2">
      <c r="A588" s="38" t="s">
        <v>137</v>
      </c>
      <c r="B588" s="23">
        <v>1906.48</v>
      </c>
      <c r="C588" s="23">
        <v>1906.48</v>
      </c>
      <c r="D588" s="23">
        <v>-1906.48</v>
      </c>
      <c r="E588" s="23">
        <v>0</v>
      </c>
      <c r="F588" s="31">
        <v>-1</v>
      </c>
    </row>
    <row r="589" spans="1:6" x14ac:dyDescent="0.2">
      <c r="A589" s="38" t="s">
        <v>151</v>
      </c>
      <c r="B589" s="23">
        <v>4000</v>
      </c>
      <c r="C589" s="23">
        <v>4000</v>
      </c>
      <c r="D589" s="23">
        <v>-4000</v>
      </c>
      <c r="E589" s="23">
        <v>0</v>
      </c>
      <c r="F589" s="31">
        <v>-1</v>
      </c>
    </row>
    <row r="590" spans="1:6" x14ac:dyDescent="0.2">
      <c r="A590" s="38" t="s">
        <v>325</v>
      </c>
      <c r="B590" s="23">
        <v>7152.23</v>
      </c>
      <c r="C590" s="23">
        <v>7152.23</v>
      </c>
      <c r="D590" s="23">
        <v>-7152.23</v>
      </c>
      <c r="E590" s="23">
        <v>0</v>
      </c>
      <c r="F590" s="31">
        <v>-1</v>
      </c>
    </row>
    <row r="591" spans="1:6" x14ac:dyDescent="0.2">
      <c r="A591" s="38" t="s">
        <v>124</v>
      </c>
      <c r="B591" s="23">
        <v>1800</v>
      </c>
      <c r="C591" s="23">
        <v>1800</v>
      </c>
      <c r="D591" s="23">
        <v>-1800</v>
      </c>
      <c r="E591" s="23">
        <v>0</v>
      </c>
      <c r="F591" s="31">
        <v>-1</v>
      </c>
    </row>
    <row r="592" spans="1:6" x14ac:dyDescent="0.2">
      <c r="A592" s="38" t="s">
        <v>145</v>
      </c>
      <c r="B592" s="23">
        <v>2000</v>
      </c>
      <c r="C592" s="23">
        <v>2000</v>
      </c>
      <c r="D592" s="23">
        <v>-2000</v>
      </c>
      <c r="E592" s="23">
        <v>0</v>
      </c>
      <c r="F592" s="31">
        <v>-1</v>
      </c>
    </row>
    <row r="593" spans="1:6" x14ac:dyDescent="0.2">
      <c r="A593" s="38" t="s">
        <v>178</v>
      </c>
      <c r="B593" s="23">
        <v>4000</v>
      </c>
      <c r="C593" s="23">
        <v>4000</v>
      </c>
      <c r="D593" s="23">
        <v>-4000</v>
      </c>
      <c r="E593" s="23">
        <v>0</v>
      </c>
      <c r="F593" s="31">
        <v>-1</v>
      </c>
    </row>
    <row r="594" spans="1:6" x14ac:dyDescent="0.2">
      <c r="A594" s="38" t="s">
        <v>175</v>
      </c>
      <c r="B594" s="23">
        <v>1500</v>
      </c>
      <c r="C594" s="23">
        <v>1500</v>
      </c>
      <c r="D594" s="23">
        <v>-1500</v>
      </c>
      <c r="E594" s="23">
        <v>0</v>
      </c>
      <c r="F594" s="31">
        <v>-1</v>
      </c>
    </row>
    <row r="595" spans="1:6" x14ac:dyDescent="0.2">
      <c r="A595" s="36" t="s">
        <v>154</v>
      </c>
      <c r="B595" s="23">
        <v>11000</v>
      </c>
      <c r="C595" s="23">
        <v>11000</v>
      </c>
      <c r="D595" s="23">
        <v>-11000</v>
      </c>
      <c r="E595" s="23">
        <v>0</v>
      </c>
      <c r="F595" s="31">
        <v>-1</v>
      </c>
    </row>
    <row r="596" spans="1:6" x14ac:dyDescent="0.2">
      <c r="A596" s="37" t="s">
        <v>121</v>
      </c>
      <c r="B596" s="23">
        <v>11000</v>
      </c>
      <c r="C596" s="23">
        <v>11000</v>
      </c>
      <c r="D596" s="23">
        <v>-11000</v>
      </c>
      <c r="E596" s="23">
        <v>0</v>
      </c>
      <c r="F596" s="31">
        <v>-1</v>
      </c>
    </row>
    <row r="597" spans="1:6" x14ac:dyDescent="0.2">
      <c r="A597" s="38" t="s">
        <v>137</v>
      </c>
      <c r="B597" s="23">
        <v>5000</v>
      </c>
      <c r="C597" s="23">
        <v>5000</v>
      </c>
      <c r="D597" s="23">
        <v>-5000</v>
      </c>
      <c r="E597" s="23">
        <v>0</v>
      </c>
      <c r="F597" s="31">
        <v>-1</v>
      </c>
    </row>
    <row r="598" spans="1:6" x14ac:dyDescent="0.2">
      <c r="A598" s="38" t="s">
        <v>124</v>
      </c>
      <c r="B598" s="23">
        <v>1000</v>
      </c>
      <c r="C598" s="23">
        <v>1000</v>
      </c>
      <c r="D598" s="23">
        <v>-1000</v>
      </c>
      <c r="E598" s="23">
        <v>0</v>
      </c>
      <c r="F598" s="31">
        <v>-1</v>
      </c>
    </row>
    <row r="599" spans="1:6" x14ac:dyDescent="0.2">
      <c r="A599" s="38" t="s">
        <v>145</v>
      </c>
      <c r="B599" s="23">
        <v>2500</v>
      </c>
      <c r="C599" s="23">
        <v>2500</v>
      </c>
      <c r="D599" s="23">
        <v>-2500</v>
      </c>
      <c r="E599" s="23">
        <v>0</v>
      </c>
      <c r="F599" s="31">
        <v>-1</v>
      </c>
    </row>
    <row r="600" spans="1:6" x14ac:dyDescent="0.2">
      <c r="A600" s="38" t="s">
        <v>175</v>
      </c>
      <c r="B600" s="23">
        <v>2000</v>
      </c>
      <c r="C600" s="23">
        <v>2000</v>
      </c>
      <c r="D600" s="23">
        <v>-2000</v>
      </c>
      <c r="E600" s="23">
        <v>0</v>
      </c>
      <c r="F600" s="31">
        <v>-1</v>
      </c>
    </row>
    <row r="601" spans="1:6" x14ac:dyDescent="0.2">
      <c r="A601" s="38" t="s">
        <v>327</v>
      </c>
      <c r="B601" s="23">
        <v>500</v>
      </c>
      <c r="C601" s="23">
        <v>500</v>
      </c>
      <c r="D601" s="23">
        <v>-500</v>
      </c>
      <c r="E601" s="23">
        <v>0</v>
      </c>
      <c r="F601" s="31">
        <v>-1</v>
      </c>
    </row>
    <row r="602" spans="1:6" x14ac:dyDescent="0.2">
      <c r="A602" s="36" t="s">
        <v>96</v>
      </c>
      <c r="B602" s="23">
        <v>92946.36</v>
      </c>
      <c r="C602" s="23">
        <v>94596.36</v>
      </c>
      <c r="D602" s="23">
        <v>-19193.330000000002</v>
      </c>
      <c r="E602" s="23">
        <v>75403.03</v>
      </c>
      <c r="F602" s="31">
        <v>-0.20289713050269589</v>
      </c>
    </row>
    <row r="603" spans="1:6" x14ac:dyDescent="0.2">
      <c r="A603" s="37" t="s">
        <v>97</v>
      </c>
      <c r="B603" s="23">
        <v>72946.36</v>
      </c>
      <c r="C603" s="23">
        <v>74596.36</v>
      </c>
      <c r="D603" s="23">
        <v>806.67</v>
      </c>
      <c r="E603" s="23">
        <v>75403.03</v>
      </c>
      <c r="F603" s="31">
        <v>1.0813798421263449E-2</v>
      </c>
    </row>
    <row r="604" spans="1:6" x14ac:dyDescent="0.2">
      <c r="A604" s="38" t="s">
        <v>98</v>
      </c>
      <c r="B604" s="23">
        <v>4570</v>
      </c>
      <c r="C604" s="23">
        <v>4570</v>
      </c>
      <c r="D604" s="23">
        <v>0</v>
      </c>
      <c r="E604" s="23">
        <v>4570</v>
      </c>
      <c r="F604" s="31">
        <v>0</v>
      </c>
    </row>
    <row r="605" spans="1:6" x14ac:dyDescent="0.2">
      <c r="A605" s="38" t="s">
        <v>100</v>
      </c>
      <c r="B605" s="23">
        <v>2029.1</v>
      </c>
      <c r="C605" s="23">
        <v>2029.1</v>
      </c>
      <c r="D605" s="23">
        <v>0</v>
      </c>
      <c r="E605" s="23">
        <v>2029.1</v>
      </c>
      <c r="F605" s="31">
        <v>0</v>
      </c>
    </row>
    <row r="606" spans="1:6" x14ac:dyDescent="0.2">
      <c r="A606" s="38" t="s">
        <v>102</v>
      </c>
      <c r="B606" s="23">
        <v>0</v>
      </c>
      <c r="C606" s="23">
        <v>1650</v>
      </c>
      <c r="D606" s="23">
        <v>806.67</v>
      </c>
      <c r="E606" s="23">
        <v>2456.67</v>
      </c>
      <c r="F606" s="31">
        <v>0.48889090909090904</v>
      </c>
    </row>
    <row r="607" spans="1:6" x14ac:dyDescent="0.2">
      <c r="A607" s="38" t="s">
        <v>104</v>
      </c>
      <c r="B607" s="23">
        <v>54840</v>
      </c>
      <c r="C607" s="23">
        <v>54840</v>
      </c>
      <c r="D607" s="23">
        <v>0</v>
      </c>
      <c r="E607" s="23">
        <v>54840</v>
      </c>
      <c r="F607" s="31">
        <v>0</v>
      </c>
    </row>
    <row r="608" spans="1:6" x14ac:dyDescent="0.2">
      <c r="A608" s="38" t="s">
        <v>106</v>
      </c>
      <c r="B608" s="23">
        <v>6937.26</v>
      </c>
      <c r="C608" s="23">
        <v>6937.26</v>
      </c>
      <c r="D608" s="23">
        <v>0</v>
      </c>
      <c r="E608" s="23">
        <v>6937.26</v>
      </c>
      <c r="F608" s="31">
        <v>0</v>
      </c>
    </row>
    <row r="609" spans="1:6" x14ac:dyDescent="0.2">
      <c r="A609" s="38" t="s">
        <v>108</v>
      </c>
      <c r="B609" s="23">
        <v>4570</v>
      </c>
      <c r="C609" s="23">
        <v>4570</v>
      </c>
      <c r="D609" s="23">
        <v>0</v>
      </c>
      <c r="E609" s="23">
        <v>4570</v>
      </c>
      <c r="F609" s="31">
        <v>0</v>
      </c>
    </row>
    <row r="610" spans="1:6" x14ac:dyDescent="0.2">
      <c r="A610" s="37" t="s">
        <v>121</v>
      </c>
      <c r="B610" s="23">
        <v>18500</v>
      </c>
      <c r="C610" s="23">
        <v>18500</v>
      </c>
      <c r="D610" s="23">
        <v>-18500</v>
      </c>
      <c r="E610" s="23">
        <v>0</v>
      </c>
      <c r="F610" s="31">
        <v>-1</v>
      </c>
    </row>
    <row r="611" spans="1:6" x14ac:dyDescent="0.2">
      <c r="A611" s="38" t="s">
        <v>149</v>
      </c>
      <c r="B611" s="23">
        <v>1500</v>
      </c>
      <c r="C611" s="23">
        <v>1500</v>
      </c>
      <c r="D611" s="23">
        <v>-1500</v>
      </c>
      <c r="E611" s="23">
        <v>0</v>
      </c>
      <c r="F611" s="31">
        <v>-1</v>
      </c>
    </row>
    <row r="612" spans="1:6" x14ac:dyDescent="0.2">
      <c r="A612" s="38" t="s">
        <v>137</v>
      </c>
      <c r="B612" s="23">
        <v>1000</v>
      </c>
      <c r="C612" s="23">
        <v>1000</v>
      </c>
      <c r="D612" s="23">
        <v>-1000</v>
      </c>
      <c r="E612" s="23">
        <v>0</v>
      </c>
      <c r="F612" s="31">
        <v>-1</v>
      </c>
    </row>
    <row r="613" spans="1:6" x14ac:dyDescent="0.2">
      <c r="A613" s="38" t="s">
        <v>161</v>
      </c>
      <c r="B613" s="23">
        <v>6400</v>
      </c>
      <c r="C613" s="23">
        <v>6400</v>
      </c>
      <c r="D613" s="23">
        <v>-6400</v>
      </c>
      <c r="E613" s="23">
        <v>0</v>
      </c>
      <c r="F613" s="31">
        <v>-1</v>
      </c>
    </row>
    <row r="614" spans="1:6" x14ac:dyDescent="0.2">
      <c r="A614" s="38" t="s">
        <v>145</v>
      </c>
      <c r="B614" s="23">
        <v>9000</v>
      </c>
      <c r="C614" s="23">
        <v>9000</v>
      </c>
      <c r="D614" s="23">
        <v>-9000</v>
      </c>
      <c r="E614" s="23">
        <v>0</v>
      </c>
      <c r="F614" s="31">
        <v>-1</v>
      </c>
    </row>
    <row r="615" spans="1:6" x14ac:dyDescent="0.2">
      <c r="A615" s="38" t="s">
        <v>130</v>
      </c>
      <c r="B615" s="23">
        <v>300</v>
      </c>
      <c r="C615" s="23">
        <v>300</v>
      </c>
      <c r="D615" s="23">
        <v>-300</v>
      </c>
      <c r="E615" s="23">
        <v>0</v>
      </c>
      <c r="F615" s="31">
        <v>-1</v>
      </c>
    </row>
    <row r="616" spans="1:6" x14ac:dyDescent="0.2">
      <c r="A616" s="38" t="s">
        <v>166</v>
      </c>
      <c r="B616" s="23">
        <v>300</v>
      </c>
      <c r="C616" s="23">
        <v>300</v>
      </c>
      <c r="D616" s="23">
        <v>-300</v>
      </c>
      <c r="E616" s="23">
        <v>0</v>
      </c>
      <c r="F616" s="31">
        <v>-1</v>
      </c>
    </row>
    <row r="617" spans="1:6" x14ac:dyDescent="0.2">
      <c r="A617" s="37" t="s">
        <v>231</v>
      </c>
      <c r="B617" s="23">
        <v>1500</v>
      </c>
      <c r="C617" s="23">
        <v>1500</v>
      </c>
      <c r="D617" s="23">
        <v>-1500</v>
      </c>
      <c r="E617" s="23">
        <v>0</v>
      </c>
      <c r="F617" s="31">
        <v>-1</v>
      </c>
    </row>
    <row r="618" spans="1:6" x14ac:dyDescent="0.2">
      <c r="A618" s="38" t="s">
        <v>232</v>
      </c>
      <c r="B618" s="23">
        <v>1500</v>
      </c>
      <c r="C618" s="23">
        <v>1500</v>
      </c>
      <c r="D618" s="23">
        <v>-1500</v>
      </c>
      <c r="E618" s="23">
        <v>0</v>
      </c>
      <c r="F618" s="31">
        <v>-1</v>
      </c>
    </row>
    <row r="619" spans="1:6" x14ac:dyDescent="0.2">
      <c r="A619" s="36" t="s">
        <v>172</v>
      </c>
      <c r="B619" s="23">
        <v>647568.74</v>
      </c>
      <c r="C619" s="23">
        <v>729740.58000000007</v>
      </c>
      <c r="D619" s="23">
        <v>-30560</v>
      </c>
      <c r="E619" s="23">
        <v>699180.58000000007</v>
      </c>
      <c r="F619" s="31">
        <v>-4.1877895840738366E-2</v>
      </c>
    </row>
    <row r="620" spans="1:6" x14ac:dyDescent="0.2">
      <c r="A620" s="37" t="s">
        <v>121</v>
      </c>
      <c r="B620" s="23">
        <v>47100</v>
      </c>
      <c r="C620" s="23">
        <v>47100</v>
      </c>
      <c r="D620" s="23">
        <v>-28260</v>
      </c>
      <c r="E620" s="23">
        <v>18840</v>
      </c>
      <c r="F620" s="31">
        <v>-0.6</v>
      </c>
    </row>
    <row r="621" spans="1:6" x14ac:dyDescent="0.2">
      <c r="A621" s="38" t="s">
        <v>128</v>
      </c>
      <c r="B621" s="23">
        <v>47100</v>
      </c>
      <c r="C621" s="23">
        <v>47100</v>
      </c>
      <c r="D621" s="23">
        <v>-28260</v>
      </c>
      <c r="E621" s="23">
        <v>18840</v>
      </c>
      <c r="F621" s="31">
        <v>-0.6</v>
      </c>
    </row>
    <row r="622" spans="1:6" x14ac:dyDescent="0.2">
      <c r="A622" s="37" t="s">
        <v>223</v>
      </c>
      <c r="B622" s="23">
        <v>600468.74</v>
      </c>
      <c r="C622" s="23">
        <v>682640.58000000007</v>
      </c>
      <c r="D622" s="23">
        <v>-2300</v>
      </c>
      <c r="E622" s="23">
        <v>680340.58000000007</v>
      </c>
      <c r="F622" s="31">
        <v>-3.369269374522095E-3</v>
      </c>
    </row>
    <row r="623" spans="1:6" x14ac:dyDescent="0.2">
      <c r="A623" s="38" t="s">
        <v>226</v>
      </c>
      <c r="B623" s="23">
        <v>284087.75</v>
      </c>
      <c r="C623" s="23">
        <v>119597.18</v>
      </c>
      <c r="D623" s="23">
        <v>-100</v>
      </c>
      <c r="E623" s="23">
        <v>119497.18</v>
      </c>
      <c r="F623" s="31">
        <v>-8.3614011634722491E-4</v>
      </c>
    </row>
    <row r="624" spans="1:6" x14ac:dyDescent="0.2">
      <c r="A624" s="38" t="s">
        <v>228</v>
      </c>
      <c r="B624" s="23">
        <v>316380.99</v>
      </c>
      <c r="C624" s="23">
        <v>560843.4</v>
      </c>
      <c r="D624" s="23">
        <v>0</v>
      </c>
      <c r="E624" s="23">
        <v>560843.4</v>
      </c>
      <c r="F624" s="31">
        <v>0</v>
      </c>
    </row>
    <row r="625" spans="1:6" x14ac:dyDescent="0.2">
      <c r="A625" s="38" t="s">
        <v>344</v>
      </c>
      <c r="B625" s="23">
        <v>0</v>
      </c>
      <c r="C625" s="23">
        <v>2200</v>
      </c>
      <c r="D625" s="23">
        <v>-2200</v>
      </c>
      <c r="E625" s="23">
        <v>0</v>
      </c>
      <c r="F625" s="31">
        <v>-1</v>
      </c>
    </row>
    <row r="626" spans="1:6" x14ac:dyDescent="0.2">
      <c r="A626" s="36" t="s">
        <v>177</v>
      </c>
      <c r="B626" s="23">
        <v>89190.709999999992</v>
      </c>
      <c r="C626" s="23">
        <v>89190.709999999992</v>
      </c>
      <c r="D626" s="23">
        <v>-89190.709999999992</v>
      </c>
      <c r="E626" s="23">
        <v>0</v>
      </c>
      <c r="F626" s="31">
        <v>-1</v>
      </c>
    </row>
    <row r="627" spans="1:6" x14ac:dyDescent="0.2">
      <c r="A627" s="37" t="s">
        <v>121</v>
      </c>
      <c r="B627" s="23">
        <v>89190.709999999992</v>
      </c>
      <c r="C627" s="23">
        <v>89190.709999999992</v>
      </c>
      <c r="D627" s="23">
        <v>-89190.709999999992</v>
      </c>
      <c r="E627" s="23">
        <v>0</v>
      </c>
      <c r="F627" s="31">
        <v>-1</v>
      </c>
    </row>
    <row r="628" spans="1:6" x14ac:dyDescent="0.2">
      <c r="A628" s="38" t="s">
        <v>149</v>
      </c>
      <c r="B628" s="23">
        <v>2500</v>
      </c>
      <c r="C628" s="23">
        <v>2500</v>
      </c>
      <c r="D628" s="23">
        <v>-2500</v>
      </c>
      <c r="E628" s="23">
        <v>0</v>
      </c>
      <c r="F628" s="31">
        <v>-1</v>
      </c>
    </row>
    <row r="629" spans="1:6" x14ac:dyDescent="0.2">
      <c r="A629" s="38" t="s">
        <v>137</v>
      </c>
      <c r="B629" s="23">
        <v>8159</v>
      </c>
      <c r="C629" s="23">
        <v>8159</v>
      </c>
      <c r="D629" s="23">
        <v>-8159</v>
      </c>
      <c r="E629" s="23">
        <v>0</v>
      </c>
      <c r="F629" s="31">
        <v>-1</v>
      </c>
    </row>
    <row r="630" spans="1:6" x14ac:dyDescent="0.2">
      <c r="A630" s="38" t="s">
        <v>151</v>
      </c>
      <c r="B630" s="23">
        <v>38473.71</v>
      </c>
      <c r="C630" s="23">
        <v>38473.71</v>
      </c>
      <c r="D630" s="23">
        <v>-38473.71</v>
      </c>
      <c r="E630" s="23">
        <v>0</v>
      </c>
      <c r="F630" s="31">
        <v>-1</v>
      </c>
    </row>
    <row r="631" spans="1:6" x14ac:dyDescent="0.2">
      <c r="A631" s="38" t="s">
        <v>124</v>
      </c>
      <c r="B631" s="23">
        <v>14000</v>
      </c>
      <c r="C631" s="23">
        <v>14000</v>
      </c>
      <c r="D631" s="23">
        <v>-14000</v>
      </c>
      <c r="E631" s="23">
        <v>0</v>
      </c>
      <c r="F631" s="31">
        <v>-1</v>
      </c>
    </row>
    <row r="632" spans="1:6" x14ac:dyDescent="0.2">
      <c r="A632" s="38" t="s">
        <v>145</v>
      </c>
      <c r="B632" s="23">
        <v>2000</v>
      </c>
      <c r="C632" s="23">
        <v>2000</v>
      </c>
      <c r="D632" s="23">
        <v>-2000</v>
      </c>
      <c r="E632" s="23">
        <v>0</v>
      </c>
      <c r="F632" s="31">
        <v>-1</v>
      </c>
    </row>
    <row r="633" spans="1:6" x14ac:dyDescent="0.2">
      <c r="A633" s="38" t="s">
        <v>178</v>
      </c>
      <c r="B633" s="23">
        <v>16058</v>
      </c>
      <c r="C633" s="23">
        <v>16058</v>
      </c>
      <c r="D633" s="23">
        <v>-16058</v>
      </c>
      <c r="E633" s="23">
        <v>0</v>
      </c>
      <c r="F633" s="31">
        <v>-1</v>
      </c>
    </row>
    <row r="634" spans="1:6" x14ac:dyDescent="0.2">
      <c r="A634" s="38" t="s">
        <v>155</v>
      </c>
      <c r="B634" s="23">
        <v>8000</v>
      </c>
      <c r="C634" s="23">
        <v>8000</v>
      </c>
      <c r="D634" s="23">
        <v>-8000</v>
      </c>
      <c r="E634" s="23">
        <v>0</v>
      </c>
      <c r="F634" s="31">
        <v>-1</v>
      </c>
    </row>
    <row r="635" spans="1:6" x14ac:dyDescent="0.2">
      <c r="A635" s="35" t="s">
        <v>195</v>
      </c>
      <c r="B635" s="23">
        <v>74700</v>
      </c>
      <c r="C635" s="23">
        <v>74700</v>
      </c>
      <c r="D635" s="23">
        <v>-74700</v>
      </c>
      <c r="E635" s="23">
        <v>0</v>
      </c>
      <c r="F635" s="31">
        <v>-1</v>
      </c>
    </row>
    <row r="636" spans="1:6" x14ac:dyDescent="0.2">
      <c r="A636" s="36" t="s">
        <v>196</v>
      </c>
      <c r="B636" s="23">
        <v>74700</v>
      </c>
      <c r="C636" s="23">
        <v>74700</v>
      </c>
      <c r="D636" s="23">
        <v>-74700</v>
      </c>
      <c r="E636" s="23">
        <v>0</v>
      </c>
      <c r="F636" s="31">
        <v>-1</v>
      </c>
    </row>
    <row r="637" spans="1:6" x14ac:dyDescent="0.2">
      <c r="A637" s="37" t="s">
        <v>121</v>
      </c>
      <c r="B637" s="23">
        <v>74700</v>
      </c>
      <c r="C637" s="23">
        <v>74700</v>
      </c>
      <c r="D637" s="23">
        <v>-74700</v>
      </c>
      <c r="E637" s="23">
        <v>0</v>
      </c>
      <c r="F637" s="31">
        <v>-1</v>
      </c>
    </row>
    <row r="638" spans="1:6" x14ac:dyDescent="0.2">
      <c r="A638" s="38" t="s">
        <v>137</v>
      </c>
      <c r="B638" s="23">
        <v>20000</v>
      </c>
      <c r="C638" s="23">
        <v>20000</v>
      </c>
      <c r="D638" s="23">
        <v>-20000</v>
      </c>
      <c r="E638" s="23">
        <v>0</v>
      </c>
      <c r="F638" s="31">
        <v>-1</v>
      </c>
    </row>
    <row r="639" spans="1:6" x14ac:dyDescent="0.2">
      <c r="A639" s="38" t="s">
        <v>151</v>
      </c>
      <c r="B639" s="23">
        <v>700</v>
      </c>
      <c r="C639" s="23">
        <v>700</v>
      </c>
      <c r="D639" s="23">
        <v>-700</v>
      </c>
      <c r="E639" s="23">
        <v>0</v>
      </c>
      <c r="F639" s="31">
        <v>-1</v>
      </c>
    </row>
    <row r="640" spans="1:6" x14ac:dyDescent="0.2">
      <c r="A640" s="38" t="s">
        <v>124</v>
      </c>
      <c r="B640" s="23">
        <v>14200</v>
      </c>
      <c r="C640" s="23">
        <v>14200</v>
      </c>
      <c r="D640" s="23">
        <v>-14200</v>
      </c>
      <c r="E640" s="23">
        <v>0</v>
      </c>
      <c r="F640" s="31">
        <v>-1</v>
      </c>
    </row>
    <row r="641" spans="1:6" x14ac:dyDescent="0.2">
      <c r="A641" s="38" t="s">
        <v>128</v>
      </c>
      <c r="B641" s="23">
        <v>28800</v>
      </c>
      <c r="C641" s="23">
        <v>28800</v>
      </c>
      <c r="D641" s="23">
        <v>-28800</v>
      </c>
      <c r="E641" s="23">
        <v>0</v>
      </c>
      <c r="F641" s="31">
        <v>-1</v>
      </c>
    </row>
    <row r="642" spans="1:6" x14ac:dyDescent="0.2">
      <c r="A642" s="38" t="s">
        <v>145</v>
      </c>
      <c r="B642" s="23">
        <v>11000</v>
      </c>
      <c r="C642" s="23">
        <v>11000</v>
      </c>
      <c r="D642" s="23">
        <v>-11000</v>
      </c>
      <c r="E642" s="23">
        <v>0</v>
      </c>
      <c r="F642" s="31">
        <v>-1</v>
      </c>
    </row>
    <row r="643" spans="1:6" x14ac:dyDescent="0.2">
      <c r="A643" s="35" t="s">
        <v>208</v>
      </c>
      <c r="B643" s="23">
        <v>5800</v>
      </c>
      <c r="C643" s="23">
        <v>5800</v>
      </c>
      <c r="D643" s="23">
        <v>-5800</v>
      </c>
      <c r="E643" s="23">
        <v>0</v>
      </c>
      <c r="F643" s="31">
        <v>-1</v>
      </c>
    </row>
    <row r="644" spans="1:6" x14ac:dyDescent="0.2">
      <c r="A644" s="36" t="s">
        <v>209</v>
      </c>
      <c r="B644" s="23">
        <v>5800</v>
      </c>
      <c r="C644" s="23">
        <v>5800</v>
      </c>
      <c r="D644" s="23">
        <v>-5800</v>
      </c>
      <c r="E644" s="23">
        <v>0</v>
      </c>
      <c r="F644" s="31">
        <v>-1</v>
      </c>
    </row>
    <row r="645" spans="1:6" x14ac:dyDescent="0.2">
      <c r="A645" s="37" t="s">
        <v>121</v>
      </c>
      <c r="B645" s="23">
        <v>5800</v>
      </c>
      <c r="C645" s="23">
        <v>5800</v>
      </c>
      <c r="D645" s="23">
        <v>-5800</v>
      </c>
      <c r="E645" s="23">
        <v>0</v>
      </c>
      <c r="F645" s="31">
        <v>-1</v>
      </c>
    </row>
    <row r="646" spans="1:6" x14ac:dyDescent="0.2">
      <c r="A646" s="38" t="s">
        <v>157</v>
      </c>
      <c r="B646" s="23">
        <v>300</v>
      </c>
      <c r="C646" s="23">
        <v>300</v>
      </c>
      <c r="D646" s="23">
        <v>-300</v>
      </c>
      <c r="E646" s="23">
        <v>0</v>
      </c>
      <c r="F646" s="31">
        <v>-1</v>
      </c>
    </row>
    <row r="647" spans="1:6" x14ac:dyDescent="0.2">
      <c r="A647" s="38" t="s">
        <v>137</v>
      </c>
      <c r="B647" s="23">
        <v>800</v>
      </c>
      <c r="C647" s="23">
        <v>800</v>
      </c>
      <c r="D647" s="23">
        <v>-800</v>
      </c>
      <c r="E647" s="23">
        <v>0</v>
      </c>
      <c r="F647" s="31">
        <v>-1</v>
      </c>
    </row>
    <row r="648" spans="1:6" x14ac:dyDescent="0.2">
      <c r="A648" s="38" t="s">
        <v>175</v>
      </c>
      <c r="B648" s="23">
        <v>4700</v>
      </c>
      <c r="C648" s="23">
        <v>4700</v>
      </c>
      <c r="D648" s="23">
        <v>-4700</v>
      </c>
      <c r="E648" s="23">
        <v>0</v>
      </c>
      <c r="F648" s="31">
        <v>-1</v>
      </c>
    </row>
    <row r="649" spans="1:6" x14ac:dyDescent="0.2">
      <c r="A649" s="35" t="s">
        <v>110</v>
      </c>
      <c r="B649" s="23">
        <v>130777.50000000001</v>
      </c>
      <c r="C649" s="23">
        <v>130777.50000000003</v>
      </c>
      <c r="D649" s="23">
        <v>-58312.89</v>
      </c>
      <c r="E649" s="23">
        <v>72464.610000000015</v>
      </c>
      <c r="F649" s="31">
        <v>-0.44589390376784988</v>
      </c>
    </row>
    <row r="650" spans="1:6" x14ac:dyDescent="0.2">
      <c r="A650" s="36" t="s">
        <v>199</v>
      </c>
      <c r="B650" s="23">
        <v>61977.36</v>
      </c>
      <c r="C650" s="23">
        <v>61977.36</v>
      </c>
      <c r="D650" s="23">
        <v>-32029.59</v>
      </c>
      <c r="E650" s="23">
        <v>29947.770000000004</v>
      </c>
      <c r="F650" s="31">
        <v>-0.51679500385301991</v>
      </c>
    </row>
    <row r="651" spans="1:6" x14ac:dyDescent="0.2">
      <c r="A651" s="37" t="s">
        <v>121</v>
      </c>
      <c r="B651" s="23">
        <v>61977.36</v>
      </c>
      <c r="C651" s="23">
        <v>61977.36</v>
      </c>
      <c r="D651" s="23">
        <v>-32029.59</v>
      </c>
      <c r="E651" s="23">
        <v>29947.770000000004</v>
      </c>
      <c r="F651" s="31">
        <v>-0.51679500385301991</v>
      </c>
    </row>
    <row r="652" spans="1:6" x14ac:dyDescent="0.2">
      <c r="A652" s="38" t="s">
        <v>137</v>
      </c>
      <c r="B652" s="23">
        <v>3000</v>
      </c>
      <c r="C652" s="23">
        <v>3000</v>
      </c>
      <c r="D652" s="23">
        <v>-3000</v>
      </c>
      <c r="E652" s="23">
        <v>0</v>
      </c>
      <c r="F652" s="31">
        <v>-1</v>
      </c>
    </row>
    <row r="653" spans="1:6" x14ac:dyDescent="0.2">
      <c r="A653" s="38" t="s">
        <v>124</v>
      </c>
      <c r="B653" s="23">
        <v>21090.240000000002</v>
      </c>
      <c r="C653" s="23">
        <v>21090.240000000002</v>
      </c>
      <c r="D653" s="23">
        <v>-13243.29</v>
      </c>
      <c r="E653" s="23">
        <v>7846.9500000000007</v>
      </c>
      <c r="F653" s="31">
        <v>-0.62793453275069411</v>
      </c>
    </row>
    <row r="654" spans="1:6" x14ac:dyDescent="0.2">
      <c r="A654" s="38" t="s">
        <v>128</v>
      </c>
      <c r="B654" s="23">
        <v>37887.120000000003</v>
      </c>
      <c r="C654" s="23">
        <v>37887.120000000003</v>
      </c>
      <c r="D654" s="23">
        <v>-15786.3</v>
      </c>
      <c r="E654" s="23">
        <v>22100.820000000003</v>
      </c>
      <c r="F654" s="31">
        <v>-0.41666666666666663</v>
      </c>
    </row>
    <row r="655" spans="1:6" x14ac:dyDescent="0.2">
      <c r="A655" s="36" t="s">
        <v>207</v>
      </c>
      <c r="B655" s="23">
        <v>43384.12</v>
      </c>
      <c r="C655" s="23">
        <v>43384.12</v>
      </c>
      <c r="D655" s="23">
        <v>-21283.3</v>
      </c>
      <c r="E655" s="23">
        <v>22100.820000000003</v>
      </c>
      <c r="F655" s="31">
        <v>-0.49057811936717854</v>
      </c>
    </row>
    <row r="656" spans="1:6" x14ac:dyDescent="0.2">
      <c r="A656" s="37" t="s">
        <v>121</v>
      </c>
      <c r="B656" s="23">
        <v>43384.12</v>
      </c>
      <c r="C656" s="23">
        <v>43384.12</v>
      </c>
      <c r="D656" s="23">
        <v>-21283.3</v>
      </c>
      <c r="E656" s="23">
        <v>22100.820000000003</v>
      </c>
      <c r="F656" s="31">
        <v>-0.49057811936717854</v>
      </c>
    </row>
    <row r="657" spans="1:6" x14ac:dyDescent="0.2">
      <c r="A657" s="38" t="s">
        <v>137</v>
      </c>
      <c r="B657" s="23">
        <v>3908</v>
      </c>
      <c r="C657" s="23">
        <v>3908</v>
      </c>
      <c r="D657" s="23">
        <v>-3908</v>
      </c>
      <c r="E657" s="23">
        <v>0</v>
      </c>
      <c r="F657" s="31">
        <v>-1</v>
      </c>
    </row>
    <row r="658" spans="1:6" x14ac:dyDescent="0.2">
      <c r="A658" s="38" t="s">
        <v>128</v>
      </c>
      <c r="B658" s="23">
        <v>37887.120000000003</v>
      </c>
      <c r="C658" s="23">
        <v>37887.120000000003</v>
      </c>
      <c r="D658" s="23">
        <v>-15786.3</v>
      </c>
      <c r="E658" s="23">
        <v>22100.820000000003</v>
      </c>
      <c r="F658" s="31">
        <v>-0.41666666666666663</v>
      </c>
    </row>
    <row r="659" spans="1:6" x14ac:dyDescent="0.2">
      <c r="A659" s="38" t="s">
        <v>155</v>
      </c>
      <c r="B659" s="23">
        <v>1589</v>
      </c>
      <c r="C659" s="23">
        <v>1589</v>
      </c>
      <c r="D659" s="23">
        <v>-1589</v>
      </c>
      <c r="E659" s="23">
        <v>0</v>
      </c>
      <c r="F659" s="31">
        <v>-1</v>
      </c>
    </row>
    <row r="660" spans="1:6" x14ac:dyDescent="0.2">
      <c r="A660" s="36" t="s">
        <v>111</v>
      </c>
      <c r="B660" s="23">
        <v>25416.02</v>
      </c>
      <c r="C660" s="23">
        <v>25416.020000000004</v>
      </c>
      <c r="D660" s="23">
        <v>-5000</v>
      </c>
      <c r="E660" s="23">
        <v>20416.02</v>
      </c>
      <c r="F660" s="31">
        <v>-0.19672631670891033</v>
      </c>
    </row>
    <row r="661" spans="1:6" x14ac:dyDescent="0.2">
      <c r="A661" s="37" t="s">
        <v>97</v>
      </c>
      <c r="B661" s="23">
        <v>0</v>
      </c>
      <c r="C661" s="23">
        <v>12299.87</v>
      </c>
      <c r="D661" s="23">
        <v>0</v>
      </c>
      <c r="E661" s="23">
        <v>12299.87</v>
      </c>
      <c r="F661" s="31">
        <v>0</v>
      </c>
    </row>
    <row r="662" spans="1:6" x14ac:dyDescent="0.2">
      <c r="A662" s="38" t="s">
        <v>98</v>
      </c>
      <c r="B662" s="23">
        <v>0</v>
      </c>
      <c r="C662" s="23">
        <v>777.58</v>
      </c>
      <c r="D662" s="23">
        <v>0</v>
      </c>
      <c r="E662" s="23">
        <v>777.58</v>
      </c>
      <c r="F662" s="31">
        <v>0</v>
      </c>
    </row>
    <row r="663" spans="1:6" x14ac:dyDescent="0.2">
      <c r="A663" s="38" t="s">
        <v>100</v>
      </c>
      <c r="B663" s="23">
        <v>0</v>
      </c>
      <c r="C663" s="23">
        <v>233.33</v>
      </c>
      <c r="D663" s="23">
        <v>0</v>
      </c>
      <c r="E663" s="23">
        <v>233.33</v>
      </c>
      <c r="F663" s="31">
        <v>0</v>
      </c>
    </row>
    <row r="664" spans="1:6" x14ac:dyDescent="0.2">
      <c r="A664" s="38" t="s">
        <v>104</v>
      </c>
      <c r="B664" s="23">
        <v>0</v>
      </c>
      <c r="C664" s="23">
        <v>9331</v>
      </c>
      <c r="D664" s="23">
        <v>0</v>
      </c>
      <c r="E664" s="23">
        <v>9331</v>
      </c>
      <c r="F664" s="31">
        <v>0</v>
      </c>
    </row>
    <row r="665" spans="1:6" x14ac:dyDescent="0.2">
      <c r="A665" s="38" t="s">
        <v>106</v>
      </c>
      <c r="B665" s="23">
        <v>0</v>
      </c>
      <c r="C665" s="23">
        <v>1180.3800000000001</v>
      </c>
      <c r="D665" s="23">
        <v>0</v>
      </c>
      <c r="E665" s="23">
        <v>1180.3800000000001</v>
      </c>
      <c r="F665" s="31">
        <v>0</v>
      </c>
    </row>
    <row r="666" spans="1:6" x14ac:dyDescent="0.2">
      <c r="A666" s="38" t="s">
        <v>108</v>
      </c>
      <c r="B666" s="23">
        <v>0</v>
      </c>
      <c r="C666" s="23">
        <v>777.58</v>
      </c>
      <c r="D666" s="23">
        <v>0</v>
      </c>
      <c r="E666" s="23">
        <v>777.58</v>
      </c>
      <c r="F666" s="31">
        <v>0</v>
      </c>
    </row>
    <row r="667" spans="1:6" x14ac:dyDescent="0.2">
      <c r="A667" s="37" t="s">
        <v>121</v>
      </c>
      <c r="B667" s="23">
        <v>23943.56</v>
      </c>
      <c r="C667" s="23">
        <v>11643.69</v>
      </c>
      <c r="D667" s="23">
        <v>-5000</v>
      </c>
      <c r="E667" s="23">
        <v>6643.6900000000005</v>
      </c>
      <c r="F667" s="31">
        <v>-0.42941713494605233</v>
      </c>
    </row>
    <row r="668" spans="1:6" x14ac:dyDescent="0.2">
      <c r="A668" s="38" t="s">
        <v>149</v>
      </c>
      <c r="B668" s="23">
        <v>2000</v>
      </c>
      <c r="C668" s="23">
        <v>2000</v>
      </c>
      <c r="D668" s="23">
        <v>-2000</v>
      </c>
      <c r="E668" s="23">
        <v>0</v>
      </c>
      <c r="F668" s="31">
        <v>-1</v>
      </c>
    </row>
    <row r="669" spans="1:6" x14ac:dyDescent="0.2">
      <c r="A669" s="38" t="s">
        <v>137</v>
      </c>
      <c r="B669" s="23">
        <v>3000</v>
      </c>
      <c r="C669" s="23">
        <v>3000</v>
      </c>
      <c r="D669" s="23">
        <v>-3000</v>
      </c>
      <c r="E669" s="23">
        <v>0</v>
      </c>
      <c r="F669" s="31">
        <v>-1</v>
      </c>
    </row>
    <row r="670" spans="1:6" x14ac:dyDescent="0.2">
      <c r="A670" s="38" t="s">
        <v>128</v>
      </c>
      <c r="B670" s="23">
        <v>18943.560000000001</v>
      </c>
      <c r="C670" s="23">
        <v>6643.6900000000005</v>
      </c>
      <c r="D670" s="23">
        <v>0</v>
      </c>
      <c r="E670" s="23">
        <v>6643.6900000000005</v>
      </c>
      <c r="F670" s="31">
        <v>0</v>
      </c>
    </row>
    <row r="671" spans="1:6" x14ac:dyDescent="0.2">
      <c r="A671" s="37" t="s">
        <v>231</v>
      </c>
      <c r="B671" s="23">
        <v>1472.46</v>
      </c>
      <c r="C671" s="23">
        <v>1472.46</v>
      </c>
      <c r="D671" s="23">
        <v>0</v>
      </c>
      <c r="E671" s="23">
        <v>1472.46</v>
      </c>
      <c r="F671" s="31">
        <v>0</v>
      </c>
    </row>
    <row r="672" spans="1:6" x14ac:dyDescent="0.2">
      <c r="A672" s="38" t="s">
        <v>236</v>
      </c>
      <c r="B672" s="23">
        <v>1472.46</v>
      </c>
      <c r="C672" s="23">
        <v>1472.46</v>
      </c>
      <c r="D672" s="23">
        <v>0</v>
      </c>
      <c r="E672" s="23">
        <v>1472.46</v>
      </c>
      <c r="F672" s="31">
        <v>0</v>
      </c>
    </row>
    <row r="673" spans="1:6" x14ac:dyDescent="0.2">
      <c r="A673" s="34" t="s">
        <v>347</v>
      </c>
      <c r="B673" s="23">
        <v>9296739.4400000032</v>
      </c>
      <c r="C673" s="23">
        <v>9296739.4400000032</v>
      </c>
      <c r="D673" s="23">
        <v>-1504103.21</v>
      </c>
      <c r="E673" s="23">
        <v>7792636.2299999995</v>
      </c>
      <c r="F673" s="31">
        <v>-0.16178825056970719</v>
      </c>
    </row>
    <row r="674" spans="1:6" x14ac:dyDescent="0.2">
      <c r="A674" s="35" t="s">
        <v>180</v>
      </c>
      <c r="B674" s="23">
        <v>122000</v>
      </c>
      <c r="C674" s="23">
        <v>122000</v>
      </c>
      <c r="D674" s="23">
        <v>-108880</v>
      </c>
      <c r="E674" s="23">
        <v>13120</v>
      </c>
      <c r="F674" s="31">
        <v>-0.89245901639344261</v>
      </c>
    </row>
    <row r="675" spans="1:6" x14ac:dyDescent="0.2">
      <c r="A675" s="36" t="s">
        <v>181</v>
      </c>
      <c r="B675" s="23">
        <v>40000</v>
      </c>
      <c r="C675" s="23">
        <v>40000</v>
      </c>
      <c r="D675" s="23">
        <v>-40000</v>
      </c>
      <c r="E675" s="23">
        <v>0</v>
      </c>
      <c r="F675" s="31">
        <v>-1</v>
      </c>
    </row>
    <row r="676" spans="1:6" x14ac:dyDescent="0.2">
      <c r="A676" s="37" t="s">
        <v>121</v>
      </c>
      <c r="B676" s="23">
        <v>40000</v>
      </c>
      <c r="C676" s="23">
        <v>40000</v>
      </c>
      <c r="D676" s="23">
        <v>-40000</v>
      </c>
      <c r="E676" s="23">
        <v>0</v>
      </c>
      <c r="F676" s="31">
        <v>-1</v>
      </c>
    </row>
    <row r="677" spans="1:6" x14ac:dyDescent="0.2">
      <c r="A677" s="38" t="s">
        <v>149</v>
      </c>
      <c r="B677" s="23">
        <v>1800</v>
      </c>
      <c r="C677" s="23">
        <v>1800</v>
      </c>
      <c r="D677" s="23">
        <v>-1800</v>
      </c>
      <c r="E677" s="23">
        <v>0</v>
      </c>
      <c r="F677" s="31">
        <v>-1</v>
      </c>
    </row>
    <row r="678" spans="1:6" x14ac:dyDescent="0.2">
      <c r="A678" s="38" t="s">
        <v>137</v>
      </c>
      <c r="B678" s="23">
        <v>38200</v>
      </c>
      <c r="C678" s="23">
        <v>38200</v>
      </c>
      <c r="D678" s="23">
        <v>-38200</v>
      </c>
      <c r="E678" s="23">
        <v>0</v>
      </c>
      <c r="F678" s="31">
        <v>-1</v>
      </c>
    </row>
    <row r="679" spans="1:6" x14ac:dyDescent="0.2">
      <c r="A679" s="36" t="s">
        <v>183</v>
      </c>
      <c r="B679" s="23">
        <v>82000</v>
      </c>
      <c r="C679" s="23">
        <v>82000</v>
      </c>
      <c r="D679" s="23">
        <v>-68880</v>
      </c>
      <c r="E679" s="23">
        <v>13120</v>
      </c>
      <c r="F679" s="31">
        <v>-0.84</v>
      </c>
    </row>
    <row r="680" spans="1:6" x14ac:dyDescent="0.2">
      <c r="A680" s="37" t="s">
        <v>121</v>
      </c>
      <c r="B680" s="23">
        <v>82000</v>
      </c>
      <c r="C680" s="23">
        <v>82000</v>
      </c>
      <c r="D680" s="23">
        <v>-68880</v>
      </c>
      <c r="E680" s="23">
        <v>13120</v>
      </c>
      <c r="F680" s="31">
        <v>-0.84</v>
      </c>
    </row>
    <row r="681" spans="1:6" x14ac:dyDescent="0.2">
      <c r="A681" s="38" t="s">
        <v>149</v>
      </c>
      <c r="B681" s="23">
        <v>3000</v>
      </c>
      <c r="C681" s="23">
        <v>3000</v>
      </c>
      <c r="D681" s="23">
        <v>-3000</v>
      </c>
      <c r="E681" s="23">
        <v>0</v>
      </c>
      <c r="F681" s="31">
        <v>-1</v>
      </c>
    </row>
    <row r="682" spans="1:6" x14ac:dyDescent="0.2">
      <c r="A682" s="38" t="s">
        <v>137</v>
      </c>
      <c r="B682" s="23">
        <v>77250</v>
      </c>
      <c r="C682" s="23">
        <v>77250</v>
      </c>
      <c r="D682" s="23">
        <v>-64830</v>
      </c>
      <c r="E682" s="23">
        <v>12420</v>
      </c>
      <c r="F682" s="31">
        <v>-0.83922330097087383</v>
      </c>
    </row>
    <row r="683" spans="1:6" x14ac:dyDescent="0.2">
      <c r="A683" s="38" t="s">
        <v>151</v>
      </c>
      <c r="B683" s="23">
        <v>1750</v>
      </c>
      <c r="C683" s="23">
        <v>1750</v>
      </c>
      <c r="D683" s="23">
        <v>-1050</v>
      </c>
      <c r="E683" s="23">
        <v>700</v>
      </c>
      <c r="F683" s="31">
        <v>-0.6</v>
      </c>
    </row>
    <row r="684" spans="1:6" x14ac:dyDescent="0.2">
      <c r="A684" s="35" t="s">
        <v>119</v>
      </c>
      <c r="B684" s="23">
        <v>83758</v>
      </c>
      <c r="C684" s="23">
        <v>83758</v>
      </c>
      <c r="D684" s="23">
        <v>-83758</v>
      </c>
      <c r="E684" s="23">
        <v>0</v>
      </c>
      <c r="F684" s="31">
        <v>-1</v>
      </c>
    </row>
    <row r="685" spans="1:6" x14ac:dyDescent="0.2">
      <c r="A685" s="36" t="s">
        <v>120</v>
      </c>
      <c r="B685" s="23">
        <v>83758</v>
      </c>
      <c r="C685" s="23">
        <v>83758</v>
      </c>
      <c r="D685" s="23">
        <v>-83758</v>
      </c>
      <c r="E685" s="23">
        <v>0</v>
      </c>
      <c r="F685" s="31">
        <v>-1</v>
      </c>
    </row>
    <row r="686" spans="1:6" x14ac:dyDescent="0.2">
      <c r="A686" s="37" t="s">
        <v>121</v>
      </c>
      <c r="B686" s="23">
        <v>83758</v>
      </c>
      <c r="C686" s="23">
        <v>83758</v>
      </c>
      <c r="D686" s="23">
        <v>-83758</v>
      </c>
      <c r="E686" s="23">
        <v>0</v>
      </c>
      <c r="F686" s="31">
        <v>-1</v>
      </c>
    </row>
    <row r="687" spans="1:6" x14ac:dyDescent="0.2">
      <c r="A687" s="38" t="s">
        <v>351</v>
      </c>
      <c r="B687" s="23">
        <v>83758</v>
      </c>
      <c r="C687" s="23">
        <v>83758</v>
      </c>
      <c r="D687" s="23">
        <v>-83758</v>
      </c>
      <c r="E687" s="23">
        <v>0</v>
      </c>
      <c r="F687" s="31">
        <v>-1</v>
      </c>
    </row>
    <row r="688" spans="1:6" x14ac:dyDescent="0.2">
      <c r="A688" s="35" t="s">
        <v>186</v>
      </c>
      <c r="B688" s="23">
        <v>19000</v>
      </c>
      <c r="C688" s="23">
        <v>19000</v>
      </c>
      <c r="D688" s="23">
        <v>-19000</v>
      </c>
      <c r="E688" s="23">
        <v>0</v>
      </c>
      <c r="F688" s="31">
        <v>-1</v>
      </c>
    </row>
    <row r="689" spans="1:6" x14ac:dyDescent="0.2">
      <c r="A689" s="36" t="s">
        <v>187</v>
      </c>
      <c r="B689" s="23">
        <v>19000</v>
      </c>
      <c r="C689" s="23">
        <v>19000</v>
      </c>
      <c r="D689" s="23">
        <v>-19000</v>
      </c>
      <c r="E689" s="23">
        <v>0</v>
      </c>
      <c r="F689" s="31">
        <v>-1</v>
      </c>
    </row>
    <row r="690" spans="1:6" x14ac:dyDescent="0.2">
      <c r="A690" s="37" t="s">
        <v>121</v>
      </c>
      <c r="B690" s="23">
        <v>19000</v>
      </c>
      <c r="C690" s="23">
        <v>19000</v>
      </c>
      <c r="D690" s="23">
        <v>-19000</v>
      </c>
      <c r="E690" s="23">
        <v>0</v>
      </c>
      <c r="F690" s="31">
        <v>-1</v>
      </c>
    </row>
    <row r="691" spans="1:6" x14ac:dyDescent="0.2">
      <c r="A691" s="38" t="s">
        <v>149</v>
      </c>
      <c r="B691" s="23">
        <v>2000</v>
      </c>
      <c r="C691" s="23">
        <v>2000</v>
      </c>
      <c r="D691" s="23">
        <v>-2000</v>
      </c>
      <c r="E691" s="23">
        <v>0</v>
      </c>
      <c r="F691" s="31">
        <v>-1</v>
      </c>
    </row>
    <row r="692" spans="1:6" x14ac:dyDescent="0.2">
      <c r="A692" s="38" t="s">
        <v>137</v>
      </c>
      <c r="B692" s="23">
        <v>12000</v>
      </c>
      <c r="C692" s="23">
        <v>12000</v>
      </c>
      <c r="D692" s="23">
        <v>-12000</v>
      </c>
      <c r="E692" s="23">
        <v>0</v>
      </c>
      <c r="F692" s="31">
        <v>-1</v>
      </c>
    </row>
    <row r="693" spans="1:6" x14ac:dyDescent="0.2">
      <c r="A693" s="38" t="s">
        <v>145</v>
      </c>
      <c r="B693" s="23">
        <v>5000</v>
      </c>
      <c r="C693" s="23">
        <v>5000</v>
      </c>
      <c r="D693" s="23">
        <v>-5000</v>
      </c>
      <c r="E693" s="23">
        <v>0</v>
      </c>
      <c r="F693" s="31">
        <v>-1</v>
      </c>
    </row>
    <row r="694" spans="1:6" x14ac:dyDescent="0.2">
      <c r="A694" s="35" t="s">
        <v>7</v>
      </c>
      <c r="B694" s="23">
        <v>2646866.1100000003</v>
      </c>
      <c r="C694" s="23">
        <v>2646016.1100000003</v>
      </c>
      <c r="D694" s="23">
        <v>-132789</v>
      </c>
      <c r="E694" s="23">
        <v>2513227.11</v>
      </c>
      <c r="F694" s="31">
        <v>-5.0184501711140368E-2</v>
      </c>
    </row>
    <row r="695" spans="1:6" x14ac:dyDescent="0.2">
      <c r="A695" s="36" t="s">
        <v>41</v>
      </c>
      <c r="B695" s="23">
        <v>733800</v>
      </c>
      <c r="C695" s="23">
        <v>733800</v>
      </c>
      <c r="D695" s="23">
        <v>-25305.83</v>
      </c>
      <c r="E695" s="23">
        <v>708494.17</v>
      </c>
      <c r="F695" s="31">
        <v>-3.4486004360861272E-2</v>
      </c>
    </row>
    <row r="696" spans="1:6" x14ac:dyDescent="0.2">
      <c r="A696" s="37" t="s">
        <v>42</v>
      </c>
      <c r="B696" s="23">
        <v>729500</v>
      </c>
      <c r="C696" s="23">
        <v>729500</v>
      </c>
      <c r="D696" s="23">
        <v>-25005.83</v>
      </c>
      <c r="E696" s="23">
        <v>704494.17</v>
      </c>
      <c r="F696" s="31">
        <v>-3.4278039753255655E-2</v>
      </c>
    </row>
    <row r="697" spans="1:6" x14ac:dyDescent="0.2">
      <c r="A697" s="38" t="s">
        <v>43</v>
      </c>
      <c r="B697" s="23">
        <v>10000</v>
      </c>
      <c r="C697" s="23">
        <v>24259</v>
      </c>
      <c r="D697" s="23">
        <v>0</v>
      </c>
      <c r="E697" s="23">
        <v>24259</v>
      </c>
      <c r="F697" s="31">
        <v>0</v>
      </c>
    </row>
    <row r="698" spans="1:6" x14ac:dyDescent="0.2">
      <c r="A698" s="38" t="s">
        <v>46</v>
      </c>
      <c r="B698" s="23">
        <v>24000</v>
      </c>
      <c r="C698" s="23">
        <v>16741</v>
      </c>
      <c r="D698" s="23">
        <v>0</v>
      </c>
      <c r="E698" s="23">
        <v>16741</v>
      </c>
      <c r="F698" s="31">
        <v>0</v>
      </c>
    </row>
    <row r="699" spans="1:6" x14ac:dyDescent="0.2">
      <c r="A699" s="38" t="s">
        <v>48</v>
      </c>
      <c r="B699" s="23">
        <v>3700</v>
      </c>
      <c r="C699" s="23">
        <v>3700</v>
      </c>
      <c r="D699" s="23">
        <v>0</v>
      </c>
      <c r="E699" s="23">
        <v>3700</v>
      </c>
      <c r="F699" s="31">
        <v>0</v>
      </c>
    </row>
    <row r="700" spans="1:6" x14ac:dyDescent="0.2">
      <c r="A700" s="38" t="s">
        <v>50</v>
      </c>
      <c r="B700" s="23">
        <v>33000</v>
      </c>
      <c r="C700" s="23">
        <v>33000</v>
      </c>
      <c r="D700" s="23">
        <v>0</v>
      </c>
      <c r="E700" s="23">
        <v>33000</v>
      </c>
      <c r="F700" s="31">
        <v>0</v>
      </c>
    </row>
    <row r="701" spans="1:6" x14ac:dyDescent="0.2">
      <c r="A701" s="38" t="s">
        <v>54</v>
      </c>
      <c r="B701" s="23">
        <v>15000</v>
      </c>
      <c r="C701" s="23">
        <v>12000</v>
      </c>
      <c r="D701" s="23">
        <v>-4160</v>
      </c>
      <c r="E701" s="23">
        <v>7840</v>
      </c>
      <c r="F701" s="31">
        <v>-0.34666666666666668</v>
      </c>
    </row>
    <row r="702" spans="1:6" x14ac:dyDescent="0.2">
      <c r="A702" s="38" t="s">
        <v>56</v>
      </c>
      <c r="B702" s="23">
        <v>312000</v>
      </c>
      <c r="C702" s="23">
        <v>312000</v>
      </c>
      <c r="D702" s="23">
        <v>-721.76</v>
      </c>
      <c r="E702" s="23">
        <v>311278.24</v>
      </c>
      <c r="F702" s="31">
        <v>-2.3133333333333335E-3</v>
      </c>
    </row>
    <row r="703" spans="1:6" x14ac:dyDescent="0.2">
      <c r="A703" s="38" t="s">
        <v>58</v>
      </c>
      <c r="B703" s="23">
        <v>186000</v>
      </c>
      <c r="C703" s="23">
        <v>178904.8</v>
      </c>
      <c r="D703" s="23">
        <v>0</v>
      </c>
      <c r="E703" s="23">
        <v>178904.8</v>
      </c>
      <c r="F703" s="31">
        <v>0</v>
      </c>
    </row>
    <row r="704" spans="1:6" x14ac:dyDescent="0.2">
      <c r="A704" s="38" t="s">
        <v>62</v>
      </c>
      <c r="B704" s="23">
        <v>7000</v>
      </c>
      <c r="C704" s="23">
        <v>7000</v>
      </c>
      <c r="D704" s="23">
        <v>-4000</v>
      </c>
      <c r="E704" s="23">
        <v>3000</v>
      </c>
      <c r="F704" s="31">
        <v>-0.5714285714285714</v>
      </c>
    </row>
    <row r="705" spans="1:6" x14ac:dyDescent="0.2">
      <c r="A705" s="38" t="s">
        <v>64</v>
      </c>
      <c r="B705" s="23">
        <v>5000</v>
      </c>
      <c r="C705" s="23">
        <v>5000</v>
      </c>
      <c r="D705" s="23">
        <v>-1900</v>
      </c>
      <c r="E705" s="23">
        <v>3100</v>
      </c>
      <c r="F705" s="31">
        <v>-0.38</v>
      </c>
    </row>
    <row r="706" spans="1:6" x14ac:dyDescent="0.2">
      <c r="A706" s="38" t="s">
        <v>66</v>
      </c>
      <c r="B706" s="23">
        <v>27800</v>
      </c>
      <c r="C706" s="23">
        <v>23800</v>
      </c>
      <c r="D706" s="23">
        <v>-7224</v>
      </c>
      <c r="E706" s="23">
        <v>16576</v>
      </c>
      <c r="F706" s="31">
        <v>-0.30352941176470588</v>
      </c>
    </row>
    <row r="707" spans="1:6" x14ac:dyDescent="0.2">
      <c r="A707" s="38" t="s">
        <v>349</v>
      </c>
      <c r="B707" s="23">
        <v>0</v>
      </c>
      <c r="C707" s="23">
        <v>7095.2</v>
      </c>
      <c r="D707" s="23">
        <v>0</v>
      </c>
      <c r="E707" s="23">
        <v>7095.2</v>
      </c>
      <c r="F707" s="31">
        <v>0</v>
      </c>
    </row>
    <row r="708" spans="1:6" x14ac:dyDescent="0.2">
      <c r="A708" s="38" t="s">
        <v>70</v>
      </c>
      <c r="B708" s="23">
        <v>15000</v>
      </c>
      <c r="C708" s="23">
        <v>15000</v>
      </c>
      <c r="D708" s="23">
        <v>0</v>
      </c>
      <c r="E708" s="23">
        <v>15000</v>
      </c>
      <c r="F708" s="31">
        <v>0</v>
      </c>
    </row>
    <row r="709" spans="1:6" x14ac:dyDescent="0.2">
      <c r="A709" s="38" t="s">
        <v>280</v>
      </c>
      <c r="B709" s="23">
        <v>3000</v>
      </c>
      <c r="C709" s="23">
        <v>3000</v>
      </c>
      <c r="D709" s="23">
        <v>-1000</v>
      </c>
      <c r="E709" s="23">
        <v>2000</v>
      </c>
      <c r="F709" s="31">
        <v>-0.33333333333333331</v>
      </c>
    </row>
    <row r="710" spans="1:6" x14ac:dyDescent="0.2">
      <c r="A710" s="38" t="s">
        <v>74</v>
      </c>
      <c r="B710" s="23">
        <v>15000</v>
      </c>
      <c r="C710" s="23">
        <v>15000</v>
      </c>
      <c r="D710" s="23">
        <v>-6000</v>
      </c>
      <c r="E710" s="23">
        <v>9000</v>
      </c>
      <c r="F710" s="31">
        <v>-0.4</v>
      </c>
    </row>
    <row r="711" spans="1:6" x14ac:dyDescent="0.2">
      <c r="A711" s="38" t="s">
        <v>76</v>
      </c>
      <c r="B711" s="23">
        <v>10000</v>
      </c>
      <c r="C711" s="23">
        <v>10000</v>
      </c>
      <c r="D711" s="23">
        <v>0</v>
      </c>
      <c r="E711" s="23">
        <v>10000</v>
      </c>
      <c r="F711" s="31">
        <v>0</v>
      </c>
    </row>
    <row r="712" spans="1:6" x14ac:dyDescent="0.2">
      <c r="A712" s="38" t="s">
        <v>78</v>
      </c>
      <c r="B712" s="23">
        <v>3000</v>
      </c>
      <c r="C712" s="23">
        <v>3000</v>
      </c>
      <c r="D712" s="23">
        <v>-7.0000000000000007E-2</v>
      </c>
      <c r="E712" s="23">
        <v>2999.93</v>
      </c>
      <c r="F712" s="31">
        <v>-2.3333333333333336E-5</v>
      </c>
    </row>
    <row r="713" spans="1:6" x14ac:dyDescent="0.2">
      <c r="A713" s="38" t="s">
        <v>82</v>
      </c>
      <c r="B713" s="23">
        <v>29000</v>
      </c>
      <c r="C713" s="23">
        <v>29000</v>
      </c>
      <c r="D713" s="23">
        <v>0</v>
      </c>
      <c r="E713" s="23">
        <v>29000</v>
      </c>
      <c r="F713" s="31">
        <v>0</v>
      </c>
    </row>
    <row r="714" spans="1:6" x14ac:dyDescent="0.2">
      <c r="A714" s="38" t="s">
        <v>86</v>
      </c>
      <c r="B714" s="23">
        <v>31000</v>
      </c>
      <c r="C714" s="23">
        <v>31000</v>
      </c>
      <c r="D714" s="23">
        <v>0</v>
      </c>
      <c r="E714" s="23">
        <v>31000</v>
      </c>
      <c r="F714" s="31">
        <v>0</v>
      </c>
    </row>
    <row r="715" spans="1:6" x14ac:dyDescent="0.2">
      <c r="A715" s="37" t="s">
        <v>90</v>
      </c>
      <c r="B715" s="23">
        <v>4300</v>
      </c>
      <c r="C715" s="23">
        <v>4300</v>
      </c>
      <c r="D715" s="23">
        <v>-300</v>
      </c>
      <c r="E715" s="23">
        <v>4000</v>
      </c>
      <c r="F715" s="31">
        <v>-6.9767441860465115E-2</v>
      </c>
    </row>
    <row r="716" spans="1:6" x14ac:dyDescent="0.2">
      <c r="A716" s="38" t="s">
        <v>91</v>
      </c>
      <c r="B716" s="23">
        <v>4000</v>
      </c>
      <c r="C716" s="23">
        <v>4000</v>
      </c>
      <c r="D716" s="23">
        <v>0</v>
      </c>
      <c r="E716" s="23">
        <v>4000</v>
      </c>
      <c r="F716" s="31">
        <v>0</v>
      </c>
    </row>
    <row r="717" spans="1:6" x14ac:dyDescent="0.2">
      <c r="A717" s="38" t="s">
        <v>93</v>
      </c>
      <c r="B717" s="23">
        <v>100</v>
      </c>
      <c r="C717" s="23">
        <v>100</v>
      </c>
      <c r="D717" s="23">
        <v>-100</v>
      </c>
      <c r="E717" s="23">
        <v>0</v>
      </c>
      <c r="F717" s="31">
        <v>-1</v>
      </c>
    </row>
    <row r="718" spans="1:6" x14ac:dyDescent="0.2">
      <c r="A718" s="38" t="s">
        <v>310</v>
      </c>
      <c r="B718" s="23">
        <v>200</v>
      </c>
      <c r="C718" s="23">
        <v>200</v>
      </c>
      <c r="D718" s="23">
        <v>-200</v>
      </c>
      <c r="E718" s="23">
        <v>0</v>
      </c>
      <c r="F718" s="31">
        <v>-1</v>
      </c>
    </row>
    <row r="719" spans="1:6" x14ac:dyDescent="0.2">
      <c r="A719" s="36" t="s">
        <v>8</v>
      </c>
      <c r="B719" s="23">
        <v>1913066.1099999999</v>
      </c>
      <c r="C719" s="23">
        <v>1912216.1099999999</v>
      </c>
      <c r="D719" s="23">
        <v>-107483.16999999997</v>
      </c>
      <c r="E719" s="23">
        <v>1804732.94</v>
      </c>
      <c r="F719" s="31">
        <v>-5.620869390123482E-2</v>
      </c>
    </row>
    <row r="720" spans="1:6" x14ac:dyDescent="0.2">
      <c r="A720" s="37" t="s">
        <v>9</v>
      </c>
      <c r="B720" s="23">
        <v>1913066.1099999999</v>
      </c>
      <c r="C720" s="23">
        <v>1912216.1099999999</v>
      </c>
      <c r="D720" s="23">
        <v>-107483.16999999997</v>
      </c>
      <c r="E720" s="23">
        <v>1804732.94</v>
      </c>
      <c r="F720" s="31">
        <v>-5.620869390123482E-2</v>
      </c>
    </row>
    <row r="721" spans="1:6" x14ac:dyDescent="0.2">
      <c r="A721" s="38" t="s">
        <v>10</v>
      </c>
      <c r="B721" s="23">
        <v>1192392</v>
      </c>
      <c r="C721" s="23">
        <v>1192392</v>
      </c>
      <c r="D721" s="23">
        <v>-44857.77</v>
      </c>
      <c r="E721" s="23">
        <v>1147534.23</v>
      </c>
      <c r="F721" s="31">
        <v>-3.7619985709397577E-2</v>
      </c>
    </row>
    <row r="722" spans="1:6" x14ac:dyDescent="0.2">
      <c r="A722" s="38" t="s">
        <v>13</v>
      </c>
      <c r="B722" s="23">
        <v>174833.64</v>
      </c>
      <c r="C722" s="23">
        <v>174833.64</v>
      </c>
      <c r="D722" s="23">
        <v>-7417.56</v>
      </c>
      <c r="E722" s="23">
        <v>167416.08000000002</v>
      </c>
      <c r="F722" s="31">
        <v>-4.24263888803093E-2</v>
      </c>
    </row>
    <row r="723" spans="1:6" x14ac:dyDescent="0.2">
      <c r="A723" s="38" t="s">
        <v>15</v>
      </c>
      <c r="B723" s="23">
        <v>113935.47</v>
      </c>
      <c r="C723" s="23">
        <v>113935.47</v>
      </c>
      <c r="D723" s="23">
        <v>0</v>
      </c>
      <c r="E723" s="23">
        <v>113935.47</v>
      </c>
      <c r="F723" s="31">
        <v>0</v>
      </c>
    </row>
    <row r="724" spans="1:6" x14ac:dyDescent="0.2">
      <c r="A724" s="38" t="s">
        <v>17</v>
      </c>
      <c r="B724" s="23">
        <v>42205.279999999999</v>
      </c>
      <c r="C724" s="23">
        <v>42205.279999999999</v>
      </c>
      <c r="D724" s="23">
        <v>0</v>
      </c>
      <c r="E724" s="23">
        <v>42205.279999999999</v>
      </c>
      <c r="F724" s="31">
        <v>0</v>
      </c>
    </row>
    <row r="725" spans="1:6" x14ac:dyDescent="0.2">
      <c r="A725" s="38" t="s">
        <v>19</v>
      </c>
      <c r="B725" s="23">
        <v>2904</v>
      </c>
      <c r="C725" s="23">
        <v>2904</v>
      </c>
      <c r="D725" s="23">
        <v>-1986.13</v>
      </c>
      <c r="E725" s="23">
        <v>917.86999999999989</v>
      </c>
      <c r="F725" s="31">
        <v>-0.68392906336088155</v>
      </c>
    </row>
    <row r="726" spans="1:6" x14ac:dyDescent="0.2">
      <c r="A726" s="38" t="s">
        <v>21</v>
      </c>
      <c r="B726" s="23">
        <v>23232</v>
      </c>
      <c r="C726" s="23">
        <v>23232</v>
      </c>
      <c r="D726" s="23">
        <v>-10724.06</v>
      </c>
      <c r="E726" s="23">
        <v>12507.94</v>
      </c>
      <c r="F726" s="31">
        <v>-0.46160726584022038</v>
      </c>
    </row>
    <row r="727" spans="1:6" x14ac:dyDescent="0.2">
      <c r="A727" s="38" t="s">
        <v>23</v>
      </c>
      <c r="B727" s="23">
        <v>874.17</v>
      </c>
      <c r="C727" s="23">
        <v>874.17</v>
      </c>
      <c r="D727" s="23">
        <v>-473.14</v>
      </c>
      <c r="E727" s="23">
        <v>401.03</v>
      </c>
      <c r="F727" s="31">
        <v>-0.54124483796057976</v>
      </c>
    </row>
    <row r="728" spans="1:6" x14ac:dyDescent="0.2">
      <c r="A728" s="38" t="s">
        <v>25</v>
      </c>
      <c r="B728" s="23">
        <v>5245.01</v>
      </c>
      <c r="C728" s="23">
        <v>5245.01</v>
      </c>
      <c r="D728" s="23">
        <v>1507.64</v>
      </c>
      <c r="E728" s="23">
        <v>6752.6500000000005</v>
      </c>
      <c r="F728" s="31">
        <v>0.28744273128173253</v>
      </c>
    </row>
    <row r="729" spans="1:6" x14ac:dyDescent="0.2">
      <c r="A729" s="38" t="s">
        <v>27</v>
      </c>
      <c r="B729" s="23">
        <v>4000.9</v>
      </c>
      <c r="C729" s="23">
        <v>4000.9</v>
      </c>
      <c r="D729" s="23">
        <v>1619.15</v>
      </c>
      <c r="E729" s="23">
        <v>5620.05</v>
      </c>
      <c r="F729" s="31">
        <v>0.40469644330025745</v>
      </c>
    </row>
    <row r="730" spans="1:6" x14ac:dyDescent="0.2">
      <c r="A730" s="38" t="s">
        <v>29</v>
      </c>
      <c r="B730" s="23">
        <v>42312.45</v>
      </c>
      <c r="C730" s="23">
        <v>42312.45</v>
      </c>
      <c r="D730" s="23">
        <v>-19162.86</v>
      </c>
      <c r="E730" s="23">
        <v>23149.589999999997</v>
      </c>
      <c r="F730" s="31">
        <v>-0.4528893978013564</v>
      </c>
    </row>
    <row r="731" spans="1:6" x14ac:dyDescent="0.2">
      <c r="A731" s="38" t="s">
        <v>31</v>
      </c>
      <c r="B731" s="23">
        <v>6222.72</v>
      </c>
      <c r="C731" s="23">
        <v>6222.72</v>
      </c>
      <c r="D731" s="23">
        <v>1433.71</v>
      </c>
      <c r="E731" s="23">
        <v>7656.43</v>
      </c>
      <c r="F731" s="31">
        <v>0.23039924663169803</v>
      </c>
    </row>
    <row r="732" spans="1:6" x14ac:dyDescent="0.2">
      <c r="A732" s="38" t="s">
        <v>33</v>
      </c>
      <c r="B732" s="23">
        <v>4445.4399999999996</v>
      </c>
      <c r="C732" s="23">
        <v>4445.4399999999996</v>
      </c>
      <c r="D732" s="23">
        <v>-2222.7199999999998</v>
      </c>
      <c r="E732" s="23">
        <v>2222.7199999999998</v>
      </c>
      <c r="F732" s="31">
        <v>-0.5</v>
      </c>
    </row>
    <row r="733" spans="1:6" x14ac:dyDescent="0.2">
      <c r="A733" s="38" t="s">
        <v>35</v>
      </c>
      <c r="B733" s="23">
        <v>172079.88</v>
      </c>
      <c r="C733" s="23">
        <v>172079.88</v>
      </c>
      <c r="D733" s="23">
        <v>-4510.51</v>
      </c>
      <c r="E733" s="23">
        <v>167569.37</v>
      </c>
      <c r="F733" s="31">
        <v>-2.6211722137416647E-2</v>
      </c>
    </row>
    <row r="734" spans="1:6" x14ac:dyDescent="0.2">
      <c r="A734" s="38" t="s">
        <v>37</v>
      </c>
      <c r="B734" s="23">
        <v>113935.47</v>
      </c>
      <c r="C734" s="23">
        <v>113935.47</v>
      </c>
      <c r="D734" s="23">
        <v>-20688.919999999998</v>
      </c>
      <c r="E734" s="23">
        <v>93246.55</v>
      </c>
      <c r="F734" s="31">
        <v>-0.18158454079313491</v>
      </c>
    </row>
    <row r="735" spans="1:6" x14ac:dyDescent="0.2">
      <c r="A735" s="38" t="s">
        <v>39</v>
      </c>
      <c r="B735" s="23">
        <v>14447.68</v>
      </c>
      <c r="C735" s="23">
        <v>13597.68</v>
      </c>
      <c r="D735" s="23">
        <v>0</v>
      </c>
      <c r="E735" s="23">
        <v>13597.68</v>
      </c>
      <c r="F735" s="31">
        <v>0</v>
      </c>
    </row>
    <row r="736" spans="1:6" x14ac:dyDescent="0.2">
      <c r="A736" s="35" t="s">
        <v>211</v>
      </c>
      <c r="B736" s="23">
        <v>51700</v>
      </c>
      <c r="C736" s="23">
        <v>51700</v>
      </c>
      <c r="D736" s="23">
        <v>-27741.66</v>
      </c>
      <c r="E736" s="23">
        <v>23958.34</v>
      </c>
      <c r="F736" s="31">
        <v>-0.53658916827852998</v>
      </c>
    </row>
    <row r="737" spans="1:6" x14ac:dyDescent="0.2">
      <c r="A737" s="36" t="s">
        <v>212</v>
      </c>
      <c r="B737" s="23">
        <v>40700</v>
      </c>
      <c r="C737" s="23">
        <v>40700</v>
      </c>
      <c r="D737" s="23">
        <v>-20741.66</v>
      </c>
      <c r="E737" s="23">
        <v>19958.34</v>
      </c>
      <c r="F737" s="31">
        <v>-0.50962309582309584</v>
      </c>
    </row>
    <row r="738" spans="1:6" x14ac:dyDescent="0.2">
      <c r="A738" s="37" t="s">
        <v>121</v>
      </c>
      <c r="B738" s="23">
        <v>36700</v>
      </c>
      <c r="C738" s="23">
        <v>36700</v>
      </c>
      <c r="D738" s="23">
        <v>-16741.66</v>
      </c>
      <c r="E738" s="23">
        <v>19958.34</v>
      </c>
      <c r="F738" s="31">
        <v>-0.45617602179836514</v>
      </c>
    </row>
    <row r="739" spans="1:6" x14ac:dyDescent="0.2">
      <c r="A739" s="38" t="s">
        <v>149</v>
      </c>
      <c r="B739" s="23">
        <v>1000</v>
      </c>
      <c r="C739" s="23">
        <v>1000</v>
      </c>
      <c r="D739" s="23">
        <v>-1000</v>
      </c>
      <c r="E739" s="23">
        <v>0</v>
      </c>
      <c r="F739" s="31">
        <v>-1</v>
      </c>
    </row>
    <row r="740" spans="1:6" x14ac:dyDescent="0.2">
      <c r="A740" s="38" t="s">
        <v>141</v>
      </c>
      <c r="B740" s="23">
        <v>11000</v>
      </c>
      <c r="C740" s="23">
        <v>11000</v>
      </c>
      <c r="D740" s="23">
        <v>0</v>
      </c>
      <c r="E740" s="23">
        <v>11000</v>
      </c>
      <c r="F740" s="31">
        <v>0</v>
      </c>
    </row>
    <row r="741" spans="1:6" x14ac:dyDescent="0.2">
      <c r="A741" s="38" t="s">
        <v>128</v>
      </c>
      <c r="B741" s="23">
        <v>16700</v>
      </c>
      <c r="C741" s="23">
        <v>16700</v>
      </c>
      <c r="D741" s="23">
        <v>-9741.66</v>
      </c>
      <c r="E741" s="23">
        <v>6958.34</v>
      </c>
      <c r="F741" s="31">
        <v>-0.58333293413173648</v>
      </c>
    </row>
    <row r="742" spans="1:6" x14ac:dyDescent="0.2">
      <c r="A742" s="38" t="s">
        <v>175</v>
      </c>
      <c r="B742" s="23">
        <v>2000</v>
      </c>
      <c r="C742" s="23">
        <v>2000</v>
      </c>
      <c r="D742" s="23">
        <v>0</v>
      </c>
      <c r="E742" s="23">
        <v>2000</v>
      </c>
      <c r="F742" s="31">
        <v>0</v>
      </c>
    </row>
    <row r="743" spans="1:6" x14ac:dyDescent="0.2">
      <c r="A743" s="38" t="s">
        <v>168</v>
      </c>
      <c r="B743" s="23">
        <v>6000</v>
      </c>
      <c r="C743" s="23">
        <v>6000</v>
      </c>
      <c r="D743" s="23">
        <v>-6000</v>
      </c>
      <c r="E743" s="23">
        <v>0</v>
      </c>
      <c r="F743" s="31">
        <v>-1</v>
      </c>
    </row>
    <row r="744" spans="1:6" x14ac:dyDescent="0.2">
      <c r="A744" s="37" t="s">
        <v>231</v>
      </c>
      <c r="B744" s="23">
        <v>4000</v>
      </c>
      <c r="C744" s="23">
        <v>4000</v>
      </c>
      <c r="D744" s="23">
        <v>-4000</v>
      </c>
      <c r="E744" s="23">
        <v>0</v>
      </c>
      <c r="F744" s="31">
        <v>-1</v>
      </c>
    </row>
    <row r="745" spans="1:6" x14ac:dyDescent="0.2">
      <c r="A745" s="38" t="s">
        <v>232</v>
      </c>
      <c r="B745" s="23">
        <v>4000</v>
      </c>
      <c r="C745" s="23">
        <v>4000</v>
      </c>
      <c r="D745" s="23">
        <v>-4000</v>
      </c>
      <c r="E745" s="23">
        <v>0</v>
      </c>
      <c r="F745" s="31">
        <v>-1</v>
      </c>
    </row>
    <row r="746" spans="1:6" x14ac:dyDescent="0.2">
      <c r="A746" s="36" t="s">
        <v>220</v>
      </c>
      <c r="B746" s="23">
        <v>11000</v>
      </c>
      <c r="C746" s="23">
        <v>11000</v>
      </c>
      <c r="D746" s="23">
        <v>-7000</v>
      </c>
      <c r="E746" s="23">
        <v>4000</v>
      </c>
      <c r="F746" s="31">
        <v>-0.63636363636363635</v>
      </c>
    </row>
    <row r="747" spans="1:6" x14ac:dyDescent="0.2">
      <c r="A747" s="37" t="s">
        <v>121</v>
      </c>
      <c r="B747" s="23">
        <v>6500</v>
      </c>
      <c r="C747" s="23">
        <v>6500</v>
      </c>
      <c r="D747" s="23">
        <v>-2500</v>
      </c>
      <c r="E747" s="23">
        <v>4000</v>
      </c>
      <c r="F747" s="31">
        <v>-0.38461538461538464</v>
      </c>
    </row>
    <row r="748" spans="1:6" x14ac:dyDescent="0.2">
      <c r="A748" s="38" t="s">
        <v>137</v>
      </c>
      <c r="B748" s="23">
        <v>1000</v>
      </c>
      <c r="C748" s="23">
        <v>1000</v>
      </c>
      <c r="D748" s="23">
        <v>-1000</v>
      </c>
      <c r="E748" s="23">
        <v>0</v>
      </c>
      <c r="F748" s="31">
        <v>-1</v>
      </c>
    </row>
    <row r="749" spans="1:6" x14ac:dyDescent="0.2">
      <c r="A749" s="38" t="s">
        <v>178</v>
      </c>
      <c r="B749" s="23">
        <v>4000</v>
      </c>
      <c r="C749" s="23">
        <v>4000</v>
      </c>
      <c r="D749" s="23">
        <v>0</v>
      </c>
      <c r="E749" s="23">
        <v>4000</v>
      </c>
      <c r="F749" s="31">
        <v>0</v>
      </c>
    </row>
    <row r="750" spans="1:6" x14ac:dyDescent="0.2">
      <c r="A750" s="38" t="s">
        <v>134</v>
      </c>
      <c r="B750" s="23">
        <v>1500</v>
      </c>
      <c r="C750" s="23">
        <v>1500</v>
      </c>
      <c r="D750" s="23">
        <v>-1500</v>
      </c>
      <c r="E750" s="23">
        <v>0</v>
      </c>
      <c r="F750" s="31">
        <v>-1</v>
      </c>
    </row>
    <row r="751" spans="1:6" x14ac:dyDescent="0.2">
      <c r="A751" s="37" t="s">
        <v>231</v>
      </c>
      <c r="B751" s="23">
        <v>4500</v>
      </c>
      <c r="C751" s="23">
        <v>4500</v>
      </c>
      <c r="D751" s="23">
        <v>-4500</v>
      </c>
      <c r="E751" s="23">
        <v>0</v>
      </c>
      <c r="F751" s="31">
        <v>-1</v>
      </c>
    </row>
    <row r="752" spans="1:6" x14ac:dyDescent="0.2">
      <c r="A752" s="38" t="s">
        <v>234</v>
      </c>
      <c r="B752" s="23">
        <v>4500</v>
      </c>
      <c r="C752" s="23">
        <v>4500</v>
      </c>
      <c r="D752" s="23">
        <v>-4500</v>
      </c>
      <c r="E752" s="23">
        <v>0</v>
      </c>
      <c r="F752" s="31">
        <v>-1</v>
      </c>
    </row>
    <row r="753" spans="1:6" x14ac:dyDescent="0.2">
      <c r="A753" s="35" t="s">
        <v>95</v>
      </c>
      <c r="B753" s="23">
        <v>6200246.3900000006</v>
      </c>
      <c r="C753" s="23">
        <v>6201096.3899999997</v>
      </c>
      <c r="D753" s="23">
        <v>-977380.4800000001</v>
      </c>
      <c r="E753" s="23">
        <v>5223715.9099999992</v>
      </c>
      <c r="F753" s="31">
        <v>-0.15761414087614273</v>
      </c>
    </row>
    <row r="754" spans="1:6" x14ac:dyDescent="0.2">
      <c r="A754" s="36" t="s">
        <v>136</v>
      </c>
      <c r="B754" s="23">
        <v>5086518.5600000005</v>
      </c>
      <c r="C754" s="23">
        <v>5086518.5599999996</v>
      </c>
      <c r="D754" s="23">
        <v>-569053.33000000007</v>
      </c>
      <c r="E754" s="23">
        <v>4517465.2299999995</v>
      </c>
      <c r="F754" s="31">
        <v>-0.11187481639701323</v>
      </c>
    </row>
    <row r="755" spans="1:6" x14ac:dyDescent="0.2">
      <c r="A755" s="37" t="s">
        <v>121</v>
      </c>
      <c r="B755" s="23">
        <v>11520</v>
      </c>
      <c r="C755" s="23">
        <v>11520</v>
      </c>
      <c r="D755" s="23">
        <v>-3680</v>
      </c>
      <c r="E755" s="23">
        <v>7840</v>
      </c>
      <c r="F755" s="31">
        <v>-0.31944444444444442</v>
      </c>
    </row>
    <row r="756" spans="1:6" x14ac:dyDescent="0.2">
      <c r="A756" s="38" t="s">
        <v>145</v>
      </c>
      <c r="B756" s="23">
        <v>11520</v>
      </c>
      <c r="C756" s="23">
        <v>11520</v>
      </c>
      <c r="D756" s="23">
        <v>-3680</v>
      </c>
      <c r="E756" s="23">
        <v>7840</v>
      </c>
      <c r="F756" s="31">
        <v>-0.31944444444444442</v>
      </c>
    </row>
    <row r="757" spans="1:6" x14ac:dyDescent="0.2">
      <c r="A757" s="37" t="s">
        <v>223</v>
      </c>
      <c r="B757" s="23">
        <v>5074998.5600000005</v>
      </c>
      <c r="C757" s="23">
        <v>5074998.5599999996</v>
      </c>
      <c r="D757" s="23">
        <v>-565373.33000000007</v>
      </c>
      <c r="E757" s="23">
        <v>4509625.2299999995</v>
      </c>
      <c r="F757" s="31">
        <v>-0.11140364343275796</v>
      </c>
    </row>
    <row r="758" spans="1:6" x14ac:dyDescent="0.2">
      <c r="A758" s="38" t="s">
        <v>226</v>
      </c>
      <c r="B758" s="23">
        <v>3541980.04</v>
      </c>
      <c r="C758" s="23">
        <v>3403996.4</v>
      </c>
      <c r="D758" s="23">
        <v>-403373.33</v>
      </c>
      <c r="E758" s="23">
        <v>3000623.07</v>
      </c>
      <c r="F758" s="31">
        <v>-0.11849992849581158</v>
      </c>
    </row>
    <row r="759" spans="1:6" x14ac:dyDescent="0.2">
      <c r="A759" s="38" t="s">
        <v>228</v>
      </c>
      <c r="B759" s="23">
        <v>1533018.52</v>
      </c>
      <c r="C759" s="23">
        <v>1671002.16</v>
      </c>
      <c r="D759" s="23">
        <v>-162000</v>
      </c>
      <c r="E759" s="23">
        <v>1509002.16</v>
      </c>
      <c r="F759" s="31">
        <v>-9.6947810049509461E-2</v>
      </c>
    </row>
    <row r="760" spans="1:6" x14ac:dyDescent="0.2">
      <c r="A760" s="36" t="s">
        <v>148</v>
      </c>
      <c r="B760" s="23">
        <v>49900.35</v>
      </c>
      <c r="C760" s="23">
        <v>49900.35</v>
      </c>
      <c r="D760" s="23">
        <v>-30500</v>
      </c>
      <c r="E760" s="23">
        <v>19400.349999999999</v>
      </c>
      <c r="F760" s="31">
        <v>-0.61121815778847244</v>
      </c>
    </row>
    <row r="761" spans="1:6" x14ac:dyDescent="0.2">
      <c r="A761" s="37" t="s">
        <v>121</v>
      </c>
      <c r="B761" s="23">
        <v>49900.35</v>
      </c>
      <c r="C761" s="23">
        <v>49900.35</v>
      </c>
      <c r="D761" s="23">
        <v>-30500</v>
      </c>
      <c r="E761" s="23">
        <v>19400.349999999999</v>
      </c>
      <c r="F761" s="31">
        <v>-0.61121815778847244</v>
      </c>
    </row>
    <row r="762" spans="1:6" x14ac:dyDescent="0.2">
      <c r="A762" s="38" t="s">
        <v>149</v>
      </c>
      <c r="B762" s="23">
        <v>3500</v>
      </c>
      <c r="C762" s="23">
        <v>3500</v>
      </c>
      <c r="D762" s="23">
        <v>-3500</v>
      </c>
      <c r="E762" s="23">
        <v>0</v>
      </c>
      <c r="F762" s="31">
        <v>-1</v>
      </c>
    </row>
    <row r="763" spans="1:6" x14ac:dyDescent="0.2">
      <c r="A763" s="38" t="s">
        <v>137</v>
      </c>
      <c r="B763" s="23">
        <v>7500</v>
      </c>
      <c r="C763" s="23">
        <v>7500</v>
      </c>
      <c r="D763" s="23">
        <v>-7500</v>
      </c>
      <c r="E763" s="23">
        <v>0</v>
      </c>
      <c r="F763" s="31">
        <v>-1</v>
      </c>
    </row>
    <row r="764" spans="1:6" x14ac:dyDescent="0.2">
      <c r="A764" s="38" t="s">
        <v>151</v>
      </c>
      <c r="B764" s="23">
        <v>4500</v>
      </c>
      <c r="C764" s="23">
        <v>4500</v>
      </c>
      <c r="D764" s="23">
        <v>-4500</v>
      </c>
      <c r="E764" s="23">
        <v>0</v>
      </c>
      <c r="F764" s="31">
        <v>-1</v>
      </c>
    </row>
    <row r="765" spans="1:6" x14ac:dyDescent="0.2">
      <c r="A765" s="38" t="s">
        <v>141</v>
      </c>
      <c r="B765" s="23">
        <v>10900.35</v>
      </c>
      <c r="C765" s="23">
        <v>10900.35</v>
      </c>
      <c r="D765" s="23">
        <v>0</v>
      </c>
      <c r="E765" s="23">
        <v>10900.35</v>
      </c>
      <c r="F765" s="31">
        <v>0</v>
      </c>
    </row>
    <row r="766" spans="1:6" x14ac:dyDescent="0.2">
      <c r="A766" s="38" t="s">
        <v>124</v>
      </c>
      <c r="B766" s="23">
        <v>5500</v>
      </c>
      <c r="C766" s="23">
        <v>5500</v>
      </c>
      <c r="D766" s="23">
        <v>-5500</v>
      </c>
      <c r="E766" s="23">
        <v>0</v>
      </c>
      <c r="F766" s="31">
        <v>-1</v>
      </c>
    </row>
    <row r="767" spans="1:6" x14ac:dyDescent="0.2">
      <c r="A767" s="38" t="s">
        <v>145</v>
      </c>
      <c r="B767" s="23">
        <v>6500</v>
      </c>
      <c r="C767" s="23">
        <v>6500</v>
      </c>
      <c r="D767" s="23">
        <v>-6500</v>
      </c>
      <c r="E767" s="23">
        <v>0</v>
      </c>
      <c r="F767" s="31">
        <v>-1</v>
      </c>
    </row>
    <row r="768" spans="1:6" x14ac:dyDescent="0.2">
      <c r="A768" s="38" t="s">
        <v>166</v>
      </c>
      <c r="B768" s="23">
        <v>3000</v>
      </c>
      <c r="C768" s="23">
        <v>3000</v>
      </c>
      <c r="D768" s="23">
        <v>-3000</v>
      </c>
      <c r="E768" s="23">
        <v>0</v>
      </c>
      <c r="F768" s="31">
        <v>-1</v>
      </c>
    </row>
    <row r="769" spans="1:6" x14ac:dyDescent="0.2">
      <c r="A769" s="38" t="s">
        <v>175</v>
      </c>
      <c r="B769" s="23">
        <v>8500</v>
      </c>
      <c r="C769" s="23">
        <v>8500</v>
      </c>
      <c r="D769" s="23">
        <v>0</v>
      </c>
      <c r="E769" s="23">
        <v>8500</v>
      </c>
      <c r="F769" s="31">
        <v>0</v>
      </c>
    </row>
    <row r="770" spans="1:6" x14ac:dyDescent="0.2">
      <c r="A770" s="36" t="s">
        <v>154</v>
      </c>
      <c r="B770" s="23">
        <v>9775</v>
      </c>
      <c r="C770" s="23">
        <v>9775</v>
      </c>
      <c r="D770" s="23">
        <v>-9775</v>
      </c>
      <c r="E770" s="23">
        <v>0</v>
      </c>
      <c r="F770" s="31">
        <v>-1</v>
      </c>
    </row>
    <row r="771" spans="1:6" x14ac:dyDescent="0.2">
      <c r="A771" s="37" t="s">
        <v>121</v>
      </c>
      <c r="B771" s="23">
        <v>9775</v>
      </c>
      <c r="C771" s="23">
        <v>9775</v>
      </c>
      <c r="D771" s="23">
        <v>-9775</v>
      </c>
      <c r="E771" s="23">
        <v>0</v>
      </c>
      <c r="F771" s="31">
        <v>-1</v>
      </c>
    </row>
    <row r="772" spans="1:6" x14ac:dyDescent="0.2">
      <c r="A772" s="38" t="s">
        <v>137</v>
      </c>
      <c r="B772" s="23">
        <v>4775</v>
      </c>
      <c r="C772" s="23">
        <v>4775</v>
      </c>
      <c r="D772" s="23">
        <v>-4775</v>
      </c>
      <c r="E772" s="23">
        <v>0</v>
      </c>
      <c r="F772" s="31">
        <v>-1</v>
      </c>
    </row>
    <row r="773" spans="1:6" x14ac:dyDescent="0.2">
      <c r="A773" s="38" t="s">
        <v>151</v>
      </c>
      <c r="B773" s="23">
        <v>1000</v>
      </c>
      <c r="C773" s="23">
        <v>1000</v>
      </c>
      <c r="D773" s="23">
        <v>-1000</v>
      </c>
      <c r="E773" s="23">
        <v>0</v>
      </c>
      <c r="F773" s="31">
        <v>-1</v>
      </c>
    </row>
    <row r="774" spans="1:6" x14ac:dyDescent="0.2">
      <c r="A774" s="38" t="s">
        <v>124</v>
      </c>
      <c r="B774" s="23">
        <v>1000</v>
      </c>
      <c r="C774" s="23">
        <v>1000</v>
      </c>
      <c r="D774" s="23">
        <v>-1000</v>
      </c>
      <c r="E774" s="23">
        <v>0</v>
      </c>
      <c r="F774" s="31">
        <v>-1</v>
      </c>
    </row>
    <row r="775" spans="1:6" x14ac:dyDescent="0.2">
      <c r="A775" s="38" t="s">
        <v>178</v>
      </c>
      <c r="B775" s="23">
        <v>1000</v>
      </c>
      <c r="C775" s="23">
        <v>1000</v>
      </c>
      <c r="D775" s="23">
        <v>-1000</v>
      </c>
      <c r="E775" s="23">
        <v>0</v>
      </c>
      <c r="F775" s="31">
        <v>-1</v>
      </c>
    </row>
    <row r="776" spans="1:6" x14ac:dyDescent="0.2">
      <c r="A776" s="38" t="s">
        <v>175</v>
      </c>
      <c r="B776" s="23">
        <v>2000</v>
      </c>
      <c r="C776" s="23">
        <v>2000</v>
      </c>
      <c r="D776" s="23">
        <v>-2000</v>
      </c>
      <c r="E776" s="23">
        <v>0</v>
      </c>
      <c r="F776" s="31">
        <v>-1</v>
      </c>
    </row>
    <row r="777" spans="1:6" x14ac:dyDescent="0.2">
      <c r="A777" s="36" t="s">
        <v>96</v>
      </c>
      <c r="B777" s="23">
        <v>314623.21000000002</v>
      </c>
      <c r="C777" s="23">
        <v>315473.21000000002</v>
      </c>
      <c r="D777" s="23">
        <v>-51734.64</v>
      </c>
      <c r="E777" s="23">
        <v>263738.57</v>
      </c>
      <c r="F777" s="31">
        <v>-0.16399059685606901</v>
      </c>
    </row>
    <row r="778" spans="1:6" x14ac:dyDescent="0.2">
      <c r="A778" s="37" t="s">
        <v>97</v>
      </c>
      <c r="B778" s="23">
        <v>211623.21</v>
      </c>
      <c r="C778" s="23">
        <v>212473.21</v>
      </c>
      <c r="D778" s="23">
        <v>625.36</v>
      </c>
      <c r="E778" s="23">
        <v>213098.57</v>
      </c>
      <c r="F778" s="31">
        <v>2.9432416444407274E-3</v>
      </c>
    </row>
    <row r="779" spans="1:6" x14ac:dyDescent="0.2">
      <c r="A779" s="38" t="s">
        <v>98</v>
      </c>
      <c r="B779" s="23">
        <v>13245</v>
      </c>
      <c r="C779" s="23">
        <v>13245</v>
      </c>
      <c r="D779" s="23">
        <v>0</v>
      </c>
      <c r="E779" s="23">
        <v>13245</v>
      </c>
      <c r="F779" s="31">
        <v>0</v>
      </c>
    </row>
    <row r="780" spans="1:6" x14ac:dyDescent="0.2">
      <c r="A780" s="38" t="s">
        <v>100</v>
      </c>
      <c r="B780" s="23">
        <v>6087.3</v>
      </c>
      <c r="C780" s="23">
        <v>6087.3</v>
      </c>
      <c r="D780" s="23">
        <v>0</v>
      </c>
      <c r="E780" s="23">
        <v>6087.3</v>
      </c>
      <c r="F780" s="31">
        <v>0</v>
      </c>
    </row>
    <row r="781" spans="1:6" x14ac:dyDescent="0.2">
      <c r="A781" s="38" t="s">
        <v>102</v>
      </c>
      <c r="B781" s="23">
        <v>0</v>
      </c>
      <c r="C781" s="23">
        <v>850</v>
      </c>
      <c r="D781" s="23">
        <v>625.36</v>
      </c>
      <c r="E781" s="23">
        <v>1475.3600000000001</v>
      </c>
      <c r="F781" s="31">
        <v>0.73571764705882359</v>
      </c>
    </row>
    <row r="782" spans="1:6" x14ac:dyDescent="0.2">
      <c r="A782" s="38" t="s">
        <v>104</v>
      </c>
      <c r="B782" s="23">
        <v>158940</v>
      </c>
      <c r="C782" s="23">
        <v>158940</v>
      </c>
      <c r="D782" s="23">
        <v>0</v>
      </c>
      <c r="E782" s="23">
        <v>158940</v>
      </c>
      <c r="F782" s="31">
        <v>0</v>
      </c>
    </row>
    <row r="783" spans="1:6" x14ac:dyDescent="0.2">
      <c r="A783" s="38" t="s">
        <v>106</v>
      </c>
      <c r="B783" s="23">
        <v>20105.91</v>
      </c>
      <c r="C783" s="23">
        <v>20105.91</v>
      </c>
      <c r="D783" s="23">
        <v>0</v>
      </c>
      <c r="E783" s="23">
        <v>20105.91</v>
      </c>
      <c r="F783" s="31">
        <v>0</v>
      </c>
    </row>
    <row r="784" spans="1:6" x14ac:dyDescent="0.2">
      <c r="A784" s="38" t="s">
        <v>108</v>
      </c>
      <c r="B784" s="23">
        <v>13245</v>
      </c>
      <c r="C784" s="23">
        <v>13245</v>
      </c>
      <c r="D784" s="23">
        <v>0</v>
      </c>
      <c r="E784" s="23">
        <v>13245</v>
      </c>
      <c r="F784" s="31">
        <v>0</v>
      </c>
    </row>
    <row r="785" spans="1:6" x14ac:dyDescent="0.2">
      <c r="A785" s="37" t="s">
        <v>121</v>
      </c>
      <c r="B785" s="23">
        <v>88919.1</v>
      </c>
      <c r="C785" s="23">
        <v>88919.1</v>
      </c>
      <c r="D785" s="23">
        <v>-49360</v>
      </c>
      <c r="E785" s="23">
        <v>39559.1</v>
      </c>
      <c r="F785" s="31">
        <v>-0.55511133153619407</v>
      </c>
    </row>
    <row r="786" spans="1:6" x14ac:dyDescent="0.2">
      <c r="A786" s="38" t="s">
        <v>353</v>
      </c>
      <c r="B786" s="23">
        <v>5200</v>
      </c>
      <c r="C786" s="23">
        <v>5200</v>
      </c>
      <c r="D786" s="23">
        <v>0</v>
      </c>
      <c r="E786" s="23">
        <v>5200</v>
      </c>
      <c r="F786" s="31">
        <v>0</v>
      </c>
    </row>
    <row r="787" spans="1:6" x14ac:dyDescent="0.2">
      <c r="A787" s="38" t="s">
        <v>355</v>
      </c>
      <c r="B787" s="23">
        <v>13119.1</v>
      </c>
      <c r="C787" s="23">
        <v>13119.1</v>
      </c>
      <c r="D787" s="23">
        <v>0</v>
      </c>
      <c r="E787" s="23">
        <v>13119.1</v>
      </c>
      <c r="F787" s="31">
        <v>0</v>
      </c>
    </row>
    <row r="788" spans="1:6" x14ac:dyDescent="0.2">
      <c r="A788" s="38" t="s">
        <v>357</v>
      </c>
      <c r="B788" s="23">
        <v>400</v>
      </c>
      <c r="C788" s="23">
        <v>400</v>
      </c>
      <c r="D788" s="23">
        <v>0</v>
      </c>
      <c r="E788" s="23">
        <v>400</v>
      </c>
      <c r="F788" s="31">
        <v>0</v>
      </c>
    </row>
    <row r="789" spans="1:6" x14ac:dyDescent="0.2">
      <c r="A789" s="38" t="s">
        <v>157</v>
      </c>
      <c r="B789" s="23">
        <v>1000</v>
      </c>
      <c r="C789" s="23">
        <v>1000</v>
      </c>
      <c r="D789" s="23">
        <v>0</v>
      </c>
      <c r="E789" s="23">
        <v>1000</v>
      </c>
      <c r="F789" s="31">
        <v>0</v>
      </c>
    </row>
    <row r="790" spans="1:6" x14ac:dyDescent="0.2">
      <c r="A790" s="38" t="s">
        <v>149</v>
      </c>
      <c r="B790" s="23">
        <v>3000</v>
      </c>
      <c r="C790" s="23">
        <v>3000</v>
      </c>
      <c r="D790" s="23">
        <v>-3000</v>
      </c>
      <c r="E790" s="23">
        <v>0</v>
      </c>
      <c r="F790" s="31">
        <v>-1</v>
      </c>
    </row>
    <row r="791" spans="1:6" x14ac:dyDescent="0.2">
      <c r="A791" s="38" t="s">
        <v>137</v>
      </c>
      <c r="B791" s="23">
        <v>6000</v>
      </c>
      <c r="C791" s="23">
        <v>6000</v>
      </c>
      <c r="D791" s="23">
        <v>-6000</v>
      </c>
      <c r="E791" s="23">
        <v>0</v>
      </c>
      <c r="F791" s="31">
        <v>-1</v>
      </c>
    </row>
    <row r="792" spans="1:6" x14ac:dyDescent="0.2">
      <c r="A792" s="38" t="s">
        <v>161</v>
      </c>
      <c r="B792" s="23">
        <v>6000</v>
      </c>
      <c r="C792" s="23">
        <v>6000</v>
      </c>
      <c r="D792" s="23">
        <v>0</v>
      </c>
      <c r="E792" s="23">
        <v>6000</v>
      </c>
      <c r="F792" s="31">
        <v>0</v>
      </c>
    </row>
    <row r="793" spans="1:6" x14ac:dyDescent="0.2">
      <c r="A793" s="38" t="s">
        <v>124</v>
      </c>
      <c r="B793" s="23">
        <v>800</v>
      </c>
      <c r="C793" s="23">
        <v>800</v>
      </c>
      <c r="D793" s="23">
        <v>-800</v>
      </c>
      <c r="E793" s="23">
        <v>0</v>
      </c>
      <c r="F793" s="31">
        <v>-1</v>
      </c>
    </row>
    <row r="794" spans="1:6" x14ac:dyDescent="0.2">
      <c r="A794" s="38" t="s">
        <v>145</v>
      </c>
      <c r="B794" s="23">
        <v>40000</v>
      </c>
      <c r="C794" s="23">
        <v>40000</v>
      </c>
      <c r="D794" s="23">
        <v>-32160</v>
      </c>
      <c r="E794" s="23">
        <v>7840</v>
      </c>
      <c r="F794" s="31">
        <v>-0.80400000000000005</v>
      </c>
    </row>
    <row r="795" spans="1:6" x14ac:dyDescent="0.2">
      <c r="A795" s="38" t="s">
        <v>359</v>
      </c>
      <c r="B795" s="23">
        <v>2000</v>
      </c>
      <c r="C795" s="23">
        <v>2000</v>
      </c>
      <c r="D795" s="23">
        <v>-2000</v>
      </c>
      <c r="E795" s="23">
        <v>0</v>
      </c>
      <c r="F795" s="31">
        <v>-1</v>
      </c>
    </row>
    <row r="796" spans="1:6" x14ac:dyDescent="0.2">
      <c r="A796" s="38" t="s">
        <v>130</v>
      </c>
      <c r="B796" s="23">
        <v>2000</v>
      </c>
      <c r="C796" s="23">
        <v>2000</v>
      </c>
      <c r="D796" s="23">
        <v>0</v>
      </c>
      <c r="E796" s="23">
        <v>2000</v>
      </c>
      <c r="F796" s="31">
        <v>0</v>
      </c>
    </row>
    <row r="797" spans="1:6" x14ac:dyDescent="0.2">
      <c r="A797" s="38" t="s">
        <v>166</v>
      </c>
      <c r="B797" s="23">
        <v>3000</v>
      </c>
      <c r="C797" s="23">
        <v>3000</v>
      </c>
      <c r="D797" s="23">
        <v>-3000</v>
      </c>
      <c r="E797" s="23">
        <v>0</v>
      </c>
      <c r="F797" s="31">
        <v>-1</v>
      </c>
    </row>
    <row r="798" spans="1:6" x14ac:dyDescent="0.2">
      <c r="A798" s="38" t="s">
        <v>175</v>
      </c>
      <c r="B798" s="23">
        <v>2000</v>
      </c>
      <c r="C798" s="23">
        <v>2000</v>
      </c>
      <c r="D798" s="23">
        <v>0</v>
      </c>
      <c r="E798" s="23">
        <v>2000</v>
      </c>
      <c r="F798" s="31">
        <v>0</v>
      </c>
    </row>
    <row r="799" spans="1:6" x14ac:dyDescent="0.2">
      <c r="A799" s="38" t="s">
        <v>155</v>
      </c>
      <c r="B799" s="23">
        <v>400</v>
      </c>
      <c r="C799" s="23">
        <v>400</v>
      </c>
      <c r="D799" s="23">
        <v>-400</v>
      </c>
      <c r="E799" s="23">
        <v>0</v>
      </c>
      <c r="F799" s="31">
        <v>-1</v>
      </c>
    </row>
    <row r="800" spans="1:6" x14ac:dyDescent="0.2">
      <c r="A800" s="38" t="s">
        <v>168</v>
      </c>
      <c r="B800" s="23">
        <v>2000</v>
      </c>
      <c r="C800" s="23">
        <v>2000</v>
      </c>
      <c r="D800" s="23">
        <v>0</v>
      </c>
      <c r="E800" s="23">
        <v>2000</v>
      </c>
      <c r="F800" s="31">
        <v>0</v>
      </c>
    </row>
    <row r="801" spans="1:6" x14ac:dyDescent="0.2">
      <c r="A801" s="38" t="s">
        <v>342</v>
      </c>
      <c r="B801" s="23">
        <v>2000</v>
      </c>
      <c r="C801" s="23">
        <v>2000</v>
      </c>
      <c r="D801" s="23">
        <v>-2000</v>
      </c>
      <c r="E801" s="23">
        <v>0</v>
      </c>
      <c r="F801" s="31">
        <v>-1</v>
      </c>
    </row>
    <row r="802" spans="1:6" x14ac:dyDescent="0.2">
      <c r="A802" s="37" t="s">
        <v>231</v>
      </c>
      <c r="B802" s="23">
        <v>14080.9</v>
      </c>
      <c r="C802" s="23">
        <v>14080.9</v>
      </c>
      <c r="D802" s="23">
        <v>-3000</v>
      </c>
      <c r="E802" s="23">
        <v>11080.9</v>
      </c>
      <c r="F802" s="31">
        <v>-0.21305456327365438</v>
      </c>
    </row>
    <row r="803" spans="1:6" x14ac:dyDescent="0.2">
      <c r="A803" s="38" t="s">
        <v>236</v>
      </c>
      <c r="B803" s="23">
        <v>7080.07</v>
      </c>
      <c r="C803" s="23">
        <v>7080.07</v>
      </c>
      <c r="D803" s="23">
        <v>0</v>
      </c>
      <c r="E803" s="23">
        <v>7080.07</v>
      </c>
      <c r="F803" s="31">
        <v>0</v>
      </c>
    </row>
    <row r="804" spans="1:6" x14ac:dyDescent="0.2">
      <c r="A804" s="38" t="s">
        <v>232</v>
      </c>
      <c r="B804" s="23">
        <v>4000.83</v>
      </c>
      <c r="C804" s="23">
        <v>4000.83</v>
      </c>
      <c r="D804" s="23">
        <v>0</v>
      </c>
      <c r="E804" s="23">
        <v>4000.83</v>
      </c>
      <c r="F804" s="31">
        <v>0</v>
      </c>
    </row>
    <row r="805" spans="1:6" x14ac:dyDescent="0.2">
      <c r="A805" s="38" t="s">
        <v>234</v>
      </c>
      <c r="B805" s="23">
        <v>3000</v>
      </c>
      <c r="C805" s="23">
        <v>3000</v>
      </c>
      <c r="D805" s="23">
        <v>-3000</v>
      </c>
      <c r="E805" s="23">
        <v>0</v>
      </c>
      <c r="F805" s="31">
        <v>-1</v>
      </c>
    </row>
    <row r="806" spans="1:6" x14ac:dyDescent="0.2">
      <c r="A806" s="36" t="s">
        <v>172</v>
      </c>
      <c r="B806" s="23">
        <v>686141.29</v>
      </c>
      <c r="C806" s="23">
        <v>686141.29</v>
      </c>
      <c r="D806" s="23">
        <v>-263029.53000000003</v>
      </c>
      <c r="E806" s="23">
        <v>423111.75999999995</v>
      </c>
      <c r="F806" s="31">
        <v>-0.38334601609531471</v>
      </c>
    </row>
    <row r="807" spans="1:6" x14ac:dyDescent="0.2">
      <c r="A807" s="37" t="s">
        <v>121</v>
      </c>
      <c r="B807" s="23">
        <v>150000</v>
      </c>
      <c r="C807" s="23">
        <v>166257.49</v>
      </c>
      <c r="D807" s="23">
        <v>-31500</v>
      </c>
      <c r="E807" s="23">
        <v>134757.49</v>
      </c>
      <c r="F807" s="31">
        <v>-0.18946514830700259</v>
      </c>
    </row>
    <row r="808" spans="1:6" x14ac:dyDescent="0.2">
      <c r="A808" s="38" t="s">
        <v>141</v>
      </c>
      <c r="B808" s="23">
        <v>100000</v>
      </c>
      <c r="C808" s="23">
        <v>100000</v>
      </c>
      <c r="D808" s="23">
        <v>0</v>
      </c>
      <c r="E808" s="23">
        <v>100000</v>
      </c>
      <c r="F808" s="31">
        <v>0</v>
      </c>
    </row>
    <row r="809" spans="1:6" x14ac:dyDescent="0.2">
      <c r="A809" s="38" t="s">
        <v>351</v>
      </c>
      <c r="B809" s="23">
        <v>20000</v>
      </c>
      <c r="C809" s="23">
        <v>24757.489999999998</v>
      </c>
      <c r="D809" s="23">
        <v>-20000</v>
      </c>
      <c r="E809" s="23">
        <v>4757.489999999998</v>
      </c>
      <c r="F809" s="31">
        <v>-0.80783633558975487</v>
      </c>
    </row>
    <row r="810" spans="1:6" x14ac:dyDescent="0.2">
      <c r="A810" s="38" t="s">
        <v>363</v>
      </c>
      <c r="B810" s="23">
        <v>0</v>
      </c>
      <c r="C810" s="23">
        <v>11500</v>
      </c>
      <c r="D810" s="23">
        <v>-11500</v>
      </c>
      <c r="E810" s="23">
        <v>0</v>
      </c>
      <c r="F810" s="31">
        <v>-1</v>
      </c>
    </row>
    <row r="811" spans="1:6" x14ac:dyDescent="0.2">
      <c r="A811" s="38" t="s">
        <v>175</v>
      </c>
      <c r="B811" s="23">
        <v>30000</v>
      </c>
      <c r="C811" s="23">
        <v>30000</v>
      </c>
      <c r="D811" s="23">
        <v>0</v>
      </c>
      <c r="E811" s="23">
        <v>30000</v>
      </c>
      <c r="F811" s="31">
        <v>0</v>
      </c>
    </row>
    <row r="812" spans="1:6" x14ac:dyDescent="0.2">
      <c r="A812" s="37" t="s">
        <v>223</v>
      </c>
      <c r="B812" s="23">
        <v>536141.29</v>
      </c>
      <c r="C812" s="23">
        <v>499883.8</v>
      </c>
      <c r="D812" s="23">
        <v>-231529.53000000003</v>
      </c>
      <c r="E812" s="23">
        <v>268354.26999999996</v>
      </c>
      <c r="F812" s="31">
        <v>-0.46316669994106635</v>
      </c>
    </row>
    <row r="813" spans="1:6" x14ac:dyDescent="0.2">
      <c r="A813" s="38" t="s">
        <v>226</v>
      </c>
      <c r="B813" s="23">
        <v>402100.22</v>
      </c>
      <c r="C813" s="23">
        <v>402100.22</v>
      </c>
      <c r="D813" s="23">
        <v>-133745.95000000001</v>
      </c>
      <c r="E813" s="23">
        <v>268354.26999999996</v>
      </c>
      <c r="F813" s="31">
        <v>-0.33261844522243739</v>
      </c>
    </row>
    <row r="814" spans="1:6" x14ac:dyDescent="0.2">
      <c r="A814" s="38" t="s">
        <v>228</v>
      </c>
      <c r="B814" s="23">
        <v>134041.07</v>
      </c>
      <c r="C814" s="23">
        <v>97783.580000000016</v>
      </c>
      <c r="D814" s="23">
        <v>-97783.58</v>
      </c>
      <c r="E814" s="23">
        <v>0</v>
      </c>
      <c r="F814" s="31">
        <v>-0.99999999999999989</v>
      </c>
    </row>
    <row r="815" spans="1:6" x14ac:dyDescent="0.2">
      <c r="A815" s="37" t="s">
        <v>231</v>
      </c>
      <c r="B815" s="23">
        <v>0</v>
      </c>
      <c r="C815" s="23">
        <v>20000</v>
      </c>
      <c r="D815" s="23">
        <v>0</v>
      </c>
      <c r="E815" s="23">
        <v>20000</v>
      </c>
      <c r="F815" s="31">
        <v>0</v>
      </c>
    </row>
    <row r="816" spans="1:6" x14ac:dyDescent="0.2">
      <c r="A816" s="38" t="s">
        <v>232</v>
      </c>
      <c r="B816" s="23">
        <v>0</v>
      </c>
      <c r="C816" s="23">
        <v>20000</v>
      </c>
      <c r="D816" s="23">
        <v>0</v>
      </c>
      <c r="E816" s="23">
        <v>20000</v>
      </c>
      <c r="F816" s="31">
        <v>0</v>
      </c>
    </row>
    <row r="817" spans="1:6" x14ac:dyDescent="0.2">
      <c r="A817" s="36" t="s">
        <v>177</v>
      </c>
      <c r="B817" s="23">
        <v>53287.979999999996</v>
      </c>
      <c r="C817" s="23">
        <v>53287.979999999996</v>
      </c>
      <c r="D817" s="23">
        <v>-53287.979999999996</v>
      </c>
      <c r="E817" s="23">
        <v>0</v>
      </c>
      <c r="F817" s="31">
        <v>-1</v>
      </c>
    </row>
    <row r="818" spans="1:6" x14ac:dyDescent="0.2">
      <c r="A818" s="37" t="s">
        <v>121</v>
      </c>
      <c r="B818" s="23">
        <v>53287.979999999996</v>
      </c>
      <c r="C818" s="23">
        <v>53287.979999999996</v>
      </c>
      <c r="D818" s="23">
        <v>-53287.979999999996</v>
      </c>
      <c r="E818" s="23">
        <v>0</v>
      </c>
      <c r="F818" s="31">
        <v>-1</v>
      </c>
    </row>
    <row r="819" spans="1:6" x14ac:dyDescent="0.2">
      <c r="A819" s="38" t="s">
        <v>137</v>
      </c>
      <c r="B819" s="23">
        <v>5000</v>
      </c>
      <c r="C819" s="23">
        <v>5000</v>
      </c>
      <c r="D819" s="23">
        <v>-5000</v>
      </c>
      <c r="E819" s="23">
        <v>0</v>
      </c>
      <c r="F819" s="31">
        <v>-1</v>
      </c>
    </row>
    <row r="820" spans="1:6" x14ac:dyDescent="0.2">
      <c r="A820" s="38" t="s">
        <v>151</v>
      </c>
      <c r="B820" s="23">
        <v>17287.98</v>
      </c>
      <c r="C820" s="23">
        <v>17287.98</v>
      </c>
      <c r="D820" s="23">
        <v>-17287.98</v>
      </c>
      <c r="E820" s="23">
        <v>0</v>
      </c>
      <c r="F820" s="31">
        <v>-1</v>
      </c>
    </row>
    <row r="821" spans="1:6" x14ac:dyDescent="0.2">
      <c r="A821" s="38" t="s">
        <v>124</v>
      </c>
      <c r="B821" s="23">
        <v>8000</v>
      </c>
      <c r="C821" s="23">
        <v>8000</v>
      </c>
      <c r="D821" s="23">
        <v>-8000</v>
      </c>
      <c r="E821" s="23">
        <v>0</v>
      </c>
      <c r="F821" s="31">
        <v>-1</v>
      </c>
    </row>
    <row r="822" spans="1:6" x14ac:dyDescent="0.2">
      <c r="A822" s="38" t="s">
        <v>145</v>
      </c>
      <c r="B822" s="23">
        <v>4500</v>
      </c>
      <c r="C822" s="23">
        <v>4500</v>
      </c>
      <c r="D822" s="23">
        <v>-4500</v>
      </c>
      <c r="E822" s="23">
        <v>0</v>
      </c>
      <c r="F822" s="31">
        <v>-1</v>
      </c>
    </row>
    <row r="823" spans="1:6" x14ac:dyDescent="0.2">
      <c r="A823" s="38" t="s">
        <v>178</v>
      </c>
      <c r="B823" s="23">
        <v>15000</v>
      </c>
      <c r="C823" s="23">
        <v>15000</v>
      </c>
      <c r="D823" s="23">
        <v>-15000</v>
      </c>
      <c r="E823" s="23">
        <v>0</v>
      </c>
      <c r="F823" s="31">
        <v>-1</v>
      </c>
    </row>
    <row r="824" spans="1:6" x14ac:dyDescent="0.2">
      <c r="A824" s="38" t="s">
        <v>155</v>
      </c>
      <c r="B824" s="23">
        <v>3500</v>
      </c>
      <c r="C824" s="23">
        <v>3500</v>
      </c>
      <c r="D824" s="23">
        <v>-3500</v>
      </c>
      <c r="E824" s="23">
        <v>0</v>
      </c>
      <c r="F824" s="31">
        <v>-1</v>
      </c>
    </row>
    <row r="825" spans="1:6" x14ac:dyDescent="0.2">
      <c r="A825" s="35" t="s">
        <v>195</v>
      </c>
      <c r="B825" s="23">
        <v>46000</v>
      </c>
      <c r="C825" s="23">
        <v>46000</v>
      </c>
      <c r="D825" s="23">
        <v>-46000</v>
      </c>
      <c r="E825" s="23">
        <v>0</v>
      </c>
      <c r="F825" s="31">
        <v>-1</v>
      </c>
    </row>
    <row r="826" spans="1:6" x14ac:dyDescent="0.2">
      <c r="A826" s="36" t="s">
        <v>196</v>
      </c>
      <c r="B826" s="23">
        <v>46000</v>
      </c>
      <c r="C826" s="23">
        <v>46000</v>
      </c>
      <c r="D826" s="23">
        <v>-46000</v>
      </c>
      <c r="E826" s="23">
        <v>0</v>
      </c>
      <c r="F826" s="31">
        <v>-1</v>
      </c>
    </row>
    <row r="827" spans="1:6" x14ac:dyDescent="0.2">
      <c r="A827" s="37" t="s">
        <v>121</v>
      </c>
      <c r="B827" s="23">
        <v>46000</v>
      </c>
      <c r="C827" s="23">
        <v>46000</v>
      </c>
      <c r="D827" s="23">
        <v>-46000</v>
      </c>
      <c r="E827" s="23">
        <v>0</v>
      </c>
      <c r="F827" s="31">
        <v>-1</v>
      </c>
    </row>
    <row r="828" spans="1:6" x14ac:dyDescent="0.2">
      <c r="A828" s="38" t="s">
        <v>124</v>
      </c>
      <c r="B828" s="23">
        <v>10000</v>
      </c>
      <c r="C828" s="23">
        <v>10000</v>
      </c>
      <c r="D828" s="23">
        <v>-10000</v>
      </c>
      <c r="E828" s="23">
        <v>0</v>
      </c>
      <c r="F828" s="31">
        <v>-1</v>
      </c>
    </row>
    <row r="829" spans="1:6" x14ac:dyDescent="0.2">
      <c r="A829" s="38" t="s">
        <v>128</v>
      </c>
      <c r="B829" s="23">
        <v>30000</v>
      </c>
      <c r="C829" s="23">
        <v>30000</v>
      </c>
      <c r="D829" s="23">
        <v>-30000</v>
      </c>
      <c r="E829" s="23">
        <v>0</v>
      </c>
      <c r="F829" s="31">
        <v>-1</v>
      </c>
    </row>
    <row r="830" spans="1:6" x14ac:dyDescent="0.2">
      <c r="A830" s="38" t="s">
        <v>145</v>
      </c>
      <c r="B830" s="23">
        <v>6000</v>
      </c>
      <c r="C830" s="23">
        <v>6000</v>
      </c>
      <c r="D830" s="23">
        <v>-6000</v>
      </c>
      <c r="E830" s="23">
        <v>0</v>
      </c>
      <c r="F830" s="31">
        <v>-1</v>
      </c>
    </row>
    <row r="831" spans="1:6" x14ac:dyDescent="0.2">
      <c r="A831" s="35" t="s">
        <v>208</v>
      </c>
      <c r="B831" s="23">
        <v>5500</v>
      </c>
      <c r="C831" s="23">
        <v>5500</v>
      </c>
      <c r="D831" s="23">
        <v>-5500</v>
      </c>
      <c r="E831" s="23">
        <v>0</v>
      </c>
      <c r="F831" s="31">
        <v>-1</v>
      </c>
    </row>
    <row r="832" spans="1:6" x14ac:dyDescent="0.2">
      <c r="A832" s="36" t="s">
        <v>209</v>
      </c>
      <c r="B832" s="23">
        <v>5500</v>
      </c>
      <c r="C832" s="23">
        <v>5500</v>
      </c>
      <c r="D832" s="23">
        <v>-5500</v>
      </c>
      <c r="E832" s="23">
        <v>0</v>
      </c>
      <c r="F832" s="31">
        <v>-1</v>
      </c>
    </row>
    <row r="833" spans="1:6" x14ac:dyDescent="0.2">
      <c r="A833" s="37" t="s">
        <v>121</v>
      </c>
      <c r="B833" s="23">
        <v>5500</v>
      </c>
      <c r="C833" s="23">
        <v>5500</v>
      </c>
      <c r="D833" s="23">
        <v>-5500</v>
      </c>
      <c r="E833" s="23">
        <v>0</v>
      </c>
      <c r="F833" s="31">
        <v>-1</v>
      </c>
    </row>
    <row r="834" spans="1:6" x14ac:dyDescent="0.2">
      <c r="A834" s="38" t="s">
        <v>175</v>
      </c>
      <c r="B834" s="23">
        <v>4500</v>
      </c>
      <c r="C834" s="23">
        <v>4500</v>
      </c>
      <c r="D834" s="23">
        <v>-4500</v>
      </c>
      <c r="E834" s="23">
        <v>0</v>
      </c>
      <c r="F834" s="31">
        <v>-1</v>
      </c>
    </row>
    <row r="835" spans="1:6" x14ac:dyDescent="0.2">
      <c r="A835" s="38" t="s">
        <v>134</v>
      </c>
      <c r="B835" s="23">
        <v>1000</v>
      </c>
      <c r="C835" s="23">
        <v>1000</v>
      </c>
      <c r="D835" s="23">
        <v>-1000</v>
      </c>
      <c r="E835" s="23">
        <v>0</v>
      </c>
      <c r="F835" s="31">
        <v>-1</v>
      </c>
    </row>
    <row r="836" spans="1:6" x14ac:dyDescent="0.2">
      <c r="A836" s="35" t="s">
        <v>110</v>
      </c>
      <c r="B836" s="23">
        <v>121668.94000000002</v>
      </c>
      <c r="C836" s="23">
        <v>121668.94000000003</v>
      </c>
      <c r="D836" s="23">
        <v>-103054.07</v>
      </c>
      <c r="E836" s="23">
        <v>18614.870000000006</v>
      </c>
      <c r="F836" s="31">
        <v>-0.8470039272142913</v>
      </c>
    </row>
    <row r="837" spans="1:6" x14ac:dyDescent="0.2">
      <c r="A837" s="36" t="s">
        <v>199</v>
      </c>
      <c r="B837" s="23">
        <v>47033.8</v>
      </c>
      <c r="C837" s="23">
        <v>47033.8</v>
      </c>
      <c r="D837" s="23">
        <v>-47033.8</v>
      </c>
      <c r="E837" s="23">
        <v>0</v>
      </c>
      <c r="F837" s="31">
        <v>-1</v>
      </c>
    </row>
    <row r="838" spans="1:6" x14ac:dyDescent="0.2">
      <c r="A838" s="37" t="s">
        <v>121</v>
      </c>
      <c r="B838" s="23">
        <v>47033.8</v>
      </c>
      <c r="C838" s="23">
        <v>47033.8</v>
      </c>
      <c r="D838" s="23">
        <v>-47033.8</v>
      </c>
      <c r="E838" s="23">
        <v>0</v>
      </c>
      <c r="F838" s="31">
        <v>-1</v>
      </c>
    </row>
    <row r="839" spans="1:6" x14ac:dyDescent="0.2">
      <c r="A839" s="38" t="s">
        <v>149</v>
      </c>
      <c r="B839" s="23">
        <v>1000</v>
      </c>
      <c r="C839" s="23">
        <v>1000</v>
      </c>
      <c r="D839" s="23">
        <v>-1000</v>
      </c>
      <c r="E839" s="23">
        <v>0</v>
      </c>
      <c r="F839" s="31">
        <v>-1</v>
      </c>
    </row>
    <row r="840" spans="1:6" x14ac:dyDescent="0.2">
      <c r="A840" s="38" t="s">
        <v>137</v>
      </c>
      <c r="B840" s="23">
        <v>6000</v>
      </c>
      <c r="C840" s="23">
        <v>6000</v>
      </c>
      <c r="D840" s="23">
        <v>-6000</v>
      </c>
      <c r="E840" s="23">
        <v>0</v>
      </c>
      <c r="F840" s="31">
        <v>-1</v>
      </c>
    </row>
    <row r="841" spans="1:6" x14ac:dyDescent="0.2">
      <c r="A841" s="38" t="s">
        <v>124</v>
      </c>
      <c r="B841" s="23">
        <v>21090.240000000002</v>
      </c>
      <c r="C841" s="23">
        <v>21090.240000000002</v>
      </c>
      <c r="D841" s="23">
        <v>-21090.240000000002</v>
      </c>
      <c r="E841" s="23">
        <v>0</v>
      </c>
      <c r="F841" s="31">
        <v>-1</v>
      </c>
    </row>
    <row r="842" spans="1:6" x14ac:dyDescent="0.2">
      <c r="A842" s="38" t="s">
        <v>128</v>
      </c>
      <c r="B842" s="23">
        <v>18943.560000000001</v>
      </c>
      <c r="C842" s="23">
        <v>18943.560000000001</v>
      </c>
      <c r="D842" s="23">
        <v>-18943.560000000001</v>
      </c>
      <c r="E842" s="23">
        <v>0</v>
      </c>
      <c r="F842" s="31">
        <v>-1</v>
      </c>
    </row>
    <row r="843" spans="1:6" x14ac:dyDescent="0.2">
      <c r="A843" s="36" t="s">
        <v>207</v>
      </c>
      <c r="B843" s="23">
        <v>49219.12</v>
      </c>
      <c r="C843" s="23">
        <v>49219.12</v>
      </c>
      <c r="D843" s="23">
        <v>-42904.119999999995</v>
      </c>
      <c r="E843" s="23">
        <v>6315.0000000000036</v>
      </c>
      <c r="F843" s="31">
        <v>-0.87169620261394343</v>
      </c>
    </row>
    <row r="844" spans="1:6" x14ac:dyDescent="0.2">
      <c r="A844" s="37" t="s">
        <v>121</v>
      </c>
      <c r="B844" s="23">
        <v>49219.12</v>
      </c>
      <c r="C844" s="23">
        <v>49219.12</v>
      </c>
      <c r="D844" s="23">
        <v>-42904.119999999995</v>
      </c>
      <c r="E844" s="23">
        <v>6315.0000000000036</v>
      </c>
      <c r="F844" s="31">
        <v>-0.87169620261394343</v>
      </c>
    </row>
    <row r="845" spans="1:6" x14ac:dyDescent="0.2">
      <c r="A845" s="38" t="s">
        <v>137</v>
      </c>
      <c r="B845" s="23">
        <v>6030</v>
      </c>
      <c r="C845" s="23">
        <v>6030</v>
      </c>
      <c r="D845" s="23">
        <v>-6030</v>
      </c>
      <c r="E845" s="23">
        <v>0</v>
      </c>
      <c r="F845" s="31">
        <v>-1</v>
      </c>
    </row>
    <row r="846" spans="1:6" x14ac:dyDescent="0.2">
      <c r="A846" s="38" t="s">
        <v>128</v>
      </c>
      <c r="B846" s="23">
        <v>37887.120000000003</v>
      </c>
      <c r="C846" s="23">
        <v>37887.120000000003</v>
      </c>
      <c r="D846" s="23">
        <v>-31572.12</v>
      </c>
      <c r="E846" s="23">
        <v>6315.0000000000036</v>
      </c>
      <c r="F846" s="31">
        <v>-0.83332066412015471</v>
      </c>
    </row>
    <row r="847" spans="1:6" x14ac:dyDescent="0.2">
      <c r="A847" s="38" t="s">
        <v>155</v>
      </c>
      <c r="B847" s="23">
        <v>5302</v>
      </c>
      <c r="C847" s="23">
        <v>5302</v>
      </c>
      <c r="D847" s="23">
        <v>-5302</v>
      </c>
      <c r="E847" s="23">
        <v>0</v>
      </c>
      <c r="F847" s="31">
        <v>-1</v>
      </c>
    </row>
    <row r="848" spans="1:6" x14ac:dyDescent="0.2">
      <c r="A848" s="36" t="s">
        <v>111</v>
      </c>
      <c r="B848" s="23">
        <v>25416.02</v>
      </c>
      <c r="C848" s="23">
        <v>25416.020000000004</v>
      </c>
      <c r="D848" s="23">
        <v>-13116.15</v>
      </c>
      <c r="E848" s="23">
        <v>12299.87</v>
      </c>
      <c r="F848" s="31">
        <v>-0.51605837578031488</v>
      </c>
    </row>
    <row r="849" spans="1:6" x14ac:dyDescent="0.2">
      <c r="A849" s="37" t="s">
        <v>97</v>
      </c>
      <c r="B849" s="23">
        <v>0</v>
      </c>
      <c r="C849" s="23">
        <v>12299.87</v>
      </c>
      <c r="D849" s="23">
        <v>0</v>
      </c>
      <c r="E849" s="23">
        <v>12299.87</v>
      </c>
      <c r="F849" s="31">
        <v>0</v>
      </c>
    </row>
    <row r="850" spans="1:6" x14ac:dyDescent="0.2">
      <c r="A850" s="38" t="s">
        <v>98</v>
      </c>
      <c r="B850" s="23">
        <v>0</v>
      </c>
      <c r="C850" s="23">
        <v>777.58</v>
      </c>
      <c r="D850" s="23">
        <v>0</v>
      </c>
      <c r="E850" s="23">
        <v>777.58</v>
      </c>
      <c r="F850" s="31">
        <v>0</v>
      </c>
    </row>
    <row r="851" spans="1:6" x14ac:dyDescent="0.2">
      <c r="A851" s="38" t="s">
        <v>100</v>
      </c>
      <c r="B851" s="23">
        <v>0</v>
      </c>
      <c r="C851" s="23">
        <v>233.33</v>
      </c>
      <c r="D851" s="23">
        <v>0</v>
      </c>
      <c r="E851" s="23">
        <v>233.33</v>
      </c>
      <c r="F851" s="31">
        <v>0</v>
      </c>
    </row>
    <row r="852" spans="1:6" x14ac:dyDescent="0.2">
      <c r="A852" s="38" t="s">
        <v>104</v>
      </c>
      <c r="B852" s="23">
        <v>0</v>
      </c>
      <c r="C852" s="23">
        <v>9331</v>
      </c>
      <c r="D852" s="23">
        <v>0</v>
      </c>
      <c r="E852" s="23">
        <v>9331</v>
      </c>
      <c r="F852" s="31">
        <v>0</v>
      </c>
    </row>
    <row r="853" spans="1:6" x14ac:dyDescent="0.2">
      <c r="A853" s="38" t="s">
        <v>106</v>
      </c>
      <c r="B853" s="23">
        <v>0</v>
      </c>
      <c r="C853" s="23">
        <v>1180.3800000000001</v>
      </c>
      <c r="D853" s="23">
        <v>0</v>
      </c>
      <c r="E853" s="23">
        <v>1180.3800000000001</v>
      </c>
      <c r="F853" s="31">
        <v>0</v>
      </c>
    </row>
    <row r="854" spans="1:6" x14ac:dyDescent="0.2">
      <c r="A854" s="38" t="s">
        <v>108</v>
      </c>
      <c r="B854" s="23">
        <v>0</v>
      </c>
      <c r="C854" s="23">
        <v>777.58</v>
      </c>
      <c r="D854" s="23">
        <v>0</v>
      </c>
      <c r="E854" s="23">
        <v>777.58</v>
      </c>
      <c r="F854" s="31">
        <v>0</v>
      </c>
    </row>
    <row r="855" spans="1:6" x14ac:dyDescent="0.2">
      <c r="A855" s="37" t="s">
        <v>121</v>
      </c>
      <c r="B855" s="23">
        <v>20416.02</v>
      </c>
      <c r="C855" s="23">
        <v>8116.1500000000005</v>
      </c>
      <c r="D855" s="23">
        <v>-8116.15</v>
      </c>
      <c r="E855" s="23">
        <v>0</v>
      </c>
      <c r="F855" s="31">
        <v>-0.99999999999999989</v>
      </c>
    </row>
    <row r="856" spans="1:6" x14ac:dyDescent="0.2">
      <c r="A856" s="38" t="s">
        <v>149</v>
      </c>
      <c r="B856" s="23">
        <v>1472.46</v>
      </c>
      <c r="C856" s="23">
        <v>1472.46</v>
      </c>
      <c r="D856" s="23">
        <v>-1472.46</v>
      </c>
      <c r="E856" s="23">
        <v>0</v>
      </c>
      <c r="F856" s="31">
        <v>-1</v>
      </c>
    </row>
    <row r="857" spans="1:6" x14ac:dyDescent="0.2">
      <c r="A857" s="38" t="s">
        <v>128</v>
      </c>
      <c r="B857" s="23">
        <v>18943.560000000001</v>
      </c>
      <c r="C857" s="23">
        <v>6643.6900000000005</v>
      </c>
      <c r="D857" s="23">
        <v>-6643.69</v>
      </c>
      <c r="E857" s="23">
        <v>0</v>
      </c>
      <c r="F857" s="31">
        <v>-0.99999999999999989</v>
      </c>
    </row>
    <row r="858" spans="1:6" x14ac:dyDescent="0.2">
      <c r="A858" s="37" t="s">
        <v>231</v>
      </c>
      <c r="B858" s="23">
        <v>5000</v>
      </c>
      <c r="C858" s="23">
        <v>5000</v>
      </c>
      <c r="D858" s="23">
        <v>-5000</v>
      </c>
      <c r="E858" s="23">
        <v>0</v>
      </c>
      <c r="F858" s="31">
        <v>-1</v>
      </c>
    </row>
    <row r="859" spans="1:6" x14ac:dyDescent="0.2">
      <c r="A859" s="38" t="s">
        <v>236</v>
      </c>
      <c r="B859" s="23">
        <v>3000</v>
      </c>
      <c r="C859" s="23">
        <v>3000</v>
      </c>
      <c r="D859" s="23">
        <v>-3000</v>
      </c>
      <c r="E859" s="23">
        <v>0</v>
      </c>
      <c r="F859" s="31">
        <v>-1</v>
      </c>
    </row>
    <row r="860" spans="1:6" x14ac:dyDescent="0.2">
      <c r="A860" s="38" t="s">
        <v>241</v>
      </c>
      <c r="B860" s="23">
        <v>2000</v>
      </c>
      <c r="C860" s="23">
        <v>2000</v>
      </c>
      <c r="D860" s="23">
        <v>-2000</v>
      </c>
      <c r="E860" s="23">
        <v>0</v>
      </c>
      <c r="F860" s="31">
        <v>-1</v>
      </c>
    </row>
    <row r="861" spans="1:6" x14ac:dyDescent="0.2">
      <c r="A861" s="34" t="s">
        <v>368</v>
      </c>
      <c r="B861" s="23">
        <v>8007219.21</v>
      </c>
      <c r="C861" s="23">
        <v>8011671.71</v>
      </c>
      <c r="D861" s="23">
        <v>-1918902.78</v>
      </c>
      <c r="E861" s="23">
        <v>6092768.9299999997</v>
      </c>
      <c r="F861" s="31">
        <v>-0.23951340612282779</v>
      </c>
    </row>
    <row r="862" spans="1:6" x14ac:dyDescent="0.2">
      <c r="A862" s="35" t="s">
        <v>180</v>
      </c>
      <c r="B862" s="23">
        <v>102000</v>
      </c>
      <c r="C862" s="23">
        <v>102000</v>
      </c>
      <c r="D862" s="23">
        <v>-102000</v>
      </c>
      <c r="E862" s="23">
        <v>0</v>
      </c>
      <c r="F862" s="31">
        <v>-1</v>
      </c>
    </row>
    <row r="863" spans="1:6" x14ac:dyDescent="0.2">
      <c r="A863" s="36" t="s">
        <v>181</v>
      </c>
      <c r="B863" s="23">
        <v>40000</v>
      </c>
      <c r="C863" s="23">
        <v>40000</v>
      </c>
      <c r="D863" s="23">
        <v>-40000</v>
      </c>
      <c r="E863" s="23">
        <v>0</v>
      </c>
      <c r="F863" s="31">
        <v>-1</v>
      </c>
    </row>
    <row r="864" spans="1:6" x14ac:dyDescent="0.2">
      <c r="A864" s="37" t="s">
        <v>121</v>
      </c>
      <c r="B864" s="23">
        <v>40000</v>
      </c>
      <c r="C864" s="23">
        <v>40000</v>
      </c>
      <c r="D864" s="23">
        <v>-40000</v>
      </c>
      <c r="E864" s="23">
        <v>0</v>
      </c>
      <c r="F864" s="31">
        <v>-1</v>
      </c>
    </row>
    <row r="865" spans="1:6" x14ac:dyDescent="0.2">
      <c r="A865" s="38" t="s">
        <v>137</v>
      </c>
      <c r="B865" s="23">
        <v>40000</v>
      </c>
      <c r="C865" s="23">
        <v>40000</v>
      </c>
      <c r="D865" s="23">
        <v>-40000</v>
      </c>
      <c r="E865" s="23">
        <v>0</v>
      </c>
      <c r="F865" s="31">
        <v>-1</v>
      </c>
    </row>
    <row r="866" spans="1:6" x14ac:dyDescent="0.2">
      <c r="A866" s="36" t="s">
        <v>183</v>
      </c>
      <c r="B866" s="23">
        <v>62000</v>
      </c>
      <c r="C866" s="23">
        <v>62000</v>
      </c>
      <c r="D866" s="23">
        <v>-62000</v>
      </c>
      <c r="E866" s="23">
        <v>0</v>
      </c>
      <c r="F866" s="31">
        <v>-1</v>
      </c>
    </row>
    <row r="867" spans="1:6" x14ac:dyDescent="0.2">
      <c r="A867" s="37" t="s">
        <v>121</v>
      </c>
      <c r="B867" s="23">
        <v>62000</v>
      </c>
      <c r="C867" s="23">
        <v>62000</v>
      </c>
      <c r="D867" s="23">
        <v>-62000</v>
      </c>
      <c r="E867" s="23">
        <v>0</v>
      </c>
      <c r="F867" s="31">
        <v>-1</v>
      </c>
    </row>
    <row r="868" spans="1:6" x14ac:dyDescent="0.2">
      <c r="A868" s="38" t="s">
        <v>137</v>
      </c>
      <c r="B868" s="23">
        <v>62000</v>
      </c>
      <c r="C868" s="23">
        <v>62000</v>
      </c>
      <c r="D868" s="23">
        <v>-62000</v>
      </c>
      <c r="E868" s="23">
        <v>0</v>
      </c>
      <c r="F868" s="31">
        <v>-1</v>
      </c>
    </row>
    <row r="869" spans="1:6" x14ac:dyDescent="0.2">
      <c r="A869" s="35" t="s">
        <v>186</v>
      </c>
      <c r="B869" s="23">
        <v>34200</v>
      </c>
      <c r="C869" s="23">
        <v>34200</v>
      </c>
      <c r="D869" s="23">
        <v>-29200</v>
      </c>
      <c r="E869" s="23">
        <v>5000</v>
      </c>
      <c r="F869" s="31">
        <v>-0.85380116959064323</v>
      </c>
    </row>
    <row r="870" spans="1:6" x14ac:dyDescent="0.2">
      <c r="A870" s="36" t="s">
        <v>187</v>
      </c>
      <c r="B870" s="23">
        <v>34200</v>
      </c>
      <c r="C870" s="23">
        <v>34200</v>
      </c>
      <c r="D870" s="23">
        <v>-29200</v>
      </c>
      <c r="E870" s="23">
        <v>5000</v>
      </c>
      <c r="F870" s="31">
        <v>-0.85380116959064323</v>
      </c>
    </row>
    <row r="871" spans="1:6" x14ac:dyDescent="0.2">
      <c r="A871" s="37" t="s">
        <v>121</v>
      </c>
      <c r="B871" s="23">
        <v>34200</v>
      </c>
      <c r="C871" s="23">
        <v>34200</v>
      </c>
      <c r="D871" s="23">
        <v>-29200</v>
      </c>
      <c r="E871" s="23">
        <v>5000</v>
      </c>
      <c r="F871" s="31">
        <v>-0.85380116959064323</v>
      </c>
    </row>
    <row r="872" spans="1:6" x14ac:dyDescent="0.2">
      <c r="A872" s="38" t="s">
        <v>137</v>
      </c>
      <c r="B872" s="23">
        <v>12500</v>
      </c>
      <c r="C872" s="23">
        <v>12500</v>
      </c>
      <c r="D872" s="23">
        <v>-12500</v>
      </c>
      <c r="E872" s="23">
        <v>0</v>
      </c>
      <c r="F872" s="31">
        <v>-1</v>
      </c>
    </row>
    <row r="873" spans="1:6" x14ac:dyDescent="0.2">
      <c r="A873" s="38" t="s">
        <v>145</v>
      </c>
      <c r="B873" s="23">
        <v>15700</v>
      </c>
      <c r="C873" s="23">
        <v>15700</v>
      </c>
      <c r="D873" s="23">
        <v>-15700</v>
      </c>
      <c r="E873" s="23">
        <v>0</v>
      </c>
      <c r="F873" s="31">
        <v>-1</v>
      </c>
    </row>
    <row r="874" spans="1:6" x14ac:dyDescent="0.2">
      <c r="A874" s="38" t="s">
        <v>130</v>
      </c>
      <c r="B874" s="23">
        <v>1000</v>
      </c>
      <c r="C874" s="23">
        <v>1000</v>
      </c>
      <c r="D874" s="23">
        <v>-1000</v>
      </c>
      <c r="E874" s="23">
        <v>0</v>
      </c>
      <c r="F874" s="31">
        <v>-1</v>
      </c>
    </row>
    <row r="875" spans="1:6" x14ac:dyDescent="0.2">
      <c r="A875" s="38" t="s">
        <v>132</v>
      </c>
      <c r="B875" s="23">
        <v>5000</v>
      </c>
      <c r="C875" s="23">
        <v>5000</v>
      </c>
      <c r="D875" s="23">
        <v>0</v>
      </c>
      <c r="E875" s="23">
        <v>5000</v>
      </c>
      <c r="F875" s="31">
        <v>0</v>
      </c>
    </row>
    <row r="876" spans="1:6" x14ac:dyDescent="0.2">
      <c r="A876" s="35" t="s">
        <v>7</v>
      </c>
      <c r="B876" s="23">
        <v>3009815.6999999997</v>
      </c>
      <c r="C876" s="23">
        <v>3008315.6999999997</v>
      </c>
      <c r="D876" s="23">
        <v>-288283.52000000002</v>
      </c>
      <c r="E876" s="23">
        <v>2720032.1799999997</v>
      </c>
      <c r="F876" s="31">
        <v>-9.5828878598080661E-2</v>
      </c>
    </row>
    <row r="877" spans="1:6" x14ac:dyDescent="0.2">
      <c r="A877" s="36" t="s">
        <v>41</v>
      </c>
      <c r="B877" s="23">
        <v>929890</v>
      </c>
      <c r="C877" s="23">
        <v>929890</v>
      </c>
      <c r="D877" s="23">
        <v>-111100.81</v>
      </c>
      <c r="E877" s="23">
        <v>818789.19000000006</v>
      </c>
      <c r="F877" s="31">
        <v>-0.11947736829087312</v>
      </c>
    </row>
    <row r="878" spans="1:6" x14ac:dyDescent="0.2">
      <c r="A878" s="37" t="s">
        <v>42</v>
      </c>
      <c r="B878" s="23">
        <v>927120</v>
      </c>
      <c r="C878" s="23">
        <v>927120</v>
      </c>
      <c r="D878" s="23">
        <v>-111100.81</v>
      </c>
      <c r="E878" s="23">
        <v>816019.19000000006</v>
      </c>
      <c r="F878" s="31">
        <v>-0.11983433643972732</v>
      </c>
    </row>
    <row r="879" spans="1:6" x14ac:dyDescent="0.2">
      <c r="A879" s="38" t="s">
        <v>43</v>
      </c>
      <c r="B879" s="23">
        <v>22220</v>
      </c>
      <c r="C879" s="23">
        <v>22220</v>
      </c>
      <c r="D879" s="23">
        <v>0</v>
      </c>
      <c r="E879" s="23">
        <v>22220</v>
      </c>
      <c r="F879" s="31">
        <v>0</v>
      </c>
    </row>
    <row r="880" spans="1:6" x14ac:dyDescent="0.2">
      <c r="A880" s="38" t="s">
        <v>46</v>
      </c>
      <c r="B880" s="23">
        <v>41900</v>
      </c>
      <c r="C880" s="23">
        <v>41900</v>
      </c>
      <c r="D880" s="23">
        <v>0</v>
      </c>
      <c r="E880" s="23">
        <v>41900</v>
      </c>
      <c r="F880" s="31">
        <v>0</v>
      </c>
    </row>
    <row r="881" spans="1:6" x14ac:dyDescent="0.2">
      <c r="A881" s="38" t="s">
        <v>48</v>
      </c>
      <c r="B881" s="23">
        <v>5000</v>
      </c>
      <c r="C881" s="23">
        <v>5000</v>
      </c>
      <c r="D881" s="23">
        <v>0</v>
      </c>
      <c r="E881" s="23">
        <v>5000</v>
      </c>
      <c r="F881" s="31">
        <v>0</v>
      </c>
    </row>
    <row r="882" spans="1:6" x14ac:dyDescent="0.2">
      <c r="A882" s="38" t="s">
        <v>52</v>
      </c>
      <c r="B882" s="23">
        <v>0</v>
      </c>
      <c r="C882" s="23">
        <v>2000</v>
      </c>
      <c r="D882" s="23">
        <v>0</v>
      </c>
      <c r="E882" s="23">
        <v>2000</v>
      </c>
      <c r="F882" s="31">
        <v>0</v>
      </c>
    </row>
    <row r="883" spans="1:6" x14ac:dyDescent="0.2">
      <c r="A883" s="38" t="s">
        <v>297</v>
      </c>
      <c r="B883" s="23">
        <v>1000</v>
      </c>
      <c r="C883" s="23">
        <v>1000</v>
      </c>
      <c r="D883" s="23">
        <v>0</v>
      </c>
      <c r="E883" s="23">
        <v>1000</v>
      </c>
      <c r="F883" s="31">
        <v>0</v>
      </c>
    </row>
    <row r="884" spans="1:6" x14ac:dyDescent="0.2">
      <c r="A884" s="38" t="s">
        <v>56</v>
      </c>
      <c r="B884" s="23">
        <v>528000</v>
      </c>
      <c r="C884" s="23">
        <v>469300</v>
      </c>
      <c r="D884" s="23">
        <v>0</v>
      </c>
      <c r="E884" s="23">
        <v>469300</v>
      </c>
      <c r="F884" s="31">
        <v>0</v>
      </c>
    </row>
    <row r="885" spans="1:6" x14ac:dyDescent="0.2">
      <c r="A885" s="38" t="s">
        <v>58</v>
      </c>
      <c r="B885" s="23">
        <v>196000</v>
      </c>
      <c r="C885" s="23">
        <v>196000</v>
      </c>
      <c r="D885" s="23">
        <v>-102.46</v>
      </c>
      <c r="E885" s="23">
        <v>195897.54</v>
      </c>
      <c r="F885" s="31">
        <v>-5.227551020408163E-4</v>
      </c>
    </row>
    <row r="886" spans="1:6" x14ac:dyDescent="0.2">
      <c r="A886" s="38" t="s">
        <v>370</v>
      </c>
      <c r="B886" s="23">
        <v>0</v>
      </c>
      <c r="C886" s="23">
        <v>2050</v>
      </c>
      <c r="D886" s="23">
        <v>-1250</v>
      </c>
      <c r="E886" s="23">
        <v>800</v>
      </c>
      <c r="F886" s="31">
        <v>-0.6097560975609756</v>
      </c>
    </row>
    <row r="887" spans="1:6" x14ac:dyDescent="0.2">
      <c r="A887" s="38" t="s">
        <v>62</v>
      </c>
      <c r="B887" s="23">
        <v>100000</v>
      </c>
      <c r="C887" s="23">
        <v>77048.36</v>
      </c>
      <c r="D887" s="23">
        <v>-61548.35</v>
      </c>
      <c r="E887" s="23">
        <v>15500.010000000002</v>
      </c>
      <c r="F887" s="31">
        <v>-0.79882751560188947</v>
      </c>
    </row>
    <row r="888" spans="1:6" x14ac:dyDescent="0.2">
      <c r="A888" s="38" t="s">
        <v>64</v>
      </c>
      <c r="B888" s="23">
        <v>0</v>
      </c>
      <c r="C888" s="23">
        <v>6200</v>
      </c>
      <c r="D888" s="23">
        <v>-2700</v>
      </c>
      <c r="E888" s="23">
        <v>3500</v>
      </c>
      <c r="F888" s="31">
        <v>-0.43548387096774194</v>
      </c>
    </row>
    <row r="889" spans="1:6" x14ac:dyDescent="0.2">
      <c r="A889" s="38" t="s">
        <v>66</v>
      </c>
      <c r="B889" s="23">
        <v>0</v>
      </c>
      <c r="C889" s="23">
        <v>10000</v>
      </c>
      <c r="D889" s="23">
        <v>0</v>
      </c>
      <c r="E889" s="23">
        <v>10000</v>
      </c>
      <c r="F889" s="31">
        <v>0</v>
      </c>
    </row>
    <row r="890" spans="1:6" x14ac:dyDescent="0.2">
      <c r="A890" s="38" t="s">
        <v>372</v>
      </c>
      <c r="B890" s="23">
        <v>18000</v>
      </c>
      <c r="C890" s="23">
        <v>18000</v>
      </c>
      <c r="D890" s="23">
        <v>0</v>
      </c>
      <c r="E890" s="23">
        <v>18000</v>
      </c>
      <c r="F890" s="31">
        <v>0</v>
      </c>
    </row>
    <row r="891" spans="1:6" x14ac:dyDescent="0.2">
      <c r="A891" s="38" t="s">
        <v>349</v>
      </c>
      <c r="B891" s="23">
        <v>0</v>
      </c>
      <c r="C891" s="23">
        <v>7951.64</v>
      </c>
      <c r="D891" s="23">
        <v>0</v>
      </c>
      <c r="E891" s="23">
        <v>7951.64</v>
      </c>
      <c r="F891" s="31">
        <v>0</v>
      </c>
    </row>
    <row r="892" spans="1:6" x14ac:dyDescent="0.2">
      <c r="A892" s="38" t="s">
        <v>70</v>
      </c>
      <c r="B892" s="23">
        <v>0</v>
      </c>
      <c r="C892" s="23">
        <v>5000</v>
      </c>
      <c r="D892" s="23">
        <v>-3000</v>
      </c>
      <c r="E892" s="23">
        <v>2000</v>
      </c>
      <c r="F892" s="31">
        <v>-0.6</v>
      </c>
    </row>
    <row r="893" spans="1:6" x14ac:dyDescent="0.2">
      <c r="A893" s="38" t="s">
        <v>74</v>
      </c>
      <c r="B893" s="23">
        <v>10000</v>
      </c>
      <c r="C893" s="23">
        <v>9000</v>
      </c>
      <c r="D893" s="23">
        <v>-3000</v>
      </c>
      <c r="E893" s="23">
        <v>6000</v>
      </c>
      <c r="F893" s="31">
        <v>-0.33333333333333331</v>
      </c>
    </row>
    <row r="894" spans="1:6" x14ac:dyDescent="0.2">
      <c r="A894" s="38" t="s">
        <v>76</v>
      </c>
      <c r="B894" s="23">
        <v>1000</v>
      </c>
      <c r="C894" s="23">
        <v>1000</v>
      </c>
      <c r="D894" s="23">
        <v>-1000</v>
      </c>
      <c r="E894" s="23">
        <v>0</v>
      </c>
      <c r="F894" s="31">
        <v>-1</v>
      </c>
    </row>
    <row r="895" spans="1:6" x14ac:dyDescent="0.2">
      <c r="A895" s="38" t="s">
        <v>78</v>
      </c>
      <c r="B895" s="23">
        <v>1000</v>
      </c>
      <c r="C895" s="23">
        <v>1000</v>
      </c>
      <c r="D895" s="23">
        <v>-1000</v>
      </c>
      <c r="E895" s="23">
        <v>0</v>
      </c>
      <c r="F895" s="31">
        <v>-1</v>
      </c>
    </row>
    <row r="896" spans="1:6" x14ac:dyDescent="0.2">
      <c r="A896" s="38" t="s">
        <v>82</v>
      </c>
      <c r="B896" s="23">
        <v>0</v>
      </c>
      <c r="C896" s="23">
        <v>45000</v>
      </c>
      <c r="D896" s="23">
        <v>-33000</v>
      </c>
      <c r="E896" s="23">
        <v>12000</v>
      </c>
      <c r="F896" s="31">
        <v>-0.73333333333333328</v>
      </c>
    </row>
    <row r="897" spans="1:6" x14ac:dyDescent="0.2">
      <c r="A897" s="38" t="s">
        <v>86</v>
      </c>
      <c r="B897" s="23">
        <v>0</v>
      </c>
      <c r="C897" s="23">
        <v>3000</v>
      </c>
      <c r="D897" s="23">
        <v>-1500</v>
      </c>
      <c r="E897" s="23">
        <v>1500</v>
      </c>
      <c r="F897" s="31">
        <v>-0.5</v>
      </c>
    </row>
    <row r="898" spans="1:6" x14ac:dyDescent="0.2">
      <c r="A898" s="38" t="s">
        <v>88</v>
      </c>
      <c r="B898" s="23">
        <v>3000</v>
      </c>
      <c r="C898" s="23">
        <v>3000</v>
      </c>
      <c r="D898" s="23">
        <v>-3000</v>
      </c>
      <c r="E898" s="23">
        <v>0</v>
      </c>
      <c r="F898" s="31">
        <v>-1</v>
      </c>
    </row>
    <row r="899" spans="1:6" x14ac:dyDescent="0.2">
      <c r="A899" s="38" t="s">
        <v>308</v>
      </c>
      <c r="B899" s="23">
        <v>0</v>
      </c>
      <c r="C899" s="23">
        <v>1000</v>
      </c>
      <c r="D899" s="23">
        <v>0</v>
      </c>
      <c r="E899" s="23">
        <v>1000</v>
      </c>
      <c r="F899" s="31">
        <v>0</v>
      </c>
    </row>
    <row r="900" spans="1:6" x14ac:dyDescent="0.2">
      <c r="A900" s="38" t="s">
        <v>374</v>
      </c>
      <c r="B900" s="23">
        <v>0</v>
      </c>
      <c r="C900" s="23">
        <v>450</v>
      </c>
      <c r="D900" s="23">
        <v>0</v>
      </c>
      <c r="E900" s="23">
        <v>450</v>
      </c>
      <c r="F900" s="31">
        <v>0</v>
      </c>
    </row>
    <row r="901" spans="1:6" x14ac:dyDescent="0.2">
      <c r="A901" s="37" t="s">
        <v>90</v>
      </c>
      <c r="B901" s="23">
        <v>2770</v>
      </c>
      <c r="C901" s="23">
        <v>2770</v>
      </c>
      <c r="D901" s="23">
        <v>0</v>
      </c>
      <c r="E901" s="23">
        <v>2770</v>
      </c>
      <c r="F901" s="31">
        <v>0</v>
      </c>
    </row>
    <row r="902" spans="1:6" x14ac:dyDescent="0.2">
      <c r="A902" s="38" t="s">
        <v>91</v>
      </c>
      <c r="B902" s="23">
        <v>2500</v>
      </c>
      <c r="C902" s="23">
        <v>2500</v>
      </c>
      <c r="D902" s="23">
        <v>0</v>
      </c>
      <c r="E902" s="23">
        <v>2500</v>
      </c>
      <c r="F902" s="31">
        <v>0</v>
      </c>
    </row>
    <row r="903" spans="1:6" x14ac:dyDescent="0.2">
      <c r="A903" s="38" t="s">
        <v>93</v>
      </c>
      <c r="B903" s="23">
        <v>170</v>
      </c>
      <c r="C903" s="23">
        <v>170</v>
      </c>
      <c r="D903" s="23">
        <v>0</v>
      </c>
      <c r="E903" s="23">
        <v>170</v>
      </c>
      <c r="F903" s="31">
        <v>0</v>
      </c>
    </row>
    <row r="904" spans="1:6" x14ac:dyDescent="0.2">
      <c r="A904" s="38" t="s">
        <v>310</v>
      </c>
      <c r="B904" s="23">
        <v>100</v>
      </c>
      <c r="C904" s="23">
        <v>100</v>
      </c>
      <c r="D904" s="23">
        <v>0</v>
      </c>
      <c r="E904" s="23">
        <v>100</v>
      </c>
      <c r="F904" s="31">
        <v>0</v>
      </c>
    </row>
    <row r="905" spans="1:6" x14ac:dyDescent="0.2">
      <c r="A905" s="36" t="s">
        <v>8</v>
      </c>
      <c r="B905" s="23">
        <v>2079925.7</v>
      </c>
      <c r="C905" s="23">
        <v>2078425.7</v>
      </c>
      <c r="D905" s="23">
        <v>-177182.71000000002</v>
      </c>
      <c r="E905" s="23">
        <v>1901242.9900000002</v>
      </c>
      <c r="F905" s="31">
        <v>-8.5248517664114731E-2</v>
      </c>
    </row>
    <row r="906" spans="1:6" x14ac:dyDescent="0.2">
      <c r="A906" s="37" t="s">
        <v>9</v>
      </c>
      <c r="B906" s="23">
        <v>2079925.7</v>
      </c>
      <c r="C906" s="23">
        <v>2078425.7</v>
      </c>
      <c r="D906" s="23">
        <v>-177182.71000000002</v>
      </c>
      <c r="E906" s="23">
        <v>1901242.9900000002</v>
      </c>
      <c r="F906" s="31">
        <v>-8.5248517664114731E-2</v>
      </c>
    </row>
    <row r="907" spans="1:6" x14ac:dyDescent="0.2">
      <c r="A907" s="38" t="s">
        <v>10</v>
      </c>
      <c r="B907" s="23">
        <v>1345260</v>
      </c>
      <c r="C907" s="23">
        <v>1339224</v>
      </c>
      <c r="D907" s="23">
        <v>-94728.94</v>
      </c>
      <c r="E907" s="23">
        <v>1244495.06</v>
      </c>
      <c r="F907" s="31">
        <v>-7.0734201298662508E-2</v>
      </c>
    </row>
    <row r="908" spans="1:6" x14ac:dyDescent="0.2">
      <c r="A908" s="38" t="s">
        <v>13</v>
      </c>
      <c r="B908" s="23">
        <v>127767.24</v>
      </c>
      <c r="C908" s="23">
        <v>127767.24</v>
      </c>
      <c r="D908" s="23">
        <v>-7724.88</v>
      </c>
      <c r="E908" s="23">
        <v>120042.36</v>
      </c>
      <c r="F908" s="31">
        <v>-6.046056876551454E-2</v>
      </c>
    </row>
    <row r="909" spans="1:6" x14ac:dyDescent="0.2">
      <c r="A909" s="38" t="s">
        <v>15</v>
      </c>
      <c r="B909" s="23">
        <v>124295.27</v>
      </c>
      <c r="C909" s="23">
        <v>124295.27</v>
      </c>
      <c r="D909" s="23">
        <v>0</v>
      </c>
      <c r="E909" s="23">
        <v>124295.27</v>
      </c>
      <c r="F909" s="31">
        <v>0</v>
      </c>
    </row>
    <row r="910" spans="1:6" x14ac:dyDescent="0.2">
      <c r="A910" s="38" t="s">
        <v>17</v>
      </c>
      <c r="B910" s="23">
        <v>46263.48</v>
      </c>
      <c r="C910" s="23">
        <v>46263.48</v>
      </c>
      <c r="D910" s="23">
        <v>0</v>
      </c>
      <c r="E910" s="23">
        <v>46263.48</v>
      </c>
      <c r="F910" s="31">
        <v>0</v>
      </c>
    </row>
    <row r="911" spans="1:6" x14ac:dyDescent="0.2">
      <c r="A911" s="38" t="s">
        <v>19</v>
      </c>
      <c r="B911" s="23">
        <v>2244</v>
      </c>
      <c r="C911" s="23">
        <v>2244</v>
      </c>
      <c r="D911" s="23">
        <v>-1734.94</v>
      </c>
      <c r="E911" s="23">
        <v>509.05999999999995</v>
      </c>
      <c r="F911" s="31">
        <v>-0.77314616755793231</v>
      </c>
    </row>
    <row r="912" spans="1:6" x14ac:dyDescent="0.2">
      <c r="A912" s="38" t="s">
        <v>21</v>
      </c>
      <c r="B912" s="23">
        <v>17952</v>
      </c>
      <c r="C912" s="23">
        <v>17952</v>
      </c>
      <c r="D912" s="23">
        <v>-7566.74</v>
      </c>
      <c r="E912" s="23">
        <v>10385.26</v>
      </c>
      <c r="F912" s="31">
        <v>-0.421498440285205</v>
      </c>
    </row>
    <row r="913" spans="1:6" x14ac:dyDescent="0.2">
      <c r="A913" s="38" t="s">
        <v>23</v>
      </c>
      <c r="B913" s="23">
        <v>638.84</v>
      </c>
      <c r="C913" s="23">
        <v>638.84</v>
      </c>
      <c r="D913" s="23">
        <v>-542.04</v>
      </c>
      <c r="E913" s="23">
        <v>96.800000000000068</v>
      </c>
      <c r="F913" s="31">
        <v>-0.84847536159288706</v>
      </c>
    </row>
    <row r="914" spans="1:6" x14ac:dyDescent="0.2">
      <c r="A914" s="38" t="s">
        <v>25</v>
      </c>
      <c r="B914" s="23">
        <v>3833.02</v>
      </c>
      <c r="C914" s="23">
        <v>3833.02</v>
      </c>
      <c r="D914" s="23">
        <v>865.12</v>
      </c>
      <c r="E914" s="23">
        <v>4698.1400000000003</v>
      </c>
      <c r="F914" s="31">
        <v>0.22570192694011509</v>
      </c>
    </row>
    <row r="915" spans="1:6" x14ac:dyDescent="0.2">
      <c r="A915" s="38" t="s">
        <v>27</v>
      </c>
      <c r="B915" s="23">
        <v>15161.78</v>
      </c>
      <c r="C915" s="23">
        <v>15161.78</v>
      </c>
      <c r="D915" s="23">
        <v>-5905.89</v>
      </c>
      <c r="E915" s="23">
        <v>9255.89</v>
      </c>
      <c r="F915" s="31">
        <v>-0.38952484470820709</v>
      </c>
    </row>
    <row r="916" spans="1:6" x14ac:dyDescent="0.2">
      <c r="A916" s="38" t="s">
        <v>29</v>
      </c>
      <c r="B916" s="23">
        <v>32163.01</v>
      </c>
      <c r="C916" s="23">
        <v>32163.01</v>
      </c>
      <c r="D916" s="23">
        <v>-4026.64</v>
      </c>
      <c r="E916" s="23">
        <v>28136.37</v>
      </c>
      <c r="F916" s="31">
        <v>-0.12519475011822587</v>
      </c>
    </row>
    <row r="917" spans="1:6" x14ac:dyDescent="0.2">
      <c r="A917" s="38" t="s">
        <v>265</v>
      </c>
      <c r="B917" s="23">
        <v>18516</v>
      </c>
      <c r="C917" s="23">
        <v>24552</v>
      </c>
      <c r="D917" s="23">
        <v>-18516</v>
      </c>
      <c r="E917" s="23">
        <v>6036</v>
      </c>
      <c r="F917" s="31">
        <v>-0.7541544477028348</v>
      </c>
    </row>
    <row r="918" spans="1:6" x14ac:dyDescent="0.2">
      <c r="A918" s="38" t="s">
        <v>31</v>
      </c>
      <c r="B918" s="23">
        <v>8830.42</v>
      </c>
      <c r="C918" s="23">
        <v>8830.42</v>
      </c>
      <c r="D918" s="23">
        <v>-4135.58</v>
      </c>
      <c r="E918" s="23">
        <v>4694.84</v>
      </c>
      <c r="F918" s="31">
        <v>-0.46833332955850343</v>
      </c>
    </row>
    <row r="919" spans="1:6" x14ac:dyDescent="0.2">
      <c r="A919" s="38" t="s">
        <v>33</v>
      </c>
      <c r="B919" s="23">
        <v>5507.83</v>
      </c>
      <c r="C919" s="23">
        <v>5507.83</v>
      </c>
      <c r="D919" s="23">
        <v>-2123.42</v>
      </c>
      <c r="E919" s="23">
        <v>3384.41</v>
      </c>
      <c r="F919" s="31">
        <v>-0.3855275126501726</v>
      </c>
    </row>
    <row r="920" spans="1:6" x14ac:dyDescent="0.2">
      <c r="A920" s="38" t="s">
        <v>35</v>
      </c>
      <c r="B920" s="23">
        <v>188041.38</v>
      </c>
      <c r="C920" s="23">
        <v>188041.38</v>
      </c>
      <c r="D920" s="23">
        <v>-13915.29</v>
      </c>
      <c r="E920" s="23">
        <v>174126.09</v>
      </c>
      <c r="F920" s="31">
        <v>-7.4001211860921248E-2</v>
      </c>
    </row>
    <row r="921" spans="1:6" x14ac:dyDescent="0.2">
      <c r="A921" s="38" t="s">
        <v>37</v>
      </c>
      <c r="B921" s="23">
        <v>124295.27</v>
      </c>
      <c r="C921" s="23">
        <v>124295.27</v>
      </c>
      <c r="D921" s="23">
        <v>-17127.47</v>
      </c>
      <c r="E921" s="23">
        <v>107167.8</v>
      </c>
      <c r="F921" s="31">
        <v>-0.13779663538282672</v>
      </c>
    </row>
    <row r="922" spans="1:6" x14ac:dyDescent="0.2">
      <c r="A922" s="38" t="s">
        <v>39</v>
      </c>
      <c r="B922" s="23">
        <v>19156.16</v>
      </c>
      <c r="C922" s="23">
        <v>17656.16</v>
      </c>
      <c r="D922" s="23">
        <v>0</v>
      </c>
      <c r="E922" s="23">
        <v>17656.16</v>
      </c>
      <c r="F922" s="31">
        <v>0</v>
      </c>
    </row>
    <row r="923" spans="1:6" x14ac:dyDescent="0.2">
      <c r="A923" s="35" t="s">
        <v>211</v>
      </c>
      <c r="B923" s="23">
        <v>70000</v>
      </c>
      <c r="C923" s="23">
        <v>70000</v>
      </c>
      <c r="D923" s="23">
        <v>-65050</v>
      </c>
      <c r="E923" s="23">
        <v>4950</v>
      </c>
      <c r="F923" s="31">
        <v>-0.92928571428571427</v>
      </c>
    </row>
    <row r="924" spans="1:6" x14ac:dyDescent="0.2">
      <c r="A924" s="36" t="s">
        <v>212</v>
      </c>
      <c r="B924" s="23">
        <v>53000</v>
      </c>
      <c r="C924" s="23">
        <v>53000</v>
      </c>
      <c r="D924" s="23">
        <v>-48050</v>
      </c>
      <c r="E924" s="23">
        <v>4950</v>
      </c>
      <c r="F924" s="31">
        <v>-0.90660377358490563</v>
      </c>
    </row>
    <row r="925" spans="1:6" x14ac:dyDescent="0.2">
      <c r="A925" s="37" t="s">
        <v>121</v>
      </c>
      <c r="B925" s="23">
        <v>36500</v>
      </c>
      <c r="C925" s="23">
        <v>36500</v>
      </c>
      <c r="D925" s="23">
        <v>-31550</v>
      </c>
      <c r="E925" s="23">
        <v>4950</v>
      </c>
      <c r="F925" s="31">
        <v>-0.86438356164383556</v>
      </c>
    </row>
    <row r="926" spans="1:6" x14ac:dyDescent="0.2">
      <c r="A926" s="38" t="s">
        <v>387</v>
      </c>
      <c r="B926" s="23">
        <v>2000</v>
      </c>
      <c r="C926" s="23">
        <v>2000</v>
      </c>
      <c r="D926" s="23">
        <v>-2000</v>
      </c>
      <c r="E926" s="23">
        <v>0</v>
      </c>
      <c r="F926" s="31">
        <v>-1</v>
      </c>
    </row>
    <row r="927" spans="1:6" x14ac:dyDescent="0.2">
      <c r="A927" s="38" t="s">
        <v>149</v>
      </c>
      <c r="B927" s="23">
        <v>8000</v>
      </c>
      <c r="C927" s="23">
        <v>8000</v>
      </c>
      <c r="D927" s="23">
        <v>-8000</v>
      </c>
      <c r="E927" s="23">
        <v>0</v>
      </c>
      <c r="F927" s="31">
        <v>-1</v>
      </c>
    </row>
    <row r="928" spans="1:6" x14ac:dyDescent="0.2">
      <c r="A928" s="38" t="s">
        <v>175</v>
      </c>
      <c r="B928" s="23">
        <v>23000</v>
      </c>
      <c r="C928" s="23">
        <v>23000</v>
      </c>
      <c r="D928" s="23">
        <v>-18050</v>
      </c>
      <c r="E928" s="23">
        <v>4950</v>
      </c>
      <c r="F928" s="31">
        <v>-0.7847826086956522</v>
      </c>
    </row>
    <row r="929" spans="1:6" x14ac:dyDescent="0.2">
      <c r="A929" s="38" t="s">
        <v>168</v>
      </c>
      <c r="B929" s="23">
        <v>2000</v>
      </c>
      <c r="C929" s="23">
        <v>2000</v>
      </c>
      <c r="D929" s="23">
        <v>-2000</v>
      </c>
      <c r="E929" s="23">
        <v>0</v>
      </c>
      <c r="F929" s="31">
        <v>-1</v>
      </c>
    </row>
    <row r="930" spans="1:6" x14ac:dyDescent="0.2">
      <c r="A930" s="38" t="s">
        <v>342</v>
      </c>
      <c r="B930" s="23">
        <v>1500</v>
      </c>
      <c r="C930" s="23">
        <v>1500</v>
      </c>
      <c r="D930" s="23">
        <v>-1500</v>
      </c>
      <c r="E930" s="23">
        <v>0</v>
      </c>
      <c r="F930" s="31">
        <v>-1</v>
      </c>
    </row>
    <row r="931" spans="1:6" x14ac:dyDescent="0.2">
      <c r="A931" s="37" t="s">
        <v>231</v>
      </c>
      <c r="B931" s="23">
        <v>16500</v>
      </c>
      <c r="C931" s="23">
        <v>16500</v>
      </c>
      <c r="D931" s="23">
        <v>-16500</v>
      </c>
      <c r="E931" s="23">
        <v>0</v>
      </c>
      <c r="F931" s="31">
        <v>-1</v>
      </c>
    </row>
    <row r="932" spans="1:6" x14ac:dyDescent="0.2">
      <c r="A932" s="38" t="s">
        <v>236</v>
      </c>
      <c r="B932" s="23">
        <v>5500</v>
      </c>
      <c r="C932" s="23">
        <v>5500</v>
      </c>
      <c r="D932" s="23">
        <v>-5500</v>
      </c>
      <c r="E932" s="23">
        <v>0</v>
      </c>
      <c r="F932" s="31">
        <v>-1</v>
      </c>
    </row>
    <row r="933" spans="1:6" x14ac:dyDescent="0.2">
      <c r="A933" s="38" t="s">
        <v>232</v>
      </c>
      <c r="B933" s="23">
        <v>11000</v>
      </c>
      <c r="C933" s="23">
        <v>11000</v>
      </c>
      <c r="D933" s="23">
        <v>-11000</v>
      </c>
      <c r="E933" s="23">
        <v>0</v>
      </c>
      <c r="F933" s="31">
        <v>-1</v>
      </c>
    </row>
    <row r="934" spans="1:6" x14ac:dyDescent="0.2">
      <c r="A934" s="36" t="s">
        <v>220</v>
      </c>
      <c r="B934" s="23">
        <v>17000</v>
      </c>
      <c r="C934" s="23">
        <v>17000</v>
      </c>
      <c r="D934" s="23">
        <v>-17000</v>
      </c>
      <c r="E934" s="23">
        <v>0</v>
      </c>
      <c r="F934" s="31">
        <v>-1</v>
      </c>
    </row>
    <row r="935" spans="1:6" x14ac:dyDescent="0.2">
      <c r="A935" s="37" t="s">
        <v>121</v>
      </c>
      <c r="B935" s="23">
        <v>12000</v>
      </c>
      <c r="C935" s="23">
        <v>12000</v>
      </c>
      <c r="D935" s="23">
        <v>-12000</v>
      </c>
      <c r="E935" s="23">
        <v>0</v>
      </c>
      <c r="F935" s="31">
        <v>-1</v>
      </c>
    </row>
    <row r="936" spans="1:6" x14ac:dyDescent="0.2">
      <c r="A936" s="38" t="s">
        <v>124</v>
      </c>
      <c r="B936" s="23">
        <v>7000</v>
      </c>
      <c r="C936" s="23">
        <v>7000</v>
      </c>
      <c r="D936" s="23">
        <v>-7000</v>
      </c>
      <c r="E936" s="23">
        <v>0</v>
      </c>
      <c r="F936" s="31">
        <v>-1</v>
      </c>
    </row>
    <row r="937" spans="1:6" x14ac:dyDescent="0.2">
      <c r="A937" s="38" t="s">
        <v>178</v>
      </c>
      <c r="B937" s="23">
        <v>5000</v>
      </c>
      <c r="C937" s="23">
        <v>5000</v>
      </c>
      <c r="D937" s="23">
        <v>-5000</v>
      </c>
      <c r="E937" s="23">
        <v>0</v>
      </c>
      <c r="F937" s="31">
        <v>-1</v>
      </c>
    </row>
    <row r="938" spans="1:6" x14ac:dyDescent="0.2">
      <c r="A938" s="37" t="s">
        <v>231</v>
      </c>
      <c r="B938" s="23">
        <v>5000</v>
      </c>
      <c r="C938" s="23">
        <v>5000</v>
      </c>
      <c r="D938" s="23">
        <v>-5000</v>
      </c>
      <c r="E938" s="23">
        <v>0</v>
      </c>
      <c r="F938" s="31">
        <v>-1</v>
      </c>
    </row>
    <row r="939" spans="1:6" x14ac:dyDescent="0.2">
      <c r="A939" s="38" t="s">
        <v>232</v>
      </c>
      <c r="B939" s="23">
        <v>5000</v>
      </c>
      <c r="C939" s="23">
        <v>5000</v>
      </c>
      <c r="D939" s="23">
        <v>-5000</v>
      </c>
      <c r="E939" s="23">
        <v>0</v>
      </c>
      <c r="F939" s="31">
        <v>-1</v>
      </c>
    </row>
    <row r="940" spans="1:6" x14ac:dyDescent="0.2">
      <c r="A940" s="35" t="s">
        <v>95</v>
      </c>
      <c r="B940" s="23">
        <v>4534773.0100000007</v>
      </c>
      <c r="C940" s="23">
        <v>4540725.5100000007</v>
      </c>
      <c r="D940" s="23">
        <v>-1229463.0899999999</v>
      </c>
      <c r="E940" s="23">
        <v>3311262.4200000004</v>
      </c>
      <c r="F940" s="31">
        <v>-0.270763578924197</v>
      </c>
    </row>
    <row r="941" spans="1:6" x14ac:dyDescent="0.2">
      <c r="A941" s="36" t="s">
        <v>136</v>
      </c>
      <c r="B941" s="23">
        <v>3630992.63</v>
      </c>
      <c r="C941" s="23">
        <v>3635445.13</v>
      </c>
      <c r="D941" s="23">
        <v>-674083.76</v>
      </c>
      <c r="E941" s="23">
        <v>2961361.37</v>
      </c>
      <c r="F941" s="31">
        <v>-0.18541986906566241</v>
      </c>
    </row>
    <row r="942" spans="1:6" x14ac:dyDescent="0.2">
      <c r="A942" s="37" t="s">
        <v>121</v>
      </c>
      <c r="B942" s="23">
        <v>76639.360000000001</v>
      </c>
      <c r="C942" s="23">
        <v>65307.76</v>
      </c>
      <c r="D942" s="23">
        <v>-65307.76</v>
      </c>
      <c r="E942" s="23">
        <v>0</v>
      </c>
      <c r="F942" s="31">
        <v>-1</v>
      </c>
    </row>
    <row r="943" spans="1:6" x14ac:dyDescent="0.2">
      <c r="A943" s="38" t="s">
        <v>137</v>
      </c>
      <c r="B943" s="23">
        <v>5000</v>
      </c>
      <c r="C943" s="23">
        <v>5000</v>
      </c>
      <c r="D943" s="23">
        <v>-5000</v>
      </c>
      <c r="E943" s="23">
        <v>0</v>
      </c>
      <c r="F943" s="31">
        <v>-1</v>
      </c>
    </row>
    <row r="944" spans="1:6" x14ac:dyDescent="0.2">
      <c r="A944" s="38" t="s">
        <v>363</v>
      </c>
      <c r="B944" s="23">
        <v>63199.360000000001</v>
      </c>
      <c r="C944" s="23">
        <v>51867.76</v>
      </c>
      <c r="D944" s="23">
        <v>-51867.76</v>
      </c>
      <c r="E944" s="23">
        <v>0</v>
      </c>
      <c r="F944" s="31">
        <v>-1</v>
      </c>
    </row>
    <row r="945" spans="1:6" x14ac:dyDescent="0.2">
      <c r="A945" s="38" t="s">
        <v>145</v>
      </c>
      <c r="B945" s="23">
        <v>5000</v>
      </c>
      <c r="C945" s="23">
        <v>5000</v>
      </c>
      <c r="D945" s="23">
        <v>-5000</v>
      </c>
      <c r="E945" s="23">
        <v>0</v>
      </c>
      <c r="F945" s="31">
        <v>-1</v>
      </c>
    </row>
    <row r="946" spans="1:6" x14ac:dyDescent="0.2">
      <c r="A946" s="38" t="s">
        <v>155</v>
      </c>
      <c r="B946" s="23">
        <v>3440</v>
      </c>
      <c r="C946" s="23">
        <v>3440</v>
      </c>
      <c r="D946" s="23">
        <v>-3440</v>
      </c>
      <c r="E946" s="23">
        <v>0</v>
      </c>
      <c r="F946" s="31">
        <v>-1</v>
      </c>
    </row>
    <row r="947" spans="1:6" x14ac:dyDescent="0.2">
      <c r="A947" s="37" t="s">
        <v>223</v>
      </c>
      <c r="B947" s="23">
        <v>3554353.27</v>
      </c>
      <c r="C947" s="23">
        <v>3570137.37</v>
      </c>
      <c r="D947" s="23">
        <v>-608776</v>
      </c>
      <c r="E947" s="23">
        <v>2961361.37</v>
      </c>
      <c r="F947" s="31">
        <v>-0.17051892879965008</v>
      </c>
    </row>
    <row r="948" spans="1:6" x14ac:dyDescent="0.2">
      <c r="A948" s="38" t="s">
        <v>226</v>
      </c>
      <c r="B948" s="23">
        <v>2743081.45</v>
      </c>
      <c r="C948" s="23">
        <v>2667545.98</v>
      </c>
      <c r="D948" s="23">
        <v>-406056</v>
      </c>
      <c r="E948" s="23">
        <v>2261489.98</v>
      </c>
      <c r="F948" s="31">
        <v>-0.15222080633076848</v>
      </c>
    </row>
    <row r="949" spans="1:6" x14ac:dyDescent="0.2">
      <c r="A949" s="38" t="s">
        <v>228</v>
      </c>
      <c r="B949" s="23">
        <v>811271.82</v>
      </c>
      <c r="C949" s="23">
        <v>902591.3899999999</v>
      </c>
      <c r="D949" s="23">
        <v>-202720</v>
      </c>
      <c r="E949" s="23">
        <v>699871.3899999999</v>
      </c>
      <c r="F949" s="31">
        <v>-0.22459775513701724</v>
      </c>
    </row>
    <row r="950" spans="1:6" x14ac:dyDescent="0.2">
      <c r="A950" s="36" t="s">
        <v>148</v>
      </c>
      <c r="B950" s="23">
        <v>133764.75</v>
      </c>
      <c r="C950" s="23">
        <v>133764.75</v>
      </c>
      <c r="D950" s="23">
        <v>-76446.540000000008</v>
      </c>
      <c r="E950" s="23">
        <v>57318.21</v>
      </c>
      <c r="F950" s="31">
        <v>-0.57149989066626306</v>
      </c>
    </row>
    <row r="951" spans="1:6" x14ac:dyDescent="0.2">
      <c r="A951" s="37" t="s">
        <v>97</v>
      </c>
      <c r="B951" s="23">
        <v>57273.18</v>
      </c>
      <c r="C951" s="23">
        <v>57273.18</v>
      </c>
      <c r="D951" s="23">
        <v>45.03</v>
      </c>
      <c r="E951" s="23">
        <v>57318.21</v>
      </c>
      <c r="F951" s="31">
        <v>7.8623188026227982E-4</v>
      </c>
    </row>
    <row r="952" spans="1:6" x14ac:dyDescent="0.2">
      <c r="A952" s="38" t="s">
        <v>98</v>
      </c>
      <c r="B952" s="23">
        <v>3560</v>
      </c>
      <c r="C952" s="23">
        <v>3560</v>
      </c>
      <c r="D952" s="23">
        <v>0</v>
      </c>
      <c r="E952" s="23">
        <v>3560</v>
      </c>
      <c r="F952" s="31">
        <v>0</v>
      </c>
    </row>
    <row r="953" spans="1:6" x14ac:dyDescent="0.2">
      <c r="A953" s="38" t="s">
        <v>100</v>
      </c>
      <c r="B953" s="23">
        <v>2029.1</v>
      </c>
      <c r="C953" s="23">
        <v>2029.1</v>
      </c>
      <c r="D953" s="23">
        <v>0</v>
      </c>
      <c r="E953" s="23">
        <v>2029.1</v>
      </c>
      <c r="F953" s="31">
        <v>0</v>
      </c>
    </row>
    <row r="954" spans="1:6" x14ac:dyDescent="0.2">
      <c r="A954" s="38" t="s">
        <v>104</v>
      </c>
      <c r="B954" s="23">
        <v>42720</v>
      </c>
      <c r="C954" s="23">
        <v>42720</v>
      </c>
      <c r="D954" s="23">
        <v>0</v>
      </c>
      <c r="E954" s="23">
        <v>42720</v>
      </c>
      <c r="F954" s="31">
        <v>0</v>
      </c>
    </row>
    <row r="955" spans="1:6" x14ac:dyDescent="0.2">
      <c r="A955" s="38" t="s">
        <v>106</v>
      </c>
      <c r="B955" s="23">
        <v>5404.08</v>
      </c>
      <c r="C955" s="23">
        <v>5404.08</v>
      </c>
      <c r="D955" s="23">
        <v>45.03</v>
      </c>
      <c r="E955" s="23">
        <v>5449.11</v>
      </c>
      <c r="F955" s="31">
        <v>8.3325931518408326E-3</v>
      </c>
    </row>
    <row r="956" spans="1:6" x14ac:dyDescent="0.2">
      <c r="A956" s="38" t="s">
        <v>108</v>
      </c>
      <c r="B956" s="23">
        <v>3560</v>
      </c>
      <c r="C956" s="23">
        <v>3560</v>
      </c>
      <c r="D956" s="23">
        <v>0</v>
      </c>
      <c r="E956" s="23">
        <v>3560</v>
      </c>
      <c r="F956" s="31">
        <v>0</v>
      </c>
    </row>
    <row r="957" spans="1:6" x14ac:dyDescent="0.2">
      <c r="A957" s="37" t="s">
        <v>121</v>
      </c>
      <c r="B957" s="23">
        <v>76491.570000000007</v>
      </c>
      <c r="C957" s="23">
        <v>76491.570000000007</v>
      </c>
      <c r="D957" s="23">
        <v>-76491.570000000007</v>
      </c>
      <c r="E957" s="23">
        <v>0</v>
      </c>
      <c r="F957" s="31">
        <v>-1</v>
      </c>
    </row>
    <row r="958" spans="1:6" x14ac:dyDescent="0.2">
      <c r="A958" s="38" t="s">
        <v>137</v>
      </c>
      <c r="B958" s="23">
        <v>46491.57</v>
      </c>
      <c r="C958" s="23">
        <v>46491.57</v>
      </c>
      <c r="D958" s="23">
        <v>-46491.57</v>
      </c>
      <c r="E958" s="23">
        <v>0</v>
      </c>
      <c r="F958" s="31">
        <v>-1</v>
      </c>
    </row>
    <row r="959" spans="1:6" x14ac:dyDescent="0.2">
      <c r="A959" s="38" t="s">
        <v>145</v>
      </c>
      <c r="B959" s="23">
        <v>15000</v>
      </c>
      <c r="C959" s="23">
        <v>15000</v>
      </c>
      <c r="D959" s="23">
        <v>-15000</v>
      </c>
      <c r="E959" s="23">
        <v>0</v>
      </c>
      <c r="F959" s="31">
        <v>-1</v>
      </c>
    </row>
    <row r="960" spans="1:6" x14ac:dyDescent="0.2">
      <c r="A960" s="38" t="s">
        <v>178</v>
      </c>
      <c r="B960" s="23">
        <v>10000</v>
      </c>
      <c r="C960" s="23">
        <v>10000</v>
      </c>
      <c r="D960" s="23">
        <v>-10000</v>
      </c>
      <c r="E960" s="23">
        <v>0</v>
      </c>
      <c r="F960" s="31">
        <v>-1</v>
      </c>
    </row>
    <row r="961" spans="1:6" x14ac:dyDescent="0.2">
      <c r="A961" s="38" t="s">
        <v>155</v>
      </c>
      <c r="B961" s="23">
        <v>5000</v>
      </c>
      <c r="C961" s="23">
        <v>5000</v>
      </c>
      <c r="D961" s="23">
        <v>-5000</v>
      </c>
      <c r="E961" s="23">
        <v>0</v>
      </c>
      <c r="F961" s="31">
        <v>-1</v>
      </c>
    </row>
    <row r="962" spans="1:6" x14ac:dyDescent="0.2">
      <c r="A962" s="36" t="s">
        <v>154</v>
      </c>
      <c r="B962" s="23">
        <v>4000</v>
      </c>
      <c r="C962" s="23">
        <v>4000</v>
      </c>
      <c r="D962" s="23">
        <v>-4000</v>
      </c>
      <c r="E962" s="23">
        <v>0</v>
      </c>
      <c r="F962" s="31">
        <v>-1</v>
      </c>
    </row>
    <row r="963" spans="1:6" x14ac:dyDescent="0.2">
      <c r="A963" s="37" t="s">
        <v>121</v>
      </c>
      <c r="B963" s="23">
        <v>4000</v>
      </c>
      <c r="C963" s="23">
        <v>4000</v>
      </c>
      <c r="D963" s="23">
        <v>-4000</v>
      </c>
      <c r="E963" s="23">
        <v>0</v>
      </c>
      <c r="F963" s="31">
        <v>-1</v>
      </c>
    </row>
    <row r="964" spans="1:6" x14ac:dyDescent="0.2">
      <c r="A964" s="38" t="s">
        <v>145</v>
      </c>
      <c r="B964" s="23">
        <v>4000</v>
      </c>
      <c r="C964" s="23">
        <v>4000</v>
      </c>
      <c r="D964" s="23">
        <v>-4000</v>
      </c>
      <c r="E964" s="23">
        <v>0</v>
      </c>
      <c r="F964" s="31">
        <v>-1</v>
      </c>
    </row>
    <row r="965" spans="1:6" x14ac:dyDescent="0.2">
      <c r="A965" s="36" t="s">
        <v>96</v>
      </c>
      <c r="B965" s="23">
        <v>243887.84</v>
      </c>
      <c r="C965" s="23">
        <v>245387.84</v>
      </c>
      <c r="D965" s="23">
        <v>-59205</v>
      </c>
      <c r="E965" s="23">
        <v>186182.84</v>
      </c>
      <c r="F965" s="31">
        <v>-0.24127112411112139</v>
      </c>
    </row>
    <row r="966" spans="1:6" x14ac:dyDescent="0.2">
      <c r="A966" s="37" t="s">
        <v>97</v>
      </c>
      <c r="B966" s="23">
        <v>183887.84</v>
      </c>
      <c r="C966" s="23">
        <v>185387.84</v>
      </c>
      <c r="D966" s="23">
        <v>795</v>
      </c>
      <c r="E966" s="23">
        <v>186182.84</v>
      </c>
      <c r="F966" s="31">
        <v>4.2883071511054882E-3</v>
      </c>
    </row>
    <row r="967" spans="1:6" x14ac:dyDescent="0.2">
      <c r="A967" s="38" t="s">
        <v>98</v>
      </c>
      <c r="B967" s="23">
        <v>11510</v>
      </c>
      <c r="C967" s="23">
        <v>11510</v>
      </c>
      <c r="D967" s="23">
        <v>0</v>
      </c>
      <c r="E967" s="23">
        <v>11510</v>
      </c>
      <c r="F967" s="31">
        <v>0</v>
      </c>
    </row>
    <row r="968" spans="1:6" x14ac:dyDescent="0.2">
      <c r="A968" s="38" t="s">
        <v>100</v>
      </c>
      <c r="B968" s="23">
        <v>5275.66</v>
      </c>
      <c r="C968" s="23">
        <v>5275.66</v>
      </c>
      <c r="D968" s="23">
        <v>0</v>
      </c>
      <c r="E968" s="23">
        <v>5275.66</v>
      </c>
      <c r="F968" s="31">
        <v>0</v>
      </c>
    </row>
    <row r="969" spans="1:6" x14ac:dyDescent="0.2">
      <c r="A969" s="38" t="s">
        <v>102</v>
      </c>
      <c r="B969" s="23">
        <v>0</v>
      </c>
      <c r="C969" s="23">
        <v>1500</v>
      </c>
      <c r="D969" s="23">
        <v>795</v>
      </c>
      <c r="E969" s="23">
        <v>2295</v>
      </c>
      <c r="F969" s="31">
        <v>0.53</v>
      </c>
    </row>
    <row r="970" spans="1:6" x14ac:dyDescent="0.2">
      <c r="A970" s="38" t="s">
        <v>104</v>
      </c>
      <c r="B970" s="23">
        <v>138120</v>
      </c>
      <c r="C970" s="23">
        <v>138120</v>
      </c>
      <c r="D970" s="23">
        <v>0</v>
      </c>
      <c r="E970" s="23">
        <v>138120</v>
      </c>
      <c r="F970" s="31">
        <v>0</v>
      </c>
    </row>
    <row r="971" spans="1:6" x14ac:dyDescent="0.2">
      <c r="A971" s="38" t="s">
        <v>106</v>
      </c>
      <c r="B971" s="23">
        <v>17472.18</v>
      </c>
      <c r="C971" s="23">
        <v>17472.18</v>
      </c>
      <c r="D971" s="23">
        <v>0</v>
      </c>
      <c r="E971" s="23">
        <v>17472.18</v>
      </c>
      <c r="F971" s="31">
        <v>0</v>
      </c>
    </row>
    <row r="972" spans="1:6" x14ac:dyDescent="0.2">
      <c r="A972" s="38" t="s">
        <v>108</v>
      </c>
      <c r="B972" s="23">
        <v>11510</v>
      </c>
      <c r="C972" s="23">
        <v>11510</v>
      </c>
      <c r="D972" s="23">
        <v>0</v>
      </c>
      <c r="E972" s="23">
        <v>11510</v>
      </c>
      <c r="F972" s="31">
        <v>0</v>
      </c>
    </row>
    <row r="973" spans="1:6" x14ac:dyDescent="0.2">
      <c r="A973" s="37" t="s">
        <v>121</v>
      </c>
      <c r="B973" s="23">
        <v>58800</v>
      </c>
      <c r="C973" s="23">
        <v>60000</v>
      </c>
      <c r="D973" s="23">
        <v>-60000</v>
      </c>
      <c r="E973" s="23">
        <v>0</v>
      </c>
      <c r="F973" s="31">
        <v>-1</v>
      </c>
    </row>
    <row r="974" spans="1:6" x14ac:dyDescent="0.2">
      <c r="A974" s="38" t="s">
        <v>149</v>
      </c>
      <c r="B974" s="23">
        <v>1000</v>
      </c>
      <c r="C974" s="23">
        <v>4000</v>
      </c>
      <c r="D974" s="23">
        <v>-4000</v>
      </c>
      <c r="E974" s="23">
        <v>0</v>
      </c>
      <c r="F974" s="31">
        <v>-1</v>
      </c>
    </row>
    <row r="975" spans="1:6" x14ac:dyDescent="0.2">
      <c r="A975" s="38" t="s">
        <v>161</v>
      </c>
      <c r="B975" s="23">
        <v>52000</v>
      </c>
      <c r="C975" s="23">
        <v>52000</v>
      </c>
      <c r="D975" s="23">
        <v>-52000</v>
      </c>
      <c r="E975" s="23">
        <v>0</v>
      </c>
      <c r="F975" s="31">
        <v>-1</v>
      </c>
    </row>
    <row r="976" spans="1:6" x14ac:dyDescent="0.2">
      <c r="A976" s="38" t="s">
        <v>145</v>
      </c>
      <c r="B976" s="23">
        <v>4000</v>
      </c>
      <c r="C976" s="23">
        <v>4000</v>
      </c>
      <c r="D976" s="23">
        <v>-4000</v>
      </c>
      <c r="E976" s="23">
        <v>0</v>
      </c>
      <c r="F976" s="31">
        <v>-1</v>
      </c>
    </row>
    <row r="977" spans="1:6" x14ac:dyDescent="0.2">
      <c r="A977" s="38" t="s">
        <v>130</v>
      </c>
      <c r="B977" s="23">
        <v>500</v>
      </c>
      <c r="C977" s="23">
        <v>0</v>
      </c>
      <c r="D977" s="23">
        <v>0</v>
      </c>
      <c r="E977" s="23">
        <v>0</v>
      </c>
      <c r="F977" s="31">
        <v>0</v>
      </c>
    </row>
    <row r="978" spans="1:6" x14ac:dyDescent="0.2">
      <c r="A978" s="38" t="s">
        <v>155</v>
      </c>
      <c r="B978" s="23">
        <v>1000</v>
      </c>
      <c r="C978" s="23">
        <v>0</v>
      </c>
      <c r="D978" s="23">
        <v>0</v>
      </c>
      <c r="E978" s="23">
        <v>0</v>
      </c>
      <c r="F978" s="31">
        <v>0</v>
      </c>
    </row>
    <row r="979" spans="1:6" x14ac:dyDescent="0.2">
      <c r="A979" s="38" t="s">
        <v>134</v>
      </c>
      <c r="B979" s="23">
        <v>300</v>
      </c>
      <c r="C979" s="23">
        <v>0</v>
      </c>
      <c r="D979" s="23">
        <v>0</v>
      </c>
      <c r="E979" s="23">
        <v>0</v>
      </c>
      <c r="F979" s="31">
        <v>0</v>
      </c>
    </row>
    <row r="980" spans="1:6" x14ac:dyDescent="0.2">
      <c r="A980" s="37" t="s">
        <v>231</v>
      </c>
      <c r="B980" s="23">
        <v>1200</v>
      </c>
      <c r="C980" s="23">
        <v>0</v>
      </c>
      <c r="D980" s="23">
        <v>0</v>
      </c>
      <c r="E980" s="23">
        <v>0</v>
      </c>
      <c r="F980" s="31">
        <v>0</v>
      </c>
    </row>
    <row r="981" spans="1:6" x14ac:dyDescent="0.2">
      <c r="A981" s="38" t="s">
        <v>236</v>
      </c>
      <c r="B981" s="23">
        <v>500</v>
      </c>
      <c r="C981" s="23">
        <v>0</v>
      </c>
      <c r="D981" s="23">
        <v>0</v>
      </c>
      <c r="E981" s="23">
        <v>0</v>
      </c>
      <c r="F981" s="31">
        <v>0</v>
      </c>
    </row>
    <row r="982" spans="1:6" x14ac:dyDescent="0.2">
      <c r="A982" s="38" t="s">
        <v>390</v>
      </c>
      <c r="B982" s="23">
        <v>700</v>
      </c>
      <c r="C982" s="23">
        <v>0</v>
      </c>
      <c r="D982" s="23">
        <v>0</v>
      </c>
      <c r="E982" s="23">
        <v>0</v>
      </c>
      <c r="F982" s="31">
        <v>0</v>
      </c>
    </row>
    <row r="983" spans="1:6" x14ac:dyDescent="0.2">
      <c r="A983" s="36" t="s">
        <v>172</v>
      </c>
      <c r="B983" s="23">
        <v>422796.74</v>
      </c>
      <c r="C983" s="23">
        <v>422796.74</v>
      </c>
      <c r="D983" s="23">
        <v>-316396.74</v>
      </c>
      <c r="E983" s="23">
        <v>106400</v>
      </c>
      <c r="F983" s="31">
        <v>-0.74834243045488003</v>
      </c>
    </row>
    <row r="984" spans="1:6" x14ac:dyDescent="0.2">
      <c r="A984" s="37" t="s">
        <v>223</v>
      </c>
      <c r="B984" s="23">
        <v>422796.74</v>
      </c>
      <c r="C984" s="23">
        <v>422796.74</v>
      </c>
      <c r="D984" s="23">
        <v>-316396.74</v>
      </c>
      <c r="E984" s="23">
        <v>106400</v>
      </c>
      <c r="F984" s="31">
        <v>-0.74834243045488003</v>
      </c>
    </row>
    <row r="985" spans="1:6" x14ac:dyDescent="0.2">
      <c r="A985" s="38" t="s">
        <v>226</v>
      </c>
      <c r="B985" s="23">
        <v>347040</v>
      </c>
      <c r="C985" s="23">
        <v>347040</v>
      </c>
      <c r="D985" s="23">
        <v>-266400</v>
      </c>
      <c r="E985" s="23">
        <v>80640</v>
      </c>
      <c r="F985" s="31">
        <v>-0.76763485477178428</v>
      </c>
    </row>
    <row r="986" spans="1:6" x14ac:dyDescent="0.2">
      <c r="A986" s="38" t="s">
        <v>228</v>
      </c>
      <c r="B986" s="23">
        <v>75756.740000000005</v>
      </c>
      <c r="C986" s="23">
        <v>75756.740000000005</v>
      </c>
      <c r="D986" s="23">
        <v>-49996.74</v>
      </c>
      <c r="E986" s="23">
        <v>25760.000000000007</v>
      </c>
      <c r="F986" s="31">
        <v>-0.6599642487255919</v>
      </c>
    </row>
    <row r="987" spans="1:6" x14ac:dyDescent="0.2">
      <c r="A987" s="36" t="s">
        <v>177</v>
      </c>
      <c r="B987" s="23">
        <v>99331.05</v>
      </c>
      <c r="C987" s="23">
        <v>99331.05</v>
      </c>
      <c r="D987" s="23">
        <v>-99331.05</v>
      </c>
      <c r="E987" s="23">
        <v>0</v>
      </c>
      <c r="F987" s="31">
        <v>-1</v>
      </c>
    </row>
    <row r="988" spans="1:6" x14ac:dyDescent="0.2">
      <c r="A988" s="37" t="s">
        <v>121</v>
      </c>
      <c r="B988" s="23">
        <v>99331.05</v>
      </c>
      <c r="C988" s="23">
        <v>99331.05</v>
      </c>
      <c r="D988" s="23">
        <v>-99331.05</v>
      </c>
      <c r="E988" s="23">
        <v>0</v>
      </c>
      <c r="F988" s="31">
        <v>-1</v>
      </c>
    </row>
    <row r="989" spans="1:6" x14ac:dyDescent="0.2">
      <c r="A989" s="38" t="s">
        <v>151</v>
      </c>
      <c r="B989" s="23">
        <v>48000</v>
      </c>
      <c r="C989" s="23">
        <v>48000</v>
      </c>
      <c r="D989" s="23">
        <v>-48000</v>
      </c>
      <c r="E989" s="23">
        <v>0</v>
      </c>
      <c r="F989" s="31">
        <v>-1</v>
      </c>
    </row>
    <row r="990" spans="1:6" x14ac:dyDescent="0.2">
      <c r="A990" s="38" t="s">
        <v>124</v>
      </c>
      <c r="B990" s="23">
        <v>13000</v>
      </c>
      <c r="C990" s="23">
        <v>13000</v>
      </c>
      <c r="D990" s="23">
        <v>-13000</v>
      </c>
      <c r="E990" s="23">
        <v>0</v>
      </c>
      <c r="F990" s="31">
        <v>-1</v>
      </c>
    </row>
    <row r="991" spans="1:6" x14ac:dyDescent="0.2">
      <c r="A991" s="38" t="s">
        <v>145</v>
      </c>
      <c r="B991" s="23">
        <v>7000</v>
      </c>
      <c r="C991" s="23">
        <v>7000</v>
      </c>
      <c r="D991" s="23">
        <v>-7000</v>
      </c>
      <c r="E991" s="23">
        <v>0</v>
      </c>
      <c r="F991" s="31">
        <v>-1</v>
      </c>
    </row>
    <row r="992" spans="1:6" x14ac:dyDescent="0.2">
      <c r="A992" s="38" t="s">
        <v>178</v>
      </c>
      <c r="B992" s="23">
        <v>25331.05</v>
      </c>
      <c r="C992" s="23">
        <v>25331.05</v>
      </c>
      <c r="D992" s="23">
        <v>-25331.05</v>
      </c>
      <c r="E992" s="23">
        <v>0</v>
      </c>
      <c r="F992" s="31">
        <v>-1</v>
      </c>
    </row>
    <row r="993" spans="1:6" x14ac:dyDescent="0.2">
      <c r="A993" s="38" t="s">
        <v>155</v>
      </c>
      <c r="B993" s="23">
        <v>6000</v>
      </c>
      <c r="C993" s="23">
        <v>6000</v>
      </c>
      <c r="D993" s="23">
        <v>-6000</v>
      </c>
      <c r="E993" s="23">
        <v>0</v>
      </c>
      <c r="F993" s="31">
        <v>-1</v>
      </c>
    </row>
    <row r="994" spans="1:6" x14ac:dyDescent="0.2">
      <c r="A994" s="35" t="s">
        <v>195</v>
      </c>
      <c r="B994" s="23">
        <v>60300</v>
      </c>
      <c r="C994" s="23">
        <v>60300</v>
      </c>
      <c r="D994" s="23">
        <v>-60300</v>
      </c>
      <c r="E994" s="23">
        <v>0</v>
      </c>
      <c r="F994" s="31">
        <v>-1</v>
      </c>
    </row>
    <row r="995" spans="1:6" x14ac:dyDescent="0.2">
      <c r="A995" s="36" t="s">
        <v>196</v>
      </c>
      <c r="B995" s="23">
        <v>60300</v>
      </c>
      <c r="C995" s="23">
        <v>60300</v>
      </c>
      <c r="D995" s="23">
        <v>-60300</v>
      </c>
      <c r="E995" s="23">
        <v>0</v>
      </c>
      <c r="F995" s="31">
        <v>-1</v>
      </c>
    </row>
    <row r="996" spans="1:6" x14ac:dyDescent="0.2">
      <c r="A996" s="37" t="s">
        <v>121</v>
      </c>
      <c r="B996" s="23">
        <v>60300</v>
      </c>
      <c r="C996" s="23">
        <v>60300</v>
      </c>
      <c r="D996" s="23">
        <v>-60300</v>
      </c>
      <c r="E996" s="23">
        <v>0</v>
      </c>
      <c r="F996" s="31">
        <v>-1</v>
      </c>
    </row>
    <row r="997" spans="1:6" x14ac:dyDescent="0.2">
      <c r="A997" s="38" t="s">
        <v>149</v>
      </c>
      <c r="B997" s="23">
        <v>8000</v>
      </c>
      <c r="C997" s="23">
        <v>8000</v>
      </c>
      <c r="D997" s="23">
        <v>-8000</v>
      </c>
      <c r="E997" s="23">
        <v>0</v>
      </c>
      <c r="F997" s="31">
        <v>-1</v>
      </c>
    </row>
    <row r="998" spans="1:6" x14ac:dyDescent="0.2">
      <c r="A998" s="38" t="s">
        <v>137</v>
      </c>
      <c r="B998" s="23">
        <v>10000</v>
      </c>
      <c r="C998" s="23">
        <v>10000</v>
      </c>
      <c r="D998" s="23">
        <v>-10000</v>
      </c>
      <c r="E998" s="23">
        <v>0</v>
      </c>
      <c r="F998" s="31">
        <v>-1</v>
      </c>
    </row>
    <row r="999" spans="1:6" x14ac:dyDescent="0.2">
      <c r="A999" s="38" t="s">
        <v>151</v>
      </c>
      <c r="B999" s="23">
        <v>4900</v>
      </c>
      <c r="C999" s="23">
        <v>4900</v>
      </c>
      <c r="D999" s="23">
        <v>-4900</v>
      </c>
      <c r="E999" s="23">
        <v>0</v>
      </c>
      <c r="F999" s="31">
        <v>-1</v>
      </c>
    </row>
    <row r="1000" spans="1:6" x14ac:dyDescent="0.2">
      <c r="A1000" s="38" t="s">
        <v>128</v>
      </c>
      <c r="B1000" s="23">
        <v>14400</v>
      </c>
      <c r="C1000" s="23">
        <v>14400</v>
      </c>
      <c r="D1000" s="23">
        <v>-14400</v>
      </c>
      <c r="E1000" s="23">
        <v>0</v>
      </c>
      <c r="F1000" s="31">
        <v>-1</v>
      </c>
    </row>
    <row r="1001" spans="1:6" x14ac:dyDescent="0.2">
      <c r="A1001" s="38" t="s">
        <v>145</v>
      </c>
      <c r="B1001" s="23">
        <v>5000</v>
      </c>
      <c r="C1001" s="23">
        <v>5000</v>
      </c>
      <c r="D1001" s="23">
        <v>-5000</v>
      </c>
      <c r="E1001" s="23">
        <v>0</v>
      </c>
      <c r="F1001" s="31">
        <v>-1</v>
      </c>
    </row>
    <row r="1002" spans="1:6" x14ac:dyDescent="0.2">
      <c r="A1002" s="38" t="s">
        <v>178</v>
      </c>
      <c r="B1002" s="23">
        <v>15000</v>
      </c>
      <c r="C1002" s="23">
        <v>15000</v>
      </c>
      <c r="D1002" s="23">
        <v>-15000</v>
      </c>
      <c r="E1002" s="23">
        <v>0</v>
      </c>
      <c r="F1002" s="31">
        <v>-1</v>
      </c>
    </row>
    <row r="1003" spans="1:6" x14ac:dyDescent="0.2">
      <c r="A1003" s="38" t="s">
        <v>155</v>
      </c>
      <c r="B1003" s="23">
        <v>3000</v>
      </c>
      <c r="C1003" s="23">
        <v>3000</v>
      </c>
      <c r="D1003" s="23">
        <v>-3000</v>
      </c>
      <c r="E1003" s="23">
        <v>0</v>
      </c>
      <c r="F1003" s="31">
        <v>-1</v>
      </c>
    </row>
    <row r="1004" spans="1:6" x14ac:dyDescent="0.2">
      <c r="A1004" s="35" t="s">
        <v>208</v>
      </c>
      <c r="B1004" s="23">
        <v>50500</v>
      </c>
      <c r="C1004" s="23">
        <v>50500</v>
      </c>
      <c r="D1004" s="23">
        <v>-30500</v>
      </c>
      <c r="E1004" s="23">
        <v>20000</v>
      </c>
      <c r="F1004" s="31">
        <v>-0.60396039603960394</v>
      </c>
    </row>
    <row r="1005" spans="1:6" x14ac:dyDescent="0.2">
      <c r="A1005" s="36" t="s">
        <v>381</v>
      </c>
      <c r="B1005" s="23">
        <v>45000</v>
      </c>
      <c r="C1005" s="23">
        <v>45000</v>
      </c>
      <c r="D1005" s="23">
        <v>-25000</v>
      </c>
      <c r="E1005" s="23">
        <v>20000</v>
      </c>
      <c r="F1005" s="31">
        <v>-0.55555555555555558</v>
      </c>
    </row>
    <row r="1006" spans="1:6" x14ac:dyDescent="0.2">
      <c r="A1006" s="37" t="s">
        <v>121</v>
      </c>
      <c r="B1006" s="23">
        <v>45000</v>
      </c>
      <c r="C1006" s="23">
        <v>45000</v>
      </c>
      <c r="D1006" s="23">
        <v>-25000</v>
      </c>
      <c r="E1006" s="23">
        <v>20000</v>
      </c>
      <c r="F1006" s="31">
        <v>-0.55555555555555558</v>
      </c>
    </row>
    <row r="1007" spans="1:6" x14ac:dyDescent="0.2">
      <c r="A1007" s="38" t="s">
        <v>157</v>
      </c>
      <c r="B1007" s="23">
        <v>60</v>
      </c>
      <c r="C1007" s="23">
        <v>60</v>
      </c>
      <c r="D1007" s="23">
        <v>-60</v>
      </c>
      <c r="E1007" s="23">
        <v>0</v>
      </c>
      <c r="F1007" s="31">
        <v>-1</v>
      </c>
    </row>
    <row r="1008" spans="1:6" x14ac:dyDescent="0.2">
      <c r="A1008" s="38" t="s">
        <v>161</v>
      </c>
      <c r="B1008" s="23">
        <v>20000</v>
      </c>
      <c r="C1008" s="23">
        <v>20000</v>
      </c>
      <c r="D1008" s="23">
        <v>0</v>
      </c>
      <c r="E1008" s="23">
        <v>20000</v>
      </c>
      <c r="F1008" s="31">
        <v>0</v>
      </c>
    </row>
    <row r="1009" spans="1:6" x14ac:dyDescent="0.2">
      <c r="A1009" s="38" t="s">
        <v>175</v>
      </c>
      <c r="B1009" s="23">
        <v>11770</v>
      </c>
      <c r="C1009" s="23">
        <v>11770</v>
      </c>
      <c r="D1009" s="23">
        <v>-11770</v>
      </c>
      <c r="E1009" s="23">
        <v>0</v>
      </c>
      <c r="F1009" s="31">
        <v>-1</v>
      </c>
    </row>
    <row r="1010" spans="1:6" x14ac:dyDescent="0.2">
      <c r="A1010" s="38" t="s">
        <v>155</v>
      </c>
      <c r="B1010" s="23">
        <v>3000</v>
      </c>
      <c r="C1010" s="23">
        <v>3000</v>
      </c>
      <c r="D1010" s="23">
        <v>-3000</v>
      </c>
      <c r="E1010" s="23">
        <v>0</v>
      </c>
      <c r="F1010" s="31">
        <v>-1</v>
      </c>
    </row>
    <row r="1011" spans="1:6" x14ac:dyDescent="0.2">
      <c r="A1011" s="38" t="s">
        <v>342</v>
      </c>
      <c r="B1011" s="23">
        <v>9940</v>
      </c>
      <c r="C1011" s="23">
        <v>9940</v>
      </c>
      <c r="D1011" s="23">
        <v>-9940</v>
      </c>
      <c r="E1011" s="23">
        <v>0</v>
      </c>
      <c r="F1011" s="31">
        <v>-1</v>
      </c>
    </row>
    <row r="1012" spans="1:6" x14ac:dyDescent="0.2">
      <c r="A1012" s="38" t="s">
        <v>385</v>
      </c>
      <c r="B1012" s="23">
        <v>230</v>
      </c>
      <c r="C1012" s="23">
        <v>230</v>
      </c>
      <c r="D1012" s="23">
        <v>-230</v>
      </c>
      <c r="E1012" s="23">
        <v>0</v>
      </c>
      <c r="F1012" s="31">
        <v>-1</v>
      </c>
    </row>
    <row r="1013" spans="1:6" x14ac:dyDescent="0.2">
      <c r="A1013" s="36" t="s">
        <v>209</v>
      </c>
      <c r="B1013" s="23">
        <v>5500</v>
      </c>
      <c r="C1013" s="23">
        <v>5500</v>
      </c>
      <c r="D1013" s="23">
        <v>-5500</v>
      </c>
      <c r="E1013" s="23">
        <v>0</v>
      </c>
      <c r="F1013" s="31">
        <v>-1</v>
      </c>
    </row>
    <row r="1014" spans="1:6" x14ac:dyDescent="0.2">
      <c r="A1014" s="37" t="s">
        <v>121</v>
      </c>
      <c r="B1014" s="23">
        <v>5500</v>
      </c>
      <c r="C1014" s="23">
        <v>5500</v>
      </c>
      <c r="D1014" s="23">
        <v>-5500</v>
      </c>
      <c r="E1014" s="23">
        <v>0</v>
      </c>
      <c r="F1014" s="31">
        <v>-1</v>
      </c>
    </row>
    <row r="1015" spans="1:6" x14ac:dyDescent="0.2">
      <c r="A1015" s="38" t="s">
        <v>175</v>
      </c>
      <c r="B1015" s="23">
        <v>5500</v>
      </c>
      <c r="C1015" s="23">
        <v>5500</v>
      </c>
      <c r="D1015" s="23">
        <v>-5500</v>
      </c>
      <c r="E1015" s="23">
        <v>0</v>
      </c>
      <c r="F1015" s="31">
        <v>-1</v>
      </c>
    </row>
    <row r="1016" spans="1:6" x14ac:dyDescent="0.2">
      <c r="A1016" s="35" t="s">
        <v>110</v>
      </c>
      <c r="B1016" s="23">
        <v>145630.5</v>
      </c>
      <c r="C1016" s="23">
        <v>145630.5</v>
      </c>
      <c r="D1016" s="23">
        <v>-114106.17</v>
      </c>
      <c r="E1016" s="23">
        <v>31524.330000000009</v>
      </c>
      <c r="F1016" s="31">
        <v>-0.7835320897751501</v>
      </c>
    </row>
    <row r="1017" spans="1:6" x14ac:dyDescent="0.2">
      <c r="A1017" s="36" t="s">
        <v>199</v>
      </c>
      <c r="B1017" s="23">
        <v>66977.36</v>
      </c>
      <c r="C1017" s="23">
        <v>66977.360000000015</v>
      </c>
      <c r="D1017" s="23">
        <v>-54601.36</v>
      </c>
      <c r="E1017" s="23">
        <v>12376</v>
      </c>
      <c r="F1017" s="31">
        <v>-0.81522114338337592</v>
      </c>
    </row>
    <row r="1018" spans="1:6" x14ac:dyDescent="0.2">
      <c r="A1018" s="37" t="s">
        <v>121</v>
      </c>
      <c r="B1018" s="23">
        <v>66977.36</v>
      </c>
      <c r="C1018" s="23">
        <v>63477.360000000008</v>
      </c>
      <c r="D1018" s="23">
        <v>-54601.36</v>
      </c>
      <c r="E1018" s="23">
        <v>8876</v>
      </c>
      <c r="F1018" s="31">
        <v>-0.86017061831178854</v>
      </c>
    </row>
    <row r="1019" spans="1:6" x14ac:dyDescent="0.2">
      <c r="A1019" s="38" t="s">
        <v>149</v>
      </c>
      <c r="B1019" s="23">
        <v>2000</v>
      </c>
      <c r="C1019" s="23">
        <v>2000</v>
      </c>
      <c r="D1019" s="23">
        <v>-2000</v>
      </c>
      <c r="E1019" s="23">
        <v>0</v>
      </c>
      <c r="F1019" s="31">
        <v>-1</v>
      </c>
    </row>
    <row r="1020" spans="1:6" x14ac:dyDescent="0.2">
      <c r="A1020" s="38" t="s">
        <v>137</v>
      </c>
      <c r="B1020" s="23">
        <v>6000</v>
      </c>
      <c r="C1020" s="23">
        <v>6000</v>
      </c>
      <c r="D1020" s="23">
        <v>-6000</v>
      </c>
      <c r="E1020" s="23">
        <v>0</v>
      </c>
      <c r="F1020" s="31">
        <v>-1</v>
      </c>
    </row>
    <row r="1021" spans="1:6" x14ac:dyDescent="0.2">
      <c r="A1021" s="38" t="s">
        <v>124</v>
      </c>
      <c r="B1021" s="23">
        <v>21090.240000000002</v>
      </c>
      <c r="C1021" s="23">
        <v>16090.240000000002</v>
      </c>
      <c r="D1021" s="23">
        <v>-16090.24</v>
      </c>
      <c r="E1021" s="23">
        <v>0</v>
      </c>
      <c r="F1021" s="31">
        <v>-0.99999999999999989</v>
      </c>
    </row>
    <row r="1022" spans="1:6" x14ac:dyDescent="0.2">
      <c r="A1022" s="38" t="s">
        <v>128</v>
      </c>
      <c r="B1022" s="23">
        <v>37887.120000000003</v>
      </c>
      <c r="C1022" s="23">
        <v>29993.97</v>
      </c>
      <c r="D1022" s="23">
        <v>-24617.97</v>
      </c>
      <c r="E1022" s="23">
        <v>5376</v>
      </c>
      <c r="F1022" s="31">
        <v>-0.82076397355868536</v>
      </c>
    </row>
    <row r="1023" spans="1:6" x14ac:dyDescent="0.2">
      <c r="A1023" s="38" t="s">
        <v>178</v>
      </c>
      <c r="B1023" s="23">
        <v>0</v>
      </c>
      <c r="C1023" s="23">
        <v>7893.15</v>
      </c>
      <c r="D1023" s="23">
        <v>-5893.15</v>
      </c>
      <c r="E1023" s="23">
        <v>2000</v>
      </c>
      <c r="F1023" s="31">
        <v>-0.74661573642968904</v>
      </c>
    </row>
    <row r="1024" spans="1:6" x14ac:dyDescent="0.2">
      <c r="A1024" s="38" t="s">
        <v>204</v>
      </c>
      <c r="B1024" s="23">
        <v>0</v>
      </c>
      <c r="C1024" s="23">
        <v>1500</v>
      </c>
      <c r="D1024" s="23">
        <v>0</v>
      </c>
      <c r="E1024" s="23">
        <v>1500</v>
      </c>
      <c r="F1024" s="31">
        <v>0</v>
      </c>
    </row>
    <row r="1025" spans="1:6" x14ac:dyDescent="0.2">
      <c r="A1025" s="37" t="s">
        <v>231</v>
      </c>
      <c r="B1025" s="23">
        <v>0</v>
      </c>
      <c r="C1025" s="23">
        <v>3500</v>
      </c>
      <c r="D1025" s="23">
        <v>0</v>
      </c>
      <c r="E1025" s="23">
        <v>3500</v>
      </c>
      <c r="F1025" s="31">
        <v>0</v>
      </c>
    </row>
    <row r="1026" spans="1:6" x14ac:dyDescent="0.2">
      <c r="A1026" s="38" t="s">
        <v>241</v>
      </c>
      <c r="B1026" s="23">
        <v>0</v>
      </c>
      <c r="C1026" s="23">
        <v>3500</v>
      </c>
      <c r="D1026" s="23">
        <v>0</v>
      </c>
      <c r="E1026" s="23">
        <v>3500</v>
      </c>
      <c r="F1026" s="31">
        <v>0</v>
      </c>
    </row>
    <row r="1027" spans="1:6" x14ac:dyDescent="0.2">
      <c r="A1027" s="36" t="s">
        <v>207</v>
      </c>
      <c r="B1027" s="23">
        <v>53237.120000000003</v>
      </c>
      <c r="C1027" s="23">
        <v>53237.120000000003</v>
      </c>
      <c r="D1027" s="23">
        <v>-47861.119999999995</v>
      </c>
      <c r="E1027" s="23">
        <v>5376.0000000000036</v>
      </c>
      <c r="F1027" s="31">
        <v>-0.89901782816200415</v>
      </c>
    </row>
    <row r="1028" spans="1:6" x14ac:dyDescent="0.2">
      <c r="A1028" s="37" t="s">
        <v>121</v>
      </c>
      <c r="B1028" s="23">
        <v>53237.120000000003</v>
      </c>
      <c r="C1028" s="23">
        <v>47237.120000000003</v>
      </c>
      <c r="D1028" s="23">
        <v>-41861.119999999995</v>
      </c>
      <c r="E1028" s="23">
        <v>5376.0000000000036</v>
      </c>
      <c r="F1028" s="31">
        <v>-0.88619119878603936</v>
      </c>
    </row>
    <row r="1029" spans="1:6" x14ac:dyDescent="0.2">
      <c r="A1029" s="38" t="s">
        <v>137</v>
      </c>
      <c r="B1029" s="23">
        <v>9400</v>
      </c>
      <c r="C1029" s="23">
        <v>5400</v>
      </c>
      <c r="D1029" s="23">
        <v>-5400</v>
      </c>
      <c r="E1029" s="23">
        <v>0</v>
      </c>
      <c r="F1029" s="31">
        <v>-1</v>
      </c>
    </row>
    <row r="1030" spans="1:6" x14ac:dyDescent="0.2">
      <c r="A1030" s="38" t="s">
        <v>128</v>
      </c>
      <c r="B1030" s="23">
        <v>37887.120000000003</v>
      </c>
      <c r="C1030" s="23">
        <v>35887.120000000003</v>
      </c>
      <c r="D1030" s="23">
        <v>-30511.119999999999</v>
      </c>
      <c r="E1030" s="23">
        <v>5376.0000000000036</v>
      </c>
      <c r="F1030" s="31">
        <v>-0.85019695088377101</v>
      </c>
    </row>
    <row r="1031" spans="1:6" x14ac:dyDescent="0.2">
      <c r="A1031" s="38" t="s">
        <v>155</v>
      </c>
      <c r="B1031" s="23">
        <v>5950</v>
      </c>
      <c r="C1031" s="23">
        <v>5950</v>
      </c>
      <c r="D1031" s="23">
        <v>-5950</v>
      </c>
      <c r="E1031" s="23">
        <v>0</v>
      </c>
      <c r="F1031" s="31">
        <v>-1</v>
      </c>
    </row>
    <row r="1032" spans="1:6" x14ac:dyDescent="0.2">
      <c r="A1032" s="37" t="s">
        <v>231</v>
      </c>
      <c r="B1032" s="23">
        <v>0</v>
      </c>
      <c r="C1032" s="23">
        <v>6000</v>
      </c>
      <c r="D1032" s="23">
        <v>-6000</v>
      </c>
      <c r="E1032" s="23">
        <v>0</v>
      </c>
      <c r="F1032" s="31">
        <v>-1</v>
      </c>
    </row>
    <row r="1033" spans="1:6" x14ac:dyDescent="0.2">
      <c r="A1033" s="38" t="s">
        <v>234</v>
      </c>
      <c r="B1033" s="23">
        <v>0</v>
      </c>
      <c r="C1033" s="23">
        <v>4000</v>
      </c>
      <c r="D1033" s="23">
        <v>-4000</v>
      </c>
      <c r="E1033" s="23">
        <v>0</v>
      </c>
      <c r="F1033" s="31">
        <v>-1</v>
      </c>
    </row>
    <row r="1034" spans="1:6" x14ac:dyDescent="0.2">
      <c r="A1034" s="38" t="s">
        <v>241</v>
      </c>
      <c r="B1034" s="23">
        <v>0</v>
      </c>
      <c r="C1034" s="23">
        <v>2000</v>
      </c>
      <c r="D1034" s="23">
        <v>-2000</v>
      </c>
      <c r="E1034" s="23">
        <v>0</v>
      </c>
      <c r="F1034" s="31">
        <v>-1</v>
      </c>
    </row>
    <row r="1035" spans="1:6" x14ac:dyDescent="0.2">
      <c r="A1035" s="36" t="s">
        <v>111</v>
      </c>
      <c r="B1035" s="23">
        <v>25416.02</v>
      </c>
      <c r="C1035" s="23">
        <v>25416.020000000004</v>
      </c>
      <c r="D1035" s="23">
        <v>-11643.689999999999</v>
      </c>
      <c r="E1035" s="23">
        <v>13772.330000000002</v>
      </c>
      <c r="F1035" s="31">
        <v>-0.45812404932007439</v>
      </c>
    </row>
    <row r="1036" spans="1:6" x14ac:dyDescent="0.2">
      <c r="A1036" s="37" t="s">
        <v>97</v>
      </c>
      <c r="B1036" s="23">
        <v>0</v>
      </c>
      <c r="C1036" s="23">
        <v>12299.87</v>
      </c>
      <c r="D1036" s="23">
        <v>0</v>
      </c>
      <c r="E1036" s="23">
        <v>12299.87</v>
      </c>
      <c r="F1036" s="31">
        <v>0</v>
      </c>
    </row>
    <row r="1037" spans="1:6" x14ac:dyDescent="0.2">
      <c r="A1037" s="38" t="s">
        <v>98</v>
      </c>
      <c r="B1037" s="23">
        <v>0</v>
      </c>
      <c r="C1037" s="23">
        <v>777.58</v>
      </c>
      <c r="D1037" s="23">
        <v>0</v>
      </c>
      <c r="E1037" s="23">
        <v>777.58</v>
      </c>
      <c r="F1037" s="31">
        <v>0</v>
      </c>
    </row>
    <row r="1038" spans="1:6" x14ac:dyDescent="0.2">
      <c r="A1038" s="38" t="s">
        <v>100</v>
      </c>
      <c r="B1038" s="23">
        <v>0</v>
      </c>
      <c r="C1038" s="23">
        <v>233.33</v>
      </c>
      <c r="D1038" s="23">
        <v>0</v>
      </c>
      <c r="E1038" s="23">
        <v>233.33</v>
      </c>
      <c r="F1038" s="31">
        <v>0</v>
      </c>
    </row>
    <row r="1039" spans="1:6" x14ac:dyDescent="0.2">
      <c r="A1039" s="38" t="s">
        <v>104</v>
      </c>
      <c r="B1039" s="23">
        <v>0</v>
      </c>
      <c r="C1039" s="23">
        <v>9331</v>
      </c>
      <c r="D1039" s="23">
        <v>0</v>
      </c>
      <c r="E1039" s="23">
        <v>9331</v>
      </c>
      <c r="F1039" s="31">
        <v>0</v>
      </c>
    </row>
    <row r="1040" spans="1:6" x14ac:dyDescent="0.2">
      <c r="A1040" s="38" t="s">
        <v>106</v>
      </c>
      <c r="B1040" s="23">
        <v>0</v>
      </c>
      <c r="C1040" s="23">
        <v>1180.3800000000001</v>
      </c>
      <c r="D1040" s="23">
        <v>0</v>
      </c>
      <c r="E1040" s="23">
        <v>1180.3800000000001</v>
      </c>
      <c r="F1040" s="31">
        <v>0</v>
      </c>
    </row>
    <row r="1041" spans="1:6" x14ac:dyDescent="0.2">
      <c r="A1041" s="38" t="s">
        <v>108</v>
      </c>
      <c r="B1041" s="23">
        <v>0</v>
      </c>
      <c r="C1041" s="23">
        <v>777.58</v>
      </c>
      <c r="D1041" s="23">
        <v>0</v>
      </c>
      <c r="E1041" s="23">
        <v>777.58</v>
      </c>
      <c r="F1041" s="31">
        <v>0</v>
      </c>
    </row>
    <row r="1042" spans="1:6" x14ac:dyDescent="0.2">
      <c r="A1042" s="37" t="s">
        <v>121</v>
      </c>
      <c r="B1042" s="23">
        <v>23943.56</v>
      </c>
      <c r="C1042" s="23">
        <v>11643.69</v>
      </c>
      <c r="D1042" s="23">
        <v>-11643.689999999999</v>
      </c>
      <c r="E1042" s="23">
        <v>0</v>
      </c>
      <c r="F1042" s="31">
        <v>-0.99999999999999989</v>
      </c>
    </row>
    <row r="1043" spans="1:6" x14ac:dyDescent="0.2">
      <c r="A1043" s="38" t="s">
        <v>149</v>
      </c>
      <c r="B1043" s="23">
        <v>2000</v>
      </c>
      <c r="C1043" s="23">
        <v>2000</v>
      </c>
      <c r="D1043" s="23">
        <v>-2000</v>
      </c>
      <c r="E1043" s="23">
        <v>0</v>
      </c>
      <c r="F1043" s="31">
        <v>-1</v>
      </c>
    </row>
    <row r="1044" spans="1:6" x14ac:dyDescent="0.2">
      <c r="A1044" s="38" t="s">
        <v>137</v>
      </c>
      <c r="B1044" s="23">
        <v>3000</v>
      </c>
      <c r="C1044" s="23">
        <v>3000</v>
      </c>
      <c r="D1044" s="23">
        <v>-3000</v>
      </c>
      <c r="E1044" s="23">
        <v>0</v>
      </c>
      <c r="F1044" s="31">
        <v>-1</v>
      </c>
    </row>
    <row r="1045" spans="1:6" x14ac:dyDescent="0.2">
      <c r="A1045" s="38" t="s">
        <v>128</v>
      </c>
      <c r="B1045" s="23">
        <v>18943.560000000001</v>
      </c>
      <c r="C1045" s="23">
        <v>6643.6900000000005</v>
      </c>
      <c r="D1045" s="23">
        <v>-6643.69</v>
      </c>
      <c r="E1045" s="23">
        <v>0</v>
      </c>
      <c r="F1045" s="31">
        <v>-0.99999999999999989</v>
      </c>
    </row>
    <row r="1046" spans="1:6" x14ac:dyDescent="0.2">
      <c r="A1046" s="37" t="s">
        <v>231</v>
      </c>
      <c r="B1046" s="23">
        <v>1472.46</v>
      </c>
      <c r="C1046" s="23">
        <v>1472.46</v>
      </c>
      <c r="D1046" s="23">
        <v>0</v>
      </c>
      <c r="E1046" s="23">
        <v>1472.46</v>
      </c>
      <c r="F1046" s="31">
        <v>0</v>
      </c>
    </row>
    <row r="1047" spans="1:6" x14ac:dyDescent="0.2">
      <c r="A1047" s="38" t="s">
        <v>236</v>
      </c>
      <c r="B1047" s="23">
        <v>1472.46</v>
      </c>
      <c r="C1047" s="23">
        <v>1472.46</v>
      </c>
      <c r="D1047" s="23">
        <v>0</v>
      </c>
      <c r="E1047" s="23">
        <v>1472.46</v>
      </c>
      <c r="F1047" s="31">
        <v>0</v>
      </c>
    </row>
    <row r="1048" spans="1:6" x14ac:dyDescent="0.2">
      <c r="A1048" s="34" t="s">
        <v>393</v>
      </c>
      <c r="B1048" s="23">
        <v>10265907.070000004</v>
      </c>
      <c r="C1048" s="23">
        <v>10194857.770000005</v>
      </c>
      <c r="D1048" s="23">
        <v>-1925392.41</v>
      </c>
      <c r="E1048" s="23">
        <v>8269465.3600000003</v>
      </c>
      <c r="F1048" s="31">
        <v>-0.18885917326534699</v>
      </c>
    </row>
    <row r="1049" spans="1:6" x14ac:dyDescent="0.2">
      <c r="A1049" s="35" t="s">
        <v>180</v>
      </c>
      <c r="B1049" s="23">
        <v>112000</v>
      </c>
      <c r="C1049" s="23">
        <v>112000</v>
      </c>
      <c r="D1049" s="23">
        <v>-112000</v>
      </c>
      <c r="E1049" s="23">
        <v>0</v>
      </c>
      <c r="F1049" s="31">
        <v>-1</v>
      </c>
    </row>
    <row r="1050" spans="1:6" x14ac:dyDescent="0.2">
      <c r="A1050" s="36" t="s">
        <v>181</v>
      </c>
      <c r="B1050" s="23">
        <v>40000</v>
      </c>
      <c r="C1050" s="23">
        <v>40000</v>
      </c>
      <c r="D1050" s="23">
        <v>-40000</v>
      </c>
      <c r="E1050" s="23">
        <v>0</v>
      </c>
      <c r="F1050" s="31">
        <v>-1</v>
      </c>
    </row>
    <row r="1051" spans="1:6" x14ac:dyDescent="0.2">
      <c r="A1051" s="37" t="s">
        <v>121</v>
      </c>
      <c r="B1051" s="23">
        <v>40000</v>
      </c>
      <c r="C1051" s="23">
        <v>40000</v>
      </c>
      <c r="D1051" s="23">
        <v>-40000</v>
      </c>
      <c r="E1051" s="23">
        <v>0</v>
      </c>
      <c r="F1051" s="31">
        <v>-1</v>
      </c>
    </row>
    <row r="1052" spans="1:6" x14ac:dyDescent="0.2">
      <c r="A1052" s="38" t="s">
        <v>137</v>
      </c>
      <c r="B1052" s="23">
        <v>40000</v>
      </c>
      <c r="C1052" s="23">
        <v>40000</v>
      </c>
      <c r="D1052" s="23">
        <v>-40000</v>
      </c>
      <c r="E1052" s="23">
        <v>0</v>
      </c>
      <c r="F1052" s="31">
        <v>-1</v>
      </c>
    </row>
    <row r="1053" spans="1:6" x14ac:dyDescent="0.2">
      <c r="A1053" s="36" t="s">
        <v>183</v>
      </c>
      <c r="B1053" s="23">
        <v>72000</v>
      </c>
      <c r="C1053" s="23">
        <v>72000</v>
      </c>
      <c r="D1053" s="23">
        <v>-72000</v>
      </c>
      <c r="E1053" s="23">
        <v>0</v>
      </c>
      <c r="F1053" s="31">
        <v>-1</v>
      </c>
    </row>
    <row r="1054" spans="1:6" x14ac:dyDescent="0.2">
      <c r="A1054" s="37" t="s">
        <v>121</v>
      </c>
      <c r="B1054" s="23">
        <v>72000</v>
      </c>
      <c r="C1054" s="23">
        <v>72000</v>
      </c>
      <c r="D1054" s="23">
        <v>-72000</v>
      </c>
      <c r="E1054" s="23">
        <v>0</v>
      </c>
      <c r="F1054" s="31">
        <v>-1</v>
      </c>
    </row>
    <row r="1055" spans="1:6" x14ac:dyDescent="0.2">
      <c r="A1055" s="38" t="s">
        <v>137</v>
      </c>
      <c r="B1055" s="23">
        <v>66000</v>
      </c>
      <c r="C1055" s="23">
        <v>66000</v>
      </c>
      <c r="D1055" s="23">
        <v>-66000</v>
      </c>
      <c r="E1055" s="23">
        <v>0</v>
      </c>
      <c r="F1055" s="31">
        <v>-1</v>
      </c>
    </row>
    <row r="1056" spans="1:6" x14ac:dyDescent="0.2">
      <c r="A1056" s="38" t="s">
        <v>145</v>
      </c>
      <c r="B1056" s="23">
        <v>6000</v>
      </c>
      <c r="C1056" s="23">
        <v>6000</v>
      </c>
      <c r="D1056" s="23">
        <v>-6000</v>
      </c>
      <c r="E1056" s="23">
        <v>0</v>
      </c>
      <c r="F1056" s="31">
        <v>-1</v>
      </c>
    </row>
    <row r="1057" spans="1:6" x14ac:dyDescent="0.2">
      <c r="A1057" s="35" t="s">
        <v>186</v>
      </c>
      <c r="B1057" s="23">
        <v>30050</v>
      </c>
      <c r="C1057" s="23">
        <v>30050</v>
      </c>
      <c r="D1057" s="23">
        <v>-22000</v>
      </c>
      <c r="E1057" s="23">
        <v>8050</v>
      </c>
      <c r="F1057" s="31">
        <v>-0.73211314475873546</v>
      </c>
    </row>
    <row r="1058" spans="1:6" x14ac:dyDescent="0.2">
      <c r="A1058" s="36" t="s">
        <v>187</v>
      </c>
      <c r="B1058" s="23">
        <v>30050</v>
      </c>
      <c r="C1058" s="23">
        <v>30050</v>
      </c>
      <c r="D1058" s="23">
        <v>-22000</v>
      </c>
      <c r="E1058" s="23">
        <v>8050</v>
      </c>
      <c r="F1058" s="31">
        <v>-0.73211314475873546</v>
      </c>
    </row>
    <row r="1059" spans="1:6" x14ac:dyDescent="0.2">
      <c r="A1059" s="37" t="s">
        <v>121</v>
      </c>
      <c r="B1059" s="23">
        <v>30050</v>
      </c>
      <c r="C1059" s="23">
        <v>30050</v>
      </c>
      <c r="D1059" s="23">
        <v>-22000</v>
      </c>
      <c r="E1059" s="23">
        <v>8050</v>
      </c>
      <c r="F1059" s="31">
        <v>-0.73211314475873546</v>
      </c>
    </row>
    <row r="1060" spans="1:6" x14ac:dyDescent="0.2">
      <c r="A1060" s="38" t="s">
        <v>149</v>
      </c>
      <c r="B1060" s="23">
        <v>1500</v>
      </c>
      <c r="C1060" s="23">
        <v>1500</v>
      </c>
      <c r="D1060" s="23">
        <v>-1500</v>
      </c>
      <c r="E1060" s="23">
        <v>0</v>
      </c>
      <c r="F1060" s="31">
        <v>-1</v>
      </c>
    </row>
    <row r="1061" spans="1:6" x14ac:dyDescent="0.2">
      <c r="A1061" s="38" t="s">
        <v>137</v>
      </c>
      <c r="B1061" s="23">
        <v>15500</v>
      </c>
      <c r="C1061" s="23">
        <v>15500</v>
      </c>
      <c r="D1061" s="23">
        <v>-15500</v>
      </c>
      <c r="E1061" s="23">
        <v>0</v>
      </c>
      <c r="F1061" s="31">
        <v>-1</v>
      </c>
    </row>
    <row r="1062" spans="1:6" x14ac:dyDescent="0.2">
      <c r="A1062" s="38" t="s">
        <v>145</v>
      </c>
      <c r="B1062" s="23">
        <v>5000</v>
      </c>
      <c r="C1062" s="23">
        <v>5000</v>
      </c>
      <c r="D1062" s="23">
        <v>-5000</v>
      </c>
      <c r="E1062" s="23">
        <v>0</v>
      </c>
      <c r="F1062" s="31">
        <v>-1</v>
      </c>
    </row>
    <row r="1063" spans="1:6" x14ac:dyDescent="0.2">
      <c r="A1063" s="38" t="s">
        <v>132</v>
      </c>
      <c r="B1063" s="23">
        <v>8050</v>
      </c>
      <c r="C1063" s="23">
        <v>8050</v>
      </c>
      <c r="D1063" s="23">
        <v>0</v>
      </c>
      <c r="E1063" s="23">
        <v>8050</v>
      </c>
      <c r="F1063" s="31">
        <v>0</v>
      </c>
    </row>
    <row r="1064" spans="1:6" x14ac:dyDescent="0.2">
      <c r="A1064" s="35" t="s">
        <v>7</v>
      </c>
      <c r="B1064" s="23">
        <v>2299386.5300000003</v>
      </c>
      <c r="C1064" s="23">
        <v>2310703.79</v>
      </c>
      <c r="D1064" s="23">
        <v>-219876.69000000003</v>
      </c>
      <c r="E1064" s="23">
        <v>2090827.1</v>
      </c>
      <c r="F1064" s="31">
        <v>-9.5155723096814596E-2</v>
      </c>
    </row>
    <row r="1065" spans="1:6" x14ac:dyDescent="0.2">
      <c r="A1065" s="36" t="s">
        <v>41</v>
      </c>
      <c r="B1065" s="23">
        <v>786980.66</v>
      </c>
      <c r="C1065" s="23">
        <v>786980.66</v>
      </c>
      <c r="D1065" s="23">
        <v>-84229.19</v>
      </c>
      <c r="E1065" s="23">
        <v>702751.47</v>
      </c>
      <c r="F1065" s="31">
        <v>-0.10702828453243057</v>
      </c>
    </row>
    <row r="1066" spans="1:6" x14ac:dyDescent="0.2">
      <c r="A1066" s="37" t="s">
        <v>42</v>
      </c>
      <c r="B1066" s="23">
        <v>786980.66</v>
      </c>
      <c r="C1066" s="23">
        <v>783334.08000000007</v>
      </c>
      <c r="D1066" s="23">
        <v>-84229.19</v>
      </c>
      <c r="E1066" s="23">
        <v>699104.89</v>
      </c>
      <c r="F1066" s="31">
        <v>-0.10752652303854825</v>
      </c>
    </row>
    <row r="1067" spans="1:6" x14ac:dyDescent="0.2">
      <c r="A1067" s="38" t="s">
        <v>43</v>
      </c>
      <c r="B1067" s="23">
        <v>7000</v>
      </c>
      <c r="C1067" s="23">
        <v>7000</v>
      </c>
      <c r="D1067" s="23">
        <v>0</v>
      </c>
      <c r="E1067" s="23">
        <v>7000</v>
      </c>
      <c r="F1067" s="31">
        <v>0</v>
      </c>
    </row>
    <row r="1068" spans="1:6" x14ac:dyDescent="0.2">
      <c r="A1068" s="38" t="s">
        <v>46</v>
      </c>
      <c r="B1068" s="23">
        <v>13050</v>
      </c>
      <c r="C1068" s="23">
        <v>13050</v>
      </c>
      <c r="D1068" s="23">
        <v>0</v>
      </c>
      <c r="E1068" s="23">
        <v>13050</v>
      </c>
      <c r="F1068" s="31">
        <v>0</v>
      </c>
    </row>
    <row r="1069" spans="1:6" x14ac:dyDescent="0.2">
      <c r="A1069" s="38" t="s">
        <v>48</v>
      </c>
      <c r="B1069" s="23">
        <v>9210.66</v>
      </c>
      <c r="C1069" s="23">
        <v>8289.6</v>
      </c>
      <c r="D1069" s="23">
        <v>0</v>
      </c>
      <c r="E1069" s="23">
        <v>8289.6</v>
      </c>
      <c r="F1069" s="31">
        <v>0</v>
      </c>
    </row>
    <row r="1070" spans="1:6" x14ac:dyDescent="0.2">
      <c r="A1070" s="38" t="s">
        <v>295</v>
      </c>
      <c r="B1070" s="23">
        <v>5800</v>
      </c>
      <c r="C1070" s="23">
        <v>5205.76</v>
      </c>
      <c r="D1070" s="23">
        <v>0</v>
      </c>
      <c r="E1070" s="23">
        <v>5205.76</v>
      </c>
      <c r="F1070" s="31">
        <v>0</v>
      </c>
    </row>
    <row r="1071" spans="1:6" x14ac:dyDescent="0.2">
      <c r="A1071" s="38" t="s">
        <v>50</v>
      </c>
      <c r="B1071" s="23">
        <v>53170</v>
      </c>
      <c r="C1071" s="23">
        <v>41857.919999999998</v>
      </c>
      <c r="D1071" s="23">
        <v>0</v>
      </c>
      <c r="E1071" s="23">
        <v>41857.919999999998</v>
      </c>
      <c r="F1071" s="31">
        <v>0</v>
      </c>
    </row>
    <row r="1072" spans="1:6" x14ac:dyDescent="0.2">
      <c r="A1072" s="38" t="s">
        <v>56</v>
      </c>
      <c r="B1072" s="23">
        <v>330000</v>
      </c>
      <c r="C1072" s="23">
        <v>367920</v>
      </c>
      <c r="D1072" s="23">
        <v>0</v>
      </c>
      <c r="E1072" s="23">
        <v>367920</v>
      </c>
      <c r="F1072" s="31">
        <v>0</v>
      </c>
    </row>
    <row r="1073" spans="1:6" x14ac:dyDescent="0.2">
      <c r="A1073" s="38" t="s">
        <v>58</v>
      </c>
      <c r="B1073" s="23">
        <v>147000</v>
      </c>
      <c r="C1073" s="23">
        <v>151873.85999999999</v>
      </c>
      <c r="D1073" s="23">
        <v>0</v>
      </c>
      <c r="E1073" s="23">
        <v>151873.85999999999</v>
      </c>
      <c r="F1073" s="31">
        <v>0</v>
      </c>
    </row>
    <row r="1074" spans="1:6" x14ac:dyDescent="0.2">
      <c r="A1074" s="38" t="s">
        <v>62</v>
      </c>
      <c r="B1074" s="23">
        <v>44500</v>
      </c>
      <c r="C1074" s="23">
        <v>44500</v>
      </c>
      <c r="D1074" s="23">
        <v>-36660</v>
      </c>
      <c r="E1074" s="23">
        <v>7840</v>
      </c>
      <c r="F1074" s="31">
        <v>-0.8238202247191011</v>
      </c>
    </row>
    <row r="1075" spans="1:6" x14ac:dyDescent="0.2">
      <c r="A1075" s="38" t="s">
        <v>299</v>
      </c>
      <c r="B1075" s="23">
        <v>1500</v>
      </c>
      <c r="C1075" s="23">
        <v>1500</v>
      </c>
      <c r="D1075" s="23">
        <v>-1500</v>
      </c>
      <c r="E1075" s="23">
        <v>0</v>
      </c>
      <c r="F1075" s="31">
        <v>-1</v>
      </c>
    </row>
    <row r="1076" spans="1:6" x14ac:dyDescent="0.2">
      <c r="A1076" s="38" t="s">
        <v>64</v>
      </c>
      <c r="B1076" s="23">
        <v>12000</v>
      </c>
      <c r="C1076" s="23">
        <v>12000</v>
      </c>
      <c r="D1076" s="23">
        <v>0</v>
      </c>
      <c r="E1076" s="23">
        <v>12000</v>
      </c>
      <c r="F1076" s="31">
        <v>0</v>
      </c>
    </row>
    <row r="1077" spans="1:6" x14ac:dyDescent="0.2">
      <c r="A1077" s="38" t="s">
        <v>66</v>
      </c>
      <c r="B1077" s="23">
        <v>14000</v>
      </c>
      <c r="C1077" s="23">
        <v>15176.04</v>
      </c>
      <c r="D1077" s="23">
        <v>0</v>
      </c>
      <c r="E1077" s="23">
        <v>15176.04</v>
      </c>
      <c r="F1077" s="31">
        <v>0</v>
      </c>
    </row>
    <row r="1078" spans="1:6" x14ac:dyDescent="0.2">
      <c r="A1078" s="38" t="s">
        <v>68</v>
      </c>
      <c r="B1078" s="23">
        <v>87500</v>
      </c>
      <c r="C1078" s="23">
        <v>48625.89</v>
      </c>
      <c r="D1078" s="23">
        <v>-46069.19</v>
      </c>
      <c r="E1078" s="23">
        <v>2556.6999999999971</v>
      </c>
      <c r="F1078" s="31">
        <v>-0.9474210137850434</v>
      </c>
    </row>
    <row r="1079" spans="1:6" x14ac:dyDescent="0.2">
      <c r="A1079" s="38" t="s">
        <v>70</v>
      </c>
      <c r="B1079" s="23">
        <v>7000</v>
      </c>
      <c r="C1079" s="23">
        <v>7000</v>
      </c>
      <c r="D1079" s="23">
        <v>0</v>
      </c>
      <c r="E1079" s="23">
        <v>7000</v>
      </c>
      <c r="F1079" s="31">
        <v>0</v>
      </c>
    </row>
    <row r="1080" spans="1:6" x14ac:dyDescent="0.2">
      <c r="A1080" s="38" t="s">
        <v>74</v>
      </c>
      <c r="B1080" s="23">
        <v>15000</v>
      </c>
      <c r="C1080" s="23">
        <v>13541.9</v>
      </c>
      <c r="D1080" s="23">
        <v>0</v>
      </c>
      <c r="E1080" s="23">
        <v>13541.9</v>
      </c>
      <c r="F1080" s="31">
        <v>0</v>
      </c>
    </row>
    <row r="1081" spans="1:6" x14ac:dyDescent="0.2">
      <c r="A1081" s="38" t="s">
        <v>76</v>
      </c>
      <c r="B1081" s="23">
        <v>2000</v>
      </c>
      <c r="C1081" s="23">
        <v>3910.1</v>
      </c>
      <c r="D1081" s="23">
        <v>0</v>
      </c>
      <c r="E1081" s="23">
        <v>3910.1</v>
      </c>
      <c r="F1081" s="31">
        <v>0</v>
      </c>
    </row>
    <row r="1082" spans="1:6" x14ac:dyDescent="0.2">
      <c r="A1082" s="38" t="s">
        <v>78</v>
      </c>
      <c r="B1082" s="23">
        <v>250</v>
      </c>
      <c r="C1082" s="23">
        <v>250</v>
      </c>
      <c r="D1082" s="23">
        <v>0</v>
      </c>
      <c r="E1082" s="23">
        <v>250</v>
      </c>
      <c r="F1082" s="31">
        <v>0</v>
      </c>
    </row>
    <row r="1083" spans="1:6" x14ac:dyDescent="0.2">
      <c r="A1083" s="38" t="s">
        <v>82</v>
      </c>
      <c r="B1083" s="23">
        <v>8000</v>
      </c>
      <c r="C1083" s="23">
        <v>8000</v>
      </c>
      <c r="D1083" s="23">
        <v>0</v>
      </c>
      <c r="E1083" s="23">
        <v>8000</v>
      </c>
      <c r="F1083" s="31">
        <v>0</v>
      </c>
    </row>
    <row r="1084" spans="1:6" x14ac:dyDescent="0.2">
      <c r="A1084" s="38" t="s">
        <v>86</v>
      </c>
      <c r="B1084" s="23">
        <v>2000</v>
      </c>
      <c r="C1084" s="23">
        <v>2000</v>
      </c>
      <c r="D1084" s="23">
        <v>0</v>
      </c>
      <c r="E1084" s="23">
        <v>2000</v>
      </c>
      <c r="F1084" s="31">
        <v>0</v>
      </c>
    </row>
    <row r="1085" spans="1:6" x14ac:dyDescent="0.2">
      <c r="A1085" s="38" t="s">
        <v>88</v>
      </c>
      <c r="B1085" s="23">
        <v>28000</v>
      </c>
      <c r="C1085" s="23">
        <v>31633.010000000002</v>
      </c>
      <c r="D1085" s="23">
        <v>0</v>
      </c>
      <c r="E1085" s="23">
        <v>31633.010000000002</v>
      </c>
      <c r="F1085" s="31">
        <v>0</v>
      </c>
    </row>
    <row r="1086" spans="1:6" x14ac:dyDescent="0.2">
      <c r="A1086" s="37" t="s">
        <v>90</v>
      </c>
      <c r="B1086" s="23">
        <v>0</v>
      </c>
      <c r="C1086" s="23">
        <v>3646.58</v>
      </c>
      <c r="D1086" s="23">
        <v>0</v>
      </c>
      <c r="E1086" s="23">
        <v>3646.58</v>
      </c>
      <c r="F1086" s="31">
        <v>0</v>
      </c>
    </row>
    <row r="1087" spans="1:6" x14ac:dyDescent="0.2">
      <c r="A1087" s="38" t="s">
        <v>91</v>
      </c>
      <c r="B1087" s="23">
        <v>0</v>
      </c>
      <c r="C1087" s="23">
        <v>3646.58</v>
      </c>
      <c r="D1087" s="23">
        <v>0</v>
      </c>
      <c r="E1087" s="23">
        <v>3646.58</v>
      </c>
      <c r="F1087" s="31">
        <v>0</v>
      </c>
    </row>
    <row r="1088" spans="1:6" x14ac:dyDescent="0.2">
      <c r="A1088" s="36" t="s">
        <v>8</v>
      </c>
      <c r="B1088" s="23">
        <v>1512405.8699999999</v>
      </c>
      <c r="C1088" s="23">
        <v>1523723.1300000001</v>
      </c>
      <c r="D1088" s="23">
        <v>-135647.5</v>
      </c>
      <c r="E1088" s="23">
        <v>1388075.6300000004</v>
      </c>
      <c r="F1088" s="31">
        <v>-8.9023719158217399E-2</v>
      </c>
    </row>
    <row r="1089" spans="1:6" x14ac:dyDescent="0.2">
      <c r="A1089" s="37" t="s">
        <v>9</v>
      </c>
      <c r="B1089" s="23">
        <v>1512405.8699999999</v>
      </c>
      <c r="C1089" s="23">
        <v>1523723.1300000001</v>
      </c>
      <c r="D1089" s="23">
        <v>-135647.5</v>
      </c>
      <c r="E1089" s="23">
        <v>1388075.6300000004</v>
      </c>
      <c r="F1089" s="31">
        <v>-8.9023719158217399E-2</v>
      </c>
    </row>
    <row r="1090" spans="1:6" x14ac:dyDescent="0.2">
      <c r="A1090" s="38" t="s">
        <v>10</v>
      </c>
      <c r="B1090" s="23">
        <v>1014468</v>
      </c>
      <c r="C1090" s="23">
        <v>1019542.67</v>
      </c>
      <c r="D1090" s="23">
        <v>-92166.99</v>
      </c>
      <c r="E1090" s="23">
        <v>927375.68</v>
      </c>
      <c r="F1090" s="31">
        <v>-9.0400326256085003E-2</v>
      </c>
    </row>
    <row r="1091" spans="1:6" x14ac:dyDescent="0.2">
      <c r="A1091" s="38" t="s">
        <v>13</v>
      </c>
      <c r="B1091" s="23">
        <v>84454.8</v>
      </c>
      <c r="C1091" s="23">
        <v>84454.8</v>
      </c>
      <c r="D1091" s="23">
        <v>-4482.03</v>
      </c>
      <c r="E1091" s="23">
        <v>79972.77</v>
      </c>
      <c r="F1091" s="31">
        <v>-5.3070162974750985E-2</v>
      </c>
    </row>
    <row r="1092" spans="1:6" x14ac:dyDescent="0.2">
      <c r="A1092" s="38" t="s">
        <v>15</v>
      </c>
      <c r="B1092" s="23">
        <v>91576.9</v>
      </c>
      <c r="C1092" s="23">
        <v>92415.23</v>
      </c>
      <c r="D1092" s="23">
        <v>0</v>
      </c>
      <c r="E1092" s="23">
        <v>92415.23</v>
      </c>
      <c r="F1092" s="31">
        <v>0</v>
      </c>
    </row>
    <row r="1093" spans="1:6" x14ac:dyDescent="0.2">
      <c r="A1093" s="38" t="s">
        <v>17</v>
      </c>
      <c r="B1093" s="23">
        <v>34494.699999999997</v>
      </c>
      <c r="C1093" s="23">
        <v>34828.03</v>
      </c>
      <c r="D1093" s="23">
        <v>0</v>
      </c>
      <c r="E1093" s="23">
        <v>34828.03</v>
      </c>
      <c r="F1093" s="31">
        <v>0</v>
      </c>
    </row>
    <row r="1094" spans="1:6" x14ac:dyDescent="0.2">
      <c r="A1094" s="38" t="s">
        <v>19</v>
      </c>
      <c r="B1094" s="23">
        <v>1452</v>
      </c>
      <c r="C1094" s="23">
        <v>1452</v>
      </c>
      <c r="D1094" s="23">
        <v>-836.63</v>
      </c>
      <c r="E1094" s="23">
        <v>615.37</v>
      </c>
      <c r="F1094" s="31">
        <v>-0.57619146005509636</v>
      </c>
    </row>
    <row r="1095" spans="1:6" x14ac:dyDescent="0.2">
      <c r="A1095" s="38" t="s">
        <v>21</v>
      </c>
      <c r="B1095" s="23">
        <v>11616</v>
      </c>
      <c r="C1095" s="23">
        <v>11616</v>
      </c>
      <c r="D1095" s="23">
        <v>-4971.37</v>
      </c>
      <c r="E1095" s="23">
        <v>6644.63</v>
      </c>
      <c r="F1095" s="31">
        <v>-0.42797606749311295</v>
      </c>
    </row>
    <row r="1096" spans="1:6" x14ac:dyDescent="0.2">
      <c r="A1096" s="38" t="s">
        <v>23</v>
      </c>
      <c r="B1096" s="23">
        <v>422.27</v>
      </c>
      <c r="C1096" s="23">
        <v>422.27</v>
      </c>
      <c r="D1096" s="23">
        <v>-304.73</v>
      </c>
      <c r="E1096" s="23">
        <v>117.53999999999996</v>
      </c>
      <c r="F1096" s="31">
        <v>-0.72164728728064986</v>
      </c>
    </row>
    <row r="1097" spans="1:6" x14ac:dyDescent="0.2">
      <c r="A1097" s="38" t="s">
        <v>25</v>
      </c>
      <c r="B1097" s="23">
        <v>2533.64</v>
      </c>
      <c r="C1097" s="23">
        <v>2533.64</v>
      </c>
      <c r="D1097" s="23">
        <v>437.84</v>
      </c>
      <c r="E1097" s="23">
        <v>2971.48</v>
      </c>
      <c r="F1097" s="31">
        <v>0.1728106597622393</v>
      </c>
    </row>
    <row r="1098" spans="1:6" x14ac:dyDescent="0.2">
      <c r="A1098" s="38" t="s">
        <v>27</v>
      </c>
      <c r="B1098" s="23">
        <v>3791.81</v>
      </c>
      <c r="C1098" s="23">
        <v>7301.8099999999995</v>
      </c>
      <c r="D1098" s="23">
        <v>4598.55</v>
      </c>
      <c r="E1098" s="23">
        <v>11900.36</v>
      </c>
      <c r="F1098" s="31">
        <v>0.62978220468623536</v>
      </c>
    </row>
    <row r="1099" spans="1:6" x14ac:dyDescent="0.2">
      <c r="A1099" s="38" t="s">
        <v>29</v>
      </c>
      <c r="B1099" s="23">
        <v>17767.060000000001</v>
      </c>
      <c r="C1099" s="23">
        <v>17767.060000000001</v>
      </c>
      <c r="D1099" s="23">
        <v>-4103.3100000000004</v>
      </c>
      <c r="E1099" s="23">
        <v>13663.75</v>
      </c>
      <c r="F1099" s="31">
        <v>-0.23095042173550379</v>
      </c>
    </row>
    <row r="1100" spans="1:6" x14ac:dyDescent="0.2">
      <c r="A1100" s="38" t="s">
        <v>31</v>
      </c>
      <c r="B1100" s="23">
        <v>3779.56</v>
      </c>
      <c r="C1100" s="23">
        <v>3779.56</v>
      </c>
      <c r="D1100" s="23">
        <v>-1753.7</v>
      </c>
      <c r="E1100" s="23">
        <v>2025.86</v>
      </c>
      <c r="F1100" s="31">
        <v>-0.46399580903597248</v>
      </c>
    </row>
    <row r="1101" spans="1:6" x14ac:dyDescent="0.2">
      <c r="A1101" s="38" t="s">
        <v>33</v>
      </c>
      <c r="B1101" s="23">
        <v>9413.1200000000008</v>
      </c>
      <c r="C1101" s="23">
        <v>9413.1200000000008</v>
      </c>
      <c r="D1101" s="23">
        <v>0</v>
      </c>
      <c r="E1101" s="23">
        <v>9413.1200000000008</v>
      </c>
      <c r="F1101" s="31">
        <v>0</v>
      </c>
    </row>
    <row r="1102" spans="1:6" x14ac:dyDescent="0.2">
      <c r="A1102" s="38" t="s">
        <v>35</v>
      </c>
      <c r="B1102" s="23">
        <v>138591.46</v>
      </c>
      <c r="C1102" s="23">
        <v>139864.06</v>
      </c>
      <c r="D1102" s="23">
        <v>-9534.0300000000007</v>
      </c>
      <c r="E1102" s="23">
        <v>130330.03</v>
      </c>
      <c r="F1102" s="31">
        <v>-6.8166403863866104E-2</v>
      </c>
    </row>
    <row r="1103" spans="1:6" x14ac:dyDescent="0.2">
      <c r="A1103" s="38" t="s">
        <v>37</v>
      </c>
      <c r="B1103" s="23">
        <v>91576.9</v>
      </c>
      <c r="C1103" s="23">
        <v>92415.23</v>
      </c>
      <c r="D1103" s="23">
        <v>-22531.1</v>
      </c>
      <c r="E1103" s="23">
        <v>69884.13</v>
      </c>
      <c r="F1103" s="31">
        <v>-0.24380288833344893</v>
      </c>
    </row>
    <row r="1104" spans="1:6" x14ac:dyDescent="0.2">
      <c r="A1104" s="38" t="s">
        <v>39</v>
      </c>
      <c r="B1104" s="23">
        <v>6467.65</v>
      </c>
      <c r="C1104" s="23">
        <v>5917.65</v>
      </c>
      <c r="D1104" s="23">
        <v>0</v>
      </c>
      <c r="E1104" s="23">
        <v>5917.65</v>
      </c>
      <c r="F1104" s="31">
        <v>0</v>
      </c>
    </row>
    <row r="1105" spans="1:6" x14ac:dyDescent="0.2">
      <c r="A1105" s="35" t="s">
        <v>211</v>
      </c>
      <c r="B1105" s="23">
        <v>63200</v>
      </c>
      <c r="C1105" s="23">
        <v>63200</v>
      </c>
      <c r="D1105" s="23">
        <v>-58694.91</v>
      </c>
      <c r="E1105" s="23">
        <v>4505.09</v>
      </c>
      <c r="F1105" s="31">
        <v>-0.9287169303797469</v>
      </c>
    </row>
    <row r="1106" spans="1:6" x14ac:dyDescent="0.2">
      <c r="A1106" s="36" t="s">
        <v>212</v>
      </c>
      <c r="B1106" s="23">
        <v>52200</v>
      </c>
      <c r="C1106" s="23">
        <v>52200</v>
      </c>
      <c r="D1106" s="23">
        <v>-52200</v>
      </c>
      <c r="E1106" s="23">
        <v>0</v>
      </c>
      <c r="F1106" s="31">
        <v>-1</v>
      </c>
    </row>
    <row r="1107" spans="1:6" x14ac:dyDescent="0.2">
      <c r="A1107" s="37" t="s">
        <v>121</v>
      </c>
      <c r="B1107" s="23">
        <v>52200</v>
      </c>
      <c r="C1107" s="23">
        <v>52200</v>
      </c>
      <c r="D1107" s="23">
        <v>-52200</v>
      </c>
      <c r="E1107" s="23">
        <v>0</v>
      </c>
      <c r="F1107" s="31">
        <v>-1</v>
      </c>
    </row>
    <row r="1108" spans="1:6" x14ac:dyDescent="0.2">
      <c r="A1108" s="38" t="s">
        <v>173</v>
      </c>
      <c r="B1108" s="23">
        <v>18942</v>
      </c>
      <c r="C1108" s="23">
        <v>18942</v>
      </c>
      <c r="D1108" s="23">
        <v>-18942</v>
      </c>
      <c r="E1108" s="23">
        <v>0</v>
      </c>
      <c r="F1108" s="31">
        <v>-1</v>
      </c>
    </row>
    <row r="1109" spans="1:6" x14ac:dyDescent="0.2">
      <c r="A1109" s="38" t="s">
        <v>128</v>
      </c>
      <c r="B1109" s="23">
        <v>30258</v>
      </c>
      <c r="C1109" s="23">
        <v>30258</v>
      </c>
      <c r="D1109" s="23">
        <v>-30258</v>
      </c>
      <c r="E1109" s="23">
        <v>0</v>
      </c>
      <c r="F1109" s="31">
        <v>-1</v>
      </c>
    </row>
    <row r="1110" spans="1:6" x14ac:dyDescent="0.2">
      <c r="A1110" s="38" t="s">
        <v>168</v>
      </c>
      <c r="B1110" s="23">
        <v>3000</v>
      </c>
      <c r="C1110" s="23">
        <v>3000</v>
      </c>
      <c r="D1110" s="23">
        <v>-3000</v>
      </c>
      <c r="E1110" s="23">
        <v>0</v>
      </c>
      <c r="F1110" s="31">
        <v>-1</v>
      </c>
    </row>
    <row r="1111" spans="1:6" x14ac:dyDescent="0.2">
      <c r="A1111" s="36" t="s">
        <v>220</v>
      </c>
      <c r="B1111" s="23">
        <v>11000</v>
      </c>
      <c r="C1111" s="23">
        <v>11000</v>
      </c>
      <c r="D1111" s="23">
        <v>-6494.91</v>
      </c>
      <c r="E1111" s="23">
        <v>4505.09</v>
      </c>
      <c r="F1111" s="31">
        <v>-0.5904463636363636</v>
      </c>
    </row>
    <row r="1112" spans="1:6" x14ac:dyDescent="0.2">
      <c r="A1112" s="37" t="s">
        <v>121</v>
      </c>
      <c r="B1112" s="23">
        <v>6000</v>
      </c>
      <c r="C1112" s="23">
        <v>6000</v>
      </c>
      <c r="D1112" s="23">
        <v>-1494.91</v>
      </c>
      <c r="E1112" s="23">
        <v>4505.09</v>
      </c>
      <c r="F1112" s="31">
        <v>-0.24915166666666669</v>
      </c>
    </row>
    <row r="1113" spans="1:6" x14ac:dyDescent="0.2">
      <c r="A1113" s="38" t="s">
        <v>178</v>
      </c>
      <c r="B1113" s="23">
        <v>6000</v>
      </c>
      <c r="C1113" s="23">
        <v>6000</v>
      </c>
      <c r="D1113" s="23">
        <v>-1494.91</v>
      </c>
      <c r="E1113" s="23">
        <v>4505.09</v>
      </c>
      <c r="F1113" s="31">
        <v>-0.24915166666666669</v>
      </c>
    </row>
    <row r="1114" spans="1:6" x14ac:dyDescent="0.2">
      <c r="A1114" s="37" t="s">
        <v>231</v>
      </c>
      <c r="B1114" s="23">
        <v>5000</v>
      </c>
      <c r="C1114" s="23">
        <v>5000</v>
      </c>
      <c r="D1114" s="23">
        <v>-5000</v>
      </c>
      <c r="E1114" s="23">
        <v>0</v>
      </c>
      <c r="F1114" s="31">
        <v>-1</v>
      </c>
    </row>
    <row r="1115" spans="1:6" x14ac:dyDescent="0.2">
      <c r="A1115" s="38" t="s">
        <v>236</v>
      </c>
      <c r="B1115" s="23">
        <v>5000</v>
      </c>
      <c r="C1115" s="23">
        <v>5000</v>
      </c>
      <c r="D1115" s="23">
        <v>-5000</v>
      </c>
      <c r="E1115" s="23">
        <v>0</v>
      </c>
      <c r="F1115" s="31">
        <v>-1</v>
      </c>
    </row>
    <row r="1116" spans="1:6" x14ac:dyDescent="0.2">
      <c r="A1116" s="35" t="s">
        <v>95</v>
      </c>
      <c r="B1116" s="23">
        <v>7513339.4800000004</v>
      </c>
      <c r="C1116" s="23">
        <v>7430972.9199999999</v>
      </c>
      <c r="D1116" s="23">
        <v>-1303836.3599999999</v>
      </c>
      <c r="E1116" s="23">
        <v>6127136.5599999996</v>
      </c>
      <c r="F1116" s="31">
        <v>-0.17545971086650117</v>
      </c>
    </row>
    <row r="1117" spans="1:6" x14ac:dyDescent="0.2">
      <c r="A1117" s="36" t="s">
        <v>136</v>
      </c>
      <c r="B1117" s="23">
        <v>6442661.2300000004</v>
      </c>
      <c r="C1117" s="23">
        <v>6358269.3399999999</v>
      </c>
      <c r="D1117" s="23">
        <v>-675996.1</v>
      </c>
      <c r="E1117" s="23">
        <v>5682273.2400000002</v>
      </c>
      <c r="F1117" s="31">
        <v>-0.10631762573304263</v>
      </c>
    </row>
    <row r="1118" spans="1:6" x14ac:dyDescent="0.2">
      <c r="A1118" s="37" t="s">
        <v>121</v>
      </c>
      <c r="B1118" s="23">
        <v>154430.79999999999</v>
      </c>
      <c r="C1118" s="23">
        <v>236654.8</v>
      </c>
      <c r="D1118" s="23">
        <v>-236654.8</v>
      </c>
      <c r="E1118" s="23">
        <v>0</v>
      </c>
      <c r="F1118" s="31">
        <v>-1</v>
      </c>
    </row>
    <row r="1119" spans="1:6" x14ac:dyDescent="0.2">
      <c r="A1119" s="38" t="s">
        <v>149</v>
      </c>
      <c r="B1119" s="23">
        <v>7860</v>
      </c>
      <c r="C1119" s="23">
        <v>7860</v>
      </c>
      <c r="D1119" s="23">
        <v>-7860</v>
      </c>
      <c r="E1119" s="23">
        <v>0</v>
      </c>
      <c r="F1119" s="31">
        <v>-1</v>
      </c>
    </row>
    <row r="1120" spans="1:6" x14ac:dyDescent="0.2">
      <c r="A1120" s="38" t="s">
        <v>137</v>
      </c>
      <c r="B1120" s="23">
        <v>58766</v>
      </c>
      <c r="C1120" s="23">
        <v>60390</v>
      </c>
      <c r="D1120" s="23">
        <v>-60390</v>
      </c>
      <c r="E1120" s="23">
        <v>0</v>
      </c>
      <c r="F1120" s="31">
        <v>-1</v>
      </c>
    </row>
    <row r="1121" spans="1:6" x14ac:dyDescent="0.2">
      <c r="A1121" s="38" t="s">
        <v>151</v>
      </c>
      <c r="B1121" s="23">
        <v>6368</v>
      </c>
      <c r="C1121" s="23">
        <v>6928</v>
      </c>
      <c r="D1121" s="23">
        <v>-6928</v>
      </c>
      <c r="E1121" s="23">
        <v>0</v>
      </c>
      <c r="F1121" s="31">
        <v>-1</v>
      </c>
    </row>
    <row r="1122" spans="1:6" x14ac:dyDescent="0.2">
      <c r="A1122" s="38" t="s">
        <v>124</v>
      </c>
      <c r="B1122" s="23">
        <v>9532</v>
      </c>
      <c r="C1122" s="23">
        <v>9532</v>
      </c>
      <c r="D1122" s="23">
        <v>-9532</v>
      </c>
      <c r="E1122" s="23">
        <v>0</v>
      </c>
      <c r="F1122" s="31">
        <v>-1</v>
      </c>
    </row>
    <row r="1123" spans="1:6" x14ac:dyDescent="0.2">
      <c r="A1123" s="38" t="s">
        <v>126</v>
      </c>
      <c r="B1123" s="23">
        <v>0</v>
      </c>
      <c r="C1123" s="23">
        <v>77800</v>
      </c>
      <c r="D1123" s="23">
        <v>-77800</v>
      </c>
      <c r="E1123" s="23">
        <v>0</v>
      </c>
      <c r="F1123" s="31">
        <v>-1</v>
      </c>
    </row>
    <row r="1124" spans="1:6" x14ac:dyDescent="0.2">
      <c r="A1124" s="38" t="s">
        <v>145</v>
      </c>
      <c r="B1124" s="23">
        <v>46895.199999999997</v>
      </c>
      <c r="C1124" s="23">
        <v>49135.199999999997</v>
      </c>
      <c r="D1124" s="23">
        <v>-49135.199999999997</v>
      </c>
      <c r="E1124" s="23">
        <v>0</v>
      </c>
      <c r="F1124" s="31">
        <v>-1</v>
      </c>
    </row>
    <row r="1125" spans="1:6" x14ac:dyDescent="0.2">
      <c r="A1125" s="38" t="s">
        <v>178</v>
      </c>
      <c r="B1125" s="23">
        <v>1580.8</v>
      </c>
      <c r="C1125" s="23">
        <v>1580.8</v>
      </c>
      <c r="D1125" s="23">
        <v>-1580.8</v>
      </c>
      <c r="E1125" s="23">
        <v>0</v>
      </c>
      <c r="F1125" s="31">
        <v>-1</v>
      </c>
    </row>
    <row r="1126" spans="1:6" x14ac:dyDescent="0.2">
      <c r="A1126" s="38" t="s">
        <v>130</v>
      </c>
      <c r="B1126" s="23">
        <v>2860</v>
      </c>
      <c r="C1126" s="23">
        <v>2860</v>
      </c>
      <c r="D1126" s="23">
        <v>-2860</v>
      </c>
      <c r="E1126" s="23">
        <v>0</v>
      </c>
      <c r="F1126" s="31">
        <v>-1</v>
      </c>
    </row>
    <row r="1127" spans="1:6" x14ac:dyDescent="0.2">
      <c r="A1127" s="38" t="s">
        <v>175</v>
      </c>
      <c r="B1127" s="23">
        <v>12308.8</v>
      </c>
      <c r="C1127" s="23">
        <v>12308.8</v>
      </c>
      <c r="D1127" s="23">
        <v>-12308.8</v>
      </c>
      <c r="E1127" s="23">
        <v>0</v>
      </c>
      <c r="F1127" s="31">
        <v>-1</v>
      </c>
    </row>
    <row r="1128" spans="1:6" x14ac:dyDescent="0.2">
      <c r="A1128" s="38" t="s">
        <v>155</v>
      </c>
      <c r="B1128" s="23">
        <v>8260</v>
      </c>
      <c r="C1128" s="23">
        <v>8260</v>
      </c>
      <c r="D1128" s="23">
        <v>-8260</v>
      </c>
      <c r="E1128" s="23">
        <v>0</v>
      </c>
      <c r="F1128" s="31">
        <v>-1</v>
      </c>
    </row>
    <row r="1129" spans="1:6" x14ac:dyDescent="0.2">
      <c r="A1129" s="37" t="s">
        <v>223</v>
      </c>
      <c r="B1129" s="23">
        <v>6288230.4299999997</v>
      </c>
      <c r="C1129" s="23">
        <v>6121614.54</v>
      </c>
      <c r="D1129" s="23">
        <v>-439341.3</v>
      </c>
      <c r="E1129" s="23">
        <v>5682273.2400000002</v>
      </c>
      <c r="F1129" s="31">
        <v>-7.1768860507182466E-2</v>
      </c>
    </row>
    <row r="1130" spans="1:6" x14ac:dyDescent="0.2">
      <c r="A1130" s="38" t="s">
        <v>226</v>
      </c>
      <c r="B1130" s="23">
        <v>3844673.2800000003</v>
      </c>
      <c r="C1130" s="23">
        <v>3769814.54</v>
      </c>
      <c r="D1130" s="23">
        <v>-40556.76</v>
      </c>
      <c r="E1130" s="23">
        <v>3729257.7800000003</v>
      </c>
      <c r="F1130" s="31">
        <v>-1.0758290512614978E-2</v>
      </c>
    </row>
    <row r="1131" spans="1:6" x14ac:dyDescent="0.2">
      <c r="A1131" s="38" t="s">
        <v>228</v>
      </c>
      <c r="B1131" s="23">
        <v>2443557.15</v>
      </c>
      <c r="C1131" s="23">
        <v>2351800</v>
      </c>
      <c r="D1131" s="23">
        <v>-398784.54</v>
      </c>
      <c r="E1131" s="23">
        <v>1953015.46</v>
      </c>
      <c r="F1131" s="31">
        <v>-0.16956566884939195</v>
      </c>
    </row>
    <row r="1132" spans="1:6" x14ac:dyDescent="0.2">
      <c r="A1132" s="36" t="s">
        <v>148</v>
      </c>
      <c r="B1132" s="23">
        <v>44956.85</v>
      </c>
      <c r="C1132" s="23">
        <v>44956.85</v>
      </c>
      <c r="D1132" s="23">
        <v>-31872.82</v>
      </c>
      <c r="E1132" s="23">
        <v>13084.029999999999</v>
      </c>
      <c r="F1132" s="31">
        <v>-0.70896470726930383</v>
      </c>
    </row>
    <row r="1133" spans="1:6" x14ac:dyDescent="0.2">
      <c r="A1133" s="37" t="s">
        <v>97</v>
      </c>
      <c r="B1133" s="23">
        <v>13084.029999999999</v>
      </c>
      <c r="C1133" s="23">
        <v>13084.029999999999</v>
      </c>
      <c r="D1133" s="23">
        <v>0</v>
      </c>
      <c r="E1133" s="23">
        <v>13084.029999999999</v>
      </c>
      <c r="F1133" s="31">
        <v>0</v>
      </c>
    </row>
    <row r="1134" spans="1:6" x14ac:dyDescent="0.2">
      <c r="A1134" s="38" t="s">
        <v>98</v>
      </c>
      <c r="B1134" s="23">
        <v>817</v>
      </c>
      <c r="C1134" s="23">
        <v>817</v>
      </c>
      <c r="D1134" s="23">
        <v>0</v>
      </c>
      <c r="E1134" s="23">
        <v>817</v>
      </c>
      <c r="F1134" s="31">
        <v>0</v>
      </c>
    </row>
    <row r="1135" spans="1:6" x14ac:dyDescent="0.2">
      <c r="A1135" s="38" t="s">
        <v>100</v>
      </c>
      <c r="B1135" s="23">
        <v>405.82</v>
      </c>
      <c r="C1135" s="23">
        <v>405.82</v>
      </c>
      <c r="D1135" s="23">
        <v>0</v>
      </c>
      <c r="E1135" s="23">
        <v>405.82</v>
      </c>
      <c r="F1135" s="31">
        <v>0</v>
      </c>
    </row>
    <row r="1136" spans="1:6" x14ac:dyDescent="0.2">
      <c r="A1136" s="38" t="s">
        <v>104</v>
      </c>
      <c r="B1136" s="23">
        <v>9804</v>
      </c>
      <c r="C1136" s="23">
        <v>9804</v>
      </c>
      <c r="D1136" s="23">
        <v>0</v>
      </c>
      <c r="E1136" s="23">
        <v>9804</v>
      </c>
      <c r="F1136" s="31">
        <v>0</v>
      </c>
    </row>
    <row r="1137" spans="1:6" x14ac:dyDescent="0.2">
      <c r="A1137" s="38" t="s">
        <v>106</v>
      </c>
      <c r="B1137" s="23">
        <v>1240.21</v>
      </c>
      <c r="C1137" s="23">
        <v>1240.21</v>
      </c>
      <c r="D1137" s="23">
        <v>0</v>
      </c>
      <c r="E1137" s="23">
        <v>1240.21</v>
      </c>
      <c r="F1137" s="31">
        <v>0</v>
      </c>
    </row>
    <row r="1138" spans="1:6" x14ac:dyDescent="0.2">
      <c r="A1138" s="38" t="s">
        <v>108</v>
      </c>
      <c r="B1138" s="23">
        <v>817</v>
      </c>
      <c r="C1138" s="23">
        <v>817</v>
      </c>
      <c r="D1138" s="23">
        <v>0</v>
      </c>
      <c r="E1138" s="23">
        <v>817</v>
      </c>
      <c r="F1138" s="31">
        <v>0</v>
      </c>
    </row>
    <row r="1139" spans="1:6" x14ac:dyDescent="0.2">
      <c r="A1139" s="37" t="s">
        <v>121</v>
      </c>
      <c r="B1139" s="23">
        <v>31872.82</v>
      </c>
      <c r="C1139" s="23">
        <v>31872.82</v>
      </c>
      <c r="D1139" s="23">
        <v>-31872.82</v>
      </c>
      <c r="E1139" s="23">
        <v>0</v>
      </c>
      <c r="F1139" s="31">
        <v>-1</v>
      </c>
    </row>
    <row r="1140" spans="1:6" x14ac:dyDescent="0.2">
      <c r="A1140" s="38" t="s">
        <v>149</v>
      </c>
      <c r="B1140" s="23">
        <v>2800</v>
      </c>
      <c r="C1140" s="23">
        <v>2800</v>
      </c>
      <c r="D1140" s="23">
        <v>-2800</v>
      </c>
      <c r="E1140" s="23">
        <v>0</v>
      </c>
      <c r="F1140" s="31">
        <v>-1</v>
      </c>
    </row>
    <row r="1141" spans="1:6" x14ac:dyDescent="0.2">
      <c r="A1141" s="38" t="s">
        <v>137</v>
      </c>
      <c r="B1141" s="23">
        <v>13000</v>
      </c>
      <c r="C1141" s="23">
        <v>13000</v>
      </c>
      <c r="D1141" s="23">
        <v>-13000</v>
      </c>
      <c r="E1141" s="23">
        <v>0</v>
      </c>
      <c r="F1141" s="31">
        <v>-1</v>
      </c>
    </row>
    <row r="1142" spans="1:6" x14ac:dyDescent="0.2">
      <c r="A1142" s="38" t="s">
        <v>151</v>
      </c>
      <c r="B1142" s="23">
        <v>6172.82</v>
      </c>
      <c r="C1142" s="23">
        <v>6172.82</v>
      </c>
      <c r="D1142" s="23">
        <v>-6172.82</v>
      </c>
      <c r="E1142" s="23">
        <v>0</v>
      </c>
      <c r="F1142" s="31">
        <v>-1</v>
      </c>
    </row>
    <row r="1143" spans="1:6" x14ac:dyDescent="0.2">
      <c r="A1143" s="38" t="s">
        <v>124</v>
      </c>
      <c r="B1143" s="23">
        <v>3400</v>
      </c>
      <c r="C1143" s="23">
        <v>3400</v>
      </c>
      <c r="D1143" s="23">
        <v>-3400</v>
      </c>
      <c r="E1143" s="23">
        <v>0</v>
      </c>
      <c r="F1143" s="31">
        <v>-1</v>
      </c>
    </row>
    <row r="1144" spans="1:6" x14ac:dyDescent="0.2">
      <c r="A1144" s="38" t="s">
        <v>145</v>
      </c>
      <c r="B1144" s="23">
        <v>4500</v>
      </c>
      <c r="C1144" s="23">
        <v>4500</v>
      </c>
      <c r="D1144" s="23">
        <v>-4500</v>
      </c>
      <c r="E1144" s="23">
        <v>0</v>
      </c>
      <c r="F1144" s="31">
        <v>-1</v>
      </c>
    </row>
    <row r="1145" spans="1:6" x14ac:dyDescent="0.2">
      <c r="A1145" s="38" t="s">
        <v>130</v>
      </c>
      <c r="B1145" s="23">
        <v>2000</v>
      </c>
      <c r="C1145" s="23">
        <v>2000</v>
      </c>
      <c r="D1145" s="23">
        <v>-2000</v>
      </c>
      <c r="E1145" s="23">
        <v>0</v>
      </c>
      <c r="F1145" s="31">
        <v>-1</v>
      </c>
    </row>
    <row r="1146" spans="1:6" x14ac:dyDescent="0.2">
      <c r="A1146" s="36" t="s">
        <v>154</v>
      </c>
      <c r="B1146" s="23">
        <v>19299</v>
      </c>
      <c r="C1146" s="23">
        <v>19299</v>
      </c>
      <c r="D1146" s="23">
        <v>-19299</v>
      </c>
      <c r="E1146" s="23">
        <v>0</v>
      </c>
      <c r="F1146" s="31">
        <v>-1</v>
      </c>
    </row>
    <row r="1147" spans="1:6" x14ac:dyDescent="0.2">
      <c r="A1147" s="37" t="s">
        <v>121</v>
      </c>
      <c r="B1147" s="23">
        <v>19299</v>
      </c>
      <c r="C1147" s="23">
        <v>19299</v>
      </c>
      <c r="D1147" s="23">
        <v>-19299</v>
      </c>
      <c r="E1147" s="23">
        <v>0</v>
      </c>
      <c r="F1147" s="31">
        <v>-1</v>
      </c>
    </row>
    <row r="1148" spans="1:6" x14ac:dyDescent="0.2">
      <c r="A1148" s="38" t="s">
        <v>137</v>
      </c>
      <c r="B1148" s="23">
        <v>5600</v>
      </c>
      <c r="C1148" s="23">
        <v>5600</v>
      </c>
      <c r="D1148" s="23">
        <v>-5600</v>
      </c>
      <c r="E1148" s="23">
        <v>0</v>
      </c>
      <c r="F1148" s="31">
        <v>-1</v>
      </c>
    </row>
    <row r="1149" spans="1:6" x14ac:dyDescent="0.2">
      <c r="A1149" s="38" t="s">
        <v>151</v>
      </c>
      <c r="B1149" s="23">
        <v>3700</v>
      </c>
      <c r="C1149" s="23">
        <v>3700</v>
      </c>
      <c r="D1149" s="23">
        <v>-3700</v>
      </c>
      <c r="E1149" s="23">
        <v>0</v>
      </c>
      <c r="F1149" s="31">
        <v>-1</v>
      </c>
    </row>
    <row r="1150" spans="1:6" x14ac:dyDescent="0.2">
      <c r="A1150" s="38" t="s">
        <v>124</v>
      </c>
      <c r="B1150" s="23">
        <v>2799</v>
      </c>
      <c r="C1150" s="23">
        <v>2799</v>
      </c>
      <c r="D1150" s="23">
        <v>-2799</v>
      </c>
      <c r="E1150" s="23">
        <v>0</v>
      </c>
      <c r="F1150" s="31">
        <v>-1</v>
      </c>
    </row>
    <row r="1151" spans="1:6" x14ac:dyDescent="0.2">
      <c r="A1151" s="38" t="s">
        <v>145</v>
      </c>
      <c r="B1151" s="23">
        <v>1000</v>
      </c>
      <c r="C1151" s="23">
        <v>1000</v>
      </c>
      <c r="D1151" s="23">
        <v>-1000</v>
      </c>
      <c r="E1151" s="23">
        <v>0</v>
      </c>
      <c r="F1151" s="31">
        <v>-1</v>
      </c>
    </row>
    <row r="1152" spans="1:6" x14ac:dyDescent="0.2">
      <c r="A1152" s="38" t="s">
        <v>178</v>
      </c>
      <c r="B1152" s="23">
        <v>2000</v>
      </c>
      <c r="C1152" s="23">
        <v>2000</v>
      </c>
      <c r="D1152" s="23">
        <v>-2000</v>
      </c>
      <c r="E1152" s="23">
        <v>0</v>
      </c>
      <c r="F1152" s="31">
        <v>-1</v>
      </c>
    </row>
    <row r="1153" spans="1:6" x14ac:dyDescent="0.2">
      <c r="A1153" s="38" t="s">
        <v>130</v>
      </c>
      <c r="B1153" s="23">
        <v>400</v>
      </c>
      <c r="C1153" s="23">
        <v>400</v>
      </c>
      <c r="D1153" s="23">
        <v>-400</v>
      </c>
      <c r="E1153" s="23">
        <v>0</v>
      </c>
      <c r="F1153" s="31">
        <v>-1</v>
      </c>
    </row>
    <row r="1154" spans="1:6" x14ac:dyDescent="0.2">
      <c r="A1154" s="38" t="s">
        <v>175</v>
      </c>
      <c r="B1154" s="23">
        <v>3000</v>
      </c>
      <c r="C1154" s="23">
        <v>3000</v>
      </c>
      <c r="D1154" s="23">
        <v>-3000</v>
      </c>
      <c r="E1154" s="23">
        <v>0</v>
      </c>
      <c r="F1154" s="31">
        <v>-1</v>
      </c>
    </row>
    <row r="1155" spans="1:6" x14ac:dyDescent="0.2">
      <c r="A1155" s="38" t="s">
        <v>155</v>
      </c>
      <c r="B1155" s="23">
        <v>800</v>
      </c>
      <c r="C1155" s="23">
        <v>800</v>
      </c>
      <c r="D1155" s="23">
        <v>-800</v>
      </c>
      <c r="E1155" s="23">
        <v>0</v>
      </c>
      <c r="F1155" s="31">
        <v>-1</v>
      </c>
    </row>
    <row r="1156" spans="1:6" x14ac:dyDescent="0.2">
      <c r="A1156" s="36" t="s">
        <v>96</v>
      </c>
      <c r="B1156" s="23">
        <v>163417.1</v>
      </c>
      <c r="C1156" s="23">
        <v>165442.43</v>
      </c>
      <c r="D1156" s="23">
        <v>-28100</v>
      </c>
      <c r="E1156" s="23">
        <v>137342.43</v>
      </c>
      <c r="F1156" s="31">
        <v>-0.16984760197248069</v>
      </c>
    </row>
    <row r="1157" spans="1:6" x14ac:dyDescent="0.2">
      <c r="A1157" s="37" t="s">
        <v>97</v>
      </c>
      <c r="B1157" s="23">
        <v>128417.1</v>
      </c>
      <c r="C1157" s="23">
        <v>130442.43000000001</v>
      </c>
      <c r="D1157" s="23">
        <v>6900</v>
      </c>
      <c r="E1157" s="23">
        <v>137342.43</v>
      </c>
      <c r="F1157" s="31">
        <v>5.2896898654831867E-2</v>
      </c>
    </row>
    <row r="1158" spans="1:6" x14ac:dyDescent="0.2">
      <c r="A1158" s="38" t="s">
        <v>98</v>
      </c>
      <c r="B1158" s="23">
        <v>8040</v>
      </c>
      <c r="C1158" s="23">
        <v>8040</v>
      </c>
      <c r="D1158" s="23">
        <v>0</v>
      </c>
      <c r="E1158" s="23">
        <v>8040</v>
      </c>
      <c r="F1158" s="31">
        <v>0</v>
      </c>
    </row>
    <row r="1159" spans="1:6" x14ac:dyDescent="0.2">
      <c r="A1159" s="38" t="s">
        <v>100</v>
      </c>
      <c r="B1159" s="23">
        <v>3652.38</v>
      </c>
      <c r="C1159" s="23">
        <v>3652.38</v>
      </c>
      <c r="D1159" s="23">
        <v>0</v>
      </c>
      <c r="E1159" s="23">
        <v>3652.38</v>
      </c>
      <c r="F1159" s="31">
        <v>0</v>
      </c>
    </row>
    <row r="1160" spans="1:6" x14ac:dyDescent="0.2">
      <c r="A1160" s="38" t="s">
        <v>102</v>
      </c>
      <c r="B1160" s="23">
        <v>0</v>
      </c>
      <c r="C1160" s="23">
        <v>2025.33</v>
      </c>
      <c r="D1160" s="23">
        <v>1590.38</v>
      </c>
      <c r="E1160" s="23">
        <v>3615.71</v>
      </c>
      <c r="F1160" s="31">
        <v>0.78524487367490736</v>
      </c>
    </row>
    <row r="1161" spans="1:6" x14ac:dyDescent="0.2">
      <c r="A1161" s="38" t="s">
        <v>104</v>
      </c>
      <c r="B1161" s="23">
        <v>96480</v>
      </c>
      <c r="C1161" s="23">
        <v>96480</v>
      </c>
      <c r="D1161" s="23">
        <v>4320.26</v>
      </c>
      <c r="E1161" s="23">
        <v>100800.26</v>
      </c>
      <c r="F1161" s="31">
        <v>4.4778814262023223E-2</v>
      </c>
    </row>
    <row r="1162" spans="1:6" x14ac:dyDescent="0.2">
      <c r="A1162" s="38" t="s">
        <v>106</v>
      </c>
      <c r="B1162" s="23">
        <v>12204.72</v>
      </c>
      <c r="C1162" s="23">
        <v>12204.72</v>
      </c>
      <c r="D1162" s="23">
        <v>989.36</v>
      </c>
      <c r="E1162" s="23">
        <v>13194.08</v>
      </c>
      <c r="F1162" s="31">
        <v>8.106371961011806E-2</v>
      </c>
    </row>
    <row r="1163" spans="1:6" x14ac:dyDescent="0.2">
      <c r="A1163" s="38" t="s">
        <v>108</v>
      </c>
      <c r="B1163" s="23">
        <v>8040</v>
      </c>
      <c r="C1163" s="23">
        <v>8040</v>
      </c>
      <c r="D1163" s="23">
        <v>0</v>
      </c>
      <c r="E1163" s="23">
        <v>8040</v>
      </c>
      <c r="F1163" s="31">
        <v>0</v>
      </c>
    </row>
    <row r="1164" spans="1:6" x14ac:dyDescent="0.2">
      <c r="A1164" s="37" t="s">
        <v>121</v>
      </c>
      <c r="B1164" s="23">
        <v>27200</v>
      </c>
      <c r="C1164" s="23">
        <v>27200</v>
      </c>
      <c r="D1164" s="23">
        <v>-27200</v>
      </c>
      <c r="E1164" s="23">
        <v>0</v>
      </c>
      <c r="F1164" s="31">
        <v>-1</v>
      </c>
    </row>
    <row r="1165" spans="1:6" x14ac:dyDescent="0.2">
      <c r="A1165" s="38" t="s">
        <v>149</v>
      </c>
      <c r="B1165" s="23">
        <v>2500</v>
      </c>
      <c r="C1165" s="23">
        <v>2500</v>
      </c>
      <c r="D1165" s="23">
        <v>-2500</v>
      </c>
      <c r="E1165" s="23">
        <v>0</v>
      </c>
      <c r="F1165" s="31">
        <v>-1</v>
      </c>
    </row>
    <row r="1166" spans="1:6" x14ac:dyDescent="0.2">
      <c r="A1166" s="38" t="s">
        <v>137</v>
      </c>
      <c r="B1166" s="23">
        <v>1500</v>
      </c>
      <c r="C1166" s="23">
        <v>1500</v>
      </c>
      <c r="D1166" s="23">
        <v>-1500</v>
      </c>
      <c r="E1166" s="23">
        <v>0</v>
      </c>
      <c r="F1166" s="31">
        <v>-1</v>
      </c>
    </row>
    <row r="1167" spans="1:6" x14ac:dyDescent="0.2">
      <c r="A1167" s="38" t="s">
        <v>161</v>
      </c>
      <c r="B1167" s="23">
        <v>7500</v>
      </c>
      <c r="C1167" s="23">
        <v>7500</v>
      </c>
      <c r="D1167" s="23">
        <v>-7500</v>
      </c>
      <c r="E1167" s="23">
        <v>0</v>
      </c>
      <c r="F1167" s="31">
        <v>-1</v>
      </c>
    </row>
    <row r="1168" spans="1:6" x14ac:dyDescent="0.2">
      <c r="A1168" s="38" t="s">
        <v>122</v>
      </c>
      <c r="B1168" s="23">
        <v>1500</v>
      </c>
      <c r="C1168" s="23">
        <v>1500</v>
      </c>
      <c r="D1168" s="23">
        <v>-1500</v>
      </c>
      <c r="E1168" s="23">
        <v>0</v>
      </c>
      <c r="F1168" s="31">
        <v>-1</v>
      </c>
    </row>
    <row r="1169" spans="1:6" x14ac:dyDescent="0.2">
      <c r="A1169" s="38" t="s">
        <v>145</v>
      </c>
      <c r="B1169" s="23">
        <v>11100</v>
      </c>
      <c r="C1169" s="23">
        <v>11100</v>
      </c>
      <c r="D1169" s="23">
        <v>-11100</v>
      </c>
      <c r="E1169" s="23">
        <v>0</v>
      </c>
      <c r="F1169" s="31">
        <v>-1</v>
      </c>
    </row>
    <row r="1170" spans="1:6" x14ac:dyDescent="0.2">
      <c r="A1170" s="38" t="s">
        <v>130</v>
      </c>
      <c r="B1170" s="23">
        <v>600</v>
      </c>
      <c r="C1170" s="23">
        <v>600</v>
      </c>
      <c r="D1170" s="23">
        <v>-600</v>
      </c>
      <c r="E1170" s="23">
        <v>0</v>
      </c>
      <c r="F1170" s="31">
        <v>-1</v>
      </c>
    </row>
    <row r="1171" spans="1:6" x14ac:dyDescent="0.2">
      <c r="A1171" s="38" t="s">
        <v>155</v>
      </c>
      <c r="B1171" s="23">
        <v>1000</v>
      </c>
      <c r="C1171" s="23">
        <v>1000</v>
      </c>
      <c r="D1171" s="23">
        <v>-1000</v>
      </c>
      <c r="E1171" s="23">
        <v>0</v>
      </c>
      <c r="F1171" s="31">
        <v>-1</v>
      </c>
    </row>
    <row r="1172" spans="1:6" x14ac:dyDescent="0.2">
      <c r="A1172" s="38" t="s">
        <v>168</v>
      </c>
      <c r="B1172" s="23">
        <v>1500</v>
      </c>
      <c r="C1172" s="23">
        <v>1500</v>
      </c>
      <c r="D1172" s="23">
        <v>-1500</v>
      </c>
      <c r="E1172" s="23">
        <v>0</v>
      </c>
      <c r="F1172" s="31">
        <v>-1</v>
      </c>
    </row>
    <row r="1173" spans="1:6" x14ac:dyDescent="0.2">
      <c r="A1173" s="37" t="s">
        <v>231</v>
      </c>
      <c r="B1173" s="23">
        <v>7800</v>
      </c>
      <c r="C1173" s="23">
        <v>7800</v>
      </c>
      <c r="D1173" s="23">
        <v>-7800</v>
      </c>
      <c r="E1173" s="23">
        <v>0</v>
      </c>
      <c r="F1173" s="31">
        <v>-1</v>
      </c>
    </row>
    <row r="1174" spans="1:6" x14ac:dyDescent="0.2">
      <c r="A1174" s="38" t="s">
        <v>236</v>
      </c>
      <c r="B1174" s="23">
        <v>4500</v>
      </c>
      <c r="C1174" s="23">
        <v>4500</v>
      </c>
      <c r="D1174" s="23">
        <v>-4500</v>
      </c>
      <c r="E1174" s="23">
        <v>0</v>
      </c>
      <c r="F1174" s="31">
        <v>-1</v>
      </c>
    </row>
    <row r="1175" spans="1:6" x14ac:dyDescent="0.2">
      <c r="A1175" s="38" t="s">
        <v>232</v>
      </c>
      <c r="B1175" s="23">
        <v>3300</v>
      </c>
      <c r="C1175" s="23">
        <v>3300</v>
      </c>
      <c r="D1175" s="23">
        <v>-3300</v>
      </c>
      <c r="E1175" s="23">
        <v>0</v>
      </c>
      <c r="F1175" s="31">
        <v>-1</v>
      </c>
    </row>
    <row r="1176" spans="1:6" x14ac:dyDescent="0.2">
      <c r="A1176" s="36" t="s">
        <v>172</v>
      </c>
      <c r="B1176" s="23">
        <v>707371.46</v>
      </c>
      <c r="C1176" s="23">
        <v>707371.46</v>
      </c>
      <c r="D1176" s="23">
        <v>-412934.6</v>
      </c>
      <c r="E1176" s="23">
        <v>294436.86000000004</v>
      </c>
      <c r="F1176" s="31">
        <v>-0.58375920340354137</v>
      </c>
    </row>
    <row r="1177" spans="1:6" x14ac:dyDescent="0.2">
      <c r="A1177" s="37" t="s">
        <v>121</v>
      </c>
      <c r="B1177" s="23">
        <v>80000</v>
      </c>
      <c r="C1177" s="23">
        <v>90371.459999999992</v>
      </c>
      <c r="D1177" s="23">
        <v>-90371.459999999992</v>
      </c>
      <c r="E1177" s="23">
        <v>0</v>
      </c>
      <c r="F1177" s="31">
        <v>-1</v>
      </c>
    </row>
    <row r="1178" spans="1:6" x14ac:dyDescent="0.2">
      <c r="A1178" s="38" t="s">
        <v>173</v>
      </c>
      <c r="B1178" s="23">
        <v>60000</v>
      </c>
      <c r="C1178" s="23">
        <v>60000</v>
      </c>
      <c r="D1178" s="23">
        <v>-60000</v>
      </c>
      <c r="E1178" s="23">
        <v>0</v>
      </c>
      <c r="F1178" s="31">
        <v>-1</v>
      </c>
    </row>
    <row r="1179" spans="1:6" x14ac:dyDescent="0.2">
      <c r="A1179" s="38" t="s">
        <v>126</v>
      </c>
      <c r="B1179" s="23">
        <v>20000</v>
      </c>
      <c r="C1179" s="23">
        <v>30371.46</v>
      </c>
      <c r="D1179" s="23">
        <v>-30371.46</v>
      </c>
      <c r="E1179" s="23">
        <v>0</v>
      </c>
      <c r="F1179" s="31">
        <v>-1</v>
      </c>
    </row>
    <row r="1180" spans="1:6" x14ac:dyDescent="0.2">
      <c r="A1180" s="37" t="s">
        <v>223</v>
      </c>
      <c r="B1180" s="23">
        <v>627371.46</v>
      </c>
      <c r="C1180" s="23">
        <v>617000</v>
      </c>
      <c r="D1180" s="23">
        <v>-322563.13999999996</v>
      </c>
      <c r="E1180" s="23">
        <v>294436.86000000004</v>
      </c>
      <c r="F1180" s="31">
        <v>-0.52279277147487835</v>
      </c>
    </row>
    <row r="1181" spans="1:6" x14ac:dyDescent="0.2">
      <c r="A1181" s="38" t="s">
        <v>226</v>
      </c>
      <c r="B1181" s="23">
        <v>455528.6</v>
      </c>
      <c r="C1181" s="23">
        <v>75000</v>
      </c>
      <c r="D1181" s="23">
        <v>-50018.98</v>
      </c>
      <c r="E1181" s="23">
        <v>24981.019999999997</v>
      </c>
      <c r="F1181" s="31">
        <v>-0.66691973333333343</v>
      </c>
    </row>
    <row r="1182" spans="1:6" x14ac:dyDescent="0.2">
      <c r="A1182" s="38" t="s">
        <v>228</v>
      </c>
      <c r="B1182" s="23">
        <v>171842.86</v>
      </c>
      <c r="C1182" s="23">
        <v>542000</v>
      </c>
      <c r="D1182" s="23">
        <v>-272544.15999999997</v>
      </c>
      <c r="E1182" s="23">
        <v>269455.84000000003</v>
      </c>
      <c r="F1182" s="31">
        <v>-0.50284900369003682</v>
      </c>
    </row>
    <row r="1183" spans="1:6" x14ac:dyDescent="0.2">
      <c r="A1183" s="36" t="s">
        <v>177</v>
      </c>
      <c r="B1183" s="23">
        <v>135633.84</v>
      </c>
      <c r="C1183" s="23">
        <v>135633.84</v>
      </c>
      <c r="D1183" s="23">
        <v>-135633.84</v>
      </c>
      <c r="E1183" s="23">
        <v>0</v>
      </c>
      <c r="F1183" s="31">
        <v>-1</v>
      </c>
    </row>
    <row r="1184" spans="1:6" x14ac:dyDescent="0.2">
      <c r="A1184" s="37" t="s">
        <v>121</v>
      </c>
      <c r="B1184" s="23">
        <v>135633.84</v>
      </c>
      <c r="C1184" s="23">
        <v>135633.84</v>
      </c>
      <c r="D1184" s="23">
        <v>-135633.84</v>
      </c>
      <c r="E1184" s="23">
        <v>0</v>
      </c>
      <c r="F1184" s="31">
        <v>-1</v>
      </c>
    </row>
    <row r="1185" spans="1:6" x14ac:dyDescent="0.2">
      <c r="A1185" s="38" t="s">
        <v>137</v>
      </c>
      <c r="B1185" s="23">
        <v>10000</v>
      </c>
      <c r="C1185" s="23">
        <v>10000</v>
      </c>
      <c r="D1185" s="23">
        <v>-10000</v>
      </c>
      <c r="E1185" s="23">
        <v>0</v>
      </c>
      <c r="F1185" s="31">
        <v>-1</v>
      </c>
    </row>
    <row r="1186" spans="1:6" x14ac:dyDescent="0.2">
      <c r="A1186" s="38" t="s">
        <v>151</v>
      </c>
      <c r="B1186" s="23">
        <v>67633.84</v>
      </c>
      <c r="C1186" s="23">
        <v>67633.84</v>
      </c>
      <c r="D1186" s="23">
        <v>-67633.84</v>
      </c>
      <c r="E1186" s="23">
        <v>0</v>
      </c>
      <c r="F1186" s="31">
        <v>-1</v>
      </c>
    </row>
    <row r="1187" spans="1:6" x14ac:dyDescent="0.2">
      <c r="A1187" s="38" t="s">
        <v>124</v>
      </c>
      <c r="B1187" s="23">
        <v>15000</v>
      </c>
      <c r="C1187" s="23">
        <v>15000</v>
      </c>
      <c r="D1187" s="23">
        <v>-15000</v>
      </c>
      <c r="E1187" s="23">
        <v>0</v>
      </c>
      <c r="F1187" s="31">
        <v>-1</v>
      </c>
    </row>
    <row r="1188" spans="1:6" x14ac:dyDescent="0.2">
      <c r="A1188" s="38" t="s">
        <v>145</v>
      </c>
      <c r="B1188" s="23">
        <v>5000</v>
      </c>
      <c r="C1188" s="23">
        <v>5000</v>
      </c>
      <c r="D1188" s="23">
        <v>-5000</v>
      </c>
      <c r="E1188" s="23">
        <v>0</v>
      </c>
      <c r="F1188" s="31">
        <v>-1</v>
      </c>
    </row>
    <row r="1189" spans="1:6" x14ac:dyDescent="0.2">
      <c r="A1189" s="38" t="s">
        <v>178</v>
      </c>
      <c r="B1189" s="23">
        <v>30000</v>
      </c>
      <c r="C1189" s="23">
        <v>30000</v>
      </c>
      <c r="D1189" s="23">
        <v>-30000</v>
      </c>
      <c r="E1189" s="23">
        <v>0</v>
      </c>
      <c r="F1189" s="31">
        <v>-1</v>
      </c>
    </row>
    <row r="1190" spans="1:6" x14ac:dyDescent="0.2">
      <c r="A1190" s="38" t="s">
        <v>130</v>
      </c>
      <c r="B1190" s="23">
        <v>1000</v>
      </c>
      <c r="C1190" s="23">
        <v>1000</v>
      </c>
      <c r="D1190" s="23">
        <v>-1000</v>
      </c>
      <c r="E1190" s="23">
        <v>0</v>
      </c>
      <c r="F1190" s="31">
        <v>-1</v>
      </c>
    </row>
    <row r="1191" spans="1:6" x14ac:dyDescent="0.2">
      <c r="A1191" s="38" t="s">
        <v>155</v>
      </c>
      <c r="B1191" s="23">
        <v>7000</v>
      </c>
      <c r="C1191" s="23">
        <v>7000</v>
      </c>
      <c r="D1191" s="23">
        <v>-7000</v>
      </c>
      <c r="E1191" s="23">
        <v>0</v>
      </c>
      <c r="F1191" s="31">
        <v>-1</v>
      </c>
    </row>
    <row r="1192" spans="1:6" x14ac:dyDescent="0.2">
      <c r="A1192" s="35" t="s">
        <v>195</v>
      </c>
      <c r="B1192" s="23">
        <v>74700</v>
      </c>
      <c r="C1192" s="23">
        <v>74700</v>
      </c>
      <c r="D1192" s="23">
        <v>-74700</v>
      </c>
      <c r="E1192" s="23">
        <v>0</v>
      </c>
      <c r="F1192" s="31">
        <v>-1</v>
      </c>
    </row>
    <row r="1193" spans="1:6" x14ac:dyDescent="0.2">
      <c r="A1193" s="36" t="s">
        <v>196</v>
      </c>
      <c r="B1193" s="23">
        <v>74700</v>
      </c>
      <c r="C1193" s="23">
        <v>74700</v>
      </c>
      <c r="D1193" s="23">
        <v>-74700</v>
      </c>
      <c r="E1193" s="23">
        <v>0</v>
      </c>
      <c r="F1193" s="31">
        <v>-1</v>
      </c>
    </row>
    <row r="1194" spans="1:6" x14ac:dyDescent="0.2">
      <c r="A1194" s="37" t="s">
        <v>121</v>
      </c>
      <c r="B1194" s="23">
        <v>74700</v>
      </c>
      <c r="C1194" s="23">
        <v>74700</v>
      </c>
      <c r="D1194" s="23">
        <v>-74700</v>
      </c>
      <c r="E1194" s="23">
        <v>0</v>
      </c>
      <c r="F1194" s="31">
        <v>-1</v>
      </c>
    </row>
    <row r="1195" spans="1:6" x14ac:dyDescent="0.2">
      <c r="A1195" s="38" t="s">
        <v>137</v>
      </c>
      <c r="B1195" s="23">
        <v>26000</v>
      </c>
      <c r="C1195" s="23">
        <v>26000</v>
      </c>
      <c r="D1195" s="23">
        <v>-26000</v>
      </c>
      <c r="E1195" s="23">
        <v>0</v>
      </c>
      <c r="F1195" s="31">
        <v>-1</v>
      </c>
    </row>
    <row r="1196" spans="1:6" x14ac:dyDescent="0.2">
      <c r="A1196" s="38" t="s">
        <v>151</v>
      </c>
      <c r="B1196" s="23">
        <v>3000</v>
      </c>
      <c r="C1196" s="23">
        <v>3000</v>
      </c>
      <c r="D1196" s="23">
        <v>-3000</v>
      </c>
      <c r="E1196" s="23">
        <v>0</v>
      </c>
      <c r="F1196" s="31">
        <v>-1</v>
      </c>
    </row>
    <row r="1197" spans="1:6" x14ac:dyDescent="0.2">
      <c r="A1197" s="38" t="s">
        <v>124</v>
      </c>
      <c r="B1197" s="23">
        <v>4000</v>
      </c>
      <c r="C1197" s="23">
        <v>4000</v>
      </c>
      <c r="D1197" s="23">
        <v>-4000</v>
      </c>
      <c r="E1197" s="23">
        <v>0</v>
      </c>
      <c r="F1197" s="31">
        <v>-1</v>
      </c>
    </row>
    <row r="1198" spans="1:6" x14ac:dyDescent="0.2">
      <c r="A1198" s="38" t="s">
        <v>128</v>
      </c>
      <c r="B1198" s="23">
        <v>28700</v>
      </c>
      <c r="C1198" s="23">
        <v>28700</v>
      </c>
      <c r="D1198" s="23">
        <v>-28700</v>
      </c>
      <c r="E1198" s="23">
        <v>0</v>
      </c>
      <c r="F1198" s="31">
        <v>-1</v>
      </c>
    </row>
    <row r="1199" spans="1:6" x14ac:dyDescent="0.2">
      <c r="A1199" s="38" t="s">
        <v>145</v>
      </c>
      <c r="B1199" s="23">
        <v>7000</v>
      </c>
      <c r="C1199" s="23">
        <v>7000</v>
      </c>
      <c r="D1199" s="23">
        <v>-7000</v>
      </c>
      <c r="E1199" s="23">
        <v>0</v>
      </c>
      <c r="F1199" s="31">
        <v>-1</v>
      </c>
    </row>
    <row r="1200" spans="1:6" x14ac:dyDescent="0.2">
      <c r="A1200" s="38" t="s">
        <v>178</v>
      </c>
      <c r="B1200" s="23">
        <v>2500</v>
      </c>
      <c r="C1200" s="23">
        <v>2500</v>
      </c>
      <c r="D1200" s="23">
        <v>-2500</v>
      </c>
      <c r="E1200" s="23">
        <v>0</v>
      </c>
      <c r="F1200" s="31">
        <v>-1</v>
      </c>
    </row>
    <row r="1201" spans="1:6" x14ac:dyDescent="0.2">
      <c r="A1201" s="38" t="s">
        <v>130</v>
      </c>
      <c r="B1201" s="23">
        <v>1000</v>
      </c>
      <c r="C1201" s="23">
        <v>1000</v>
      </c>
      <c r="D1201" s="23">
        <v>-1000</v>
      </c>
      <c r="E1201" s="23">
        <v>0</v>
      </c>
      <c r="F1201" s="31">
        <v>-1</v>
      </c>
    </row>
    <row r="1202" spans="1:6" x14ac:dyDescent="0.2">
      <c r="A1202" s="38" t="s">
        <v>155</v>
      </c>
      <c r="B1202" s="23">
        <v>2500</v>
      </c>
      <c r="C1202" s="23">
        <v>2500</v>
      </c>
      <c r="D1202" s="23">
        <v>-2500</v>
      </c>
      <c r="E1202" s="23">
        <v>0</v>
      </c>
      <c r="F1202" s="31">
        <v>-1</v>
      </c>
    </row>
    <row r="1203" spans="1:6" x14ac:dyDescent="0.2">
      <c r="A1203" s="35" t="s">
        <v>208</v>
      </c>
      <c r="B1203" s="23">
        <v>5500</v>
      </c>
      <c r="C1203" s="23">
        <v>5500</v>
      </c>
      <c r="D1203" s="23">
        <v>-5500</v>
      </c>
      <c r="E1203" s="23">
        <v>0</v>
      </c>
      <c r="F1203" s="31">
        <v>-1</v>
      </c>
    </row>
    <row r="1204" spans="1:6" x14ac:dyDescent="0.2">
      <c r="A1204" s="36" t="s">
        <v>209</v>
      </c>
      <c r="B1204" s="23">
        <v>5500</v>
      </c>
      <c r="C1204" s="23">
        <v>5500</v>
      </c>
      <c r="D1204" s="23">
        <v>-5500</v>
      </c>
      <c r="E1204" s="23">
        <v>0</v>
      </c>
      <c r="F1204" s="31">
        <v>-1</v>
      </c>
    </row>
    <row r="1205" spans="1:6" x14ac:dyDescent="0.2">
      <c r="A1205" s="37" t="s">
        <v>121</v>
      </c>
      <c r="B1205" s="23">
        <v>5500</v>
      </c>
      <c r="C1205" s="23">
        <v>5500</v>
      </c>
      <c r="D1205" s="23">
        <v>-5500</v>
      </c>
      <c r="E1205" s="23">
        <v>0</v>
      </c>
      <c r="F1205" s="31">
        <v>-1</v>
      </c>
    </row>
    <row r="1206" spans="1:6" x14ac:dyDescent="0.2">
      <c r="A1206" s="38" t="s">
        <v>175</v>
      </c>
      <c r="B1206" s="23">
        <v>5500</v>
      </c>
      <c r="C1206" s="23">
        <v>5500</v>
      </c>
      <c r="D1206" s="23">
        <v>-5500</v>
      </c>
      <c r="E1206" s="23">
        <v>0</v>
      </c>
      <c r="F1206" s="31">
        <v>-1</v>
      </c>
    </row>
    <row r="1207" spans="1:6" x14ac:dyDescent="0.2">
      <c r="A1207" s="35" t="s">
        <v>110</v>
      </c>
      <c r="B1207" s="23">
        <v>167731.06</v>
      </c>
      <c r="C1207" s="23">
        <v>167731.05999999997</v>
      </c>
      <c r="D1207" s="23">
        <v>-128784.45</v>
      </c>
      <c r="E1207" s="23">
        <v>38946.610000000008</v>
      </c>
      <c r="F1207" s="31">
        <v>-0.76780323215032453</v>
      </c>
    </row>
    <row r="1208" spans="1:6" x14ac:dyDescent="0.2">
      <c r="A1208" s="36" t="s">
        <v>199</v>
      </c>
      <c r="B1208" s="23">
        <v>90920.920000000013</v>
      </c>
      <c r="C1208" s="23">
        <v>90920.920000000013</v>
      </c>
      <c r="D1208" s="23">
        <v>-71794.64</v>
      </c>
      <c r="E1208" s="23">
        <v>19126.280000000002</v>
      </c>
      <c r="F1208" s="31">
        <v>-0.78963829226541027</v>
      </c>
    </row>
    <row r="1209" spans="1:6" x14ac:dyDescent="0.2">
      <c r="A1209" s="37" t="s">
        <v>121</v>
      </c>
      <c r="B1209" s="23">
        <v>90920.920000000013</v>
      </c>
      <c r="C1209" s="23">
        <v>90920.920000000013</v>
      </c>
      <c r="D1209" s="23">
        <v>-71794.64</v>
      </c>
      <c r="E1209" s="23">
        <v>19126.280000000002</v>
      </c>
      <c r="F1209" s="31">
        <v>-0.78963829226541027</v>
      </c>
    </row>
    <row r="1210" spans="1:6" x14ac:dyDescent="0.2">
      <c r="A1210" s="38" t="s">
        <v>149</v>
      </c>
      <c r="B1210" s="23">
        <v>10000</v>
      </c>
      <c r="C1210" s="23">
        <v>10000</v>
      </c>
      <c r="D1210" s="23">
        <v>-10000</v>
      </c>
      <c r="E1210" s="23">
        <v>0</v>
      </c>
      <c r="F1210" s="31">
        <v>-1</v>
      </c>
    </row>
    <row r="1211" spans="1:6" x14ac:dyDescent="0.2">
      <c r="A1211" s="38" t="s">
        <v>137</v>
      </c>
      <c r="B1211" s="23">
        <v>3000</v>
      </c>
      <c r="C1211" s="23">
        <v>3000</v>
      </c>
      <c r="D1211" s="23">
        <v>-3000</v>
      </c>
      <c r="E1211" s="23">
        <v>0</v>
      </c>
      <c r="F1211" s="31">
        <v>-1</v>
      </c>
    </row>
    <row r="1212" spans="1:6" x14ac:dyDescent="0.2">
      <c r="A1212" s="38" t="s">
        <v>124</v>
      </c>
      <c r="B1212" s="23">
        <v>21090.240000000002</v>
      </c>
      <c r="C1212" s="23">
        <v>21090.240000000002</v>
      </c>
      <c r="D1212" s="23">
        <v>-14059.96</v>
      </c>
      <c r="E1212" s="23">
        <v>7030.2800000000025</v>
      </c>
      <c r="F1212" s="31">
        <v>-0.66665718360720405</v>
      </c>
    </row>
    <row r="1213" spans="1:6" x14ac:dyDescent="0.2">
      <c r="A1213" s="38" t="s">
        <v>128</v>
      </c>
      <c r="B1213" s="23">
        <v>56830.68</v>
      </c>
      <c r="C1213" s="23">
        <v>56830.68</v>
      </c>
      <c r="D1213" s="23">
        <v>-44734.68</v>
      </c>
      <c r="E1213" s="23">
        <v>12096</v>
      </c>
      <c r="F1213" s="31">
        <v>-0.78715721860093879</v>
      </c>
    </row>
    <row r="1214" spans="1:6" x14ac:dyDescent="0.2">
      <c r="A1214" s="36" t="s">
        <v>207</v>
      </c>
      <c r="B1214" s="23">
        <v>51394.12</v>
      </c>
      <c r="C1214" s="23">
        <v>51394.12</v>
      </c>
      <c r="D1214" s="23">
        <v>-45346.119999999995</v>
      </c>
      <c r="E1214" s="23">
        <v>6048.0000000000036</v>
      </c>
      <c r="F1214" s="31">
        <v>-0.88232116825815854</v>
      </c>
    </row>
    <row r="1215" spans="1:6" x14ac:dyDescent="0.2">
      <c r="A1215" s="37" t="s">
        <v>121</v>
      </c>
      <c r="B1215" s="23">
        <v>51394.12</v>
      </c>
      <c r="C1215" s="23">
        <v>51394.12</v>
      </c>
      <c r="D1215" s="23">
        <v>-45346.119999999995</v>
      </c>
      <c r="E1215" s="23">
        <v>6048.0000000000036</v>
      </c>
      <c r="F1215" s="31">
        <v>-0.88232116825815854</v>
      </c>
    </row>
    <row r="1216" spans="1:6" x14ac:dyDescent="0.2">
      <c r="A1216" s="38" t="s">
        <v>137</v>
      </c>
      <c r="B1216" s="23">
        <v>8730</v>
      </c>
      <c r="C1216" s="23">
        <v>8730</v>
      </c>
      <c r="D1216" s="23">
        <v>-8730</v>
      </c>
      <c r="E1216" s="23">
        <v>0</v>
      </c>
      <c r="F1216" s="31">
        <v>-1</v>
      </c>
    </row>
    <row r="1217" spans="1:6" x14ac:dyDescent="0.2">
      <c r="A1217" s="38" t="s">
        <v>128</v>
      </c>
      <c r="B1217" s="23">
        <v>37887.120000000003</v>
      </c>
      <c r="C1217" s="23">
        <v>37887.120000000003</v>
      </c>
      <c r="D1217" s="23">
        <v>-31839.119999999999</v>
      </c>
      <c r="E1217" s="23">
        <v>6048.0000000000036</v>
      </c>
      <c r="F1217" s="31">
        <v>-0.84036791395070398</v>
      </c>
    </row>
    <row r="1218" spans="1:6" x14ac:dyDescent="0.2">
      <c r="A1218" s="38" t="s">
        <v>155</v>
      </c>
      <c r="B1218" s="23">
        <v>4777</v>
      </c>
      <c r="C1218" s="23">
        <v>4777</v>
      </c>
      <c r="D1218" s="23">
        <v>-4777</v>
      </c>
      <c r="E1218" s="23">
        <v>0</v>
      </c>
      <c r="F1218" s="31">
        <v>-1</v>
      </c>
    </row>
    <row r="1219" spans="1:6" x14ac:dyDescent="0.2">
      <c r="A1219" s="36" t="s">
        <v>111</v>
      </c>
      <c r="B1219" s="23">
        <v>25416.02</v>
      </c>
      <c r="C1219" s="23">
        <v>25416.020000000004</v>
      </c>
      <c r="D1219" s="23">
        <v>-11643.689999999999</v>
      </c>
      <c r="E1219" s="23">
        <v>13772.330000000002</v>
      </c>
      <c r="F1219" s="31">
        <v>-0.45812404932007439</v>
      </c>
    </row>
    <row r="1220" spans="1:6" x14ac:dyDescent="0.2">
      <c r="A1220" s="37" t="s">
        <v>97</v>
      </c>
      <c r="B1220" s="23">
        <v>0</v>
      </c>
      <c r="C1220" s="23">
        <v>12299.87</v>
      </c>
      <c r="D1220" s="23">
        <v>0</v>
      </c>
      <c r="E1220" s="23">
        <v>12299.87</v>
      </c>
      <c r="F1220" s="31">
        <v>0</v>
      </c>
    </row>
    <row r="1221" spans="1:6" x14ac:dyDescent="0.2">
      <c r="A1221" s="38" t="s">
        <v>98</v>
      </c>
      <c r="B1221" s="23">
        <v>0</v>
      </c>
      <c r="C1221" s="23">
        <v>777.58</v>
      </c>
      <c r="D1221" s="23">
        <v>0</v>
      </c>
      <c r="E1221" s="23">
        <v>777.58</v>
      </c>
      <c r="F1221" s="31">
        <v>0</v>
      </c>
    </row>
    <row r="1222" spans="1:6" x14ac:dyDescent="0.2">
      <c r="A1222" s="38" t="s">
        <v>100</v>
      </c>
      <c r="B1222" s="23">
        <v>0</v>
      </c>
      <c r="C1222" s="23">
        <v>233.33</v>
      </c>
      <c r="D1222" s="23">
        <v>0</v>
      </c>
      <c r="E1222" s="23">
        <v>233.33</v>
      </c>
      <c r="F1222" s="31">
        <v>0</v>
      </c>
    </row>
    <row r="1223" spans="1:6" x14ac:dyDescent="0.2">
      <c r="A1223" s="38" t="s">
        <v>104</v>
      </c>
      <c r="B1223" s="23">
        <v>0</v>
      </c>
      <c r="C1223" s="23">
        <v>9331</v>
      </c>
      <c r="D1223" s="23">
        <v>0</v>
      </c>
      <c r="E1223" s="23">
        <v>9331</v>
      </c>
      <c r="F1223" s="31">
        <v>0</v>
      </c>
    </row>
    <row r="1224" spans="1:6" x14ac:dyDescent="0.2">
      <c r="A1224" s="38" t="s">
        <v>106</v>
      </c>
      <c r="B1224" s="23">
        <v>0</v>
      </c>
      <c r="C1224" s="23">
        <v>1180.3800000000001</v>
      </c>
      <c r="D1224" s="23">
        <v>0</v>
      </c>
      <c r="E1224" s="23">
        <v>1180.3800000000001</v>
      </c>
      <c r="F1224" s="31">
        <v>0</v>
      </c>
    </row>
    <row r="1225" spans="1:6" x14ac:dyDescent="0.2">
      <c r="A1225" s="38" t="s">
        <v>108</v>
      </c>
      <c r="B1225" s="23">
        <v>0</v>
      </c>
      <c r="C1225" s="23">
        <v>777.58</v>
      </c>
      <c r="D1225" s="23">
        <v>0</v>
      </c>
      <c r="E1225" s="23">
        <v>777.58</v>
      </c>
      <c r="F1225" s="31">
        <v>0</v>
      </c>
    </row>
    <row r="1226" spans="1:6" x14ac:dyDescent="0.2">
      <c r="A1226" s="37" t="s">
        <v>121</v>
      </c>
      <c r="B1226" s="23">
        <v>23943.56</v>
      </c>
      <c r="C1226" s="23">
        <v>11643.69</v>
      </c>
      <c r="D1226" s="23">
        <v>-11643.689999999999</v>
      </c>
      <c r="E1226" s="23">
        <v>0</v>
      </c>
      <c r="F1226" s="31">
        <v>-0.99999999999999989</v>
      </c>
    </row>
    <row r="1227" spans="1:6" x14ac:dyDescent="0.2">
      <c r="A1227" s="38" t="s">
        <v>149</v>
      </c>
      <c r="B1227" s="23">
        <v>2000</v>
      </c>
      <c r="C1227" s="23">
        <v>2000</v>
      </c>
      <c r="D1227" s="23">
        <v>-2000</v>
      </c>
      <c r="E1227" s="23">
        <v>0</v>
      </c>
      <c r="F1227" s="31">
        <v>-1</v>
      </c>
    </row>
    <row r="1228" spans="1:6" x14ac:dyDescent="0.2">
      <c r="A1228" s="38" t="s">
        <v>137</v>
      </c>
      <c r="B1228" s="23">
        <v>3000</v>
      </c>
      <c r="C1228" s="23">
        <v>3000</v>
      </c>
      <c r="D1228" s="23">
        <v>-3000</v>
      </c>
      <c r="E1228" s="23">
        <v>0</v>
      </c>
      <c r="F1228" s="31">
        <v>-1</v>
      </c>
    </row>
    <row r="1229" spans="1:6" x14ac:dyDescent="0.2">
      <c r="A1229" s="38" t="s">
        <v>128</v>
      </c>
      <c r="B1229" s="23">
        <v>18943.560000000001</v>
      </c>
      <c r="C1229" s="23">
        <v>6643.6900000000005</v>
      </c>
      <c r="D1229" s="23">
        <v>-6643.69</v>
      </c>
      <c r="E1229" s="23">
        <v>0</v>
      </c>
      <c r="F1229" s="31">
        <v>-0.99999999999999989</v>
      </c>
    </row>
    <row r="1230" spans="1:6" x14ac:dyDescent="0.2">
      <c r="A1230" s="37" t="s">
        <v>231</v>
      </c>
      <c r="B1230" s="23">
        <v>1472.46</v>
      </c>
      <c r="C1230" s="23">
        <v>1472.46</v>
      </c>
      <c r="D1230" s="23">
        <v>0</v>
      </c>
      <c r="E1230" s="23">
        <v>1472.46</v>
      </c>
      <c r="F1230" s="31">
        <v>0</v>
      </c>
    </row>
    <row r="1231" spans="1:6" x14ac:dyDescent="0.2">
      <c r="A1231" s="38" t="s">
        <v>236</v>
      </c>
      <c r="B1231" s="23">
        <v>1472.46</v>
      </c>
      <c r="C1231" s="23">
        <v>1472.46</v>
      </c>
      <c r="D1231" s="23">
        <v>0</v>
      </c>
      <c r="E1231" s="23">
        <v>1472.46</v>
      </c>
      <c r="F1231" s="31">
        <v>0</v>
      </c>
    </row>
    <row r="1232" spans="1:6" x14ac:dyDescent="0.2">
      <c r="A1232" s="34" t="s">
        <v>396</v>
      </c>
      <c r="B1232" s="23">
        <v>7312823.3000000007</v>
      </c>
      <c r="C1232" s="23">
        <v>7019991.6100000003</v>
      </c>
      <c r="D1232" s="23">
        <v>-1221284.3999999999</v>
      </c>
      <c r="E1232" s="23">
        <v>5798707.21</v>
      </c>
      <c r="F1232" s="31">
        <v>-0.17397234467634926</v>
      </c>
    </row>
    <row r="1233" spans="1:6" x14ac:dyDescent="0.2">
      <c r="A1233" s="35" t="s">
        <v>180</v>
      </c>
      <c r="B1233" s="23">
        <v>107000</v>
      </c>
      <c r="C1233" s="23">
        <v>107000</v>
      </c>
      <c r="D1233" s="23">
        <v>-104000</v>
      </c>
      <c r="E1233" s="23">
        <v>3000</v>
      </c>
      <c r="F1233" s="31">
        <v>-0.9719626168224299</v>
      </c>
    </row>
    <row r="1234" spans="1:6" x14ac:dyDescent="0.2">
      <c r="A1234" s="36" t="s">
        <v>181</v>
      </c>
      <c r="B1234" s="23">
        <v>45000</v>
      </c>
      <c r="C1234" s="23">
        <v>45000</v>
      </c>
      <c r="D1234" s="23">
        <v>-45000</v>
      </c>
      <c r="E1234" s="23">
        <v>0</v>
      </c>
      <c r="F1234" s="31">
        <v>-1</v>
      </c>
    </row>
    <row r="1235" spans="1:6" x14ac:dyDescent="0.2">
      <c r="A1235" s="37" t="s">
        <v>121</v>
      </c>
      <c r="B1235" s="23">
        <v>45000</v>
      </c>
      <c r="C1235" s="23">
        <v>45000</v>
      </c>
      <c r="D1235" s="23">
        <v>-45000</v>
      </c>
      <c r="E1235" s="23">
        <v>0</v>
      </c>
      <c r="F1235" s="31">
        <v>-1</v>
      </c>
    </row>
    <row r="1236" spans="1:6" x14ac:dyDescent="0.2">
      <c r="A1236" s="38" t="s">
        <v>137</v>
      </c>
      <c r="B1236" s="23">
        <v>45000</v>
      </c>
      <c r="C1236" s="23">
        <v>45000</v>
      </c>
      <c r="D1236" s="23">
        <v>-45000</v>
      </c>
      <c r="E1236" s="23">
        <v>0</v>
      </c>
      <c r="F1236" s="31">
        <v>-1</v>
      </c>
    </row>
    <row r="1237" spans="1:6" x14ac:dyDescent="0.2">
      <c r="A1237" s="36" t="s">
        <v>183</v>
      </c>
      <c r="B1237" s="23">
        <v>62000</v>
      </c>
      <c r="C1237" s="23">
        <v>62000</v>
      </c>
      <c r="D1237" s="23">
        <v>-59000</v>
      </c>
      <c r="E1237" s="23">
        <v>3000</v>
      </c>
      <c r="F1237" s="31">
        <v>-0.95161290322580649</v>
      </c>
    </row>
    <row r="1238" spans="1:6" x14ac:dyDescent="0.2">
      <c r="A1238" s="37" t="s">
        <v>121</v>
      </c>
      <c r="B1238" s="23">
        <v>62000</v>
      </c>
      <c r="C1238" s="23">
        <v>62000</v>
      </c>
      <c r="D1238" s="23">
        <v>-59000</v>
      </c>
      <c r="E1238" s="23">
        <v>3000</v>
      </c>
      <c r="F1238" s="31">
        <v>-0.95161290322580649</v>
      </c>
    </row>
    <row r="1239" spans="1:6" x14ac:dyDescent="0.2">
      <c r="A1239" s="38" t="s">
        <v>137</v>
      </c>
      <c r="B1239" s="23">
        <v>62000</v>
      </c>
      <c r="C1239" s="23">
        <v>62000</v>
      </c>
      <c r="D1239" s="23">
        <v>-59000</v>
      </c>
      <c r="E1239" s="23">
        <v>3000</v>
      </c>
      <c r="F1239" s="31">
        <v>-0.95161290322580649</v>
      </c>
    </row>
    <row r="1240" spans="1:6" x14ac:dyDescent="0.2">
      <c r="A1240" s="35" t="s">
        <v>186</v>
      </c>
      <c r="B1240" s="23">
        <v>15000</v>
      </c>
      <c r="C1240" s="23">
        <v>15000</v>
      </c>
      <c r="D1240" s="23">
        <v>-15000</v>
      </c>
      <c r="E1240" s="23">
        <v>0</v>
      </c>
      <c r="F1240" s="31">
        <v>-1</v>
      </c>
    </row>
    <row r="1241" spans="1:6" x14ac:dyDescent="0.2">
      <c r="A1241" s="36" t="s">
        <v>187</v>
      </c>
      <c r="B1241" s="23">
        <v>15000</v>
      </c>
      <c r="C1241" s="23">
        <v>15000</v>
      </c>
      <c r="D1241" s="23">
        <v>-15000</v>
      </c>
      <c r="E1241" s="23">
        <v>0</v>
      </c>
      <c r="F1241" s="31">
        <v>-1</v>
      </c>
    </row>
    <row r="1242" spans="1:6" x14ac:dyDescent="0.2">
      <c r="A1242" s="37" t="s">
        <v>121</v>
      </c>
      <c r="B1242" s="23">
        <v>15000</v>
      </c>
      <c r="C1242" s="23">
        <v>15000</v>
      </c>
      <c r="D1242" s="23">
        <v>-15000</v>
      </c>
      <c r="E1242" s="23">
        <v>0</v>
      </c>
      <c r="F1242" s="31">
        <v>-1</v>
      </c>
    </row>
    <row r="1243" spans="1:6" x14ac:dyDescent="0.2">
      <c r="A1243" s="38" t="s">
        <v>128</v>
      </c>
      <c r="B1243" s="23">
        <v>12500</v>
      </c>
      <c r="C1243" s="23">
        <v>8000</v>
      </c>
      <c r="D1243" s="23">
        <v>-8000</v>
      </c>
      <c r="E1243" s="23">
        <v>0</v>
      </c>
      <c r="F1243" s="31">
        <v>-1</v>
      </c>
    </row>
    <row r="1244" spans="1:6" x14ac:dyDescent="0.2">
      <c r="A1244" s="38" t="s">
        <v>175</v>
      </c>
      <c r="B1244" s="23">
        <v>1000</v>
      </c>
      <c r="C1244" s="23">
        <v>3500</v>
      </c>
      <c r="D1244" s="23">
        <v>-3500</v>
      </c>
      <c r="E1244" s="23">
        <v>0</v>
      </c>
      <c r="F1244" s="31">
        <v>-1</v>
      </c>
    </row>
    <row r="1245" spans="1:6" x14ac:dyDescent="0.2">
      <c r="A1245" s="38" t="s">
        <v>132</v>
      </c>
      <c r="B1245" s="23">
        <v>1500</v>
      </c>
      <c r="C1245" s="23">
        <v>3500</v>
      </c>
      <c r="D1245" s="23">
        <v>-3500</v>
      </c>
      <c r="E1245" s="23">
        <v>0</v>
      </c>
      <c r="F1245" s="31">
        <v>-1</v>
      </c>
    </row>
    <row r="1246" spans="1:6" x14ac:dyDescent="0.2">
      <c r="A1246" s="35" t="s">
        <v>7</v>
      </c>
      <c r="B1246" s="23">
        <v>2402910.9499999997</v>
      </c>
      <c r="C1246" s="23">
        <v>2400380.4299999997</v>
      </c>
      <c r="D1246" s="23">
        <v>-236940.02000000002</v>
      </c>
      <c r="E1246" s="23">
        <v>2163440.4100000006</v>
      </c>
      <c r="F1246" s="31">
        <v>-9.8709361665642328E-2</v>
      </c>
    </row>
    <row r="1247" spans="1:6" x14ac:dyDescent="0.2">
      <c r="A1247" s="36" t="s">
        <v>41</v>
      </c>
      <c r="B1247" s="23">
        <v>665530</v>
      </c>
      <c r="C1247" s="23">
        <v>665530</v>
      </c>
      <c r="D1247" s="23">
        <v>0</v>
      </c>
      <c r="E1247" s="23">
        <v>665530</v>
      </c>
      <c r="F1247" s="31">
        <v>0</v>
      </c>
    </row>
    <row r="1248" spans="1:6" x14ac:dyDescent="0.2">
      <c r="A1248" s="37" t="s">
        <v>42</v>
      </c>
      <c r="B1248" s="23">
        <v>664400</v>
      </c>
      <c r="C1248" s="23">
        <v>664400</v>
      </c>
      <c r="D1248" s="23">
        <v>0</v>
      </c>
      <c r="E1248" s="23">
        <v>664400</v>
      </c>
      <c r="F1248" s="31">
        <v>0</v>
      </c>
    </row>
    <row r="1249" spans="1:6" x14ac:dyDescent="0.2">
      <c r="A1249" s="38" t="s">
        <v>43</v>
      </c>
      <c r="B1249" s="23">
        <v>12000</v>
      </c>
      <c r="C1249" s="23">
        <v>12000</v>
      </c>
      <c r="D1249" s="23">
        <v>0</v>
      </c>
      <c r="E1249" s="23">
        <v>12000</v>
      </c>
      <c r="F1249" s="31">
        <v>0</v>
      </c>
    </row>
    <row r="1250" spans="1:6" x14ac:dyDescent="0.2">
      <c r="A1250" s="38" t="s">
        <v>46</v>
      </c>
      <c r="B1250" s="23">
        <v>17000</v>
      </c>
      <c r="C1250" s="23">
        <v>17000</v>
      </c>
      <c r="D1250" s="23">
        <v>0</v>
      </c>
      <c r="E1250" s="23">
        <v>17000</v>
      </c>
      <c r="F1250" s="31">
        <v>0</v>
      </c>
    </row>
    <row r="1251" spans="1:6" x14ac:dyDescent="0.2">
      <c r="A1251" s="38" t="s">
        <v>48</v>
      </c>
      <c r="B1251" s="23">
        <v>6000</v>
      </c>
      <c r="C1251" s="23">
        <v>6000</v>
      </c>
      <c r="D1251" s="23">
        <v>0</v>
      </c>
      <c r="E1251" s="23">
        <v>6000</v>
      </c>
      <c r="F1251" s="31">
        <v>0</v>
      </c>
    </row>
    <row r="1252" spans="1:6" x14ac:dyDescent="0.2">
      <c r="A1252" s="38" t="s">
        <v>50</v>
      </c>
      <c r="B1252" s="23">
        <v>60000</v>
      </c>
      <c r="C1252" s="23">
        <v>60000</v>
      </c>
      <c r="D1252" s="23">
        <v>0</v>
      </c>
      <c r="E1252" s="23">
        <v>60000</v>
      </c>
      <c r="F1252" s="31">
        <v>0</v>
      </c>
    </row>
    <row r="1253" spans="1:6" x14ac:dyDescent="0.2">
      <c r="A1253" s="38" t="s">
        <v>56</v>
      </c>
      <c r="B1253" s="23">
        <v>211000</v>
      </c>
      <c r="C1253" s="23">
        <v>211000</v>
      </c>
      <c r="D1253" s="23">
        <v>0</v>
      </c>
      <c r="E1253" s="23">
        <v>211000</v>
      </c>
      <c r="F1253" s="31">
        <v>0</v>
      </c>
    </row>
    <row r="1254" spans="1:6" x14ac:dyDescent="0.2">
      <c r="A1254" s="38" t="s">
        <v>58</v>
      </c>
      <c r="B1254" s="23">
        <v>82000</v>
      </c>
      <c r="C1254" s="23">
        <v>82000</v>
      </c>
      <c r="D1254" s="23">
        <v>0</v>
      </c>
      <c r="E1254" s="23">
        <v>82000</v>
      </c>
      <c r="F1254" s="31">
        <v>0</v>
      </c>
    </row>
    <row r="1255" spans="1:6" x14ac:dyDescent="0.2">
      <c r="A1255" s="38" t="s">
        <v>60</v>
      </c>
      <c r="B1255" s="23">
        <v>2000</v>
      </c>
      <c r="C1255" s="23">
        <v>2000</v>
      </c>
      <c r="D1255" s="23">
        <v>0</v>
      </c>
      <c r="E1255" s="23">
        <v>2000</v>
      </c>
      <c r="F1255" s="31">
        <v>0</v>
      </c>
    </row>
    <row r="1256" spans="1:6" x14ac:dyDescent="0.2">
      <c r="A1256" s="38" t="s">
        <v>62</v>
      </c>
      <c r="B1256" s="23">
        <v>100000</v>
      </c>
      <c r="C1256" s="23">
        <v>72913.259999999995</v>
      </c>
      <c r="D1256" s="23">
        <v>0</v>
      </c>
      <c r="E1256" s="23">
        <v>72913.259999999995</v>
      </c>
      <c r="F1256" s="31">
        <v>0</v>
      </c>
    </row>
    <row r="1257" spans="1:6" x14ac:dyDescent="0.2">
      <c r="A1257" s="38" t="s">
        <v>66</v>
      </c>
      <c r="B1257" s="23">
        <v>0</v>
      </c>
      <c r="C1257" s="23">
        <v>18836.599999999999</v>
      </c>
      <c r="D1257" s="23">
        <v>0</v>
      </c>
      <c r="E1257" s="23">
        <v>18836.599999999999</v>
      </c>
      <c r="F1257" s="31">
        <v>0</v>
      </c>
    </row>
    <row r="1258" spans="1:6" x14ac:dyDescent="0.2">
      <c r="A1258" s="38" t="s">
        <v>372</v>
      </c>
      <c r="B1258" s="23">
        <v>47000</v>
      </c>
      <c r="C1258" s="23">
        <v>51386.74</v>
      </c>
      <c r="D1258" s="23">
        <v>0</v>
      </c>
      <c r="E1258" s="23">
        <v>51386.74</v>
      </c>
      <c r="F1258" s="31">
        <v>0</v>
      </c>
    </row>
    <row r="1259" spans="1:6" x14ac:dyDescent="0.2">
      <c r="A1259" s="38" t="s">
        <v>68</v>
      </c>
      <c r="B1259" s="23">
        <v>113000</v>
      </c>
      <c r="C1259" s="23">
        <v>94163.4</v>
      </c>
      <c r="D1259" s="23">
        <v>0</v>
      </c>
      <c r="E1259" s="23">
        <v>94163.4</v>
      </c>
      <c r="F1259" s="31">
        <v>0</v>
      </c>
    </row>
    <row r="1260" spans="1:6" x14ac:dyDescent="0.2">
      <c r="A1260" s="38" t="s">
        <v>70</v>
      </c>
      <c r="B1260" s="23">
        <v>3000</v>
      </c>
      <c r="C1260" s="23">
        <v>5700</v>
      </c>
      <c r="D1260" s="23">
        <v>0</v>
      </c>
      <c r="E1260" s="23">
        <v>5700</v>
      </c>
      <c r="F1260" s="31">
        <v>0</v>
      </c>
    </row>
    <row r="1261" spans="1:6" x14ac:dyDescent="0.2">
      <c r="A1261" s="38" t="s">
        <v>74</v>
      </c>
      <c r="B1261" s="23">
        <v>8400</v>
      </c>
      <c r="C1261" s="23">
        <v>8400</v>
      </c>
      <c r="D1261" s="23">
        <v>0</v>
      </c>
      <c r="E1261" s="23">
        <v>8400</v>
      </c>
      <c r="F1261" s="31">
        <v>0</v>
      </c>
    </row>
    <row r="1262" spans="1:6" x14ac:dyDescent="0.2">
      <c r="A1262" s="38" t="s">
        <v>76</v>
      </c>
      <c r="B1262" s="23">
        <v>2000</v>
      </c>
      <c r="C1262" s="23">
        <v>2000</v>
      </c>
      <c r="D1262" s="23">
        <v>0</v>
      </c>
      <c r="E1262" s="23">
        <v>2000</v>
      </c>
      <c r="F1262" s="31">
        <v>0</v>
      </c>
    </row>
    <row r="1263" spans="1:6" x14ac:dyDescent="0.2">
      <c r="A1263" s="38" t="s">
        <v>78</v>
      </c>
      <c r="B1263" s="23">
        <v>1000</v>
      </c>
      <c r="C1263" s="23">
        <v>1000</v>
      </c>
      <c r="D1263" s="23">
        <v>0</v>
      </c>
      <c r="E1263" s="23">
        <v>1000</v>
      </c>
      <c r="F1263" s="31">
        <v>0</v>
      </c>
    </row>
    <row r="1264" spans="1:6" x14ac:dyDescent="0.2">
      <c r="A1264" s="38" t="s">
        <v>82</v>
      </c>
      <c r="B1264" s="23">
        <v>0</v>
      </c>
      <c r="C1264" s="23">
        <v>20000</v>
      </c>
      <c r="D1264" s="23">
        <v>0</v>
      </c>
      <c r="E1264" s="23">
        <v>20000</v>
      </c>
      <c r="F1264" s="31">
        <v>0</v>
      </c>
    </row>
    <row r="1265" spans="1:6" x14ac:dyDescent="0.2">
      <c r="A1265" s="37" t="s">
        <v>90</v>
      </c>
      <c r="B1265" s="23">
        <v>1130</v>
      </c>
      <c r="C1265" s="23">
        <v>1130</v>
      </c>
      <c r="D1265" s="23">
        <v>0</v>
      </c>
      <c r="E1265" s="23">
        <v>1130</v>
      </c>
      <c r="F1265" s="31">
        <v>0</v>
      </c>
    </row>
    <row r="1266" spans="1:6" x14ac:dyDescent="0.2">
      <c r="A1266" s="38" t="s">
        <v>91</v>
      </c>
      <c r="B1266" s="23">
        <v>1000</v>
      </c>
      <c r="C1266" s="23">
        <v>1000</v>
      </c>
      <c r="D1266" s="23">
        <v>0</v>
      </c>
      <c r="E1266" s="23">
        <v>1000</v>
      </c>
      <c r="F1266" s="31">
        <v>0</v>
      </c>
    </row>
    <row r="1267" spans="1:6" x14ac:dyDescent="0.2">
      <c r="A1267" s="38" t="s">
        <v>93</v>
      </c>
      <c r="B1267" s="23">
        <v>100</v>
      </c>
      <c r="C1267" s="23">
        <v>100</v>
      </c>
      <c r="D1267" s="23">
        <v>0</v>
      </c>
      <c r="E1267" s="23">
        <v>100</v>
      </c>
      <c r="F1267" s="31">
        <v>0</v>
      </c>
    </row>
    <row r="1268" spans="1:6" x14ac:dyDescent="0.2">
      <c r="A1268" s="38" t="s">
        <v>310</v>
      </c>
      <c r="B1268" s="23">
        <v>30</v>
      </c>
      <c r="C1268" s="23">
        <v>30</v>
      </c>
      <c r="D1268" s="23">
        <v>0</v>
      </c>
      <c r="E1268" s="23">
        <v>30</v>
      </c>
      <c r="F1268" s="31">
        <v>0</v>
      </c>
    </row>
    <row r="1269" spans="1:6" x14ac:dyDescent="0.2">
      <c r="A1269" s="36" t="s">
        <v>8</v>
      </c>
      <c r="B1269" s="23">
        <v>1737380.9500000004</v>
      </c>
      <c r="C1269" s="23">
        <v>1734850.4300000002</v>
      </c>
      <c r="D1269" s="23">
        <v>-236940.02000000002</v>
      </c>
      <c r="E1269" s="23">
        <v>1497910.4100000001</v>
      </c>
      <c r="F1269" s="31">
        <v>-0.1365766269545208</v>
      </c>
    </row>
    <row r="1270" spans="1:6" x14ac:dyDescent="0.2">
      <c r="A1270" s="37" t="s">
        <v>9</v>
      </c>
      <c r="B1270" s="23">
        <v>1737380.9500000004</v>
      </c>
      <c r="C1270" s="23">
        <v>1734850.4300000002</v>
      </c>
      <c r="D1270" s="23">
        <v>-236940.02000000002</v>
      </c>
      <c r="E1270" s="23">
        <v>1497910.4100000001</v>
      </c>
      <c r="F1270" s="31">
        <v>-0.1365766269545208</v>
      </c>
    </row>
    <row r="1271" spans="1:6" x14ac:dyDescent="0.2">
      <c r="A1271" s="38" t="s">
        <v>10</v>
      </c>
      <c r="B1271" s="23">
        <v>1051848</v>
      </c>
      <c r="C1271" s="23">
        <v>1048604.18</v>
      </c>
      <c r="D1271" s="23">
        <v>-159278.66</v>
      </c>
      <c r="E1271" s="23">
        <v>889325.5199999999</v>
      </c>
      <c r="F1271" s="31">
        <v>-0.15189588506122492</v>
      </c>
    </row>
    <row r="1272" spans="1:6" x14ac:dyDescent="0.2">
      <c r="A1272" s="38" t="s">
        <v>13</v>
      </c>
      <c r="B1272" s="23">
        <v>177309.12</v>
      </c>
      <c r="C1272" s="23">
        <v>177309.12</v>
      </c>
      <c r="D1272" s="23">
        <v>-21451.34</v>
      </c>
      <c r="E1272" s="23">
        <v>155857.78</v>
      </c>
      <c r="F1272" s="31">
        <v>-0.12098272215213747</v>
      </c>
    </row>
    <row r="1273" spans="1:6" x14ac:dyDescent="0.2">
      <c r="A1273" s="38" t="s">
        <v>15</v>
      </c>
      <c r="B1273" s="23">
        <v>102972.76</v>
      </c>
      <c r="C1273" s="23">
        <v>102972.76</v>
      </c>
      <c r="D1273" s="23">
        <v>0</v>
      </c>
      <c r="E1273" s="23">
        <v>102972.76</v>
      </c>
      <c r="F1273" s="31">
        <v>0</v>
      </c>
    </row>
    <row r="1274" spans="1:6" x14ac:dyDescent="0.2">
      <c r="A1274" s="38" t="s">
        <v>17</v>
      </c>
      <c r="B1274" s="23">
        <v>40582</v>
      </c>
      <c r="C1274" s="23">
        <v>40582</v>
      </c>
      <c r="D1274" s="23">
        <v>0</v>
      </c>
      <c r="E1274" s="23">
        <v>40582</v>
      </c>
      <c r="F1274" s="31">
        <v>0</v>
      </c>
    </row>
    <row r="1275" spans="1:6" x14ac:dyDescent="0.2">
      <c r="A1275" s="38" t="s">
        <v>19</v>
      </c>
      <c r="B1275" s="23">
        <v>3036</v>
      </c>
      <c r="C1275" s="23">
        <v>3036</v>
      </c>
      <c r="D1275" s="23">
        <v>-1756.86</v>
      </c>
      <c r="E1275" s="23">
        <v>1279.1400000000001</v>
      </c>
      <c r="F1275" s="31">
        <v>-0.57867588932806324</v>
      </c>
    </row>
    <row r="1276" spans="1:6" x14ac:dyDescent="0.2">
      <c r="A1276" s="38" t="s">
        <v>21</v>
      </c>
      <c r="B1276" s="23">
        <v>24288</v>
      </c>
      <c r="C1276" s="23">
        <v>24288</v>
      </c>
      <c r="D1276" s="23">
        <v>-11005.66</v>
      </c>
      <c r="E1276" s="23">
        <v>13282.34</v>
      </c>
      <c r="F1276" s="31">
        <v>-0.45313158761528327</v>
      </c>
    </row>
    <row r="1277" spans="1:6" x14ac:dyDescent="0.2">
      <c r="A1277" s="38" t="s">
        <v>23</v>
      </c>
      <c r="B1277" s="23">
        <v>886.55</v>
      </c>
      <c r="C1277" s="23">
        <v>886.55</v>
      </c>
      <c r="D1277" s="23">
        <v>-886.55</v>
      </c>
      <c r="E1277" s="23">
        <v>0</v>
      </c>
      <c r="F1277" s="31">
        <v>-1</v>
      </c>
    </row>
    <row r="1278" spans="1:6" x14ac:dyDescent="0.2">
      <c r="A1278" s="38" t="s">
        <v>25</v>
      </c>
      <c r="B1278" s="23">
        <v>5319.27</v>
      </c>
      <c r="C1278" s="23">
        <v>5319.27</v>
      </c>
      <c r="D1278" s="23">
        <v>959.33</v>
      </c>
      <c r="E1278" s="23">
        <v>6278.6</v>
      </c>
      <c r="F1278" s="31">
        <v>0.18034993523547405</v>
      </c>
    </row>
    <row r="1279" spans="1:6" x14ac:dyDescent="0.2">
      <c r="A1279" s="38" t="s">
        <v>27</v>
      </c>
      <c r="B1279" s="23">
        <v>5936.71</v>
      </c>
      <c r="C1279" s="23">
        <v>5936.71</v>
      </c>
      <c r="D1279" s="23">
        <v>3119.84</v>
      </c>
      <c r="E1279" s="23">
        <v>9056.5499999999993</v>
      </c>
      <c r="F1279" s="31">
        <v>0.52551665821641957</v>
      </c>
    </row>
    <row r="1280" spans="1:6" x14ac:dyDescent="0.2">
      <c r="A1280" s="38" t="s">
        <v>29</v>
      </c>
      <c r="B1280" s="23">
        <v>27525.55</v>
      </c>
      <c r="C1280" s="23">
        <v>27525.55</v>
      </c>
      <c r="D1280" s="23">
        <v>-6685.68</v>
      </c>
      <c r="E1280" s="23">
        <v>20839.87</v>
      </c>
      <c r="F1280" s="31">
        <v>-0.24288996950106356</v>
      </c>
    </row>
    <row r="1281" spans="1:6" x14ac:dyDescent="0.2">
      <c r="A1281" s="38" t="s">
        <v>265</v>
      </c>
      <c r="B1281" s="23">
        <v>6516</v>
      </c>
      <c r="C1281" s="23">
        <v>6516</v>
      </c>
      <c r="D1281" s="23">
        <v>-6516</v>
      </c>
      <c r="E1281" s="23">
        <v>0</v>
      </c>
      <c r="F1281" s="31">
        <v>-1</v>
      </c>
    </row>
    <row r="1282" spans="1:6" x14ac:dyDescent="0.2">
      <c r="A1282" s="38" t="s">
        <v>31</v>
      </c>
      <c r="B1282" s="23">
        <v>3027.59</v>
      </c>
      <c r="C1282" s="23">
        <v>3563.59</v>
      </c>
      <c r="D1282" s="23">
        <v>-910.32</v>
      </c>
      <c r="E1282" s="23">
        <v>2653.27</v>
      </c>
      <c r="F1282" s="31">
        <v>-0.25545026223555461</v>
      </c>
    </row>
    <row r="1283" spans="1:6" x14ac:dyDescent="0.2">
      <c r="A1283" s="38" t="s">
        <v>33</v>
      </c>
      <c r="B1283" s="23">
        <v>16555.189999999999</v>
      </c>
      <c r="C1283" s="23">
        <v>17282.489999999998</v>
      </c>
      <c r="D1283" s="23">
        <v>9464.74</v>
      </c>
      <c r="E1283" s="23">
        <v>26747.229999999996</v>
      </c>
      <c r="F1283" s="31">
        <v>0.54764909454598276</v>
      </c>
    </row>
    <row r="1284" spans="1:6" x14ac:dyDescent="0.2">
      <c r="A1284" s="38" t="s">
        <v>35</v>
      </c>
      <c r="B1284" s="23">
        <v>155426.1</v>
      </c>
      <c r="C1284" s="23">
        <v>155426.1</v>
      </c>
      <c r="D1284" s="23">
        <v>-18503.349999999999</v>
      </c>
      <c r="E1284" s="23">
        <v>136922.75</v>
      </c>
      <c r="F1284" s="31">
        <v>-0.11904918157246433</v>
      </c>
    </row>
    <row r="1285" spans="1:6" x14ac:dyDescent="0.2">
      <c r="A1285" s="38" t="s">
        <v>37</v>
      </c>
      <c r="B1285" s="23">
        <v>102972.76</v>
      </c>
      <c r="C1285" s="23">
        <v>102972.76</v>
      </c>
      <c r="D1285" s="23">
        <v>-23489.51</v>
      </c>
      <c r="E1285" s="23">
        <v>79483.25</v>
      </c>
      <c r="F1285" s="31">
        <v>-0.22811382350050635</v>
      </c>
    </row>
    <row r="1286" spans="1:6" x14ac:dyDescent="0.2">
      <c r="A1286" s="38" t="s">
        <v>39</v>
      </c>
      <c r="B1286" s="23">
        <v>13179.35</v>
      </c>
      <c r="C1286" s="23">
        <v>12629.35</v>
      </c>
      <c r="D1286" s="23">
        <v>0</v>
      </c>
      <c r="E1286" s="23">
        <v>12629.35</v>
      </c>
      <c r="F1286" s="31">
        <v>0</v>
      </c>
    </row>
    <row r="1287" spans="1:6" x14ac:dyDescent="0.2">
      <c r="A1287" s="35" t="s">
        <v>211</v>
      </c>
      <c r="B1287" s="23">
        <v>43700</v>
      </c>
      <c r="C1287" s="23">
        <v>43700</v>
      </c>
      <c r="D1287" s="23">
        <v>-41200</v>
      </c>
      <c r="E1287" s="23">
        <v>2500</v>
      </c>
      <c r="F1287" s="31">
        <v>-0.94279176201372994</v>
      </c>
    </row>
    <row r="1288" spans="1:6" x14ac:dyDescent="0.2">
      <c r="A1288" s="36" t="s">
        <v>212</v>
      </c>
      <c r="B1288" s="23">
        <v>39200</v>
      </c>
      <c r="C1288" s="23">
        <v>39200</v>
      </c>
      <c r="D1288" s="23">
        <v>-39200</v>
      </c>
      <c r="E1288" s="23">
        <v>0</v>
      </c>
      <c r="F1288" s="31">
        <v>-1</v>
      </c>
    </row>
    <row r="1289" spans="1:6" x14ac:dyDescent="0.2">
      <c r="A1289" s="37" t="s">
        <v>121</v>
      </c>
      <c r="B1289" s="23">
        <v>34700</v>
      </c>
      <c r="C1289" s="23">
        <v>34700</v>
      </c>
      <c r="D1289" s="23">
        <v>-34700</v>
      </c>
      <c r="E1289" s="23">
        <v>0</v>
      </c>
      <c r="F1289" s="31">
        <v>-1</v>
      </c>
    </row>
    <row r="1290" spans="1:6" x14ac:dyDescent="0.2">
      <c r="A1290" s="38" t="s">
        <v>128</v>
      </c>
      <c r="B1290" s="23">
        <v>29000</v>
      </c>
      <c r="C1290" s="23">
        <v>29000</v>
      </c>
      <c r="D1290" s="23">
        <v>-29000</v>
      </c>
      <c r="E1290" s="23">
        <v>0</v>
      </c>
      <c r="F1290" s="31">
        <v>-1</v>
      </c>
    </row>
    <row r="1291" spans="1:6" x14ac:dyDescent="0.2">
      <c r="A1291" s="38" t="s">
        <v>175</v>
      </c>
      <c r="B1291" s="23">
        <v>4700</v>
      </c>
      <c r="C1291" s="23">
        <v>4700</v>
      </c>
      <c r="D1291" s="23">
        <v>-4700</v>
      </c>
      <c r="E1291" s="23">
        <v>0</v>
      </c>
      <c r="F1291" s="31">
        <v>-1</v>
      </c>
    </row>
    <row r="1292" spans="1:6" x14ac:dyDescent="0.2">
      <c r="A1292" s="38" t="s">
        <v>168</v>
      </c>
      <c r="B1292" s="23">
        <v>1000</v>
      </c>
      <c r="C1292" s="23">
        <v>1000</v>
      </c>
      <c r="D1292" s="23">
        <v>-1000</v>
      </c>
      <c r="E1292" s="23">
        <v>0</v>
      </c>
      <c r="F1292" s="31">
        <v>-1</v>
      </c>
    </row>
    <row r="1293" spans="1:6" x14ac:dyDescent="0.2">
      <c r="A1293" s="37" t="s">
        <v>231</v>
      </c>
      <c r="B1293" s="23">
        <v>4500</v>
      </c>
      <c r="C1293" s="23">
        <v>4500</v>
      </c>
      <c r="D1293" s="23">
        <v>-4500</v>
      </c>
      <c r="E1293" s="23">
        <v>0</v>
      </c>
      <c r="F1293" s="31">
        <v>-1</v>
      </c>
    </row>
    <row r="1294" spans="1:6" x14ac:dyDescent="0.2">
      <c r="A1294" s="38" t="s">
        <v>236</v>
      </c>
      <c r="B1294" s="23">
        <v>4500</v>
      </c>
      <c r="C1294" s="23">
        <v>4500</v>
      </c>
      <c r="D1294" s="23">
        <v>-4500</v>
      </c>
      <c r="E1294" s="23">
        <v>0</v>
      </c>
      <c r="F1294" s="31">
        <v>-1</v>
      </c>
    </row>
    <row r="1295" spans="1:6" x14ac:dyDescent="0.2">
      <c r="A1295" s="36" t="s">
        <v>220</v>
      </c>
      <c r="B1295" s="23">
        <v>4500</v>
      </c>
      <c r="C1295" s="23">
        <v>4500</v>
      </c>
      <c r="D1295" s="23">
        <v>-2000</v>
      </c>
      <c r="E1295" s="23">
        <v>2500</v>
      </c>
      <c r="F1295" s="31">
        <v>-0.44444444444444442</v>
      </c>
    </row>
    <row r="1296" spans="1:6" x14ac:dyDescent="0.2">
      <c r="A1296" s="37" t="s">
        <v>121</v>
      </c>
      <c r="B1296" s="23">
        <v>4500</v>
      </c>
      <c r="C1296" s="23">
        <v>4500</v>
      </c>
      <c r="D1296" s="23">
        <v>-2000</v>
      </c>
      <c r="E1296" s="23">
        <v>2500</v>
      </c>
      <c r="F1296" s="31">
        <v>-0.44444444444444442</v>
      </c>
    </row>
    <row r="1297" spans="1:6" x14ac:dyDescent="0.2">
      <c r="A1297" s="38" t="s">
        <v>178</v>
      </c>
      <c r="B1297" s="23">
        <v>2500</v>
      </c>
      <c r="C1297" s="23">
        <v>2500</v>
      </c>
      <c r="D1297" s="23">
        <v>0</v>
      </c>
      <c r="E1297" s="23">
        <v>2500</v>
      </c>
      <c r="F1297" s="31">
        <v>0</v>
      </c>
    </row>
    <row r="1298" spans="1:6" x14ac:dyDescent="0.2">
      <c r="A1298" s="38" t="s">
        <v>134</v>
      </c>
      <c r="B1298" s="23">
        <v>2000</v>
      </c>
      <c r="C1298" s="23">
        <v>2000</v>
      </c>
      <c r="D1298" s="23">
        <v>-2000</v>
      </c>
      <c r="E1298" s="23">
        <v>0</v>
      </c>
      <c r="F1298" s="31">
        <v>-1</v>
      </c>
    </row>
    <row r="1299" spans="1:6" x14ac:dyDescent="0.2">
      <c r="A1299" s="35" t="s">
        <v>95</v>
      </c>
      <c r="B1299" s="23">
        <v>4546634.8500000006</v>
      </c>
      <c r="C1299" s="23">
        <v>4256333.6800000006</v>
      </c>
      <c r="D1299" s="23">
        <v>-643866.74999999988</v>
      </c>
      <c r="E1299" s="23">
        <v>3612466.93</v>
      </c>
      <c r="F1299" s="31">
        <v>-0.15127262061840974</v>
      </c>
    </row>
    <row r="1300" spans="1:6" x14ac:dyDescent="0.2">
      <c r="A1300" s="36" t="s">
        <v>136</v>
      </c>
      <c r="B1300" s="23">
        <v>3846482.5999999996</v>
      </c>
      <c r="C1300" s="23">
        <v>3553650.91</v>
      </c>
      <c r="D1300" s="23">
        <v>-450518.57999999996</v>
      </c>
      <c r="E1300" s="23">
        <v>3103132.33</v>
      </c>
      <c r="F1300" s="31">
        <v>-0.12677626233129352</v>
      </c>
    </row>
    <row r="1301" spans="1:6" x14ac:dyDescent="0.2">
      <c r="A1301" s="37" t="s">
        <v>121</v>
      </c>
      <c r="B1301" s="23">
        <v>100000</v>
      </c>
      <c r="C1301" s="23">
        <v>100000</v>
      </c>
      <c r="D1301" s="23">
        <v>-0.34</v>
      </c>
      <c r="E1301" s="23">
        <v>99999.66</v>
      </c>
      <c r="F1301" s="31">
        <v>-3.4000000000000001E-6</v>
      </c>
    </row>
    <row r="1302" spans="1:6" x14ac:dyDescent="0.2">
      <c r="A1302" s="38" t="s">
        <v>175</v>
      </c>
      <c r="B1302" s="23">
        <v>100000</v>
      </c>
      <c r="C1302" s="23">
        <v>100000</v>
      </c>
      <c r="D1302" s="23">
        <v>-0.34</v>
      </c>
      <c r="E1302" s="23">
        <v>99999.66</v>
      </c>
      <c r="F1302" s="31">
        <v>-3.4000000000000001E-6</v>
      </c>
    </row>
    <row r="1303" spans="1:6" x14ac:dyDescent="0.2">
      <c r="A1303" s="37" t="s">
        <v>223</v>
      </c>
      <c r="B1303" s="23">
        <v>3746482.5999999996</v>
      </c>
      <c r="C1303" s="23">
        <v>3453650.91</v>
      </c>
      <c r="D1303" s="23">
        <v>-450518.24</v>
      </c>
      <c r="E1303" s="23">
        <v>3003132.67</v>
      </c>
      <c r="F1303" s="31">
        <v>-0.13044695359786665</v>
      </c>
    </row>
    <row r="1304" spans="1:6" x14ac:dyDescent="0.2">
      <c r="A1304" s="38" t="s">
        <v>226</v>
      </c>
      <c r="B1304" s="23">
        <v>876443.49</v>
      </c>
      <c r="C1304" s="23">
        <v>800247.32</v>
      </c>
      <c r="D1304" s="23">
        <v>-82174.61</v>
      </c>
      <c r="E1304" s="23">
        <v>718072.71</v>
      </c>
      <c r="F1304" s="31">
        <v>-0.10268651696328081</v>
      </c>
    </row>
    <row r="1305" spans="1:6" x14ac:dyDescent="0.2">
      <c r="A1305" s="38" t="s">
        <v>228</v>
      </c>
      <c r="B1305" s="23">
        <v>1810086.0799999998</v>
      </c>
      <c r="C1305" s="23">
        <v>1569435.1199999999</v>
      </c>
      <c r="D1305" s="23">
        <v>-99270.91</v>
      </c>
      <c r="E1305" s="23">
        <v>1470164.21</v>
      </c>
      <c r="F1305" s="31">
        <v>-6.3252637037968171E-2</v>
      </c>
    </row>
    <row r="1306" spans="1:6" x14ac:dyDescent="0.2">
      <c r="A1306" s="38" t="s">
        <v>224</v>
      </c>
      <c r="B1306" s="23">
        <v>1059953.03</v>
      </c>
      <c r="C1306" s="23">
        <v>1083968.47</v>
      </c>
      <c r="D1306" s="23">
        <v>-269072.71999999997</v>
      </c>
      <c r="E1306" s="23">
        <v>814895.75</v>
      </c>
      <c r="F1306" s="31">
        <v>-0.24822928659539328</v>
      </c>
    </row>
    <row r="1307" spans="1:6" x14ac:dyDescent="0.2">
      <c r="A1307" s="36" t="s">
        <v>148</v>
      </c>
      <c r="B1307" s="23">
        <v>56396.46</v>
      </c>
      <c r="C1307" s="23">
        <v>56396.46</v>
      </c>
      <c r="D1307" s="23">
        <v>-37344.339999999997</v>
      </c>
      <c r="E1307" s="23">
        <v>19052.12</v>
      </c>
      <c r="F1307" s="31">
        <v>-0.66217525000682664</v>
      </c>
    </row>
    <row r="1308" spans="1:6" x14ac:dyDescent="0.2">
      <c r="A1308" s="37" t="s">
        <v>97</v>
      </c>
      <c r="B1308" s="23">
        <v>19027.419999999998</v>
      </c>
      <c r="C1308" s="23">
        <v>19027.419999999998</v>
      </c>
      <c r="D1308" s="23">
        <v>24.7</v>
      </c>
      <c r="E1308" s="23">
        <v>19052.12</v>
      </c>
      <c r="F1308" s="31">
        <v>1.2981265983512216E-3</v>
      </c>
    </row>
    <row r="1309" spans="1:6" x14ac:dyDescent="0.2">
      <c r="A1309" s="38" t="s">
        <v>98</v>
      </c>
      <c r="B1309" s="23">
        <v>1200</v>
      </c>
      <c r="C1309" s="23">
        <v>1200</v>
      </c>
      <c r="D1309" s="23">
        <v>0</v>
      </c>
      <c r="E1309" s="23">
        <v>1200</v>
      </c>
      <c r="F1309" s="31">
        <v>0</v>
      </c>
    </row>
    <row r="1310" spans="1:6" x14ac:dyDescent="0.2">
      <c r="A1310" s="38" t="s">
        <v>100</v>
      </c>
      <c r="B1310" s="23">
        <v>405.82</v>
      </c>
      <c r="C1310" s="23">
        <v>405.82</v>
      </c>
      <c r="D1310" s="23">
        <v>0</v>
      </c>
      <c r="E1310" s="23">
        <v>405.82</v>
      </c>
      <c r="F1310" s="31">
        <v>0</v>
      </c>
    </row>
    <row r="1311" spans="1:6" x14ac:dyDescent="0.2">
      <c r="A1311" s="38" t="s">
        <v>104</v>
      </c>
      <c r="B1311" s="23">
        <v>14400</v>
      </c>
      <c r="C1311" s="23">
        <v>14400</v>
      </c>
      <c r="D1311" s="23">
        <v>0</v>
      </c>
      <c r="E1311" s="23">
        <v>14400</v>
      </c>
      <c r="F1311" s="31">
        <v>0</v>
      </c>
    </row>
    <row r="1312" spans="1:6" x14ac:dyDescent="0.2">
      <c r="A1312" s="38" t="s">
        <v>106</v>
      </c>
      <c r="B1312" s="23">
        <v>1821.6</v>
      </c>
      <c r="C1312" s="23">
        <v>1821.6</v>
      </c>
      <c r="D1312" s="23">
        <v>15.18</v>
      </c>
      <c r="E1312" s="23">
        <v>1836.78</v>
      </c>
      <c r="F1312" s="31">
        <v>8.3333333333333332E-3</v>
      </c>
    </row>
    <row r="1313" spans="1:6" x14ac:dyDescent="0.2">
      <c r="A1313" s="38" t="s">
        <v>108</v>
      </c>
      <c r="B1313" s="23">
        <v>1200</v>
      </c>
      <c r="C1313" s="23">
        <v>1200</v>
      </c>
      <c r="D1313" s="23">
        <v>9.52</v>
      </c>
      <c r="E1313" s="23">
        <v>1209.52</v>
      </c>
      <c r="F1313" s="31">
        <v>7.9333333333333322E-3</v>
      </c>
    </row>
    <row r="1314" spans="1:6" x14ac:dyDescent="0.2">
      <c r="A1314" s="37" t="s">
        <v>121</v>
      </c>
      <c r="B1314" s="23">
        <v>37369.040000000001</v>
      </c>
      <c r="C1314" s="23">
        <v>37369.040000000001</v>
      </c>
      <c r="D1314" s="23">
        <v>-37369.040000000001</v>
      </c>
      <c r="E1314" s="23">
        <v>0</v>
      </c>
      <c r="F1314" s="31">
        <v>-1</v>
      </c>
    </row>
    <row r="1315" spans="1:6" x14ac:dyDescent="0.2">
      <c r="A1315" s="38" t="s">
        <v>149</v>
      </c>
      <c r="B1315" s="23">
        <v>2000</v>
      </c>
      <c r="C1315" s="23">
        <v>2000</v>
      </c>
      <c r="D1315" s="23">
        <v>-2000</v>
      </c>
      <c r="E1315" s="23">
        <v>0</v>
      </c>
      <c r="F1315" s="31">
        <v>-1</v>
      </c>
    </row>
    <row r="1316" spans="1:6" x14ac:dyDescent="0.2">
      <c r="A1316" s="38" t="s">
        <v>137</v>
      </c>
      <c r="B1316" s="23">
        <v>4000</v>
      </c>
      <c r="C1316" s="23">
        <v>4000</v>
      </c>
      <c r="D1316" s="23">
        <v>-4000</v>
      </c>
      <c r="E1316" s="23">
        <v>0</v>
      </c>
      <c r="F1316" s="31">
        <v>-1</v>
      </c>
    </row>
    <row r="1317" spans="1:6" x14ac:dyDescent="0.2">
      <c r="A1317" s="38" t="s">
        <v>151</v>
      </c>
      <c r="B1317" s="23">
        <v>1000</v>
      </c>
      <c r="C1317" s="23">
        <v>1000</v>
      </c>
      <c r="D1317" s="23">
        <v>-1000</v>
      </c>
      <c r="E1317" s="23">
        <v>0</v>
      </c>
      <c r="F1317" s="31">
        <v>-1</v>
      </c>
    </row>
    <row r="1318" spans="1:6" x14ac:dyDescent="0.2">
      <c r="A1318" s="38" t="s">
        <v>124</v>
      </c>
      <c r="B1318" s="23">
        <v>9353.44</v>
      </c>
      <c r="C1318" s="23">
        <v>9353.44</v>
      </c>
      <c r="D1318" s="23">
        <v>-9353.44</v>
      </c>
      <c r="E1318" s="23">
        <v>0</v>
      </c>
      <c r="F1318" s="31">
        <v>-1</v>
      </c>
    </row>
    <row r="1319" spans="1:6" x14ac:dyDescent="0.2">
      <c r="A1319" s="38" t="s">
        <v>145</v>
      </c>
      <c r="B1319" s="23">
        <v>21015.599999999999</v>
      </c>
      <c r="C1319" s="23">
        <v>21015.599999999999</v>
      </c>
      <c r="D1319" s="23">
        <v>-21015.599999999999</v>
      </c>
      <c r="E1319" s="23">
        <v>0</v>
      </c>
      <c r="F1319" s="31">
        <v>-1</v>
      </c>
    </row>
    <row r="1320" spans="1:6" x14ac:dyDescent="0.2">
      <c r="A1320" s="36" t="s">
        <v>154</v>
      </c>
      <c r="B1320" s="23">
        <v>11900</v>
      </c>
      <c r="C1320" s="23">
        <v>11900</v>
      </c>
      <c r="D1320" s="23">
        <v>-11900</v>
      </c>
      <c r="E1320" s="23">
        <v>0</v>
      </c>
      <c r="F1320" s="31">
        <v>-1</v>
      </c>
    </row>
    <row r="1321" spans="1:6" x14ac:dyDescent="0.2">
      <c r="A1321" s="37" t="s">
        <v>121</v>
      </c>
      <c r="B1321" s="23">
        <v>11900</v>
      </c>
      <c r="C1321" s="23">
        <v>11900</v>
      </c>
      <c r="D1321" s="23">
        <v>-11900</v>
      </c>
      <c r="E1321" s="23">
        <v>0</v>
      </c>
      <c r="F1321" s="31">
        <v>-1</v>
      </c>
    </row>
    <row r="1322" spans="1:6" x14ac:dyDescent="0.2">
      <c r="A1322" s="38" t="s">
        <v>137</v>
      </c>
      <c r="B1322" s="23">
        <v>3000</v>
      </c>
      <c r="C1322" s="23">
        <v>3000</v>
      </c>
      <c r="D1322" s="23">
        <v>-3000</v>
      </c>
      <c r="E1322" s="23">
        <v>0</v>
      </c>
      <c r="F1322" s="31">
        <v>-1</v>
      </c>
    </row>
    <row r="1323" spans="1:6" x14ac:dyDescent="0.2">
      <c r="A1323" s="38" t="s">
        <v>151</v>
      </c>
      <c r="B1323" s="23">
        <v>500</v>
      </c>
      <c r="C1323" s="23">
        <v>500</v>
      </c>
      <c r="D1323" s="23">
        <v>-500</v>
      </c>
      <c r="E1323" s="23">
        <v>0</v>
      </c>
      <c r="F1323" s="31">
        <v>-1</v>
      </c>
    </row>
    <row r="1324" spans="1:6" x14ac:dyDescent="0.2">
      <c r="A1324" s="38" t="s">
        <v>124</v>
      </c>
      <c r="B1324" s="23">
        <v>4400</v>
      </c>
      <c r="C1324" s="23">
        <v>4400</v>
      </c>
      <c r="D1324" s="23">
        <v>-4400</v>
      </c>
      <c r="E1324" s="23">
        <v>0</v>
      </c>
      <c r="F1324" s="31">
        <v>-1</v>
      </c>
    </row>
    <row r="1325" spans="1:6" x14ac:dyDescent="0.2">
      <c r="A1325" s="38" t="s">
        <v>145</v>
      </c>
      <c r="B1325" s="23">
        <v>3000</v>
      </c>
      <c r="C1325" s="23">
        <v>3000</v>
      </c>
      <c r="D1325" s="23">
        <v>-3000</v>
      </c>
      <c r="E1325" s="23">
        <v>0</v>
      </c>
      <c r="F1325" s="31">
        <v>-1</v>
      </c>
    </row>
    <row r="1326" spans="1:6" x14ac:dyDescent="0.2">
      <c r="A1326" s="38" t="s">
        <v>175</v>
      </c>
      <c r="B1326" s="23">
        <v>1000</v>
      </c>
      <c r="C1326" s="23">
        <v>1000</v>
      </c>
      <c r="D1326" s="23">
        <v>-1000</v>
      </c>
      <c r="E1326" s="23">
        <v>0</v>
      </c>
      <c r="F1326" s="31">
        <v>-1</v>
      </c>
    </row>
    <row r="1327" spans="1:6" x14ac:dyDescent="0.2">
      <c r="A1327" s="36" t="s">
        <v>96</v>
      </c>
      <c r="B1327" s="23">
        <v>133681.73000000001</v>
      </c>
      <c r="C1327" s="23">
        <v>136212.25</v>
      </c>
      <c r="D1327" s="23">
        <v>-32577.37</v>
      </c>
      <c r="E1327" s="23">
        <v>103634.88</v>
      </c>
      <c r="F1327" s="31">
        <v>-0.2391662277071262</v>
      </c>
    </row>
    <row r="1328" spans="1:6" x14ac:dyDescent="0.2">
      <c r="A1328" s="37" t="s">
        <v>97</v>
      </c>
      <c r="B1328" s="23">
        <v>100681.73000000001</v>
      </c>
      <c r="C1328" s="23">
        <v>101231.73000000001</v>
      </c>
      <c r="D1328" s="23">
        <v>422.63</v>
      </c>
      <c r="E1328" s="23">
        <v>101654.36</v>
      </c>
      <c r="F1328" s="31">
        <v>4.1748767901131391E-3</v>
      </c>
    </row>
    <row r="1329" spans="1:6" x14ac:dyDescent="0.2">
      <c r="A1329" s="38" t="s">
        <v>98</v>
      </c>
      <c r="B1329" s="23">
        <v>6305</v>
      </c>
      <c r="C1329" s="23">
        <v>6305</v>
      </c>
      <c r="D1329" s="23">
        <v>0</v>
      </c>
      <c r="E1329" s="23">
        <v>6305</v>
      </c>
      <c r="F1329" s="31">
        <v>0</v>
      </c>
    </row>
    <row r="1330" spans="1:6" x14ac:dyDescent="0.2">
      <c r="A1330" s="38" t="s">
        <v>100</v>
      </c>
      <c r="B1330" s="23">
        <v>2840.74</v>
      </c>
      <c r="C1330" s="23">
        <v>2840.74</v>
      </c>
      <c r="D1330" s="23">
        <v>0</v>
      </c>
      <c r="E1330" s="23">
        <v>2840.74</v>
      </c>
      <c r="F1330" s="31">
        <v>0</v>
      </c>
    </row>
    <row r="1331" spans="1:6" x14ac:dyDescent="0.2">
      <c r="A1331" s="38" t="s">
        <v>102</v>
      </c>
      <c r="B1331" s="23">
        <v>0</v>
      </c>
      <c r="C1331" s="23">
        <v>550</v>
      </c>
      <c r="D1331" s="23">
        <v>422.63</v>
      </c>
      <c r="E1331" s="23">
        <v>972.63</v>
      </c>
      <c r="F1331" s="31">
        <v>0.76841818181818178</v>
      </c>
    </row>
    <row r="1332" spans="1:6" x14ac:dyDescent="0.2">
      <c r="A1332" s="38" t="s">
        <v>104</v>
      </c>
      <c r="B1332" s="23">
        <v>75660</v>
      </c>
      <c r="C1332" s="23">
        <v>75660</v>
      </c>
      <c r="D1332" s="23">
        <v>0</v>
      </c>
      <c r="E1332" s="23">
        <v>75660</v>
      </c>
      <c r="F1332" s="31">
        <v>0</v>
      </c>
    </row>
    <row r="1333" spans="1:6" x14ac:dyDescent="0.2">
      <c r="A1333" s="38" t="s">
        <v>106</v>
      </c>
      <c r="B1333" s="23">
        <v>9570.99</v>
      </c>
      <c r="C1333" s="23">
        <v>9570.99</v>
      </c>
      <c r="D1333" s="23">
        <v>0</v>
      </c>
      <c r="E1333" s="23">
        <v>9570.99</v>
      </c>
      <c r="F1333" s="31">
        <v>0</v>
      </c>
    </row>
    <row r="1334" spans="1:6" x14ac:dyDescent="0.2">
      <c r="A1334" s="38" t="s">
        <v>108</v>
      </c>
      <c r="B1334" s="23">
        <v>6305</v>
      </c>
      <c r="C1334" s="23">
        <v>6305</v>
      </c>
      <c r="D1334" s="23">
        <v>0</v>
      </c>
      <c r="E1334" s="23">
        <v>6305</v>
      </c>
      <c r="F1334" s="31">
        <v>0</v>
      </c>
    </row>
    <row r="1335" spans="1:6" x14ac:dyDescent="0.2">
      <c r="A1335" s="37" t="s">
        <v>121</v>
      </c>
      <c r="B1335" s="23">
        <v>29000</v>
      </c>
      <c r="C1335" s="23">
        <v>29000</v>
      </c>
      <c r="D1335" s="23">
        <v>-29000</v>
      </c>
      <c r="E1335" s="23">
        <v>0</v>
      </c>
      <c r="F1335" s="31">
        <v>-1</v>
      </c>
    </row>
    <row r="1336" spans="1:6" x14ac:dyDescent="0.2">
      <c r="A1336" s="38" t="s">
        <v>149</v>
      </c>
      <c r="B1336" s="23">
        <v>2000</v>
      </c>
      <c r="C1336" s="23">
        <v>2000</v>
      </c>
      <c r="D1336" s="23">
        <v>-2000</v>
      </c>
      <c r="E1336" s="23">
        <v>0</v>
      </c>
      <c r="F1336" s="31">
        <v>-1</v>
      </c>
    </row>
    <row r="1337" spans="1:6" x14ac:dyDescent="0.2">
      <c r="A1337" s="38" t="s">
        <v>137</v>
      </c>
      <c r="B1337" s="23">
        <v>2000</v>
      </c>
      <c r="C1337" s="23">
        <v>2000</v>
      </c>
      <c r="D1337" s="23">
        <v>-2000</v>
      </c>
      <c r="E1337" s="23">
        <v>0</v>
      </c>
      <c r="F1337" s="31">
        <v>-1</v>
      </c>
    </row>
    <row r="1338" spans="1:6" x14ac:dyDescent="0.2">
      <c r="A1338" s="38" t="s">
        <v>161</v>
      </c>
      <c r="B1338" s="23">
        <v>2000</v>
      </c>
      <c r="C1338" s="23">
        <v>2000</v>
      </c>
      <c r="D1338" s="23">
        <v>-2000</v>
      </c>
      <c r="E1338" s="23">
        <v>0</v>
      </c>
      <c r="F1338" s="31">
        <v>-1</v>
      </c>
    </row>
    <row r="1339" spans="1:6" x14ac:dyDescent="0.2">
      <c r="A1339" s="38" t="s">
        <v>122</v>
      </c>
      <c r="B1339" s="23">
        <v>2000</v>
      </c>
      <c r="C1339" s="23">
        <v>2000</v>
      </c>
      <c r="D1339" s="23">
        <v>-2000</v>
      </c>
      <c r="E1339" s="23">
        <v>0</v>
      </c>
      <c r="F1339" s="31">
        <v>-1</v>
      </c>
    </row>
    <row r="1340" spans="1:6" x14ac:dyDescent="0.2">
      <c r="A1340" s="38" t="s">
        <v>145</v>
      </c>
      <c r="B1340" s="23">
        <v>16000</v>
      </c>
      <c r="C1340" s="23">
        <v>16000</v>
      </c>
      <c r="D1340" s="23">
        <v>-16000</v>
      </c>
      <c r="E1340" s="23">
        <v>0</v>
      </c>
      <c r="F1340" s="31">
        <v>-1</v>
      </c>
    </row>
    <row r="1341" spans="1:6" x14ac:dyDescent="0.2">
      <c r="A1341" s="38" t="s">
        <v>130</v>
      </c>
      <c r="B1341" s="23">
        <v>1000</v>
      </c>
      <c r="C1341" s="23">
        <v>1000</v>
      </c>
      <c r="D1341" s="23">
        <v>-1000</v>
      </c>
      <c r="E1341" s="23">
        <v>0</v>
      </c>
      <c r="F1341" s="31">
        <v>-1</v>
      </c>
    </row>
    <row r="1342" spans="1:6" x14ac:dyDescent="0.2">
      <c r="A1342" s="38" t="s">
        <v>166</v>
      </c>
      <c r="B1342" s="23">
        <v>4000</v>
      </c>
      <c r="C1342" s="23">
        <v>4000</v>
      </c>
      <c r="D1342" s="23">
        <v>-4000</v>
      </c>
      <c r="E1342" s="23">
        <v>0</v>
      </c>
      <c r="F1342" s="31">
        <v>-1</v>
      </c>
    </row>
    <row r="1343" spans="1:6" x14ac:dyDescent="0.2">
      <c r="A1343" s="37" t="s">
        <v>231</v>
      </c>
      <c r="B1343" s="23">
        <v>4000</v>
      </c>
      <c r="C1343" s="23">
        <v>4000</v>
      </c>
      <c r="D1343" s="23">
        <v>-4000</v>
      </c>
      <c r="E1343" s="23">
        <v>0</v>
      </c>
      <c r="F1343" s="31">
        <v>-1</v>
      </c>
    </row>
    <row r="1344" spans="1:6" x14ac:dyDescent="0.2">
      <c r="A1344" s="38" t="s">
        <v>232</v>
      </c>
      <c r="B1344" s="23">
        <v>4000</v>
      </c>
      <c r="C1344" s="23">
        <v>4000</v>
      </c>
      <c r="D1344" s="23">
        <v>-4000</v>
      </c>
      <c r="E1344" s="23">
        <v>0</v>
      </c>
      <c r="F1344" s="31">
        <v>-1</v>
      </c>
    </row>
    <row r="1345" spans="1:6" x14ac:dyDescent="0.2">
      <c r="A1345" s="37" t="s">
        <v>290</v>
      </c>
      <c r="B1345" s="23">
        <v>0</v>
      </c>
      <c r="C1345" s="23">
        <v>1980.52</v>
      </c>
      <c r="D1345" s="23">
        <v>0</v>
      </c>
      <c r="E1345" s="23">
        <v>1980.52</v>
      </c>
      <c r="F1345" s="31">
        <v>0</v>
      </c>
    </row>
    <row r="1346" spans="1:6" x14ac:dyDescent="0.2">
      <c r="A1346" s="38" t="s">
        <v>291</v>
      </c>
      <c r="B1346" s="23">
        <v>0</v>
      </c>
      <c r="C1346" s="23">
        <v>1980.52</v>
      </c>
      <c r="D1346" s="23">
        <v>0</v>
      </c>
      <c r="E1346" s="23">
        <v>1980.52</v>
      </c>
      <c r="F1346" s="31">
        <v>0</v>
      </c>
    </row>
    <row r="1347" spans="1:6" x14ac:dyDescent="0.2">
      <c r="A1347" s="36" t="s">
        <v>172</v>
      </c>
      <c r="B1347" s="23">
        <v>424151.86</v>
      </c>
      <c r="C1347" s="23">
        <v>424151.86</v>
      </c>
      <c r="D1347" s="23">
        <v>-37504.26</v>
      </c>
      <c r="E1347" s="23">
        <v>386647.6</v>
      </c>
      <c r="F1347" s="31">
        <v>-8.8421774220205002E-2</v>
      </c>
    </row>
    <row r="1348" spans="1:6" x14ac:dyDescent="0.2">
      <c r="A1348" s="37" t="s">
        <v>223</v>
      </c>
      <c r="B1348" s="23">
        <v>424151.86</v>
      </c>
      <c r="C1348" s="23">
        <v>424151.86</v>
      </c>
      <c r="D1348" s="23">
        <v>-37504.26</v>
      </c>
      <c r="E1348" s="23">
        <v>386647.6</v>
      </c>
      <c r="F1348" s="31">
        <v>-8.8421774220205002E-2</v>
      </c>
    </row>
    <row r="1349" spans="1:6" x14ac:dyDescent="0.2">
      <c r="A1349" s="38" t="s">
        <v>226</v>
      </c>
      <c r="B1349" s="23">
        <v>55000</v>
      </c>
      <c r="C1349" s="23">
        <v>28000</v>
      </c>
      <c r="D1349" s="23">
        <v>-28000</v>
      </c>
      <c r="E1349" s="23">
        <v>0</v>
      </c>
      <c r="F1349" s="31">
        <v>-1</v>
      </c>
    </row>
    <row r="1350" spans="1:6" x14ac:dyDescent="0.2">
      <c r="A1350" s="38" t="s">
        <v>228</v>
      </c>
      <c r="B1350" s="23">
        <v>80000</v>
      </c>
      <c r="C1350" s="23">
        <v>396151.86</v>
      </c>
      <c r="D1350" s="23">
        <v>-9504.26</v>
      </c>
      <c r="E1350" s="23">
        <v>386647.6</v>
      </c>
      <c r="F1350" s="31">
        <v>-2.399145620570859E-2</v>
      </c>
    </row>
    <row r="1351" spans="1:6" x14ac:dyDescent="0.2">
      <c r="A1351" s="38" t="s">
        <v>224</v>
      </c>
      <c r="B1351" s="23">
        <v>289151.86</v>
      </c>
      <c r="C1351" s="23">
        <v>0</v>
      </c>
      <c r="D1351" s="23">
        <v>0</v>
      </c>
      <c r="E1351" s="23">
        <v>0</v>
      </c>
      <c r="F1351" s="31">
        <v>0</v>
      </c>
    </row>
    <row r="1352" spans="1:6" x14ac:dyDescent="0.2">
      <c r="A1352" s="36" t="s">
        <v>177</v>
      </c>
      <c r="B1352" s="23">
        <v>74022.2</v>
      </c>
      <c r="C1352" s="23">
        <v>74022.2</v>
      </c>
      <c r="D1352" s="23">
        <v>-74022.2</v>
      </c>
      <c r="E1352" s="23">
        <v>0</v>
      </c>
      <c r="F1352" s="31">
        <v>-1</v>
      </c>
    </row>
    <row r="1353" spans="1:6" x14ac:dyDescent="0.2">
      <c r="A1353" s="37" t="s">
        <v>121</v>
      </c>
      <c r="B1353" s="23">
        <v>74022.2</v>
      </c>
      <c r="C1353" s="23">
        <v>74022.2</v>
      </c>
      <c r="D1353" s="23">
        <v>-74022.2</v>
      </c>
      <c r="E1353" s="23">
        <v>0</v>
      </c>
      <c r="F1353" s="31">
        <v>-1</v>
      </c>
    </row>
    <row r="1354" spans="1:6" x14ac:dyDescent="0.2">
      <c r="A1354" s="38" t="s">
        <v>137</v>
      </c>
      <c r="B1354" s="23">
        <v>3750</v>
      </c>
      <c r="C1354" s="23">
        <v>3750</v>
      </c>
      <c r="D1354" s="23">
        <v>-3750</v>
      </c>
      <c r="E1354" s="23">
        <v>0</v>
      </c>
      <c r="F1354" s="31">
        <v>-1</v>
      </c>
    </row>
    <row r="1355" spans="1:6" x14ac:dyDescent="0.2">
      <c r="A1355" s="38" t="s">
        <v>151</v>
      </c>
      <c r="B1355" s="23">
        <v>37000</v>
      </c>
      <c r="C1355" s="23">
        <v>37000</v>
      </c>
      <c r="D1355" s="23">
        <v>-37000</v>
      </c>
      <c r="E1355" s="23">
        <v>0</v>
      </c>
      <c r="F1355" s="31">
        <v>-1</v>
      </c>
    </row>
    <row r="1356" spans="1:6" x14ac:dyDescent="0.2">
      <c r="A1356" s="38" t="s">
        <v>124</v>
      </c>
      <c r="B1356" s="23">
        <v>14000</v>
      </c>
      <c r="C1356" s="23">
        <v>14000</v>
      </c>
      <c r="D1356" s="23">
        <v>-14000</v>
      </c>
      <c r="E1356" s="23">
        <v>0</v>
      </c>
      <c r="F1356" s="31">
        <v>-1</v>
      </c>
    </row>
    <row r="1357" spans="1:6" x14ac:dyDescent="0.2">
      <c r="A1357" s="38" t="s">
        <v>145</v>
      </c>
      <c r="B1357" s="23">
        <v>1700</v>
      </c>
      <c r="C1357" s="23">
        <v>1700</v>
      </c>
      <c r="D1357" s="23">
        <v>-1700</v>
      </c>
      <c r="E1357" s="23">
        <v>0</v>
      </c>
      <c r="F1357" s="31">
        <v>-1</v>
      </c>
    </row>
    <row r="1358" spans="1:6" x14ac:dyDescent="0.2">
      <c r="A1358" s="38" t="s">
        <v>178</v>
      </c>
      <c r="B1358" s="23">
        <v>9675</v>
      </c>
      <c r="C1358" s="23">
        <v>9675</v>
      </c>
      <c r="D1358" s="23">
        <v>-9675</v>
      </c>
      <c r="E1358" s="23">
        <v>0</v>
      </c>
      <c r="F1358" s="31">
        <v>-1</v>
      </c>
    </row>
    <row r="1359" spans="1:6" x14ac:dyDescent="0.2">
      <c r="A1359" s="38" t="s">
        <v>155</v>
      </c>
      <c r="B1359" s="23">
        <v>7897.2</v>
      </c>
      <c r="C1359" s="23">
        <v>7897.2</v>
      </c>
      <c r="D1359" s="23">
        <v>-7897.2</v>
      </c>
      <c r="E1359" s="23">
        <v>0</v>
      </c>
      <c r="F1359" s="31">
        <v>-1</v>
      </c>
    </row>
    <row r="1360" spans="1:6" x14ac:dyDescent="0.2">
      <c r="A1360" s="35" t="s">
        <v>195</v>
      </c>
      <c r="B1360" s="23">
        <v>60300</v>
      </c>
      <c r="C1360" s="23">
        <v>60300</v>
      </c>
      <c r="D1360" s="23">
        <v>-60300</v>
      </c>
      <c r="E1360" s="23">
        <v>0</v>
      </c>
      <c r="F1360" s="31">
        <v>-1</v>
      </c>
    </row>
    <row r="1361" spans="1:6" x14ac:dyDescent="0.2">
      <c r="A1361" s="36" t="s">
        <v>196</v>
      </c>
      <c r="B1361" s="23">
        <v>60300</v>
      </c>
      <c r="C1361" s="23">
        <v>60300</v>
      </c>
      <c r="D1361" s="23">
        <v>-60300</v>
      </c>
      <c r="E1361" s="23">
        <v>0</v>
      </c>
      <c r="F1361" s="31">
        <v>-1</v>
      </c>
    </row>
    <row r="1362" spans="1:6" x14ac:dyDescent="0.2">
      <c r="A1362" s="37" t="s">
        <v>121</v>
      </c>
      <c r="B1362" s="23">
        <v>60300</v>
      </c>
      <c r="C1362" s="23">
        <v>60300</v>
      </c>
      <c r="D1362" s="23">
        <v>-60300</v>
      </c>
      <c r="E1362" s="23">
        <v>0</v>
      </c>
      <c r="F1362" s="31">
        <v>-1</v>
      </c>
    </row>
    <row r="1363" spans="1:6" x14ac:dyDescent="0.2">
      <c r="A1363" s="38" t="s">
        <v>149</v>
      </c>
      <c r="B1363" s="23">
        <v>2000</v>
      </c>
      <c r="C1363" s="23">
        <v>2000</v>
      </c>
      <c r="D1363" s="23">
        <v>-2000</v>
      </c>
      <c r="E1363" s="23">
        <v>0</v>
      </c>
      <c r="F1363" s="31">
        <v>-1</v>
      </c>
    </row>
    <row r="1364" spans="1:6" x14ac:dyDescent="0.2">
      <c r="A1364" s="38" t="s">
        <v>137</v>
      </c>
      <c r="B1364" s="23">
        <v>11360</v>
      </c>
      <c r="C1364" s="23">
        <v>11360</v>
      </c>
      <c r="D1364" s="23">
        <v>-11360</v>
      </c>
      <c r="E1364" s="23">
        <v>0</v>
      </c>
      <c r="F1364" s="31">
        <v>-1</v>
      </c>
    </row>
    <row r="1365" spans="1:6" x14ac:dyDescent="0.2">
      <c r="A1365" s="38" t="s">
        <v>151</v>
      </c>
      <c r="B1365" s="23">
        <v>1500</v>
      </c>
      <c r="C1365" s="23">
        <v>1500</v>
      </c>
      <c r="D1365" s="23">
        <v>-1500</v>
      </c>
      <c r="E1365" s="23">
        <v>0</v>
      </c>
      <c r="F1365" s="31">
        <v>-1</v>
      </c>
    </row>
    <row r="1366" spans="1:6" x14ac:dyDescent="0.2">
      <c r="A1366" s="38" t="s">
        <v>124</v>
      </c>
      <c r="B1366" s="23">
        <v>15540</v>
      </c>
      <c r="C1366" s="23">
        <v>15540</v>
      </c>
      <c r="D1366" s="23">
        <v>-15540</v>
      </c>
      <c r="E1366" s="23">
        <v>0</v>
      </c>
      <c r="F1366" s="31">
        <v>-1</v>
      </c>
    </row>
    <row r="1367" spans="1:6" x14ac:dyDescent="0.2">
      <c r="A1367" s="38" t="s">
        <v>128</v>
      </c>
      <c r="B1367" s="23">
        <v>14400</v>
      </c>
      <c r="C1367" s="23">
        <v>14400</v>
      </c>
      <c r="D1367" s="23">
        <v>-14400</v>
      </c>
      <c r="E1367" s="23">
        <v>0</v>
      </c>
      <c r="F1367" s="31">
        <v>-1</v>
      </c>
    </row>
    <row r="1368" spans="1:6" x14ac:dyDescent="0.2">
      <c r="A1368" s="38" t="s">
        <v>145</v>
      </c>
      <c r="B1368" s="23">
        <v>8000</v>
      </c>
      <c r="C1368" s="23">
        <v>8000</v>
      </c>
      <c r="D1368" s="23">
        <v>-8000</v>
      </c>
      <c r="E1368" s="23">
        <v>0</v>
      </c>
      <c r="F1368" s="31">
        <v>-1</v>
      </c>
    </row>
    <row r="1369" spans="1:6" x14ac:dyDescent="0.2">
      <c r="A1369" s="38" t="s">
        <v>175</v>
      </c>
      <c r="B1369" s="23">
        <v>3000</v>
      </c>
      <c r="C1369" s="23">
        <v>3000</v>
      </c>
      <c r="D1369" s="23">
        <v>-3000</v>
      </c>
      <c r="E1369" s="23">
        <v>0</v>
      </c>
      <c r="F1369" s="31">
        <v>-1</v>
      </c>
    </row>
    <row r="1370" spans="1:6" x14ac:dyDescent="0.2">
      <c r="A1370" s="38" t="s">
        <v>155</v>
      </c>
      <c r="B1370" s="23">
        <v>4000</v>
      </c>
      <c r="C1370" s="23">
        <v>4000</v>
      </c>
      <c r="D1370" s="23">
        <v>-4000</v>
      </c>
      <c r="E1370" s="23">
        <v>0</v>
      </c>
      <c r="F1370" s="31">
        <v>-1</v>
      </c>
    </row>
    <row r="1371" spans="1:6" x14ac:dyDescent="0.2">
      <c r="A1371" s="38" t="s">
        <v>168</v>
      </c>
      <c r="B1371" s="23">
        <v>500</v>
      </c>
      <c r="C1371" s="23">
        <v>500</v>
      </c>
      <c r="D1371" s="23">
        <v>-500</v>
      </c>
      <c r="E1371" s="23">
        <v>0</v>
      </c>
      <c r="F1371" s="31">
        <v>-1</v>
      </c>
    </row>
    <row r="1372" spans="1:6" x14ac:dyDescent="0.2">
      <c r="A1372" s="35" t="s">
        <v>208</v>
      </c>
      <c r="B1372" s="23">
        <v>5500</v>
      </c>
      <c r="C1372" s="23">
        <v>5500</v>
      </c>
      <c r="D1372" s="23">
        <v>-5500</v>
      </c>
      <c r="E1372" s="23">
        <v>0</v>
      </c>
      <c r="F1372" s="31">
        <v>-1</v>
      </c>
    </row>
    <row r="1373" spans="1:6" x14ac:dyDescent="0.2">
      <c r="A1373" s="36" t="s">
        <v>209</v>
      </c>
      <c r="B1373" s="23">
        <v>5500</v>
      </c>
      <c r="C1373" s="23">
        <v>5500</v>
      </c>
      <c r="D1373" s="23">
        <v>-5500</v>
      </c>
      <c r="E1373" s="23">
        <v>0</v>
      </c>
      <c r="F1373" s="31">
        <v>-1</v>
      </c>
    </row>
    <row r="1374" spans="1:6" x14ac:dyDescent="0.2">
      <c r="A1374" s="37" t="s">
        <v>121</v>
      </c>
      <c r="B1374" s="23">
        <v>4500</v>
      </c>
      <c r="C1374" s="23">
        <v>4500</v>
      </c>
      <c r="D1374" s="23">
        <v>-4500</v>
      </c>
      <c r="E1374" s="23">
        <v>0</v>
      </c>
      <c r="F1374" s="31">
        <v>-1</v>
      </c>
    </row>
    <row r="1375" spans="1:6" x14ac:dyDescent="0.2">
      <c r="A1375" s="38" t="s">
        <v>166</v>
      </c>
      <c r="B1375" s="23">
        <v>1000</v>
      </c>
      <c r="C1375" s="23">
        <v>1000</v>
      </c>
      <c r="D1375" s="23">
        <v>-1000</v>
      </c>
      <c r="E1375" s="23">
        <v>0</v>
      </c>
      <c r="F1375" s="31">
        <v>-1</v>
      </c>
    </row>
    <row r="1376" spans="1:6" x14ac:dyDescent="0.2">
      <c r="A1376" s="38" t="s">
        <v>175</v>
      </c>
      <c r="B1376" s="23">
        <v>3500</v>
      </c>
      <c r="C1376" s="23">
        <v>3500</v>
      </c>
      <c r="D1376" s="23">
        <v>-3500</v>
      </c>
      <c r="E1376" s="23">
        <v>0</v>
      </c>
      <c r="F1376" s="31">
        <v>-1</v>
      </c>
    </row>
    <row r="1377" spans="1:6" x14ac:dyDescent="0.2">
      <c r="A1377" s="37" t="s">
        <v>231</v>
      </c>
      <c r="B1377" s="23">
        <v>1000</v>
      </c>
      <c r="C1377" s="23">
        <v>1000</v>
      </c>
      <c r="D1377" s="23">
        <v>-1000</v>
      </c>
      <c r="E1377" s="23">
        <v>0</v>
      </c>
      <c r="F1377" s="31">
        <v>-1</v>
      </c>
    </row>
    <row r="1378" spans="1:6" x14ac:dyDescent="0.2">
      <c r="A1378" s="38" t="s">
        <v>234</v>
      </c>
      <c r="B1378" s="23">
        <v>1000</v>
      </c>
      <c r="C1378" s="23">
        <v>1000</v>
      </c>
      <c r="D1378" s="23">
        <v>-1000</v>
      </c>
      <c r="E1378" s="23">
        <v>0</v>
      </c>
      <c r="F1378" s="31">
        <v>-1</v>
      </c>
    </row>
    <row r="1379" spans="1:6" x14ac:dyDescent="0.2">
      <c r="A1379" s="35" t="s">
        <v>110</v>
      </c>
      <c r="B1379" s="23">
        <v>131777.5</v>
      </c>
      <c r="C1379" s="23">
        <v>131777.50000000003</v>
      </c>
      <c r="D1379" s="23">
        <v>-114477.63000000002</v>
      </c>
      <c r="E1379" s="23">
        <v>17299.870000000003</v>
      </c>
      <c r="F1379" s="31">
        <v>-0.86871909089184418</v>
      </c>
    </row>
    <row r="1380" spans="1:6" x14ac:dyDescent="0.2">
      <c r="A1380" s="36" t="s">
        <v>199</v>
      </c>
      <c r="B1380" s="23">
        <v>62977.36</v>
      </c>
      <c r="C1380" s="23">
        <v>62977.36</v>
      </c>
      <c r="D1380" s="23">
        <v>-57977.36</v>
      </c>
      <c r="E1380" s="23">
        <v>5000</v>
      </c>
      <c r="F1380" s="31">
        <v>-0.92060638934372607</v>
      </c>
    </row>
    <row r="1381" spans="1:6" x14ac:dyDescent="0.2">
      <c r="A1381" s="37" t="s">
        <v>121</v>
      </c>
      <c r="B1381" s="23">
        <v>62977.36</v>
      </c>
      <c r="C1381" s="23">
        <v>58977.36</v>
      </c>
      <c r="D1381" s="23">
        <v>-57977.36</v>
      </c>
      <c r="E1381" s="23">
        <v>1000</v>
      </c>
      <c r="F1381" s="31">
        <v>-0.98304434108274763</v>
      </c>
    </row>
    <row r="1382" spans="1:6" x14ac:dyDescent="0.2">
      <c r="A1382" s="38" t="s">
        <v>149</v>
      </c>
      <c r="B1382" s="23">
        <v>1000</v>
      </c>
      <c r="C1382" s="23">
        <v>0</v>
      </c>
      <c r="D1382" s="23">
        <v>0</v>
      </c>
      <c r="E1382" s="23">
        <v>0</v>
      </c>
      <c r="F1382" s="31">
        <v>0</v>
      </c>
    </row>
    <row r="1383" spans="1:6" x14ac:dyDescent="0.2">
      <c r="A1383" s="38" t="s">
        <v>137</v>
      </c>
      <c r="B1383" s="23">
        <v>3000</v>
      </c>
      <c r="C1383" s="23">
        <v>0</v>
      </c>
      <c r="D1383" s="23">
        <v>0</v>
      </c>
      <c r="E1383" s="23">
        <v>0</v>
      </c>
      <c r="F1383" s="31">
        <v>0</v>
      </c>
    </row>
    <row r="1384" spans="1:6" x14ac:dyDescent="0.2">
      <c r="A1384" s="38" t="s">
        <v>124</v>
      </c>
      <c r="B1384" s="23">
        <v>21090.240000000002</v>
      </c>
      <c r="C1384" s="23">
        <v>16090.240000000002</v>
      </c>
      <c r="D1384" s="23">
        <v>-16090.24</v>
      </c>
      <c r="E1384" s="23">
        <v>0</v>
      </c>
      <c r="F1384" s="31">
        <v>-0.99999999999999989</v>
      </c>
    </row>
    <row r="1385" spans="1:6" x14ac:dyDescent="0.2">
      <c r="A1385" s="38" t="s">
        <v>128</v>
      </c>
      <c r="B1385" s="23">
        <v>37887.120000000003</v>
      </c>
      <c r="C1385" s="23">
        <v>37887.120000000003</v>
      </c>
      <c r="D1385" s="23">
        <v>-37887.120000000003</v>
      </c>
      <c r="E1385" s="23">
        <v>0</v>
      </c>
      <c r="F1385" s="31">
        <v>-1</v>
      </c>
    </row>
    <row r="1386" spans="1:6" x14ac:dyDescent="0.2">
      <c r="A1386" s="38" t="s">
        <v>204</v>
      </c>
      <c r="B1386" s="23">
        <v>0</v>
      </c>
      <c r="C1386" s="23">
        <v>1000</v>
      </c>
      <c r="D1386" s="23">
        <v>0</v>
      </c>
      <c r="E1386" s="23">
        <v>1000</v>
      </c>
      <c r="F1386" s="31">
        <v>0</v>
      </c>
    </row>
    <row r="1387" spans="1:6" x14ac:dyDescent="0.2">
      <c r="A1387" s="38" t="s">
        <v>155</v>
      </c>
      <c r="B1387" s="23">
        <v>0</v>
      </c>
      <c r="C1387" s="23">
        <v>4000</v>
      </c>
      <c r="D1387" s="23">
        <v>-4000</v>
      </c>
      <c r="E1387" s="23">
        <v>0</v>
      </c>
      <c r="F1387" s="31">
        <v>-1</v>
      </c>
    </row>
    <row r="1388" spans="1:6" x14ac:dyDescent="0.2">
      <c r="A1388" s="37" t="s">
        <v>231</v>
      </c>
      <c r="B1388" s="23">
        <v>0</v>
      </c>
      <c r="C1388" s="23">
        <v>4000</v>
      </c>
      <c r="D1388" s="23">
        <v>0</v>
      </c>
      <c r="E1388" s="23">
        <v>4000</v>
      </c>
      <c r="F1388" s="31">
        <v>0</v>
      </c>
    </row>
    <row r="1389" spans="1:6" x14ac:dyDescent="0.2">
      <c r="A1389" s="38" t="s">
        <v>241</v>
      </c>
      <c r="B1389" s="23">
        <v>0</v>
      </c>
      <c r="C1389" s="23">
        <v>4000</v>
      </c>
      <c r="D1389" s="23">
        <v>0</v>
      </c>
      <c r="E1389" s="23">
        <v>4000</v>
      </c>
      <c r="F1389" s="31">
        <v>0</v>
      </c>
    </row>
    <row r="1390" spans="1:6" x14ac:dyDescent="0.2">
      <c r="A1390" s="36" t="s">
        <v>207</v>
      </c>
      <c r="B1390" s="23">
        <v>43384.12</v>
      </c>
      <c r="C1390" s="23">
        <v>43384.12</v>
      </c>
      <c r="D1390" s="23">
        <v>-43384.12</v>
      </c>
      <c r="E1390" s="23">
        <v>0</v>
      </c>
      <c r="F1390" s="31">
        <v>-1</v>
      </c>
    </row>
    <row r="1391" spans="1:6" x14ac:dyDescent="0.2">
      <c r="A1391" s="37" t="s">
        <v>121</v>
      </c>
      <c r="B1391" s="23">
        <v>43384.12</v>
      </c>
      <c r="C1391" s="23">
        <v>39176.120000000003</v>
      </c>
      <c r="D1391" s="23">
        <v>-39176.120000000003</v>
      </c>
      <c r="E1391" s="23">
        <v>0</v>
      </c>
      <c r="F1391" s="31">
        <v>-1</v>
      </c>
    </row>
    <row r="1392" spans="1:6" x14ac:dyDescent="0.2">
      <c r="A1392" s="38" t="s">
        <v>357</v>
      </c>
      <c r="B1392" s="23">
        <v>0</v>
      </c>
      <c r="C1392" s="23">
        <v>1000</v>
      </c>
      <c r="D1392" s="23">
        <v>-1000</v>
      </c>
      <c r="E1392" s="23">
        <v>0</v>
      </c>
      <c r="F1392" s="31">
        <v>-1</v>
      </c>
    </row>
    <row r="1393" spans="1:6" x14ac:dyDescent="0.2">
      <c r="A1393" s="38" t="s">
        <v>137</v>
      </c>
      <c r="B1393" s="23">
        <v>3908</v>
      </c>
      <c r="C1393" s="23">
        <v>0</v>
      </c>
      <c r="D1393" s="23">
        <v>0</v>
      </c>
      <c r="E1393" s="23">
        <v>0</v>
      </c>
      <c r="F1393" s="31">
        <v>0</v>
      </c>
    </row>
    <row r="1394" spans="1:6" x14ac:dyDescent="0.2">
      <c r="A1394" s="38" t="s">
        <v>128</v>
      </c>
      <c r="B1394" s="23">
        <v>37887.120000000003</v>
      </c>
      <c r="C1394" s="23">
        <v>36587.120000000003</v>
      </c>
      <c r="D1394" s="23">
        <v>-36587.120000000003</v>
      </c>
      <c r="E1394" s="23">
        <v>0</v>
      </c>
      <c r="F1394" s="31">
        <v>-1</v>
      </c>
    </row>
    <row r="1395" spans="1:6" x14ac:dyDescent="0.2">
      <c r="A1395" s="38" t="s">
        <v>155</v>
      </c>
      <c r="B1395" s="23">
        <v>1589</v>
      </c>
      <c r="C1395" s="23">
        <v>1589</v>
      </c>
      <c r="D1395" s="23">
        <v>-1589</v>
      </c>
      <c r="E1395" s="23">
        <v>0</v>
      </c>
      <c r="F1395" s="31">
        <v>-1</v>
      </c>
    </row>
    <row r="1396" spans="1:6" x14ac:dyDescent="0.2">
      <c r="A1396" s="37" t="s">
        <v>231</v>
      </c>
      <c r="B1396" s="23">
        <v>0</v>
      </c>
      <c r="C1396" s="23">
        <v>4208</v>
      </c>
      <c r="D1396" s="23">
        <v>-4208</v>
      </c>
      <c r="E1396" s="23">
        <v>0</v>
      </c>
      <c r="F1396" s="31">
        <v>-1</v>
      </c>
    </row>
    <row r="1397" spans="1:6" x14ac:dyDescent="0.2">
      <c r="A1397" s="38" t="s">
        <v>234</v>
      </c>
      <c r="B1397" s="23">
        <v>0</v>
      </c>
      <c r="C1397" s="23">
        <v>2908</v>
      </c>
      <c r="D1397" s="23">
        <v>-2908</v>
      </c>
      <c r="E1397" s="23">
        <v>0</v>
      </c>
      <c r="F1397" s="31">
        <v>-1</v>
      </c>
    </row>
    <row r="1398" spans="1:6" x14ac:dyDescent="0.2">
      <c r="A1398" s="38" t="s">
        <v>241</v>
      </c>
      <c r="B1398" s="23">
        <v>0</v>
      </c>
      <c r="C1398" s="23">
        <v>1300</v>
      </c>
      <c r="D1398" s="23">
        <v>-1300</v>
      </c>
      <c r="E1398" s="23">
        <v>0</v>
      </c>
      <c r="F1398" s="31">
        <v>-1</v>
      </c>
    </row>
    <row r="1399" spans="1:6" x14ac:dyDescent="0.2">
      <c r="A1399" s="36" t="s">
        <v>111</v>
      </c>
      <c r="B1399" s="23">
        <v>25416.02</v>
      </c>
      <c r="C1399" s="23">
        <v>25416.020000000004</v>
      </c>
      <c r="D1399" s="23">
        <v>-13116.149999999998</v>
      </c>
      <c r="E1399" s="23">
        <v>12299.87</v>
      </c>
      <c r="F1399" s="31">
        <v>-0.51605837578031477</v>
      </c>
    </row>
    <row r="1400" spans="1:6" x14ac:dyDescent="0.2">
      <c r="A1400" s="37" t="s">
        <v>97</v>
      </c>
      <c r="B1400" s="23">
        <v>0</v>
      </c>
      <c r="C1400" s="23">
        <v>12299.87</v>
      </c>
      <c r="D1400" s="23">
        <v>0</v>
      </c>
      <c r="E1400" s="23">
        <v>12299.87</v>
      </c>
      <c r="F1400" s="31">
        <v>0</v>
      </c>
    </row>
    <row r="1401" spans="1:6" x14ac:dyDescent="0.2">
      <c r="A1401" s="38" t="s">
        <v>98</v>
      </c>
      <c r="B1401" s="23">
        <v>0</v>
      </c>
      <c r="C1401" s="23">
        <v>777.58</v>
      </c>
      <c r="D1401" s="23">
        <v>0</v>
      </c>
      <c r="E1401" s="23">
        <v>777.58</v>
      </c>
      <c r="F1401" s="31">
        <v>0</v>
      </c>
    </row>
    <row r="1402" spans="1:6" x14ac:dyDescent="0.2">
      <c r="A1402" s="38" t="s">
        <v>100</v>
      </c>
      <c r="B1402" s="23">
        <v>0</v>
      </c>
      <c r="C1402" s="23">
        <v>233.33</v>
      </c>
      <c r="D1402" s="23">
        <v>0</v>
      </c>
      <c r="E1402" s="23">
        <v>233.33</v>
      </c>
      <c r="F1402" s="31">
        <v>0</v>
      </c>
    </row>
    <row r="1403" spans="1:6" x14ac:dyDescent="0.2">
      <c r="A1403" s="38" t="s">
        <v>104</v>
      </c>
      <c r="B1403" s="23">
        <v>0</v>
      </c>
      <c r="C1403" s="23">
        <v>9331</v>
      </c>
      <c r="D1403" s="23">
        <v>0</v>
      </c>
      <c r="E1403" s="23">
        <v>9331</v>
      </c>
      <c r="F1403" s="31">
        <v>0</v>
      </c>
    </row>
    <row r="1404" spans="1:6" x14ac:dyDescent="0.2">
      <c r="A1404" s="38" t="s">
        <v>106</v>
      </c>
      <c r="B1404" s="23">
        <v>0</v>
      </c>
      <c r="C1404" s="23">
        <v>1180.3800000000001</v>
      </c>
      <c r="D1404" s="23">
        <v>0</v>
      </c>
      <c r="E1404" s="23">
        <v>1180.3800000000001</v>
      </c>
      <c r="F1404" s="31">
        <v>0</v>
      </c>
    </row>
    <row r="1405" spans="1:6" x14ac:dyDescent="0.2">
      <c r="A1405" s="38" t="s">
        <v>108</v>
      </c>
      <c r="B1405" s="23">
        <v>0</v>
      </c>
      <c r="C1405" s="23">
        <v>777.58</v>
      </c>
      <c r="D1405" s="23">
        <v>0</v>
      </c>
      <c r="E1405" s="23">
        <v>777.58</v>
      </c>
      <c r="F1405" s="31">
        <v>0</v>
      </c>
    </row>
    <row r="1406" spans="1:6" x14ac:dyDescent="0.2">
      <c r="A1406" s="37" t="s">
        <v>121</v>
      </c>
      <c r="B1406" s="23">
        <v>23943.56</v>
      </c>
      <c r="C1406" s="23">
        <v>11643.69</v>
      </c>
      <c r="D1406" s="23">
        <v>-11643.689999999999</v>
      </c>
      <c r="E1406" s="23">
        <v>0</v>
      </c>
      <c r="F1406" s="31">
        <v>-0.99999999999999989</v>
      </c>
    </row>
    <row r="1407" spans="1:6" x14ac:dyDescent="0.2">
      <c r="A1407" s="38" t="s">
        <v>149</v>
      </c>
      <c r="B1407" s="23">
        <v>2000</v>
      </c>
      <c r="C1407" s="23">
        <v>2000</v>
      </c>
      <c r="D1407" s="23">
        <v>-2000</v>
      </c>
      <c r="E1407" s="23">
        <v>0</v>
      </c>
      <c r="F1407" s="31">
        <v>-1</v>
      </c>
    </row>
    <row r="1408" spans="1:6" x14ac:dyDescent="0.2">
      <c r="A1408" s="38" t="s">
        <v>137</v>
      </c>
      <c r="B1408" s="23">
        <v>3000</v>
      </c>
      <c r="C1408" s="23">
        <v>3000</v>
      </c>
      <c r="D1408" s="23">
        <v>-3000</v>
      </c>
      <c r="E1408" s="23">
        <v>0</v>
      </c>
      <c r="F1408" s="31">
        <v>-1</v>
      </c>
    </row>
    <row r="1409" spans="1:6" x14ac:dyDescent="0.2">
      <c r="A1409" s="38" t="s">
        <v>128</v>
      </c>
      <c r="B1409" s="23">
        <v>18943.560000000001</v>
      </c>
      <c r="C1409" s="23">
        <v>6643.6900000000005</v>
      </c>
      <c r="D1409" s="23">
        <v>-6643.69</v>
      </c>
      <c r="E1409" s="23">
        <v>0</v>
      </c>
      <c r="F1409" s="31">
        <v>-0.99999999999999989</v>
      </c>
    </row>
    <row r="1410" spans="1:6" x14ac:dyDescent="0.2">
      <c r="A1410" s="37" t="s">
        <v>231</v>
      </c>
      <c r="B1410" s="23">
        <v>1472.46</v>
      </c>
      <c r="C1410" s="23">
        <v>1472.46</v>
      </c>
      <c r="D1410" s="23">
        <v>-1472.46</v>
      </c>
      <c r="E1410" s="23">
        <v>0</v>
      </c>
      <c r="F1410" s="31">
        <v>-1</v>
      </c>
    </row>
    <row r="1411" spans="1:6" x14ac:dyDescent="0.2">
      <c r="A1411" s="38" t="s">
        <v>236</v>
      </c>
      <c r="B1411" s="23">
        <v>1472.46</v>
      </c>
      <c r="C1411" s="23">
        <v>1472.46</v>
      </c>
      <c r="D1411" s="23">
        <v>-1472.46</v>
      </c>
      <c r="E1411" s="23">
        <v>0</v>
      </c>
      <c r="F1411" s="31">
        <v>-1</v>
      </c>
    </row>
    <row r="1412" spans="1:6" x14ac:dyDescent="0.2">
      <c r="A1412" s="34" t="s">
        <v>405</v>
      </c>
      <c r="B1412" s="23">
        <v>5934169.0899999999</v>
      </c>
      <c r="C1412" s="23">
        <v>5940786.9600000009</v>
      </c>
      <c r="D1412" s="23">
        <v>-1018675.1399999998</v>
      </c>
      <c r="E1412" s="23">
        <v>4922111.8199999994</v>
      </c>
      <c r="F1412" s="31">
        <v>-0.17147141394883475</v>
      </c>
    </row>
    <row r="1413" spans="1:6" x14ac:dyDescent="0.2">
      <c r="A1413" s="35" t="s">
        <v>180</v>
      </c>
      <c r="B1413" s="23">
        <v>182000</v>
      </c>
      <c r="C1413" s="23">
        <v>182000</v>
      </c>
      <c r="D1413" s="23">
        <v>-112000</v>
      </c>
      <c r="E1413" s="23">
        <v>70000</v>
      </c>
      <c r="F1413" s="31">
        <v>-0.61538461538461542</v>
      </c>
    </row>
    <row r="1414" spans="1:6" x14ac:dyDescent="0.2">
      <c r="A1414" s="36" t="s">
        <v>181</v>
      </c>
      <c r="B1414" s="23">
        <v>120000</v>
      </c>
      <c r="C1414" s="23">
        <v>120000</v>
      </c>
      <c r="D1414" s="23">
        <v>-50000</v>
      </c>
      <c r="E1414" s="23">
        <v>70000</v>
      </c>
      <c r="F1414" s="31">
        <v>-0.41666666666666669</v>
      </c>
    </row>
    <row r="1415" spans="1:6" x14ac:dyDescent="0.2">
      <c r="A1415" s="37" t="s">
        <v>121</v>
      </c>
      <c r="B1415" s="23">
        <v>120000</v>
      </c>
      <c r="C1415" s="23">
        <v>120000</v>
      </c>
      <c r="D1415" s="23">
        <v>-50000</v>
      </c>
      <c r="E1415" s="23">
        <v>70000</v>
      </c>
      <c r="F1415" s="31">
        <v>-0.41666666666666669</v>
      </c>
    </row>
    <row r="1416" spans="1:6" x14ac:dyDescent="0.2">
      <c r="A1416" s="38" t="s">
        <v>137</v>
      </c>
      <c r="B1416" s="23">
        <v>120000</v>
      </c>
      <c r="C1416" s="23">
        <v>120000</v>
      </c>
      <c r="D1416" s="23">
        <v>-50000</v>
      </c>
      <c r="E1416" s="23">
        <v>70000</v>
      </c>
      <c r="F1416" s="31">
        <v>-0.41666666666666669</v>
      </c>
    </row>
    <row r="1417" spans="1:6" x14ac:dyDescent="0.2">
      <c r="A1417" s="36" t="s">
        <v>183</v>
      </c>
      <c r="B1417" s="23">
        <v>62000</v>
      </c>
      <c r="C1417" s="23">
        <v>62000</v>
      </c>
      <c r="D1417" s="23">
        <v>-62000</v>
      </c>
      <c r="E1417" s="23">
        <v>0</v>
      </c>
      <c r="F1417" s="31">
        <v>-1</v>
      </c>
    </row>
    <row r="1418" spans="1:6" x14ac:dyDescent="0.2">
      <c r="A1418" s="37" t="s">
        <v>121</v>
      </c>
      <c r="B1418" s="23">
        <v>62000</v>
      </c>
      <c r="C1418" s="23">
        <v>62000</v>
      </c>
      <c r="D1418" s="23">
        <v>-62000</v>
      </c>
      <c r="E1418" s="23">
        <v>0</v>
      </c>
      <c r="F1418" s="31">
        <v>-1</v>
      </c>
    </row>
    <row r="1419" spans="1:6" x14ac:dyDescent="0.2">
      <c r="A1419" s="38" t="s">
        <v>137</v>
      </c>
      <c r="B1419" s="23">
        <v>62000</v>
      </c>
      <c r="C1419" s="23">
        <v>62000</v>
      </c>
      <c r="D1419" s="23">
        <v>-62000</v>
      </c>
      <c r="E1419" s="23">
        <v>0</v>
      </c>
      <c r="F1419" s="31">
        <v>-1</v>
      </c>
    </row>
    <row r="1420" spans="1:6" x14ac:dyDescent="0.2">
      <c r="A1420" s="35" t="s">
        <v>186</v>
      </c>
      <c r="B1420" s="23">
        <v>17054.23</v>
      </c>
      <c r="C1420" s="23">
        <v>17054.23</v>
      </c>
      <c r="D1420" s="23">
        <v>-17054.23</v>
      </c>
      <c r="E1420" s="23">
        <v>0</v>
      </c>
      <c r="F1420" s="31">
        <v>-1</v>
      </c>
    </row>
    <row r="1421" spans="1:6" x14ac:dyDescent="0.2">
      <c r="A1421" s="36" t="s">
        <v>187</v>
      </c>
      <c r="B1421" s="23">
        <v>17054.23</v>
      </c>
      <c r="C1421" s="23">
        <v>17054.23</v>
      </c>
      <c r="D1421" s="23">
        <v>-17054.23</v>
      </c>
      <c r="E1421" s="23">
        <v>0</v>
      </c>
      <c r="F1421" s="31">
        <v>-1</v>
      </c>
    </row>
    <row r="1422" spans="1:6" x14ac:dyDescent="0.2">
      <c r="A1422" s="37" t="s">
        <v>121</v>
      </c>
      <c r="B1422" s="23">
        <v>17054.23</v>
      </c>
      <c r="C1422" s="23">
        <v>17054.23</v>
      </c>
      <c r="D1422" s="23">
        <v>-17054.23</v>
      </c>
      <c r="E1422" s="23">
        <v>0</v>
      </c>
      <c r="F1422" s="31">
        <v>-1</v>
      </c>
    </row>
    <row r="1423" spans="1:6" x14ac:dyDescent="0.2">
      <c r="A1423" s="38" t="s">
        <v>149</v>
      </c>
      <c r="B1423" s="23">
        <v>2014.23</v>
      </c>
      <c r="C1423" s="23">
        <v>2014.23</v>
      </c>
      <c r="D1423" s="23">
        <v>-2014.23</v>
      </c>
      <c r="E1423" s="23">
        <v>0</v>
      </c>
      <c r="F1423" s="31">
        <v>-1</v>
      </c>
    </row>
    <row r="1424" spans="1:6" x14ac:dyDescent="0.2">
      <c r="A1424" s="38" t="s">
        <v>124</v>
      </c>
      <c r="B1424" s="23">
        <v>1040</v>
      </c>
      <c r="C1424" s="23">
        <v>1040</v>
      </c>
      <c r="D1424" s="23">
        <v>-1040</v>
      </c>
      <c r="E1424" s="23">
        <v>0</v>
      </c>
      <c r="F1424" s="31">
        <v>-1</v>
      </c>
    </row>
    <row r="1425" spans="1:6" x14ac:dyDescent="0.2">
      <c r="A1425" s="38" t="s">
        <v>145</v>
      </c>
      <c r="B1425" s="23">
        <v>5000</v>
      </c>
      <c r="C1425" s="23">
        <v>5000</v>
      </c>
      <c r="D1425" s="23">
        <v>-5000</v>
      </c>
      <c r="E1425" s="23">
        <v>0</v>
      </c>
      <c r="F1425" s="31">
        <v>-1</v>
      </c>
    </row>
    <row r="1426" spans="1:6" x14ac:dyDescent="0.2">
      <c r="A1426" s="38" t="s">
        <v>132</v>
      </c>
      <c r="B1426" s="23">
        <v>9000</v>
      </c>
      <c r="C1426" s="23">
        <v>9000</v>
      </c>
      <c r="D1426" s="23">
        <v>-9000</v>
      </c>
      <c r="E1426" s="23">
        <v>0</v>
      </c>
      <c r="F1426" s="31">
        <v>-1</v>
      </c>
    </row>
    <row r="1427" spans="1:6" x14ac:dyDescent="0.2">
      <c r="A1427" s="35" t="s">
        <v>7</v>
      </c>
      <c r="B1427" s="23">
        <v>2649049.88</v>
      </c>
      <c r="C1427" s="23">
        <v>2655667.75</v>
      </c>
      <c r="D1427" s="23">
        <v>-342202.38</v>
      </c>
      <c r="E1427" s="23">
        <v>2313465.3699999996</v>
      </c>
      <c r="F1427" s="31">
        <v>-0.12885737683111903</v>
      </c>
    </row>
    <row r="1428" spans="1:6" x14ac:dyDescent="0.2">
      <c r="A1428" s="36" t="s">
        <v>41</v>
      </c>
      <c r="B1428" s="23">
        <v>778200</v>
      </c>
      <c r="C1428" s="23">
        <v>778200.00000000012</v>
      </c>
      <c r="D1428" s="23">
        <v>-104979.24999999999</v>
      </c>
      <c r="E1428" s="23">
        <v>673220.75000000012</v>
      </c>
      <c r="F1428" s="31">
        <v>-0.13490008995116934</v>
      </c>
    </row>
    <row r="1429" spans="1:6" x14ac:dyDescent="0.2">
      <c r="A1429" s="37" t="s">
        <v>42</v>
      </c>
      <c r="B1429" s="23">
        <v>771000</v>
      </c>
      <c r="C1429" s="23">
        <v>771000.00000000012</v>
      </c>
      <c r="D1429" s="23">
        <v>-104979.24999999999</v>
      </c>
      <c r="E1429" s="23">
        <v>666020.75000000012</v>
      </c>
      <c r="F1429" s="31">
        <v>-0.13615985732814523</v>
      </c>
    </row>
    <row r="1430" spans="1:6" x14ac:dyDescent="0.2">
      <c r="A1430" s="38" t="s">
        <v>43</v>
      </c>
      <c r="B1430" s="23">
        <v>16800</v>
      </c>
      <c r="C1430" s="23">
        <v>13000</v>
      </c>
      <c r="D1430" s="23">
        <v>0</v>
      </c>
      <c r="E1430" s="23">
        <v>13000</v>
      </c>
      <c r="F1430" s="31">
        <v>0</v>
      </c>
    </row>
    <row r="1431" spans="1:6" x14ac:dyDescent="0.2">
      <c r="A1431" s="38" t="s">
        <v>46</v>
      </c>
      <c r="B1431" s="23">
        <v>37200</v>
      </c>
      <c r="C1431" s="23">
        <v>37200</v>
      </c>
      <c r="D1431" s="23">
        <v>0</v>
      </c>
      <c r="E1431" s="23">
        <v>37200</v>
      </c>
      <c r="F1431" s="31">
        <v>0</v>
      </c>
    </row>
    <row r="1432" spans="1:6" x14ac:dyDescent="0.2">
      <c r="A1432" s="38" t="s">
        <v>48</v>
      </c>
      <c r="B1432" s="23">
        <v>10000</v>
      </c>
      <c r="C1432" s="23">
        <v>6000</v>
      </c>
      <c r="D1432" s="23">
        <v>0</v>
      </c>
      <c r="E1432" s="23">
        <v>6000</v>
      </c>
      <c r="F1432" s="31">
        <v>0</v>
      </c>
    </row>
    <row r="1433" spans="1:6" x14ac:dyDescent="0.2">
      <c r="A1433" s="38" t="s">
        <v>50</v>
      </c>
      <c r="B1433" s="23">
        <v>65000</v>
      </c>
      <c r="C1433" s="23">
        <v>51303.67</v>
      </c>
      <c r="D1433" s="23">
        <v>-22943.47</v>
      </c>
      <c r="E1433" s="23">
        <v>28360.199999999997</v>
      </c>
      <c r="F1433" s="31">
        <v>-0.44720913728004258</v>
      </c>
    </row>
    <row r="1434" spans="1:6" x14ac:dyDescent="0.2">
      <c r="A1434" s="38" t="s">
        <v>52</v>
      </c>
      <c r="B1434" s="23">
        <v>0</v>
      </c>
      <c r="C1434" s="23">
        <v>1344</v>
      </c>
      <c r="D1434" s="23">
        <v>0</v>
      </c>
      <c r="E1434" s="23">
        <v>1344</v>
      </c>
      <c r="F1434" s="31">
        <v>0</v>
      </c>
    </row>
    <row r="1435" spans="1:6" x14ac:dyDescent="0.2">
      <c r="A1435" s="38" t="s">
        <v>54</v>
      </c>
      <c r="B1435" s="23">
        <v>0</v>
      </c>
      <c r="C1435" s="23">
        <v>2531.0500000000002</v>
      </c>
      <c r="D1435" s="23">
        <v>-2531.0500000000002</v>
      </c>
      <c r="E1435" s="23">
        <v>0</v>
      </c>
      <c r="F1435" s="31">
        <v>-1</v>
      </c>
    </row>
    <row r="1436" spans="1:6" x14ac:dyDescent="0.2">
      <c r="A1436" s="38" t="s">
        <v>56</v>
      </c>
      <c r="B1436" s="23">
        <v>380000</v>
      </c>
      <c r="C1436" s="23">
        <v>356430.7</v>
      </c>
      <c r="D1436" s="23">
        <v>-31171.94</v>
      </c>
      <c r="E1436" s="23">
        <v>325258.76</v>
      </c>
      <c r="F1436" s="31">
        <v>-8.745582240811467E-2</v>
      </c>
    </row>
    <row r="1437" spans="1:6" x14ac:dyDescent="0.2">
      <c r="A1437" s="38" t="s">
        <v>58</v>
      </c>
      <c r="B1437" s="23">
        <v>125000</v>
      </c>
      <c r="C1437" s="23">
        <v>125000</v>
      </c>
      <c r="D1437" s="23">
        <v>-38709.56</v>
      </c>
      <c r="E1437" s="23">
        <v>86290.44</v>
      </c>
      <c r="F1437" s="31">
        <v>-0.30967647999999998</v>
      </c>
    </row>
    <row r="1438" spans="1:6" x14ac:dyDescent="0.2">
      <c r="A1438" s="38" t="s">
        <v>60</v>
      </c>
      <c r="B1438" s="23">
        <v>2000</v>
      </c>
      <c r="C1438" s="23">
        <v>2000</v>
      </c>
      <c r="D1438" s="23">
        <v>-44</v>
      </c>
      <c r="E1438" s="23">
        <v>1956</v>
      </c>
      <c r="F1438" s="31">
        <v>-2.1999999999999999E-2</v>
      </c>
    </row>
    <row r="1439" spans="1:6" x14ac:dyDescent="0.2">
      <c r="A1439" s="38" t="s">
        <v>62</v>
      </c>
      <c r="B1439" s="23">
        <v>53000</v>
      </c>
      <c r="C1439" s="23">
        <v>5138.9400000000023</v>
      </c>
      <c r="D1439" s="23">
        <v>-200</v>
      </c>
      <c r="E1439" s="23">
        <v>4938.9400000000023</v>
      </c>
      <c r="F1439" s="31">
        <v>-3.8918531837304954E-2</v>
      </c>
    </row>
    <row r="1440" spans="1:6" x14ac:dyDescent="0.2">
      <c r="A1440" s="38" t="s">
        <v>299</v>
      </c>
      <c r="B1440" s="23">
        <v>0</v>
      </c>
      <c r="C1440" s="23">
        <v>4480</v>
      </c>
      <c r="D1440" s="23">
        <v>0</v>
      </c>
      <c r="E1440" s="23">
        <v>4480</v>
      </c>
      <c r="F1440" s="31">
        <v>0</v>
      </c>
    </row>
    <row r="1441" spans="1:6" x14ac:dyDescent="0.2">
      <c r="A1441" s="38" t="s">
        <v>64</v>
      </c>
      <c r="B1441" s="23">
        <v>3000</v>
      </c>
      <c r="C1441" s="23">
        <v>19734.12</v>
      </c>
      <c r="D1441" s="23">
        <v>0</v>
      </c>
      <c r="E1441" s="23">
        <v>19734.12</v>
      </c>
      <c r="F1441" s="31">
        <v>0</v>
      </c>
    </row>
    <row r="1442" spans="1:6" x14ac:dyDescent="0.2">
      <c r="A1442" s="38" t="s">
        <v>66</v>
      </c>
      <c r="B1442" s="23">
        <v>3000</v>
      </c>
      <c r="C1442" s="23">
        <v>10237.73</v>
      </c>
      <c r="D1442" s="23">
        <v>0</v>
      </c>
      <c r="E1442" s="23">
        <v>10237.73</v>
      </c>
      <c r="F1442" s="31">
        <v>0</v>
      </c>
    </row>
    <row r="1443" spans="1:6" x14ac:dyDescent="0.2">
      <c r="A1443" s="38" t="s">
        <v>407</v>
      </c>
      <c r="B1443" s="23">
        <v>0</v>
      </c>
      <c r="C1443" s="23">
        <v>18000</v>
      </c>
      <c r="D1443" s="23">
        <v>0</v>
      </c>
      <c r="E1443" s="23">
        <v>18000</v>
      </c>
      <c r="F1443" s="31">
        <v>0</v>
      </c>
    </row>
    <row r="1444" spans="1:6" x14ac:dyDescent="0.2">
      <c r="A1444" s="38" t="s">
        <v>70</v>
      </c>
      <c r="B1444" s="23">
        <v>1000</v>
      </c>
      <c r="C1444" s="23">
        <v>6000</v>
      </c>
      <c r="D1444" s="23">
        <v>0</v>
      </c>
      <c r="E1444" s="23">
        <v>6000</v>
      </c>
      <c r="F1444" s="31">
        <v>0</v>
      </c>
    </row>
    <row r="1445" spans="1:6" x14ac:dyDescent="0.2">
      <c r="A1445" s="38" t="s">
        <v>280</v>
      </c>
      <c r="B1445" s="23">
        <v>0</v>
      </c>
      <c r="C1445" s="23">
        <v>120</v>
      </c>
      <c r="D1445" s="23">
        <v>-120</v>
      </c>
      <c r="E1445" s="23">
        <v>0</v>
      </c>
      <c r="F1445" s="31">
        <v>-1</v>
      </c>
    </row>
    <row r="1446" spans="1:6" x14ac:dyDescent="0.2">
      <c r="A1446" s="38" t="s">
        <v>74</v>
      </c>
      <c r="B1446" s="23">
        <v>16000</v>
      </c>
      <c r="C1446" s="23">
        <v>15680</v>
      </c>
      <c r="D1446" s="23">
        <v>-3160</v>
      </c>
      <c r="E1446" s="23">
        <v>12520</v>
      </c>
      <c r="F1446" s="31">
        <v>-0.20153061224489796</v>
      </c>
    </row>
    <row r="1447" spans="1:6" x14ac:dyDescent="0.2">
      <c r="A1447" s="38" t="s">
        <v>76</v>
      </c>
      <c r="B1447" s="23">
        <v>20000</v>
      </c>
      <c r="C1447" s="23">
        <v>8373.68</v>
      </c>
      <c r="D1447" s="23">
        <v>-1989.68</v>
      </c>
      <c r="E1447" s="23">
        <v>6384</v>
      </c>
      <c r="F1447" s="31">
        <v>-0.23761118170266837</v>
      </c>
    </row>
    <row r="1448" spans="1:6" x14ac:dyDescent="0.2">
      <c r="A1448" s="38" t="s">
        <v>78</v>
      </c>
      <c r="B1448" s="23">
        <v>13000</v>
      </c>
      <c r="C1448" s="23">
        <v>16136</v>
      </c>
      <c r="D1448" s="23">
        <v>-4109.55</v>
      </c>
      <c r="E1448" s="23">
        <v>12026.45</v>
      </c>
      <c r="F1448" s="31">
        <v>-0.25468207734258802</v>
      </c>
    </row>
    <row r="1449" spans="1:6" x14ac:dyDescent="0.2">
      <c r="A1449" s="38" t="s">
        <v>82</v>
      </c>
      <c r="B1449" s="23">
        <v>17000</v>
      </c>
      <c r="C1449" s="23">
        <v>47940.19</v>
      </c>
      <c r="D1449" s="23">
        <v>0</v>
      </c>
      <c r="E1449" s="23">
        <v>47940.19</v>
      </c>
      <c r="F1449" s="31">
        <v>0</v>
      </c>
    </row>
    <row r="1450" spans="1:6" x14ac:dyDescent="0.2">
      <c r="A1450" s="38" t="s">
        <v>86</v>
      </c>
      <c r="B1450" s="23">
        <v>0</v>
      </c>
      <c r="C1450" s="23">
        <v>7000</v>
      </c>
      <c r="D1450" s="23">
        <v>0</v>
      </c>
      <c r="E1450" s="23">
        <v>7000</v>
      </c>
      <c r="F1450" s="31">
        <v>0</v>
      </c>
    </row>
    <row r="1451" spans="1:6" x14ac:dyDescent="0.2">
      <c r="A1451" s="38" t="s">
        <v>88</v>
      </c>
      <c r="B1451" s="23">
        <v>9000</v>
      </c>
      <c r="C1451" s="23">
        <v>15781.92</v>
      </c>
      <c r="D1451" s="23">
        <v>0</v>
      </c>
      <c r="E1451" s="23">
        <v>15781.92</v>
      </c>
      <c r="F1451" s="31">
        <v>0</v>
      </c>
    </row>
    <row r="1452" spans="1:6" x14ac:dyDescent="0.2">
      <c r="A1452" s="38" t="s">
        <v>409</v>
      </c>
      <c r="B1452" s="23">
        <v>0</v>
      </c>
      <c r="C1452" s="23">
        <v>1568</v>
      </c>
      <c r="D1452" s="23">
        <v>0</v>
      </c>
      <c r="E1452" s="23">
        <v>1568</v>
      </c>
      <c r="F1452" s="31">
        <v>0</v>
      </c>
    </row>
    <row r="1453" spans="1:6" x14ac:dyDescent="0.2">
      <c r="A1453" s="37" t="s">
        <v>90</v>
      </c>
      <c r="B1453" s="23">
        <v>7200</v>
      </c>
      <c r="C1453" s="23">
        <v>7200</v>
      </c>
      <c r="D1453" s="23">
        <v>0</v>
      </c>
      <c r="E1453" s="23">
        <v>7200</v>
      </c>
      <c r="F1453" s="31">
        <v>0</v>
      </c>
    </row>
    <row r="1454" spans="1:6" x14ac:dyDescent="0.2">
      <c r="A1454" s="38" t="s">
        <v>91</v>
      </c>
      <c r="B1454" s="23">
        <v>6500</v>
      </c>
      <c r="C1454" s="23">
        <v>6500</v>
      </c>
      <c r="D1454" s="23">
        <v>0</v>
      </c>
      <c r="E1454" s="23">
        <v>6500</v>
      </c>
      <c r="F1454" s="31">
        <v>0</v>
      </c>
    </row>
    <row r="1455" spans="1:6" x14ac:dyDescent="0.2">
      <c r="A1455" s="38" t="s">
        <v>310</v>
      </c>
      <c r="B1455" s="23">
        <v>700</v>
      </c>
      <c r="C1455" s="23">
        <v>700</v>
      </c>
      <c r="D1455" s="23">
        <v>0</v>
      </c>
      <c r="E1455" s="23">
        <v>700</v>
      </c>
      <c r="F1455" s="31">
        <v>0</v>
      </c>
    </row>
    <row r="1456" spans="1:6" x14ac:dyDescent="0.2">
      <c r="A1456" s="36" t="s">
        <v>8</v>
      </c>
      <c r="B1456" s="23">
        <v>1870849.8800000004</v>
      </c>
      <c r="C1456" s="23">
        <v>1877467.7500000002</v>
      </c>
      <c r="D1456" s="23">
        <v>-237223.13</v>
      </c>
      <c r="E1456" s="23">
        <v>1640244.6200000003</v>
      </c>
      <c r="F1456" s="31">
        <v>-0.12635270565899201</v>
      </c>
    </row>
    <row r="1457" spans="1:6" x14ac:dyDescent="0.2">
      <c r="A1457" s="37" t="s">
        <v>9</v>
      </c>
      <c r="B1457" s="23">
        <v>1870849.8800000004</v>
      </c>
      <c r="C1457" s="23">
        <v>1877467.7500000002</v>
      </c>
      <c r="D1457" s="23">
        <v>-237223.13</v>
      </c>
      <c r="E1457" s="23">
        <v>1640244.6200000003</v>
      </c>
      <c r="F1457" s="31">
        <v>-0.12635270565899201</v>
      </c>
    </row>
    <row r="1458" spans="1:6" x14ac:dyDescent="0.2">
      <c r="A1458" s="38" t="s">
        <v>10</v>
      </c>
      <c r="B1458" s="23">
        <v>1253772</v>
      </c>
      <c r="C1458" s="23">
        <v>1267102</v>
      </c>
      <c r="D1458" s="23">
        <v>-155486.81</v>
      </c>
      <c r="E1458" s="23">
        <v>1111615.19</v>
      </c>
      <c r="F1458" s="31">
        <v>-0.12271057105110716</v>
      </c>
    </row>
    <row r="1459" spans="1:6" x14ac:dyDescent="0.2">
      <c r="A1459" s="38" t="s">
        <v>13</v>
      </c>
      <c r="B1459" s="23">
        <v>94303.2</v>
      </c>
      <c r="C1459" s="23">
        <v>94303.2</v>
      </c>
      <c r="D1459" s="23">
        <v>-9469.0300000000007</v>
      </c>
      <c r="E1459" s="23">
        <v>84834.17</v>
      </c>
      <c r="F1459" s="31">
        <v>-0.10041048447984799</v>
      </c>
    </row>
    <row r="1460" spans="1:6" x14ac:dyDescent="0.2">
      <c r="A1460" s="38" t="s">
        <v>15</v>
      </c>
      <c r="B1460" s="23">
        <v>113052.6</v>
      </c>
      <c r="C1460" s="23">
        <v>113672.6</v>
      </c>
      <c r="D1460" s="23">
        <v>0</v>
      </c>
      <c r="E1460" s="23">
        <v>113672.6</v>
      </c>
      <c r="F1460" s="31">
        <v>0</v>
      </c>
    </row>
    <row r="1461" spans="1:6" x14ac:dyDescent="0.2">
      <c r="A1461" s="38" t="s">
        <v>17</v>
      </c>
      <c r="B1461" s="23">
        <v>40987.82</v>
      </c>
      <c r="C1461" s="23">
        <v>40987.82</v>
      </c>
      <c r="D1461" s="23">
        <v>0</v>
      </c>
      <c r="E1461" s="23">
        <v>40987.82</v>
      </c>
      <c r="F1461" s="31">
        <v>0</v>
      </c>
    </row>
    <row r="1462" spans="1:6" x14ac:dyDescent="0.2">
      <c r="A1462" s="38" t="s">
        <v>19</v>
      </c>
      <c r="B1462" s="23">
        <v>1584</v>
      </c>
      <c r="C1462" s="23">
        <v>1584</v>
      </c>
      <c r="D1462" s="23">
        <v>-1264.21</v>
      </c>
      <c r="E1462" s="23">
        <v>319.78999999999996</v>
      </c>
      <c r="F1462" s="31">
        <v>-0.79811237373737376</v>
      </c>
    </row>
    <row r="1463" spans="1:6" x14ac:dyDescent="0.2">
      <c r="A1463" s="38" t="s">
        <v>21</v>
      </c>
      <c r="B1463" s="23">
        <v>12672</v>
      </c>
      <c r="C1463" s="23">
        <v>12672</v>
      </c>
      <c r="D1463" s="23">
        <v>-5522.63</v>
      </c>
      <c r="E1463" s="23">
        <v>7149.37</v>
      </c>
      <c r="F1463" s="31">
        <v>-0.43581360479797981</v>
      </c>
    </row>
    <row r="1464" spans="1:6" x14ac:dyDescent="0.2">
      <c r="A1464" s="38" t="s">
        <v>23</v>
      </c>
      <c r="B1464" s="23">
        <v>471.52</v>
      </c>
      <c r="C1464" s="23">
        <v>471.52</v>
      </c>
      <c r="D1464" s="23">
        <v>-229.52</v>
      </c>
      <c r="E1464" s="23">
        <v>241.99999999999997</v>
      </c>
      <c r="F1464" s="31">
        <v>-0.48676620291822198</v>
      </c>
    </row>
    <row r="1465" spans="1:6" x14ac:dyDescent="0.2">
      <c r="A1465" s="38" t="s">
        <v>25</v>
      </c>
      <c r="B1465" s="23">
        <v>2829.1</v>
      </c>
      <c r="C1465" s="23">
        <v>2829.1</v>
      </c>
      <c r="D1465" s="23">
        <v>381.43</v>
      </c>
      <c r="E1465" s="23">
        <v>3210.5299999999997</v>
      </c>
      <c r="F1465" s="31">
        <v>0.13482379555335619</v>
      </c>
    </row>
    <row r="1466" spans="1:6" x14ac:dyDescent="0.2">
      <c r="A1466" s="38" t="s">
        <v>27</v>
      </c>
      <c r="B1466" s="23">
        <v>4962.9399999999996</v>
      </c>
      <c r="C1466" s="23">
        <v>4962.9399999999996</v>
      </c>
      <c r="D1466" s="23">
        <v>0</v>
      </c>
      <c r="E1466" s="23">
        <v>4962.9399999999996</v>
      </c>
      <c r="F1466" s="31">
        <v>0</v>
      </c>
    </row>
    <row r="1467" spans="1:6" x14ac:dyDescent="0.2">
      <c r="A1467" s="38" t="s">
        <v>29</v>
      </c>
      <c r="B1467" s="23">
        <v>20856</v>
      </c>
      <c r="C1467" s="23">
        <v>20856</v>
      </c>
      <c r="D1467" s="23">
        <v>-4555.54</v>
      </c>
      <c r="E1467" s="23">
        <v>16300.46</v>
      </c>
      <c r="F1467" s="31">
        <v>-0.21842827004219409</v>
      </c>
    </row>
    <row r="1468" spans="1:6" x14ac:dyDescent="0.2">
      <c r="A1468" s="38" t="s">
        <v>265</v>
      </c>
      <c r="B1468" s="23">
        <v>8556</v>
      </c>
      <c r="C1468" s="23">
        <v>0</v>
      </c>
      <c r="D1468" s="23">
        <v>0</v>
      </c>
      <c r="E1468" s="23">
        <v>0</v>
      </c>
      <c r="F1468" s="31">
        <v>0</v>
      </c>
    </row>
    <row r="1469" spans="1:6" x14ac:dyDescent="0.2">
      <c r="A1469" s="38" t="s">
        <v>31</v>
      </c>
      <c r="B1469" s="23">
        <v>6150.4</v>
      </c>
      <c r="C1469" s="23">
        <v>6150.4</v>
      </c>
      <c r="D1469" s="23">
        <v>-2799.2</v>
      </c>
      <c r="E1469" s="23">
        <v>3351.2</v>
      </c>
      <c r="F1469" s="31">
        <v>-0.45512486992715923</v>
      </c>
    </row>
    <row r="1470" spans="1:6" x14ac:dyDescent="0.2">
      <c r="A1470" s="38" t="s">
        <v>33</v>
      </c>
      <c r="B1470" s="23">
        <v>12479.8</v>
      </c>
      <c r="C1470" s="23">
        <v>12479.8</v>
      </c>
      <c r="D1470" s="23">
        <v>-9314.68</v>
      </c>
      <c r="E1470" s="23">
        <v>3165.119999999999</v>
      </c>
      <c r="F1470" s="31">
        <v>-0.74638055097036815</v>
      </c>
    </row>
    <row r="1471" spans="1:6" x14ac:dyDescent="0.2">
      <c r="A1471" s="38" t="s">
        <v>35</v>
      </c>
      <c r="B1471" s="23">
        <v>171142.33</v>
      </c>
      <c r="C1471" s="23">
        <v>171746.19999999998</v>
      </c>
      <c r="D1471" s="23">
        <v>-19409.41</v>
      </c>
      <c r="E1471" s="23">
        <v>152336.78999999998</v>
      </c>
      <c r="F1471" s="31">
        <v>-0.1130121656257897</v>
      </c>
    </row>
    <row r="1472" spans="1:6" x14ac:dyDescent="0.2">
      <c r="A1472" s="38" t="s">
        <v>37</v>
      </c>
      <c r="B1472" s="23">
        <v>113052.6</v>
      </c>
      <c r="C1472" s="23">
        <v>113672.6</v>
      </c>
      <c r="D1472" s="23">
        <v>-29553.53</v>
      </c>
      <c r="E1472" s="23">
        <v>84119.07</v>
      </c>
      <c r="F1472" s="31">
        <v>-0.25998815897586575</v>
      </c>
    </row>
    <row r="1473" spans="1:6" x14ac:dyDescent="0.2">
      <c r="A1473" s="38" t="s">
        <v>39</v>
      </c>
      <c r="B1473" s="23">
        <v>13977.57</v>
      </c>
      <c r="C1473" s="23">
        <v>13977.57</v>
      </c>
      <c r="D1473" s="23">
        <v>0</v>
      </c>
      <c r="E1473" s="23">
        <v>13977.57</v>
      </c>
      <c r="F1473" s="31">
        <v>0</v>
      </c>
    </row>
    <row r="1474" spans="1:6" x14ac:dyDescent="0.2">
      <c r="A1474" s="35" t="s">
        <v>211</v>
      </c>
      <c r="B1474" s="23">
        <v>35500</v>
      </c>
      <c r="C1474" s="23">
        <v>35500</v>
      </c>
      <c r="D1474" s="23">
        <v>-1500</v>
      </c>
      <c r="E1474" s="23">
        <v>34000</v>
      </c>
      <c r="F1474" s="31">
        <v>-4.2253521126760563E-2</v>
      </c>
    </row>
    <row r="1475" spans="1:6" x14ac:dyDescent="0.2">
      <c r="A1475" s="36" t="s">
        <v>212</v>
      </c>
      <c r="B1475" s="23">
        <v>24500</v>
      </c>
      <c r="C1475" s="23">
        <v>20500</v>
      </c>
      <c r="D1475" s="23">
        <v>-1500</v>
      </c>
      <c r="E1475" s="23">
        <v>19000</v>
      </c>
      <c r="F1475" s="31">
        <v>-7.3170731707317069E-2</v>
      </c>
    </row>
    <row r="1476" spans="1:6" x14ac:dyDescent="0.2">
      <c r="A1476" s="37" t="s">
        <v>121</v>
      </c>
      <c r="B1476" s="23">
        <v>15000</v>
      </c>
      <c r="C1476" s="23">
        <v>11000</v>
      </c>
      <c r="D1476" s="23">
        <v>-1500</v>
      </c>
      <c r="E1476" s="23">
        <v>9500</v>
      </c>
      <c r="F1476" s="31">
        <v>-0.13636363636363635</v>
      </c>
    </row>
    <row r="1477" spans="1:6" x14ac:dyDescent="0.2">
      <c r="A1477" s="38" t="s">
        <v>149</v>
      </c>
      <c r="B1477" s="23">
        <v>1500</v>
      </c>
      <c r="C1477" s="23">
        <v>1500</v>
      </c>
      <c r="D1477" s="23">
        <v>-1500</v>
      </c>
      <c r="E1477" s="23">
        <v>0</v>
      </c>
      <c r="F1477" s="31">
        <v>-1</v>
      </c>
    </row>
    <row r="1478" spans="1:6" x14ac:dyDescent="0.2">
      <c r="A1478" s="38" t="s">
        <v>137</v>
      </c>
      <c r="B1478" s="23">
        <v>4000</v>
      </c>
      <c r="C1478" s="23">
        <v>0</v>
      </c>
      <c r="D1478" s="23">
        <v>0</v>
      </c>
      <c r="E1478" s="23">
        <v>0</v>
      </c>
      <c r="F1478" s="31">
        <v>0</v>
      </c>
    </row>
    <row r="1479" spans="1:6" x14ac:dyDescent="0.2">
      <c r="A1479" s="38" t="s">
        <v>175</v>
      </c>
      <c r="B1479" s="23">
        <v>9500</v>
      </c>
      <c r="C1479" s="23">
        <v>9500</v>
      </c>
      <c r="D1479" s="23">
        <v>0</v>
      </c>
      <c r="E1479" s="23">
        <v>9500</v>
      </c>
      <c r="F1479" s="31">
        <v>0</v>
      </c>
    </row>
    <row r="1480" spans="1:6" x14ac:dyDescent="0.2">
      <c r="A1480" s="37" t="s">
        <v>231</v>
      </c>
      <c r="B1480" s="23">
        <v>9500</v>
      </c>
      <c r="C1480" s="23">
        <v>9500</v>
      </c>
      <c r="D1480" s="23">
        <v>0</v>
      </c>
      <c r="E1480" s="23">
        <v>9500</v>
      </c>
      <c r="F1480" s="31">
        <v>0</v>
      </c>
    </row>
    <row r="1481" spans="1:6" x14ac:dyDescent="0.2">
      <c r="A1481" s="38" t="s">
        <v>232</v>
      </c>
      <c r="B1481" s="23">
        <v>9500</v>
      </c>
      <c r="C1481" s="23">
        <v>9500</v>
      </c>
      <c r="D1481" s="23">
        <v>0</v>
      </c>
      <c r="E1481" s="23">
        <v>9500</v>
      </c>
      <c r="F1481" s="31">
        <v>0</v>
      </c>
    </row>
    <row r="1482" spans="1:6" x14ac:dyDescent="0.2">
      <c r="A1482" s="36" t="s">
        <v>220</v>
      </c>
      <c r="B1482" s="23">
        <v>11000</v>
      </c>
      <c r="C1482" s="23">
        <v>15000</v>
      </c>
      <c r="D1482" s="23">
        <v>0</v>
      </c>
      <c r="E1482" s="23">
        <v>15000</v>
      </c>
      <c r="F1482" s="31">
        <v>0</v>
      </c>
    </row>
    <row r="1483" spans="1:6" x14ac:dyDescent="0.2">
      <c r="A1483" s="37" t="s">
        <v>121</v>
      </c>
      <c r="B1483" s="23">
        <v>11000</v>
      </c>
      <c r="C1483" s="23">
        <v>8501.92</v>
      </c>
      <c r="D1483" s="23">
        <v>0</v>
      </c>
      <c r="E1483" s="23">
        <v>8501.92</v>
      </c>
      <c r="F1483" s="31">
        <v>0</v>
      </c>
    </row>
    <row r="1484" spans="1:6" x14ac:dyDescent="0.2">
      <c r="A1484" s="38" t="s">
        <v>178</v>
      </c>
      <c r="B1484" s="23">
        <v>4000</v>
      </c>
      <c r="C1484" s="23">
        <v>1501.92</v>
      </c>
      <c r="D1484" s="23">
        <v>0</v>
      </c>
      <c r="E1484" s="23">
        <v>1501.92</v>
      </c>
      <c r="F1484" s="31">
        <v>0</v>
      </c>
    </row>
    <row r="1485" spans="1:6" x14ac:dyDescent="0.2">
      <c r="A1485" s="38" t="s">
        <v>175</v>
      </c>
      <c r="B1485" s="23">
        <v>7000</v>
      </c>
      <c r="C1485" s="23">
        <v>7000</v>
      </c>
      <c r="D1485" s="23">
        <v>0</v>
      </c>
      <c r="E1485" s="23">
        <v>7000</v>
      </c>
      <c r="F1485" s="31">
        <v>0</v>
      </c>
    </row>
    <row r="1486" spans="1:6" x14ac:dyDescent="0.2">
      <c r="A1486" s="37" t="s">
        <v>231</v>
      </c>
      <c r="B1486" s="23">
        <v>0</v>
      </c>
      <c r="C1486" s="23">
        <v>6498.08</v>
      </c>
      <c r="D1486" s="23">
        <v>0</v>
      </c>
      <c r="E1486" s="23">
        <v>6498.08</v>
      </c>
      <c r="F1486" s="31">
        <v>0</v>
      </c>
    </row>
    <row r="1487" spans="1:6" x14ac:dyDescent="0.2">
      <c r="A1487" s="38" t="s">
        <v>236</v>
      </c>
      <c r="B1487" s="23">
        <v>0</v>
      </c>
      <c r="C1487" s="23">
        <v>6498.08</v>
      </c>
      <c r="D1487" s="23">
        <v>0</v>
      </c>
      <c r="E1487" s="23">
        <v>6498.08</v>
      </c>
      <c r="F1487" s="31">
        <v>0</v>
      </c>
    </row>
    <row r="1488" spans="1:6" x14ac:dyDescent="0.2">
      <c r="A1488" s="35" t="s">
        <v>95</v>
      </c>
      <c r="B1488" s="23">
        <v>2813251.4000000004</v>
      </c>
      <c r="C1488" s="23">
        <v>2813251.4</v>
      </c>
      <c r="D1488" s="23">
        <v>-352526.32</v>
      </c>
      <c r="E1488" s="23">
        <v>2460725.0799999996</v>
      </c>
      <c r="F1488" s="31">
        <v>-0.12530921338917667</v>
      </c>
    </row>
    <row r="1489" spans="1:6" x14ac:dyDescent="0.2">
      <c r="A1489" s="36" t="s">
        <v>136</v>
      </c>
      <c r="B1489" s="23">
        <v>2011463.27</v>
      </c>
      <c r="C1489" s="23">
        <v>2011463.27</v>
      </c>
      <c r="D1489" s="23">
        <v>-83343</v>
      </c>
      <c r="E1489" s="23">
        <v>1928120.27</v>
      </c>
      <c r="F1489" s="31">
        <v>-4.143401534744405E-2</v>
      </c>
    </row>
    <row r="1490" spans="1:6" x14ac:dyDescent="0.2">
      <c r="A1490" s="37" t="s">
        <v>121</v>
      </c>
      <c r="B1490" s="23">
        <v>370409.54000000004</v>
      </c>
      <c r="C1490" s="23">
        <v>348491.65</v>
      </c>
      <c r="D1490" s="23">
        <v>0</v>
      </c>
      <c r="E1490" s="23">
        <v>348491.65</v>
      </c>
      <c r="F1490" s="31">
        <v>0</v>
      </c>
    </row>
    <row r="1491" spans="1:6" x14ac:dyDescent="0.2">
      <c r="A1491" s="38" t="s">
        <v>126</v>
      </c>
      <c r="B1491" s="23">
        <v>53420.66</v>
      </c>
      <c r="C1491" s="23">
        <v>51020.770000000004</v>
      </c>
      <c r="D1491" s="23">
        <v>0</v>
      </c>
      <c r="E1491" s="23">
        <v>51020.770000000004</v>
      </c>
      <c r="F1491" s="31">
        <v>0</v>
      </c>
    </row>
    <row r="1492" spans="1:6" x14ac:dyDescent="0.2">
      <c r="A1492" s="38" t="s">
        <v>175</v>
      </c>
      <c r="B1492" s="23">
        <v>316988.88</v>
      </c>
      <c r="C1492" s="23">
        <v>297470.88</v>
      </c>
      <c r="D1492" s="23">
        <v>0</v>
      </c>
      <c r="E1492" s="23">
        <v>297470.88</v>
      </c>
      <c r="F1492" s="31">
        <v>0</v>
      </c>
    </row>
    <row r="1493" spans="1:6" x14ac:dyDescent="0.2">
      <c r="A1493" s="37" t="s">
        <v>223</v>
      </c>
      <c r="B1493" s="23">
        <v>1641053.73</v>
      </c>
      <c r="C1493" s="23">
        <v>1662971.62</v>
      </c>
      <c r="D1493" s="23">
        <v>-83343</v>
      </c>
      <c r="E1493" s="23">
        <v>1579628.62</v>
      </c>
      <c r="F1493" s="31">
        <v>-5.0116910594060524E-2</v>
      </c>
    </row>
    <row r="1494" spans="1:6" x14ac:dyDescent="0.2">
      <c r="A1494" s="38" t="s">
        <v>226</v>
      </c>
      <c r="B1494" s="23">
        <v>210247.01</v>
      </c>
      <c r="C1494" s="23">
        <v>250159.06</v>
      </c>
      <c r="D1494" s="23">
        <v>-60843</v>
      </c>
      <c r="E1494" s="23">
        <v>189316.06</v>
      </c>
      <c r="F1494" s="31">
        <v>-0.24321725545339035</v>
      </c>
    </row>
    <row r="1495" spans="1:6" x14ac:dyDescent="0.2">
      <c r="A1495" s="38" t="s">
        <v>228</v>
      </c>
      <c r="B1495" s="23">
        <v>1430806.72</v>
      </c>
      <c r="C1495" s="23">
        <v>1412812.56</v>
      </c>
      <c r="D1495" s="23">
        <v>-22500</v>
      </c>
      <c r="E1495" s="23">
        <v>1390312.56</v>
      </c>
      <c r="F1495" s="31">
        <v>-1.5925679482917395E-2</v>
      </c>
    </row>
    <row r="1496" spans="1:6" x14ac:dyDescent="0.2">
      <c r="A1496" s="36" t="s">
        <v>148</v>
      </c>
      <c r="B1496" s="23">
        <v>15977.34</v>
      </c>
      <c r="C1496" s="23">
        <v>15977.34</v>
      </c>
      <c r="D1496" s="23">
        <v>-15977.34</v>
      </c>
      <c r="E1496" s="23">
        <v>0</v>
      </c>
      <c r="F1496" s="31">
        <v>-1</v>
      </c>
    </row>
    <row r="1497" spans="1:6" x14ac:dyDescent="0.2">
      <c r="A1497" s="37" t="s">
        <v>121</v>
      </c>
      <c r="B1497" s="23">
        <v>14977.34</v>
      </c>
      <c r="C1497" s="23">
        <v>14977.34</v>
      </c>
      <c r="D1497" s="23">
        <v>-14977.34</v>
      </c>
      <c r="E1497" s="23">
        <v>0</v>
      </c>
      <c r="F1497" s="31">
        <v>-1</v>
      </c>
    </row>
    <row r="1498" spans="1:6" x14ac:dyDescent="0.2">
      <c r="A1498" s="38" t="s">
        <v>149</v>
      </c>
      <c r="B1498" s="23">
        <v>2500</v>
      </c>
      <c r="C1498" s="23">
        <v>2500</v>
      </c>
      <c r="D1498" s="23">
        <v>-2500</v>
      </c>
      <c r="E1498" s="23">
        <v>0</v>
      </c>
      <c r="F1498" s="31">
        <v>-1</v>
      </c>
    </row>
    <row r="1499" spans="1:6" x14ac:dyDescent="0.2">
      <c r="A1499" s="38" t="s">
        <v>137</v>
      </c>
      <c r="B1499" s="23">
        <v>2477.34</v>
      </c>
      <c r="C1499" s="23">
        <v>2477.34</v>
      </c>
      <c r="D1499" s="23">
        <v>-2477.34</v>
      </c>
      <c r="E1499" s="23">
        <v>0</v>
      </c>
      <c r="F1499" s="31">
        <v>-1</v>
      </c>
    </row>
    <row r="1500" spans="1:6" x14ac:dyDescent="0.2">
      <c r="A1500" s="38" t="s">
        <v>151</v>
      </c>
      <c r="B1500" s="23">
        <v>7000</v>
      </c>
      <c r="C1500" s="23">
        <v>7000</v>
      </c>
      <c r="D1500" s="23">
        <v>-7000</v>
      </c>
      <c r="E1500" s="23">
        <v>0</v>
      </c>
      <c r="F1500" s="31">
        <v>-1</v>
      </c>
    </row>
    <row r="1501" spans="1:6" x14ac:dyDescent="0.2">
      <c r="A1501" s="38" t="s">
        <v>145</v>
      </c>
      <c r="B1501" s="23">
        <v>3000</v>
      </c>
      <c r="C1501" s="23">
        <v>3000</v>
      </c>
      <c r="D1501" s="23">
        <v>-3000</v>
      </c>
      <c r="E1501" s="23">
        <v>0</v>
      </c>
      <c r="F1501" s="31">
        <v>-1</v>
      </c>
    </row>
    <row r="1502" spans="1:6" x14ac:dyDescent="0.2">
      <c r="A1502" s="37" t="s">
        <v>231</v>
      </c>
      <c r="B1502" s="23">
        <v>1000</v>
      </c>
      <c r="C1502" s="23">
        <v>1000</v>
      </c>
      <c r="D1502" s="23">
        <v>-1000</v>
      </c>
      <c r="E1502" s="23">
        <v>0</v>
      </c>
      <c r="F1502" s="31">
        <v>-1</v>
      </c>
    </row>
    <row r="1503" spans="1:6" x14ac:dyDescent="0.2">
      <c r="A1503" s="38" t="s">
        <v>232</v>
      </c>
      <c r="B1503" s="23">
        <v>1000</v>
      </c>
      <c r="C1503" s="23">
        <v>1000</v>
      </c>
      <c r="D1503" s="23">
        <v>-1000</v>
      </c>
      <c r="E1503" s="23">
        <v>0</v>
      </c>
      <c r="F1503" s="31">
        <v>-1</v>
      </c>
    </row>
    <row r="1504" spans="1:6" x14ac:dyDescent="0.2">
      <c r="A1504" s="36" t="s">
        <v>154</v>
      </c>
      <c r="B1504" s="23">
        <v>11900</v>
      </c>
      <c r="C1504" s="23">
        <v>11900</v>
      </c>
      <c r="D1504" s="23">
        <v>-11900</v>
      </c>
      <c r="E1504" s="23">
        <v>0</v>
      </c>
      <c r="F1504" s="31">
        <v>-1</v>
      </c>
    </row>
    <row r="1505" spans="1:6" x14ac:dyDescent="0.2">
      <c r="A1505" s="37" t="s">
        <v>121</v>
      </c>
      <c r="B1505" s="23">
        <v>11900</v>
      </c>
      <c r="C1505" s="23">
        <v>11900</v>
      </c>
      <c r="D1505" s="23">
        <v>-11900</v>
      </c>
      <c r="E1505" s="23">
        <v>0</v>
      </c>
      <c r="F1505" s="31">
        <v>-1</v>
      </c>
    </row>
    <row r="1506" spans="1:6" x14ac:dyDescent="0.2">
      <c r="A1506" s="38" t="s">
        <v>145</v>
      </c>
      <c r="B1506" s="23">
        <v>4000</v>
      </c>
      <c r="C1506" s="23">
        <v>4000</v>
      </c>
      <c r="D1506" s="23">
        <v>-4000</v>
      </c>
      <c r="E1506" s="23">
        <v>0</v>
      </c>
      <c r="F1506" s="31">
        <v>-1</v>
      </c>
    </row>
    <row r="1507" spans="1:6" x14ac:dyDescent="0.2">
      <c r="A1507" s="38" t="s">
        <v>178</v>
      </c>
      <c r="B1507" s="23">
        <v>7900</v>
      </c>
      <c r="C1507" s="23">
        <v>7900</v>
      </c>
      <c r="D1507" s="23">
        <v>-7900</v>
      </c>
      <c r="E1507" s="23">
        <v>0</v>
      </c>
      <c r="F1507" s="31">
        <v>-1</v>
      </c>
    </row>
    <row r="1508" spans="1:6" x14ac:dyDescent="0.2">
      <c r="A1508" s="36" t="s">
        <v>96</v>
      </c>
      <c r="B1508" s="23">
        <v>327733.32</v>
      </c>
      <c r="C1508" s="23">
        <v>327733.32</v>
      </c>
      <c r="D1508" s="23">
        <v>-143845.47999999998</v>
      </c>
      <c r="E1508" s="23">
        <v>183887.84</v>
      </c>
      <c r="F1508" s="31">
        <v>-0.43891014804353728</v>
      </c>
    </row>
    <row r="1509" spans="1:6" x14ac:dyDescent="0.2">
      <c r="A1509" s="37" t="s">
        <v>97</v>
      </c>
      <c r="B1509" s="23">
        <v>183887.84</v>
      </c>
      <c r="C1509" s="23">
        <v>183887.84</v>
      </c>
      <c r="D1509" s="23">
        <v>0</v>
      </c>
      <c r="E1509" s="23">
        <v>183887.84</v>
      </c>
      <c r="F1509" s="31">
        <v>0</v>
      </c>
    </row>
    <row r="1510" spans="1:6" x14ac:dyDescent="0.2">
      <c r="A1510" s="38" t="s">
        <v>98</v>
      </c>
      <c r="B1510" s="23">
        <v>11510</v>
      </c>
      <c r="C1510" s="23">
        <v>11510</v>
      </c>
      <c r="D1510" s="23">
        <v>0</v>
      </c>
      <c r="E1510" s="23">
        <v>11510</v>
      </c>
      <c r="F1510" s="31">
        <v>0</v>
      </c>
    </row>
    <row r="1511" spans="1:6" x14ac:dyDescent="0.2">
      <c r="A1511" s="38" t="s">
        <v>100</v>
      </c>
      <c r="B1511" s="23">
        <v>5275.66</v>
      </c>
      <c r="C1511" s="23">
        <v>5275.66</v>
      </c>
      <c r="D1511" s="23">
        <v>0</v>
      </c>
      <c r="E1511" s="23">
        <v>5275.66</v>
      </c>
      <c r="F1511" s="31">
        <v>0</v>
      </c>
    </row>
    <row r="1512" spans="1:6" x14ac:dyDescent="0.2">
      <c r="A1512" s="38" t="s">
        <v>104</v>
      </c>
      <c r="B1512" s="23">
        <v>138120</v>
      </c>
      <c r="C1512" s="23">
        <v>138120</v>
      </c>
      <c r="D1512" s="23">
        <v>0</v>
      </c>
      <c r="E1512" s="23">
        <v>138120</v>
      </c>
      <c r="F1512" s="31">
        <v>0</v>
      </c>
    </row>
    <row r="1513" spans="1:6" x14ac:dyDescent="0.2">
      <c r="A1513" s="38" t="s">
        <v>106</v>
      </c>
      <c r="B1513" s="23">
        <v>17472.18</v>
      </c>
      <c r="C1513" s="23">
        <v>17472.18</v>
      </c>
      <c r="D1513" s="23">
        <v>0</v>
      </c>
      <c r="E1513" s="23">
        <v>17472.18</v>
      </c>
      <c r="F1513" s="31">
        <v>0</v>
      </c>
    </row>
    <row r="1514" spans="1:6" x14ac:dyDescent="0.2">
      <c r="A1514" s="38" t="s">
        <v>108</v>
      </c>
      <c r="B1514" s="23">
        <v>11510</v>
      </c>
      <c r="C1514" s="23">
        <v>11510</v>
      </c>
      <c r="D1514" s="23">
        <v>0</v>
      </c>
      <c r="E1514" s="23">
        <v>11510</v>
      </c>
      <c r="F1514" s="31">
        <v>0</v>
      </c>
    </row>
    <row r="1515" spans="1:6" x14ac:dyDescent="0.2">
      <c r="A1515" s="37" t="s">
        <v>121</v>
      </c>
      <c r="B1515" s="23">
        <v>136845.47999999998</v>
      </c>
      <c r="C1515" s="23">
        <v>136845.47999999998</v>
      </c>
      <c r="D1515" s="23">
        <v>-136845.47999999998</v>
      </c>
      <c r="E1515" s="23">
        <v>0</v>
      </c>
      <c r="F1515" s="31">
        <v>-1</v>
      </c>
    </row>
    <row r="1516" spans="1:6" x14ac:dyDescent="0.2">
      <c r="A1516" s="38" t="s">
        <v>149</v>
      </c>
      <c r="B1516" s="23">
        <v>6500</v>
      </c>
      <c r="C1516" s="23">
        <v>6500</v>
      </c>
      <c r="D1516" s="23">
        <v>-6500</v>
      </c>
      <c r="E1516" s="23">
        <v>0</v>
      </c>
      <c r="F1516" s="31">
        <v>-1</v>
      </c>
    </row>
    <row r="1517" spans="1:6" x14ac:dyDescent="0.2">
      <c r="A1517" s="38" t="s">
        <v>151</v>
      </c>
      <c r="B1517" s="23">
        <v>500</v>
      </c>
      <c r="C1517" s="23">
        <v>500</v>
      </c>
      <c r="D1517" s="23">
        <v>-500</v>
      </c>
      <c r="E1517" s="23">
        <v>0</v>
      </c>
      <c r="F1517" s="31">
        <v>-1</v>
      </c>
    </row>
    <row r="1518" spans="1:6" x14ac:dyDescent="0.2">
      <c r="A1518" s="38" t="s">
        <v>161</v>
      </c>
      <c r="B1518" s="23">
        <v>3000</v>
      </c>
      <c r="C1518" s="23">
        <v>3000</v>
      </c>
      <c r="D1518" s="23">
        <v>-3000</v>
      </c>
      <c r="E1518" s="23">
        <v>0</v>
      </c>
      <c r="F1518" s="31">
        <v>-1</v>
      </c>
    </row>
    <row r="1519" spans="1:6" x14ac:dyDescent="0.2">
      <c r="A1519" s="38" t="s">
        <v>128</v>
      </c>
      <c r="B1519" s="23">
        <v>100845.48</v>
      </c>
      <c r="C1519" s="23">
        <v>100845.48</v>
      </c>
      <c r="D1519" s="23">
        <v>-100845.48</v>
      </c>
      <c r="E1519" s="23">
        <v>0</v>
      </c>
      <c r="F1519" s="31">
        <v>-1</v>
      </c>
    </row>
    <row r="1520" spans="1:6" x14ac:dyDescent="0.2">
      <c r="A1520" s="38" t="s">
        <v>145</v>
      </c>
      <c r="B1520" s="23">
        <v>25000</v>
      </c>
      <c r="C1520" s="23">
        <v>25000</v>
      </c>
      <c r="D1520" s="23">
        <v>-25000</v>
      </c>
      <c r="E1520" s="23">
        <v>0</v>
      </c>
      <c r="F1520" s="31">
        <v>-1</v>
      </c>
    </row>
    <row r="1521" spans="1:6" x14ac:dyDescent="0.2">
      <c r="A1521" s="38" t="s">
        <v>130</v>
      </c>
      <c r="B1521" s="23">
        <v>1000</v>
      </c>
      <c r="C1521" s="23">
        <v>1000</v>
      </c>
      <c r="D1521" s="23">
        <v>-1000</v>
      </c>
      <c r="E1521" s="23">
        <v>0</v>
      </c>
      <c r="F1521" s="31">
        <v>-1</v>
      </c>
    </row>
    <row r="1522" spans="1:6" x14ac:dyDescent="0.2">
      <c r="A1522" s="37" t="s">
        <v>231</v>
      </c>
      <c r="B1522" s="23">
        <v>7000</v>
      </c>
      <c r="C1522" s="23">
        <v>7000</v>
      </c>
      <c r="D1522" s="23">
        <v>-7000</v>
      </c>
      <c r="E1522" s="23">
        <v>0</v>
      </c>
      <c r="F1522" s="31">
        <v>-1</v>
      </c>
    </row>
    <row r="1523" spans="1:6" x14ac:dyDescent="0.2">
      <c r="A1523" s="38" t="s">
        <v>236</v>
      </c>
      <c r="B1523" s="23">
        <v>7000</v>
      </c>
      <c r="C1523" s="23">
        <v>7000</v>
      </c>
      <c r="D1523" s="23">
        <v>-7000</v>
      </c>
      <c r="E1523" s="23">
        <v>0</v>
      </c>
      <c r="F1523" s="31">
        <v>-1</v>
      </c>
    </row>
    <row r="1524" spans="1:6" x14ac:dyDescent="0.2">
      <c r="A1524" s="36" t="s">
        <v>172</v>
      </c>
      <c r="B1524" s="23">
        <v>348716.97</v>
      </c>
      <c r="C1524" s="23">
        <v>348716.97</v>
      </c>
      <c r="D1524" s="23">
        <v>0</v>
      </c>
      <c r="E1524" s="23">
        <v>348716.97</v>
      </c>
      <c r="F1524" s="31">
        <v>0</v>
      </c>
    </row>
    <row r="1525" spans="1:6" x14ac:dyDescent="0.2">
      <c r="A1525" s="37" t="s">
        <v>121</v>
      </c>
      <c r="B1525" s="23">
        <v>111000</v>
      </c>
      <c r="C1525" s="23">
        <v>46000</v>
      </c>
      <c r="D1525" s="23">
        <v>0</v>
      </c>
      <c r="E1525" s="23">
        <v>46000</v>
      </c>
      <c r="F1525" s="31">
        <v>0</v>
      </c>
    </row>
    <row r="1526" spans="1:6" x14ac:dyDescent="0.2">
      <c r="A1526" s="38" t="s">
        <v>416</v>
      </c>
      <c r="B1526" s="23">
        <v>100000</v>
      </c>
      <c r="C1526" s="23">
        <v>0</v>
      </c>
      <c r="D1526" s="23">
        <v>0</v>
      </c>
      <c r="E1526" s="23">
        <v>0</v>
      </c>
      <c r="F1526" s="31">
        <v>0</v>
      </c>
    </row>
    <row r="1527" spans="1:6" x14ac:dyDescent="0.2">
      <c r="A1527" s="38" t="s">
        <v>175</v>
      </c>
      <c r="B1527" s="23">
        <v>11000</v>
      </c>
      <c r="C1527" s="23">
        <v>46000</v>
      </c>
      <c r="D1527" s="23">
        <v>0</v>
      </c>
      <c r="E1527" s="23">
        <v>46000</v>
      </c>
      <c r="F1527" s="31">
        <v>0</v>
      </c>
    </row>
    <row r="1528" spans="1:6" x14ac:dyDescent="0.2">
      <c r="A1528" s="37" t="s">
        <v>223</v>
      </c>
      <c r="B1528" s="23">
        <v>237716.97</v>
      </c>
      <c r="C1528" s="23">
        <v>277716.96999999997</v>
      </c>
      <c r="D1528" s="23">
        <v>0</v>
      </c>
      <c r="E1528" s="23">
        <v>277716.96999999997</v>
      </c>
      <c r="F1528" s="31">
        <v>0</v>
      </c>
    </row>
    <row r="1529" spans="1:6" x14ac:dyDescent="0.2">
      <c r="A1529" s="38" t="s">
        <v>226</v>
      </c>
      <c r="B1529" s="23">
        <v>197716.97</v>
      </c>
      <c r="C1529" s="23">
        <v>208324.8</v>
      </c>
      <c r="D1529" s="23">
        <v>0</v>
      </c>
      <c r="E1529" s="23">
        <v>208324.8</v>
      </c>
      <c r="F1529" s="31">
        <v>0</v>
      </c>
    </row>
    <row r="1530" spans="1:6" x14ac:dyDescent="0.2">
      <c r="A1530" s="38" t="s">
        <v>228</v>
      </c>
      <c r="B1530" s="23">
        <v>40000</v>
      </c>
      <c r="C1530" s="23">
        <v>69392.17</v>
      </c>
      <c r="D1530" s="23">
        <v>0</v>
      </c>
      <c r="E1530" s="23">
        <v>69392.17</v>
      </c>
      <c r="F1530" s="31">
        <v>0</v>
      </c>
    </row>
    <row r="1531" spans="1:6" x14ac:dyDescent="0.2">
      <c r="A1531" s="37" t="s">
        <v>231</v>
      </c>
      <c r="B1531" s="23">
        <v>0</v>
      </c>
      <c r="C1531" s="23">
        <v>25000</v>
      </c>
      <c r="D1531" s="23">
        <v>0</v>
      </c>
      <c r="E1531" s="23">
        <v>25000</v>
      </c>
      <c r="F1531" s="31">
        <v>0</v>
      </c>
    </row>
    <row r="1532" spans="1:6" x14ac:dyDescent="0.2">
      <c r="A1532" s="38" t="s">
        <v>232</v>
      </c>
      <c r="B1532" s="23">
        <v>0</v>
      </c>
      <c r="C1532" s="23">
        <v>25000</v>
      </c>
      <c r="D1532" s="23">
        <v>0</v>
      </c>
      <c r="E1532" s="23">
        <v>25000</v>
      </c>
      <c r="F1532" s="31">
        <v>0</v>
      </c>
    </row>
    <row r="1533" spans="1:6" x14ac:dyDescent="0.2">
      <c r="A1533" s="36" t="s">
        <v>177</v>
      </c>
      <c r="B1533" s="23">
        <v>97460.5</v>
      </c>
      <c r="C1533" s="23">
        <v>97460.5</v>
      </c>
      <c r="D1533" s="23">
        <v>-97460.5</v>
      </c>
      <c r="E1533" s="23">
        <v>0</v>
      </c>
      <c r="F1533" s="31">
        <v>-1</v>
      </c>
    </row>
    <row r="1534" spans="1:6" x14ac:dyDescent="0.2">
      <c r="A1534" s="37" t="s">
        <v>121</v>
      </c>
      <c r="B1534" s="23">
        <v>97460.5</v>
      </c>
      <c r="C1534" s="23">
        <v>97460.5</v>
      </c>
      <c r="D1534" s="23">
        <v>-97460.5</v>
      </c>
      <c r="E1534" s="23">
        <v>0</v>
      </c>
      <c r="F1534" s="31">
        <v>-1</v>
      </c>
    </row>
    <row r="1535" spans="1:6" x14ac:dyDescent="0.2">
      <c r="A1535" s="38" t="s">
        <v>137</v>
      </c>
      <c r="B1535" s="23">
        <v>3000</v>
      </c>
      <c r="C1535" s="23">
        <v>3000</v>
      </c>
      <c r="D1535" s="23">
        <v>-3000</v>
      </c>
      <c r="E1535" s="23">
        <v>0</v>
      </c>
      <c r="F1535" s="31">
        <v>-1</v>
      </c>
    </row>
    <row r="1536" spans="1:6" x14ac:dyDescent="0.2">
      <c r="A1536" s="38" t="s">
        <v>151</v>
      </c>
      <c r="B1536" s="23">
        <v>52900</v>
      </c>
      <c r="C1536" s="23">
        <v>52900</v>
      </c>
      <c r="D1536" s="23">
        <v>-52900</v>
      </c>
      <c r="E1536" s="23">
        <v>0</v>
      </c>
      <c r="F1536" s="31">
        <v>-1</v>
      </c>
    </row>
    <row r="1537" spans="1:6" x14ac:dyDescent="0.2">
      <c r="A1537" s="38" t="s">
        <v>124</v>
      </c>
      <c r="B1537" s="23">
        <v>13500</v>
      </c>
      <c r="C1537" s="23">
        <v>13500</v>
      </c>
      <c r="D1537" s="23">
        <v>-13500</v>
      </c>
      <c r="E1537" s="23">
        <v>0</v>
      </c>
      <c r="F1537" s="31">
        <v>-1</v>
      </c>
    </row>
    <row r="1538" spans="1:6" x14ac:dyDescent="0.2">
      <c r="A1538" s="38" t="s">
        <v>145</v>
      </c>
      <c r="B1538" s="23">
        <v>9860.5</v>
      </c>
      <c r="C1538" s="23">
        <v>9860.5</v>
      </c>
      <c r="D1538" s="23">
        <v>-9860.5</v>
      </c>
      <c r="E1538" s="23">
        <v>0</v>
      </c>
      <c r="F1538" s="31">
        <v>-1</v>
      </c>
    </row>
    <row r="1539" spans="1:6" x14ac:dyDescent="0.2">
      <c r="A1539" s="38" t="s">
        <v>178</v>
      </c>
      <c r="B1539" s="23">
        <v>12100</v>
      </c>
      <c r="C1539" s="23">
        <v>12100</v>
      </c>
      <c r="D1539" s="23">
        <v>-12100</v>
      </c>
      <c r="E1539" s="23">
        <v>0</v>
      </c>
      <c r="F1539" s="31">
        <v>-1</v>
      </c>
    </row>
    <row r="1540" spans="1:6" x14ac:dyDescent="0.2">
      <c r="A1540" s="38" t="s">
        <v>175</v>
      </c>
      <c r="B1540" s="23">
        <v>600</v>
      </c>
      <c r="C1540" s="23">
        <v>600</v>
      </c>
      <c r="D1540" s="23">
        <v>-600</v>
      </c>
      <c r="E1540" s="23">
        <v>0</v>
      </c>
      <c r="F1540" s="31">
        <v>-1</v>
      </c>
    </row>
    <row r="1541" spans="1:6" x14ac:dyDescent="0.2">
      <c r="A1541" s="38" t="s">
        <v>155</v>
      </c>
      <c r="B1541" s="23">
        <v>5500</v>
      </c>
      <c r="C1541" s="23">
        <v>5500</v>
      </c>
      <c r="D1541" s="23">
        <v>-5500</v>
      </c>
      <c r="E1541" s="23">
        <v>0</v>
      </c>
      <c r="F1541" s="31">
        <v>-1</v>
      </c>
    </row>
    <row r="1542" spans="1:6" x14ac:dyDescent="0.2">
      <c r="A1542" s="35" t="s">
        <v>195</v>
      </c>
      <c r="B1542" s="23">
        <v>72121.5</v>
      </c>
      <c r="C1542" s="23">
        <v>72121.5</v>
      </c>
      <c r="D1542" s="23">
        <v>-46000</v>
      </c>
      <c r="E1542" s="23">
        <v>26121.5</v>
      </c>
      <c r="F1542" s="31">
        <v>-0.63781258015986908</v>
      </c>
    </row>
    <row r="1543" spans="1:6" x14ac:dyDescent="0.2">
      <c r="A1543" s="36" t="s">
        <v>196</v>
      </c>
      <c r="B1543" s="23">
        <v>72121.5</v>
      </c>
      <c r="C1543" s="23">
        <v>72121.5</v>
      </c>
      <c r="D1543" s="23">
        <v>-46000</v>
      </c>
      <c r="E1543" s="23">
        <v>26121.5</v>
      </c>
      <c r="F1543" s="31">
        <v>-0.63781258015986908</v>
      </c>
    </row>
    <row r="1544" spans="1:6" x14ac:dyDescent="0.2">
      <c r="A1544" s="37" t="s">
        <v>97</v>
      </c>
      <c r="B1544" s="23">
        <v>26121.5</v>
      </c>
      <c r="C1544" s="23">
        <v>26121.5</v>
      </c>
      <c r="D1544" s="23">
        <v>0</v>
      </c>
      <c r="E1544" s="23">
        <v>26121.5</v>
      </c>
      <c r="F1544" s="31">
        <v>0</v>
      </c>
    </row>
    <row r="1545" spans="1:6" x14ac:dyDescent="0.2">
      <c r="A1545" s="38" t="s">
        <v>98</v>
      </c>
      <c r="B1545" s="23">
        <v>1631</v>
      </c>
      <c r="C1545" s="23">
        <v>1631</v>
      </c>
      <c r="D1545" s="23">
        <v>0</v>
      </c>
      <c r="E1545" s="23">
        <v>1631</v>
      </c>
      <c r="F1545" s="31">
        <v>0</v>
      </c>
    </row>
    <row r="1546" spans="1:6" x14ac:dyDescent="0.2">
      <c r="A1546" s="38" t="s">
        <v>100</v>
      </c>
      <c r="B1546" s="23">
        <v>811.64</v>
      </c>
      <c r="C1546" s="23">
        <v>811.64</v>
      </c>
      <c r="D1546" s="23">
        <v>0</v>
      </c>
      <c r="E1546" s="23">
        <v>811.64</v>
      </c>
      <c r="F1546" s="31">
        <v>0</v>
      </c>
    </row>
    <row r="1547" spans="1:6" x14ac:dyDescent="0.2">
      <c r="A1547" s="38" t="s">
        <v>104</v>
      </c>
      <c r="B1547" s="23">
        <v>19572</v>
      </c>
      <c r="C1547" s="23">
        <v>19572</v>
      </c>
      <c r="D1547" s="23">
        <v>0</v>
      </c>
      <c r="E1547" s="23">
        <v>19572</v>
      </c>
      <c r="F1547" s="31">
        <v>0</v>
      </c>
    </row>
    <row r="1548" spans="1:6" x14ac:dyDescent="0.2">
      <c r="A1548" s="38" t="s">
        <v>106</v>
      </c>
      <c r="B1548" s="23">
        <v>2475.86</v>
      </c>
      <c r="C1548" s="23">
        <v>2475.86</v>
      </c>
      <c r="D1548" s="23">
        <v>0</v>
      </c>
      <c r="E1548" s="23">
        <v>2475.86</v>
      </c>
      <c r="F1548" s="31">
        <v>0</v>
      </c>
    </row>
    <row r="1549" spans="1:6" x14ac:dyDescent="0.2">
      <c r="A1549" s="38" t="s">
        <v>108</v>
      </c>
      <c r="B1549" s="23">
        <v>1631</v>
      </c>
      <c r="C1549" s="23">
        <v>1631</v>
      </c>
      <c r="D1549" s="23">
        <v>0</v>
      </c>
      <c r="E1549" s="23">
        <v>1631</v>
      </c>
      <c r="F1549" s="31">
        <v>0</v>
      </c>
    </row>
    <row r="1550" spans="1:6" x14ac:dyDescent="0.2">
      <c r="A1550" s="37" t="s">
        <v>121</v>
      </c>
      <c r="B1550" s="23">
        <v>46000</v>
      </c>
      <c r="C1550" s="23">
        <v>46000</v>
      </c>
      <c r="D1550" s="23">
        <v>-46000</v>
      </c>
      <c r="E1550" s="23">
        <v>0</v>
      </c>
      <c r="F1550" s="31">
        <v>-1</v>
      </c>
    </row>
    <row r="1551" spans="1:6" x14ac:dyDescent="0.2">
      <c r="A1551" s="38" t="s">
        <v>149</v>
      </c>
      <c r="B1551" s="23">
        <v>10000</v>
      </c>
      <c r="C1551" s="23">
        <v>10000</v>
      </c>
      <c r="D1551" s="23">
        <v>-10000</v>
      </c>
      <c r="E1551" s="23">
        <v>0</v>
      </c>
      <c r="F1551" s="31">
        <v>-1</v>
      </c>
    </row>
    <row r="1552" spans="1:6" x14ac:dyDescent="0.2">
      <c r="A1552" s="38" t="s">
        <v>137</v>
      </c>
      <c r="B1552" s="23">
        <v>23000</v>
      </c>
      <c r="C1552" s="23">
        <v>23000</v>
      </c>
      <c r="D1552" s="23">
        <v>-23000</v>
      </c>
      <c r="E1552" s="23">
        <v>0</v>
      </c>
      <c r="F1552" s="31">
        <v>-1</v>
      </c>
    </row>
    <row r="1553" spans="1:6" x14ac:dyDescent="0.2">
      <c r="A1553" s="38" t="s">
        <v>124</v>
      </c>
      <c r="B1553" s="23">
        <v>3000</v>
      </c>
      <c r="C1553" s="23">
        <v>3000</v>
      </c>
      <c r="D1553" s="23">
        <v>-3000</v>
      </c>
      <c r="E1553" s="23">
        <v>0</v>
      </c>
      <c r="F1553" s="31">
        <v>-1</v>
      </c>
    </row>
    <row r="1554" spans="1:6" x14ac:dyDescent="0.2">
      <c r="A1554" s="38" t="s">
        <v>145</v>
      </c>
      <c r="B1554" s="23">
        <v>10000</v>
      </c>
      <c r="C1554" s="23">
        <v>10000</v>
      </c>
      <c r="D1554" s="23">
        <v>-10000</v>
      </c>
      <c r="E1554" s="23">
        <v>0</v>
      </c>
      <c r="F1554" s="31">
        <v>-1</v>
      </c>
    </row>
    <row r="1555" spans="1:6" x14ac:dyDescent="0.2">
      <c r="A1555" s="35" t="s">
        <v>208</v>
      </c>
      <c r="B1555" s="23">
        <v>5500</v>
      </c>
      <c r="C1555" s="23">
        <v>5500</v>
      </c>
      <c r="D1555" s="23">
        <v>0</v>
      </c>
      <c r="E1555" s="23">
        <v>5500</v>
      </c>
      <c r="F1555" s="31">
        <v>0</v>
      </c>
    </row>
    <row r="1556" spans="1:6" x14ac:dyDescent="0.2">
      <c r="A1556" s="36" t="s">
        <v>209</v>
      </c>
      <c r="B1556" s="23">
        <v>5500</v>
      </c>
      <c r="C1556" s="23">
        <v>5500</v>
      </c>
      <c r="D1556" s="23">
        <v>0</v>
      </c>
      <c r="E1556" s="23">
        <v>5500</v>
      </c>
      <c r="F1556" s="31">
        <v>0</v>
      </c>
    </row>
    <row r="1557" spans="1:6" x14ac:dyDescent="0.2">
      <c r="A1557" s="37" t="s">
        <v>121</v>
      </c>
      <c r="B1557" s="23">
        <v>5500</v>
      </c>
      <c r="C1557" s="23">
        <v>5500</v>
      </c>
      <c r="D1557" s="23">
        <v>0</v>
      </c>
      <c r="E1557" s="23">
        <v>5500</v>
      </c>
      <c r="F1557" s="31">
        <v>0</v>
      </c>
    </row>
    <row r="1558" spans="1:6" x14ac:dyDescent="0.2">
      <c r="A1558" s="38" t="s">
        <v>175</v>
      </c>
      <c r="B1558" s="23">
        <v>5500</v>
      </c>
      <c r="C1558" s="23">
        <v>5500</v>
      </c>
      <c r="D1558" s="23">
        <v>0</v>
      </c>
      <c r="E1558" s="23">
        <v>5500</v>
      </c>
      <c r="F1558" s="31">
        <v>0</v>
      </c>
    </row>
    <row r="1559" spans="1:6" x14ac:dyDescent="0.2">
      <c r="A1559" s="35" t="s">
        <v>110</v>
      </c>
      <c r="B1559" s="23">
        <v>159692.07999999999</v>
      </c>
      <c r="C1559" s="23">
        <v>159692.07999999996</v>
      </c>
      <c r="D1559" s="23">
        <v>-147392.21</v>
      </c>
      <c r="E1559" s="23">
        <v>12299.87</v>
      </c>
      <c r="F1559" s="31">
        <v>-0.92297758285821085</v>
      </c>
    </row>
    <row r="1560" spans="1:6" x14ac:dyDescent="0.2">
      <c r="A1560" s="36" t="s">
        <v>199</v>
      </c>
      <c r="B1560" s="23">
        <v>86920.94</v>
      </c>
      <c r="C1560" s="23">
        <v>86920.94</v>
      </c>
      <c r="D1560" s="23">
        <v>-86920.94</v>
      </c>
      <c r="E1560" s="23">
        <v>0</v>
      </c>
      <c r="F1560" s="31">
        <v>-1</v>
      </c>
    </row>
    <row r="1561" spans="1:6" x14ac:dyDescent="0.2">
      <c r="A1561" s="37" t="s">
        <v>121</v>
      </c>
      <c r="B1561" s="23">
        <v>86920.94</v>
      </c>
      <c r="C1561" s="23">
        <v>86920.94</v>
      </c>
      <c r="D1561" s="23">
        <v>-86920.94</v>
      </c>
      <c r="E1561" s="23">
        <v>0</v>
      </c>
      <c r="F1561" s="31">
        <v>-1</v>
      </c>
    </row>
    <row r="1562" spans="1:6" x14ac:dyDescent="0.2">
      <c r="A1562" s="38" t="s">
        <v>149</v>
      </c>
      <c r="B1562" s="23">
        <v>6000</v>
      </c>
      <c r="C1562" s="23">
        <v>6000</v>
      </c>
      <c r="D1562" s="23">
        <v>-6000</v>
      </c>
      <c r="E1562" s="23">
        <v>0</v>
      </c>
      <c r="F1562" s="31">
        <v>-1</v>
      </c>
    </row>
    <row r="1563" spans="1:6" x14ac:dyDescent="0.2">
      <c r="A1563" s="38" t="s">
        <v>137</v>
      </c>
      <c r="B1563" s="23">
        <v>3000</v>
      </c>
      <c r="C1563" s="23">
        <v>3000</v>
      </c>
      <c r="D1563" s="23">
        <v>-3000</v>
      </c>
      <c r="E1563" s="23">
        <v>0</v>
      </c>
      <c r="F1563" s="31">
        <v>-1</v>
      </c>
    </row>
    <row r="1564" spans="1:6" x14ac:dyDescent="0.2">
      <c r="A1564" s="38" t="s">
        <v>124</v>
      </c>
      <c r="B1564" s="23">
        <v>21090.240000000002</v>
      </c>
      <c r="C1564" s="23">
        <v>21090.240000000002</v>
      </c>
      <c r="D1564" s="23">
        <v>-21090.240000000002</v>
      </c>
      <c r="E1564" s="23">
        <v>0</v>
      </c>
      <c r="F1564" s="31">
        <v>-1</v>
      </c>
    </row>
    <row r="1565" spans="1:6" x14ac:dyDescent="0.2">
      <c r="A1565" s="38" t="s">
        <v>128</v>
      </c>
      <c r="B1565" s="23">
        <v>56830.7</v>
      </c>
      <c r="C1565" s="23">
        <v>56830.7</v>
      </c>
      <c r="D1565" s="23">
        <v>-56830.7</v>
      </c>
      <c r="E1565" s="23">
        <v>0</v>
      </c>
      <c r="F1565" s="31">
        <v>-1</v>
      </c>
    </row>
    <row r="1566" spans="1:6" x14ac:dyDescent="0.2">
      <c r="A1566" s="36" t="s">
        <v>207</v>
      </c>
      <c r="B1566" s="23">
        <v>47355.12</v>
      </c>
      <c r="C1566" s="23">
        <v>47355.12</v>
      </c>
      <c r="D1566" s="23">
        <v>-47355.12</v>
      </c>
      <c r="E1566" s="23">
        <v>0</v>
      </c>
      <c r="F1566" s="31">
        <v>-1</v>
      </c>
    </row>
    <row r="1567" spans="1:6" x14ac:dyDescent="0.2">
      <c r="A1567" s="37" t="s">
        <v>121</v>
      </c>
      <c r="B1567" s="23">
        <v>47355.12</v>
      </c>
      <c r="C1567" s="23">
        <v>47355.12</v>
      </c>
      <c r="D1567" s="23">
        <v>-47355.12</v>
      </c>
      <c r="E1567" s="23">
        <v>0</v>
      </c>
      <c r="F1567" s="31">
        <v>-1</v>
      </c>
    </row>
    <row r="1568" spans="1:6" x14ac:dyDescent="0.2">
      <c r="A1568" s="38" t="s">
        <v>137</v>
      </c>
      <c r="B1568" s="23">
        <v>5352</v>
      </c>
      <c r="C1568" s="23">
        <v>5352</v>
      </c>
      <c r="D1568" s="23">
        <v>-5352</v>
      </c>
      <c r="E1568" s="23">
        <v>0</v>
      </c>
      <c r="F1568" s="31">
        <v>-1</v>
      </c>
    </row>
    <row r="1569" spans="1:6" x14ac:dyDescent="0.2">
      <c r="A1569" s="38" t="s">
        <v>128</v>
      </c>
      <c r="B1569" s="23">
        <v>37887.120000000003</v>
      </c>
      <c r="C1569" s="23">
        <v>37887.120000000003</v>
      </c>
      <c r="D1569" s="23">
        <v>-37887.120000000003</v>
      </c>
      <c r="E1569" s="23">
        <v>0</v>
      </c>
      <c r="F1569" s="31">
        <v>-1</v>
      </c>
    </row>
    <row r="1570" spans="1:6" x14ac:dyDescent="0.2">
      <c r="A1570" s="38" t="s">
        <v>155</v>
      </c>
      <c r="B1570" s="23">
        <v>4116</v>
      </c>
      <c r="C1570" s="23">
        <v>4116</v>
      </c>
      <c r="D1570" s="23">
        <v>-4116</v>
      </c>
      <c r="E1570" s="23">
        <v>0</v>
      </c>
      <c r="F1570" s="31">
        <v>-1</v>
      </c>
    </row>
    <row r="1571" spans="1:6" x14ac:dyDescent="0.2">
      <c r="A1571" s="36" t="s">
        <v>111</v>
      </c>
      <c r="B1571" s="23">
        <v>25416.02</v>
      </c>
      <c r="C1571" s="23">
        <v>25416.020000000004</v>
      </c>
      <c r="D1571" s="23">
        <v>-13116.149999999998</v>
      </c>
      <c r="E1571" s="23">
        <v>12299.87</v>
      </c>
      <c r="F1571" s="31">
        <v>-0.51605837578031477</v>
      </c>
    </row>
    <row r="1572" spans="1:6" x14ac:dyDescent="0.2">
      <c r="A1572" s="37" t="s">
        <v>97</v>
      </c>
      <c r="B1572" s="23">
        <v>0</v>
      </c>
      <c r="C1572" s="23">
        <v>12299.87</v>
      </c>
      <c r="D1572" s="23">
        <v>0</v>
      </c>
      <c r="E1572" s="23">
        <v>12299.87</v>
      </c>
      <c r="F1572" s="31">
        <v>0</v>
      </c>
    </row>
    <row r="1573" spans="1:6" x14ac:dyDescent="0.2">
      <c r="A1573" s="38" t="s">
        <v>98</v>
      </c>
      <c r="B1573" s="23">
        <v>0</v>
      </c>
      <c r="C1573" s="23">
        <v>777.58</v>
      </c>
      <c r="D1573" s="23">
        <v>0</v>
      </c>
      <c r="E1573" s="23">
        <v>777.58</v>
      </c>
      <c r="F1573" s="31">
        <v>0</v>
      </c>
    </row>
    <row r="1574" spans="1:6" x14ac:dyDescent="0.2">
      <c r="A1574" s="38" t="s">
        <v>100</v>
      </c>
      <c r="B1574" s="23">
        <v>0</v>
      </c>
      <c r="C1574" s="23">
        <v>233.33</v>
      </c>
      <c r="D1574" s="23">
        <v>0</v>
      </c>
      <c r="E1574" s="23">
        <v>233.33</v>
      </c>
      <c r="F1574" s="31">
        <v>0</v>
      </c>
    </row>
    <row r="1575" spans="1:6" x14ac:dyDescent="0.2">
      <c r="A1575" s="38" t="s">
        <v>104</v>
      </c>
      <c r="B1575" s="23">
        <v>0</v>
      </c>
      <c r="C1575" s="23">
        <v>9331</v>
      </c>
      <c r="D1575" s="23">
        <v>0</v>
      </c>
      <c r="E1575" s="23">
        <v>9331</v>
      </c>
      <c r="F1575" s="31">
        <v>0</v>
      </c>
    </row>
    <row r="1576" spans="1:6" x14ac:dyDescent="0.2">
      <c r="A1576" s="38" t="s">
        <v>106</v>
      </c>
      <c r="B1576" s="23">
        <v>0</v>
      </c>
      <c r="C1576" s="23">
        <v>1180.3800000000001</v>
      </c>
      <c r="D1576" s="23">
        <v>0</v>
      </c>
      <c r="E1576" s="23">
        <v>1180.3800000000001</v>
      </c>
      <c r="F1576" s="31">
        <v>0</v>
      </c>
    </row>
    <row r="1577" spans="1:6" x14ac:dyDescent="0.2">
      <c r="A1577" s="38" t="s">
        <v>108</v>
      </c>
      <c r="B1577" s="23">
        <v>0</v>
      </c>
      <c r="C1577" s="23">
        <v>777.58</v>
      </c>
      <c r="D1577" s="23">
        <v>0</v>
      </c>
      <c r="E1577" s="23">
        <v>777.58</v>
      </c>
      <c r="F1577" s="31">
        <v>0</v>
      </c>
    </row>
    <row r="1578" spans="1:6" x14ac:dyDescent="0.2">
      <c r="A1578" s="37" t="s">
        <v>121</v>
      </c>
      <c r="B1578" s="23">
        <v>23943.56</v>
      </c>
      <c r="C1578" s="23">
        <v>11643.69</v>
      </c>
      <c r="D1578" s="23">
        <v>-11643.689999999999</v>
      </c>
      <c r="E1578" s="23">
        <v>0</v>
      </c>
      <c r="F1578" s="31">
        <v>-0.99999999999999989</v>
      </c>
    </row>
    <row r="1579" spans="1:6" x14ac:dyDescent="0.2">
      <c r="A1579" s="38" t="s">
        <v>149</v>
      </c>
      <c r="B1579" s="23">
        <v>2000</v>
      </c>
      <c r="C1579" s="23">
        <v>2000</v>
      </c>
      <c r="D1579" s="23">
        <v>-2000</v>
      </c>
      <c r="E1579" s="23">
        <v>0</v>
      </c>
      <c r="F1579" s="31">
        <v>-1</v>
      </c>
    </row>
    <row r="1580" spans="1:6" x14ac:dyDescent="0.2">
      <c r="A1580" s="38" t="s">
        <v>137</v>
      </c>
      <c r="B1580" s="23">
        <v>3000</v>
      </c>
      <c r="C1580" s="23">
        <v>3000</v>
      </c>
      <c r="D1580" s="23">
        <v>-3000</v>
      </c>
      <c r="E1580" s="23">
        <v>0</v>
      </c>
      <c r="F1580" s="31">
        <v>-1</v>
      </c>
    </row>
    <row r="1581" spans="1:6" x14ac:dyDescent="0.2">
      <c r="A1581" s="38" t="s">
        <v>128</v>
      </c>
      <c r="B1581" s="23">
        <v>18943.560000000001</v>
      </c>
      <c r="C1581" s="23">
        <v>6643.6900000000005</v>
      </c>
      <c r="D1581" s="23">
        <v>-6643.69</v>
      </c>
      <c r="E1581" s="23">
        <v>0</v>
      </c>
      <c r="F1581" s="31">
        <v>-0.99999999999999989</v>
      </c>
    </row>
    <row r="1582" spans="1:6" x14ac:dyDescent="0.2">
      <c r="A1582" s="37" t="s">
        <v>231</v>
      </c>
      <c r="B1582" s="23">
        <v>1472.46</v>
      </c>
      <c r="C1582" s="23">
        <v>1472.46</v>
      </c>
      <c r="D1582" s="23">
        <v>-1472.46</v>
      </c>
      <c r="E1582" s="23">
        <v>0</v>
      </c>
      <c r="F1582" s="31">
        <v>-1</v>
      </c>
    </row>
    <row r="1583" spans="1:6" x14ac:dyDescent="0.2">
      <c r="A1583" s="38" t="s">
        <v>236</v>
      </c>
      <c r="B1583" s="23">
        <v>1472.46</v>
      </c>
      <c r="C1583" s="23">
        <v>1472.46</v>
      </c>
      <c r="D1583" s="23">
        <v>-1472.46</v>
      </c>
      <c r="E1583" s="23">
        <v>0</v>
      </c>
      <c r="F1583" s="31">
        <v>-1</v>
      </c>
    </row>
    <row r="1584" spans="1:6" x14ac:dyDescent="0.2">
      <c r="A1584" s="34" t="s">
        <v>1601</v>
      </c>
      <c r="B1584" s="23">
        <v>2497586.9000000004</v>
      </c>
      <c r="C1584" s="23">
        <v>2502468.7400000002</v>
      </c>
      <c r="D1584" s="23">
        <v>-559074.46</v>
      </c>
      <c r="E1584" s="23">
        <v>1943394.2800000003</v>
      </c>
      <c r="F1584" s="31">
        <v>-0.22340916833990099</v>
      </c>
    </row>
    <row r="1585" spans="1:6" x14ac:dyDescent="0.2">
      <c r="A1585" s="35" t="s">
        <v>7</v>
      </c>
      <c r="B1585" s="23">
        <v>976658.34000000008</v>
      </c>
      <c r="C1585" s="23">
        <v>981540.17999999993</v>
      </c>
      <c r="D1585" s="23">
        <v>-102694.47</v>
      </c>
      <c r="E1585" s="23">
        <v>878845.7100000002</v>
      </c>
      <c r="F1585" s="31">
        <v>-0.10462584425224447</v>
      </c>
    </row>
    <row r="1586" spans="1:6" x14ac:dyDescent="0.2">
      <c r="A1586" s="36" t="s">
        <v>8</v>
      </c>
      <c r="B1586" s="23">
        <v>976658.34000000008</v>
      </c>
      <c r="C1586" s="23">
        <v>981540.17999999993</v>
      </c>
      <c r="D1586" s="23">
        <v>-102694.47</v>
      </c>
      <c r="E1586" s="23">
        <v>878845.7100000002</v>
      </c>
      <c r="F1586" s="31">
        <v>-0.10462584425224447</v>
      </c>
    </row>
    <row r="1587" spans="1:6" x14ac:dyDescent="0.2">
      <c r="A1587" s="37" t="s">
        <v>9</v>
      </c>
      <c r="B1587" s="23">
        <v>976658.34000000008</v>
      </c>
      <c r="C1587" s="23">
        <v>981540.17999999993</v>
      </c>
      <c r="D1587" s="23">
        <v>-102694.47</v>
      </c>
      <c r="E1587" s="23">
        <v>878845.7100000002</v>
      </c>
      <c r="F1587" s="31">
        <v>-0.10462584425224447</v>
      </c>
    </row>
    <row r="1588" spans="1:6" x14ac:dyDescent="0.2">
      <c r="A1588" s="38" t="s">
        <v>10</v>
      </c>
      <c r="B1588" s="23">
        <v>485220</v>
      </c>
      <c r="C1588" s="23">
        <v>472502.76</v>
      </c>
      <c r="D1588" s="23">
        <v>-84898.59</v>
      </c>
      <c r="E1588" s="23">
        <v>387604.17000000004</v>
      </c>
      <c r="F1588" s="31">
        <v>-0.1796785060049173</v>
      </c>
    </row>
    <row r="1589" spans="1:6" x14ac:dyDescent="0.2">
      <c r="A1589" s="38" t="s">
        <v>15</v>
      </c>
      <c r="B1589" s="23">
        <v>59379</v>
      </c>
      <c r="C1589" s="23">
        <v>59685</v>
      </c>
      <c r="D1589" s="23">
        <v>0</v>
      </c>
      <c r="E1589" s="23">
        <v>59685</v>
      </c>
      <c r="F1589" s="31">
        <v>0</v>
      </c>
    </row>
    <row r="1590" spans="1:6" x14ac:dyDescent="0.2">
      <c r="A1590" s="38" t="s">
        <v>17</v>
      </c>
      <c r="B1590" s="23">
        <v>12986.24</v>
      </c>
      <c r="C1590" s="23">
        <v>13119.57</v>
      </c>
      <c r="D1590" s="23">
        <v>0</v>
      </c>
      <c r="E1590" s="23">
        <v>13119.57</v>
      </c>
      <c r="F1590" s="31">
        <v>0</v>
      </c>
    </row>
    <row r="1591" spans="1:6" x14ac:dyDescent="0.2">
      <c r="A1591" s="38" t="s">
        <v>27</v>
      </c>
      <c r="B1591" s="23">
        <v>3057.43</v>
      </c>
      <c r="C1591" s="23">
        <v>17785.009999999998</v>
      </c>
      <c r="D1591" s="23">
        <v>13007.51</v>
      </c>
      <c r="E1591" s="23">
        <v>30792.519999999997</v>
      </c>
      <c r="F1591" s="31">
        <v>0.73137490504644087</v>
      </c>
    </row>
    <row r="1592" spans="1:6" x14ac:dyDescent="0.2">
      <c r="A1592" s="38" t="s">
        <v>29</v>
      </c>
      <c r="B1592" s="23">
        <v>4021.74</v>
      </c>
      <c r="C1592" s="23">
        <v>4021.74</v>
      </c>
      <c r="D1592" s="23">
        <v>-2010.87</v>
      </c>
      <c r="E1592" s="23">
        <v>2010.87</v>
      </c>
      <c r="F1592" s="31">
        <v>-0.5</v>
      </c>
    </row>
    <row r="1593" spans="1:6" x14ac:dyDescent="0.2">
      <c r="A1593" s="38" t="s">
        <v>265</v>
      </c>
      <c r="B1593" s="23">
        <v>227328</v>
      </c>
      <c r="C1593" s="23">
        <v>230289.66</v>
      </c>
      <c r="D1593" s="23">
        <v>0</v>
      </c>
      <c r="E1593" s="23">
        <v>230289.66</v>
      </c>
      <c r="F1593" s="31">
        <v>0</v>
      </c>
    </row>
    <row r="1594" spans="1:6" x14ac:dyDescent="0.2">
      <c r="A1594" s="38" t="s">
        <v>31</v>
      </c>
      <c r="B1594" s="23">
        <v>12953.1</v>
      </c>
      <c r="C1594" s="23">
        <v>12953.1</v>
      </c>
      <c r="D1594" s="23">
        <v>-6356.55</v>
      </c>
      <c r="E1594" s="23">
        <v>6596.55</v>
      </c>
      <c r="F1594" s="31">
        <v>-0.49073580841651804</v>
      </c>
    </row>
    <row r="1595" spans="1:6" x14ac:dyDescent="0.2">
      <c r="A1595" s="38" t="s">
        <v>33</v>
      </c>
      <c r="B1595" s="23">
        <v>11936.24</v>
      </c>
      <c r="C1595" s="23">
        <v>11936.24</v>
      </c>
      <c r="D1595" s="23">
        <v>-5968.12</v>
      </c>
      <c r="E1595" s="23">
        <v>5968.12</v>
      </c>
      <c r="F1595" s="31">
        <v>-0.5</v>
      </c>
    </row>
    <row r="1596" spans="1:6" x14ac:dyDescent="0.2">
      <c r="A1596" s="38" t="s">
        <v>35</v>
      </c>
      <c r="B1596" s="23">
        <v>90137.32</v>
      </c>
      <c r="C1596" s="23">
        <v>90601.83</v>
      </c>
      <c r="D1596" s="23">
        <v>-2419.89</v>
      </c>
      <c r="E1596" s="23">
        <v>88181.94</v>
      </c>
      <c r="F1596" s="31">
        <v>-2.6709063161307004E-2</v>
      </c>
    </row>
    <row r="1597" spans="1:6" x14ac:dyDescent="0.2">
      <c r="A1597" s="38" t="s">
        <v>37</v>
      </c>
      <c r="B1597" s="23">
        <v>59379</v>
      </c>
      <c r="C1597" s="23">
        <v>59685</v>
      </c>
      <c r="D1597" s="23">
        <v>-14047.96</v>
      </c>
      <c r="E1597" s="23">
        <v>45637.04</v>
      </c>
      <c r="F1597" s="31">
        <v>-0.2353683505068275</v>
      </c>
    </row>
    <row r="1598" spans="1:6" x14ac:dyDescent="0.2">
      <c r="A1598" s="38" t="s">
        <v>39</v>
      </c>
      <c r="B1598" s="23">
        <v>10260.27</v>
      </c>
      <c r="C1598" s="23">
        <v>8960.27</v>
      </c>
      <c r="D1598" s="23">
        <v>0</v>
      </c>
      <c r="E1598" s="23">
        <v>8960.27</v>
      </c>
      <c r="F1598" s="31">
        <v>0</v>
      </c>
    </row>
    <row r="1599" spans="1:6" x14ac:dyDescent="0.2">
      <c r="A1599" s="35" t="s">
        <v>95</v>
      </c>
      <c r="B1599" s="23">
        <v>1520928.56</v>
      </c>
      <c r="C1599" s="23">
        <v>1520928.56</v>
      </c>
      <c r="D1599" s="23">
        <v>-456379.99</v>
      </c>
      <c r="E1599" s="23">
        <v>1064548.57</v>
      </c>
      <c r="F1599" s="31">
        <v>-0.3000666842629347</v>
      </c>
    </row>
    <row r="1600" spans="1:6" x14ac:dyDescent="0.2">
      <c r="A1600" s="36" t="s">
        <v>148</v>
      </c>
      <c r="B1600" s="23">
        <v>27632.79</v>
      </c>
      <c r="C1600" s="23">
        <v>27632.79</v>
      </c>
      <c r="D1600" s="23">
        <v>-17632.79</v>
      </c>
      <c r="E1600" s="23">
        <v>10000</v>
      </c>
      <c r="F1600" s="31">
        <v>-0.6381110991687774</v>
      </c>
    </row>
    <row r="1601" spans="1:6" x14ac:dyDescent="0.2">
      <c r="A1601" s="37" t="s">
        <v>121</v>
      </c>
      <c r="B1601" s="23">
        <v>27632.79</v>
      </c>
      <c r="C1601" s="23">
        <v>27632.79</v>
      </c>
      <c r="D1601" s="23">
        <v>-17632.79</v>
      </c>
      <c r="E1601" s="23">
        <v>10000</v>
      </c>
      <c r="F1601" s="31">
        <v>-0.6381110991687774</v>
      </c>
    </row>
    <row r="1602" spans="1:6" x14ac:dyDescent="0.2">
      <c r="A1602" s="38" t="s">
        <v>137</v>
      </c>
      <c r="B1602" s="23">
        <v>4772.79</v>
      </c>
      <c r="C1602" s="23">
        <v>4772.79</v>
      </c>
      <c r="D1602" s="23">
        <v>-4772.79</v>
      </c>
      <c r="E1602" s="23">
        <v>0</v>
      </c>
      <c r="F1602" s="31">
        <v>-1</v>
      </c>
    </row>
    <row r="1603" spans="1:6" x14ac:dyDescent="0.2">
      <c r="A1603" s="38" t="s">
        <v>465</v>
      </c>
      <c r="B1603" s="23">
        <v>7500</v>
      </c>
      <c r="C1603" s="23">
        <v>7500</v>
      </c>
      <c r="D1603" s="23">
        <v>-7500</v>
      </c>
      <c r="E1603" s="23">
        <v>0</v>
      </c>
      <c r="F1603" s="31">
        <v>-1</v>
      </c>
    </row>
    <row r="1604" spans="1:6" x14ac:dyDescent="0.2">
      <c r="A1604" s="38" t="s">
        <v>128</v>
      </c>
      <c r="B1604" s="23">
        <v>15360</v>
      </c>
      <c r="C1604" s="23">
        <v>15360</v>
      </c>
      <c r="D1604" s="23">
        <v>-5360</v>
      </c>
      <c r="E1604" s="23">
        <v>10000</v>
      </c>
      <c r="F1604" s="31">
        <v>-0.34895833333333331</v>
      </c>
    </row>
    <row r="1605" spans="1:6" x14ac:dyDescent="0.2">
      <c r="A1605" s="36" t="s">
        <v>154</v>
      </c>
      <c r="B1605" s="23">
        <v>18294.5</v>
      </c>
      <c r="C1605" s="23">
        <v>19691.86</v>
      </c>
      <c r="D1605" s="23">
        <v>-18294.5</v>
      </c>
      <c r="E1605" s="23">
        <v>1397.3599999999997</v>
      </c>
      <c r="F1605" s="31">
        <v>-0.92903869923917803</v>
      </c>
    </row>
    <row r="1606" spans="1:6" x14ac:dyDescent="0.2">
      <c r="A1606" s="37" t="s">
        <v>121</v>
      </c>
      <c r="B1606" s="23">
        <v>18294.5</v>
      </c>
      <c r="C1606" s="23">
        <v>19691.86</v>
      </c>
      <c r="D1606" s="23">
        <v>-18294.5</v>
      </c>
      <c r="E1606" s="23">
        <v>1397.3599999999997</v>
      </c>
      <c r="F1606" s="31">
        <v>-0.92903869923917803</v>
      </c>
    </row>
    <row r="1607" spans="1:6" x14ac:dyDescent="0.2">
      <c r="A1607" s="38" t="s">
        <v>137</v>
      </c>
      <c r="B1607" s="23">
        <v>1800</v>
      </c>
      <c r="C1607" s="23">
        <v>1800</v>
      </c>
      <c r="D1607" s="23">
        <v>-1800</v>
      </c>
      <c r="E1607" s="23">
        <v>0</v>
      </c>
      <c r="F1607" s="31">
        <v>-1</v>
      </c>
    </row>
    <row r="1608" spans="1:6" x14ac:dyDescent="0.2">
      <c r="A1608" s="38" t="s">
        <v>151</v>
      </c>
      <c r="B1608" s="23">
        <v>4000</v>
      </c>
      <c r="C1608" s="23">
        <v>4000</v>
      </c>
      <c r="D1608" s="23">
        <v>-4000</v>
      </c>
      <c r="E1608" s="23">
        <v>0</v>
      </c>
      <c r="F1608" s="31">
        <v>-1</v>
      </c>
    </row>
    <row r="1609" spans="1:6" x14ac:dyDescent="0.2">
      <c r="A1609" s="38" t="s">
        <v>145</v>
      </c>
      <c r="B1609" s="23">
        <v>11694.5</v>
      </c>
      <c r="C1609" s="23">
        <v>11694.5</v>
      </c>
      <c r="D1609" s="23">
        <v>-11694.5</v>
      </c>
      <c r="E1609" s="23">
        <v>0</v>
      </c>
      <c r="F1609" s="31">
        <v>-1</v>
      </c>
    </row>
    <row r="1610" spans="1:6" x14ac:dyDescent="0.2">
      <c r="A1610" s="38" t="s">
        <v>1604</v>
      </c>
      <c r="B1610" s="23">
        <v>800</v>
      </c>
      <c r="C1610" s="23">
        <v>2197.3599999999997</v>
      </c>
      <c r="D1610" s="23">
        <v>-800</v>
      </c>
      <c r="E1610" s="23">
        <v>1397.3599999999997</v>
      </c>
      <c r="F1610" s="31">
        <v>-0.36407325153820952</v>
      </c>
    </row>
    <row r="1611" spans="1:6" x14ac:dyDescent="0.2">
      <c r="A1611" s="36" t="s">
        <v>96</v>
      </c>
      <c r="B1611" s="23">
        <v>79627.290000000008</v>
      </c>
      <c r="C1611" s="23">
        <v>70389.929999999993</v>
      </c>
      <c r="D1611" s="23">
        <v>-29578.719999999998</v>
      </c>
      <c r="E1611" s="23">
        <v>40811.21</v>
      </c>
      <c r="F1611" s="31">
        <v>-0.42021237981057802</v>
      </c>
    </row>
    <row r="1612" spans="1:6" x14ac:dyDescent="0.2">
      <c r="A1612" s="37" t="s">
        <v>97</v>
      </c>
      <c r="B1612" s="23">
        <v>37325.49</v>
      </c>
      <c r="C1612" s="23">
        <v>37325.49</v>
      </c>
      <c r="D1612" s="23">
        <v>29.72</v>
      </c>
      <c r="E1612" s="23">
        <v>37355.21</v>
      </c>
      <c r="F1612" s="31">
        <v>7.9623870979322713E-4</v>
      </c>
    </row>
    <row r="1613" spans="1:6" x14ac:dyDescent="0.2">
      <c r="A1613" s="38" t="s">
        <v>98</v>
      </c>
      <c r="B1613" s="23">
        <v>2353</v>
      </c>
      <c r="C1613" s="23">
        <v>2353</v>
      </c>
      <c r="D1613" s="23">
        <v>0</v>
      </c>
      <c r="E1613" s="23">
        <v>2353</v>
      </c>
      <c r="F1613" s="31">
        <v>0</v>
      </c>
    </row>
    <row r="1614" spans="1:6" x14ac:dyDescent="0.2">
      <c r="A1614" s="38" t="s">
        <v>100</v>
      </c>
      <c r="B1614" s="23">
        <v>811.64</v>
      </c>
      <c r="C1614" s="23">
        <v>811.64</v>
      </c>
      <c r="D1614" s="23">
        <v>0</v>
      </c>
      <c r="E1614" s="23">
        <v>811.64</v>
      </c>
      <c r="F1614" s="31">
        <v>0</v>
      </c>
    </row>
    <row r="1615" spans="1:6" x14ac:dyDescent="0.2">
      <c r="A1615" s="38" t="s">
        <v>104</v>
      </c>
      <c r="B1615" s="23">
        <v>28236</v>
      </c>
      <c r="C1615" s="23">
        <v>28236</v>
      </c>
      <c r="D1615" s="23">
        <v>0</v>
      </c>
      <c r="E1615" s="23">
        <v>28236</v>
      </c>
      <c r="F1615" s="31">
        <v>0</v>
      </c>
    </row>
    <row r="1616" spans="1:6" x14ac:dyDescent="0.2">
      <c r="A1616" s="38" t="s">
        <v>106</v>
      </c>
      <c r="B1616" s="23">
        <v>3571.85</v>
      </c>
      <c r="C1616" s="23">
        <v>3571.85</v>
      </c>
      <c r="D1616" s="23">
        <v>29.72</v>
      </c>
      <c r="E1616" s="23">
        <v>3601.5699999999997</v>
      </c>
      <c r="F1616" s="31">
        <v>8.3206181670562873E-3</v>
      </c>
    </row>
    <row r="1617" spans="1:6" x14ac:dyDescent="0.2">
      <c r="A1617" s="38" t="s">
        <v>108</v>
      </c>
      <c r="B1617" s="23">
        <v>2353</v>
      </c>
      <c r="C1617" s="23">
        <v>2353</v>
      </c>
      <c r="D1617" s="23">
        <v>0</v>
      </c>
      <c r="E1617" s="23">
        <v>2353</v>
      </c>
      <c r="F1617" s="31">
        <v>0</v>
      </c>
    </row>
    <row r="1618" spans="1:6" x14ac:dyDescent="0.2">
      <c r="A1618" s="37" t="s">
        <v>121</v>
      </c>
      <c r="B1618" s="23">
        <v>42301.8</v>
      </c>
      <c r="C1618" s="23">
        <v>33064.44</v>
      </c>
      <c r="D1618" s="23">
        <v>-29608.44</v>
      </c>
      <c r="E1618" s="23">
        <v>3456</v>
      </c>
      <c r="F1618" s="31">
        <v>-0.89547683251251187</v>
      </c>
    </row>
    <row r="1619" spans="1:6" x14ac:dyDescent="0.2">
      <c r="A1619" s="38" t="s">
        <v>128</v>
      </c>
      <c r="B1619" s="23">
        <v>38845.800000000003</v>
      </c>
      <c r="C1619" s="23">
        <v>29608.440000000002</v>
      </c>
      <c r="D1619" s="23">
        <v>-29608.44</v>
      </c>
      <c r="E1619" s="23">
        <v>0</v>
      </c>
      <c r="F1619" s="31">
        <v>-0.99999999999999989</v>
      </c>
    </row>
    <row r="1620" spans="1:6" x14ac:dyDescent="0.2">
      <c r="A1620" s="38" t="s">
        <v>145</v>
      </c>
      <c r="B1620" s="23">
        <v>3456</v>
      </c>
      <c r="C1620" s="23">
        <v>3456</v>
      </c>
      <c r="D1620" s="23">
        <v>0</v>
      </c>
      <c r="E1620" s="23">
        <v>3456</v>
      </c>
      <c r="F1620" s="31">
        <v>0</v>
      </c>
    </row>
    <row r="1621" spans="1:6" x14ac:dyDescent="0.2">
      <c r="A1621" s="36" t="s">
        <v>177</v>
      </c>
      <c r="B1621" s="23">
        <v>24825.760000000002</v>
      </c>
      <c r="C1621" s="23">
        <v>32665.760000000002</v>
      </c>
      <c r="D1621" s="23">
        <v>-24825.760000000002</v>
      </c>
      <c r="E1621" s="23">
        <v>7840</v>
      </c>
      <c r="F1621" s="31">
        <v>-0.75999333859062213</v>
      </c>
    </row>
    <row r="1622" spans="1:6" x14ac:dyDescent="0.2">
      <c r="A1622" s="37" t="s">
        <v>121</v>
      </c>
      <c r="B1622" s="23">
        <v>24825.760000000002</v>
      </c>
      <c r="C1622" s="23">
        <v>32665.760000000002</v>
      </c>
      <c r="D1622" s="23">
        <v>-24825.760000000002</v>
      </c>
      <c r="E1622" s="23">
        <v>7840</v>
      </c>
      <c r="F1622" s="31">
        <v>-0.75999333859062213</v>
      </c>
    </row>
    <row r="1623" spans="1:6" x14ac:dyDescent="0.2">
      <c r="A1623" s="38" t="s">
        <v>137</v>
      </c>
      <c r="B1623" s="23">
        <v>6322.42</v>
      </c>
      <c r="C1623" s="23">
        <v>6322.42</v>
      </c>
      <c r="D1623" s="23">
        <v>-6322.42</v>
      </c>
      <c r="E1623" s="23">
        <v>0</v>
      </c>
      <c r="F1623" s="31">
        <v>-1</v>
      </c>
    </row>
    <row r="1624" spans="1:6" x14ac:dyDescent="0.2">
      <c r="A1624" s="38" t="s">
        <v>151</v>
      </c>
      <c r="B1624" s="23">
        <v>6160</v>
      </c>
      <c r="C1624" s="23">
        <v>6160</v>
      </c>
      <c r="D1624" s="23">
        <v>-6160</v>
      </c>
      <c r="E1624" s="23">
        <v>0</v>
      </c>
      <c r="F1624" s="31">
        <v>-1</v>
      </c>
    </row>
    <row r="1625" spans="1:6" x14ac:dyDescent="0.2">
      <c r="A1625" s="38" t="s">
        <v>145</v>
      </c>
      <c r="B1625" s="23">
        <v>12343.34</v>
      </c>
      <c r="C1625" s="23">
        <v>20183.34</v>
      </c>
      <c r="D1625" s="23">
        <v>-12343.34</v>
      </c>
      <c r="E1625" s="23">
        <v>7840</v>
      </c>
      <c r="F1625" s="31">
        <v>-0.61156082194522809</v>
      </c>
    </row>
    <row r="1626" spans="1:6" x14ac:dyDescent="0.2">
      <c r="A1626" s="36" t="s">
        <v>1606</v>
      </c>
      <c r="B1626" s="23">
        <v>1360548.22</v>
      </c>
      <c r="C1626" s="23">
        <v>1360548.22</v>
      </c>
      <c r="D1626" s="23">
        <v>-356048.22</v>
      </c>
      <c r="E1626" s="23">
        <v>1004500</v>
      </c>
      <c r="F1626" s="31">
        <v>-0.26169467187278372</v>
      </c>
    </row>
    <row r="1627" spans="1:6" x14ac:dyDescent="0.2">
      <c r="A1627" s="37" t="s">
        <v>121</v>
      </c>
      <c r="B1627" s="23">
        <v>1360548.22</v>
      </c>
      <c r="C1627" s="23">
        <v>1360548.22</v>
      </c>
      <c r="D1627" s="23">
        <v>-356048.22</v>
      </c>
      <c r="E1627" s="23">
        <v>1004500</v>
      </c>
      <c r="F1627" s="31">
        <v>-0.26169467187278372</v>
      </c>
    </row>
    <row r="1628" spans="1:6" x14ac:dyDescent="0.2">
      <c r="A1628" s="38" t="s">
        <v>137</v>
      </c>
      <c r="B1628" s="23">
        <v>1346248.22</v>
      </c>
      <c r="C1628" s="23">
        <v>1350748.22</v>
      </c>
      <c r="D1628" s="23">
        <v>-346248.22</v>
      </c>
      <c r="E1628" s="23">
        <v>1004500</v>
      </c>
      <c r="F1628" s="31">
        <v>-0.25633809089898335</v>
      </c>
    </row>
    <row r="1629" spans="1:6" x14ac:dyDescent="0.2">
      <c r="A1629" s="38" t="s">
        <v>314</v>
      </c>
      <c r="B1629" s="23">
        <v>5000</v>
      </c>
      <c r="C1629" s="23">
        <v>5000</v>
      </c>
      <c r="D1629" s="23">
        <v>-5000</v>
      </c>
      <c r="E1629" s="23">
        <v>0</v>
      </c>
      <c r="F1629" s="31">
        <v>-1</v>
      </c>
    </row>
    <row r="1630" spans="1:6" x14ac:dyDescent="0.2">
      <c r="A1630" s="38" t="s">
        <v>124</v>
      </c>
      <c r="B1630" s="23">
        <v>1300</v>
      </c>
      <c r="C1630" s="23">
        <v>1300</v>
      </c>
      <c r="D1630" s="23">
        <v>-1300</v>
      </c>
      <c r="E1630" s="23">
        <v>0</v>
      </c>
      <c r="F1630" s="31">
        <v>-1</v>
      </c>
    </row>
    <row r="1631" spans="1:6" x14ac:dyDescent="0.2">
      <c r="A1631" s="38" t="s">
        <v>145</v>
      </c>
      <c r="B1631" s="23">
        <v>8000</v>
      </c>
      <c r="C1631" s="23">
        <v>3500</v>
      </c>
      <c r="D1631" s="23">
        <v>-3500</v>
      </c>
      <c r="E1631" s="23">
        <v>0</v>
      </c>
      <c r="F1631" s="31">
        <v>-1</v>
      </c>
    </row>
    <row r="1632" spans="1:6" x14ac:dyDescent="0.2">
      <c r="A1632" s="36" t="s">
        <v>1608</v>
      </c>
      <c r="B1632" s="23">
        <v>10000</v>
      </c>
      <c r="C1632" s="23">
        <v>10000</v>
      </c>
      <c r="D1632" s="23">
        <v>-10000</v>
      </c>
      <c r="E1632" s="23">
        <v>0</v>
      </c>
      <c r="F1632" s="31">
        <v>-1</v>
      </c>
    </row>
    <row r="1633" spans="1:6" x14ac:dyDescent="0.2">
      <c r="A1633" s="37" t="s">
        <v>121</v>
      </c>
      <c r="B1633" s="23">
        <v>10000</v>
      </c>
      <c r="C1633" s="23">
        <v>10000</v>
      </c>
      <c r="D1633" s="23">
        <v>-10000</v>
      </c>
      <c r="E1633" s="23">
        <v>0</v>
      </c>
      <c r="F1633" s="31">
        <v>-1</v>
      </c>
    </row>
    <row r="1634" spans="1:6" x14ac:dyDescent="0.2">
      <c r="A1634" s="38" t="s">
        <v>175</v>
      </c>
      <c r="B1634" s="23">
        <v>10000</v>
      </c>
      <c r="C1634" s="23">
        <v>10000</v>
      </c>
      <c r="D1634" s="23">
        <v>-10000</v>
      </c>
      <c r="E1634" s="23">
        <v>0</v>
      </c>
      <c r="F1634" s="31">
        <v>-1</v>
      </c>
    </row>
    <row r="1635" spans="1:6" x14ac:dyDescent="0.2">
      <c r="A1635" s="34" t="s">
        <v>1793</v>
      </c>
      <c r="B1635" s="23">
        <v>1648137.6099999999</v>
      </c>
      <c r="C1635" s="23">
        <v>1643255.77</v>
      </c>
      <c r="D1635" s="23">
        <v>-735562.61</v>
      </c>
      <c r="E1635" s="23">
        <v>907693.16000000015</v>
      </c>
      <c r="F1635" s="31">
        <v>-0.44762514967466077</v>
      </c>
    </row>
    <row r="1636" spans="1:6" x14ac:dyDescent="0.2">
      <c r="A1636" s="35" t="s">
        <v>7</v>
      </c>
      <c r="B1636" s="23">
        <v>648137.61</v>
      </c>
      <c r="C1636" s="23">
        <v>642011.64</v>
      </c>
      <c r="D1636" s="23">
        <v>-29328.48</v>
      </c>
      <c r="E1636" s="23">
        <v>612683.16000000015</v>
      </c>
      <c r="F1636" s="31">
        <v>-4.568216239817708E-2</v>
      </c>
    </row>
    <row r="1637" spans="1:6" x14ac:dyDescent="0.2">
      <c r="A1637" s="36" t="s">
        <v>8</v>
      </c>
      <c r="B1637" s="23">
        <v>648137.61</v>
      </c>
      <c r="C1637" s="23">
        <v>642011.64</v>
      </c>
      <c r="D1637" s="23">
        <v>-29328.48</v>
      </c>
      <c r="E1637" s="23">
        <v>612683.16000000015</v>
      </c>
      <c r="F1637" s="31">
        <v>-4.568216239817708E-2</v>
      </c>
    </row>
    <row r="1638" spans="1:6" x14ac:dyDescent="0.2">
      <c r="A1638" s="37" t="s">
        <v>9</v>
      </c>
      <c r="B1638" s="23">
        <v>648137.61</v>
      </c>
      <c r="C1638" s="23">
        <v>642011.64</v>
      </c>
      <c r="D1638" s="23">
        <v>-29328.48</v>
      </c>
      <c r="E1638" s="23">
        <v>612683.16000000015</v>
      </c>
      <c r="F1638" s="31">
        <v>-4.568216239817708E-2</v>
      </c>
    </row>
    <row r="1639" spans="1:6" x14ac:dyDescent="0.2">
      <c r="A1639" s="38" t="s">
        <v>10</v>
      </c>
      <c r="B1639" s="23">
        <v>438156</v>
      </c>
      <c r="C1639" s="23">
        <v>433239.87</v>
      </c>
      <c r="D1639" s="23">
        <v>-9903.24</v>
      </c>
      <c r="E1639" s="23">
        <v>423336.63</v>
      </c>
      <c r="F1639" s="31">
        <v>-2.2858561009170279E-2</v>
      </c>
    </row>
    <row r="1640" spans="1:6" x14ac:dyDescent="0.2">
      <c r="A1640" s="38" t="s">
        <v>15</v>
      </c>
      <c r="B1640" s="23">
        <v>39013</v>
      </c>
      <c r="C1640" s="23">
        <v>38707</v>
      </c>
      <c r="D1640" s="23">
        <v>0</v>
      </c>
      <c r="E1640" s="23">
        <v>38707</v>
      </c>
      <c r="F1640" s="31">
        <v>0</v>
      </c>
    </row>
    <row r="1641" spans="1:6" x14ac:dyDescent="0.2">
      <c r="A1641" s="38" t="s">
        <v>17</v>
      </c>
      <c r="B1641" s="23">
        <v>8522.2199999999993</v>
      </c>
      <c r="C1641" s="23">
        <v>8388.89</v>
      </c>
      <c r="D1641" s="23">
        <v>0</v>
      </c>
      <c r="E1641" s="23">
        <v>8388.89</v>
      </c>
      <c r="F1641" s="31">
        <v>0</v>
      </c>
    </row>
    <row r="1642" spans="1:6" x14ac:dyDescent="0.2">
      <c r="A1642" s="38" t="s">
        <v>27</v>
      </c>
      <c r="B1642" s="23">
        <v>3782.44</v>
      </c>
      <c r="C1642" s="23">
        <v>4682.4400000000005</v>
      </c>
      <c r="D1642" s="23">
        <v>3650.88</v>
      </c>
      <c r="E1642" s="23">
        <v>8333.32</v>
      </c>
      <c r="F1642" s="31">
        <v>0.77969605590247815</v>
      </c>
    </row>
    <row r="1643" spans="1:6" x14ac:dyDescent="0.2">
      <c r="A1643" s="38" t="s">
        <v>265</v>
      </c>
      <c r="B1643" s="23">
        <v>30000</v>
      </c>
      <c r="C1643" s="23">
        <v>30000</v>
      </c>
      <c r="D1643" s="23">
        <v>0</v>
      </c>
      <c r="E1643" s="23">
        <v>30000</v>
      </c>
      <c r="F1643" s="31">
        <v>0</v>
      </c>
    </row>
    <row r="1644" spans="1:6" x14ac:dyDescent="0.2">
      <c r="A1644" s="38" t="s">
        <v>31</v>
      </c>
      <c r="B1644" s="23">
        <v>3556.91</v>
      </c>
      <c r="C1644" s="23">
        <v>3556.91</v>
      </c>
      <c r="D1644" s="23">
        <v>-1678.46</v>
      </c>
      <c r="E1644" s="23">
        <v>1878.4499999999998</v>
      </c>
      <c r="F1644" s="31">
        <v>-0.47188711550193851</v>
      </c>
    </row>
    <row r="1645" spans="1:6" x14ac:dyDescent="0.2">
      <c r="A1645" s="38" t="s">
        <v>33</v>
      </c>
      <c r="B1645" s="23">
        <v>19252.419999999998</v>
      </c>
      <c r="C1645" s="23">
        <v>19252.419999999998</v>
      </c>
      <c r="D1645" s="23">
        <v>-9626.2099999999991</v>
      </c>
      <c r="E1645" s="23">
        <v>9626.2099999999991</v>
      </c>
      <c r="F1645" s="31">
        <v>-0.5</v>
      </c>
    </row>
    <row r="1646" spans="1:6" x14ac:dyDescent="0.2">
      <c r="A1646" s="38" t="s">
        <v>35</v>
      </c>
      <c r="B1646" s="23">
        <v>59221.73</v>
      </c>
      <c r="C1646" s="23">
        <v>58757.22</v>
      </c>
      <c r="D1646" s="23">
        <v>0</v>
      </c>
      <c r="E1646" s="23">
        <v>58757.22</v>
      </c>
      <c r="F1646" s="31">
        <v>0</v>
      </c>
    </row>
    <row r="1647" spans="1:6" x14ac:dyDescent="0.2">
      <c r="A1647" s="38" t="s">
        <v>37</v>
      </c>
      <c r="B1647" s="23">
        <v>39013</v>
      </c>
      <c r="C1647" s="23">
        <v>38707</v>
      </c>
      <c r="D1647" s="23">
        <v>-11771.45</v>
      </c>
      <c r="E1647" s="23">
        <v>26935.55</v>
      </c>
      <c r="F1647" s="31">
        <v>-0.30411682641382698</v>
      </c>
    </row>
    <row r="1648" spans="1:6" x14ac:dyDescent="0.2">
      <c r="A1648" s="38" t="s">
        <v>39</v>
      </c>
      <c r="B1648" s="23">
        <v>7619.89</v>
      </c>
      <c r="C1648" s="23">
        <v>6719.89</v>
      </c>
      <c r="D1648" s="23">
        <v>0</v>
      </c>
      <c r="E1648" s="23">
        <v>6719.89</v>
      </c>
      <c r="F1648" s="31">
        <v>0</v>
      </c>
    </row>
    <row r="1649" spans="1:6" x14ac:dyDescent="0.2">
      <c r="A1649" s="35" t="s">
        <v>1661</v>
      </c>
      <c r="B1649" s="23">
        <v>1000000</v>
      </c>
      <c r="C1649" s="23">
        <v>1001244.13</v>
      </c>
      <c r="D1649" s="23">
        <v>-706234.13</v>
      </c>
      <c r="E1649" s="23">
        <v>295010</v>
      </c>
      <c r="F1649" s="31">
        <v>-0.70535657472468782</v>
      </c>
    </row>
    <row r="1650" spans="1:6" x14ac:dyDescent="0.2">
      <c r="A1650" s="36" t="s">
        <v>1795</v>
      </c>
      <c r="B1650" s="23">
        <v>1000000</v>
      </c>
      <c r="C1650" s="23">
        <v>1001244.13</v>
      </c>
      <c r="D1650" s="23">
        <v>-706234.13</v>
      </c>
      <c r="E1650" s="23">
        <v>295010</v>
      </c>
      <c r="F1650" s="31">
        <v>-0.70535657472468782</v>
      </c>
    </row>
    <row r="1651" spans="1:6" x14ac:dyDescent="0.2">
      <c r="A1651" s="37" t="s">
        <v>97</v>
      </c>
      <c r="B1651" s="23">
        <v>0</v>
      </c>
      <c r="C1651" s="23">
        <v>368416.91000000003</v>
      </c>
      <c r="D1651" s="23">
        <v>-146869.10999999999</v>
      </c>
      <c r="E1651" s="23">
        <v>221547.8</v>
      </c>
      <c r="F1651" s="31">
        <v>-0.39864920966847034</v>
      </c>
    </row>
    <row r="1652" spans="1:6" x14ac:dyDescent="0.2">
      <c r="A1652" s="38" t="s">
        <v>98</v>
      </c>
      <c r="B1652" s="23">
        <v>0</v>
      </c>
      <c r="C1652" s="23">
        <v>23210</v>
      </c>
      <c r="D1652" s="23">
        <v>-9284</v>
      </c>
      <c r="E1652" s="23">
        <v>13926</v>
      </c>
      <c r="F1652" s="31">
        <v>-0.4</v>
      </c>
    </row>
    <row r="1653" spans="1:6" x14ac:dyDescent="0.2">
      <c r="A1653" s="38" t="s">
        <v>100</v>
      </c>
      <c r="B1653" s="23">
        <v>0</v>
      </c>
      <c r="C1653" s="23">
        <v>7000</v>
      </c>
      <c r="D1653" s="23">
        <v>-2800</v>
      </c>
      <c r="E1653" s="23">
        <v>4200</v>
      </c>
      <c r="F1653" s="31">
        <v>-0.4</v>
      </c>
    </row>
    <row r="1654" spans="1:6" x14ac:dyDescent="0.2">
      <c r="A1654" s="38" t="s">
        <v>102</v>
      </c>
      <c r="B1654" s="23">
        <v>0</v>
      </c>
      <c r="C1654" s="23">
        <v>1244.1300000000001</v>
      </c>
      <c r="D1654" s="23">
        <v>0</v>
      </c>
      <c r="E1654" s="23">
        <v>1244.1300000000001</v>
      </c>
      <c r="F1654" s="31">
        <v>0</v>
      </c>
    </row>
    <row r="1655" spans="1:6" x14ac:dyDescent="0.2">
      <c r="A1655" s="38" t="s">
        <v>104</v>
      </c>
      <c r="B1655" s="23">
        <v>0</v>
      </c>
      <c r="C1655" s="23">
        <v>278520</v>
      </c>
      <c r="D1655" s="23">
        <v>-111408</v>
      </c>
      <c r="E1655" s="23">
        <v>167112</v>
      </c>
      <c r="F1655" s="31">
        <v>-0.4</v>
      </c>
    </row>
    <row r="1656" spans="1:6" x14ac:dyDescent="0.2">
      <c r="A1656" s="38" t="s">
        <v>106</v>
      </c>
      <c r="B1656" s="23">
        <v>0</v>
      </c>
      <c r="C1656" s="23">
        <v>35232.78</v>
      </c>
      <c r="D1656" s="23">
        <v>-14093.11</v>
      </c>
      <c r="E1656" s="23">
        <v>21139.67</v>
      </c>
      <c r="F1656" s="31">
        <v>-0.39999994323468091</v>
      </c>
    </row>
    <row r="1657" spans="1:6" x14ac:dyDescent="0.2">
      <c r="A1657" s="38" t="s">
        <v>108</v>
      </c>
      <c r="B1657" s="23">
        <v>0</v>
      </c>
      <c r="C1657" s="23">
        <v>23210</v>
      </c>
      <c r="D1657" s="23">
        <v>-9284</v>
      </c>
      <c r="E1657" s="23">
        <v>13926</v>
      </c>
      <c r="F1657" s="31">
        <v>-0.4</v>
      </c>
    </row>
    <row r="1658" spans="1:6" x14ac:dyDescent="0.2">
      <c r="A1658" s="37" t="s">
        <v>121</v>
      </c>
      <c r="B1658" s="23">
        <v>966500</v>
      </c>
      <c r="C1658" s="23">
        <v>599327.22</v>
      </c>
      <c r="D1658" s="23">
        <v>-559365.02</v>
      </c>
      <c r="E1658" s="23">
        <v>39962.199999999997</v>
      </c>
      <c r="F1658" s="31">
        <v>-0.93332156680619316</v>
      </c>
    </row>
    <row r="1659" spans="1:6" x14ac:dyDescent="0.2">
      <c r="A1659" s="38" t="s">
        <v>149</v>
      </c>
      <c r="B1659" s="23">
        <v>4000</v>
      </c>
      <c r="C1659" s="23">
        <v>4000</v>
      </c>
      <c r="D1659" s="23">
        <v>0</v>
      </c>
      <c r="E1659" s="23">
        <v>4000</v>
      </c>
      <c r="F1659" s="31">
        <v>0</v>
      </c>
    </row>
    <row r="1660" spans="1:6" x14ac:dyDescent="0.2">
      <c r="A1660" s="38" t="s">
        <v>465</v>
      </c>
      <c r="B1660" s="23">
        <v>4000</v>
      </c>
      <c r="C1660" s="23">
        <v>4000</v>
      </c>
      <c r="D1660" s="23">
        <v>0</v>
      </c>
      <c r="E1660" s="23">
        <v>4000</v>
      </c>
      <c r="F1660" s="31">
        <v>0</v>
      </c>
    </row>
    <row r="1661" spans="1:6" x14ac:dyDescent="0.2">
      <c r="A1661" s="38" t="s">
        <v>122</v>
      </c>
      <c r="B1661" s="23">
        <v>8000</v>
      </c>
      <c r="C1661" s="23">
        <v>8000</v>
      </c>
      <c r="D1661" s="23">
        <v>-8000</v>
      </c>
      <c r="E1661" s="23">
        <v>0</v>
      </c>
      <c r="F1661" s="31">
        <v>-1</v>
      </c>
    </row>
    <row r="1662" spans="1:6" x14ac:dyDescent="0.2">
      <c r="A1662" s="38" t="s">
        <v>124</v>
      </c>
      <c r="B1662" s="23">
        <v>115000</v>
      </c>
      <c r="C1662" s="23">
        <v>115000</v>
      </c>
      <c r="D1662" s="23">
        <v>-108037.8</v>
      </c>
      <c r="E1662" s="23">
        <v>6962.1999999999971</v>
      </c>
      <c r="F1662" s="31">
        <v>-0.93945913043478269</v>
      </c>
    </row>
    <row r="1663" spans="1:6" x14ac:dyDescent="0.2">
      <c r="A1663" s="38" t="s">
        <v>351</v>
      </c>
      <c r="B1663" s="23">
        <v>202000</v>
      </c>
      <c r="C1663" s="23">
        <v>202000</v>
      </c>
      <c r="D1663" s="23">
        <v>-202000</v>
      </c>
      <c r="E1663" s="23">
        <v>0</v>
      </c>
      <c r="F1663" s="31">
        <v>-1</v>
      </c>
    </row>
    <row r="1664" spans="1:6" x14ac:dyDescent="0.2">
      <c r="A1664" s="38" t="s">
        <v>128</v>
      </c>
      <c r="B1664" s="23">
        <v>542000</v>
      </c>
      <c r="C1664" s="23">
        <v>174827.21999999997</v>
      </c>
      <c r="D1664" s="23">
        <v>-174827.22</v>
      </c>
      <c r="E1664" s="23">
        <v>0</v>
      </c>
      <c r="F1664" s="31">
        <v>-1.0000000000000002</v>
      </c>
    </row>
    <row r="1665" spans="1:6" x14ac:dyDescent="0.2">
      <c r="A1665" s="38" t="s">
        <v>473</v>
      </c>
      <c r="B1665" s="23">
        <v>22500</v>
      </c>
      <c r="C1665" s="23">
        <v>22500</v>
      </c>
      <c r="D1665" s="23">
        <v>-22500</v>
      </c>
      <c r="E1665" s="23">
        <v>0</v>
      </c>
      <c r="F1665" s="31">
        <v>-1</v>
      </c>
    </row>
    <row r="1666" spans="1:6" x14ac:dyDescent="0.2">
      <c r="A1666" s="38" t="s">
        <v>359</v>
      </c>
      <c r="B1666" s="23">
        <v>8000</v>
      </c>
      <c r="C1666" s="23">
        <v>8000</v>
      </c>
      <c r="D1666" s="23">
        <v>-8000</v>
      </c>
      <c r="E1666" s="23">
        <v>0</v>
      </c>
      <c r="F1666" s="31">
        <v>-1</v>
      </c>
    </row>
    <row r="1667" spans="1:6" x14ac:dyDescent="0.2">
      <c r="A1667" s="38" t="s">
        <v>130</v>
      </c>
      <c r="B1667" s="23">
        <v>10000</v>
      </c>
      <c r="C1667" s="23">
        <v>10000</v>
      </c>
      <c r="D1667" s="23">
        <v>0</v>
      </c>
      <c r="E1667" s="23">
        <v>10000</v>
      </c>
      <c r="F1667" s="31">
        <v>0</v>
      </c>
    </row>
    <row r="1668" spans="1:6" x14ac:dyDescent="0.2">
      <c r="A1668" s="38" t="s">
        <v>166</v>
      </c>
      <c r="B1668" s="23">
        <v>51000</v>
      </c>
      <c r="C1668" s="23">
        <v>51000</v>
      </c>
      <c r="D1668" s="23">
        <v>-36000</v>
      </c>
      <c r="E1668" s="23">
        <v>15000</v>
      </c>
      <c r="F1668" s="31">
        <v>-0.70588235294117652</v>
      </c>
    </row>
    <row r="1669" spans="1:6" x14ac:dyDescent="0.2">
      <c r="A1669" s="37" t="s">
        <v>231</v>
      </c>
      <c r="B1669" s="23">
        <v>33500</v>
      </c>
      <c r="C1669" s="23">
        <v>33500</v>
      </c>
      <c r="D1669" s="23">
        <v>0</v>
      </c>
      <c r="E1669" s="23">
        <v>33500</v>
      </c>
      <c r="F1669" s="31">
        <v>0</v>
      </c>
    </row>
    <row r="1670" spans="1:6" x14ac:dyDescent="0.2">
      <c r="A1670" s="38" t="s">
        <v>232</v>
      </c>
      <c r="B1670" s="23">
        <v>20000</v>
      </c>
      <c r="C1670" s="23">
        <v>20000</v>
      </c>
      <c r="D1670" s="23">
        <v>0</v>
      </c>
      <c r="E1670" s="23">
        <v>20000</v>
      </c>
      <c r="F1670" s="31">
        <v>0</v>
      </c>
    </row>
    <row r="1671" spans="1:6" x14ac:dyDescent="0.2">
      <c r="A1671" s="38" t="s">
        <v>234</v>
      </c>
      <c r="B1671" s="23">
        <v>13500</v>
      </c>
      <c r="C1671" s="23">
        <v>13500</v>
      </c>
      <c r="D1671" s="23">
        <v>0</v>
      </c>
      <c r="E1671" s="23">
        <v>13500</v>
      </c>
      <c r="F1671" s="31">
        <v>0</v>
      </c>
    </row>
    <row r="1672" spans="1:6" x14ac:dyDescent="0.2">
      <c r="A1672" s="34" t="s">
        <v>1814</v>
      </c>
      <c r="B1672" s="23">
        <v>1193686.1600000001</v>
      </c>
      <c r="C1672" s="23">
        <v>1193686.1600000001</v>
      </c>
      <c r="D1672" s="23">
        <v>-326109.54999999993</v>
      </c>
      <c r="E1672" s="23">
        <v>867576.6100000001</v>
      </c>
      <c r="F1672" s="31">
        <v>-0.27319538495780155</v>
      </c>
    </row>
    <row r="1673" spans="1:6" x14ac:dyDescent="0.2">
      <c r="A1673" s="35" t="s">
        <v>180</v>
      </c>
      <c r="B1673" s="23">
        <v>109318.76</v>
      </c>
      <c r="C1673" s="23">
        <v>109318.76</v>
      </c>
      <c r="D1673" s="23">
        <v>-99318.76</v>
      </c>
      <c r="E1673" s="23">
        <v>10000</v>
      </c>
      <c r="F1673" s="31">
        <v>-0.9085243923366858</v>
      </c>
    </row>
    <row r="1674" spans="1:6" x14ac:dyDescent="0.2">
      <c r="A1674" s="36" t="s">
        <v>181</v>
      </c>
      <c r="B1674" s="23">
        <v>69318.759999999995</v>
      </c>
      <c r="C1674" s="23">
        <v>69318.759999999995</v>
      </c>
      <c r="D1674" s="23">
        <v>-69318.759999999995</v>
      </c>
      <c r="E1674" s="23">
        <v>0</v>
      </c>
      <c r="F1674" s="31">
        <v>-1</v>
      </c>
    </row>
    <row r="1675" spans="1:6" x14ac:dyDescent="0.2">
      <c r="A1675" s="37" t="s">
        <v>121</v>
      </c>
      <c r="B1675" s="23">
        <v>69318.759999999995</v>
      </c>
      <c r="C1675" s="23">
        <v>69318.759999999995</v>
      </c>
      <c r="D1675" s="23">
        <v>-69318.759999999995</v>
      </c>
      <c r="E1675" s="23">
        <v>0</v>
      </c>
      <c r="F1675" s="31">
        <v>-1</v>
      </c>
    </row>
    <row r="1676" spans="1:6" x14ac:dyDescent="0.2">
      <c r="A1676" s="38" t="s">
        <v>137</v>
      </c>
      <c r="B1676" s="23">
        <v>69318.759999999995</v>
      </c>
      <c r="C1676" s="23">
        <v>69318.759999999995</v>
      </c>
      <c r="D1676" s="23">
        <v>-69318.759999999995</v>
      </c>
      <c r="E1676" s="23">
        <v>0</v>
      </c>
      <c r="F1676" s="31">
        <v>-1</v>
      </c>
    </row>
    <row r="1677" spans="1:6" x14ac:dyDescent="0.2">
      <c r="A1677" s="36" t="s">
        <v>183</v>
      </c>
      <c r="B1677" s="23">
        <v>40000</v>
      </c>
      <c r="C1677" s="23">
        <v>40000</v>
      </c>
      <c r="D1677" s="23">
        <v>-30000</v>
      </c>
      <c r="E1677" s="23">
        <v>10000</v>
      </c>
      <c r="F1677" s="31">
        <v>-0.75</v>
      </c>
    </row>
    <row r="1678" spans="1:6" x14ac:dyDescent="0.2">
      <c r="A1678" s="37" t="s">
        <v>121</v>
      </c>
      <c r="B1678" s="23">
        <v>40000</v>
      </c>
      <c r="C1678" s="23">
        <v>40000</v>
      </c>
      <c r="D1678" s="23">
        <v>-30000</v>
      </c>
      <c r="E1678" s="23">
        <v>10000</v>
      </c>
      <c r="F1678" s="31">
        <v>-0.75</v>
      </c>
    </row>
    <row r="1679" spans="1:6" x14ac:dyDescent="0.2">
      <c r="A1679" s="38" t="s">
        <v>137</v>
      </c>
      <c r="B1679" s="23">
        <v>30000</v>
      </c>
      <c r="C1679" s="23">
        <v>30000</v>
      </c>
      <c r="D1679" s="23">
        <v>-30000</v>
      </c>
      <c r="E1679" s="23">
        <v>0</v>
      </c>
      <c r="F1679" s="31">
        <v>-1</v>
      </c>
    </row>
    <row r="1680" spans="1:6" x14ac:dyDescent="0.2">
      <c r="A1680" s="38" t="s">
        <v>314</v>
      </c>
      <c r="B1680" s="23">
        <v>10000</v>
      </c>
      <c r="C1680" s="23">
        <v>10000</v>
      </c>
      <c r="D1680" s="23">
        <v>0</v>
      </c>
      <c r="E1680" s="23">
        <v>10000</v>
      </c>
      <c r="F1680" s="31">
        <v>0</v>
      </c>
    </row>
    <row r="1681" spans="1:6" x14ac:dyDescent="0.2">
      <c r="A1681" s="35" t="s">
        <v>186</v>
      </c>
      <c r="B1681" s="23">
        <v>50450</v>
      </c>
      <c r="C1681" s="23">
        <v>50450</v>
      </c>
      <c r="D1681" s="23">
        <v>-24500</v>
      </c>
      <c r="E1681" s="23">
        <v>25950</v>
      </c>
      <c r="F1681" s="31">
        <v>-0.48562933597621405</v>
      </c>
    </row>
    <row r="1682" spans="1:6" x14ac:dyDescent="0.2">
      <c r="A1682" s="36" t="s">
        <v>187</v>
      </c>
      <c r="B1682" s="23">
        <v>50450</v>
      </c>
      <c r="C1682" s="23">
        <v>50450</v>
      </c>
      <c r="D1682" s="23">
        <v>-24500</v>
      </c>
      <c r="E1682" s="23">
        <v>25950</v>
      </c>
      <c r="F1682" s="31">
        <v>-0.48562933597621405</v>
      </c>
    </row>
    <row r="1683" spans="1:6" x14ac:dyDescent="0.2">
      <c r="A1683" s="37" t="s">
        <v>121</v>
      </c>
      <c r="B1683" s="23">
        <v>40450</v>
      </c>
      <c r="C1683" s="23">
        <v>40450</v>
      </c>
      <c r="D1683" s="23">
        <v>-24500</v>
      </c>
      <c r="E1683" s="23">
        <v>15950</v>
      </c>
      <c r="F1683" s="31">
        <v>-0.60568603213844252</v>
      </c>
    </row>
    <row r="1684" spans="1:6" x14ac:dyDescent="0.2">
      <c r="A1684" s="38" t="s">
        <v>149</v>
      </c>
      <c r="B1684" s="23">
        <v>2450</v>
      </c>
      <c r="C1684" s="23">
        <v>2450</v>
      </c>
      <c r="D1684" s="23">
        <v>0</v>
      </c>
      <c r="E1684" s="23">
        <v>2450</v>
      </c>
      <c r="F1684" s="31">
        <v>0</v>
      </c>
    </row>
    <row r="1685" spans="1:6" x14ac:dyDescent="0.2">
      <c r="A1685" s="38" t="s">
        <v>314</v>
      </c>
      <c r="B1685" s="23">
        <v>18000</v>
      </c>
      <c r="C1685" s="23">
        <v>18000</v>
      </c>
      <c r="D1685" s="23">
        <v>-4500</v>
      </c>
      <c r="E1685" s="23">
        <v>13500</v>
      </c>
      <c r="F1685" s="31">
        <v>-0.25</v>
      </c>
    </row>
    <row r="1686" spans="1:6" x14ac:dyDescent="0.2">
      <c r="A1686" s="38" t="s">
        <v>145</v>
      </c>
      <c r="B1686" s="23">
        <v>20000</v>
      </c>
      <c r="C1686" s="23">
        <v>20000</v>
      </c>
      <c r="D1686" s="23">
        <v>-20000</v>
      </c>
      <c r="E1686" s="23">
        <v>0</v>
      </c>
      <c r="F1686" s="31">
        <v>-1</v>
      </c>
    </row>
    <row r="1687" spans="1:6" x14ac:dyDescent="0.2">
      <c r="A1687" s="37" t="s">
        <v>223</v>
      </c>
      <c r="B1687" s="23">
        <v>10000</v>
      </c>
      <c r="C1687" s="23">
        <v>10000</v>
      </c>
      <c r="D1687" s="23">
        <v>0</v>
      </c>
      <c r="E1687" s="23">
        <v>10000</v>
      </c>
      <c r="F1687" s="31">
        <v>0</v>
      </c>
    </row>
    <row r="1688" spans="1:6" x14ac:dyDescent="0.2">
      <c r="A1688" s="38" t="s">
        <v>226</v>
      </c>
      <c r="B1688" s="23">
        <v>10000</v>
      </c>
      <c r="C1688" s="23">
        <v>10000</v>
      </c>
      <c r="D1688" s="23">
        <v>0</v>
      </c>
      <c r="E1688" s="23">
        <v>10000</v>
      </c>
      <c r="F1688" s="31">
        <v>0</v>
      </c>
    </row>
    <row r="1689" spans="1:6" x14ac:dyDescent="0.2">
      <c r="A1689" s="35" t="s">
        <v>7</v>
      </c>
      <c r="B1689" s="23">
        <v>890502.14000000013</v>
      </c>
      <c r="C1689" s="23">
        <v>890502.14000000013</v>
      </c>
      <c r="D1689" s="23">
        <v>-158437.38</v>
      </c>
      <c r="E1689" s="23">
        <v>732064.76000000013</v>
      </c>
      <c r="F1689" s="31">
        <v>-0.17791914570806083</v>
      </c>
    </row>
    <row r="1690" spans="1:6" x14ac:dyDescent="0.2">
      <c r="A1690" s="36" t="s">
        <v>41</v>
      </c>
      <c r="B1690" s="23">
        <v>217550</v>
      </c>
      <c r="C1690" s="23">
        <v>217550</v>
      </c>
      <c r="D1690" s="23">
        <v>-47840.76</v>
      </c>
      <c r="E1690" s="23">
        <v>169709.24</v>
      </c>
      <c r="F1690" s="31">
        <v>-0.21990696391634107</v>
      </c>
    </row>
    <row r="1691" spans="1:6" x14ac:dyDescent="0.2">
      <c r="A1691" s="37" t="s">
        <v>42</v>
      </c>
      <c r="B1691" s="23">
        <v>217550</v>
      </c>
      <c r="C1691" s="23">
        <v>217406.93</v>
      </c>
      <c r="D1691" s="23">
        <v>-47840.76</v>
      </c>
      <c r="E1691" s="23">
        <v>169566.16999999998</v>
      </c>
      <c r="F1691" s="31">
        <v>-0.22005167912540785</v>
      </c>
    </row>
    <row r="1692" spans="1:6" x14ac:dyDescent="0.2">
      <c r="A1692" s="38" t="s">
        <v>46</v>
      </c>
      <c r="B1692" s="23">
        <v>4200</v>
      </c>
      <c r="C1692" s="23">
        <v>4200</v>
      </c>
      <c r="D1692" s="23">
        <v>0</v>
      </c>
      <c r="E1692" s="23">
        <v>4200</v>
      </c>
      <c r="F1692" s="31">
        <v>0</v>
      </c>
    </row>
    <row r="1693" spans="1:6" x14ac:dyDescent="0.2">
      <c r="A1693" s="38" t="s">
        <v>48</v>
      </c>
      <c r="B1693" s="23">
        <v>250</v>
      </c>
      <c r="C1693" s="23">
        <v>250</v>
      </c>
      <c r="D1693" s="23">
        <v>0</v>
      </c>
      <c r="E1693" s="23">
        <v>250</v>
      </c>
      <c r="F1693" s="31">
        <v>0</v>
      </c>
    </row>
    <row r="1694" spans="1:6" x14ac:dyDescent="0.2">
      <c r="A1694" s="38" t="s">
        <v>50</v>
      </c>
      <c r="B1694" s="23">
        <v>24200</v>
      </c>
      <c r="C1694" s="23">
        <v>24200</v>
      </c>
      <c r="D1694" s="23">
        <v>0</v>
      </c>
      <c r="E1694" s="23">
        <v>24200</v>
      </c>
      <c r="F1694" s="31">
        <v>0</v>
      </c>
    </row>
    <row r="1695" spans="1:6" x14ac:dyDescent="0.2">
      <c r="A1695" s="38" t="s">
        <v>56</v>
      </c>
      <c r="B1695" s="23">
        <v>33000</v>
      </c>
      <c r="C1695" s="23">
        <v>33000</v>
      </c>
      <c r="D1695" s="23">
        <v>-5840.76</v>
      </c>
      <c r="E1695" s="23">
        <v>27159.239999999998</v>
      </c>
      <c r="F1695" s="31">
        <v>-0.17699272727272727</v>
      </c>
    </row>
    <row r="1696" spans="1:6" x14ac:dyDescent="0.2">
      <c r="A1696" s="38" t="s">
        <v>58</v>
      </c>
      <c r="B1696" s="23">
        <v>11000</v>
      </c>
      <c r="C1696" s="23">
        <v>11000</v>
      </c>
      <c r="D1696" s="23">
        <v>0</v>
      </c>
      <c r="E1696" s="23">
        <v>11000</v>
      </c>
      <c r="F1696" s="31">
        <v>0</v>
      </c>
    </row>
    <row r="1697" spans="1:6" x14ac:dyDescent="0.2">
      <c r="A1697" s="38" t="s">
        <v>62</v>
      </c>
      <c r="B1697" s="23">
        <v>50000</v>
      </c>
      <c r="C1697" s="23">
        <v>50000</v>
      </c>
      <c r="D1697" s="23">
        <v>-30000</v>
      </c>
      <c r="E1697" s="23">
        <v>20000</v>
      </c>
      <c r="F1697" s="31">
        <v>-0.6</v>
      </c>
    </row>
    <row r="1698" spans="1:6" x14ac:dyDescent="0.2">
      <c r="A1698" s="38" t="s">
        <v>66</v>
      </c>
      <c r="B1698" s="23">
        <v>0</v>
      </c>
      <c r="C1698" s="23">
        <v>266</v>
      </c>
      <c r="D1698" s="23">
        <v>0</v>
      </c>
      <c r="E1698" s="23">
        <v>266</v>
      </c>
      <c r="F1698" s="31">
        <v>0</v>
      </c>
    </row>
    <row r="1699" spans="1:6" x14ac:dyDescent="0.2">
      <c r="A1699" s="38" t="s">
        <v>372</v>
      </c>
      <c r="B1699" s="23">
        <v>80000</v>
      </c>
      <c r="C1699" s="23">
        <v>80000</v>
      </c>
      <c r="D1699" s="23">
        <v>-9000</v>
      </c>
      <c r="E1699" s="23">
        <v>71000</v>
      </c>
      <c r="F1699" s="31">
        <v>-0.1125</v>
      </c>
    </row>
    <row r="1700" spans="1:6" x14ac:dyDescent="0.2">
      <c r="A1700" s="38" t="s">
        <v>68</v>
      </c>
      <c r="B1700" s="23">
        <v>6800</v>
      </c>
      <c r="C1700" s="23">
        <v>5748.93</v>
      </c>
      <c r="D1700" s="23">
        <v>-3000</v>
      </c>
      <c r="E1700" s="23">
        <v>2748.9300000000003</v>
      </c>
      <c r="F1700" s="31">
        <v>-0.52183623735199414</v>
      </c>
    </row>
    <row r="1701" spans="1:6" x14ac:dyDescent="0.2">
      <c r="A1701" s="38" t="s">
        <v>70</v>
      </c>
      <c r="B1701" s="23">
        <v>700</v>
      </c>
      <c r="C1701" s="23">
        <v>700</v>
      </c>
      <c r="D1701" s="23">
        <v>0</v>
      </c>
      <c r="E1701" s="23">
        <v>700</v>
      </c>
      <c r="F1701" s="31">
        <v>0</v>
      </c>
    </row>
    <row r="1702" spans="1:6" x14ac:dyDescent="0.2">
      <c r="A1702" s="38" t="s">
        <v>74</v>
      </c>
      <c r="B1702" s="23">
        <v>1000</v>
      </c>
      <c r="C1702" s="23">
        <v>1000</v>
      </c>
      <c r="D1702" s="23">
        <v>0</v>
      </c>
      <c r="E1702" s="23">
        <v>1000</v>
      </c>
      <c r="F1702" s="31">
        <v>0</v>
      </c>
    </row>
    <row r="1703" spans="1:6" x14ac:dyDescent="0.2">
      <c r="A1703" s="38" t="s">
        <v>76</v>
      </c>
      <c r="B1703" s="23">
        <v>800</v>
      </c>
      <c r="C1703" s="23">
        <v>800</v>
      </c>
      <c r="D1703" s="23">
        <v>0</v>
      </c>
      <c r="E1703" s="23">
        <v>800</v>
      </c>
      <c r="F1703" s="31">
        <v>0</v>
      </c>
    </row>
    <row r="1704" spans="1:6" x14ac:dyDescent="0.2">
      <c r="A1704" s="38" t="s">
        <v>78</v>
      </c>
      <c r="B1704" s="23">
        <v>400</v>
      </c>
      <c r="C1704" s="23">
        <v>400</v>
      </c>
      <c r="D1704" s="23">
        <v>0</v>
      </c>
      <c r="E1704" s="23">
        <v>400</v>
      </c>
      <c r="F1704" s="31">
        <v>0</v>
      </c>
    </row>
    <row r="1705" spans="1:6" x14ac:dyDescent="0.2">
      <c r="A1705" s="38" t="s">
        <v>82</v>
      </c>
      <c r="B1705" s="23">
        <v>5000</v>
      </c>
      <c r="C1705" s="23">
        <v>5000</v>
      </c>
      <c r="D1705" s="23">
        <v>0</v>
      </c>
      <c r="E1705" s="23">
        <v>5000</v>
      </c>
      <c r="F1705" s="31">
        <v>0</v>
      </c>
    </row>
    <row r="1706" spans="1:6" x14ac:dyDescent="0.2">
      <c r="A1706" s="38" t="s">
        <v>88</v>
      </c>
      <c r="B1706" s="23">
        <v>200</v>
      </c>
      <c r="C1706" s="23">
        <v>842</v>
      </c>
      <c r="D1706" s="23">
        <v>0</v>
      </c>
      <c r="E1706" s="23">
        <v>842</v>
      </c>
      <c r="F1706" s="31">
        <v>0</v>
      </c>
    </row>
    <row r="1707" spans="1:6" x14ac:dyDescent="0.2">
      <c r="A1707" s="37" t="s">
        <v>90</v>
      </c>
      <c r="B1707" s="23">
        <v>0</v>
      </c>
      <c r="C1707" s="23">
        <v>143.07</v>
      </c>
      <c r="D1707" s="23">
        <v>0</v>
      </c>
      <c r="E1707" s="23">
        <v>143.07</v>
      </c>
      <c r="F1707" s="31">
        <v>0</v>
      </c>
    </row>
    <row r="1708" spans="1:6" x14ac:dyDescent="0.2">
      <c r="A1708" s="38" t="s">
        <v>91</v>
      </c>
      <c r="B1708" s="23">
        <v>0</v>
      </c>
      <c r="C1708" s="23">
        <v>143.07</v>
      </c>
      <c r="D1708" s="23">
        <v>0</v>
      </c>
      <c r="E1708" s="23">
        <v>143.07</v>
      </c>
      <c r="F1708" s="31">
        <v>0</v>
      </c>
    </row>
    <row r="1709" spans="1:6" x14ac:dyDescent="0.2">
      <c r="A1709" s="36" t="s">
        <v>8</v>
      </c>
      <c r="B1709" s="23">
        <v>672952.14000000013</v>
      </c>
      <c r="C1709" s="23">
        <v>672952.14000000013</v>
      </c>
      <c r="D1709" s="23">
        <v>-110596.62</v>
      </c>
      <c r="E1709" s="23">
        <v>562355.52000000014</v>
      </c>
      <c r="F1709" s="31">
        <v>-0.16434544661675343</v>
      </c>
    </row>
    <row r="1710" spans="1:6" x14ac:dyDescent="0.2">
      <c r="A1710" s="37" t="s">
        <v>9</v>
      </c>
      <c r="B1710" s="23">
        <v>672952.14000000013</v>
      </c>
      <c r="C1710" s="23">
        <v>672952.14000000013</v>
      </c>
      <c r="D1710" s="23">
        <v>-110596.62</v>
      </c>
      <c r="E1710" s="23">
        <v>562355.52000000014</v>
      </c>
      <c r="F1710" s="31">
        <v>-0.16434544661675343</v>
      </c>
    </row>
    <row r="1711" spans="1:6" x14ac:dyDescent="0.2">
      <c r="A1711" s="38" t="s">
        <v>10</v>
      </c>
      <c r="B1711" s="23">
        <v>487680</v>
      </c>
      <c r="C1711" s="23">
        <v>487680</v>
      </c>
      <c r="D1711" s="23">
        <v>-84633.04</v>
      </c>
      <c r="E1711" s="23">
        <v>403046.96</v>
      </c>
      <c r="F1711" s="31">
        <v>-0.17354215879265092</v>
      </c>
    </row>
    <row r="1712" spans="1:6" x14ac:dyDescent="0.2">
      <c r="A1712" s="38" t="s">
        <v>15</v>
      </c>
      <c r="B1712" s="23">
        <v>40640</v>
      </c>
      <c r="C1712" s="23">
        <v>40640</v>
      </c>
      <c r="D1712" s="23">
        <v>0</v>
      </c>
      <c r="E1712" s="23">
        <v>40640</v>
      </c>
      <c r="F1712" s="31">
        <v>0</v>
      </c>
    </row>
    <row r="1713" spans="1:6" x14ac:dyDescent="0.2">
      <c r="A1713" s="38" t="s">
        <v>17</v>
      </c>
      <c r="B1713" s="23">
        <v>13797.88</v>
      </c>
      <c r="C1713" s="23">
        <v>13797.88</v>
      </c>
      <c r="D1713" s="23">
        <v>0</v>
      </c>
      <c r="E1713" s="23">
        <v>13797.88</v>
      </c>
      <c r="F1713" s="31">
        <v>0</v>
      </c>
    </row>
    <row r="1714" spans="1:6" x14ac:dyDescent="0.2">
      <c r="A1714" s="38" t="s">
        <v>27</v>
      </c>
      <c r="B1714" s="23">
        <v>2843.71</v>
      </c>
      <c r="C1714" s="23">
        <v>2843.71</v>
      </c>
      <c r="D1714" s="23">
        <v>1227.1199999999999</v>
      </c>
      <c r="E1714" s="23">
        <v>4070.83</v>
      </c>
      <c r="F1714" s="31">
        <v>0.43152079501777602</v>
      </c>
    </row>
    <row r="1715" spans="1:6" x14ac:dyDescent="0.2">
      <c r="A1715" s="38" t="s">
        <v>29</v>
      </c>
      <c r="B1715" s="23">
        <v>6964.56</v>
      </c>
      <c r="C1715" s="23">
        <v>6964.56</v>
      </c>
      <c r="D1715" s="23">
        <v>0</v>
      </c>
      <c r="E1715" s="23">
        <v>6964.56</v>
      </c>
      <c r="F1715" s="31">
        <v>0</v>
      </c>
    </row>
    <row r="1716" spans="1:6" x14ac:dyDescent="0.2">
      <c r="A1716" s="38" t="s">
        <v>31</v>
      </c>
      <c r="B1716" s="23">
        <v>6704.68</v>
      </c>
      <c r="C1716" s="23">
        <v>6704.68</v>
      </c>
      <c r="D1716" s="23">
        <v>-2986.84</v>
      </c>
      <c r="E1716" s="23">
        <v>3717.84</v>
      </c>
      <c r="F1716" s="31">
        <v>-0.44548583974179229</v>
      </c>
    </row>
    <row r="1717" spans="1:6" x14ac:dyDescent="0.2">
      <c r="A1717" s="38" t="s">
        <v>33</v>
      </c>
      <c r="B1717" s="23">
        <v>7409.36</v>
      </c>
      <c r="C1717" s="23">
        <v>7409.36</v>
      </c>
      <c r="D1717" s="23">
        <v>-3314.68</v>
      </c>
      <c r="E1717" s="23">
        <v>4094.68</v>
      </c>
      <c r="F1717" s="31">
        <v>-0.44736387488258095</v>
      </c>
    </row>
    <row r="1718" spans="1:6" x14ac:dyDescent="0.2">
      <c r="A1718" s="38" t="s">
        <v>35</v>
      </c>
      <c r="B1718" s="23">
        <v>61691.519999999997</v>
      </c>
      <c r="C1718" s="23">
        <v>61691.519999999997</v>
      </c>
      <c r="D1718" s="23">
        <v>-9878.11</v>
      </c>
      <c r="E1718" s="23">
        <v>51813.409999999996</v>
      </c>
      <c r="F1718" s="31">
        <v>-0.16012103446308343</v>
      </c>
    </row>
    <row r="1719" spans="1:6" x14ac:dyDescent="0.2">
      <c r="A1719" s="38" t="s">
        <v>37</v>
      </c>
      <c r="B1719" s="23">
        <v>40640</v>
      </c>
      <c r="C1719" s="23">
        <v>40640</v>
      </c>
      <c r="D1719" s="23">
        <v>-11011.07</v>
      </c>
      <c r="E1719" s="23">
        <v>29628.93</v>
      </c>
      <c r="F1719" s="31">
        <v>-0.27094168307086614</v>
      </c>
    </row>
    <row r="1720" spans="1:6" x14ac:dyDescent="0.2">
      <c r="A1720" s="38" t="s">
        <v>39</v>
      </c>
      <c r="B1720" s="23">
        <v>4580.43</v>
      </c>
      <c r="C1720" s="23">
        <v>4580.43</v>
      </c>
      <c r="D1720" s="23">
        <v>0</v>
      </c>
      <c r="E1720" s="23">
        <v>4580.43</v>
      </c>
      <c r="F1720" s="31">
        <v>0</v>
      </c>
    </row>
    <row r="1721" spans="1:6" x14ac:dyDescent="0.2">
      <c r="A1721" s="35" t="s">
        <v>211</v>
      </c>
      <c r="B1721" s="23">
        <v>8000</v>
      </c>
      <c r="C1721" s="23">
        <v>8000</v>
      </c>
      <c r="D1721" s="23">
        <v>-2600</v>
      </c>
      <c r="E1721" s="23">
        <v>5400</v>
      </c>
      <c r="F1721" s="31">
        <v>-0.32500000000000001</v>
      </c>
    </row>
    <row r="1722" spans="1:6" x14ac:dyDescent="0.2">
      <c r="A1722" s="36" t="s">
        <v>220</v>
      </c>
      <c r="B1722" s="23">
        <v>8000</v>
      </c>
      <c r="C1722" s="23">
        <v>8000</v>
      </c>
      <c r="D1722" s="23">
        <v>-2600</v>
      </c>
      <c r="E1722" s="23">
        <v>5400</v>
      </c>
      <c r="F1722" s="31">
        <v>-0.32500000000000001</v>
      </c>
    </row>
    <row r="1723" spans="1:6" x14ac:dyDescent="0.2">
      <c r="A1723" s="37" t="s">
        <v>121</v>
      </c>
      <c r="B1723" s="23">
        <v>4400</v>
      </c>
      <c r="C1723" s="23">
        <v>4400</v>
      </c>
      <c r="D1723" s="23">
        <v>0</v>
      </c>
      <c r="E1723" s="23">
        <v>4400</v>
      </c>
      <c r="F1723" s="31">
        <v>0</v>
      </c>
    </row>
    <row r="1724" spans="1:6" x14ac:dyDescent="0.2">
      <c r="A1724" s="38" t="s">
        <v>149</v>
      </c>
      <c r="B1724" s="23">
        <v>2400</v>
      </c>
      <c r="C1724" s="23">
        <v>2400</v>
      </c>
      <c r="D1724" s="23">
        <v>0</v>
      </c>
      <c r="E1724" s="23">
        <v>2400</v>
      </c>
      <c r="F1724" s="31">
        <v>0</v>
      </c>
    </row>
    <row r="1725" spans="1:6" x14ac:dyDescent="0.2">
      <c r="A1725" s="38" t="s">
        <v>178</v>
      </c>
      <c r="B1725" s="23">
        <v>2000</v>
      </c>
      <c r="C1725" s="23">
        <v>2000</v>
      </c>
      <c r="D1725" s="23">
        <v>0</v>
      </c>
      <c r="E1725" s="23">
        <v>2000</v>
      </c>
      <c r="F1725" s="31">
        <v>0</v>
      </c>
    </row>
    <row r="1726" spans="1:6" x14ac:dyDescent="0.2">
      <c r="A1726" s="37" t="s">
        <v>231</v>
      </c>
      <c r="B1726" s="23">
        <v>3600</v>
      </c>
      <c r="C1726" s="23">
        <v>3600</v>
      </c>
      <c r="D1726" s="23">
        <v>-2600</v>
      </c>
      <c r="E1726" s="23">
        <v>1000</v>
      </c>
      <c r="F1726" s="31">
        <v>-0.72222222222222221</v>
      </c>
    </row>
    <row r="1727" spans="1:6" x14ac:dyDescent="0.2">
      <c r="A1727" s="38" t="s">
        <v>236</v>
      </c>
      <c r="B1727" s="23">
        <v>1000</v>
      </c>
      <c r="C1727" s="23">
        <v>1000</v>
      </c>
      <c r="D1727" s="23">
        <v>0</v>
      </c>
      <c r="E1727" s="23">
        <v>1000</v>
      </c>
      <c r="F1727" s="31">
        <v>0</v>
      </c>
    </row>
    <row r="1728" spans="1:6" x14ac:dyDescent="0.2">
      <c r="A1728" s="38" t="s">
        <v>232</v>
      </c>
      <c r="B1728" s="23">
        <v>2600</v>
      </c>
      <c r="C1728" s="23">
        <v>2600</v>
      </c>
      <c r="D1728" s="23">
        <v>-2600</v>
      </c>
      <c r="E1728" s="23">
        <v>0</v>
      </c>
      <c r="F1728" s="31">
        <v>-1</v>
      </c>
    </row>
    <row r="1729" spans="1:6" x14ac:dyDescent="0.2">
      <c r="A1729" s="35" t="s">
        <v>95</v>
      </c>
      <c r="B1729" s="23">
        <v>69471.7</v>
      </c>
      <c r="C1729" s="23">
        <v>69471.7</v>
      </c>
      <c r="D1729" s="23">
        <v>-12225.05</v>
      </c>
      <c r="E1729" s="23">
        <v>57246.65</v>
      </c>
      <c r="F1729" s="31">
        <v>-0.17597165464498493</v>
      </c>
    </row>
    <row r="1730" spans="1:6" x14ac:dyDescent="0.2">
      <c r="A1730" s="36" t="s">
        <v>148</v>
      </c>
      <c r="B1730" s="23">
        <v>1748.47</v>
      </c>
      <c r="C1730" s="23">
        <v>1748.47</v>
      </c>
      <c r="D1730" s="23">
        <v>-1748.47</v>
      </c>
      <c r="E1730" s="23">
        <v>0</v>
      </c>
      <c r="F1730" s="31">
        <v>-1</v>
      </c>
    </row>
    <row r="1731" spans="1:6" x14ac:dyDescent="0.2">
      <c r="A1731" s="37" t="s">
        <v>121</v>
      </c>
      <c r="B1731" s="23">
        <v>1748.47</v>
      </c>
      <c r="C1731" s="23">
        <v>1748.47</v>
      </c>
      <c r="D1731" s="23">
        <v>-1748.47</v>
      </c>
      <c r="E1731" s="23">
        <v>0</v>
      </c>
      <c r="F1731" s="31">
        <v>-1</v>
      </c>
    </row>
    <row r="1732" spans="1:6" x14ac:dyDescent="0.2">
      <c r="A1732" s="38" t="s">
        <v>137</v>
      </c>
      <c r="B1732" s="23">
        <v>348.47</v>
      </c>
      <c r="C1732" s="23">
        <v>348.47</v>
      </c>
      <c r="D1732" s="23">
        <v>-348.47</v>
      </c>
      <c r="E1732" s="23">
        <v>0</v>
      </c>
      <c r="F1732" s="31">
        <v>-1</v>
      </c>
    </row>
    <row r="1733" spans="1:6" x14ac:dyDescent="0.2">
      <c r="A1733" s="38" t="s">
        <v>145</v>
      </c>
      <c r="B1733" s="23">
        <v>1400</v>
      </c>
      <c r="C1733" s="23">
        <v>1400</v>
      </c>
      <c r="D1733" s="23">
        <v>-1400</v>
      </c>
      <c r="E1733" s="23">
        <v>0</v>
      </c>
      <c r="F1733" s="31">
        <v>-1</v>
      </c>
    </row>
    <row r="1734" spans="1:6" x14ac:dyDescent="0.2">
      <c r="A1734" s="36" t="s">
        <v>154</v>
      </c>
      <c r="B1734" s="23">
        <v>9000</v>
      </c>
      <c r="C1734" s="23">
        <v>9000</v>
      </c>
      <c r="D1734" s="23">
        <v>-9000</v>
      </c>
      <c r="E1734" s="23">
        <v>0</v>
      </c>
      <c r="F1734" s="31">
        <v>-1</v>
      </c>
    </row>
    <row r="1735" spans="1:6" x14ac:dyDescent="0.2">
      <c r="A1735" s="37" t="s">
        <v>121</v>
      </c>
      <c r="B1735" s="23">
        <v>9000</v>
      </c>
      <c r="C1735" s="23">
        <v>9000</v>
      </c>
      <c r="D1735" s="23">
        <v>-9000</v>
      </c>
      <c r="E1735" s="23">
        <v>0</v>
      </c>
      <c r="F1735" s="31">
        <v>-1</v>
      </c>
    </row>
    <row r="1736" spans="1:6" x14ac:dyDescent="0.2">
      <c r="A1736" s="38" t="s">
        <v>137</v>
      </c>
      <c r="B1736" s="23">
        <v>9000</v>
      </c>
      <c r="C1736" s="23">
        <v>9000</v>
      </c>
      <c r="D1736" s="23">
        <v>-9000</v>
      </c>
      <c r="E1736" s="23">
        <v>0</v>
      </c>
      <c r="F1736" s="31">
        <v>-1</v>
      </c>
    </row>
    <row r="1737" spans="1:6" x14ac:dyDescent="0.2">
      <c r="A1737" s="36" t="s">
        <v>96</v>
      </c>
      <c r="B1737" s="23">
        <v>58723.229999999996</v>
      </c>
      <c r="C1737" s="23">
        <v>58723.229999999996</v>
      </c>
      <c r="D1737" s="23">
        <v>-1476.5800000000002</v>
      </c>
      <c r="E1737" s="23">
        <v>57246.65</v>
      </c>
      <c r="F1737" s="31">
        <v>-2.5144734034554982E-2</v>
      </c>
    </row>
    <row r="1738" spans="1:6" x14ac:dyDescent="0.2">
      <c r="A1738" s="37" t="s">
        <v>97</v>
      </c>
      <c r="B1738" s="23">
        <v>13084.029999999999</v>
      </c>
      <c r="C1738" s="23">
        <v>13084.029999999999</v>
      </c>
      <c r="D1738" s="23">
        <v>16.86</v>
      </c>
      <c r="E1738" s="23">
        <v>13100.890000000001</v>
      </c>
      <c r="F1738" s="31">
        <v>1.2885938048139603E-3</v>
      </c>
    </row>
    <row r="1739" spans="1:6" x14ac:dyDescent="0.2">
      <c r="A1739" s="38" t="s">
        <v>98</v>
      </c>
      <c r="B1739" s="23">
        <v>817</v>
      </c>
      <c r="C1739" s="23">
        <v>817</v>
      </c>
      <c r="D1739" s="23">
        <v>0</v>
      </c>
      <c r="E1739" s="23">
        <v>817</v>
      </c>
      <c r="F1739" s="31">
        <v>0</v>
      </c>
    </row>
    <row r="1740" spans="1:6" x14ac:dyDescent="0.2">
      <c r="A1740" s="38" t="s">
        <v>100</v>
      </c>
      <c r="B1740" s="23">
        <v>405.82</v>
      </c>
      <c r="C1740" s="23">
        <v>405.82</v>
      </c>
      <c r="D1740" s="23">
        <v>0</v>
      </c>
      <c r="E1740" s="23">
        <v>405.82</v>
      </c>
      <c r="F1740" s="31">
        <v>0</v>
      </c>
    </row>
    <row r="1741" spans="1:6" x14ac:dyDescent="0.2">
      <c r="A1741" s="38" t="s">
        <v>104</v>
      </c>
      <c r="B1741" s="23">
        <v>9804</v>
      </c>
      <c r="C1741" s="23">
        <v>9804</v>
      </c>
      <c r="D1741" s="23">
        <v>0</v>
      </c>
      <c r="E1741" s="23">
        <v>9804</v>
      </c>
      <c r="F1741" s="31">
        <v>0</v>
      </c>
    </row>
    <row r="1742" spans="1:6" x14ac:dyDescent="0.2">
      <c r="A1742" s="38" t="s">
        <v>106</v>
      </c>
      <c r="B1742" s="23">
        <v>1240.21</v>
      </c>
      <c r="C1742" s="23">
        <v>1240.21</v>
      </c>
      <c r="D1742" s="23">
        <v>10.33</v>
      </c>
      <c r="E1742" s="23">
        <v>1250.54</v>
      </c>
      <c r="F1742" s="31">
        <v>8.3292345651139726E-3</v>
      </c>
    </row>
    <row r="1743" spans="1:6" x14ac:dyDescent="0.2">
      <c r="A1743" s="38" t="s">
        <v>108</v>
      </c>
      <c r="B1743" s="23">
        <v>817</v>
      </c>
      <c r="C1743" s="23">
        <v>817</v>
      </c>
      <c r="D1743" s="23">
        <v>6.53</v>
      </c>
      <c r="E1743" s="23">
        <v>823.53</v>
      </c>
      <c r="F1743" s="31">
        <v>7.9926560587515304E-3</v>
      </c>
    </row>
    <row r="1744" spans="1:6" x14ac:dyDescent="0.2">
      <c r="A1744" s="37" t="s">
        <v>121</v>
      </c>
      <c r="B1744" s="23">
        <v>41139.199999999997</v>
      </c>
      <c r="C1744" s="23">
        <v>39052.659999999996</v>
      </c>
      <c r="D1744" s="23">
        <v>-1493.44</v>
      </c>
      <c r="E1744" s="23">
        <v>37559.22</v>
      </c>
      <c r="F1744" s="31">
        <v>-3.8241697236500671E-2</v>
      </c>
    </row>
    <row r="1745" spans="1:6" x14ac:dyDescent="0.2">
      <c r="A1745" s="38" t="s">
        <v>159</v>
      </c>
      <c r="B1745" s="23">
        <v>25000</v>
      </c>
      <c r="C1745" s="23">
        <v>25000</v>
      </c>
      <c r="D1745" s="23">
        <v>-1493.44</v>
      </c>
      <c r="E1745" s="23">
        <v>23506.560000000001</v>
      </c>
      <c r="F1745" s="31">
        <v>-5.9737600000000002E-2</v>
      </c>
    </row>
    <row r="1746" spans="1:6" x14ac:dyDescent="0.2">
      <c r="A1746" s="38" t="s">
        <v>214</v>
      </c>
      <c r="B1746" s="23">
        <v>5000</v>
      </c>
      <c r="C1746" s="23">
        <v>5000</v>
      </c>
      <c r="D1746" s="23">
        <v>0</v>
      </c>
      <c r="E1746" s="23">
        <v>5000</v>
      </c>
      <c r="F1746" s="31">
        <v>0</v>
      </c>
    </row>
    <row r="1747" spans="1:6" x14ac:dyDescent="0.2">
      <c r="A1747" s="38" t="s">
        <v>161</v>
      </c>
      <c r="B1747" s="23">
        <v>3000</v>
      </c>
      <c r="C1747" s="23">
        <v>3000</v>
      </c>
      <c r="D1747" s="23">
        <v>0</v>
      </c>
      <c r="E1747" s="23">
        <v>3000</v>
      </c>
      <c r="F1747" s="31">
        <v>0</v>
      </c>
    </row>
    <row r="1748" spans="1:6" x14ac:dyDescent="0.2">
      <c r="A1748" s="38" t="s">
        <v>145</v>
      </c>
      <c r="B1748" s="23">
        <v>7500</v>
      </c>
      <c r="C1748" s="23">
        <v>5413.46</v>
      </c>
      <c r="D1748" s="23">
        <v>0</v>
      </c>
      <c r="E1748" s="23">
        <v>5413.46</v>
      </c>
      <c r="F1748" s="31">
        <v>0</v>
      </c>
    </row>
    <row r="1749" spans="1:6" x14ac:dyDescent="0.2">
      <c r="A1749" s="38" t="s">
        <v>130</v>
      </c>
      <c r="B1749" s="23">
        <v>639.20000000000005</v>
      </c>
      <c r="C1749" s="23">
        <v>639.20000000000005</v>
      </c>
      <c r="D1749" s="23">
        <v>0</v>
      </c>
      <c r="E1749" s="23">
        <v>639.20000000000005</v>
      </c>
      <c r="F1749" s="31">
        <v>0</v>
      </c>
    </row>
    <row r="1750" spans="1:6" x14ac:dyDescent="0.2">
      <c r="A1750" s="37" t="s">
        <v>231</v>
      </c>
      <c r="B1750" s="23">
        <v>4500</v>
      </c>
      <c r="C1750" s="23">
        <v>4500</v>
      </c>
      <c r="D1750" s="23">
        <v>0</v>
      </c>
      <c r="E1750" s="23">
        <v>4500</v>
      </c>
      <c r="F1750" s="31">
        <v>0</v>
      </c>
    </row>
    <row r="1751" spans="1:6" x14ac:dyDescent="0.2">
      <c r="A1751" s="38" t="s">
        <v>236</v>
      </c>
      <c r="B1751" s="23">
        <v>1000</v>
      </c>
      <c r="C1751" s="23">
        <v>1000</v>
      </c>
      <c r="D1751" s="23">
        <v>0</v>
      </c>
      <c r="E1751" s="23">
        <v>1000</v>
      </c>
      <c r="F1751" s="31">
        <v>0</v>
      </c>
    </row>
    <row r="1752" spans="1:6" x14ac:dyDescent="0.2">
      <c r="A1752" s="38" t="s">
        <v>234</v>
      </c>
      <c r="B1752" s="23">
        <v>3500</v>
      </c>
      <c r="C1752" s="23">
        <v>3500</v>
      </c>
      <c r="D1752" s="23">
        <v>0</v>
      </c>
      <c r="E1752" s="23">
        <v>3500</v>
      </c>
      <c r="F1752" s="31">
        <v>0</v>
      </c>
    </row>
    <row r="1753" spans="1:6" x14ac:dyDescent="0.2">
      <c r="A1753" s="37" t="s">
        <v>290</v>
      </c>
      <c r="B1753" s="23">
        <v>0</v>
      </c>
      <c r="C1753" s="23">
        <v>2086.54</v>
      </c>
      <c r="D1753" s="23">
        <v>0</v>
      </c>
      <c r="E1753" s="23">
        <v>2086.54</v>
      </c>
      <c r="F1753" s="31">
        <v>0</v>
      </c>
    </row>
    <row r="1754" spans="1:6" x14ac:dyDescent="0.2">
      <c r="A1754" s="38" t="s">
        <v>291</v>
      </c>
      <c r="B1754" s="23">
        <v>0</v>
      </c>
      <c r="C1754" s="23">
        <v>2086.54</v>
      </c>
      <c r="D1754" s="23">
        <v>0</v>
      </c>
      <c r="E1754" s="23">
        <v>2086.54</v>
      </c>
      <c r="F1754" s="31">
        <v>0</v>
      </c>
    </row>
    <row r="1755" spans="1:6" x14ac:dyDescent="0.2">
      <c r="A1755" s="35" t="s">
        <v>195</v>
      </c>
      <c r="B1755" s="23">
        <v>46000</v>
      </c>
      <c r="C1755" s="23">
        <v>46000</v>
      </c>
      <c r="D1755" s="23">
        <v>-18132.8</v>
      </c>
      <c r="E1755" s="23">
        <v>27867.200000000001</v>
      </c>
      <c r="F1755" s="31">
        <v>-0.39419130434782607</v>
      </c>
    </row>
    <row r="1756" spans="1:6" x14ac:dyDescent="0.2">
      <c r="A1756" s="36" t="s">
        <v>196</v>
      </c>
      <c r="B1756" s="23">
        <v>46000</v>
      </c>
      <c r="C1756" s="23">
        <v>46000</v>
      </c>
      <c r="D1756" s="23">
        <v>-18132.8</v>
      </c>
      <c r="E1756" s="23">
        <v>27867.200000000001</v>
      </c>
      <c r="F1756" s="31">
        <v>-0.39419130434782607</v>
      </c>
    </row>
    <row r="1757" spans="1:6" x14ac:dyDescent="0.2">
      <c r="A1757" s="37" t="s">
        <v>121</v>
      </c>
      <c r="B1757" s="23">
        <v>46000</v>
      </c>
      <c r="C1757" s="23">
        <v>46000</v>
      </c>
      <c r="D1757" s="23">
        <v>-18132.8</v>
      </c>
      <c r="E1757" s="23">
        <v>27867.200000000001</v>
      </c>
      <c r="F1757" s="31">
        <v>-0.39419130434782607</v>
      </c>
    </row>
    <row r="1758" spans="1:6" x14ac:dyDescent="0.2">
      <c r="A1758" s="38" t="s">
        <v>149</v>
      </c>
      <c r="B1758" s="23">
        <v>3000</v>
      </c>
      <c r="C1758" s="23">
        <v>3000</v>
      </c>
      <c r="D1758" s="23">
        <v>-3000</v>
      </c>
      <c r="E1758" s="23">
        <v>0</v>
      </c>
      <c r="F1758" s="31">
        <v>-1</v>
      </c>
    </row>
    <row r="1759" spans="1:6" x14ac:dyDescent="0.2">
      <c r="A1759" s="38" t="s">
        <v>314</v>
      </c>
      <c r="B1759" s="23">
        <v>23000</v>
      </c>
      <c r="C1759" s="23">
        <v>23000</v>
      </c>
      <c r="D1759" s="23">
        <v>-10400</v>
      </c>
      <c r="E1759" s="23">
        <v>12600</v>
      </c>
      <c r="F1759" s="31">
        <v>-0.45217391304347826</v>
      </c>
    </row>
    <row r="1760" spans="1:6" x14ac:dyDescent="0.2">
      <c r="A1760" s="38" t="s">
        <v>124</v>
      </c>
      <c r="B1760" s="23">
        <v>6000</v>
      </c>
      <c r="C1760" s="23">
        <v>6000</v>
      </c>
      <c r="D1760" s="23">
        <v>-2000</v>
      </c>
      <c r="E1760" s="23">
        <v>4000</v>
      </c>
      <c r="F1760" s="31">
        <v>-0.33333333333333331</v>
      </c>
    </row>
    <row r="1761" spans="1:6" x14ac:dyDescent="0.2">
      <c r="A1761" s="38" t="s">
        <v>128</v>
      </c>
      <c r="B1761" s="23">
        <v>14000</v>
      </c>
      <c r="C1761" s="23">
        <v>14000</v>
      </c>
      <c r="D1761" s="23">
        <v>-2732.8</v>
      </c>
      <c r="E1761" s="23">
        <v>11267.2</v>
      </c>
      <c r="F1761" s="31">
        <v>-0.19520000000000001</v>
      </c>
    </row>
    <row r="1762" spans="1:6" x14ac:dyDescent="0.2">
      <c r="A1762" s="35" t="s">
        <v>208</v>
      </c>
      <c r="B1762" s="23">
        <v>1000</v>
      </c>
      <c r="C1762" s="23">
        <v>1000</v>
      </c>
      <c r="D1762" s="23">
        <v>0</v>
      </c>
      <c r="E1762" s="23">
        <v>1000</v>
      </c>
      <c r="F1762" s="31">
        <v>0</v>
      </c>
    </row>
    <row r="1763" spans="1:6" x14ac:dyDescent="0.2">
      <c r="A1763" s="36" t="s">
        <v>209</v>
      </c>
      <c r="B1763" s="23">
        <v>1000</v>
      </c>
      <c r="C1763" s="23">
        <v>1000</v>
      </c>
      <c r="D1763" s="23">
        <v>0</v>
      </c>
      <c r="E1763" s="23">
        <v>1000</v>
      </c>
      <c r="F1763" s="31">
        <v>0</v>
      </c>
    </row>
    <row r="1764" spans="1:6" x14ac:dyDescent="0.2">
      <c r="A1764" s="37" t="s">
        <v>121</v>
      </c>
      <c r="B1764" s="23">
        <v>1000</v>
      </c>
      <c r="C1764" s="23">
        <v>1000</v>
      </c>
      <c r="D1764" s="23">
        <v>0</v>
      </c>
      <c r="E1764" s="23">
        <v>1000</v>
      </c>
      <c r="F1764" s="31">
        <v>0</v>
      </c>
    </row>
    <row r="1765" spans="1:6" x14ac:dyDescent="0.2">
      <c r="A1765" s="38" t="s">
        <v>218</v>
      </c>
      <c r="B1765" s="23">
        <v>500</v>
      </c>
      <c r="C1765" s="23">
        <v>500</v>
      </c>
      <c r="D1765" s="23">
        <v>0</v>
      </c>
      <c r="E1765" s="23">
        <v>500</v>
      </c>
      <c r="F1765" s="31">
        <v>0</v>
      </c>
    </row>
    <row r="1766" spans="1:6" x14ac:dyDescent="0.2">
      <c r="A1766" s="38" t="s">
        <v>175</v>
      </c>
      <c r="B1766" s="23">
        <v>500</v>
      </c>
      <c r="C1766" s="23">
        <v>500</v>
      </c>
      <c r="D1766" s="23">
        <v>0</v>
      </c>
      <c r="E1766" s="23">
        <v>500</v>
      </c>
      <c r="F1766" s="31">
        <v>0</v>
      </c>
    </row>
    <row r="1767" spans="1:6" x14ac:dyDescent="0.2">
      <c r="A1767" s="35" t="s">
        <v>110</v>
      </c>
      <c r="B1767" s="23">
        <v>18943.560000000001</v>
      </c>
      <c r="C1767" s="23">
        <v>18943.560000000001</v>
      </c>
      <c r="D1767" s="23">
        <v>-10895.56</v>
      </c>
      <c r="E1767" s="23">
        <v>8048.0000000000018</v>
      </c>
      <c r="F1767" s="31">
        <v>-0.57515905141377854</v>
      </c>
    </row>
    <row r="1768" spans="1:6" x14ac:dyDescent="0.2">
      <c r="A1768" s="36" t="s">
        <v>199</v>
      </c>
      <c r="B1768" s="23">
        <v>18943.560000000001</v>
      </c>
      <c r="C1768" s="23">
        <v>18943.560000000001</v>
      </c>
      <c r="D1768" s="23">
        <v>-10895.56</v>
      </c>
      <c r="E1768" s="23">
        <v>8048.0000000000018</v>
      </c>
      <c r="F1768" s="31">
        <v>-0.57515905141377854</v>
      </c>
    </row>
    <row r="1769" spans="1:6" x14ac:dyDescent="0.2">
      <c r="A1769" s="37" t="s">
        <v>121</v>
      </c>
      <c r="B1769" s="23">
        <v>18943.560000000001</v>
      </c>
      <c r="C1769" s="23">
        <v>18943.560000000001</v>
      </c>
      <c r="D1769" s="23">
        <v>-10895.56</v>
      </c>
      <c r="E1769" s="23">
        <v>8048.0000000000018</v>
      </c>
      <c r="F1769" s="31">
        <v>-0.57515905141377854</v>
      </c>
    </row>
    <row r="1770" spans="1:6" x14ac:dyDescent="0.2">
      <c r="A1770" s="38" t="s">
        <v>128</v>
      </c>
      <c r="B1770" s="23">
        <v>18943.560000000001</v>
      </c>
      <c r="C1770" s="23">
        <v>18943.560000000001</v>
      </c>
      <c r="D1770" s="23">
        <v>-10895.56</v>
      </c>
      <c r="E1770" s="23">
        <v>8048.0000000000018</v>
      </c>
      <c r="F1770" s="31">
        <v>-0.57515905141377854</v>
      </c>
    </row>
    <row r="1771" spans="1:6" x14ac:dyDescent="0.2">
      <c r="A1771" s="24" t="s">
        <v>483</v>
      </c>
      <c r="B1771" s="23">
        <v>231665781.70000002</v>
      </c>
      <c r="C1771" s="23">
        <v>229461012.29000005</v>
      </c>
      <c r="D1771" s="23">
        <v>-34747041.079999991</v>
      </c>
      <c r="E1771" s="23">
        <v>194713971.20999998</v>
      </c>
      <c r="F1771" s="31">
        <v>-0.15142895402241835</v>
      </c>
    </row>
    <row r="1772" spans="1:6" x14ac:dyDescent="0.2">
      <c r="A1772" s="34" t="s">
        <v>484</v>
      </c>
      <c r="B1772" s="23">
        <v>65513016.560000002</v>
      </c>
      <c r="C1772" s="23">
        <v>65513016.559999995</v>
      </c>
      <c r="D1772" s="23">
        <v>-10776790.75</v>
      </c>
      <c r="E1772" s="23">
        <v>54736225.809999987</v>
      </c>
      <c r="F1772" s="31">
        <v>-0.16449846634874601</v>
      </c>
    </row>
    <row r="1773" spans="1:6" x14ac:dyDescent="0.2">
      <c r="A1773" s="35" t="s">
        <v>7</v>
      </c>
      <c r="B1773" s="23">
        <v>41526355.059999987</v>
      </c>
      <c r="C1773" s="23">
        <v>41526355.059999987</v>
      </c>
      <c r="D1773" s="23">
        <v>-1563705.4700000007</v>
      </c>
      <c r="E1773" s="23">
        <v>39962649.590000004</v>
      </c>
      <c r="F1773" s="31">
        <v>-3.7655736164193966E-2</v>
      </c>
    </row>
    <row r="1774" spans="1:6" x14ac:dyDescent="0.2">
      <c r="A1774" s="36" t="s">
        <v>41</v>
      </c>
      <c r="B1774" s="23">
        <v>3367100</v>
      </c>
      <c r="C1774" s="23">
        <v>3367100</v>
      </c>
      <c r="D1774" s="23">
        <v>-648735.09000000008</v>
      </c>
      <c r="E1774" s="23">
        <v>2718364.91</v>
      </c>
      <c r="F1774" s="31">
        <v>-0.19266879213566573</v>
      </c>
    </row>
    <row r="1775" spans="1:6" x14ac:dyDescent="0.2">
      <c r="A1775" s="37" t="s">
        <v>42</v>
      </c>
      <c r="B1775" s="23">
        <v>3367100</v>
      </c>
      <c r="C1775" s="23">
        <v>3251800</v>
      </c>
      <c r="D1775" s="23">
        <v>-648735.09000000008</v>
      </c>
      <c r="E1775" s="23">
        <v>2603064.91</v>
      </c>
      <c r="F1775" s="31">
        <v>-0.19950030444676797</v>
      </c>
    </row>
    <row r="1776" spans="1:6" x14ac:dyDescent="0.2">
      <c r="A1776" s="38" t="s">
        <v>43</v>
      </c>
      <c r="B1776" s="23">
        <v>0</v>
      </c>
      <c r="C1776" s="23">
        <v>28000</v>
      </c>
      <c r="D1776" s="23">
        <v>0</v>
      </c>
      <c r="E1776" s="23">
        <v>28000</v>
      </c>
      <c r="F1776" s="31">
        <v>0</v>
      </c>
    </row>
    <row r="1777" spans="1:6" x14ac:dyDescent="0.2">
      <c r="A1777" s="38" t="s">
        <v>46</v>
      </c>
      <c r="B1777" s="23">
        <v>0</v>
      </c>
      <c r="C1777" s="23">
        <v>55000</v>
      </c>
      <c r="D1777" s="23">
        <v>0</v>
      </c>
      <c r="E1777" s="23">
        <v>55000</v>
      </c>
      <c r="F1777" s="31">
        <v>0</v>
      </c>
    </row>
    <row r="1778" spans="1:6" x14ac:dyDescent="0.2">
      <c r="A1778" s="38" t="s">
        <v>48</v>
      </c>
      <c r="B1778" s="23">
        <v>273995.59000000003</v>
      </c>
      <c r="C1778" s="23">
        <v>183609.59000000003</v>
      </c>
      <c r="D1778" s="23">
        <v>-30609.59</v>
      </c>
      <c r="E1778" s="23">
        <v>153000.00000000003</v>
      </c>
      <c r="F1778" s="31">
        <v>-0.1667101919894271</v>
      </c>
    </row>
    <row r="1779" spans="1:6" x14ac:dyDescent="0.2">
      <c r="A1779" s="38" t="s">
        <v>295</v>
      </c>
      <c r="B1779" s="23">
        <v>0</v>
      </c>
      <c r="C1779" s="23">
        <v>516550.44</v>
      </c>
      <c r="D1779" s="23">
        <v>-164332.39000000001</v>
      </c>
      <c r="E1779" s="23">
        <v>352218.05</v>
      </c>
      <c r="F1779" s="31">
        <v>-0.31813425616286384</v>
      </c>
    </row>
    <row r="1780" spans="1:6" x14ac:dyDescent="0.2">
      <c r="A1780" s="38" t="s">
        <v>54</v>
      </c>
      <c r="B1780" s="23">
        <v>161055.12</v>
      </c>
      <c r="C1780" s="23">
        <v>168111.12</v>
      </c>
      <c r="D1780" s="23">
        <v>-495.97</v>
      </c>
      <c r="E1780" s="23">
        <v>167615.15</v>
      </c>
      <c r="F1780" s="31">
        <v>-2.9502510006476669E-3</v>
      </c>
    </row>
    <row r="1781" spans="1:6" x14ac:dyDescent="0.2">
      <c r="A1781" s="38" t="s">
        <v>56</v>
      </c>
      <c r="B1781" s="23">
        <v>1576573.21</v>
      </c>
      <c r="C1781" s="23">
        <v>303297.1399999999</v>
      </c>
      <c r="D1781" s="23">
        <v>-303297.14</v>
      </c>
      <c r="E1781" s="23">
        <v>0</v>
      </c>
      <c r="F1781" s="31">
        <v>-1.0000000000000004</v>
      </c>
    </row>
    <row r="1782" spans="1:6" x14ac:dyDescent="0.2">
      <c r="A1782" s="38" t="s">
        <v>58</v>
      </c>
      <c r="B1782" s="23">
        <v>413177.28</v>
      </c>
      <c r="C1782" s="23">
        <v>562482.56000000006</v>
      </c>
      <c r="D1782" s="23">
        <v>0</v>
      </c>
      <c r="E1782" s="23">
        <v>562482.56000000006</v>
      </c>
      <c r="F1782" s="31">
        <v>0</v>
      </c>
    </row>
    <row r="1783" spans="1:6" x14ac:dyDescent="0.2">
      <c r="A1783" s="38" t="s">
        <v>272</v>
      </c>
      <c r="B1783" s="23">
        <v>282141.90000000002</v>
      </c>
      <c r="C1783" s="23">
        <v>282141.90000000002</v>
      </c>
      <c r="D1783" s="23">
        <v>0</v>
      </c>
      <c r="E1783" s="23">
        <v>282141.90000000002</v>
      </c>
      <c r="F1783" s="31">
        <v>0</v>
      </c>
    </row>
    <row r="1784" spans="1:6" x14ac:dyDescent="0.2">
      <c r="A1784" s="38" t="s">
        <v>62</v>
      </c>
      <c r="B1784" s="23">
        <v>0</v>
      </c>
      <c r="C1784" s="23">
        <v>158333.32999999999</v>
      </c>
      <c r="D1784" s="23">
        <v>0</v>
      </c>
      <c r="E1784" s="23">
        <v>158333.32999999999</v>
      </c>
      <c r="F1784" s="31">
        <v>0</v>
      </c>
    </row>
    <row r="1785" spans="1:6" x14ac:dyDescent="0.2">
      <c r="A1785" s="38" t="s">
        <v>299</v>
      </c>
      <c r="B1785" s="23">
        <v>0</v>
      </c>
      <c r="C1785" s="23">
        <v>40200</v>
      </c>
      <c r="D1785" s="23">
        <v>0</v>
      </c>
      <c r="E1785" s="23">
        <v>40200</v>
      </c>
      <c r="F1785" s="31">
        <v>0</v>
      </c>
    </row>
    <row r="1786" spans="1:6" x14ac:dyDescent="0.2">
      <c r="A1786" s="38" t="s">
        <v>512</v>
      </c>
      <c r="B1786" s="23">
        <v>0</v>
      </c>
      <c r="C1786" s="23">
        <v>56000</v>
      </c>
      <c r="D1786" s="23">
        <v>0</v>
      </c>
      <c r="E1786" s="23">
        <v>56000</v>
      </c>
      <c r="F1786" s="31">
        <v>0</v>
      </c>
    </row>
    <row r="1787" spans="1:6" x14ac:dyDescent="0.2">
      <c r="A1787" s="38" t="s">
        <v>372</v>
      </c>
      <c r="B1787" s="23">
        <v>660156.9</v>
      </c>
      <c r="C1787" s="23">
        <v>892487.92</v>
      </c>
      <c r="D1787" s="23">
        <v>-150000</v>
      </c>
      <c r="E1787" s="23">
        <v>742487.92</v>
      </c>
      <c r="F1787" s="31">
        <v>-0.16806950171381591</v>
      </c>
    </row>
    <row r="1788" spans="1:6" x14ac:dyDescent="0.2">
      <c r="A1788" s="38" t="s">
        <v>280</v>
      </c>
      <c r="B1788" s="23">
        <v>0</v>
      </c>
      <c r="C1788" s="23">
        <v>600</v>
      </c>
      <c r="D1788" s="23">
        <v>0</v>
      </c>
      <c r="E1788" s="23">
        <v>600</v>
      </c>
      <c r="F1788" s="31">
        <v>0</v>
      </c>
    </row>
    <row r="1789" spans="1:6" x14ac:dyDescent="0.2">
      <c r="A1789" s="38" t="s">
        <v>76</v>
      </c>
      <c r="B1789" s="23">
        <v>0</v>
      </c>
      <c r="C1789" s="23">
        <v>536</v>
      </c>
      <c r="D1789" s="23">
        <v>0</v>
      </c>
      <c r="E1789" s="23">
        <v>536</v>
      </c>
      <c r="F1789" s="31">
        <v>0</v>
      </c>
    </row>
    <row r="1790" spans="1:6" x14ac:dyDescent="0.2">
      <c r="A1790" s="38" t="s">
        <v>86</v>
      </c>
      <c r="B1790" s="23">
        <v>0</v>
      </c>
      <c r="C1790" s="23">
        <v>1450</v>
      </c>
      <c r="D1790" s="23">
        <v>0</v>
      </c>
      <c r="E1790" s="23">
        <v>1450</v>
      </c>
      <c r="F1790" s="31">
        <v>0</v>
      </c>
    </row>
    <row r="1791" spans="1:6" x14ac:dyDescent="0.2">
      <c r="A1791" s="38" t="s">
        <v>518</v>
      </c>
      <c r="B1791" s="23">
        <v>0</v>
      </c>
      <c r="C1791" s="23">
        <v>3000</v>
      </c>
      <c r="D1791" s="23">
        <v>0</v>
      </c>
      <c r="E1791" s="23">
        <v>3000</v>
      </c>
      <c r="F1791" s="31">
        <v>0</v>
      </c>
    </row>
    <row r="1792" spans="1:6" x14ac:dyDescent="0.2">
      <c r="A1792" s="37" t="s">
        <v>90</v>
      </c>
      <c r="B1792" s="23">
        <v>0</v>
      </c>
      <c r="C1792" s="23">
        <v>115300</v>
      </c>
      <c r="D1792" s="23">
        <v>0</v>
      </c>
      <c r="E1792" s="23">
        <v>115300</v>
      </c>
      <c r="F1792" s="31">
        <v>0</v>
      </c>
    </row>
    <row r="1793" spans="1:6" x14ac:dyDescent="0.2">
      <c r="A1793" s="38" t="s">
        <v>91</v>
      </c>
      <c r="B1793" s="23">
        <v>0</v>
      </c>
      <c r="C1793" s="23">
        <v>108800</v>
      </c>
      <c r="D1793" s="23">
        <v>0</v>
      </c>
      <c r="E1793" s="23">
        <v>108800</v>
      </c>
      <c r="F1793" s="31">
        <v>0</v>
      </c>
    </row>
    <row r="1794" spans="1:6" x14ac:dyDescent="0.2">
      <c r="A1794" s="38" t="s">
        <v>93</v>
      </c>
      <c r="B1794" s="23">
        <v>0</v>
      </c>
      <c r="C1794" s="23">
        <v>500</v>
      </c>
      <c r="D1794" s="23">
        <v>0</v>
      </c>
      <c r="E1794" s="23">
        <v>500</v>
      </c>
      <c r="F1794" s="31">
        <v>0</v>
      </c>
    </row>
    <row r="1795" spans="1:6" x14ac:dyDescent="0.2">
      <c r="A1795" s="38" t="s">
        <v>310</v>
      </c>
      <c r="B1795" s="23">
        <v>0</v>
      </c>
      <c r="C1795" s="23">
        <v>6000</v>
      </c>
      <c r="D1795" s="23">
        <v>0</v>
      </c>
      <c r="E1795" s="23">
        <v>6000</v>
      </c>
      <c r="F1795" s="31">
        <v>0</v>
      </c>
    </row>
    <row r="1796" spans="1:6" x14ac:dyDescent="0.2">
      <c r="A1796" s="36" t="s">
        <v>8</v>
      </c>
      <c r="B1796" s="23">
        <v>38159255.060000002</v>
      </c>
      <c r="C1796" s="23">
        <v>38159255.059999995</v>
      </c>
      <c r="D1796" s="23">
        <v>-914970.37999999989</v>
      </c>
      <c r="E1796" s="23">
        <v>37244284.68</v>
      </c>
      <c r="F1796" s="31">
        <v>-2.3977679295922816E-2</v>
      </c>
    </row>
    <row r="1797" spans="1:6" x14ac:dyDescent="0.2">
      <c r="A1797" s="37" t="s">
        <v>9</v>
      </c>
      <c r="B1797" s="23">
        <v>38159255.060000002</v>
      </c>
      <c r="C1797" s="23">
        <v>38159255.059999995</v>
      </c>
      <c r="D1797" s="23">
        <v>-914970.37999999989</v>
      </c>
      <c r="E1797" s="23">
        <v>37244284.68</v>
      </c>
      <c r="F1797" s="31">
        <v>-2.3977679295922816E-2</v>
      </c>
    </row>
    <row r="1798" spans="1:6" x14ac:dyDescent="0.2">
      <c r="A1798" s="38" t="s">
        <v>10</v>
      </c>
      <c r="B1798" s="23">
        <v>27593136</v>
      </c>
      <c r="C1798" s="23">
        <v>27593136</v>
      </c>
      <c r="D1798" s="23">
        <v>-586900.49</v>
      </c>
      <c r="E1798" s="23">
        <v>27006235.510000002</v>
      </c>
      <c r="F1798" s="31">
        <v>-2.1269800214082226E-2</v>
      </c>
    </row>
    <row r="1799" spans="1:6" x14ac:dyDescent="0.2">
      <c r="A1799" s="38" t="s">
        <v>13</v>
      </c>
      <c r="B1799" s="23">
        <v>14515.92</v>
      </c>
      <c r="C1799" s="23">
        <v>14515.92</v>
      </c>
      <c r="D1799" s="23">
        <v>0</v>
      </c>
      <c r="E1799" s="23">
        <v>14515.92</v>
      </c>
      <c r="F1799" s="31">
        <v>0</v>
      </c>
    </row>
    <row r="1800" spans="1:6" x14ac:dyDescent="0.2">
      <c r="A1800" s="38" t="s">
        <v>15</v>
      </c>
      <c r="B1800" s="23">
        <v>2342671.66</v>
      </c>
      <c r="C1800" s="23">
        <v>2223098.4700000002</v>
      </c>
      <c r="D1800" s="23">
        <v>0</v>
      </c>
      <c r="E1800" s="23">
        <v>2223098.4700000002</v>
      </c>
      <c r="F1800" s="31">
        <v>0</v>
      </c>
    </row>
    <row r="1801" spans="1:6" x14ac:dyDescent="0.2">
      <c r="A1801" s="38" t="s">
        <v>17</v>
      </c>
      <c r="B1801" s="23">
        <v>1021448.94</v>
      </c>
      <c r="C1801" s="23">
        <v>1023612.8899999999</v>
      </c>
      <c r="D1801" s="23">
        <v>0</v>
      </c>
      <c r="E1801" s="23">
        <v>1023612.8899999999</v>
      </c>
      <c r="F1801" s="31">
        <v>0</v>
      </c>
    </row>
    <row r="1802" spans="1:6" x14ac:dyDescent="0.2">
      <c r="A1802" s="38" t="s">
        <v>19</v>
      </c>
      <c r="B1802" s="23">
        <v>264</v>
      </c>
      <c r="C1802" s="23">
        <v>264</v>
      </c>
      <c r="D1802" s="23">
        <v>-153.37</v>
      </c>
      <c r="E1802" s="23">
        <v>110.63</v>
      </c>
      <c r="F1802" s="31">
        <v>-0.58094696969696968</v>
      </c>
    </row>
    <row r="1803" spans="1:6" x14ac:dyDescent="0.2">
      <c r="A1803" s="38" t="s">
        <v>21</v>
      </c>
      <c r="B1803" s="23">
        <v>2112</v>
      </c>
      <c r="C1803" s="23">
        <v>2112</v>
      </c>
      <c r="D1803" s="23">
        <v>-79.2</v>
      </c>
      <c r="E1803" s="23">
        <v>2032.8</v>
      </c>
      <c r="F1803" s="31">
        <v>-3.7499999999999999E-2</v>
      </c>
    </row>
    <row r="1804" spans="1:6" x14ac:dyDescent="0.2">
      <c r="A1804" s="38" t="s">
        <v>23</v>
      </c>
      <c r="B1804" s="23">
        <v>72.58</v>
      </c>
      <c r="C1804" s="23">
        <v>72.58</v>
      </c>
      <c r="D1804" s="23">
        <v>-72.58</v>
      </c>
      <c r="E1804" s="23">
        <v>0</v>
      </c>
      <c r="F1804" s="31">
        <v>-1</v>
      </c>
    </row>
    <row r="1805" spans="1:6" x14ac:dyDescent="0.2">
      <c r="A1805" s="38" t="s">
        <v>25</v>
      </c>
      <c r="B1805" s="23">
        <v>435.48</v>
      </c>
      <c r="C1805" s="23">
        <v>435.48</v>
      </c>
      <c r="D1805" s="23">
        <v>-210.77</v>
      </c>
      <c r="E1805" s="23">
        <v>224.71</v>
      </c>
      <c r="F1805" s="31">
        <v>-0.48399467254523743</v>
      </c>
    </row>
    <row r="1806" spans="1:6" x14ac:dyDescent="0.2">
      <c r="A1806" s="38" t="s">
        <v>27</v>
      </c>
      <c r="B1806" s="23">
        <v>257002</v>
      </c>
      <c r="C1806" s="23">
        <v>257002</v>
      </c>
      <c r="D1806" s="23">
        <v>-108258.36</v>
      </c>
      <c r="E1806" s="23">
        <v>148743.64000000001</v>
      </c>
      <c r="F1806" s="31">
        <v>-0.4212354767667178</v>
      </c>
    </row>
    <row r="1807" spans="1:6" x14ac:dyDescent="0.2">
      <c r="A1807" s="38" t="s">
        <v>29</v>
      </c>
      <c r="B1807" s="23">
        <v>227902.93</v>
      </c>
      <c r="C1807" s="23">
        <v>227902.93</v>
      </c>
      <c r="D1807" s="23">
        <v>6756.38</v>
      </c>
      <c r="E1807" s="23">
        <v>234659.31</v>
      </c>
      <c r="F1807" s="31">
        <v>2.9645867211974854E-2</v>
      </c>
    </row>
    <row r="1808" spans="1:6" x14ac:dyDescent="0.2">
      <c r="A1808" s="38" t="s">
        <v>265</v>
      </c>
      <c r="B1808" s="23">
        <v>504408</v>
      </c>
      <c r="C1808" s="23">
        <v>602078</v>
      </c>
      <c r="D1808" s="23">
        <v>0</v>
      </c>
      <c r="E1808" s="23">
        <v>602078</v>
      </c>
      <c r="F1808" s="31">
        <v>0</v>
      </c>
    </row>
    <row r="1809" spans="1:6" x14ac:dyDescent="0.2">
      <c r="A1809" s="38" t="s">
        <v>31</v>
      </c>
      <c r="B1809" s="23">
        <v>36799.160000000003</v>
      </c>
      <c r="C1809" s="23">
        <v>36799.160000000003</v>
      </c>
      <c r="D1809" s="23">
        <v>-18160.080000000002</v>
      </c>
      <c r="E1809" s="23">
        <v>18639.080000000002</v>
      </c>
      <c r="F1809" s="31">
        <v>-0.4934916992670485</v>
      </c>
    </row>
    <row r="1810" spans="1:6" x14ac:dyDescent="0.2">
      <c r="A1810" s="38" t="s">
        <v>33</v>
      </c>
      <c r="B1810" s="23">
        <v>70517.399999999994</v>
      </c>
      <c r="C1810" s="23">
        <v>70517.399999999994</v>
      </c>
      <c r="D1810" s="23">
        <v>1057.01</v>
      </c>
      <c r="E1810" s="23">
        <v>71574.409999999989</v>
      </c>
      <c r="F1810" s="31">
        <v>1.4989350146205052E-2</v>
      </c>
    </row>
    <row r="1811" spans="1:6" x14ac:dyDescent="0.2">
      <c r="A1811" s="38" t="s">
        <v>35</v>
      </c>
      <c r="B1811" s="23">
        <v>3556103</v>
      </c>
      <c r="C1811" s="23">
        <v>3575193.11</v>
      </c>
      <c r="D1811" s="23">
        <v>-51403.37</v>
      </c>
      <c r="E1811" s="23">
        <v>3523789.7399999998</v>
      </c>
      <c r="F1811" s="31">
        <v>-1.4377788393086271E-2</v>
      </c>
    </row>
    <row r="1812" spans="1:6" x14ac:dyDescent="0.2">
      <c r="A1812" s="38" t="s">
        <v>37</v>
      </c>
      <c r="B1812" s="23">
        <v>2342671.66</v>
      </c>
      <c r="C1812" s="23">
        <v>2343320.79</v>
      </c>
      <c r="D1812" s="23">
        <v>-157545.54999999999</v>
      </c>
      <c r="E1812" s="23">
        <v>2185775.2400000002</v>
      </c>
      <c r="F1812" s="31">
        <v>-6.7231746789563535E-2</v>
      </c>
    </row>
    <row r="1813" spans="1:6" x14ac:dyDescent="0.2">
      <c r="A1813" s="38" t="s">
        <v>39</v>
      </c>
      <c r="B1813" s="23">
        <v>189194.33</v>
      </c>
      <c r="C1813" s="23">
        <v>189194.33</v>
      </c>
      <c r="D1813" s="23">
        <v>0</v>
      </c>
      <c r="E1813" s="23">
        <v>189194.33</v>
      </c>
      <c r="F1813" s="31">
        <v>0</v>
      </c>
    </row>
    <row r="1814" spans="1:6" x14ac:dyDescent="0.2">
      <c r="A1814" s="35" t="s">
        <v>523</v>
      </c>
      <c r="B1814" s="23">
        <v>23960917.419999994</v>
      </c>
      <c r="C1814" s="23">
        <v>23960917.419999994</v>
      </c>
      <c r="D1814" s="23">
        <v>-9195941.2000000011</v>
      </c>
      <c r="E1814" s="23">
        <v>14764976.219999999</v>
      </c>
      <c r="F1814" s="31">
        <v>-0.38378919466264755</v>
      </c>
    </row>
    <row r="1815" spans="1:6" x14ac:dyDescent="0.2">
      <c r="A1815" s="36" t="s">
        <v>524</v>
      </c>
      <c r="B1815" s="23">
        <v>276668.55000000005</v>
      </c>
      <c r="C1815" s="23">
        <v>276668.55000000005</v>
      </c>
      <c r="D1815" s="23">
        <v>-111761.15</v>
      </c>
      <c r="E1815" s="23">
        <v>164907.40000000002</v>
      </c>
      <c r="F1815" s="31">
        <v>-0.40395321405342233</v>
      </c>
    </row>
    <row r="1816" spans="1:6" x14ac:dyDescent="0.2">
      <c r="A1816" s="37" t="s">
        <v>121</v>
      </c>
      <c r="B1816" s="23">
        <v>16573.349999999999</v>
      </c>
      <c r="C1816" s="23">
        <v>16573.349999999999</v>
      </c>
      <c r="D1816" s="23">
        <v>-16573.349999999999</v>
      </c>
      <c r="E1816" s="23">
        <v>0</v>
      </c>
      <c r="F1816" s="31">
        <v>-1</v>
      </c>
    </row>
    <row r="1817" spans="1:6" x14ac:dyDescent="0.2">
      <c r="A1817" s="38" t="s">
        <v>285</v>
      </c>
      <c r="B1817" s="23">
        <v>16573.349999999999</v>
      </c>
      <c r="C1817" s="23">
        <v>16573.349999999999</v>
      </c>
      <c r="D1817" s="23">
        <v>-16573.349999999999</v>
      </c>
      <c r="E1817" s="23">
        <v>0</v>
      </c>
      <c r="F1817" s="31">
        <v>-1</v>
      </c>
    </row>
    <row r="1818" spans="1:6" x14ac:dyDescent="0.2">
      <c r="A1818" s="37" t="s">
        <v>231</v>
      </c>
      <c r="B1818" s="23">
        <v>260095.2</v>
      </c>
      <c r="C1818" s="23">
        <v>260095.2</v>
      </c>
      <c r="D1818" s="23">
        <v>-95187.8</v>
      </c>
      <c r="E1818" s="23">
        <v>164907.40000000002</v>
      </c>
      <c r="F1818" s="31">
        <v>-0.36597292068442633</v>
      </c>
    </row>
    <row r="1819" spans="1:6" x14ac:dyDescent="0.2">
      <c r="A1819" s="38" t="s">
        <v>232</v>
      </c>
      <c r="B1819" s="23">
        <v>205595.2</v>
      </c>
      <c r="C1819" s="23">
        <v>205595.2</v>
      </c>
      <c r="D1819" s="23">
        <v>-40687.800000000003</v>
      </c>
      <c r="E1819" s="23">
        <v>164907.40000000002</v>
      </c>
      <c r="F1819" s="31">
        <v>-0.19790248021354584</v>
      </c>
    </row>
    <row r="1820" spans="1:6" x14ac:dyDescent="0.2">
      <c r="A1820" s="38" t="s">
        <v>234</v>
      </c>
      <c r="B1820" s="23">
        <v>54500</v>
      </c>
      <c r="C1820" s="23">
        <v>54500</v>
      </c>
      <c r="D1820" s="23">
        <v>-54500</v>
      </c>
      <c r="E1820" s="23">
        <v>0</v>
      </c>
      <c r="F1820" s="31">
        <v>-1</v>
      </c>
    </row>
    <row r="1821" spans="1:6" x14ac:dyDescent="0.2">
      <c r="A1821" s="36" t="s">
        <v>526</v>
      </c>
      <c r="B1821" s="23">
        <v>35031.81</v>
      </c>
      <c r="C1821" s="23">
        <v>35031.81</v>
      </c>
      <c r="D1821" s="23">
        <v>-33993.910000000003</v>
      </c>
      <c r="E1821" s="23">
        <v>1037.9000000000001</v>
      </c>
      <c r="F1821" s="31">
        <v>-0.97037264132227274</v>
      </c>
    </row>
    <row r="1822" spans="1:6" x14ac:dyDescent="0.2">
      <c r="A1822" s="37" t="s">
        <v>121</v>
      </c>
      <c r="B1822" s="23">
        <v>21231.81</v>
      </c>
      <c r="C1822" s="23">
        <v>21231.81</v>
      </c>
      <c r="D1822" s="23">
        <v>-20193.91</v>
      </c>
      <c r="E1822" s="23">
        <v>1037.9000000000001</v>
      </c>
      <c r="F1822" s="31">
        <v>-0.9511158021854943</v>
      </c>
    </row>
    <row r="1823" spans="1:6" x14ac:dyDescent="0.2">
      <c r="A1823" s="38" t="s">
        <v>149</v>
      </c>
      <c r="B1823" s="23">
        <v>3571.36</v>
      </c>
      <c r="C1823" s="23">
        <v>3571.36</v>
      </c>
      <c r="D1823" s="23">
        <v>-3571.36</v>
      </c>
      <c r="E1823" s="23">
        <v>0</v>
      </c>
      <c r="F1823" s="31">
        <v>-1</v>
      </c>
    </row>
    <row r="1824" spans="1:6" x14ac:dyDescent="0.2">
      <c r="A1824" s="38" t="s">
        <v>285</v>
      </c>
      <c r="B1824" s="23">
        <v>5600</v>
      </c>
      <c r="C1824" s="23">
        <v>5600</v>
      </c>
      <c r="D1824" s="23">
        <v>-5600</v>
      </c>
      <c r="E1824" s="23">
        <v>0</v>
      </c>
      <c r="F1824" s="31">
        <v>-1</v>
      </c>
    </row>
    <row r="1825" spans="1:6" x14ac:dyDescent="0.2">
      <c r="A1825" s="38" t="s">
        <v>178</v>
      </c>
      <c r="B1825" s="23">
        <v>640</v>
      </c>
      <c r="C1825" s="23">
        <v>640</v>
      </c>
      <c r="D1825" s="23">
        <v>-10</v>
      </c>
      <c r="E1825" s="23">
        <v>630</v>
      </c>
      <c r="F1825" s="31">
        <v>-1.5625E-2</v>
      </c>
    </row>
    <row r="1826" spans="1:6" x14ac:dyDescent="0.2">
      <c r="A1826" s="38" t="s">
        <v>175</v>
      </c>
      <c r="B1826" s="23">
        <v>2150</v>
      </c>
      <c r="C1826" s="23">
        <v>2150</v>
      </c>
      <c r="D1826" s="23">
        <v>-2150</v>
      </c>
      <c r="E1826" s="23">
        <v>0</v>
      </c>
      <c r="F1826" s="31">
        <v>-1</v>
      </c>
    </row>
    <row r="1827" spans="1:6" x14ac:dyDescent="0.2">
      <c r="A1827" s="38" t="s">
        <v>155</v>
      </c>
      <c r="B1827" s="23">
        <v>8862.4500000000007</v>
      </c>
      <c r="C1827" s="23">
        <v>8862.4500000000007</v>
      </c>
      <c r="D1827" s="23">
        <v>-8862.4500000000007</v>
      </c>
      <c r="E1827" s="23">
        <v>0</v>
      </c>
      <c r="F1827" s="31">
        <v>-1</v>
      </c>
    </row>
    <row r="1828" spans="1:6" x14ac:dyDescent="0.2">
      <c r="A1828" s="38" t="s">
        <v>342</v>
      </c>
      <c r="B1828" s="23">
        <v>408</v>
      </c>
      <c r="C1828" s="23">
        <v>408</v>
      </c>
      <c r="D1828" s="23">
        <v>-0.1</v>
      </c>
      <c r="E1828" s="23">
        <v>407.9</v>
      </c>
      <c r="F1828" s="31">
        <v>-2.4509803921568627E-4</v>
      </c>
    </row>
    <row r="1829" spans="1:6" x14ac:dyDescent="0.2">
      <c r="A1829" s="37" t="s">
        <v>231</v>
      </c>
      <c r="B1829" s="23">
        <v>13800</v>
      </c>
      <c r="C1829" s="23">
        <v>13800</v>
      </c>
      <c r="D1829" s="23">
        <v>-13800</v>
      </c>
      <c r="E1829" s="23">
        <v>0</v>
      </c>
      <c r="F1829" s="31">
        <v>-1</v>
      </c>
    </row>
    <row r="1830" spans="1:6" x14ac:dyDescent="0.2">
      <c r="A1830" s="38" t="s">
        <v>232</v>
      </c>
      <c r="B1830" s="23">
        <v>5000</v>
      </c>
      <c r="C1830" s="23">
        <v>5000</v>
      </c>
      <c r="D1830" s="23">
        <v>-5000</v>
      </c>
      <c r="E1830" s="23">
        <v>0</v>
      </c>
      <c r="F1830" s="31">
        <v>-1</v>
      </c>
    </row>
    <row r="1831" spans="1:6" x14ac:dyDescent="0.2">
      <c r="A1831" s="38" t="s">
        <v>234</v>
      </c>
      <c r="B1831" s="23">
        <v>8800</v>
      </c>
      <c r="C1831" s="23">
        <v>8800</v>
      </c>
      <c r="D1831" s="23">
        <v>-8800</v>
      </c>
      <c r="E1831" s="23">
        <v>0</v>
      </c>
      <c r="F1831" s="31">
        <v>-1</v>
      </c>
    </row>
    <row r="1832" spans="1:6" x14ac:dyDescent="0.2">
      <c r="A1832" s="36" t="s">
        <v>532</v>
      </c>
      <c r="B1832" s="23">
        <v>19884487.030000001</v>
      </c>
      <c r="C1832" s="23">
        <v>19884487.029999997</v>
      </c>
      <c r="D1832" s="23">
        <v>-7538882.5999999996</v>
      </c>
      <c r="E1832" s="23">
        <v>12345604.43</v>
      </c>
      <c r="F1832" s="31">
        <v>-0.3791338739906131</v>
      </c>
    </row>
    <row r="1833" spans="1:6" x14ac:dyDescent="0.2">
      <c r="A1833" s="37" t="s">
        <v>121</v>
      </c>
      <c r="B1833" s="23">
        <v>6454011.2699999996</v>
      </c>
      <c r="C1833" s="23">
        <v>9902650.1399999987</v>
      </c>
      <c r="D1833" s="23">
        <v>-1672551.37</v>
      </c>
      <c r="E1833" s="23">
        <v>8230098.7700000014</v>
      </c>
      <c r="F1833" s="31">
        <v>-0.16889937000238203</v>
      </c>
    </row>
    <row r="1834" spans="1:6" x14ac:dyDescent="0.2">
      <c r="A1834" s="38" t="s">
        <v>357</v>
      </c>
      <c r="B1834" s="23">
        <v>68000</v>
      </c>
      <c r="C1834" s="23">
        <v>68000</v>
      </c>
      <c r="D1834" s="23">
        <v>-28000</v>
      </c>
      <c r="E1834" s="23">
        <v>40000</v>
      </c>
      <c r="F1834" s="31">
        <v>-0.41176470588235292</v>
      </c>
    </row>
    <row r="1835" spans="1:6" x14ac:dyDescent="0.2">
      <c r="A1835" s="38" t="s">
        <v>149</v>
      </c>
      <c r="B1835" s="23">
        <v>568799.62</v>
      </c>
      <c r="C1835" s="23">
        <v>735345.62</v>
      </c>
      <c r="D1835" s="23">
        <v>-89666.23</v>
      </c>
      <c r="E1835" s="23">
        <v>645679.39</v>
      </c>
      <c r="F1835" s="31">
        <v>-0.12193753190506526</v>
      </c>
    </row>
    <row r="1836" spans="1:6" x14ac:dyDescent="0.2">
      <c r="A1836" s="38" t="s">
        <v>137</v>
      </c>
      <c r="B1836" s="23">
        <v>0</v>
      </c>
      <c r="C1836" s="23">
        <v>112000</v>
      </c>
      <c r="D1836" s="23">
        <v>-32483.64</v>
      </c>
      <c r="E1836" s="23">
        <v>79516.36</v>
      </c>
      <c r="F1836" s="31">
        <v>-0.29003249999999997</v>
      </c>
    </row>
    <row r="1837" spans="1:6" x14ac:dyDescent="0.2">
      <c r="A1837" s="38" t="s">
        <v>465</v>
      </c>
      <c r="B1837" s="23">
        <v>0</v>
      </c>
      <c r="C1837" s="23">
        <v>207594.26</v>
      </c>
      <c r="D1837" s="23">
        <v>0</v>
      </c>
      <c r="E1837" s="23">
        <v>207594.26</v>
      </c>
      <c r="F1837" s="31">
        <v>0</v>
      </c>
    </row>
    <row r="1838" spans="1:6" x14ac:dyDescent="0.2">
      <c r="A1838" s="38" t="s">
        <v>159</v>
      </c>
      <c r="B1838" s="23">
        <v>454826.78</v>
      </c>
      <c r="C1838" s="23">
        <v>1915579.52</v>
      </c>
      <c r="D1838" s="23">
        <v>-243368.38</v>
      </c>
      <c r="E1838" s="23">
        <v>1672211.1400000001</v>
      </c>
      <c r="F1838" s="31">
        <v>-0.1270468688243232</v>
      </c>
    </row>
    <row r="1839" spans="1:6" x14ac:dyDescent="0.2">
      <c r="A1839" s="38" t="s">
        <v>151</v>
      </c>
      <c r="B1839" s="23">
        <v>3500</v>
      </c>
      <c r="C1839" s="23">
        <v>3500</v>
      </c>
      <c r="D1839" s="23">
        <v>0</v>
      </c>
      <c r="E1839" s="23">
        <v>3500</v>
      </c>
      <c r="F1839" s="31">
        <v>0</v>
      </c>
    </row>
    <row r="1840" spans="1:6" x14ac:dyDescent="0.2">
      <c r="A1840" s="38" t="s">
        <v>122</v>
      </c>
      <c r="B1840" s="23">
        <v>267847.34000000003</v>
      </c>
      <c r="C1840" s="23">
        <v>281847.34000000003</v>
      </c>
      <c r="D1840" s="23">
        <v>-75354.080000000002</v>
      </c>
      <c r="E1840" s="23">
        <v>206493.26</v>
      </c>
      <c r="F1840" s="31">
        <v>-0.2673577831176267</v>
      </c>
    </row>
    <row r="1841" spans="1:6" x14ac:dyDescent="0.2">
      <c r="A1841" s="38" t="s">
        <v>539</v>
      </c>
      <c r="B1841" s="23">
        <v>751887.45</v>
      </c>
      <c r="C1841" s="23">
        <v>1074229.5899999999</v>
      </c>
      <c r="D1841" s="23">
        <v>-332230.33</v>
      </c>
      <c r="E1841" s="23">
        <v>741999.25999999978</v>
      </c>
      <c r="F1841" s="31">
        <v>-0.30927311358086873</v>
      </c>
    </row>
    <row r="1842" spans="1:6" x14ac:dyDescent="0.2">
      <c r="A1842" s="38" t="s">
        <v>124</v>
      </c>
      <c r="B1842" s="23">
        <v>11082</v>
      </c>
      <c r="C1842" s="23">
        <v>11082</v>
      </c>
      <c r="D1842" s="23">
        <v>-6585.28</v>
      </c>
      <c r="E1842" s="23">
        <v>4496.72</v>
      </c>
      <c r="F1842" s="31">
        <v>-0.59423208807074535</v>
      </c>
    </row>
    <row r="1843" spans="1:6" x14ac:dyDescent="0.2">
      <c r="A1843" s="38" t="s">
        <v>351</v>
      </c>
      <c r="B1843" s="23">
        <v>56754.51</v>
      </c>
      <c r="C1843" s="23">
        <v>56754.51</v>
      </c>
      <c r="D1843" s="23">
        <v>0</v>
      </c>
      <c r="E1843" s="23">
        <v>56754.51</v>
      </c>
      <c r="F1843" s="31">
        <v>0</v>
      </c>
    </row>
    <row r="1844" spans="1:6" x14ac:dyDescent="0.2">
      <c r="A1844" s="38" t="s">
        <v>285</v>
      </c>
      <c r="B1844" s="23">
        <v>16000</v>
      </c>
      <c r="C1844" s="23">
        <v>16000</v>
      </c>
      <c r="D1844" s="23">
        <v>-13000</v>
      </c>
      <c r="E1844" s="23">
        <v>3000</v>
      </c>
      <c r="F1844" s="31">
        <v>-0.8125</v>
      </c>
    </row>
    <row r="1845" spans="1:6" x14ac:dyDescent="0.2">
      <c r="A1845" s="38" t="s">
        <v>473</v>
      </c>
      <c r="B1845" s="23">
        <v>80355.929999999993</v>
      </c>
      <c r="C1845" s="23">
        <v>80355.929999999993</v>
      </c>
      <c r="D1845" s="23">
        <v>0</v>
      </c>
      <c r="E1845" s="23">
        <v>80355.929999999993</v>
      </c>
      <c r="F1845" s="31">
        <v>0</v>
      </c>
    </row>
    <row r="1846" spans="1:6" x14ac:dyDescent="0.2">
      <c r="A1846" s="38" t="s">
        <v>178</v>
      </c>
      <c r="B1846" s="23">
        <v>1787832.17</v>
      </c>
      <c r="C1846" s="23">
        <v>1904652.0599999998</v>
      </c>
      <c r="D1846" s="23">
        <v>-91815.89</v>
      </c>
      <c r="E1846" s="23">
        <v>1812836.17</v>
      </c>
      <c r="F1846" s="31">
        <v>-4.8206122224759521E-2</v>
      </c>
    </row>
    <row r="1847" spans="1:6" x14ac:dyDescent="0.2">
      <c r="A1847" s="38" t="s">
        <v>544</v>
      </c>
      <c r="B1847" s="23">
        <v>76552.070000000007</v>
      </c>
      <c r="C1847" s="23">
        <v>467522.68</v>
      </c>
      <c r="D1847" s="23">
        <v>-39573.129999999997</v>
      </c>
      <c r="E1847" s="23">
        <v>427949.55</v>
      </c>
      <c r="F1847" s="31">
        <v>-8.4644300036952211E-2</v>
      </c>
    </row>
    <row r="1848" spans="1:6" x14ac:dyDescent="0.2">
      <c r="A1848" s="38" t="s">
        <v>130</v>
      </c>
      <c r="B1848" s="23">
        <v>53600</v>
      </c>
      <c r="C1848" s="23">
        <v>117600</v>
      </c>
      <c r="D1848" s="23">
        <v>-42257.83</v>
      </c>
      <c r="E1848" s="23">
        <v>75342.17</v>
      </c>
      <c r="F1848" s="31">
        <v>-0.35933528911564627</v>
      </c>
    </row>
    <row r="1849" spans="1:6" x14ac:dyDescent="0.2">
      <c r="A1849" s="38" t="s">
        <v>218</v>
      </c>
      <c r="B1849" s="23">
        <v>0</v>
      </c>
      <c r="C1849" s="23">
        <v>112.19</v>
      </c>
      <c r="D1849" s="23">
        <v>0</v>
      </c>
      <c r="E1849" s="23">
        <v>112.19</v>
      </c>
      <c r="F1849" s="31">
        <v>0</v>
      </c>
    </row>
    <row r="1850" spans="1:6" x14ac:dyDescent="0.2">
      <c r="A1850" s="38" t="s">
        <v>166</v>
      </c>
      <c r="B1850" s="23">
        <v>0</v>
      </c>
      <c r="C1850" s="23">
        <v>6000</v>
      </c>
      <c r="D1850" s="23">
        <v>-171.52</v>
      </c>
      <c r="E1850" s="23">
        <v>5828.48</v>
      </c>
      <c r="F1850" s="31">
        <v>-2.858666666666667E-2</v>
      </c>
    </row>
    <row r="1851" spans="1:6" x14ac:dyDescent="0.2">
      <c r="A1851" s="38" t="s">
        <v>549</v>
      </c>
      <c r="B1851" s="23">
        <v>0</v>
      </c>
      <c r="C1851" s="23">
        <v>78.400000000000006</v>
      </c>
      <c r="D1851" s="23">
        <v>0</v>
      </c>
      <c r="E1851" s="23">
        <v>78.400000000000006</v>
      </c>
      <c r="F1851" s="31">
        <v>0</v>
      </c>
    </row>
    <row r="1852" spans="1:6" x14ac:dyDescent="0.2">
      <c r="A1852" s="38" t="s">
        <v>551</v>
      </c>
      <c r="B1852" s="23">
        <v>0</v>
      </c>
      <c r="C1852" s="23">
        <v>2564.8000000000002</v>
      </c>
      <c r="D1852" s="23">
        <v>0</v>
      </c>
      <c r="E1852" s="23">
        <v>2564.8000000000002</v>
      </c>
      <c r="F1852" s="31">
        <v>0</v>
      </c>
    </row>
    <row r="1853" spans="1:6" x14ac:dyDescent="0.2">
      <c r="A1853" s="38" t="s">
        <v>204</v>
      </c>
      <c r="B1853" s="23">
        <v>0</v>
      </c>
      <c r="C1853" s="23">
        <v>65.709999999999994</v>
      </c>
      <c r="D1853" s="23">
        <v>0</v>
      </c>
      <c r="E1853" s="23">
        <v>65.709999999999994</v>
      </c>
      <c r="F1853" s="31">
        <v>0</v>
      </c>
    </row>
    <row r="1854" spans="1:6" x14ac:dyDescent="0.2">
      <c r="A1854" s="38" t="s">
        <v>175</v>
      </c>
      <c r="B1854" s="23">
        <v>97428.4</v>
      </c>
      <c r="C1854" s="23">
        <v>124613.10999999999</v>
      </c>
      <c r="D1854" s="23">
        <v>0</v>
      </c>
      <c r="E1854" s="23">
        <v>124613.10999999999</v>
      </c>
      <c r="F1854" s="31">
        <v>0</v>
      </c>
    </row>
    <row r="1855" spans="1:6" x14ac:dyDescent="0.2">
      <c r="A1855" s="38" t="s">
        <v>554</v>
      </c>
      <c r="B1855" s="23">
        <v>2154545</v>
      </c>
      <c r="C1855" s="23">
        <v>2426713.7800000003</v>
      </c>
      <c r="D1855" s="23">
        <v>-573046.85</v>
      </c>
      <c r="E1855" s="23">
        <v>1853666.9300000002</v>
      </c>
      <c r="F1855" s="31">
        <v>-0.23614109530461394</v>
      </c>
    </row>
    <row r="1856" spans="1:6" x14ac:dyDescent="0.2">
      <c r="A1856" s="38" t="s">
        <v>556</v>
      </c>
      <c r="B1856" s="23">
        <v>0</v>
      </c>
      <c r="C1856" s="23">
        <v>280060.09999999998</v>
      </c>
      <c r="D1856" s="23">
        <v>-99998.21</v>
      </c>
      <c r="E1856" s="23">
        <v>180061.88999999996</v>
      </c>
      <c r="F1856" s="31">
        <v>-0.35705982394493185</v>
      </c>
    </row>
    <row r="1857" spans="1:6" x14ac:dyDescent="0.2">
      <c r="A1857" s="38" t="s">
        <v>558</v>
      </c>
      <c r="B1857" s="23">
        <v>0</v>
      </c>
      <c r="C1857" s="23">
        <v>3387.44</v>
      </c>
      <c r="D1857" s="23">
        <v>0</v>
      </c>
      <c r="E1857" s="23">
        <v>3387.44</v>
      </c>
      <c r="F1857" s="31">
        <v>0</v>
      </c>
    </row>
    <row r="1858" spans="1:6" x14ac:dyDescent="0.2">
      <c r="A1858" s="38" t="s">
        <v>385</v>
      </c>
      <c r="B1858" s="23">
        <v>5000</v>
      </c>
      <c r="C1858" s="23">
        <v>5000</v>
      </c>
      <c r="D1858" s="23">
        <v>-5000</v>
      </c>
      <c r="E1858" s="23">
        <v>0</v>
      </c>
      <c r="F1858" s="31">
        <v>-1</v>
      </c>
    </row>
    <row r="1859" spans="1:6" x14ac:dyDescent="0.2">
      <c r="A1859" s="38" t="s">
        <v>134</v>
      </c>
      <c r="B1859" s="23">
        <v>0</v>
      </c>
      <c r="C1859" s="23">
        <v>221.5</v>
      </c>
      <c r="D1859" s="23">
        <v>0</v>
      </c>
      <c r="E1859" s="23">
        <v>221.5</v>
      </c>
      <c r="F1859" s="31">
        <v>0</v>
      </c>
    </row>
    <row r="1860" spans="1:6" x14ac:dyDescent="0.2">
      <c r="A1860" s="38" t="s">
        <v>318</v>
      </c>
      <c r="B1860" s="23">
        <v>0</v>
      </c>
      <c r="C1860" s="23">
        <v>1769.6</v>
      </c>
      <c r="D1860" s="23">
        <v>0</v>
      </c>
      <c r="E1860" s="23">
        <v>1769.6</v>
      </c>
      <c r="F1860" s="31">
        <v>0</v>
      </c>
    </row>
    <row r="1861" spans="1:6" x14ac:dyDescent="0.2">
      <c r="A1861" s="37" t="s">
        <v>572</v>
      </c>
      <c r="B1861" s="23">
        <v>5000000.46</v>
      </c>
      <c r="C1861" s="23">
        <v>5000000.46</v>
      </c>
      <c r="D1861" s="23">
        <v>-2500000</v>
      </c>
      <c r="E1861" s="23">
        <v>2500000.46</v>
      </c>
      <c r="F1861" s="31">
        <v>-0.49999995400000424</v>
      </c>
    </row>
    <row r="1862" spans="1:6" x14ac:dyDescent="0.2">
      <c r="A1862" s="38" t="s">
        <v>573</v>
      </c>
      <c r="B1862" s="23">
        <v>5000000.46</v>
      </c>
      <c r="C1862" s="23">
        <v>5000000.46</v>
      </c>
      <c r="D1862" s="23">
        <v>-2500000</v>
      </c>
      <c r="E1862" s="23">
        <v>2500000.46</v>
      </c>
      <c r="F1862" s="31">
        <v>-0.49999995400000424</v>
      </c>
    </row>
    <row r="1863" spans="1:6" x14ac:dyDescent="0.2">
      <c r="A1863" s="37" t="s">
        <v>575</v>
      </c>
      <c r="B1863" s="23">
        <v>5081379.0999999996</v>
      </c>
      <c r="C1863" s="23">
        <v>1441018.2999999998</v>
      </c>
      <c r="D1863" s="23">
        <v>-146018.29999999999</v>
      </c>
      <c r="E1863" s="23">
        <v>1294999.9999999998</v>
      </c>
      <c r="F1863" s="31">
        <v>-0.1013299414726378</v>
      </c>
    </row>
    <row r="1864" spans="1:6" x14ac:dyDescent="0.2">
      <c r="A1864" s="38" t="s">
        <v>576</v>
      </c>
      <c r="B1864" s="23">
        <v>5081379.0999999996</v>
      </c>
      <c r="C1864" s="23">
        <v>1441018.2999999998</v>
      </c>
      <c r="D1864" s="23">
        <v>-146018.29999999999</v>
      </c>
      <c r="E1864" s="23">
        <v>1294999.9999999998</v>
      </c>
      <c r="F1864" s="31">
        <v>-0.1013299414726378</v>
      </c>
    </row>
    <row r="1865" spans="1:6" x14ac:dyDescent="0.2">
      <c r="A1865" s="37" t="s">
        <v>231</v>
      </c>
      <c r="B1865" s="23">
        <v>3349096.2</v>
      </c>
      <c r="C1865" s="23">
        <v>3540818.1300000004</v>
      </c>
      <c r="D1865" s="23">
        <v>-3220312.93</v>
      </c>
      <c r="E1865" s="23">
        <v>320505.2</v>
      </c>
      <c r="F1865" s="31">
        <v>-0.90948272737182345</v>
      </c>
    </row>
    <row r="1866" spans="1:6" x14ac:dyDescent="0.2">
      <c r="A1866" s="38" t="s">
        <v>232</v>
      </c>
      <c r="B1866" s="23">
        <v>3052296.2</v>
      </c>
      <c r="C1866" s="23">
        <v>3040202.93</v>
      </c>
      <c r="D1866" s="23">
        <v>-2723512.93</v>
      </c>
      <c r="E1866" s="23">
        <v>316690</v>
      </c>
      <c r="F1866" s="31">
        <v>-0.89583261141058113</v>
      </c>
    </row>
    <row r="1867" spans="1:6" x14ac:dyDescent="0.2">
      <c r="A1867" s="38" t="s">
        <v>390</v>
      </c>
      <c r="B1867" s="23">
        <v>0</v>
      </c>
      <c r="C1867" s="23">
        <v>3815.2</v>
      </c>
      <c r="D1867" s="23">
        <v>0</v>
      </c>
      <c r="E1867" s="23">
        <v>3815.2</v>
      </c>
      <c r="F1867" s="31">
        <v>0</v>
      </c>
    </row>
    <row r="1868" spans="1:6" x14ac:dyDescent="0.2">
      <c r="A1868" s="38" t="s">
        <v>234</v>
      </c>
      <c r="B1868" s="23">
        <v>296800</v>
      </c>
      <c r="C1868" s="23">
        <v>296800</v>
      </c>
      <c r="D1868" s="23">
        <v>-296800</v>
      </c>
      <c r="E1868" s="23">
        <v>0</v>
      </c>
      <c r="F1868" s="31">
        <v>-1</v>
      </c>
    </row>
    <row r="1869" spans="1:6" x14ac:dyDescent="0.2">
      <c r="A1869" s="38" t="s">
        <v>581</v>
      </c>
      <c r="B1869" s="23">
        <v>0</v>
      </c>
      <c r="C1869" s="23">
        <v>200000</v>
      </c>
      <c r="D1869" s="23">
        <v>-200000</v>
      </c>
      <c r="E1869" s="23">
        <v>0</v>
      </c>
      <c r="F1869" s="31">
        <v>-1</v>
      </c>
    </row>
    <row r="1870" spans="1:6" x14ac:dyDescent="0.2">
      <c r="A1870" s="36" t="s">
        <v>563</v>
      </c>
      <c r="B1870" s="23">
        <v>3764730.0300000003</v>
      </c>
      <c r="C1870" s="23">
        <v>3764730.0300000003</v>
      </c>
      <c r="D1870" s="23">
        <v>-1511303.54</v>
      </c>
      <c r="E1870" s="23">
        <v>2253426.4900000002</v>
      </c>
      <c r="F1870" s="31">
        <v>-0.40143742790502296</v>
      </c>
    </row>
    <row r="1871" spans="1:6" x14ac:dyDescent="0.2">
      <c r="A1871" s="37" t="s">
        <v>121</v>
      </c>
      <c r="B1871" s="23">
        <v>1874669.4100000001</v>
      </c>
      <c r="C1871" s="23">
        <v>1874669.4100000001</v>
      </c>
      <c r="D1871" s="23">
        <v>-434667.13</v>
      </c>
      <c r="E1871" s="23">
        <v>1440002.2800000003</v>
      </c>
      <c r="F1871" s="31">
        <v>-0.23186335024264357</v>
      </c>
    </row>
    <row r="1872" spans="1:6" x14ac:dyDescent="0.2">
      <c r="A1872" s="38" t="s">
        <v>357</v>
      </c>
      <c r="B1872" s="23">
        <v>552503.43999999994</v>
      </c>
      <c r="C1872" s="23">
        <v>552503.43999999994</v>
      </c>
      <c r="D1872" s="23">
        <v>-27444.41</v>
      </c>
      <c r="E1872" s="23">
        <v>525059.02999999991</v>
      </c>
      <c r="F1872" s="31">
        <v>-4.9672830996310181E-2</v>
      </c>
    </row>
    <row r="1873" spans="1:6" x14ac:dyDescent="0.2">
      <c r="A1873" s="38" t="s">
        <v>149</v>
      </c>
      <c r="B1873" s="23">
        <v>317500</v>
      </c>
      <c r="C1873" s="23">
        <v>317500</v>
      </c>
      <c r="D1873" s="23">
        <v>-2033.33</v>
      </c>
      <c r="E1873" s="23">
        <v>315466.67</v>
      </c>
      <c r="F1873" s="31">
        <v>-6.4041889763779523E-3</v>
      </c>
    </row>
    <row r="1874" spans="1:6" x14ac:dyDescent="0.2">
      <c r="A1874" s="38" t="s">
        <v>122</v>
      </c>
      <c r="B1874" s="23">
        <v>97969.33</v>
      </c>
      <c r="C1874" s="23">
        <v>97969.33</v>
      </c>
      <c r="D1874" s="23">
        <v>-27135.41</v>
      </c>
      <c r="E1874" s="23">
        <v>70833.919999999998</v>
      </c>
      <c r="F1874" s="31">
        <v>-0.27697862177887711</v>
      </c>
    </row>
    <row r="1875" spans="1:6" x14ac:dyDescent="0.2">
      <c r="A1875" s="38" t="s">
        <v>539</v>
      </c>
      <c r="B1875" s="23">
        <v>43306.67</v>
      </c>
      <c r="C1875" s="23">
        <v>43306.67</v>
      </c>
      <c r="D1875" s="23">
        <v>-43306.67</v>
      </c>
      <c r="E1875" s="23">
        <v>0</v>
      </c>
      <c r="F1875" s="31">
        <v>-1</v>
      </c>
    </row>
    <row r="1876" spans="1:6" x14ac:dyDescent="0.2">
      <c r="A1876" s="38" t="s">
        <v>288</v>
      </c>
      <c r="B1876" s="23">
        <v>298200</v>
      </c>
      <c r="C1876" s="23">
        <v>298200</v>
      </c>
      <c r="D1876" s="23">
        <v>-155512</v>
      </c>
      <c r="E1876" s="23">
        <v>142688</v>
      </c>
      <c r="F1876" s="31">
        <v>-0.52150234741784041</v>
      </c>
    </row>
    <row r="1877" spans="1:6" x14ac:dyDescent="0.2">
      <c r="A1877" s="38" t="s">
        <v>473</v>
      </c>
      <c r="B1877" s="23">
        <v>300805.33</v>
      </c>
      <c r="C1877" s="23">
        <v>300805.33</v>
      </c>
      <c r="D1877" s="23">
        <v>-130250.03</v>
      </c>
      <c r="E1877" s="23">
        <v>170555.30000000002</v>
      </c>
      <c r="F1877" s="31">
        <v>-0.43300439523461898</v>
      </c>
    </row>
    <row r="1878" spans="1:6" x14ac:dyDescent="0.2">
      <c r="A1878" s="38" t="s">
        <v>359</v>
      </c>
      <c r="B1878" s="23">
        <v>189097.81</v>
      </c>
      <c r="C1878" s="23">
        <v>189097.81</v>
      </c>
      <c r="D1878" s="23">
        <v>-1242.45</v>
      </c>
      <c r="E1878" s="23">
        <v>187855.35999999999</v>
      </c>
      <c r="F1878" s="31">
        <v>-6.5704092501124153E-3</v>
      </c>
    </row>
    <row r="1879" spans="1:6" x14ac:dyDescent="0.2">
      <c r="A1879" s="38" t="s">
        <v>130</v>
      </c>
      <c r="B1879" s="23">
        <v>14374.83</v>
      </c>
      <c r="C1879" s="23">
        <v>14374.83</v>
      </c>
      <c r="D1879" s="23">
        <v>-14374.83</v>
      </c>
      <c r="E1879" s="23">
        <v>0</v>
      </c>
      <c r="F1879" s="31">
        <v>-1</v>
      </c>
    </row>
    <row r="1880" spans="1:6" x14ac:dyDescent="0.2">
      <c r="A1880" s="38" t="s">
        <v>554</v>
      </c>
      <c r="B1880" s="23">
        <v>45912</v>
      </c>
      <c r="C1880" s="23">
        <v>45912</v>
      </c>
      <c r="D1880" s="23">
        <v>-33368</v>
      </c>
      <c r="E1880" s="23">
        <v>12544</v>
      </c>
      <c r="F1880" s="31">
        <v>-0.72678166928036247</v>
      </c>
    </row>
    <row r="1881" spans="1:6" x14ac:dyDescent="0.2">
      <c r="A1881" s="38" t="s">
        <v>342</v>
      </c>
      <c r="B1881" s="23">
        <v>15000</v>
      </c>
      <c r="C1881" s="23">
        <v>15000</v>
      </c>
      <c r="D1881" s="23">
        <v>0</v>
      </c>
      <c r="E1881" s="23">
        <v>15000</v>
      </c>
      <c r="F1881" s="31">
        <v>0</v>
      </c>
    </row>
    <row r="1882" spans="1:6" x14ac:dyDescent="0.2">
      <c r="A1882" s="37" t="s">
        <v>231</v>
      </c>
      <c r="B1882" s="23">
        <v>1890060.62</v>
      </c>
      <c r="C1882" s="23">
        <v>1890060.62</v>
      </c>
      <c r="D1882" s="23">
        <v>-1076636.4100000001</v>
      </c>
      <c r="E1882" s="23">
        <v>813424.21</v>
      </c>
      <c r="F1882" s="31">
        <v>-0.56963062380507146</v>
      </c>
    </row>
    <row r="1883" spans="1:6" x14ac:dyDescent="0.2">
      <c r="A1883" s="38" t="s">
        <v>236</v>
      </c>
      <c r="B1883" s="23">
        <v>174739.6</v>
      </c>
      <c r="C1883" s="23">
        <v>174739.6</v>
      </c>
      <c r="D1883" s="23">
        <v>-150000</v>
      </c>
      <c r="E1883" s="23">
        <v>24739.600000000006</v>
      </c>
      <c r="F1883" s="31">
        <v>-0.8584201863801908</v>
      </c>
    </row>
    <row r="1884" spans="1:6" x14ac:dyDescent="0.2">
      <c r="A1884" s="38" t="s">
        <v>232</v>
      </c>
      <c r="B1884" s="23">
        <v>78400</v>
      </c>
      <c r="C1884" s="23">
        <v>78400</v>
      </c>
      <c r="D1884" s="23">
        <v>-78400</v>
      </c>
      <c r="E1884" s="23">
        <v>0</v>
      </c>
      <c r="F1884" s="31">
        <v>-1</v>
      </c>
    </row>
    <row r="1885" spans="1:6" x14ac:dyDescent="0.2">
      <c r="A1885" s="38" t="s">
        <v>234</v>
      </c>
      <c r="B1885" s="23">
        <v>1636921.02</v>
      </c>
      <c r="C1885" s="23">
        <v>1636921.02</v>
      </c>
      <c r="D1885" s="23">
        <v>-848236.41</v>
      </c>
      <c r="E1885" s="23">
        <v>788684.61</v>
      </c>
      <c r="F1885" s="31">
        <v>-0.51819018733109068</v>
      </c>
    </row>
    <row r="1886" spans="1:6" x14ac:dyDescent="0.2">
      <c r="A1886" s="35" t="s">
        <v>566</v>
      </c>
      <c r="B1886" s="23">
        <v>25744.080000000002</v>
      </c>
      <c r="C1886" s="23">
        <v>25744.080000000002</v>
      </c>
      <c r="D1886" s="23">
        <v>-17144.080000000002</v>
      </c>
      <c r="E1886" s="23">
        <v>8600</v>
      </c>
      <c r="F1886" s="31">
        <v>-0.66594261671032717</v>
      </c>
    </row>
    <row r="1887" spans="1:6" x14ac:dyDescent="0.2">
      <c r="A1887" s="36" t="s">
        <v>567</v>
      </c>
      <c r="B1887" s="23">
        <v>25744.080000000002</v>
      </c>
      <c r="C1887" s="23">
        <v>25744.080000000002</v>
      </c>
      <c r="D1887" s="23">
        <v>-17144.080000000002</v>
      </c>
      <c r="E1887" s="23">
        <v>8600</v>
      </c>
      <c r="F1887" s="31">
        <v>-0.66594261671032717</v>
      </c>
    </row>
    <row r="1888" spans="1:6" x14ac:dyDescent="0.2">
      <c r="A1888" s="37" t="s">
        <v>121</v>
      </c>
      <c r="B1888" s="23">
        <v>25744.080000000002</v>
      </c>
      <c r="C1888" s="23">
        <v>25744.080000000002</v>
      </c>
      <c r="D1888" s="23">
        <v>-17144.080000000002</v>
      </c>
      <c r="E1888" s="23">
        <v>8600</v>
      </c>
      <c r="F1888" s="31">
        <v>-0.66594261671032717</v>
      </c>
    </row>
    <row r="1889" spans="1:6" x14ac:dyDescent="0.2">
      <c r="A1889" s="38" t="s">
        <v>161</v>
      </c>
      <c r="B1889" s="23">
        <v>5400</v>
      </c>
      <c r="C1889" s="23">
        <v>5400</v>
      </c>
      <c r="D1889" s="23">
        <v>0</v>
      </c>
      <c r="E1889" s="23">
        <v>5400</v>
      </c>
      <c r="F1889" s="31">
        <v>0</v>
      </c>
    </row>
    <row r="1890" spans="1:6" x14ac:dyDescent="0.2">
      <c r="A1890" s="38" t="s">
        <v>124</v>
      </c>
      <c r="B1890" s="23">
        <v>14840.08</v>
      </c>
      <c r="C1890" s="23">
        <v>14840.08</v>
      </c>
      <c r="D1890" s="23">
        <v>-14840.08</v>
      </c>
      <c r="E1890" s="23">
        <v>0</v>
      </c>
      <c r="F1890" s="31">
        <v>-1</v>
      </c>
    </row>
    <row r="1891" spans="1:6" x14ac:dyDescent="0.2">
      <c r="A1891" s="38" t="s">
        <v>175</v>
      </c>
      <c r="B1891" s="23">
        <v>2304</v>
      </c>
      <c r="C1891" s="23">
        <v>2304</v>
      </c>
      <c r="D1891" s="23">
        <v>-2304</v>
      </c>
      <c r="E1891" s="23">
        <v>0</v>
      </c>
      <c r="F1891" s="31">
        <v>-1</v>
      </c>
    </row>
    <row r="1892" spans="1:6" x14ac:dyDescent="0.2">
      <c r="A1892" s="38" t="s">
        <v>385</v>
      </c>
      <c r="B1892" s="23">
        <v>3200</v>
      </c>
      <c r="C1892" s="23">
        <v>3200</v>
      </c>
      <c r="D1892" s="23">
        <v>0</v>
      </c>
      <c r="E1892" s="23">
        <v>3200</v>
      </c>
      <c r="F1892" s="31">
        <v>0</v>
      </c>
    </row>
    <row r="1893" spans="1:6" x14ac:dyDescent="0.2">
      <c r="A1893" s="34" t="s">
        <v>1069</v>
      </c>
      <c r="B1893" s="23">
        <v>26681305</v>
      </c>
      <c r="C1893" s="23">
        <v>25681305</v>
      </c>
      <c r="D1893" s="23">
        <v>-16521656.439999999</v>
      </c>
      <c r="E1893" s="23">
        <v>9159648.5600000005</v>
      </c>
      <c r="F1893" s="31">
        <v>-0.64333399101019206</v>
      </c>
    </row>
    <row r="1894" spans="1:6" x14ac:dyDescent="0.2">
      <c r="A1894" s="35" t="s">
        <v>792</v>
      </c>
      <c r="B1894" s="23">
        <v>26681305</v>
      </c>
      <c r="C1894" s="23">
        <v>25681305</v>
      </c>
      <c r="D1894" s="23">
        <v>-16521656.439999999</v>
      </c>
      <c r="E1894" s="23">
        <v>9159648.5600000005</v>
      </c>
      <c r="F1894" s="31">
        <v>-0.64333399101019206</v>
      </c>
    </row>
    <row r="1895" spans="1:6" x14ac:dyDescent="0.2">
      <c r="A1895" s="36" t="s">
        <v>1071</v>
      </c>
      <c r="B1895" s="23">
        <v>26681305</v>
      </c>
      <c r="C1895" s="23">
        <v>25681305</v>
      </c>
      <c r="D1895" s="23">
        <v>-16521656.439999999</v>
      </c>
      <c r="E1895" s="23">
        <v>9159648.5600000005</v>
      </c>
      <c r="F1895" s="31">
        <v>-0.64333399101019206</v>
      </c>
    </row>
    <row r="1896" spans="1:6" x14ac:dyDescent="0.2">
      <c r="A1896" s="37" t="s">
        <v>575</v>
      </c>
      <c r="B1896" s="23">
        <v>26681305</v>
      </c>
      <c r="C1896" s="23">
        <v>25681305</v>
      </c>
      <c r="D1896" s="23">
        <v>-16521656.439999999</v>
      </c>
      <c r="E1896" s="23">
        <v>9159648.5600000005</v>
      </c>
      <c r="F1896" s="31">
        <v>-0.64333399101019206</v>
      </c>
    </row>
    <row r="1897" spans="1:6" x14ac:dyDescent="0.2">
      <c r="A1897" s="38" t="s">
        <v>796</v>
      </c>
      <c r="B1897" s="23">
        <v>26681305</v>
      </c>
      <c r="C1897" s="23">
        <v>25681305</v>
      </c>
      <c r="D1897" s="23">
        <v>-16521656.439999999</v>
      </c>
      <c r="E1897" s="23">
        <v>9159648.5600000005</v>
      </c>
      <c r="F1897" s="31">
        <v>-0.64333399101019206</v>
      </c>
    </row>
    <row r="1898" spans="1:6" x14ac:dyDescent="0.2">
      <c r="A1898" s="34" t="s">
        <v>1073</v>
      </c>
      <c r="B1898" s="23">
        <v>90835265.430000007</v>
      </c>
      <c r="C1898" s="23">
        <v>89630496.020000011</v>
      </c>
      <c r="D1898" s="23">
        <v>0</v>
      </c>
      <c r="E1898" s="23">
        <v>89630496.020000011</v>
      </c>
      <c r="F1898" s="31">
        <v>0</v>
      </c>
    </row>
    <row r="1899" spans="1:6" x14ac:dyDescent="0.2">
      <c r="A1899" s="35" t="s">
        <v>792</v>
      </c>
      <c r="B1899" s="23">
        <v>90835265.430000007</v>
      </c>
      <c r="C1899" s="23">
        <v>89630496.020000011</v>
      </c>
      <c r="D1899" s="23">
        <v>0</v>
      </c>
      <c r="E1899" s="23">
        <v>89630496.020000011</v>
      </c>
      <c r="F1899" s="31">
        <v>0</v>
      </c>
    </row>
    <row r="1900" spans="1:6" x14ac:dyDescent="0.2">
      <c r="A1900" s="36" t="s">
        <v>1075</v>
      </c>
      <c r="B1900" s="23">
        <v>90835265.430000007</v>
      </c>
      <c r="C1900" s="23">
        <v>89630496.020000011</v>
      </c>
      <c r="D1900" s="23">
        <v>0</v>
      </c>
      <c r="E1900" s="23">
        <v>89630496.020000011</v>
      </c>
      <c r="F1900" s="31">
        <v>0</v>
      </c>
    </row>
    <row r="1901" spans="1:6" x14ac:dyDescent="0.2">
      <c r="A1901" s="37" t="s">
        <v>575</v>
      </c>
      <c r="B1901" s="23">
        <v>90835265.430000007</v>
      </c>
      <c r="C1901" s="23">
        <v>89630496.020000011</v>
      </c>
      <c r="D1901" s="23">
        <v>0</v>
      </c>
      <c r="E1901" s="23">
        <v>89630496.020000011</v>
      </c>
      <c r="F1901" s="31">
        <v>0</v>
      </c>
    </row>
    <row r="1902" spans="1:6" x14ac:dyDescent="0.2">
      <c r="A1902" s="38" t="s">
        <v>796</v>
      </c>
      <c r="B1902" s="23">
        <v>90835265.430000007</v>
      </c>
      <c r="C1902" s="23">
        <v>89630496.020000011</v>
      </c>
      <c r="D1902" s="23">
        <v>0</v>
      </c>
      <c r="E1902" s="23">
        <v>89630496.020000011</v>
      </c>
      <c r="F1902" s="31">
        <v>0</v>
      </c>
    </row>
    <row r="1903" spans="1:6" x14ac:dyDescent="0.2">
      <c r="A1903" s="34" t="s">
        <v>1080</v>
      </c>
      <c r="B1903" s="23">
        <v>41000000</v>
      </c>
      <c r="C1903" s="23">
        <v>41000000</v>
      </c>
      <c r="D1903" s="23">
        <v>-3945766.9</v>
      </c>
      <c r="E1903" s="23">
        <v>37054233.100000001</v>
      </c>
      <c r="F1903" s="31">
        <v>-9.6238217073170734E-2</v>
      </c>
    </row>
    <row r="1904" spans="1:6" x14ac:dyDescent="0.2">
      <c r="A1904" s="35" t="s">
        <v>792</v>
      </c>
      <c r="B1904" s="23">
        <v>41000000</v>
      </c>
      <c r="C1904" s="23">
        <v>41000000</v>
      </c>
      <c r="D1904" s="23">
        <v>-3945766.9</v>
      </c>
      <c r="E1904" s="23">
        <v>37054233.100000001</v>
      </c>
      <c r="F1904" s="31">
        <v>-9.6238217073170734E-2</v>
      </c>
    </row>
    <row r="1905" spans="1:6" x14ac:dyDescent="0.2">
      <c r="A1905" s="36" t="s">
        <v>1082</v>
      </c>
      <c r="B1905" s="23">
        <v>41000000</v>
      </c>
      <c r="C1905" s="23">
        <v>41000000</v>
      </c>
      <c r="D1905" s="23">
        <v>-3945766.9</v>
      </c>
      <c r="E1905" s="23">
        <v>37054233.100000001</v>
      </c>
      <c r="F1905" s="31">
        <v>-9.6238217073170734E-2</v>
      </c>
    </row>
    <row r="1906" spans="1:6" x14ac:dyDescent="0.2">
      <c r="A1906" s="37" t="s">
        <v>575</v>
      </c>
      <c r="B1906" s="23">
        <v>41000000</v>
      </c>
      <c r="C1906" s="23">
        <v>41000000</v>
      </c>
      <c r="D1906" s="23">
        <v>-3945766.9</v>
      </c>
      <c r="E1906" s="23">
        <v>37054233.100000001</v>
      </c>
      <c r="F1906" s="31">
        <v>-9.6238217073170734E-2</v>
      </c>
    </row>
    <row r="1907" spans="1:6" x14ac:dyDescent="0.2">
      <c r="A1907" s="38" t="s">
        <v>796</v>
      </c>
      <c r="B1907" s="23">
        <v>41000000</v>
      </c>
      <c r="C1907" s="23">
        <v>41000000</v>
      </c>
      <c r="D1907" s="23">
        <v>-3945766.9</v>
      </c>
      <c r="E1907" s="23">
        <v>37054233.100000001</v>
      </c>
      <c r="F1907" s="31">
        <v>-9.6238217073170734E-2</v>
      </c>
    </row>
    <row r="1908" spans="1:6" x14ac:dyDescent="0.2">
      <c r="A1908" s="34" t="s">
        <v>1429</v>
      </c>
      <c r="B1908" s="23">
        <v>7636194.71</v>
      </c>
      <c r="C1908" s="23">
        <v>7636194.71</v>
      </c>
      <c r="D1908" s="23">
        <v>-3502826.99</v>
      </c>
      <c r="E1908" s="23">
        <v>4133367.7199999997</v>
      </c>
      <c r="F1908" s="31">
        <v>-0.45871368175209876</v>
      </c>
    </row>
    <row r="1909" spans="1:6" x14ac:dyDescent="0.2">
      <c r="A1909" s="35" t="s">
        <v>7</v>
      </c>
      <c r="B1909" s="23">
        <v>2156194.71</v>
      </c>
      <c r="C1909" s="23">
        <v>2156194.71</v>
      </c>
      <c r="D1909" s="23">
        <v>-243278.25000000003</v>
      </c>
      <c r="E1909" s="23">
        <v>1912916.46</v>
      </c>
      <c r="F1909" s="31">
        <v>-0.11282758874777131</v>
      </c>
    </row>
    <row r="1910" spans="1:6" x14ac:dyDescent="0.2">
      <c r="A1910" s="36" t="s">
        <v>41</v>
      </c>
      <c r="B1910" s="23">
        <v>57250</v>
      </c>
      <c r="C1910" s="23">
        <v>57250</v>
      </c>
      <c r="D1910" s="23">
        <v>-41750</v>
      </c>
      <c r="E1910" s="23">
        <v>15500</v>
      </c>
      <c r="F1910" s="31">
        <v>-0.72925764192139741</v>
      </c>
    </row>
    <row r="1911" spans="1:6" x14ac:dyDescent="0.2">
      <c r="A1911" s="37" t="s">
        <v>42</v>
      </c>
      <c r="B1911" s="23">
        <v>57250</v>
      </c>
      <c r="C1911" s="23">
        <v>57250</v>
      </c>
      <c r="D1911" s="23">
        <v>-41750</v>
      </c>
      <c r="E1911" s="23">
        <v>15500</v>
      </c>
      <c r="F1911" s="31">
        <v>-0.72925764192139741</v>
      </c>
    </row>
    <row r="1912" spans="1:6" x14ac:dyDescent="0.2">
      <c r="A1912" s="38" t="s">
        <v>54</v>
      </c>
      <c r="B1912" s="23">
        <v>1750</v>
      </c>
      <c r="C1912" s="23">
        <v>1750</v>
      </c>
      <c r="D1912" s="23">
        <v>-1750</v>
      </c>
      <c r="E1912" s="23">
        <v>0</v>
      </c>
      <c r="F1912" s="31">
        <v>-1</v>
      </c>
    </row>
    <row r="1913" spans="1:6" x14ac:dyDescent="0.2">
      <c r="A1913" s="38" t="s">
        <v>902</v>
      </c>
      <c r="B1913" s="23">
        <v>5500</v>
      </c>
      <c r="C1913" s="23">
        <v>5500</v>
      </c>
      <c r="D1913" s="23">
        <v>0</v>
      </c>
      <c r="E1913" s="23">
        <v>5500</v>
      </c>
      <c r="F1913" s="31">
        <v>0</v>
      </c>
    </row>
    <row r="1914" spans="1:6" x14ac:dyDescent="0.2">
      <c r="A1914" s="38" t="s">
        <v>62</v>
      </c>
      <c r="B1914" s="23">
        <v>50000</v>
      </c>
      <c r="C1914" s="23">
        <v>50000</v>
      </c>
      <c r="D1914" s="23">
        <v>-40000</v>
      </c>
      <c r="E1914" s="23">
        <v>10000</v>
      </c>
      <c r="F1914" s="31">
        <v>-0.8</v>
      </c>
    </row>
    <row r="1915" spans="1:6" x14ac:dyDescent="0.2">
      <c r="A1915" s="36" t="s">
        <v>8</v>
      </c>
      <c r="B1915" s="23">
        <v>2098944.71</v>
      </c>
      <c r="C1915" s="23">
        <v>2098944.71</v>
      </c>
      <c r="D1915" s="23">
        <v>-201528.25000000003</v>
      </c>
      <c r="E1915" s="23">
        <v>1897416.46</v>
      </c>
      <c r="F1915" s="31">
        <v>-9.6014082238497861E-2</v>
      </c>
    </row>
    <row r="1916" spans="1:6" x14ac:dyDescent="0.2">
      <c r="A1916" s="37" t="s">
        <v>9</v>
      </c>
      <c r="B1916" s="23">
        <v>2098944.71</v>
      </c>
      <c r="C1916" s="23">
        <v>2098944.71</v>
      </c>
      <c r="D1916" s="23">
        <v>-201528.25000000003</v>
      </c>
      <c r="E1916" s="23">
        <v>1897416.46</v>
      </c>
      <c r="F1916" s="31">
        <v>-9.6014082238497861E-2</v>
      </c>
    </row>
    <row r="1917" spans="1:6" x14ac:dyDescent="0.2">
      <c r="A1917" s="38" t="s">
        <v>10</v>
      </c>
      <c r="B1917" s="23">
        <v>1279057.44</v>
      </c>
      <c r="C1917" s="23">
        <v>1278951.8999999999</v>
      </c>
      <c r="D1917" s="23">
        <v>-83680.05</v>
      </c>
      <c r="E1917" s="23">
        <v>1195271.8499999999</v>
      </c>
      <c r="F1917" s="31">
        <v>-6.5428613851701539E-2</v>
      </c>
    </row>
    <row r="1918" spans="1:6" x14ac:dyDescent="0.2">
      <c r="A1918" s="38" t="s">
        <v>13</v>
      </c>
      <c r="B1918" s="23">
        <v>51510.12</v>
      </c>
      <c r="C1918" s="23">
        <v>51510.12</v>
      </c>
      <c r="D1918" s="23">
        <v>-3221.95</v>
      </c>
      <c r="E1918" s="23">
        <v>48288.170000000006</v>
      </c>
      <c r="F1918" s="31">
        <v>-6.2549844574231225E-2</v>
      </c>
    </row>
    <row r="1919" spans="1:6" x14ac:dyDescent="0.2">
      <c r="A1919" s="38" t="s">
        <v>15</v>
      </c>
      <c r="B1919" s="23">
        <v>124580.63</v>
      </c>
      <c r="C1919" s="23">
        <v>124580.63</v>
      </c>
      <c r="D1919" s="23">
        <v>0</v>
      </c>
      <c r="E1919" s="23">
        <v>124580.63</v>
      </c>
      <c r="F1919" s="31">
        <v>0</v>
      </c>
    </row>
    <row r="1920" spans="1:6" x14ac:dyDescent="0.2">
      <c r="A1920" s="38" t="s">
        <v>17</v>
      </c>
      <c r="B1920" s="23">
        <v>38552.9</v>
      </c>
      <c r="C1920" s="23">
        <v>38552.9</v>
      </c>
      <c r="D1920" s="23">
        <v>0</v>
      </c>
      <c r="E1920" s="23">
        <v>38552.9</v>
      </c>
      <c r="F1920" s="31">
        <v>0</v>
      </c>
    </row>
    <row r="1921" spans="1:6" x14ac:dyDescent="0.2">
      <c r="A1921" s="38" t="s">
        <v>19</v>
      </c>
      <c r="B1921" s="23">
        <v>924</v>
      </c>
      <c r="C1921" s="23">
        <v>924</v>
      </c>
      <c r="D1921" s="23">
        <v>-761.51</v>
      </c>
      <c r="E1921" s="23">
        <v>162.49</v>
      </c>
      <c r="F1921" s="31">
        <v>-0.82414502164502168</v>
      </c>
    </row>
    <row r="1922" spans="1:6" x14ac:dyDescent="0.2">
      <c r="A1922" s="38" t="s">
        <v>21</v>
      </c>
      <c r="B1922" s="23">
        <v>7392</v>
      </c>
      <c r="C1922" s="23">
        <v>7392</v>
      </c>
      <c r="D1922" s="23">
        <v>-3222.69</v>
      </c>
      <c r="E1922" s="23">
        <v>4169.3099999999995</v>
      </c>
      <c r="F1922" s="31">
        <v>-0.43596996753246753</v>
      </c>
    </row>
    <row r="1923" spans="1:6" x14ac:dyDescent="0.2">
      <c r="A1923" s="38" t="s">
        <v>23</v>
      </c>
      <c r="B1923" s="23">
        <v>257.55</v>
      </c>
      <c r="C1923" s="23">
        <v>257.55</v>
      </c>
      <c r="D1923" s="23">
        <v>-160.75</v>
      </c>
      <c r="E1923" s="23">
        <v>96.800000000000011</v>
      </c>
      <c r="F1923" s="31">
        <v>-0.62415065035915351</v>
      </c>
    </row>
    <row r="1924" spans="1:6" x14ac:dyDescent="0.2">
      <c r="A1924" s="38" t="s">
        <v>25</v>
      </c>
      <c r="B1924" s="23">
        <v>1545.3</v>
      </c>
      <c r="C1924" s="23">
        <v>1545.3</v>
      </c>
      <c r="D1924" s="23">
        <v>-229.13</v>
      </c>
      <c r="E1924" s="23">
        <v>1316.17</v>
      </c>
      <c r="F1924" s="31">
        <v>-0.14827541577687181</v>
      </c>
    </row>
    <row r="1925" spans="1:6" x14ac:dyDescent="0.2">
      <c r="A1925" s="38" t="s">
        <v>27</v>
      </c>
      <c r="B1925" s="23">
        <v>6094.01</v>
      </c>
      <c r="C1925" s="23">
        <v>6094.01</v>
      </c>
      <c r="D1925" s="23">
        <v>-2297.0100000000002</v>
      </c>
      <c r="E1925" s="23">
        <v>3797</v>
      </c>
      <c r="F1925" s="31">
        <v>-0.37692914845889652</v>
      </c>
    </row>
    <row r="1926" spans="1:6" x14ac:dyDescent="0.2">
      <c r="A1926" s="38" t="s">
        <v>29</v>
      </c>
      <c r="B1926" s="23">
        <v>86531.43</v>
      </c>
      <c r="C1926" s="23">
        <v>86531.43</v>
      </c>
      <c r="D1926" s="23">
        <v>-80161.36</v>
      </c>
      <c r="E1926" s="23">
        <v>6370.0699999999924</v>
      </c>
      <c r="F1926" s="31">
        <v>-0.92638432070289378</v>
      </c>
    </row>
    <row r="1927" spans="1:6" x14ac:dyDescent="0.2">
      <c r="A1927" s="38" t="s">
        <v>265</v>
      </c>
      <c r="B1927" s="23">
        <v>164400</v>
      </c>
      <c r="C1927" s="23">
        <v>164400</v>
      </c>
      <c r="D1927" s="23">
        <v>0</v>
      </c>
      <c r="E1927" s="23">
        <v>164400</v>
      </c>
      <c r="F1927" s="31">
        <v>0</v>
      </c>
    </row>
    <row r="1928" spans="1:6" x14ac:dyDescent="0.2">
      <c r="A1928" s="38" t="s">
        <v>31</v>
      </c>
      <c r="B1928" s="23">
        <v>4385.5600000000004</v>
      </c>
      <c r="C1928" s="23">
        <v>4385.5600000000004</v>
      </c>
      <c r="D1928" s="23">
        <v>-2034.45</v>
      </c>
      <c r="E1928" s="23">
        <v>2351.1100000000006</v>
      </c>
      <c r="F1928" s="31">
        <v>-0.46389742701046155</v>
      </c>
    </row>
    <row r="1929" spans="1:6" x14ac:dyDescent="0.2">
      <c r="A1929" s="38" t="s">
        <v>33</v>
      </c>
      <c r="B1929" s="23">
        <v>4771.13</v>
      </c>
      <c r="C1929" s="23">
        <v>4876.67</v>
      </c>
      <c r="D1929" s="23">
        <v>2240.7800000000002</v>
      </c>
      <c r="E1929" s="23">
        <v>7117.4500000000007</v>
      </c>
      <c r="F1929" s="31">
        <v>0.45948977478484299</v>
      </c>
    </row>
    <row r="1930" spans="1:6" x14ac:dyDescent="0.2">
      <c r="A1930" s="38" t="s">
        <v>35</v>
      </c>
      <c r="B1930" s="23">
        <v>188855.85</v>
      </c>
      <c r="C1930" s="23">
        <v>188855.85</v>
      </c>
      <c r="D1930" s="23">
        <v>-6520.22</v>
      </c>
      <c r="E1930" s="23">
        <v>182335.63</v>
      </c>
      <c r="F1930" s="31">
        <v>-3.4524850567244809E-2</v>
      </c>
    </row>
    <row r="1931" spans="1:6" x14ac:dyDescent="0.2">
      <c r="A1931" s="38" t="s">
        <v>37</v>
      </c>
      <c r="B1931" s="23">
        <v>124580.63</v>
      </c>
      <c r="C1931" s="23">
        <v>124580.63</v>
      </c>
      <c r="D1931" s="23">
        <v>-21479.91</v>
      </c>
      <c r="E1931" s="23">
        <v>103100.72</v>
      </c>
      <c r="F1931" s="31">
        <v>-0.17241773460288329</v>
      </c>
    </row>
    <row r="1932" spans="1:6" x14ac:dyDescent="0.2">
      <c r="A1932" s="38" t="s">
        <v>39</v>
      </c>
      <c r="B1932" s="23">
        <v>15506.16</v>
      </c>
      <c r="C1932" s="23">
        <v>15506.16</v>
      </c>
      <c r="D1932" s="23">
        <v>0</v>
      </c>
      <c r="E1932" s="23">
        <v>15506.16</v>
      </c>
      <c r="F1932" s="31">
        <v>0</v>
      </c>
    </row>
    <row r="1933" spans="1:6" x14ac:dyDescent="0.2">
      <c r="A1933" s="35" t="s">
        <v>523</v>
      </c>
      <c r="B1933" s="23">
        <v>600000</v>
      </c>
      <c r="C1933" s="23">
        <v>600000</v>
      </c>
      <c r="D1933" s="23">
        <v>0</v>
      </c>
      <c r="E1933" s="23">
        <v>600000</v>
      </c>
      <c r="F1933" s="31">
        <v>0</v>
      </c>
    </row>
    <row r="1934" spans="1:6" x14ac:dyDescent="0.2">
      <c r="A1934" s="36" t="s">
        <v>1432</v>
      </c>
      <c r="B1934" s="23">
        <v>600000</v>
      </c>
      <c r="C1934" s="23">
        <v>600000</v>
      </c>
      <c r="D1934" s="23">
        <v>0</v>
      </c>
      <c r="E1934" s="23">
        <v>600000</v>
      </c>
      <c r="F1934" s="31">
        <v>0</v>
      </c>
    </row>
    <row r="1935" spans="1:6" x14ac:dyDescent="0.2">
      <c r="A1935" s="37" t="s">
        <v>121</v>
      </c>
      <c r="B1935" s="23">
        <v>600000</v>
      </c>
      <c r="C1935" s="23">
        <v>600000</v>
      </c>
      <c r="D1935" s="23">
        <v>0</v>
      </c>
      <c r="E1935" s="23">
        <v>600000</v>
      </c>
      <c r="F1935" s="31">
        <v>0</v>
      </c>
    </row>
    <row r="1936" spans="1:6" x14ac:dyDescent="0.2">
      <c r="A1936" s="38" t="s">
        <v>465</v>
      </c>
      <c r="B1936" s="23">
        <v>600000</v>
      </c>
      <c r="C1936" s="23">
        <v>600000</v>
      </c>
      <c r="D1936" s="23">
        <v>0</v>
      </c>
      <c r="E1936" s="23">
        <v>600000</v>
      </c>
      <c r="F1936" s="31">
        <v>0</v>
      </c>
    </row>
    <row r="1937" spans="1:6" x14ac:dyDescent="0.2">
      <c r="A1937" s="35" t="s">
        <v>566</v>
      </c>
      <c r="B1937" s="23">
        <v>2740000</v>
      </c>
      <c r="C1937" s="23">
        <v>2660216.7999999998</v>
      </c>
      <c r="D1937" s="23">
        <v>-1596520.48</v>
      </c>
      <c r="E1937" s="23">
        <v>1063696.3199999998</v>
      </c>
      <c r="F1937" s="31">
        <v>-0.60014675495621261</v>
      </c>
    </row>
    <row r="1938" spans="1:6" x14ac:dyDescent="0.2">
      <c r="A1938" s="36" t="s">
        <v>1433</v>
      </c>
      <c r="B1938" s="23">
        <v>1680000</v>
      </c>
      <c r="C1938" s="23">
        <v>1445656.7999999998</v>
      </c>
      <c r="D1938" s="23">
        <v>-849281.8</v>
      </c>
      <c r="E1938" s="23">
        <v>596375</v>
      </c>
      <c r="F1938" s="31">
        <v>-0.58747124490404645</v>
      </c>
    </row>
    <row r="1939" spans="1:6" x14ac:dyDescent="0.2">
      <c r="A1939" s="37" t="s">
        <v>121</v>
      </c>
      <c r="B1939" s="23">
        <v>1083520</v>
      </c>
      <c r="C1939" s="23">
        <v>847068.96</v>
      </c>
      <c r="D1939" s="23">
        <v>-771885.8</v>
      </c>
      <c r="E1939" s="23">
        <v>75183.16</v>
      </c>
      <c r="F1939" s="31">
        <v>-0.91124316490123791</v>
      </c>
    </row>
    <row r="1940" spans="1:6" x14ac:dyDescent="0.2">
      <c r="A1940" s="38" t="s">
        <v>465</v>
      </c>
      <c r="B1940" s="23">
        <v>0</v>
      </c>
      <c r="C1940" s="23">
        <v>37464</v>
      </c>
      <c r="D1940" s="23">
        <v>0</v>
      </c>
      <c r="E1940" s="23">
        <v>37464</v>
      </c>
      <c r="F1940" s="31">
        <v>0</v>
      </c>
    </row>
    <row r="1941" spans="1:6" x14ac:dyDescent="0.2">
      <c r="A1941" s="38" t="s">
        <v>122</v>
      </c>
      <c r="B1941" s="23">
        <v>0</v>
      </c>
      <c r="C1941" s="23">
        <v>2288.16</v>
      </c>
      <c r="D1941" s="23">
        <v>0</v>
      </c>
      <c r="E1941" s="23">
        <v>2288.16</v>
      </c>
      <c r="F1941" s="31">
        <v>0</v>
      </c>
    </row>
    <row r="1942" spans="1:6" x14ac:dyDescent="0.2">
      <c r="A1942" s="38" t="s">
        <v>351</v>
      </c>
      <c r="B1942" s="23">
        <v>640000</v>
      </c>
      <c r="C1942" s="23">
        <v>363796.8</v>
      </c>
      <c r="D1942" s="23">
        <v>-350356.8</v>
      </c>
      <c r="E1942" s="23">
        <v>13440</v>
      </c>
      <c r="F1942" s="31">
        <v>-0.96305629956063388</v>
      </c>
    </row>
    <row r="1943" spans="1:6" x14ac:dyDescent="0.2">
      <c r="A1943" s="38" t="s">
        <v>126</v>
      </c>
      <c r="B1943" s="23">
        <v>420000</v>
      </c>
      <c r="C1943" s="23">
        <v>420000</v>
      </c>
      <c r="D1943" s="23">
        <v>-420000</v>
      </c>
      <c r="E1943" s="23">
        <v>0</v>
      </c>
      <c r="F1943" s="31">
        <v>-1</v>
      </c>
    </row>
    <row r="1944" spans="1:6" x14ac:dyDescent="0.2">
      <c r="A1944" s="38" t="s">
        <v>128</v>
      </c>
      <c r="B1944" s="23">
        <v>23520</v>
      </c>
      <c r="C1944" s="23">
        <v>23520</v>
      </c>
      <c r="D1944" s="23">
        <v>-1529</v>
      </c>
      <c r="E1944" s="23">
        <v>21991</v>
      </c>
      <c r="F1944" s="31">
        <v>-6.5008503401360537E-2</v>
      </c>
    </row>
    <row r="1945" spans="1:6" x14ac:dyDescent="0.2">
      <c r="A1945" s="37" t="s">
        <v>231</v>
      </c>
      <c r="B1945" s="23">
        <v>596480</v>
      </c>
      <c r="C1945" s="23">
        <v>598587.84</v>
      </c>
      <c r="D1945" s="23">
        <v>-77396</v>
      </c>
      <c r="E1945" s="23">
        <v>521191.83999999997</v>
      </c>
      <c r="F1945" s="31">
        <v>-0.12929764827832119</v>
      </c>
    </row>
    <row r="1946" spans="1:6" x14ac:dyDescent="0.2">
      <c r="A1946" s="38" t="s">
        <v>232</v>
      </c>
      <c r="B1946" s="23">
        <v>0</v>
      </c>
      <c r="C1946" s="23">
        <v>4396</v>
      </c>
      <c r="D1946" s="23">
        <v>-4396</v>
      </c>
      <c r="E1946" s="23">
        <v>0</v>
      </c>
      <c r="F1946" s="31">
        <v>-1</v>
      </c>
    </row>
    <row r="1947" spans="1:6" x14ac:dyDescent="0.2">
      <c r="A1947" s="38" t="s">
        <v>234</v>
      </c>
      <c r="B1947" s="23">
        <v>596480</v>
      </c>
      <c r="C1947" s="23">
        <v>594191.84</v>
      </c>
      <c r="D1947" s="23">
        <v>-73000</v>
      </c>
      <c r="E1947" s="23">
        <v>521191.83999999997</v>
      </c>
      <c r="F1947" s="31">
        <v>-0.12285594497561596</v>
      </c>
    </row>
    <row r="1948" spans="1:6" x14ac:dyDescent="0.2">
      <c r="A1948" s="36" t="s">
        <v>1439</v>
      </c>
      <c r="B1948" s="23">
        <v>60000</v>
      </c>
      <c r="C1948" s="23">
        <v>214560</v>
      </c>
      <c r="D1948" s="23">
        <v>-25760</v>
      </c>
      <c r="E1948" s="23">
        <v>188800</v>
      </c>
      <c r="F1948" s="31">
        <v>-0.12005965697240865</v>
      </c>
    </row>
    <row r="1949" spans="1:6" x14ac:dyDescent="0.2">
      <c r="A1949" s="37" t="s">
        <v>121</v>
      </c>
      <c r="B1949" s="23">
        <v>60000</v>
      </c>
      <c r="C1949" s="23">
        <v>214560</v>
      </c>
      <c r="D1949" s="23">
        <v>-25760</v>
      </c>
      <c r="E1949" s="23">
        <v>188800</v>
      </c>
      <c r="F1949" s="31">
        <v>-0.12005965697240865</v>
      </c>
    </row>
    <row r="1950" spans="1:6" x14ac:dyDescent="0.2">
      <c r="A1950" s="38" t="s">
        <v>351</v>
      </c>
      <c r="B1950" s="23">
        <v>60000</v>
      </c>
      <c r="C1950" s="23">
        <v>214560</v>
      </c>
      <c r="D1950" s="23">
        <v>-25760</v>
      </c>
      <c r="E1950" s="23">
        <v>188800</v>
      </c>
      <c r="F1950" s="31">
        <v>-0.12005965697240865</v>
      </c>
    </row>
    <row r="1951" spans="1:6" x14ac:dyDescent="0.2">
      <c r="A1951" s="36" t="s">
        <v>1440</v>
      </c>
      <c r="B1951" s="23">
        <v>1000000</v>
      </c>
      <c r="C1951" s="23">
        <v>1000000</v>
      </c>
      <c r="D1951" s="23">
        <v>-721478.68</v>
      </c>
      <c r="E1951" s="23">
        <v>278521.31999999995</v>
      </c>
      <c r="F1951" s="31">
        <v>-0.72147868000000004</v>
      </c>
    </row>
    <row r="1952" spans="1:6" x14ac:dyDescent="0.2">
      <c r="A1952" s="37" t="s">
        <v>121</v>
      </c>
      <c r="B1952" s="23">
        <v>1000000</v>
      </c>
      <c r="C1952" s="23">
        <v>1000000</v>
      </c>
      <c r="D1952" s="23">
        <v>-721478.68</v>
      </c>
      <c r="E1952" s="23">
        <v>278521.31999999995</v>
      </c>
      <c r="F1952" s="31">
        <v>-0.72147868000000004</v>
      </c>
    </row>
    <row r="1953" spans="1:6" x14ac:dyDescent="0.2">
      <c r="A1953" s="38" t="s">
        <v>465</v>
      </c>
      <c r="B1953" s="23">
        <v>200000</v>
      </c>
      <c r="C1953" s="23">
        <v>200000</v>
      </c>
      <c r="D1953" s="23">
        <v>-146000</v>
      </c>
      <c r="E1953" s="23">
        <v>54000</v>
      </c>
      <c r="F1953" s="31">
        <v>-0.73</v>
      </c>
    </row>
    <row r="1954" spans="1:6" x14ac:dyDescent="0.2">
      <c r="A1954" s="38" t="s">
        <v>351</v>
      </c>
      <c r="B1954" s="23">
        <v>800000</v>
      </c>
      <c r="C1954" s="23">
        <v>800000</v>
      </c>
      <c r="D1954" s="23">
        <v>-575478.68000000005</v>
      </c>
      <c r="E1954" s="23">
        <v>224521.31999999995</v>
      </c>
      <c r="F1954" s="31">
        <v>-0.71934835000000008</v>
      </c>
    </row>
    <row r="1955" spans="1:6" x14ac:dyDescent="0.2">
      <c r="A1955" s="35" t="s">
        <v>1441</v>
      </c>
      <c r="B1955" s="23">
        <v>2140000</v>
      </c>
      <c r="C1955" s="23">
        <v>2219783.2000000002</v>
      </c>
      <c r="D1955" s="23">
        <v>-1663028.26</v>
      </c>
      <c r="E1955" s="23">
        <v>556754.93999999994</v>
      </c>
      <c r="F1955" s="31">
        <v>-0.74918499248034665</v>
      </c>
    </row>
    <row r="1956" spans="1:6" x14ac:dyDescent="0.2">
      <c r="A1956" s="36" t="s">
        <v>1442</v>
      </c>
      <c r="B1956" s="23">
        <v>2140000</v>
      </c>
      <c r="C1956" s="23">
        <v>2219783.2000000002</v>
      </c>
      <c r="D1956" s="23">
        <v>-1663028.26</v>
      </c>
      <c r="E1956" s="23">
        <v>556754.93999999994</v>
      </c>
      <c r="F1956" s="31">
        <v>-0.74918499248034665</v>
      </c>
    </row>
    <row r="1957" spans="1:6" x14ac:dyDescent="0.2">
      <c r="A1957" s="37" t="s">
        <v>121</v>
      </c>
      <c r="B1957" s="23">
        <v>2140000</v>
      </c>
      <c r="C1957" s="23">
        <v>2219783.2000000002</v>
      </c>
      <c r="D1957" s="23">
        <v>-1663028.26</v>
      </c>
      <c r="E1957" s="23">
        <v>556754.93999999994</v>
      </c>
      <c r="F1957" s="31">
        <v>-0.74918499248034665</v>
      </c>
    </row>
    <row r="1958" spans="1:6" x14ac:dyDescent="0.2">
      <c r="A1958" s="38" t="s">
        <v>314</v>
      </c>
      <c r="B1958" s="23">
        <v>0</v>
      </c>
      <c r="C1958" s="23">
        <v>1276.8</v>
      </c>
      <c r="D1958" s="23">
        <v>0</v>
      </c>
      <c r="E1958" s="23">
        <v>1276.8</v>
      </c>
      <c r="F1958" s="31">
        <v>0</v>
      </c>
    </row>
    <row r="1959" spans="1:6" x14ac:dyDescent="0.2">
      <c r="A1959" s="38" t="s">
        <v>351</v>
      </c>
      <c r="B1959" s="23">
        <v>740000</v>
      </c>
      <c r="C1959" s="23">
        <v>818506.4</v>
      </c>
      <c r="D1959" s="23">
        <v>-598723</v>
      </c>
      <c r="E1959" s="23">
        <v>219783.40000000002</v>
      </c>
      <c r="F1959" s="31">
        <v>-0.73148236837244029</v>
      </c>
    </row>
    <row r="1960" spans="1:6" x14ac:dyDescent="0.2">
      <c r="A1960" s="38" t="s">
        <v>126</v>
      </c>
      <c r="B1960" s="23">
        <v>1100000</v>
      </c>
      <c r="C1960" s="23">
        <v>1100000</v>
      </c>
      <c r="D1960" s="23">
        <v>-1064305.26</v>
      </c>
      <c r="E1960" s="23">
        <v>35694.739999999991</v>
      </c>
      <c r="F1960" s="31">
        <v>-0.96755023636363635</v>
      </c>
    </row>
    <row r="1961" spans="1:6" x14ac:dyDescent="0.2">
      <c r="A1961" s="38" t="s">
        <v>128</v>
      </c>
      <c r="B1961" s="23">
        <v>300000</v>
      </c>
      <c r="C1961" s="23">
        <v>300000</v>
      </c>
      <c r="D1961" s="23">
        <v>0</v>
      </c>
      <c r="E1961" s="23">
        <v>300000</v>
      </c>
      <c r="F1961" s="31">
        <v>0</v>
      </c>
    </row>
    <row r="1962" spans="1:6" x14ac:dyDescent="0.2">
      <c r="A1962" s="24" t="s">
        <v>809</v>
      </c>
      <c r="B1962" s="23">
        <v>33703279.339999989</v>
      </c>
      <c r="C1962" s="23">
        <v>33700017.170000002</v>
      </c>
      <c r="D1962" s="23">
        <v>-3214435.46</v>
      </c>
      <c r="E1962" s="23">
        <v>30485581.710000001</v>
      </c>
      <c r="F1962" s="31">
        <v>-9.5383792945408746E-2</v>
      </c>
    </row>
    <row r="1963" spans="1:6" x14ac:dyDescent="0.2">
      <c r="A1963" s="34" t="s">
        <v>810</v>
      </c>
      <c r="B1963" s="23">
        <v>26408034.029999997</v>
      </c>
      <c r="C1963" s="23">
        <v>26408034.029999997</v>
      </c>
      <c r="D1963" s="23">
        <v>-2050944.8199999998</v>
      </c>
      <c r="E1963" s="23">
        <v>24357089.210000001</v>
      </c>
      <c r="F1963" s="31">
        <v>-7.7663669233010296E-2</v>
      </c>
    </row>
    <row r="1964" spans="1:6" x14ac:dyDescent="0.2">
      <c r="A1964" s="35" t="s">
        <v>7</v>
      </c>
      <c r="B1964" s="23">
        <v>21736059.309999999</v>
      </c>
      <c r="C1964" s="23">
        <v>21736059.309999999</v>
      </c>
      <c r="D1964" s="23">
        <v>3798.6499999999942</v>
      </c>
      <c r="E1964" s="23">
        <v>21739857.960000001</v>
      </c>
      <c r="F1964" s="31">
        <v>1.747625890150368E-4</v>
      </c>
    </row>
    <row r="1965" spans="1:6" x14ac:dyDescent="0.2">
      <c r="A1965" s="36" t="s">
        <v>41</v>
      </c>
      <c r="B1965" s="23">
        <v>551790</v>
      </c>
      <c r="C1965" s="23">
        <v>551790</v>
      </c>
      <c r="D1965" s="23">
        <v>-15588.5</v>
      </c>
      <c r="E1965" s="23">
        <v>536201.5</v>
      </c>
      <c r="F1965" s="31">
        <v>-2.825078381268236E-2</v>
      </c>
    </row>
    <row r="1966" spans="1:6" x14ac:dyDescent="0.2">
      <c r="A1966" s="37" t="s">
        <v>42</v>
      </c>
      <c r="B1966" s="23">
        <v>547400</v>
      </c>
      <c r="C1966" s="23">
        <v>547400</v>
      </c>
      <c r="D1966" s="23">
        <v>-15588.5</v>
      </c>
      <c r="E1966" s="23">
        <v>531811.5</v>
      </c>
      <c r="F1966" s="31">
        <v>-2.8477347460723421E-2</v>
      </c>
    </row>
    <row r="1967" spans="1:6" x14ac:dyDescent="0.2">
      <c r="A1967" s="38" t="s">
        <v>43</v>
      </c>
      <c r="B1967" s="23">
        <v>50000</v>
      </c>
      <c r="C1967" s="23">
        <v>50000</v>
      </c>
      <c r="D1967" s="23">
        <v>0</v>
      </c>
      <c r="E1967" s="23">
        <v>50000</v>
      </c>
      <c r="F1967" s="31">
        <v>0</v>
      </c>
    </row>
    <row r="1968" spans="1:6" x14ac:dyDescent="0.2">
      <c r="A1968" s="38" t="s">
        <v>46</v>
      </c>
      <c r="B1968" s="23">
        <v>50000</v>
      </c>
      <c r="C1968" s="23">
        <v>50000</v>
      </c>
      <c r="D1968" s="23">
        <v>0</v>
      </c>
      <c r="E1968" s="23">
        <v>50000</v>
      </c>
      <c r="F1968" s="31">
        <v>0</v>
      </c>
    </row>
    <row r="1969" spans="1:6" x14ac:dyDescent="0.2">
      <c r="A1969" s="38" t="s">
        <v>48</v>
      </c>
      <c r="B1969" s="23">
        <v>20000</v>
      </c>
      <c r="C1969" s="23">
        <v>20000</v>
      </c>
      <c r="D1969" s="23">
        <v>0</v>
      </c>
      <c r="E1969" s="23">
        <v>20000</v>
      </c>
      <c r="F1969" s="31">
        <v>0</v>
      </c>
    </row>
    <row r="1970" spans="1:6" x14ac:dyDescent="0.2">
      <c r="A1970" s="38" t="s">
        <v>609</v>
      </c>
      <c r="B1970" s="23">
        <v>500</v>
      </c>
      <c r="C1970" s="23">
        <v>1178</v>
      </c>
      <c r="D1970" s="23">
        <v>0</v>
      </c>
      <c r="E1970" s="23">
        <v>1178</v>
      </c>
      <c r="F1970" s="31">
        <v>0</v>
      </c>
    </row>
    <row r="1971" spans="1:6" x14ac:dyDescent="0.2">
      <c r="A1971" s="38" t="s">
        <v>54</v>
      </c>
      <c r="B1971" s="23">
        <v>200</v>
      </c>
      <c r="C1971" s="23">
        <v>200</v>
      </c>
      <c r="D1971" s="23">
        <v>0</v>
      </c>
      <c r="E1971" s="23">
        <v>200</v>
      </c>
      <c r="F1971" s="31">
        <v>0</v>
      </c>
    </row>
    <row r="1972" spans="1:6" x14ac:dyDescent="0.2">
      <c r="A1972" s="38" t="s">
        <v>58</v>
      </c>
      <c r="B1972" s="23">
        <v>234000</v>
      </c>
      <c r="C1972" s="23">
        <v>252753</v>
      </c>
      <c r="D1972" s="23">
        <v>0</v>
      </c>
      <c r="E1972" s="23">
        <v>252753</v>
      </c>
      <c r="F1972" s="31">
        <v>0</v>
      </c>
    </row>
    <row r="1973" spans="1:6" x14ac:dyDescent="0.2">
      <c r="A1973" s="38" t="s">
        <v>62</v>
      </c>
      <c r="B1973" s="23">
        <v>100000</v>
      </c>
      <c r="C1973" s="23">
        <v>200</v>
      </c>
      <c r="D1973" s="23">
        <v>0</v>
      </c>
      <c r="E1973" s="23">
        <v>200</v>
      </c>
      <c r="F1973" s="31">
        <v>0</v>
      </c>
    </row>
    <row r="1974" spans="1:6" x14ac:dyDescent="0.2">
      <c r="A1974" s="38" t="s">
        <v>299</v>
      </c>
      <c r="B1974" s="23">
        <v>17000</v>
      </c>
      <c r="C1974" s="23">
        <v>15788.5</v>
      </c>
      <c r="D1974" s="23">
        <v>-15588.5</v>
      </c>
      <c r="E1974" s="23">
        <v>200</v>
      </c>
      <c r="F1974" s="31">
        <v>-0.98733255217405069</v>
      </c>
    </row>
    <row r="1975" spans="1:6" x14ac:dyDescent="0.2">
      <c r="A1975" s="38" t="s">
        <v>64</v>
      </c>
      <c r="B1975" s="23">
        <v>10000</v>
      </c>
      <c r="C1975" s="23">
        <v>8150</v>
      </c>
      <c r="D1975" s="23">
        <v>0</v>
      </c>
      <c r="E1975" s="23">
        <v>8150</v>
      </c>
      <c r="F1975" s="31">
        <v>0</v>
      </c>
    </row>
    <row r="1976" spans="1:6" x14ac:dyDescent="0.2">
      <c r="A1976" s="38" t="s">
        <v>280</v>
      </c>
      <c r="B1976" s="23">
        <v>200</v>
      </c>
      <c r="C1976" s="23">
        <v>200</v>
      </c>
      <c r="D1976" s="23">
        <v>0</v>
      </c>
      <c r="E1976" s="23">
        <v>200</v>
      </c>
      <c r="F1976" s="31">
        <v>0</v>
      </c>
    </row>
    <row r="1977" spans="1:6" x14ac:dyDescent="0.2">
      <c r="A1977" s="38" t="s">
        <v>74</v>
      </c>
      <c r="B1977" s="23">
        <v>5000</v>
      </c>
      <c r="C1977" s="23">
        <v>15000</v>
      </c>
      <c r="D1977" s="23">
        <v>0</v>
      </c>
      <c r="E1977" s="23">
        <v>15000</v>
      </c>
      <c r="F1977" s="31">
        <v>0</v>
      </c>
    </row>
    <row r="1978" spans="1:6" x14ac:dyDescent="0.2">
      <c r="A1978" s="38" t="s">
        <v>76</v>
      </c>
      <c r="B1978" s="23">
        <v>13000</v>
      </c>
      <c r="C1978" s="23">
        <v>20000</v>
      </c>
      <c r="D1978" s="23">
        <v>0</v>
      </c>
      <c r="E1978" s="23">
        <v>20000</v>
      </c>
      <c r="F1978" s="31">
        <v>0</v>
      </c>
    </row>
    <row r="1979" spans="1:6" x14ac:dyDescent="0.2">
      <c r="A1979" s="38" t="s">
        <v>78</v>
      </c>
      <c r="B1979" s="23">
        <v>3500</v>
      </c>
      <c r="C1979" s="23">
        <v>38280.5</v>
      </c>
      <c r="D1979" s="23">
        <v>0</v>
      </c>
      <c r="E1979" s="23">
        <v>38280.5</v>
      </c>
      <c r="F1979" s="31">
        <v>0</v>
      </c>
    </row>
    <row r="1980" spans="1:6" x14ac:dyDescent="0.2">
      <c r="A1980" s="38" t="s">
        <v>82</v>
      </c>
      <c r="B1980" s="23">
        <v>44000</v>
      </c>
      <c r="C1980" s="23">
        <v>70000</v>
      </c>
      <c r="D1980" s="23">
        <v>0</v>
      </c>
      <c r="E1980" s="23">
        <v>70000</v>
      </c>
      <c r="F1980" s="31">
        <v>0</v>
      </c>
    </row>
    <row r="1981" spans="1:6" x14ac:dyDescent="0.2">
      <c r="A1981" s="38" t="s">
        <v>84</v>
      </c>
      <c r="B1981" s="23">
        <v>0</v>
      </c>
      <c r="C1981" s="23">
        <v>1650</v>
      </c>
      <c r="D1981" s="23">
        <v>0</v>
      </c>
      <c r="E1981" s="23">
        <v>1650</v>
      </c>
      <c r="F1981" s="31">
        <v>0</v>
      </c>
    </row>
    <row r="1982" spans="1:6" x14ac:dyDescent="0.2">
      <c r="A1982" s="38" t="s">
        <v>86</v>
      </c>
      <c r="B1982" s="23">
        <v>0</v>
      </c>
      <c r="C1982" s="23">
        <v>4000</v>
      </c>
      <c r="D1982" s="23">
        <v>0</v>
      </c>
      <c r="E1982" s="23">
        <v>4000</v>
      </c>
      <c r="F1982" s="31">
        <v>0</v>
      </c>
    </row>
    <row r="1983" spans="1:6" x14ac:dyDescent="0.2">
      <c r="A1983" s="37" t="s">
        <v>90</v>
      </c>
      <c r="B1983" s="23">
        <v>4390</v>
      </c>
      <c r="C1983" s="23">
        <v>4390</v>
      </c>
      <c r="D1983" s="23">
        <v>0</v>
      </c>
      <c r="E1983" s="23">
        <v>4390</v>
      </c>
      <c r="F1983" s="31">
        <v>0</v>
      </c>
    </row>
    <row r="1984" spans="1:6" x14ac:dyDescent="0.2">
      <c r="A1984" s="38" t="s">
        <v>844</v>
      </c>
      <c r="B1984" s="23">
        <v>4000</v>
      </c>
      <c r="C1984" s="23">
        <v>4000</v>
      </c>
      <c r="D1984" s="23">
        <v>0</v>
      </c>
      <c r="E1984" s="23">
        <v>4000</v>
      </c>
      <c r="F1984" s="31">
        <v>0</v>
      </c>
    </row>
    <row r="1985" spans="1:6" x14ac:dyDescent="0.2">
      <c r="A1985" s="38" t="s">
        <v>310</v>
      </c>
      <c r="B1985" s="23">
        <v>390</v>
      </c>
      <c r="C1985" s="23">
        <v>390</v>
      </c>
      <c r="D1985" s="23">
        <v>0</v>
      </c>
      <c r="E1985" s="23">
        <v>390</v>
      </c>
      <c r="F1985" s="31">
        <v>0</v>
      </c>
    </row>
    <row r="1986" spans="1:6" x14ac:dyDescent="0.2">
      <c r="A1986" s="36" t="s">
        <v>8</v>
      </c>
      <c r="B1986" s="23">
        <v>21184269.309999999</v>
      </c>
      <c r="C1986" s="23">
        <v>21184269.309999999</v>
      </c>
      <c r="D1986" s="23">
        <v>19387.149999999994</v>
      </c>
      <c r="E1986" s="23">
        <v>21203656.460000001</v>
      </c>
      <c r="F1986" s="31">
        <v>9.1516727418341126E-4</v>
      </c>
    </row>
    <row r="1987" spans="1:6" x14ac:dyDescent="0.2">
      <c r="A1987" s="37" t="s">
        <v>9</v>
      </c>
      <c r="B1987" s="23">
        <v>21184269.309999999</v>
      </c>
      <c r="C1987" s="23">
        <v>21184269.309999999</v>
      </c>
      <c r="D1987" s="23">
        <v>19387.149999999994</v>
      </c>
      <c r="E1987" s="23">
        <v>21203656.460000001</v>
      </c>
      <c r="F1987" s="31">
        <v>9.1516727418341126E-4</v>
      </c>
    </row>
    <row r="1988" spans="1:6" x14ac:dyDescent="0.2">
      <c r="A1988" s="38" t="s">
        <v>10</v>
      </c>
      <c r="B1988" s="23">
        <v>13706160</v>
      </c>
      <c r="C1988" s="23">
        <v>13706160</v>
      </c>
      <c r="D1988" s="23">
        <v>0</v>
      </c>
      <c r="E1988" s="23">
        <v>13706160</v>
      </c>
      <c r="F1988" s="31">
        <v>0</v>
      </c>
    </row>
    <row r="1989" spans="1:6" x14ac:dyDescent="0.2">
      <c r="A1989" s="38" t="s">
        <v>13</v>
      </c>
      <c r="B1989" s="23">
        <v>37255.919999999998</v>
      </c>
      <c r="C1989" s="23">
        <v>37255.919999999998</v>
      </c>
      <c r="D1989" s="23">
        <v>0</v>
      </c>
      <c r="E1989" s="23">
        <v>37255.919999999998</v>
      </c>
      <c r="F1989" s="31">
        <v>0</v>
      </c>
    </row>
    <row r="1990" spans="1:6" x14ac:dyDescent="0.2">
      <c r="A1990" s="38" t="s">
        <v>15</v>
      </c>
      <c r="B1990" s="23">
        <v>1300077.6599999999</v>
      </c>
      <c r="C1990" s="23">
        <v>1300077.6599999999</v>
      </c>
      <c r="D1990" s="23">
        <v>0</v>
      </c>
      <c r="E1990" s="23">
        <v>1300077.6599999999</v>
      </c>
      <c r="F1990" s="31">
        <v>0</v>
      </c>
    </row>
    <row r="1991" spans="1:6" x14ac:dyDescent="0.2">
      <c r="A1991" s="38" t="s">
        <v>17</v>
      </c>
      <c r="B1991" s="23">
        <v>589656.46</v>
      </c>
      <c r="C1991" s="23">
        <v>589656.46</v>
      </c>
      <c r="D1991" s="23">
        <v>0</v>
      </c>
      <c r="E1991" s="23">
        <v>589656.46</v>
      </c>
      <c r="F1991" s="31">
        <v>0</v>
      </c>
    </row>
    <row r="1992" spans="1:6" x14ac:dyDescent="0.2">
      <c r="A1992" s="38" t="s">
        <v>19</v>
      </c>
      <c r="B1992" s="23">
        <v>660</v>
      </c>
      <c r="C1992" s="23">
        <v>660</v>
      </c>
      <c r="D1992" s="23">
        <v>0</v>
      </c>
      <c r="E1992" s="23">
        <v>660</v>
      </c>
      <c r="F1992" s="31">
        <v>0</v>
      </c>
    </row>
    <row r="1993" spans="1:6" x14ac:dyDescent="0.2">
      <c r="A1993" s="38" t="s">
        <v>21</v>
      </c>
      <c r="B1993" s="23">
        <v>5280</v>
      </c>
      <c r="C1993" s="23">
        <v>5280</v>
      </c>
      <c r="D1993" s="23">
        <v>0</v>
      </c>
      <c r="E1993" s="23">
        <v>5280</v>
      </c>
      <c r="F1993" s="31">
        <v>0</v>
      </c>
    </row>
    <row r="1994" spans="1:6" x14ac:dyDescent="0.2">
      <c r="A1994" s="38" t="s">
        <v>23</v>
      </c>
      <c r="B1994" s="23">
        <v>186.28</v>
      </c>
      <c r="C1994" s="23">
        <v>186.28</v>
      </c>
      <c r="D1994" s="23">
        <v>0</v>
      </c>
      <c r="E1994" s="23">
        <v>186.28</v>
      </c>
      <c r="F1994" s="31">
        <v>0</v>
      </c>
    </row>
    <row r="1995" spans="1:6" x14ac:dyDescent="0.2">
      <c r="A1995" s="38" t="s">
        <v>25</v>
      </c>
      <c r="B1995" s="23">
        <v>1117.68</v>
      </c>
      <c r="C1995" s="23">
        <v>1117.68</v>
      </c>
      <c r="D1995" s="23">
        <v>0</v>
      </c>
      <c r="E1995" s="23">
        <v>1117.68</v>
      </c>
      <c r="F1995" s="31">
        <v>0</v>
      </c>
    </row>
    <row r="1996" spans="1:6" x14ac:dyDescent="0.2">
      <c r="A1996" s="38" t="s">
        <v>27</v>
      </c>
      <c r="B1996" s="23">
        <v>34227.129999999997</v>
      </c>
      <c r="C1996" s="23">
        <v>34227.129999999997</v>
      </c>
      <c r="D1996" s="23">
        <v>-13644.46</v>
      </c>
      <c r="E1996" s="23">
        <v>20582.669999999998</v>
      </c>
      <c r="F1996" s="31">
        <v>-0.39864458398936753</v>
      </c>
    </row>
    <row r="1997" spans="1:6" x14ac:dyDescent="0.2">
      <c r="A1997" s="38" t="s">
        <v>29</v>
      </c>
      <c r="B1997" s="23">
        <v>245070.02</v>
      </c>
      <c r="C1997" s="23">
        <v>245070.02</v>
      </c>
      <c r="D1997" s="23">
        <v>60932.56</v>
      </c>
      <c r="E1997" s="23">
        <v>306002.57999999996</v>
      </c>
      <c r="F1997" s="31">
        <v>0.24863326815740253</v>
      </c>
    </row>
    <row r="1998" spans="1:6" x14ac:dyDescent="0.2">
      <c r="A1998" s="38" t="s">
        <v>265</v>
      </c>
      <c r="B1998" s="23">
        <v>1857516</v>
      </c>
      <c r="C1998" s="23">
        <v>1857516</v>
      </c>
      <c r="D1998" s="23">
        <v>0</v>
      </c>
      <c r="E1998" s="23">
        <v>1857516</v>
      </c>
      <c r="F1998" s="31">
        <v>0</v>
      </c>
    </row>
    <row r="1999" spans="1:6" x14ac:dyDescent="0.2">
      <c r="A1999" s="38" t="s">
        <v>31</v>
      </c>
      <c r="B1999" s="23">
        <v>19015.07</v>
      </c>
      <c r="C1999" s="23">
        <v>19015.07</v>
      </c>
      <c r="D1999" s="23">
        <v>-8885.8700000000008</v>
      </c>
      <c r="E1999" s="23">
        <v>10129.199999999999</v>
      </c>
      <c r="F1999" s="31">
        <v>-0.46730672040649868</v>
      </c>
    </row>
    <row r="2000" spans="1:6" x14ac:dyDescent="0.2">
      <c r="A2000" s="38" t="s">
        <v>33</v>
      </c>
      <c r="B2000" s="23">
        <v>38030.15</v>
      </c>
      <c r="C2000" s="23">
        <v>38030.15</v>
      </c>
      <c r="D2000" s="23">
        <v>-19015.080000000002</v>
      </c>
      <c r="E2000" s="23">
        <v>19015.07</v>
      </c>
      <c r="F2000" s="31">
        <v>-0.50000013147463263</v>
      </c>
    </row>
    <row r="2001" spans="1:6" x14ac:dyDescent="0.2">
      <c r="A2001" s="38" t="s">
        <v>35</v>
      </c>
      <c r="B2001" s="23">
        <v>1973331.61</v>
      </c>
      <c r="C2001" s="23">
        <v>1973331.61</v>
      </c>
      <c r="D2001" s="23">
        <v>0</v>
      </c>
      <c r="E2001" s="23">
        <v>1973331.61</v>
      </c>
      <c r="F2001" s="31">
        <v>0</v>
      </c>
    </row>
    <row r="2002" spans="1:6" x14ac:dyDescent="0.2">
      <c r="A2002" s="38" t="s">
        <v>37</v>
      </c>
      <c r="B2002" s="23">
        <v>1300077.6599999999</v>
      </c>
      <c r="C2002" s="23">
        <v>1300077.6599999999</v>
      </c>
      <c r="D2002" s="23">
        <v>0</v>
      </c>
      <c r="E2002" s="23">
        <v>1300077.6599999999</v>
      </c>
      <c r="F2002" s="31">
        <v>0</v>
      </c>
    </row>
    <row r="2003" spans="1:6" x14ac:dyDescent="0.2">
      <c r="A2003" s="38" t="s">
        <v>39</v>
      </c>
      <c r="B2003" s="23">
        <v>76607.67</v>
      </c>
      <c r="C2003" s="23">
        <v>76607.67</v>
      </c>
      <c r="D2003" s="23">
        <v>0</v>
      </c>
      <c r="E2003" s="23">
        <v>76607.67</v>
      </c>
      <c r="F2003" s="31">
        <v>0</v>
      </c>
    </row>
    <row r="2004" spans="1:6" x14ac:dyDescent="0.2">
      <c r="A2004" s="35" t="s">
        <v>211</v>
      </c>
      <c r="B2004" s="23">
        <v>259000</v>
      </c>
      <c r="C2004" s="23">
        <v>259000</v>
      </c>
      <c r="D2004" s="23">
        <v>-217000</v>
      </c>
      <c r="E2004" s="23">
        <v>42000</v>
      </c>
      <c r="F2004" s="31">
        <v>-0.83783783783783783</v>
      </c>
    </row>
    <row r="2005" spans="1:6" x14ac:dyDescent="0.2">
      <c r="A2005" s="36" t="s">
        <v>212</v>
      </c>
      <c r="B2005" s="23">
        <v>9000</v>
      </c>
      <c r="C2005" s="23">
        <v>9000</v>
      </c>
      <c r="D2005" s="23">
        <v>-9000</v>
      </c>
      <c r="E2005" s="23">
        <v>0</v>
      </c>
      <c r="F2005" s="31">
        <v>-1</v>
      </c>
    </row>
    <row r="2006" spans="1:6" x14ac:dyDescent="0.2">
      <c r="A2006" s="37" t="s">
        <v>121</v>
      </c>
      <c r="B2006" s="23">
        <v>9000</v>
      </c>
      <c r="C2006" s="23">
        <v>9000</v>
      </c>
      <c r="D2006" s="23">
        <v>-9000</v>
      </c>
      <c r="E2006" s="23">
        <v>0</v>
      </c>
      <c r="F2006" s="31">
        <v>-1</v>
      </c>
    </row>
    <row r="2007" spans="1:6" x14ac:dyDescent="0.2">
      <c r="A2007" s="38" t="s">
        <v>149</v>
      </c>
      <c r="B2007" s="23">
        <v>9000</v>
      </c>
      <c r="C2007" s="23">
        <v>9000</v>
      </c>
      <c r="D2007" s="23">
        <v>-9000</v>
      </c>
      <c r="E2007" s="23">
        <v>0</v>
      </c>
      <c r="F2007" s="31">
        <v>-1</v>
      </c>
    </row>
    <row r="2008" spans="1:6" x14ac:dyDescent="0.2">
      <c r="A2008" s="36" t="s">
        <v>220</v>
      </c>
      <c r="B2008" s="23">
        <v>250000</v>
      </c>
      <c r="C2008" s="23">
        <v>250000</v>
      </c>
      <c r="D2008" s="23">
        <v>-208000</v>
      </c>
      <c r="E2008" s="23">
        <v>42000</v>
      </c>
      <c r="F2008" s="31">
        <v>-0.83199999999999996</v>
      </c>
    </row>
    <row r="2009" spans="1:6" x14ac:dyDescent="0.2">
      <c r="A2009" s="37" t="s">
        <v>121</v>
      </c>
      <c r="B2009" s="23">
        <v>150000</v>
      </c>
      <c r="C2009" s="23">
        <v>150000</v>
      </c>
      <c r="D2009" s="23">
        <v>-150000</v>
      </c>
      <c r="E2009" s="23">
        <v>0</v>
      </c>
      <c r="F2009" s="31">
        <v>-1</v>
      </c>
    </row>
    <row r="2010" spans="1:6" x14ac:dyDescent="0.2">
      <c r="A2010" s="38" t="s">
        <v>178</v>
      </c>
      <c r="B2010" s="23">
        <v>150000</v>
      </c>
      <c r="C2010" s="23">
        <v>150000</v>
      </c>
      <c r="D2010" s="23">
        <v>-150000</v>
      </c>
      <c r="E2010" s="23">
        <v>0</v>
      </c>
      <c r="F2010" s="31">
        <v>-1</v>
      </c>
    </row>
    <row r="2011" spans="1:6" x14ac:dyDescent="0.2">
      <c r="A2011" s="37" t="s">
        <v>231</v>
      </c>
      <c r="B2011" s="23">
        <v>100000</v>
      </c>
      <c r="C2011" s="23">
        <v>100000</v>
      </c>
      <c r="D2011" s="23">
        <v>-58000</v>
      </c>
      <c r="E2011" s="23">
        <v>42000</v>
      </c>
      <c r="F2011" s="31">
        <v>-0.57999999999999996</v>
      </c>
    </row>
    <row r="2012" spans="1:6" x14ac:dyDescent="0.2">
      <c r="A2012" s="38" t="s">
        <v>232</v>
      </c>
      <c r="B2012" s="23">
        <v>50000</v>
      </c>
      <c r="C2012" s="23">
        <v>50000</v>
      </c>
      <c r="D2012" s="23">
        <v>-8000</v>
      </c>
      <c r="E2012" s="23">
        <v>42000</v>
      </c>
      <c r="F2012" s="31">
        <v>-0.16</v>
      </c>
    </row>
    <row r="2013" spans="1:6" x14ac:dyDescent="0.2">
      <c r="A2013" s="38" t="s">
        <v>390</v>
      </c>
      <c r="B2013" s="23">
        <v>50000</v>
      </c>
      <c r="C2013" s="23">
        <v>50000</v>
      </c>
      <c r="D2013" s="23">
        <v>-50000</v>
      </c>
      <c r="E2013" s="23">
        <v>0</v>
      </c>
      <c r="F2013" s="31">
        <v>-1</v>
      </c>
    </row>
    <row r="2014" spans="1:6" x14ac:dyDescent="0.2">
      <c r="A2014" s="35" t="s">
        <v>208</v>
      </c>
      <c r="B2014" s="23">
        <v>4412974.72</v>
      </c>
      <c r="C2014" s="23">
        <v>4412974.72</v>
      </c>
      <c r="D2014" s="23">
        <v>-1837743.47</v>
      </c>
      <c r="E2014" s="23">
        <v>2575231.25</v>
      </c>
      <c r="F2014" s="31">
        <v>-0.41644096932420227</v>
      </c>
    </row>
    <row r="2015" spans="1:6" x14ac:dyDescent="0.2">
      <c r="A2015" s="36" t="s">
        <v>847</v>
      </c>
      <c r="B2015" s="23">
        <v>337500</v>
      </c>
      <c r="C2015" s="23">
        <v>337500</v>
      </c>
      <c r="D2015" s="23">
        <v>-299600</v>
      </c>
      <c r="E2015" s="23">
        <v>37900</v>
      </c>
      <c r="F2015" s="31">
        <v>-0.88770370370370366</v>
      </c>
    </row>
    <row r="2016" spans="1:6" x14ac:dyDescent="0.2">
      <c r="A2016" s="37" t="s">
        <v>121</v>
      </c>
      <c r="B2016" s="23">
        <v>187500</v>
      </c>
      <c r="C2016" s="23">
        <v>187500</v>
      </c>
      <c r="D2016" s="23">
        <v>-187500</v>
      </c>
      <c r="E2016" s="23">
        <v>0</v>
      </c>
      <c r="F2016" s="31">
        <v>-1</v>
      </c>
    </row>
    <row r="2017" spans="1:6" x14ac:dyDescent="0.2">
      <c r="A2017" s="38" t="s">
        <v>351</v>
      </c>
      <c r="B2017" s="23">
        <v>67500</v>
      </c>
      <c r="C2017" s="23">
        <v>67500</v>
      </c>
      <c r="D2017" s="23">
        <v>-67500</v>
      </c>
      <c r="E2017" s="23">
        <v>0</v>
      </c>
      <c r="F2017" s="31">
        <v>-1</v>
      </c>
    </row>
    <row r="2018" spans="1:6" x14ac:dyDescent="0.2">
      <c r="A2018" s="38" t="s">
        <v>285</v>
      </c>
      <c r="B2018" s="23">
        <v>100000</v>
      </c>
      <c r="C2018" s="23">
        <v>100000</v>
      </c>
      <c r="D2018" s="23">
        <v>-100000</v>
      </c>
      <c r="E2018" s="23">
        <v>0</v>
      </c>
      <c r="F2018" s="31">
        <v>-1</v>
      </c>
    </row>
    <row r="2019" spans="1:6" x14ac:dyDescent="0.2">
      <c r="A2019" s="38" t="s">
        <v>288</v>
      </c>
      <c r="B2019" s="23">
        <v>20000</v>
      </c>
      <c r="C2019" s="23">
        <v>20000</v>
      </c>
      <c r="D2019" s="23">
        <v>-20000</v>
      </c>
      <c r="E2019" s="23">
        <v>0</v>
      </c>
      <c r="F2019" s="31">
        <v>-1</v>
      </c>
    </row>
    <row r="2020" spans="1:6" x14ac:dyDescent="0.2">
      <c r="A2020" s="37" t="s">
        <v>231</v>
      </c>
      <c r="B2020" s="23">
        <v>150000</v>
      </c>
      <c r="C2020" s="23">
        <v>150000</v>
      </c>
      <c r="D2020" s="23">
        <v>-112100</v>
      </c>
      <c r="E2020" s="23">
        <v>37900</v>
      </c>
      <c r="F2020" s="31">
        <v>-0.74733333333333329</v>
      </c>
    </row>
    <row r="2021" spans="1:6" x14ac:dyDescent="0.2">
      <c r="A2021" s="38" t="s">
        <v>234</v>
      </c>
      <c r="B2021" s="23">
        <v>150000</v>
      </c>
      <c r="C2021" s="23">
        <v>150000</v>
      </c>
      <c r="D2021" s="23">
        <v>-112100</v>
      </c>
      <c r="E2021" s="23">
        <v>37900</v>
      </c>
      <c r="F2021" s="31">
        <v>-0.74733333333333329</v>
      </c>
    </row>
    <row r="2022" spans="1:6" x14ac:dyDescent="0.2">
      <c r="A2022" s="36" t="s">
        <v>209</v>
      </c>
      <c r="B2022" s="23">
        <v>4075474.7199999997</v>
      </c>
      <c r="C2022" s="23">
        <v>4075474.7199999997</v>
      </c>
      <c r="D2022" s="23">
        <v>-1538143.47</v>
      </c>
      <c r="E2022" s="23">
        <v>2537331.25</v>
      </c>
      <c r="F2022" s="31">
        <v>-0.37741455307076471</v>
      </c>
    </row>
    <row r="2023" spans="1:6" x14ac:dyDescent="0.2">
      <c r="A2023" s="37" t="s">
        <v>121</v>
      </c>
      <c r="B2023" s="23">
        <v>3029854.7199999997</v>
      </c>
      <c r="C2023" s="23">
        <v>3029854.7199999997</v>
      </c>
      <c r="D2023" s="23">
        <v>-574224.47</v>
      </c>
      <c r="E2023" s="23">
        <v>2455630.25</v>
      </c>
      <c r="F2023" s="31">
        <v>-0.18952211345631781</v>
      </c>
    </row>
    <row r="2024" spans="1:6" x14ac:dyDescent="0.2">
      <c r="A2024" s="38" t="s">
        <v>357</v>
      </c>
      <c r="B2024" s="23">
        <v>90000</v>
      </c>
      <c r="C2024" s="23">
        <v>90000</v>
      </c>
      <c r="D2024" s="23">
        <v>-14353</v>
      </c>
      <c r="E2024" s="23">
        <v>75647</v>
      </c>
      <c r="F2024" s="31">
        <v>-0.15947777777777777</v>
      </c>
    </row>
    <row r="2025" spans="1:6" x14ac:dyDescent="0.2">
      <c r="A2025" s="38" t="s">
        <v>157</v>
      </c>
      <c r="B2025" s="23">
        <v>3000</v>
      </c>
      <c r="C2025" s="23">
        <v>3000</v>
      </c>
      <c r="D2025" s="23">
        <v>0</v>
      </c>
      <c r="E2025" s="23">
        <v>3000</v>
      </c>
      <c r="F2025" s="31">
        <v>0</v>
      </c>
    </row>
    <row r="2026" spans="1:6" x14ac:dyDescent="0.2">
      <c r="A2026" s="38" t="s">
        <v>149</v>
      </c>
      <c r="B2026" s="23">
        <v>121000</v>
      </c>
      <c r="C2026" s="23">
        <v>121000</v>
      </c>
      <c r="D2026" s="23">
        <v>-101000</v>
      </c>
      <c r="E2026" s="23">
        <v>20000</v>
      </c>
      <c r="F2026" s="31">
        <v>-0.83471074380165289</v>
      </c>
    </row>
    <row r="2027" spans="1:6" x14ac:dyDescent="0.2">
      <c r="A2027" s="38" t="s">
        <v>325</v>
      </c>
      <c r="B2027" s="23">
        <v>54000</v>
      </c>
      <c r="C2027" s="23">
        <v>54000</v>
      </c>
      <c r="D2027" s="23">
        <v>-54000</v>
      </c>
      <c r="E2027" s="23">
        <v>0</v>
      </c>
      <c r="F2027" s="31">
        <v>-1</v>
      </c>
    </row>
    <row r="2028" spans="1:6" x14ac:dyDescent="0.2">
      <c r="A2028" s="38" t="s">
        <v>122</v>
      </c>
      <c r="B2028" s="23">
        <v>79000</v>
      </c>
      <c r="C2028" s="23">
        <v>79000</v>
      </c>
      <c r="D2028" s="23">
        <v>-15886</v>
      </c>
      <c r="E2028" s="23">
        <v>63114</v>
      </c>
      <c r="F2028" s="31">
        <v>-0.20108860759493671</v>
      </c>
    </row>
    <row r="2029" spans="1:6" x14ac:dyDescent="0.2">
      <c r="A2029" s="38" t="s">
        <v>539</v>
      </c>
      <c r="B2029" s="23">
        <v>175000</v>
      </c>
      <c r="C2029" s="23">
        <v>175000</v>
      </c>
      <c r="D2029" s="23">
        <v>-47800</v>
      </c>
      <c r="E2029" s="23">
        <v>127200</v>
      </c>
      <c r="F2029" s="31">
        <v>-0.27314285714285713</v>
      </c>
    </row>
    <row r="2030" spans="1:6" x14ac:dyDescent="0.2">
      <c r="A2030" s="38" t="s">
        <v>857</v>
      </c>
      <c r="B2030" s="23">
        <v>16000</v>
      </c>
      <c r="C2030" s="23">
        <v>16000</v>
      </c>
      <c r="D2030" s="23">
        <v>0</v>
      </c>
      <c r="E2030" s="23">
        <v>16000</v>
      </c>
      <c r="F2030" s="31">
        <v>0</v>
      </c>
    </row>
    <row r="2031" spans="1:6" x14ac:dyDescent="0.2">
      <c r="A2031" s="38" t="s">
        <v>859</v>
      </c>
      <c r="B2031" s="23">
        <v>7000</v>
      </c>
      <c r="C2031" s="23">
        <v>7000</v>
      </c>
      <c r="D2031" s="23">
        <v>-11</v>
      </c>
      <c r="E2031" s="23">
        <v>6989</v>
      </c>
      <c r="F2031" s="31">
        <v>-1.5714285714285715E-3</v>
      </c>
    </row>
    <row r="2032" spans="1:6" x14ac:dyDescent="0.2">
      <c r="A2032" s="38" t="s">
        <v>351</v>
      </c>
      <c r="B2032" s="23">
        <v>30000</v>
      </c>
      <c r="C2032" s="23">
        <v>30000</v>
      </c>
      <c r="D2032" s="23">
        <v>0</v>
      </c>
      <c r="E2032" s="23">
        <v>30000</v>
      </c>
      <c r="F2032" s="31">
        <v>0</v>
      </c>
    </row>
    <row r="2033" spans="1:6" x14ac:dyDescent="0.2">
      <c r="A2033" s="38" t="s">
        <v>126</v>
      </c>
      <c r="B2033" s="23">
        <v>0</v>
      </c>
      <c r="C2033" s="23">
        <v>6998</v>
      </c>
      <c r="D2033" s="23">
        <v>-5000</v>
      </c>
      <c r="E2033" s="23">
        <v>1998</v>
      </c>
      <c r="F2033" s="31">
        <v>-0.71448985424406974</v>
      </c>
    </row>
    <row r="2034" spans="1:6" x14ac:dyDescent="0.2">
      <c r="A2034" s="38" t="s">
        <v>285</v>
      </c>
      <c r="B2034" s="23">
        <v>140000</v>
      </c>
      <c r="C2034" s="23">
        <v>132104</v>
      </c>
      <c r="D2034" s="23">
        <v>-115724</v>
      </c>
      <c r="E2034" s="23">
        <v>16380</v>
      </c>
      <c r="F2034" s="31">
        <v>-0.87600678253497244</v>
      </c>
    </row>
    <row r="2035" spans="1:6" x14ac:dyDescent="0.2">
      <c r="A2035" s="38" t="s">
        <v>473</v>
      </c>
      <c r="B2035" s="23">
        <v>0</v>
      </c>
      <c r="C2035" s="23">
        <v>7896</v>
      </c>
      <c r="D2035" s="23">
        <v>0</v>
      </c>
      <c r="E2035" s="23">
        <v>7896</v>
      </c>
      <c r="F2035" s="31">
        <v>0</v>
      </c>
    </row>
    <row r="2036" spans="1:6" x14ac:dyDescent="0.2">
      <c r="A2036" s="38" t="s">
        <v>178</v>
      </c>
      <c r="B2036" s="23">
        <v>1320968.72</v>
      </c>
      <c r="C2036" s="23">
        <v>1313970.72</v>
      </c>
      <c r="D2036" s="23">
        <v>-23297.47</v>
      </c>
      <c r="E2036" s="23">
        <v>1290673.25</v>
      </c>
      <c r="F2036" s="31">
        <v>-1.7730585351247403E-2</v>
      </c>
    </row>
    <row r="2037" spans="1:6" x14ac:dyDescent="0.2">
      <c r="A2037" s="38" t="s">
        <v>544</v>
      </c>
      <c r="B2037" s="23">
        <v>200000</v>
      </c>
      <c r="C2037" s="23">
        <v>200000</v>
      </c>
      <c r="D2037" s="23">
        <v>0</v>
      </c>
      <c r="E2037" s="23">
        <v>200000</v>
      </c>
      <c r="F2037" s="31">
        <v>0</v>
      </c>
    </row>
    <row r="2038" spans="1:6" x14ac:dyDescent="0.2">
      <c r="A2038" s="38" t="s">
        <v>218</v>
      </c>
      <c r="B2038" s="23">
        <v>1613</v>
      </c>
      <c r="C2038" s="23">
        <v>1613</v>
      </c>
      <c r="D2038" s="23">
        <v>-1613</v>
      </c>
      <c r="E2038" s="23">
        <v>0</v>
      </c>
      <c r="F2038" s="31">
        <v>-1</v>
      </c>
    </row>
    <row r="2039" spans="1:6" x14ac:dyDescent="0.2">
      <c r="A2039" s="38" t="s">
        <v>549</v>
      </c>
      <c r="B2039" s="23">
        <v>950</v>
      </c>
      <c r="C2039" s="23">
        <v>950</v>
      </c>
      <c r="D2039" s="23">
        <v>-950</v>
      </c>
      <c r="E2039" s="23">
        <v>0</v>
      </c>
      <c r="F2039" s="31">
        <v>-1</v>
      </c>
    </row>
    <row r="2040" spans="1:6" x14ac:dyDescent="0.2">
      <c r="A2040" s="38" t="s">
        <v>551</v>
      </c>
      <c r="B2040" s="23">
        <v>1250</v>
      </c>
      <c r="C2040" s="23">
        <v>1250</v>
      </c>
      <c r="D2040" s="23">
        <v>-1250</v>
      </c>
      <c r="E2040" s="23">
        <v>0</v>
      </c>
      <c r="F2040" s="31">
        <v>-1</v>
      </c>
    </row>
    <row r="2041" spans="1:6" x14ac:dyDescent="0.2">
      <c r="A2041" s="38" t="s">
        <v>155</v>
      </c>
      <c r="B2041" s="23">
        <v>4000</v>
      </c>
      <c r="C2041" s="23">
        <v>4000</v>
      </c>
      <c r="D2041" s="23">
        <v>-4000</v>
      </c>
      <c r="E2041" s="23">
        <v>0</v>
      </c>
      <c r="F2041" s="31">
        <v>-1</v>
      </c>
    </row>
    <row r="2042" spans="1:6" x14ac:dyDescent="0.2">
      <c r="A2042" s="38" t="s">
        <v>554</v>
      </c>
      <c r="B2042" s="23">
        <v>514000</v>
      </c>
      <c r="C2042" s="23">
        <v>514000</v>
      </c>
      <c r="D2042" s="23">
        <v>-53767</v>
      </c>
      <c r="E2042" s="23">
        <v>460233</v>
      </c>
      <c r="F2042" s="31">
        <v>-0.10460505836575876</v>
      </c>
    </row>
    <row r="2043" spans="1:6" x14ac:dyDescent="0.2">
      <c r="A2043" s="38" t="s">
        <v>168</v>
      </c>
      <c r="B2043" s="23">
        <v>100</v>
      </c>
      <c r="C2043" s="23">
        <v>100</v>
      </c>
      <c r="D2043" s="23">
        <v>-100</v>
      </c>
      <c r="E2043" s="23">
        <v>0</v>
      </c>
      <c r="F2043" s="31">
        <v>-1</v>
      </c>
    </row>
    <row r="2044" spans="1:6" x14ac:dyDescent="0.2">
      <c r="A2044" s="38" t="s">
        <v>871</v>
      </c>
      <c r="B2044" s="23">
        <v>124000</v>
      </c>
      <c r="C2044" s="23">
        <v>124000</v>
      </c>
      <c r="D2044" s="23">
        <v>-22000</v>
      </c>
      <c r="E2044" s="23">
        <v>102000</v>
      </c>
      <c r="F2044" s="31">
        <v>-0.17741935483870969</v>
      </c>
    </row>
    <row r="2045" spans="1:6" x14ac:dyDescent="0.2">
      <c r="A2045" s="38" t="s">
        <v>556</v>
      </c>
      <c r="B2045" s="23">
        <v>67000</v>
      </c>
      <c r="C2045" s="23">
        <v>67000</v>
      </c>
      <c r="D2045" s="23">
        <v>-32500</v>
      </c>
      <c r="E2045" s="23">
        <v>34500</v>
      </c>
      <c r="F2045" s="31">
        <v>-0.48507462686567165</v>
      </c>
    </row>
    <row r="2046" spans="1:6" x14ac:dyDescent="0.2">
      <c r="A2046" s="38" t="s">
        <v>558</v>
      </c>
      <c r="B2046" s="23">
        <v>7200</v>
      </c>
      <c r="C2046" s="23">
        <v>7200</v>
      </c>
      <c r="D2046" s="23">
        <v>-7200</v>
      </c>
      <c r="E2046" s="23">
        <v>0</v>
      </c>
      <c r="F2046" s="31">
        <v>-1</v>
      </c>
    </row>
    <row r="2047" spans="1:6" x14ac:dyDescent="0.2">
      <c r="A2047" s="38" t="s">
        <v>385</v>
      </c>
      <c r="B2047" s="23">
        <v>73418</v>
      </c>
      <c r="C2047" s="23">
        <v>73418</v>
      </c>
      <c r="D2047" s="23">
        <v>-73418</v>
      </c>
      <c r="E2047" s="23">
        <v>0</v>
      </c>
      <c r="F2047" s="31">
        <v>-1</v>
      </c>
    </row>
    <row r="2048" spans="1:6" x14ac:dyDescent="0.2">
      <c r="A2048" s="38" t="s">
        <v>134</v>
      </c>
      <c r="B2048" s="23">
        <v>355</v>
      </c>
      <c r="C2048" s="23">
        <v>355</v>
      </c>
      <c r="D2048" s="23">
        <v>-355</v>
      </c>
      <c r="E2048" s="23">
        <v>0</v>
      </c>
      <c r="F2048" s="31">
        <v>-1</v>
      </c>
    </row>
    <row r="2049" spans="1:6" x14ac:dyDescent="0.2">
      <c r="A2049" s="37" t="s">
        <v>223</v>
      </c>
      <c r="B2049" s="23">
        <v>350000</v>
      </c>
      <c r="C2049" s="23">
        <v>350000</v>
      </c>
      <c r="D2049" s="23">
        <v>-350000</v>
      </c>
      <c r="E2049" s="23">
        <v>0</v>
      </c>
      <c r="F2049" s="31">
        <v>-1</v>
      </c>
    </row>
    <row r="2050" spans="1:6" x14ac:dyDescent="0.2">
      <c r="A2050" s="38" t="s">
        <v>879</v>
      </c>
      <c r="B2050" s="23">
        <v>350000</v>
      </c>
      <c r="C2050" s="23">
        <v>350000</v>
      </c>
      <c r="D2050" s="23">
        <v>-350000</v>
      </c>
      <c r="E2050" s="23">
        <v>0</v>
      </c>
      <c r="F2050" s="31">
        <v>-1</v>
      </c>
    </row>
    <row r="2051" spans="1:6" x14ac:dyDescent="0.2">
      <c r="A2051" s="37" t="s">
        <v>572</v>
      </c>
      <c r="B2051" s="23">
        <v>46000</v>
      </c>
      <c r="C2051" s="23">
        <v>46000</v>
      </c>
      <c r="D2051" s="23">
        <v>-500</v>
      </c>
      <c r="E2051" s="23">
        <v>45500</v>
      </c>
      <c r="F2051" s="31">
        <v>-1.0869565217391304E-2</v>
      </c>
    </row>
    <row r="2052" spans="1:6" x14ac:dyDescent="0.2">
      <c r="A2052" s="38" t="s">
        <v>573</v>
      </c>
      <c r="B2052" s="23">
        <v>45000</v>
      </c>
      <c r="C2052" s="23">
        <v>45000</v>
      </c>
      <c r="D2052" s="23">
        <v>-500</v>
      </c>
      <c r="E2052" s="23">
        <v>44500</v>
      </c>
      <c r="F2052" s="31">
        <v>-1.1111111111111112E-2</v>
      </c>
    </row>
    <row r="2053" spans="1:6" x14ac:dyDescent="0.2">
      <c r="A2053" s="38" t="s">
        <v>882</v>
      </c>
      <c r="B2053" s="23">
        <v>1000</v>
      </c>
      <c r="C2053" s="23">
        <v>1000</v>
      </c>
      <c r="D2053" s="23">
        <v>0</v>
      </c>
      <c r="E2053" s="23">
        <v>1000</v>
      </c>
      <c r="F2053" s="31">
        <v>0</v>
      </c>
    </row>
    <row r="2054" spans="1:6" x14ac:dyDescent="0.2">
      <c r="A2054" s="37" t="s">
        <v>231</v>
      </c>
      <c r="B2054" s="23">
        <v>649620</v>
      </c>
      <c r="C2054" s="23">
        <v>649620</v>
      </c>
      <c r="D2054" s="23">
        <v>-613419</v>
      </c>
      <c r="E2054" s="23">
        <v>36201</v>
      </c>
      <c r="F2054" s="31">
        <v>-0.9442735753209569</v>
      </c>
    </row>
    <row r="2055" spans="1:6" x14ac:dyDescent="0.2">
      <c r="A2055" s="38" t="s">
        <v>232</v>
      </c>
      <c r="B2055" s="23">
        <v>449620</v>
      </c>
      <c r="C2055" s="23">
        <v>449620</v>
      </c>
      <c r="D2055" s="23">
        <v>-445309</v>
      </c>
      <c r="E2055" s="23">
        <v>4311</v>
      </c>
      <c r="F2055" s="31">
        <v>-0.99041190338508078</v>
      </c>
    </row>
    <row r="2056" spans="1:6" x14ac:dyDescent="0.2">
      <c r="A2056" s="38" t="s">
        <v>234</v>
      </c>
      <c r="B2056" s="23">
        <v>50000</v>
      </c>
      <c r="C2056" s="23">
        <v>50000</v>
      </c>
      <c r="D2056" s="23">
        <v>-18110</v>
      </c>
      <c r="E2056" s="23">
        <v>31890</v>
      </c>
      <c r="F2056" s="31">
        <v>-0.36220000000000002</v>
      </c>
    </row>
    <row r="2057" spans="1:6" x14ac:dyDescent="0.2">
      <c r="A2057" s="38" t="s">
        <v>886</v>
      </c>
      <c r="B2057" s="23">
        <v>150000</v>
      </c>
      <c r="C2057" s="23">
        <v>150000</v>
      </c>
      <c r="D2057" s="23">
        <v>-150000</v>
      </c>
      <c r="E2057" s="23">
        <v>0</v>
      </c>
      <c r="F2057" s="31">
        <v>-1</v>
      </c>
    </row>
    <row r="2058" spans="1:6" x14ac:dyDescent="0.2">
      <c r="A2058" s="34" t="s">
        <v>1634</v>
      </c>
      <c r="B2058" s="23">
        <v>7295245.3100000015</v>
      </c>
      <c r="C2058" s="23">
        <v>7291983.1400000006</v>
      </c>
      <c r="D2058" s="23">
        <v>-1163490.6400000001</v>
      </c>
      <c r="E2058" s="23">
        <v>6128492.4999999991</v>
      </c>
      <c r="F2058" s="31">
        <v>-0.15955750550459996</v>
      </c>
    </row>
    <row r="2059" spans="1:6" x14ac:dyDescent="0.2">
      <c r="A2059" s="35" t="s">
        <v>7</v>
      </c>
      <c r="B2059" s="23">
        <v>4706303.620000001</v>
      </c>
      <c r="C2059" s="23">
        <v>4703041.4500000011</v>
      </c>
      <c r="D2059" s="23">
        <v>52157.94</v>
      </c>
      <c r="E2059" s="23">
        <v>4755199.3899999997</v>
      </c>
      <c r="F2059" s="31">
        <v>1.1090257348252797E-2</v>
      </c>
    </row>
    <row r="2060" spans="1:6" x14ac:dyDescent="0.2">
      <c r="A2060" s="36" t="s">
        <v>8</v>
      </c>
      <c r="B2060" s="23">
        <v>4706303.620000001</v>
      </c>
      <c r="C2060" s="23">
        <v>4703041.4500000011</v>
      </c>
      <c r="D2060" s="23">
        <v>52157.94</v>
      </c>
      <c r="E2060" s="23">
        <v>4755199.3899999997</v>
      </c>
      <c r="F2060" s="31">
        <v>1.1090257348252797E-2</v>
      </c>
    </row>
    <row r="2061" spans="1:6" x14ac:dyDescent="0.2">
      <c r="A2061" s="37" t="s">
        <v>9</v>
      </c>
      <c r="B2061" s="23">
        <v>4706303.620000001</v>
      </c>
      <c r="C2061" s="23">
        <v>4703041.4500000011</v>
      </c>
      <c r="D2061" s="23">
        <v>52157.94</v>
      </c>
      <c r="E2061" s="23">
        <v>4755199.3899999997</v>
      </c>
      <c r="F2061" s="31">
        <v>1.1090257348252797E-2</v>
      </c>
    </row>
    <row r="2062" spans="1:6" x14ac:dyDescent="0.2">
      <c r="A2062" s="38" t="s">
        <v>10</v>
      </c>
      <c r="B2062" s="23">
        <v>2870136</v>
      </c>
      <c r="C2062" s="23">
        <v>2862638</v>
      </c>
      <c r="D2062" s="23">
        <v>0</v>
      </c>
      <c r="E2062" s="23">
        <v>2862638</v>
      </c>
      <c r="F2062" s="31">
        <v>0</v>
      </c>
    </row>
    <row r="2063" spans="1:6" x14ac:dyDescent="0.2">
      <c r="A2063" s="38" t="s">
        <v>13</v>
      </c>
      <c r="B2063" s="23">
        <v>121074.48</v>
      </c>
      <c r="C2063" s="23">
        <v>121074.48</v>
      </c>
      <c r="D2063" s="23">
        <v>0</v>
      </c>
      <c r="E2063" s="23">
        <v>121074.48</v>
      </c>
      <c r="F2063" s="31">
        <v>0</v>
      </c>
    </row>
    <row r="2064" spans="1:6" x14ac:dyDescent="0.2">
      <c r="A2064" s="38" t="s">
        <v>15</v>
      </c>
      <c r="B2064" s="23">
        <v>285517.53999999998</v>
      </c>
      <c r="C2064" s="23">
        <v>285320.20999999996</v>
      </c>
      <c r="D2064" s="23">
        <v>0</v>
      </c>
      <c r="E2064" s="23">
        <v>285320.20999999996</v>
      </c>
      <c r="F2064" s="31">
        <v>0</v>
      </c>
    </row>
    <row r="2065" spans="1:6" x14ac:dyDescent="0.2">
      <c r="A2065" s="38" t="s">
        <v>17</v>
      </c>
      <c r="B2065" s="23">
        <v>92526.96</v>
      </c>
      <c r="C2065" s="23">
        <v>92326.950000000012</v>
      </c>
      <c r="D2065" s="23">
        <v>0</v>
      </c>
      <c r="E2065" s="23">
        <v>92326.950000000012</v>
      </c>
      <c r="F2065" s="31">
        <v>0</v>
      </c>
    </row>
    <row r="2066" spans="1:6" x14ac:dyDescent="0.2">
      <c r="A2066" s="38" t="s">
        <v>19</v>
      </c>
      <c r="B2066" s="23">
        <v>2244</v>
      </c>
      <c r="C2066" s="23">
        <v>2244</v>
      </c>
      <c r="D2066" s="23">
        <v>0</v>
      </c>
      <c r="E2066" s="23">
        <v>2244</v>
      </c>
      <c r="F2066" s="31">
        <v>0</v>
      </c>
    </row>
    <row r="2067" spans="1:6" x14ac:dyDescent="0.2">
      <c r="A2067" s="38" t="s">
        <v>21</v>
      </c>
      <c r="B2067" s="23">
        <v>17952</v>
      </c>
      <c r="C2067" s="23">
        <v>17952</v>
      </c>
      <c r="D2067" s="23">
        <v>0</v>
      </c>
      <c r="E2067" s="23">
        <v>17952</v>
      </c>
      <c r="F2067" s="31">
        <v>0</v>
      </c>
    </row>
    <row r="2068" spans="1:6" x14ac:dyDescent="0.2">
      <c r="A2068" s="38" t="s">
        <v>23</v>
      </c>
      <c r="B2068" s="23">
        <v>605.37</v>
      </c>
      <c r="C2068" s="23">
        <v>605.37</v>
      </c>
      <c r="D2068" s="23">
        <v>0</v>
      </c>
      <c r="E2068" s="23">
        <v>605.37</v>
      </c>
      <c r="F2068" s="31">
        <v>0</v>
      </c>
    </row>
    <row r="2069" spans="1:6" x14ac:dyDescent="0.2">
      <c r="A2069" s="38" t="s">
        <v>25</v>
      </c>
      <c r="B2069" s="23">
        <v>3632.23</v>
      </c>
      <c r="C2069" s="23">
        <v>3632.23</v>
      </c>
      <c r="D2069" s="23">
        <v>0</v>
      </c>
      <c r="E2069" s="23">
        <v>3632.23</v>
      </c>
      <c r="F2069" s="31">
        <v>0</v>
      </c>
    </row>
    <row r="2070" spans="1:6" x14ac:dyDescent="0.2">
      <c r="A2070" s="38" t="s">
        <v>27</v>
      </c>
      <c r="B2070" s="23">
        <v>37975.72</v>
      </c>
      <c r="C2070" s="23">
        <v>43105.72</v>
      </c>
      <c r="D2070" s="23">
        <v>33867.35</v>
      </c>
      <c r="E2070" s="23">
        <v>76973.070000000007</v>
      </c>
      <c r="F2070" s="31">
        <v>0.78568111146270136</v>
      </c>
    </row>
    <row r="2071" spans="1:6" x14ac:dyDescent="0.2">
      <c r="A2071" s="38" t="s">
        <v>29</v>
      </c>
      <c r="B2071" s="23">
        <v>70078.179999999993</v>
      </c>
      <c r="C2071" s="23">
        <v>70078.179999999993</v>
      </c>
      <c r="D2071" s="23">
        <v>17803.97</v>
      </c>
      <c r="E2071" s="23">
        <v>87882.15</v>
      </c>
      <c r="F2071" s="31">
        <v>0.25405868131849318</v>
      </c>
    </row>
    <row r="2072" spans="1:6" x14ac:dyDescent="0.2">
      <c r="A2072" s="38" t="s">
        <v>265</v>
      </c>
      <c r="B2072" s="23">
        <v>435000</v>
      </c>
      <c r="C2072" s="23">
        <v>435000</v>
      </c>
      <c r="D2072" s="23">
        <v>0</v>
      </c>
      <c r="E2072" s="23">
        <v>435000</v>
      </c>
      <c r="F2072" s="31">
        <v>0</v>
      </c>
    </row>
    <row r="2073" spans="1:6" x14ac:dyDescent="0.2">
      <c r="A2073" s="38" t="s">
        <v>31</v>
      </c>
      <c r="B2073" s="23">
        <v>6990.7</v>
      </c>
      <c r="C2073" s="23">
        <v>6990.7</v>
      </c>
      <c r="D2073" s="23">
        <v>-3412.02</v>
      </c>
      <c r="E2073" s="23">
        <v>3578.68</v>
      </c>
      <c r="F2073" s="31">
        <v>-0.48807987755160426</v>
      </c>
    </row>
    <row r="2074" spans="1:6" x14ac:dyDescent="0.2">
      <c r="A2074" s="38" t="s">
        <v>33</v>
      </c>
      <c r="B2074" s="23">
        <v>5981.41</v>
      </c>
      <c r="C2074" s="23">
        <v>5981.41</v>
      </c>
      <c r="D2074" s="23">
        <v>3898.64</v>
      </c>
      <c r="E2074" s="23">
        <v>9880.0499999999993</v>
      </c>
      <c r="F2074" s="31">
        <v>0.65179280470658252</v>
      </c>
    </row>
    <row r="2075" spans="1:6" x14ac:dyDescent="0.2">
      <c r="A2075" s="38" t="s">
        <v>35</v>
      </c>
      <c r="B2075" s="23">
        <v>432810.25</v>
      </c>
      <c r="C2075" s="23">
        <v>432510.75</v>
      </c>
      <c r="D2075" s="23">
        <v>0</v>
      </c>
      <c r="E2075" s="23">
        <v>432510.75</v>
      </c>
      <c r="F2075" s="31">
        <v>0</v>
      </c>
    </row>
    <row r="2076" spans="1:6" x14ac:dyDescent="0.2">
      <c r="A2076" s="38" t="s">
        <v>37</v>
      </c>
      <c r="B2076" s="23">
        <v>285517.53999999998</v>
      </c>
      <c r="C2076" s="23">
        <v>285320.20999999996</v>
      </c>
      <c r="D2076" s="23">
        <v>0</v>
      </c>
      <c r="E2076" s="23">
        <v>285320.20999999996</v>
      </c>
      <c r="F2076" s="31">
        <v>0</v>
      </c>
    </row>
    <row r="2077" spans="1:6" x14ac:dyDescent="0.2">
      <c r="A2077" s="38" t="s">
        <v>39</v>
      </c>
      <c r="B2077" s="23">
        <v>38261.24</v>
      </c>
      <c r="C2077" s="23">
        <v>38261.24</v>
      </c>
      <c r="D2077" s="23">
        <v>0</v>
      </c>
      <c r="E2077" s="23">
        <v>38261.24</v>
      </c>
      <c r="F2077" s="31">
        <v>0</v>
      </c>
    </row>
    <row r="2078" spans="1:6" x14ac:dyDescent="0.2">
      <c r="A2078" s="35" t="s">
        <v>211</v>
      </c>
      <c r="B2078" s="23">
        <v>1635000</v>
      </c>
      <c r="C2078" s="23">
        <v>1635000</v>
      </c>
      <c r="D2078" s="23">
        <v>-480000</v>
      </c>
      <c r="E2078" s="23">
        <v>1155000</v>
      </c>
      <c r="F2078" s="31">
        <v>-0.29357798165137616</v>
      </c>
    </row>
    <row r="2079" spans="1:6" x14ac:dyDescent="0.2">
      <c r="A2079" s="36" t="s">
        <v>1645</v>
      </c>
      <c r="B2079" s="23">
        <v>605000</v>
      </c>
      <c r="C2079" s="23">
        <v>605000</v>
      </c>
      <c r="D2079" s="23">
        <v>-480000</v>
      </c>
      <c r="E2079" s="23">
        <v>125000</v>
      </c>
      <c r="F2079" s="31">
        <v>-0.79338842975206614</v>
      </c>
    </row>
    <row r="2080" spans="1:6" x14ac:dyDescent="0.2">
      <c r="A2080" s="37" t="s">
        <v>121</v>
      </c>
      <c r="B2080" s="23">
        <v>55000</v>
      </c>
      <c r="C2080" s="23">
        <v>55000</v>
      </c>
      <c r="D2080" s="23">
        <v>-55000</v>
      </c>
      <c r="E2080" s="23">
        <v>0</v>
      </c>
      <c r="F2080" s="31">
        <v>-1</v>
      </c>
    </row>
    <row r="2081" spans="1:6" x14ac:dyDescent="0.2">
      <c r="A2081" s="38" t="s">
        <v>149</v>
      </c>
      <c r="B2081" s="23">
        <v>55000</v>
      </c>
      <c r="C2081" s="23">
        <v>55000</v>
      </c>
      <c r="D2081" s="23">
        <v>-55000</v>
      </c>
      <c r="E2081" s="23">
        <v>0</v>
      </c>
      <c r="F2081" s="31">
        <v>-1</v>
      </c>
    </row>
    <row r="2082" spans="1:6" x14ac:dyDescent="0.2">
      <c r="A2082" s="37" t="s">
        <v>575</v>
      </c>
      <c r="B2082" s="23">
        <v>550000</v>
      </c>
      <c r="C2082" s="23">
        <v>550000</v>
      </c>
      <c r="D2082" s="23">
        <v>-550000</v>
      </c>
      <c r="E2082" s="23">
        <v>0</v>
      </c>
      <c r="F2082" s="31">
        <v>-1</v>
      </c>
    </row>
    <row r="2083" spans="1:6" x14ac:dyDescent="0.2">
      <c r="A2083" s="38" t="s">
        <v>1648</v>
      </c>
      <c r="B2083" s="23">
        <v>250000</v>
      </c>
      <c r="C2083" s="23">
        <v>250000</v>
      </c>
      <c r="D2083" s="23">
        <v>-250000</v>
      </c>
      <c r="E2083" s="23">
        <v>0</v>
      </c>
      <c r="F2083" s="31">
        <v>-1</v>
      </c>
    </row>
    <row r="2084" spans="1:6" x14ac:dyDescent="0.2">
      <c r="A2084" s="38" t="s">
        <v>576</v>
      </c>
      <c r="B2084" s="23">
        <v>300000</v>
      </c>
      <c r="C2084" s="23">
        <v>300000</v>
      </c>
      <c r="D2084" s="23">
        <v>-300000</v>
      </c>
      <c r="E2084" s="23">
        <v>0</v>
      </c>
      <c r="F2084" s="31">
        <v>-1</v>
      </c>
    </row>
    <row r="2085" spans="1:6" x14ac:dyDescent="0.2">
      <c r="A2085" s="37" t="s">
        <v>231</v>
      </c>
      <c r="B2085" s="23">
        <v>0</v>
      </c>
      <c r="C2085" s="23">
        <v>0</v>
      </c>
      <c r="D2085" s="23">
        <v>125000</v>
      </c>
      <c r="E2085" s="23">
        <v>125000</v>
      </c>
      <c r="F2085" s="31">
        <v>0</v>
      </c>
    </row>
    <row r="2086" spans="1:6" x14ac:dyDescent="0.2">
      <c r="A2086" s="38" t="s">
        <v>234</v>
      </c>
      <c r="B2086" s="23">
        <v>0</v>
      </c>
      <c r="C2086" s="23">
        <v>0</v>
      </c>
      <c r="D2086" s="23">
        <v>125000</v>
      </c>
      <c r="E2086" s="23">
        <v>125000</v>
      </c>
      <c r="F2086" s="31">
        <v>0</v>
      </c>
    </row>
    <row r="2087" spans="1:6" x14ac:dyDescent="0.2">
      <c r="A2087" s="36" t="s">
        <v>212</v>
      </c>
      <c r="B2087" s="23">
        <v>1030000</v>
      </c>
      <c r="C2087" s="23">
        <v>1030000</v>
      </c>
      <c r="D2087" s="23">
        <v>0</v>
      </c>
      <c r="E2087" s="23">
        <v>1030000</v>
      </c>
      <c r="F2087" s="31">
        <v>0</v>
      </c>
    </row>
    <row r="2088" spans="1:6" x14ac:dyDescent="0.2">
      <c r="A2088" s="37" t="s">
        <v>575</v>
      </c>
      <c r="B2088" s="23">
        <v>1030000</v>
      </c>
      <c r="C2088" s="23">
        <v>1030000</v>
      </c>
      <c r="D2088" s="23">
        <v>0</v>
      </c>
      <c r="E2088" s="23">
        <v>1030000</v>
      </c>
      <c r="F2088" s="31">
        <v>0</v>
      </c>
    </row>
    <row r="2089" spans="1:6" x14ac:dyDescent="0.2">
      <c r="A2089" s="38" t="s">
        <v>796</v>
      </c>
      <c r="B2089" s="23">
        <v>1000000</v>
      </c>
      <c r="C2089" s="23">
        <v>1000000</v>
      </c>
      <c r="D2089" s="23">
        <v>0</v>
      </c>
      <c r="E2089" s="23">
        <v>1000000</v>
      </c>
      <c r="F2089" s="31">
        <v>0</v>
      </c>
    </row>
    <row r="2090" spans="1:6" x14ac:dyDescent="0.2">
      <c r="A2090" s="38" t="s">
        <v>576</v>
      </c>
      <c r="B2090" s="23">
        <v>30000</v>
      </c>
      <c r="C2090" s="23">
        <v>30000</v>
      </c>
      <c r="D2090" s="23">
        <v>0</v>
      </c>
      <c r="E2090" s="23">
        <v>30000</v>
      </c>
      <c r="F2090" s="31">
        <v>0</v>
      </c>
    </row>
    <row r="2091" spans="1:6" x14ac:dyDescent="0.2">
      <c r="A2091" s="35" t="s">
        <v>208</v>
      </c>
      <c r="B2091" s="23">
        <v>953941.69000000006</v>
      </c>
      <c r="C2091" s="23">
        <v>953941.69</v>
      </c>
      <c r="D2091" s="23">
        <v>-735648.58</v>
      </c>
      <c r="E2091" s="23">
        <v>218293.11</v>
      </c>
      <c r="F2091" s="31">
        <v>-0.77116723979219315</v>
      </c>
    </row>
    <row r="2092" spans="1:6" x14ac:dyDescent="0.2">
      <c r="A2092" s="36" t="s">
        <v>381</v>
      </c>
      <c r="B2092" s="23">
        <v>417536.15</v>
      </c>
      <c r="C2092" s="23">
        <v>417536.15</v>
      </c>
      <c r="D2092" s="23">
        <v>-210680.48</v>
      </c>
      <c r="E2092" s="23">
        <v>206855.66999999998</v>
      </c>
      <c r="F2092" s="31">
        <v>-0.5045802141922322</v>
      </c>
    </row>
    <row r="2093" spans="1:6" x14ac:dyDescent="0.2">
      <c r="A2093" s="37" t="s">
        <v>121</v>
      </c>
      <c r="B2093" s="23">
        <v>351936.15</v>
      </c>
      <c r="C2093" s="23">
        <v>351936.15</v>
      </c>
      <c r="D2093" s="23">
        <v>-145080.48000000001</v>
      </c>
      <c r="E2093" s="23">
        <v>206855.66999999998</v>
      </c>
      <c r="F2093" s="31">
        <v>-0.41223523073716639</v>
      </c>
    </row>
    <row r="2094" spans="1:6" x14ac:dyDescent="0.2">
      <c r="A2094" s="38" t="s">
        <v>149</v>
      </c>
      <c r="B2094" s="23">
        <v>28000</v>
      </c>
      <c r="C2094" s="23">
        <v>28000</v>
      </c>
      <c r="D2094" s="23">
        <v>-28000</v>
      </c>
      <c r="E2094" s="23">
        <v>0</v>
      </c>
      <c r="F2094" s="31">
        <v>-1</v>
      </c>
    </row>
    <row r="2095" spans="1:6" x14ac:dyDescent="0.2">
      <c r="A2095" s="38" t="s">
        <v>137</v>
      </c>
      <c r="B2095" s="23">
        <v>55000</v>
      </c>
      <c r="C2095" s="23">
        <v>53000</v>
      </c>
      <c r="D2095" s="23">
        <v>-45080.480000000003</v>
      </c>
      <c r="E2095" s="23">
        <v>7919.5199999999968</v>
      </c>
      <c r="F2095" s="31">
        <v>-0.85057509433962275</v>
      </c>
    </row>
    <row r="2096" spans="1:6" x14ac:dyDescent="0.2">
      <c r="A2096" s="38" t="s">
        <v>465</v>
      </c>
      <c r="B2096" s="23">
        <v>20000</v>
      </c>
      <c r="C2096" s="23">
        <v>20000</v>
      </c>
      <c r="D2096" s="23">
        <v>-20000</v>
      </c>
      <c r="E2096" s="23">
        <v>0</v>
      </c>
      <c r="F2096" s="31">
        <v>-1</v>
      </c>
    </row>
    <row r="2097" spans="1:6" x14ac:dyDescent="0.2">
      <c r="A2097" s="38" t="s">
        <v>1638</v>
      </c>
      <c r="B2097" s="23">
        <v>5117.1499999999996</v>
      </c>
      <c r="C2097" s="23">
        <v>5117.1499999999996</v>
      </c>
      <c r="D2097" s="23">
        <v>0</v>
      </c>
      <c r="E2097" s="23">
        <v>5117.1499999999996</v>
      </c>
      <c r="F2097" s="31">
        <v>0</v>
      </c>
    </row>
    <row r="2098" spans="1:6" x14ac:dyDescent="0.2">
      <c r="A2098" s="38" t="s">
        <v>161</v>
      </c>
      <c r="B2098" s="23">
        <v>45000</v>
      </c>
      <c r="C2098" s="23">
        <v>45000</v>
      </c>
      <c r="D2098" s="23">
        <v>-45000</v>
      </c>
      <c r="E2098" s="23">
        <v>0</v>
      </c>
      <c r="F2098" s="31">
        <v>-1</v>
      </c>
    </row>
    <row r="2099" spans="1:6" x14ac:dyDescent="0.2">
      <c r="A2099" s="38" t="s">
        <v>859</v>
      </c>
      <c r="B2099" s="23">
        <v>188299</v>
      </c>
      <c r="C2099" s="23">
        <v>190299</v>
      </c>
      <c r="D2099" s="23">
        <v>0</v>
      </c>
      <c r="E2099" s="23">
        <v>190299</v>
      </c>
      <c r="F2099" s="31">
        <v>0</v>
      </c>
    </row>
    <row r="2100" spans="1:6" x14ac:dyDescent="0.2">
      <c r="A2100" s="38" t="s">
        <v>359</v>
      </c>
      <c r="B2100" s="23">
        <v>1740</v>
      </c>
      <c r="C2100" s="23">
        <v>1740</v>
      </c>
      <c r="D2100" s="23">
        <v>0</v>
      </c>
      <c r="E2100" s="23">
        <v>1740</v>
      </c>
      <c r="F2100" s="31">
        <v>0</v>
      </c>
    </row>
    <row r="2101" spans="1:6" x14ac:dyDescent="0.2">
      <c r="A2101" s="38" t="s">
        <v>155</v>
      </c>
      <c r="B2101" s="23">
        <v>7000</v>
      </c>
      <c r="C2101" s="23">
        <v>7000</v>
      </c>
      <c r="D2101" s="23">
        <v>-7000</v>
      </c>
      <c r="E2101" s="23">
        <v>0</v>
      </c>
      <c r="F2101" s="31">
        <v>-1</v>
      </c>
    </row>
    <row r="2102" spans="1:6" x14ac:dyDescent="0.2">
      <c r="A2102" s="38" t="s">
        <v>554</v>
      </c>
      <c r="B2102" s="23">
        <v>1780</v>
      </c>
      <c r="C2102" s="23">
        <v>1780</v>
      </c>
      <c r="D2102" s="23">
        <v>0</v>
      </c>
      <c r="E2102" s="23">
        <v>1780</v>
      </c>
      <c r="F2102" s="31">
        <v>0</v>
      </c>
    </row>
    <row r="2103" spans="1:6" x14ac:dyDescent="0.2">
      <c r="A2103" s="37" t="s">
        <v>231</v>
      </c>
      <c r="B2103" s="23">
        <v>65600</v>
      </c>
      <c r="C2103" s="23">
        <v>65600</v>
      </c>
      <c r="D2103" s="23">
        <v>-65600</v>
      </c>
      <c r="E2103" s="23">
        <v>0</v>
      </c>
      <c r="F2103" s="31">
        <v>-1</v>
      </c>
    </row>
    <row r="2104" spans="1:6" x14ac:dyDescent="0.2">
      <c r="A2104" s="38" t="s">
        <v>234</v>
      </c>
      <c r="B2104" s="23">
        <v>65600</v>
      </c>
      <c r="C2104" s="23">
        <v>65600</v>
      </c>
      <c r="D2104" s="23">
        <v>-65600</v>
      </c>
      <c r="E2104" s="23">
        <v>0</v>
      </c>
      <c r="F2104" s="31">
        <v>-1</v>
      </c>
    </row>
    <row r="2105" spans="1:6" x14ac:dyDescent="0.2">
      <c r="A2105" s="36" t="s">
        <v>209</v>
      </c>
      <c r="B2105" s="23">
        <v>386905.54000000004</v>
      </c>
      <c r="C2105" s="23">
        <v>386905.54000000004</v>
      </c>
      <c r="D2105" s="23">
        <v>-375468.1</v>
      </c>
      <c r="E2105" s="23">
        <v>11437.44</v>
      </c>
      <c r="F2105" s="31">
        <v>-0.97043867606548084</v>
      </c>
    </row>
    <row r="2106" spans="1:6" x14ac:dyDescent="0.2">
      <c r="A2106" s="37" t="s">
        <v>121</v>
      </c>
      <c r="B2106" s="23">
        <v>161000</v>
      </c>
      <c r="C2106" s="23">
        <v>181437.44</v>
      </c>
      <c r="D2106" s="23">
        <v>-170000</v>
      </c>
      <c r="E2106" s="23">
        <v>11437.44</v>
      </c>
      <c r="F2106" s="31">
        <v>-0.93696207353895644</v>
      </c>
    </row>
    <row r="2107" spans="1:6" x14ac:dyDescent="0.2">
      <c r="A2107" s="38" t="s">
        <v>149</v>
      </c>
      <c r="B2107" s="23">
        <v>10000</v>
      </c>
      <c r="C2107" s="23">
        <v>20000</v>
      </c>
      <c r="D2107" s="23">
        <v>-20000</v>
      </c>
      <c r="E2107" s="23">
        <v>0</v>
      </c>
      <c r="F2107" s="31">
        <v>-1</v>
      </c>
    </row>
    <row r="2108" spans="1:6" x14ac:dyDescent="0.2">
      <c r="A2108" s="38" t="s">
        <v>137</v>
      </c>
      <c r="B2108" s="23">
        <v>0</v>
      </c>
      <c r="C2108" s="23">
        <v>130000</v>
      </c>
      <c r="D2108" s="23">
        <v>-130000</v>
      </c>
      <c r="E2108" s="23">
        <v>0</v>
      </c>
      <c r="F2108" s="31">
        <v>-1</v>
      </c>
    </row>
    <row r="2109" spans="1:6" x14ac:dyDescent="0.2">
      <c r="A2109" s="38" t="s">
        <v>1044</v>
      </c>
      <c r="B2109" s="23">
        <v>131000</v>
      </c>
      <c r="C2109" s="23">
        <v>0</v>
      </c>
      <c r="D2109" s="23">
        <v>0</v>
      </c>
      <c r="E2109" s="23">
        <v>0</v>
      </c>
      <c r="F2109" s="31">
        <v>0</v>
      </c>
    </row>
    <row r="2110" spans="1:6" x14ac:dyDescent="0.2">
      <c r="A2110" s="38" t="s">
        <v>218</v>
      </c>
      <c r="B2110" s="23">
        <v>0</v>
      </c>
      <c r="C2110" s="23">
        <v>9555.84</v>
      </c>
      <c r="D2110" s="23">
        <v>0</v>
      </c>
      <c r="E2110" s="23">
        <v>9555.84</v>
      </c>
      <c r="F2110" s="31">
        <v>0</v>
      </c>
    </row>
    <row r="2111" spans="1:6" x14ac:dyDescent="0.2">
      <c r="A2111" s="38" t="s">
        <v>175</v>
      </c>
      <c r="B2111" s="23">
        <v>20000</v>
      </c>
      <c r="C2111" s="23">
        <v>20000</v>
      </c>
      <c r="D2111" s="23">
        <v>-20000</v>
      </c>
      <c r="E2111" s="23">
        <v>0</v>
      </c>
      <c r="F2111" s="31">
        <v>-1</v>
      </c>
    </row>
    <row r="2112" spans="1:6" x14ac:dyDescent="0.2">
      <c r="A2112" s="38" t="s">
        <v>385</v>
      </c>
      <c r="B2112" s="23">
        <v>0</v>
      </c>
      <c r="C2112" s="23">
        <v>1881.6</v>
      </c>
      <c r="D2112" s="23">
        <v>0</v>
      </c>
      <c r="E2112" s="23">
        <v>1881.6</v>
      </c>
      <c r="F2112" s="31">
        <v>0</v>
      </c>
    </row>
    <row r="2113" spans="1:6" x14ac:dyDescent="0.2">
      <c r="A2113" s="37" t="s">
        <v>575</v>
      </c>
      <c r="B2113" s="23">
        <v>225905.54</v>
      </c>
      <c r="C2113" s="23">
        <v>205468.1</v>
      </c>
      <c r="D2113" s="23">
        <v>-205468.1</v>
      </c>
      <c r="E2113" s="23">
        <v>0</v>
      </c>
      <c r="F2113" s="31">
        <v>-1</v>
      </c>
    </row>
    <row r="2114" spans="1:6" x14ac:dyDescent="0.2">
      <c r="A2114" s="38" t="s">
        <v>796</v>
      </c>
      <c r="B2114" s="23">
        <v>216905.54</v>
      </c>
      <c r="C2114" s="23">
        <v>205468.1</v>
      </c>
      <c r="D2114" s="23">
        <v>-205468.1</v>
      </c>
      <c r="E2114" s="23">
        <v>0</v>
      </c>
      <c r="F2114" s="31">
        <v>-1</v>
      </c>
    </row>
    <row r="2115" spans="1:6" x14ac:dyDescent="0.2">
      <c r="A2115" s="38" t="s">
        <v>576</v>
      </c>
      <c r="B2115" s="23">
        <v>9000</v>
      </c>
      <c r="C2115" s="23">
        <v>0</v>
      </c>
      <c r="D2115" s="23">
        <v>0</v>
      </c>
      <c r="E2115" s="23">
        <v>0</v>
      </c>
      <c r="F2115" s="31">
        <v>0</v>
      </c>
    </row>
    <row r="2116" spans="1:6" x14ac:dyDescent="0.2">
      <c r="A2116" s="36" t="s">
        <v>1644</v>
      </c>
      <c r="B2116" s="23">
        <v>149500</v>
      </c>
      <c r="C2116" s="23">
        <v>149500</v>
      </c>
      <c r="D2116" s="23">
        <v>-149500</v>
      </c>
      <c r="E2116" s="23">
        <v>0</v>
      </c>
      <c r="F2116" s="31">
        <v>-1</v>
      </c>
    </row>
    <row r="2117" spans="1:6" x14ac:dyDescent="0.2">
      <c r="A2117" s="37" t="s">
        <v>121</v>
      </c>
      <c r="B2117" s="23">
        <v>149500</v>
      </c>
      <c r="C2117" s="23">
        <v>140500</v>
      </c>
      <c r="D2117" s="23">
        <v>-140500</v>
      </c>
      <c r="E2117" s="23">
        <v>0</v>
      </c>
      <c r="F2117" s="31">
        <v>-1</v>
      </c>
    </row>
    <row r="2118" spans="1:6" x14ac:dyDescent="0.2">
      <c r="A2118" s="38" t="s">
        <v>149</v>
      </c>
      <c r="B2118" s="23">
        <v>0</v>
      </c>
      <c r="C2118" s="23">
        <v>10000</v>
      </c>
      <c r="D2118" s="23">
        <v>-10000</v>
      </c>
      <c r="E2118" s="23">
        <v>0</v>
      </c>
      <c r="F2118" s="31">
        <v>-1</v>
      </c>
    </row>
    <row r="2119" spans="1:6" x14ac:dyDescent="0.2">
      <c r="A2119" s="38" t="s">
        <v>137</v>
      </c>
      <c r="B2119" s="23">
        <v>149500</v>
      </c>
      <c r="C2119" s="23">
        <v>0</v>
      </c>
      <c r="D2119" s="23">
        <v>0</v>
      </c>
      <c r="E2119" s="23">
        <v>0</v>
      </c>
      <c r="F2119" s="31">
        <v>0</v>
      </c>
    </row>
    <row r="2120" spans="1:6" x14ac:dyDescent="0.2">
      <c r="A2120" s="38" t="s">
        <v>1044</v>
      </c>
      <c r="B2120" s="23">
        <v>0</v>
      </c>
      <c r="C2120" s="23">
        <v>130500</v>
      </c>
      <c r="D2120" s="23">
        <v>-130500</v>
      </c>
      <c r="E2120" s="23">
        <v>0</v>
      </c>
      <c r="F2120" s="31">
        <v>-1</v>
      </c>
    </row>
    <row r="2121" spans="1:6" x14ac:dyDescent="0.2">
      <c r="A2121" s="37" t="s">
        <v>575</v>
      </c>
      <c r="B2121" s="23">
        <v>0</v>
      </c>
      <c r="C2121" s="23">
        <v>9000</v>
      </c>
      <c r="D2121" s="23">
        <v>-9000</v>
      </c>
      <c r="E2121" s="23">
        <v>0</v>
      </c>
      <c r="F2121" s="31">
        <v>-1</v>
      </c>
    </row>
    <row r="2122" spans="1:6" x14ac:dyDescent="0.2">
      <c r="A2122" s="38" t="s">
        <v>576</v>
      </c>
      <c r="B2122" s="23">
        <v>0</v>
      </c>
      <c r="C2122" s="23">
        <v>9000</v>
      </c>
      <c r="D2122" s="23">
        <v>-9000</v>
      </c>
      <c r="E2122" s="23">
        <v>0</v>
      </c>
      <c r="F2122" s="31">
        <v>-1</v>
      </c>
    </row>
    <row r="2123" spans="1:6" x14ac:dyDescent="0.2">
      <c r="A2123" s="24" t="s">
        <v>1047</v>
      </c>
      <c r="B2123" s="23">
        <v>46672318.969999991</v>
      </c>
      <c r="C2123" s="23">
        <v>46672318.969999984</v>
      </c>
      <c r="D2123" s="23">
        <v>-22603717.880000006</v>
      </c>
      <c r="E2123" s="23">
        <v>24068601.089999992</v>
      </c>
      <c r="F2123" s="31">
        <v>-0.48430672353197657</v>
      </c>
    </row>
    <row r="2124" spans="1:6" x14ac:dyDescent="0.2">
      <c r="A2124" s="34" t="s">
        <v>1048</v>
      </c>
      <c r="B2124" s="23">
        <v>13000000</v>
      </c>
      <c r="C2124" s="23">
        <v>13000000</v>
      </c>
      <c r="D2124" s="23">
        <v>-9750000</v>
      </c>
      <c r="E2124" s="23">
        <v>3250000</v>
      </c>
      <c r="F2124" s="31">
        <v>-0.75</v>
      </c>
    </row>
    <row r="2125" spans="1:6" x14ac:dyDescent="0.2">
      <c r="A2125" s="35" t="s">
        <v>792</v>
      </c>
      <c r="B2125" s="23">
        <v>13000000</v>
      </c>
      <c r="C2125" s="23">
        <v>13000000</v>
      </c>
      <c r="D2125" s="23">
        <v>-9750000</v>
      </c>
      <c r="E2125" s="23">
        <v>3250000</v>
      </c>
      <c r="F2125" s="31">
        <v>-0.75</v>
      </c>
    </row>
    <row r="2126" spans="1:6" x14ac:dyDescent="0.2">
      <c r="A2126" s="36" t="s">
        <v>1050</v>
      </c>
      <c r="B2126" s="23">
        <v>13000000</v>
      </c>
      <c r="C2126" s="23">
        <v>13000000</v>
      </c>
      <c r="D2126" s="23">
        <v>-9750000</v>
      </c>
      <c r="E2126" s="23">
        <v>3250000</v>
      </c>
      <c r="F2126" s="31">
        <v>-0.75</v>
      </c>
    </row>
    <row r="2127" spans="1:6" x14ac:dyDescent="0.2">
      <c r="A2127" s="37" t="s">
        <v>575</v>
      </c>
      <c r="B2127" s="23">
        <v>13000000</v>
      </c>
      <c r="C2127" s="23">
        <v>13000000</v>
      </c>
      <c r="D2127" s="23">
        <v>-9750000</v>
      </c>
      <c r="E2127" s="23">
        <v>3250000</v>
      </c>
      <c r="F2127" s="31">
        <v>-0.75</v>
      </c>
    </row>
    <row r="2128" spans="1:6" x14ac:dyDescent="0.2">
      <c r="A2128" s="38" t="s">
        <v>796</v>
      </c>
      <c r="B2128" s="23">
        <v>13000000</v>
      </c>
      <c r="C2128" s="23">
        <v>13000000</v>
      </c>
      <c r="D2128" s="23">
        <v>-9750000</v>
      </c>
      <c r="E2128" s="23">
        <v>3250000</v>
      </c>
      <c r="F2128" s="31">
        <v>-0.75</v>
      </c>
    </row>
    <row r="2129" spans="1:6" x14ac:dyDescent="0.2">
      <c r="A2129" s="34" t="s">
        <v>1062</v>
      </c>
      <c r="B2129" s="23">
        <v>3500000</v>
      </c>
      <c r="C2129" s="23">
        <v>3500000</v>
      </c>
      <c r="D2129" s="23">
        <v>-2333333.33</v>
      </c>
      <c r="E2129" s="23">
        <v>1166666.67</v>
      </c>
      <c r="F2129" s="31">
        <v>-0.66666666571428579</v>
      </c>
    </row>
    <row r="2130" spans="1:6" x14ac:dyDescent="0.2">
      <c r="A2130" s="35" t="s">
        <v>792</v>
      </c>
      <c r="B2130" s="23">
        <v>3500000</v>
      </c>
      <c r="C2130" s="23">
        <v>3500000</v>
      </c>
      <c r="D2130" s="23">
        <v>-2333333.33</v>
      </c>
      <c r="E2130" s="23">
        <v>1166666.67</v>
      </c>
      <c r="F2130" s="31">
        <v>-0.66666666571428579</v>
      </c>
    </row>
    <row r="2131" spans="1:6" x14ac:dyDescent="0.2">
      <c r="A2131" s="36" t="s">
        <v>1064</v>
      </c>
      <c r="B2131" s="23">
        <v>3500000</v>
      </c>
      <c r="C2131" s="23">
        <v>3500000</v>
      </c>
      <c r="D2131" s="23">
        <v>-2333333.33</v>
      </c>
      <c r="E2131" s="23">
        <v>1166666.67</v>
      </c>
      <c r="F2131" s="31">
        <v>-0.66666666571428579</v>
      </c>
    </row>
    <row r="2132" spans="1:6" x14ac:dyDescent="0.2">
      <c r="A2132" s="37" t="s">
        <v>575</v>
      </c>
      <c r="B2132" s="23">
        <v>3500000</v>
      </c>
      <c r="C2132" s="23">
        <v>3500000</v>
      </c>
      <c r="D2132" s="23">
        <v>-2333333.33</v>
      </c>
      <c r="E2132" s="23">
        <v>1166666.67</v>
      </c>
      <c r="F2132" s="31">
        <v>-0.66666666571428579</v>
      </c>
    </row>
    <row r="2133" spans="1:6" x14ac:dyDescent="0.2">
      <c r="A2133" s="38" t="s">
        <v>796</v>
      </c>
      <c r="B2133" s="23">
        <v>3500000</v>
      </c>
      <c r="C2133" s="23">
        <v>3500000</v>
      </c>
      <c r="D2133" s="23">
        <v>-2333333.33</v>
      </c>
      <c r="E2133" s="23">
        <v>1166666.67</v>
      </c>
      <c r="F2133" s="31">
        <v>-0.66666666571428579</v>
      </c>
    </row>
    <row r="2134" spans="1:6" x14ac:dyDescent="0.2">
      <c r="A2134" s="34" t="s">
        <v>1108</v>
      </c>
      <c r="B2134" s="23">
        <v>27474689.530000001</v>
      </c>
      <c r="C2134" s="23">
        <v>27474689.530000001</v>
      </c>
      <c r="D2134" s="23">
        <v>-10148994.639999999</v>
      </c>
      <c r="E2134" s="23">
        <v>17325694.890000001</v>
      </c>
      <c r="F2134" s="31">
        <v>-0.3693943339712053</v>
      </c>
    </row>
    <row r="2135" spans="1:6" x14ac:dyDescent="0.2">
      <c r="A2135" s="35" t="s">
        <v>7</v>
      </c>
      <c r="B2135" s="23">
        <v>3791248.12</v>
      </c>
      <c r="C2135" s="23">
        <v>3698237.7600000002</v>
      </c>
      <c r="D2135" s="23">
        <v>-161423.88</v>
      </c>
      <c r="E2135" s="23">
        <v>3536813.88</v>
      </c>
      <c r="F2135" s="31">
        <v>-4.3648864804192576E-2</v>
      </c>
    </row>
    <row r="2136" spans="1:6" x14ac:dyDescent="0.2">
      <c r="A2136" s="36" t="s">
        <v>41</v>
      </c>
      <c r="B2136" s="23">
        <v>859144.99999999988</v>
      </c>
      <c r="C2136" s="23">
        <v>859144.99999999977</v>
      </c>
      <c r="D2136" s="23">
        <v>0</v>
      </c>
      <c r="E2136" s="23">
        <v>859144.99999999977</v>
      </c>
      <c r="F2136" s="31">
        <v>0</v>
      </c>
    </row>
    <row r="2137" spans="1:6" x14ac:dyDescent="0.2">
      <c r="A2137" s="37" t="s">
        <v>42</v>
      </c>
      <c r="B2137" s="23">
        <v>856624.99999999988</v>
      </c>
      <c r="C2137" s="23">
        <v>856624.99999999977</v>
      </c>
      <c r="D2137" s="23">
        <v>0</v>
      </c>
      <c r="E2137" s="23">
        <v>856624.99999999977</v>
      </c>
      <c r="F2137" s="31">
        <v>0</v>
      </c>
    </row>
    <row r="2138" spans="1:6" x14ac:dyDescent="0.2">
      <c r="A2138" s="38" t="s">
        <v>43</v>
      </c>
      <c r="B2138" s="23">
        <v>3600</v>
      </c>
      <c r="C2138" s="23">
        <v>3600</v>
      </c>
      <c r="D2138" s="23">
        <v>0</v>
      </c>
      <c r="E2138" s="23">
        <v>3600</v>
      </c>
      <c r="F2138" s="31">
        <v>0</v>
      </c>
    </row>
    <row r="2139" spans="1:6" x14ac:dyDescent="0.2">
      <c r="A2139" s="38" t="s">
        <v>46</v>
      </c>
      <c r="B2139" s="23">
        <v>16000</v>
      </c>
      <c r="C2139" s="23">
        <v>16000</v>
      </c>
      <c r="D2139" s="23">
        <v>0</v>
      </c>
      <c r="E2139" s="23">
        <v>16000</v>
      </c>
      <c r="F2139" s="31">
        <v>0</v>
      </c>
    </row>
    <row r="2140" spans="1:6" x14ac:dyDescent="0.2">
      <c r="A2140" s="38" t="s">
        <v>48</v>
      </c>
      <c r="B2140" s="23">
        <v>10600</v>
      </c>
      <c r="C2140" s="23">
        <v>10017.6</v>
      </c>
      <c r="D2140" s="23">
        <v>0</v>
      </c>
      <c r="E2140" s="23">
        <v>10017.6</v>
      </c>
      <c r="F2140" s="31">
        <v>0</v>
      </c>
    </row>
    <row r="2141" spans="1:6" x14ac:dyDescent="0.2">
      <c r="A2141" s="38" t="s">
        <v>54</v>
      </c>
      <c r="B2141" s="23">
        <v>7000</v>
      </c>
      <c r="C2141" s="23">
        <v>9031.25</v>
      </c>
      <c r="D2141" s="23">
        <v>0</v>
      </c>
      <c r="E2141" s="23">
        <v>9031.25</v>
      </c>
      <c r="F2141" s="31">
        <v>0</v>
      </c>
    </row>
    <row r="2142" spans="1:6" x14ac:dyDescent="0.2">
      <c r="A2142" s="38" t="s">
        <v>56</v>
      </c>
      <c r="B2142" s="23">
        <v>570990.34</v>
      </c>
      <c r="C2142" s="23">
        <v>601338.16999999993</v>
      </c>
      <c r="D2142" s="23">
        <v>0</v>
      </c>
      <c r="E2142" s="23">
        <v>601338.16999999993</v>
      </c>
      <c r="F2142" s="31">
        <v>0</v>
      </c>
    </row>
    <row r="2143" spans="1:6" x14ac:dyDescent="0.2">
      <c r="A2143" s="38" t="s">
        <v>58</v>
      </c>
      <c r="B2143" s="23">
        <v>168000</v>
      </c>
      <c r="C2143" s="23">
        <v>156333.76999999999</v>
      </c>
      <c r="D2143" s="23">
        <v>0</v>
      </c>
      <c r="E2143" s="23">
        <v>156333.76999999999</v>
      </c>
      <c r="F2143" s="31">
        <v>0</v>
      </c>
    </row>
    <row r="2144" spans="1:6" x14ac:dyDescent="0.2">
      <c r="A2144" s="38" t="s">
        <v>274</v>
      </c>
      <c r="B2144" s="23">
        <v>1000</v>
      </c>
      <c r="C2144" s="23">
        <v>2.5</v>
      </c>
      <c r="D2144" s="23">
        <v>0</v>
      </c>
      <c r="E2144" s="23">
        <v>2.5</v>
      </c>
      <c r="F2144" s="31">
        <v>0</v>
      </c>
    </row>
    <row r="2145" spans="1:6" x14ac:dyDescent="0.2">
      <c r="A2145" s="38" t="s">
        <v>1029</v>
      </c>
      <c r="B2145" s="23">
        <v>5000</v>
      </c>
      <c r="C2145" s="23">
        <v>0</v>
      </c>
      <c r="D2145" s="23">
        <v>0</v>
      </c>
      <c r="E2145" s="23">
        <v>0</v>
      </c>
      <c r="F2145" s="31">
        <v>0</v>
      </c>
    </row>
    <row r="2146" spans="1:6" x14ac:dyDescent="0.2">
      <c r="A2146" s="38" t="s">
        <v>276</v>
      </c>
      <c r="B2146" s="23">
        <v>500</v>
      </c>
      <c r="C2146" s="23">
        <v>0</v>
      </c>
      <c r="D2146" s="23">
        <v>0</v>
      </c>
      <c r="E2146" s="23">
        <v>0</v>
      </c>
      <c r="F2146" s="31">
        <v>0</v>
      </c>
    </row>
    <row r="2147" spans="1:6" x14ac:dyDescent="0.2">
      <c r="A2147" s="38" t="s">
        <v>278</v>
      </c>
      <c r="B2147" s="23">
        <v>1500</v>
      </c>
      <c r="C2147" s="23">
        <v>0</v>
      </c>
      <c r="D2147" s="23">
        <v>0</v>
      </c>
      <c r="E2147" s="23">
        <v>0</v>
      </c>
      <c r="F2147" s="31">
        <v>0</v>
      </c>
    </row>
    <row r="2148" spans="1:6" x14ac:dyDescent="0.2">
      <c r="A2148" s="38" t="s">
        <v>62</v>
      </c>
      <c r="B2148" s="23">
        <v>50</v>
      </c>
      <c r="C2148" s="23">
        <v>0</v>
      </c>
      <c r="D2148" s="23">
        <v>0</v>
      </c>
      <c r="E2148" s="23">
        <v>0</v>
      </c>
      <c r="F2148" s="31">
        <v>0</v>
      </c>
    </row>
    <row r="2149" spans="1:6" x14ac:dyDescent="0.2">
      <c r="A2149" s="38" t="s">
        <v>299</v>
      </c>
      <c r="B2149" s="23">
        <v>50</v>
      </c>
      <c r="C2149" s="23">
        <v>50</v>
      </c>
      <c r="D2149" s="23">
        <v>0</v>
      </c>
      <c r="E2149" s="23">
        <v>50</v>
      </c>
      <c r="F2149" s="31">
        <v>0</v>
      </c>
    </row>
    <row r="2150" spans="1:6" x14ac:dyDescent="0.2">
      <c r="A2150" s="38" t="s">
        <v>64</v>
      </c>
      <c r="B2150" s="23">
        <v>23874.22</v>
      </c>
      <c r="C2150" s="23">
        <v>12476.980000000001</v>
      </c>
      <c r="D2150" s="23">
        <v>0</v>
      </c>
      <c r="E2150" s="23">
        <v>12476.980000000001</v>
      </c>
      <c r="F2150" s="31">
        <v>0</v>
      </c>
    </row>
    <row r="2151" spans="1:6" x14ac:dyDescent="0.2">
      <c r="A2151" s="38" t="s">
        <v>66</v>
      </c>
      <c r="B2151" s="23">
        <v>7000</v>
      </c>
      <c r="C2151" s="23">
        <v>7000</v>
      </c>
      <c r="D2151" s="23">
        <v>0</v>
      </c>
      <c r="E2151" s="23">
        <v>7000</v>
      </c>
      <c r="F2151" s="31">
        <v>0</v>
      </c>
    </row>
    <row r="2152" spans="1:6" x14ac:dyDescent="0.2">
      <c r="A2152" s="38" t="s">
        <v>372</v>
      </c>
      <c r="B2152" s="23">
        <v>11201.44</v>
      </c>
      <c r="C2152" s="23">
        <v>5201.4400000000005</v>
      </c>
      <c r="D2152" s="23">
        <v>0</v>
      </c>
      <c r="E2152" s="23">
        <v>5201.4400000000005</v>
      </c>
      <c r="F2152" s="31">
        <v>0</v>
      </c>
    </row>
    <row r="2153" spans="1:6" x14ac:dyDescent="0.2">
      <c r="A2153" s="38" t="s">
        <v>70</v>
      </c>
      <c r="B2153" s="23">
        <v>7250</v>
      </c>
      <c r="C2153" s="23">
        <v>7250</v>
      </c>
      <c r="D2153" s="23">
        <v>0</v>
      </c>
      <c r="E2153" s="23">
        <v>7250</v>
      </c>
      <c r="F2153" s="31">
        <v>0</v>
      </c>
    </row>
    <row r="2154" spans="1:6" x14ac:dyDescent="0.2">
      <c r="A2154" s="38" t="s">
        <v>280</v>
      </c>
      <c r="B2154" s="23">
        <v>50</v>
      </c>
      <c r="C2154" s="23">
        <v>0</v>
      </c>
      <c r="D2154" s="23">
        <v>0</v>
      </c>
      <c r="E2154" s="23">
        <v>0</v>
      </c>
      <c r="F2154" s="31">
        <v>0</v>
      </c>
    </row>
    <row r="2155" spans="1:6" x14ac:dyDescent="0.2">
      <c r="A2155" s="38" t="s">
        <v>72</v>
      </c>
      <c r="B2155" s="23">
        <v>100</v>
      </c>
      <c r="C2155" s="23">
        <v>0</v>
      </c>
      <c r="D2155" s="23">
        <v>0</v>
      </c>
      <c r="E2155" s="23">
        <v>0</v>
      </c>
      <c r="F2155" s="31">
        <v>0</v>
      </c>
    </row>
    <row r="2156" spans="1:6" x14ac:dyDescent="0.2">
      <c r="A2156" s="38" t="s">
        <v>74</v>
      </c>
      <c r="B2156" s="23">
        <v>7000</v>
      </c>
      <c r="C2156" s="23">
        <v>7951.7</v>
      </c>
      <c r="D2156" s="23">
        <v>0</v>
      </c>
      <c r="E2156" s="23">
        <v>7951.7</v>
      </c>
      <c r="F2156" s="31">
        <v>0</v>
      </c>
    </row>
    <row r="2157" spans="1:6" x14ac:dyDescent="0.2">
      <c r="A2157" s="38" t="s">
        <v>76</v>
      </c>
      <c r="B2157" s="23">
        <v>1000</v>
      </c>
      <c r="C2157" s="23">
        <v>0</v>
      </c>
      <c r="D2157" s="23">
        <v>0</v>
      </c>
      <c r="E2157" s="23">
        <v>0</v>
      </c>
      <c r="F2157" s="31">
        <v>0</v>
      </c>
    </row>
    <row r="2158" spans="1:6" x14ac:dyDescent="0.2">
      <c r="A2158" s="38" t="s">
        <v>78</v>
      </c>
      <c r="B2158" s="23">
        <v>200</v>
      </c>
      <c r="C2158" s="23">
        <v>0</v>
      </c>
      <c r="D2158" s="23">
        <v>0</v>
      </c>
      <c r="E2158" s="23">
        <v>0</v>
      </c>
      <c r="F2158" s="31">
        <v>0</v>
      </c>
    </row>
    <row r="2159" spans="1:6" x14ac:dyDescent="0.2">
      <c r="A2159" s="38" t="s">
        <v>82</v>
      </c>
      <c r="B2159" s="23">
        <v>100</v>
      </c>
      <c r="C2159" s="23">
        <v>0</v>
      </c>
      <c r="D2159" s="23">
        <v>0</v>
      </c>
      <c r="E2159" s="23">
        <v>0</v>
      </c>
      <c r="F2159" s="31">
        <v>0</v>
      </c>
    </row>
    <row r="2160" spans="1:6" x14ac:dyDescent="0.2">
      <c r="A2160" s="38" t="s">
        <v>86</v>
      </c>
      <c r="B2160" s="23">
        <v>2874</v>
      </c>
      <c r="C2160" s="23">
        <v>5.5</v>
      </c>
      <c r="D2160" s="23">
        <v>0</v>
      </c>
      <c r="E2160" s="23">
        <v>5.5</v>
      </c>
      <c r="F2160" s="31">
        <v>0</v>
      </c>
    </row>
    <row r="2161" spans="1:6" x14ac:dyDescent="0.2">
      <c r="A2161" s="38" t="s">
        <v>766</v>
      </c>
      <c r="B2161" s="23">
        <v>1000</v>
      </c>
      <c r="C2161" s="23">
        <v>0</v>
      </c>
      <c r="D2161" s="23">
        <v>0</v>
      </c>
      <c r="E2161" s="23">
        <v>0</v>
      </c>
      <c r="F2161" s="31">
        <v>0</v>
      </c>
    </row>
    <row r="2162" spans="1:6" x14ac:dyDescent="0.2">
      <c r="A2162" s="38" t="s">
        <v>88</v>
      </c>
      <c r="B2162" s="23">
        <v>10000</v>
      </c>
      <c r="C2162" s="23">
        <v>20366.09</v>
      </c>
      <c r="D2162" s="23">
        <v>0</v>
      </c>
      <c r="E2162" s="23">
        <v>20366.09</v>
      </c>
      <c r="F2162" s="31">
        <v>0</v>
      </c>
    </row>
    <row r="2163" spans="1:6" x14ac:dyDescent="0.2">
      <c r="A2163" s="38" t="s">
        <v>1146</v>
      </c>
      <c r="B2163" s="23">
        <v>115</v>
      </c>
      <c r="C2163" s="23">
        <v>0</v>
      </c>
      <c r="D2163" s="23">
        <v>0</v>
      </c>
      <c r="E2163" s="23">
        <v>0</v>
      </c>
      <c r="F2163" s="31">
        <v>0</v>
      </c>
    </row>
    <row r="2164" spans="1:6" x14ac:dyDescent="0.2">
      <c r="A2164" s="38" t="s">
        <v>518</v>
      </c>
      <c r="B2164" s="23">
        <v>80</v>
      </c>
      <c r="C2164" s="23">
        <v>0</v>
      </c>
      <c r="D2164" s="23">
        <v>0</v>
      </c>
      <c r="E2164" s="23">
        <v>0</v>
      </c>
      <c r="F2164" s="31">
        <v>0</v>
      </c>
    </row>
    <row r="2165" spans="1:6" x14ac:dyDescent="0.2">
      <c r="A2165" s="38" t="s">
        <v>631</v>
      </c>
      <c r="B2165" s="23">
        <v>20</v>
      </c>
      <c r="C2165" s="23">
        <v>0</v>
      </c>
      <c r="D2165" s="23">
        <v>0</v>
      </c>
      <c r="E2165" s="23">
        <v>0</v>
      </c>
      <c r="F2165" s="31">
        <v>0</v>
      </c>
    </row>
    <row r="2166" spans="1:6" x14ac:dyDescent="0.2">
      <c r="A2166" s="38" t="s">
        <v>1150</v>
      </c>
      <c r="B2166" s="23">
        <v>400</v>
      </c>
      <c r="C2166" s="23">
        <v>0</v>
      </c>
      <c r="D2166" s="23">
        <v>0</v>
      </c>
      <c r="E2166" s="23">
        <v>0</v>
      </c>
      <c r="F2166" s="31">
        <v>0</v>
      </c>
    </row>
    <row r="2167" spans="1:6" x14ac:dyDescent="0.2">
      <c r="A2167" s="38" t="s">
        <v>306</v>
      </c>
      <c r="B2167" s="23">
        <v>70</v>
      </c>
      <c r="C2167" s="23">
        <v>0</v>
      </c>
      <c r="D2167" s="23">
        <v>0</v>
      </c>
      <c r="E2167" s="23">
        <v>0</v>
      </c>
      <c r="F2167" s="31">
        <v>0</v>
      </c>
    </row>
    <row r="2168" spans="1:6" x14ac:dyDescent="0.2">
      <c r="A2168" s="37" t="s">
        <v>90</v>
      </c>
      <c r="B2168" s="23">
        <v>2520</v>
      </c>
      <c r="C2168" s="23">
        <v>2520</v>
      </c>
      <c r="D2168" s="23">
        <v>0</v>
      </c>
      <c r="E2168" s="23">
        <v>2520</v>
      </c>
      <c r="F2168" s="31">
        <v>0</v>
      </c>
    </row>
    <row r="2169" spans="1:6" x14ac:dyDescent="0.2">
      <c r="A2169" s="38" t="s">
        <v>91</v>
      </c>
      <c r="B2169" s="23">
        <v>2500</v>
      </c>
      <c r="C2169" s="23">
        <v>2500</v>
      </c>
      <c r="D2169" s="23">
        <v>0</v>
      </c>
      <c r="E2169" s="23">
        <v>2500</v>
      </c>
      <c r="F2169" s="31">
        <v>0</v>
      </c>
    </row>
    <row r="2170" spans="1:6" x14ac:dyDescent="0.2">
      <c r="A2170" s="38" t="s">
        <v>93</v>
      </c>
      <c r="B2170" s="23">
        <v>20</v>
      </c>
      <c r="C2170" s="23">
        <v>20</v>
      </c>
      <c r="D2170" s="23">
        <v>0</v>
      </c>
      <c r="E2170" s="23">
        <v>20</v>
      </c>
      <c r="F2170" s="31">
        <v>0</v>
      </c>
    </row>
    <row r="2171" spans="1:6" x14ac:dyDescent="0.2">
      <c r="A2171" s="36" t="s">
        <v>8</v>
      </c>
      <c r="B2171" s="23">
        <v>2932103.12</v>
      </c>
      <c r="C2171" s="23">
        <v>2839092.7600000002</v>
      </c>
      <c r="D2171" s="23">
        <v>-161423.88</v>
      </c>
      <c r="E2171" s="23">
        <v>2677668.88</v>
      </c>
      <c r="F2171" s="31">
        <v>-5.6857557552998018E-2</v>
      </c>
    </row>
    <row r="2172" spans="1:6" x14ac:dyDescent="0.2">
      <c r="A2172" s="37" t="s">
        <v>9</v>
      </c>
      <c r="B2172" s="23">
        <v>2932103.12</v>
      </c>
      <c r="C2172" s="23">
        <v>2839092.7600000002</v>
      </c>
      <c r="D2172" s="23">
        <v>-161423.88</v>
      </c>
      <c r="E2172" s="23">
        <v>2677668.88</v>
      </c>
      <c r="F2172" s="31">
        <v>-5.6857557552998018E-2</v>
      </c>
    </row>
    <row r="2173" spans="1:6" x14ac:dyDescent="0.2">
      <c r="A2173" s="38" t="s">
        <v>10</v>
      </c>
      <c r="B2173" s="23">
        <v>2051604</v>
      </c>
      <c r="C2173" s="23">
        <v>2061104</v>
      </c>
      <c r="D2173" s="23">
        <v>-113631.7</v>
      </c>
      <c r="E2173" s="23">
        <v>1947472.3</v>
      </c>
      <c r="F2173" s="31">
        <v>-5.5131473229880684E-2</v>
      </c>
    </row>
    <row r="2174" spans="1:6" x14ac:dyDescent="0.2">
      <c r="A2174" s="38" t="s">
        <v>15</v>
      </c>
      <c r="B2174" s="23">
        <v>182536</v>
      </c>
      <c r="C2174" s="23">
        <v>177300</v>
      </c>
      <c r="D2174" s="23">
        <v>0</v>
      </c>
      <c r="E2174" s="23">
        <v>177300</v>
      </c>
      <c r="F2174" s="31">
        <v>0</v>
      </c>
    </row>
    <row r="2175" spans="1:6" x14ac:dyDescent="0.2">
      <c r="A2175" s="38" t="s">
        <v>17</v>
      </c>
      <c r="B2175" s="23">
        <v>50727.5</v>
      </c>
      <c r="C2175" s="23">
        <v>49127.5</v>
      </c>
      <c r="D2175" s="23">
        <v>0</v>
      </c>
      <c r="E2175" s="23">
        <v>49127.5</v>
      </c>
      <c r="F2175" s="31">
        <v>0</v>
      </c>
    </row>
    <row r="2176" spans="1:6" x14ac:dyDescent="0.2">
      <c r="A2176" s="38" t="s">
        <v>27</v>
      </c>
      <c r="B2176" s="23">
        <v>3661.27</v>
      </c>
      <c r="C2176" s="23">
        <v>1830.6399999999999</v>
      </c>
      <c r="D2176" s="23">
        <v>-1830.64</v>
      </c>
      <c r="E2176" s="23">
        <v>0</v>
      </c>
      <c r="F2176" s="31">
        <v>-1.0000000000000002</v>
      </c>
    </row>
    <row r="2177" spans="1:6" x14ac:dyDescent="0.2">
      <c r="A2177" s="38" t="s">
        <v>29</v>
      </c>
      <c r="B2177" s="23">
        <v>13297.33</v>
      </c>
      <c r="C2177" s="23">
        <v>7777.33</v>
      </c>
      <c r="D2177" s="23">
        <v>-5698.03</v>
      </c>
      <c r="E2177" s="23">
        <v>2079.3000000000002</v>
      </c>
      <c r="F2177" s="31">
        <v>-0.73264603662182259</v>
      </c>
    </row>
    <row r="2178" spans="1:6" x14ac:dyDescent="0.2">
      <c r="A2178" s="38" t="s">
        <v>265</v>
      </c>
      <c r="B2178" s="23">
        <v>138828</v>
      </c>
      <c r="C2178" s="23">
        <v>75996</v>
      </c>
      <c r="D2178" s="23">
        <v>0</v>
      </c>
      <c r="E2178" s="23">
        <v>75996</v>
      </c>
      <c r="F2178" s="31">
        <v>0</v>
      </c>
    </row>
    <row r="2179" spans="1:6" x14ac:dyDescent="0.2">
      <c r="A2179" s="38" t="s">
        <v>31</v>
      </c>
      <c r="B2179" s="23">
        <v>6034.04</v>
      </c>
      <c r="C2179" s="23">
        <v>4034.04</v>
      </c>
      <c r="D2179" s="23">
        <v>-2758.94</v>
      </c>
      <c r="E2179" s="23">
        <v>1275.0999999999999</v>
      </c>
      <c r="F2179" s="31">
        <v>-0.68391488433431502</v>
      </c>
    </row>
    <row r="2180" spans="1:6" x14ac:dyDescent="0.2">
      <c r="A2180" s="38" t="s">
        <v>33</v>
      </c>
      <c r="B2180" s="23">
        <v>6068.08</v>
      </c>
      <c r="C2180" s="23">
        <v>4068.08</v>
      </c>
      <c r="D2180" s="23">
        <v>0</v>
      </c>
      <c r="E2180" s="23">
        <v>4068.08</v>
      </c>
      <c r="F2180" s="31">
        <v>0</v>
      </c>
    </row>
    <row r="2181" spans="1:6" x14ac:dyDescent="0.2">
      <c r="A2181" s="38" t="s">
        <v>35</v>
      </c>
      <c r="B2181" s="23">
        <v>277089.65000000002</v>
      </c>
      <c r="C2181" s="23">
        <v>269141.40000000002</v>
      </c>
      <c r="D2181" s="23">
        <v>-11119.59</v>
      </c>
      <c r="E2181" s="23">
        <v>258021.81000000003</v>
      </c>
      <c r="F2181" s="31">
        <v>-4.1315048520963328E-2</v>
      </c>
    </row>
    <row r="2182" spans="1:6" x14ac:dyDescent="0.2">
      <c r="A2182" s="38" t="s">
        <v>37</v>
      </c>
      <c r="B2182" s="23">
        <v>182536</v>
      </c>
      <c r="C2182" s="23">
        <v>177300</v>
      </c>
      <c r="D2182" s="23">
        <v>-26384.98</v>
      </c>
      <c r="E2182" s="23">
        <v>150915.01999999999</v>
      </c>
      <c r="F2182" s="31">
        <v>-0.1488154540327129</v>
      </c>
    </row>
    <row r="2183" spans="1:6" x14ac:dyDescent="0.2">
      <c r="A2183" s="38" t="s">
        <v>39</v>
      </c>
      <c r="B2183" s="23">
        <v>19721.25</v>
      </c>
      <c r="C2183" s="23">
        <v>11413.77</v>
      </c>
      <c r="D2183" s="23">
        <v>0</v>
      </c>
      <c r="E2183" s="23">
        <v>11413.77</v>
      </c>
      <c r="F2183" s="31">
        <v>0</v>
      </c>
    </row>
    <row r="2184" spans="1:6" x14ac:dyDescent="0.2">
      <c r="A2184" s="35" t="s">
        <v>1155</v>
      </c>
      <c r="B2184" s="23">
        <v>23683441.41</v>
      </c>
      <c r="C2184" s="23">
        <v>23776451.770000003</v>
      </c>
      <c r="D2184" s="23">
        <v>-9987570.7599999998</v>
      </c>
      <c r="E2184" s="23">
        <v>13788881.010000002</v>
      </c>
      <c r="F2184" s="31">
        <v>-0.42006144805011825</v>
      </c>
    </row>
    <row r="2185" spans="1:6" x14ac:dyDescent="0.2">
      <c r="A2185" s="36" t="s">
        <v>1156</v>
      </c>
      <c r="B2185" s="23">
        <v>954756.16999999993</v>
      </c>
      <c r="C2185" s="23">
        <v>1088040.6300000001</v>
      </c>
      <c r="D2185" s="23">
        <v>-43738.67</v>
      </c>
      <c r="E2185" s="23">
        <v>1044301.96</v>
      </c>
      <c r="F2185" s="31">
        <v>-4.0199482256466829E-2</v>
      </c>
    </row>
    <row r="2186" spans="1:6" x14ac:dyDescent="0.2">
      <c r="A2186" s="37" t="s">
        <v>97</v>
      </c>
      <c r="B2186" s="23">
        <v>24350.09</v>
      </c>
      <c r="C2186" s="23">
        <v>104262.23999999999</v>
      </c>
      <c r="D2186" s="23">
        <v>75.39</v>
      </c>
      <c r="E2186" s="23">
        <v>104337.62999999999</v>
      </c>
      <c r="F2186" s="31">
        <v>7.2308057068407516E-4</v>
      </c>
    </row>
    <row r="2187" spans="1:6" x14ac:dyDescent="0.2">
      <c r="A2187" s="38" t="s">
        <v>98</v>
      </c>
      <c r="B2187" s="23">
        <v>1543</v>
      </c>
      <c r="C2187" s="23">
        <v>5962</v>
      </c>
      <c r="D2187" s="23">
        <v>0</v>
      </c>
      <c r="E2187" s="23">
        <v>5962</v>
      </c>
      <c r="F2187" s="31">
        <v>0</v>
      </c>
    </row>
    <row r="2188" spans="1:6" x14ac:dyDescent="0.2">
      <c r="A2188" s="38" t="s">
        <v>100</v>
      </c>
      <c r="B2188" s="23">
        <v>405.82</v>
      </c>
      <c r="C2188" s="23">
        <v>1805.82</v>
      </c>
      <c r="D2188" s="23">
        <v>0</v>
      </c>
      <c r="E2188" s="23">
        <v>1805.82</v>
      </c>
      <c r="F2188" s="31">
        <v>0</v>
      </c>
    </row>
    <row r="2189" spans="1:6" x14ac:dyDescent="0.2">
      <c r="A2189" s="38" t="s">
        <v>102</v>
      </c>
      <c r="B2189" s="23">
        <v>0</v>
      </c>
      <c r="C2189" s="23">
        <v>2630.63</v>
      </c>
      <c r="D2189" s="23">
        <v>0</v>
      </c>
      <c r="E2189" s="23">
        <v>2630.63</v>
      </c>
      <c r="F2189" s="31">
        <v>0</v>
      </c>
    </row>
    <row r="2190" spans="1:6" x14ac:dyDescent="0.2">
      <c r="A2190" s="38" t="s">
        <v>104</v>
      </c>
      <c r="B2190" s="23">
        <v>18516</v>
      </c>
      <c r="C2190" s="23">
        <v>71544</v>
      </c>
      <c r="D2190" s="23">
        <v>0</v>
      </c>
      <c r="E2190" s="23">
        <v>71544</v>
      </c>
      <c r="F2190" s="31">
        <v>0</v>
      </c>
    </row>
    <row r="2191" spans="1:6" x14ac:dyDescent="0.2">
      <c r="A2191" s="38" t="s">
        <v>106</v>
      </c>
      <c r="B2191" s="23">
        <v>2342.27</v>
      </c>
      <c r="C2191" s="23">
        <v>9050.31</v>
      </c>
      <c r="D2191" s="23">
        <v>75.39</v>
      </c>
      <c r="E2191" s="23">
        <v>9125.6999999999989</v>
      </c>
      <c r="F2191" s="31">
        <v>8.3301013998415534E-3</v>
      </c>
    </row>
    <row r="2192" spans="1:6" x14ac:dyDescent="0.2">
      <c r="A2192" s="38" t="s">
        <v>108</v>
      </c>
      <c r="B2192" s="23">
        <v>1543</v>
      </c>
      <c r="C2192" s="23">
        <v>5962</v>
      </c>
      <c r="D2192" s="23">
        <v>0</v>
      </c>
      <c r="E2192" s="23">
        <v>5962</v>
      </c>
      <c r="F2192" s="31">
        <v>0</v>
      </c>
    </row>
    <row r="2193" spans="1:6" x14ac:dyDescent="0.2">
      <c r="A2193" s="38" t="s">
        <v>1163</v>
      </c>
      <c r="B2193" s="23">
        <v>0</v>
      </c>
      <c r="C2193" s="23">
        <v>7307.48</v>
      </c>
      <c r="D2193" s="23">
        <v>0</v>
      </c>
      <c r="E2193" s="23">
        <v>7307.48</v>
      </c>
      <c r="F2193" s="31">
        <v>0</v>
      </c>
    </row>
    <row r="2194" spans="1:6" x14ac:dyDescent="0.2">
      <c r="A2194" s="37" t="s">
        <v>121</v>
      </c>
      <c r="B2194" s="23">
        <v>930406.08</v>
      </c>
      <c r="C2194" s="23">
        <v>983778.39000000013</v>
      </c>
      <c r="D2194" s="23">
        <v>-43814.06</v>
      </c>
      <c r="E2194" s="23">
        <v>939964.33000000007</v>
      </c>
      <c r="F2194" s="31">
        <v>-4.4536513960222276E-2</v>
      </c>
    </row>
    <row r="2195" spans="1:6" x14ac:dyDescent="0.2">
      <c r="A2195" s="38" t="s">
        <v>149</v>
      </c>
      <c r="B2195" s="23">
        <v>0</v>
      </c>
      <c r="C2195" s="23">
        <v>5249.07</v>
      </c>
      <c r="D2195" s="23">
        <v>0</v>
      </c>
      <c r="E2195" s="23">
        <v>5249.07</v>
      </c>
      <c r="F2195" s="31">
        <v>0</v>
      </c>
    </row>
    <row r="2196" spans="1:6" x14ac:dyDescent="0.2">
      <c r="A2196" s="38" t="s">
        <v>137</v>
      </c>
      <c r="B2196" s="23">
        <v>170000</v>
      </c>
      <c r="C2196" s="23">
        <v>170000</v>
      </c>
      <c r="D2196" s="23">
        <v>0</v>
      </c>
      <c r="E2196" s="23">
        <v>170000</v>
      </c>
      <c r="F2196" s="31">
        <v>0</v>
      </c>
    </row>
    <row r="2197" spans="1:6" x14ac:dyDescent="0.2">
      <c r="A2197" s="38" t="s">
        <v>465</v>
      </c>
      <c r="B2197" s="23">
        <v>40000</v>
      </c>
      <c r="C2197" s="23">
        <v>40000</v>
      </c>
      <c r="D2197" s="23">
        <v>0</v>
      </c>
      <c r="E2197" s="23">
        <v>40000</v>
      </c>
      <c r="F2197" s="31">
        <v>0</v>
      </c>
    </row>
    <row r="2198" spans="1:6" x14ac:dyDescent="0.2">
      <c r="A2198" s="38" t="s">
        <v>707</v>
      </c>
      <c r="B2198" s="23">
        <v>0</v>
      </c>
      <c r="C2198" s="23">
        <v>104255.09</v>
      </c>
      <c r="D2198" s="23">
        <v>0</v>
      </c>
      <c r="E2198" s="23">
        <v>104255.09</v>
      </c>
      <c r="F2198" s="31">
        <v>0</v>
      </c>
    </row>
    <row r="2199" spans="1:6" x14ac:dyDescent="0.2">
      <c r="A2199" s="38" t="s">
        <v>351</v>
      </c>
      <c r="B2199" s="23">
        <v>430000</v>
      </c>
      <c r="C2199" s="23">
        <v>395250.93</v>
      </c>
      <c r="D2199" s="23">
        <v>-35000</v>
      </c>
      <c r="E2199" s="23">
        <v>360250.93</v>
      </c>
      <c r="F2199" s="31">
        <v>-8.8551341296021741E-2</v>
      </c>
    </row>
    <row r="2200" spans="1:6" x14ac:dyDescent="0.2">
      <c r="A2200" s="38" t="s">
        <v>128</v>
      </c>
      <c r="B2200" s="23">
        <v>250406.08</v>
      </c>
      <c r="C2200" s="23">
        <v>230709.24</v>
      </c>
      <c r="D2200" s="23">
        <v>0</v>
      </c>
      <c r="E2200" s="23">
        <v>230709.24</v>
      </c>
      <c r="F2200" s="31">
        <v>0</v>
      </c>
    </row>
    <row r="2201" spans="1:6" x14ac:dyDescent="0.2">
      <c r="A2201" s="38" t="s">
        <v>145</v>
      </c>
      <c r="B2201" s="23">
        <v>40000</v>
      </c>
      <c r="C2201" s="23">
        <v>0</v>
      </c>
      <c r="D2201" s="23">
        <v>0</v>
      </c>
      <c r="E2201" s="23">
        <v>0</v>
      </c>
      <c r="F2201" s="31">
        <v>0</v>
      </c>
    </row>
    <row r="2202" spans="1:6" x14ac:dyDescent="0.2">
      <c r="A2202" s="38" t="s">
        <v>155</v>
      </c>
      <c r="B2202" s="23">
        <v>0</v>
      </c>
      <c r="C2202" s="23">
        <v>38314.06</v>
      </c>
      <c r="D2202" s="23">
        <v>-8814.06</v>
      </c>
      <c r="E2202" s="23">
        <v>29500</v>
      </c>
      <c r="F2202" s="31">
        <v>-0.23004766396461246</v>
      </c>
    </row>
    <row r="2203" spans="1:6" x14ac:dyDescent="0.2">
      <c r="A2203" s="36" t="s">
        <v>1174</v>
      </c>
      <c r="B2203" s="23">
        <v>10970425.060000001</v>
      </c>
      <c r="C2203" s="23">
        <v>10655871</v>
      </c>
      <c r="D2203" s="23">
        <v>-4899463.3099999996</v>
      </c>
      <c r="E2203" s="23">
        <v>5756407.6900000004</v>
      </c>
      <c r="F2203" s="31">
        <v>-0.45979003593418122</v>
      </c>
    </row>
    <row r="2204" spans="1:6" x14ac:dyDescent="0.2">
      <c r="A2204" s="37" t="s">
        <v>121</v>
      </c>
      <c r="B2204" s="23">
        <v>374865.06</v>
      </c>
      <c r="C2204" s="23">
        <v>354436.26</v>
      </c>
      <c r="D2204" s="23">
        <v>-54530.31</v>
      </c>
      <c r="E2204" s="23">
        <v>299905.95</v>
      </c>
      <c r="F2204" s="31">
        <v>-0.15385082214782425</v>
      </c>
    </row>
    <row r="2205" spans="1:6" x14ac:dyDescent="0.2">
      <c r="A2205" s="38" t="s">
        <v>652</v>
      </c>
      <c r="B2205" s="23">
        <v>78400</v>
      </c>
      <c r="C2205" s="23">
        <v>76944</v>
      </c>
      <c r="D2205" s="23">
        <v>0</v>
      </c>
      <c r="E2205" s="23">
        <v>76944</v>
      </c>
      <c r="F2205" s="31">
        <v>0</v>
      </c>
    </row>
    <row r="2206" spans="1:6" x14ac:dyDescent="0.2">
      <c r="A2206" s="38" t="s">
        <v>126</v>
      </c>
      <c r="B2206" s="23">
        <v>296465.06</v>
      </c>
      <c r="C2206" s="23">
        <v>229029.86</v>
      </c>
      <c r="D2206" s="23">
        <v>-54530.31</v>
      </c>
      <c r="E2206" s="23">
        <v>174499.55</v>
      </c>
      <c r="F2206" s="31">
        <v>-0.23809257884539597</v>
      </c>
    </row>
    <row r="2207" spans="1:6" x14ac:dyDescent="0.2">
      <c r="A2207" s="38" t="s">
        <v>128</v>
      </c>
      <c r="B2207" s="23">
        <v>0</v>
      </c>
      <c r="C2207" s="23">
        <v>48462.400000000001</v>
      </c>
      <c r="D2207" s="23">
        <v>0</v>
      </c>
      <c r="E2207" s="23">
        <v>48462.400000000001</v>
      </c>
      <c r="F2207" s="31">
        <v>0</v>
      </c>
    </row>
    <row r="2208" spans="1:6" x14ac:dyDescent="0.2">
      <c r="A2208" s="37" t="s">
        <v>223</v>
      </c>
      <c r="B2208" s="23">
        <v>10295560</v>
      </c>
      <c r="C2208" s="23">
        <v>9441743.1699999999</v>
      </c>
      <c r="D2208" s="23">
        <v>-4711333</v>
      </c>
      <c r="E2208" s="23">
        <v>4730410.17</v>
      </c>
      <c r="F2208" s="31">
        <v>-0.49898974322556161</v>
      </c>
    </row>
    <row r="2209" spans="1:6" x14ac:dyDescent="0.2">
      <c r="A2209" s="38" t="s">
        <v>226</v>
      </c>
      <c r="B2209" s="23">
        <v>10295560</v>
      </c>
      <c r="C2209" s="23">
        <v>9441743.1699999999</v>
      </c>
      <c r="D2209" s="23">
        <v>-4711333</v>
      </c>
      <c r="E2209" s="23">
        <v>4730410.17</v>
      </c>
      <c r="F2209" s="31">
        <v>-0.49898974322556161</v>
      </c>
    </row>
    <row r="2210" spans="1:6" x14ac:dyDescent="0.2">
      <c r="A2210" s="37" t="s">
        <v>575</v>
      </c>
      <c r="B2210" s="23">
        <v>300000</v>
      </c>
      <c r="C2210" s="23">
        <v>826091.57</v>
      </c>
      <c r="D2210" s="23">
        <v>-100000</v>
      </c>
      <c r="E2210" s="23">
        <v>726091.57</v>
      </c>
      <c r="F2210" s="31">
        <v>-0.12105195553563149</v>
      </c>
    </row>
    <row r="2211" spans="1:6" x14ac:dyDescent="0.2">
      <c r="A2211" s="38" t="s">
        <v>796</v>
      </c>
      <c r="B2211" s="23">
        <v>0</v>
      </c>
      <c r="C2211" s="23">
        <v>726091.57</v>
      </c>
      <c r="D2211" s="23">
        <v>0</v>
      </c>
      <c r="E2211" s="23">
        <v>726091.57</v>
      </c>
      <c r="F2211" s="31">
        <v>0</v>
      </c>
    </row>
    <row r="2212" spans="1:6" x14ac:dyDescent="0.2">
      <c r="A2212" s="38" t="s">
        <v>576</v>
      </c>
      <c r="B2212" s="23">
        <v>300000</v>
      </c>
      <c r="C2212" s="23">
        <v>100000</v>
      </c>
      <c r="D2212" s="23">
        <v>-100000</v>
      </c>
      <c r="E2212" s="23">
        <v>0</v>
      </c>
      <c r="F2212" s="31">
        <v>-1</v>
      </c>
    </row>
    <row r="2213" spans="1:6" x14ac:dyDescent="0.2">
      <c r="A2213" s="37" t="s">
        <v>231</v>
      </c>
      <c r="B2213" s="23">
        <v>0</v>
      </c>
      <c r="C2213" s="23">
        <v>33600</v>
      </c>
      <c r="D2213" s="23">
        <v>-33600</v>
      </c>
      <c r="E2213" s="23">
        <v>0</v>
      </c>
      <c r="F2213" s="31">
        <v>-1</v>
      </c>
    </row>
    <row r="2214" spans="1:6" x14ac:dyDescent="0.2">
      <c r="A2214" s="38" t="s">
        <v>236</v>
      </c>
      <c r="B2214" s="23">
        <v>0</v>
      </c>
      <c r="C2214" s="23">
        <v>33600</v>
      </c>
      <c r="D2214" s="23">
        <v>-33600</v>
      </c>
      <c r="E2214" s="23">
        <v>0</v>
      </c>
      <c r="F2214" s="31">
        <v>-1</v>
      </c>
    </row>
    <row r="2215" spans="1:6" x14ac:dyDescent="0.2">
      <c r="A2215" s="36" t="s">
        <v>1186</v>
      </c>
      <c r="B2215" s="23">
        <v>2131000</v>
      </c>
      <c r="C2215" s="23">
        <v>1831000</v>
      </c>
      <c r="D2215" s="23">
        <v>-767000</v>
      </c>
      <c r="E2215" s="23">
        <v>1064000</v>
      </c>
      <c r="F2215" s="31">
        <v>-0.41889677771709449</v>
      </c>
    </row>
    <row r="2216" spans="1:6" x14ac:dyDescent="0.2">
      <c r="A2216" s="37" t="s">
        <v>223</v>
      </c>
      <c r="B2216" s="23">
        <v>2131000</v>
      </c>
      <c r="C2216" s="23">
        <v>1831000</v>
      </c>
      <c r="D2216" s="23">
        <v>-767000</v>
      </c>
      <c r="E2216" s="23">
        <v>1064000</v>
      </c>
      <c r="F2216" s="31">
        <v>-0.41889677771709449</v>
      </c>
    </row>
    <row r="2217" spans="1:6" x14ac:dyDescent="0.2">
      <c r="A2217" s="38" t="s">
        <v>226</v>
      </c>
      <c r="B2217" s="23">
        <v>2131000</v>
      </c>
      <c r="C2217" s="23">
        <v>1831000</v>
      </c>
      <c r="D2217" s="23">
        <v>-767000</v>
      </c>
      <c r="E2217" s="23">
        <v>1064000</v>
      </c>
      <c r="F2217" s="31">
        <v>-0.41889677771709449</v>
      </c>
    </row>
    <row r="2218" spans="1:6" x14ac:dyDescent="0.2">
      <c r="A2218" s="36" t="s">
        <v>1165</v>
      </c>
      <c r="B2218" s="23">
        <v>6690398.6799999997</v>
      </c>
      <c r="C2218" s="23">
        <v>7183572.46</v>
      </c>
      <c r="D2218" s="23">
        <v>-3760916.64</v>
      </c>
      <c r="E2218" s="23">
        <v>3422655.8200000003</v>
      </c>
      <c r="F2218" s="31">
        <v>-0.52354405289871608</v>
      </c>
    </row>
    <row r="2219" spans="1:6" x14ac:dyDescent="0.2">
      <c r="A2219" s="37" t="s">
        <v>97</v>
      </c>
      <c r="B2219" s="23">
        <v>0</v>
      </c>
      <c r="C2219" s="23">
        <v>13098.21</v>
      </c>
      <c r="D2219" s="23">
        <v>10.33</v>
      </c>
      <c r="E2219" s="23">
        <v>13108.54</v>
      </c>
      <c r="F2219" s="31">
        <v>7.886573814284548E-4</v>
      </c>
    </row>
    <row r="2220" spans="1:6" x14ac:dyDescent="0.2">
      <c r="A2220" s="38" t="s">
        <v>98</v>
      </c>
      <c r="B2220" s="23">
        <v>0</v>
      </c>
      <c r="C2220" s="23">
        <v>817</v>
      </c>
      <c r="D2220" s="23">
        <v>0</v>
      </c>
      <c r="E2220" s="23">
        <v>817</v>
      </c>
      <c r="F2220" s="31">
        <v>0</v>
      </c>
    </row>
    <row r="2221" spans="1:6" x14ac:dyDescent="0.2">
      <c r="A2221" s="38" t="s">
        <v>100</v>
      </c>
      <c r="B2221" s="23">
        <v>0</v>
      </c>
      <c r="C2221" s="23">
        <v>420</v>
      </c>
      <c r="D2221" s="23">
        <v>0</v>
      </c>
      <c r="E2221" s="23">
        <v>420</v>
      </c>
      <c r="F2221" s="31">
        <v>0</v>
      </c>
    </row>
    <row r="2222" spans="1:6" x14ac:dyDescent="0.2">
      <c r="A2222" s="38" t="s">
        <v>104</v>
      </c>
      <c r="B2222" s="23">
        <v>0</v>
      </c>
      <c r="C2222" s="23">
        <v>9804</v>
      </c>
      <c r="D2222" s="23">
        <v>0</v>
      </c>
      <c r="E2222" s="23">
        <v>9804</v>
      </c>
      <c r="F2222" s="31">
        <v>0</v>
      </c>
    </row>
    <row r="2223" spans="1:6" x14ac:dyDescent="0.2">
      <c r="A2223" s="38" t="s">
        <v>106</v>
      </c>
      <c r="B2223" s="23">
        <v>0</v>
      </c>
      <c r="C2223" s="23">
        <v>1240.21</v>
      </c>
      <c r="D2223" s="23">
        <v>10.33</v>
      </c>
      <c r="E2223" s="23">
        <v>1250.54</v>
      </c>
      <c r="F2223" s="31">
        <v>8.3292345651139726E-3</v>
      </c>
    </row>
    <row r="2224" spans="1:6" x14ac:dyDescent="0.2">
      <c r="A2224" s="38" t="s">
        <v>108</v>
      </c>
      <c r="B2224" s="23">
        <v>0</v>
      </c>
      <c r="C2224" s="23">
        <v>817</v>
      </c>
      <c r="D2224" s="23">
        <v>0</v>
      </c>
      <c r="E2224" s="23">
        <v>817</v>
      </c>
      <c r="F2224" s="31">
        <v>0</v>
      </c>
    </row>
    <row r="2225" spans="1:6" x14ac:dyDescent="0.2">
      <c r="A2225" s="37" t="s">
        <v>121</v>
      </c>
      <c r="B2225" s="23">
        <v>318693.56</v>
      </c>
      <c r="C2225" s="23">
        <v>309829.57</v>
      </c>
      <c r="D2225" s="23">
        <v>-4208.1000000000004</v>
      </c>
      <c r="E2225" s="23">
        <v>305621.47000000003</v>
      </c>
      <c r="F2225" s="31">
        <v>-1.3581983152866914E-2</v>
      </c>
    </row>
    <row r="2226" spans="1:6" x14ac:dyDescent="0.2">
      <c r="A2226" s="38" t="s">
        <v>353</v>
      </c>
      <c r="B2226" s="23">
        <v>16000</v>
      </c>
      <c r="C2226" s="23">
        <v>16000</v>
      </c>
      <c r="D2226" s="23">
        <v>0</v>
      </c>
      <c r="E2226" s="23">
        <v>16000</v>
      </c>
      <c r="F2226" s="31">
        <v>0</v>
      </c>
    </row>
    <row r="2227" spans="1:6" x14ac:dyDescent="0.2">
      <c r="A2227" s="38" t="s">
        <v>355</v>
      </c>
      <c r="B2227" s="23">
        <v>15000</v>
      </c>
      <c r="C2227" s="23">
        <v>15000</v>
      </c>
      <c r="D2227" s="23">
        <v>0</v>
      </c>
      <c r="E2227" s="23">
        <v>15000</v>
      </c>
      <c r="F2227" s="31">
        <v>0</v>
      </c>
    </row>
    <row r="2228" spans="1:6" x14ac:dyDescent="0.2">
      <c r="A2228" s="38" t="s">
        <v>159</v>
      </c>
      <c r="B2228" s="23">
        <v>230000</v>
      </c>
      <c r="C2228" s="23">
        <v>231456</v>
      </c>
      <c r="D2228" s="23">
        <v>0</v>
      </c>
      <c r="E2228" s="23">
        <v>231456</v>
      </c>
      <c r="F2228" s="31">
        <v>0</v>
      </c>
    </row>
    <row r="2229" spans="1:6" x14ac:dyDescent="0.2">
      <c r="A2229" s="38" t="s">
        <v>126</v>
      </c>
      <c r="B2229" s="23">
        <v>28054</v>
      </c>
      <c r="C2229" s="23">
        <v>29458.05</v>
      </c>
      <c r="D2229" s="23">
        <v>-4208.1000000000004</v>
      </c>
      <c r="E2229" s="23">
        <v>25249.95</v>
      </c>
      <c r="F2229" s="31">
        <v>-0.142850596017048</v>
      </c>
    </row>
    <row r="2230" spans="1:6" x14ac:dyDescent="0.2">
      <c r="A2230" s="38" t="s">
        <v>128</v>
      </c>
      <c r="B2230" s="23">
        <v>29639.56</v>
      </c>
      <c r="C2230" s="23">
        <v>17915.52</v>
      </c>
      <c r="D2230" s="23">
        <v>0</v>
      </c>
      <c r="E2230" s="23">
        <v>17915.52</v>
      </c>
      <c r="F2230" s="31">
        <v>0</v>
      </c>
    </row>
    <row r="2231" spans="1:6" x14ac:dyDescent="0.2">
      <c r="A2231" s="37" t="s">
        <v>223</v>
      </c>
      <c r="B2231" s="23">
        <v>6366705.1200000001</v>
      </c>
      <c r="C2231" s="23">
        <v>6855644.6799999997</v>
      </c>
      <c r="D2231" s="23">
        <v>-3756718.87</v>
      </c>
      <c r="E2231" s="23">
        <v>3098925.81</v>
      </c>
      <c r="F2231" s="31">
        <v>-0.54797455897320513</v>
      </c>
    </row>
    <row r="2232" spans="1:6" x14ac:dyDescent="0.2">
      <c r="A2232" s="38" t="s">
        <v>226</v>
      </c>
      <c r="B2232" s="23">
        <v>6366705.1200000001</v>
      </c>
      <c r="C2232" s="23">
        <v>6855644.6799999997</v>
      </c>
      <c r="D2232" s="23">
        <v>-3756718.87</v>
      </c>
      <c r="E2232" s="23">
        <v>3098925.81</v>
      </c>
      <c r="F2232" s="31">
        <v>-0.54797455897320513</v>
      </c>
    </row>
    <row r="2233" spans="1:6" x14ac:dyDescent="0.2">
      <c r="A2233" s="37" t="s">
        <v>572</v>
      </c>
      <c r="B2233" s="23">
        <v>5000</v>
      </c>
      <c r="C2233" s="23">
        <v>5000</v>
      </c>
      <c r="D2233" s="23">
        <v>0</v>
      </c>
      <c r="E2233" s="23">
        <v>5000</v>
      </c>
      <c r="F2233" s="31">
        <v>0</v>
      </c>
    </row>
    <row r="2234" spans="1:6" x14ac:dyDescent="0.2">
      <c r="A2234" s="38" t="s">
        <v>882</v>
      </c>
      <c r="B2234" s="23">
        <v>5000</v>
      </c>
      <c r="C2234" s="23">
        <v>5000</v>
      </c>
      <c r="D2234" s="23">
        <v>0</v>
      </c>
      <c r="E2234" s="23">
        <v>5000</v>
      </c>
      <c r="F2234" s="31">
        <v>0</v>
      </c>
    </row>
    <row r="2235" spans="1:6" x14ac:dyDescent="0.2">
      <c r="A2235" s="36" t="s">
        <v>1180</v>
      </c>
      <c r="B2235" s="23">
        <v>1043361.5</v>
      </c>
      <c r="C2235" s="23">
        <v>1124467.68</v>
      </c>
      <c r="D2235" s="23">
        <v>-243282.03</v>
      </c>
      <c r="E2235" s="23">
        <v>881185.64999999991</v>
      </c>
      <c r="F2235" s="31">
        <v>-0.21635306583467123</v>
      </c>
    </row>
    <row r="2236" spans="1:6" x14ac:dyDescent="0.2">
      <c r="A2236" s="37" t="s">
        <v>121</v>
      </c>
      <c r="B2236" s="23">
        <v>603361.5</v>
      </c>
      <c r="C2236" s="23">
        <v>684467.67999999993</v>
      </c>
      <c r="D2236" s="23">
        <v>-109462.03</v>
      </c>
      <c r="E2236" s="23">
        <v>575005.64999999991</v>
      </c>
      <c r="F2236" s="31">
        <v>-0.15992286151480523</v>
      </c>
    </row>
    <row r="2237" spans="1:6" x14ac:dyDescent="0.2">
      <c r="A2237" s="38" t="s">
        <v>149</v>
      </c>
      <c r="B2237" s="23">
        <v>13517.5</v>
      </c>
      <c r="C2237" s="23">
        <v>30279.200000000001</v>
      </c>
      <c r="D2237" s="23">
        <v>0</v>
      </c>
      <c r="E2237" s="23">
        <v>30279.200000000001</v>
      </c>
      <c r="F2237" s="31">
        <v>0</v>
      </c>
    </row>
    <row r="2238" spans="1:6" x14ac:dyDescent="0.2">
      <c r="A2238" s="38" t="s">
        <v>161</v>
      </c>
      <c r="B2238" s="23">
        <v>60000</v>
      </c>
      <c r="C2238" s="23">
        <v>60000</v>
      </c>
      <c r="D2238" s="23">
        <v>-60000</v>
      </c>
      <c r="E2238" s="23">
        <v>0</v>
      </c>
      <c r="F2238" s="31">
        <v>-1</v>
      </c>
    </row>
    <row r="2239" spans="1:6" x14ac:dyDescent="0.2">
      <c r="A2239" s="38" t="s">
        <v>173</v>
      </c>
      <c r="B2239" s="23">
        <v>42294</v>
      </c>
      <c r="C2239" s="23">
        <v>88680</v>
      </c>
      <c r="D2239" s="23">
        <v>0</v>
      </c>
      <c r="E2239" s="23">
        <v>88680</v>
      </c>
      <c r="F2239" s="31">
        <v>0</v>
      </c>
    </row>
    <row r="2240" spans="1:6" x14ac:dyDescent="0.2">
      <c r="A2240" s="38" t="s">
        <v>707</v>
      </c>
      <c r="B2240" s="23">
        <v>75000</v>
      </c>
      <c r="C2240" s="23">
        <v>110000</v>
      </c>
      <c r="D2240" s="23">
        <v>-49462.03</v>
      </c>
      <c r="E2240" s="23">
        <v>60537.97</v>
      </c>
      <c r="F2240" s="31">
        <v>-0.44965481818181818</v>
      </c>
    </row>
    <row r="2241" spans="1:6" x14ac:dyDescent="0.2">
      <c r="A2241" s="38" t="s">
        <v>351</v>
      </c>
      <c r="B2241" s="23">
        <v>326100</v>
      </c>
      <c r="C2241" s="23">
        <v>326100</v>
      </c>
      <c r="D2241" s="23">
        <v>0</v>
      </c>
      <c r="E2241" s="23">
        <v>326100</v>
      </c>
      <c r="F2241" s="31">
        <v>0</v>
      </c>
    </row>
    <row r="2242" spans="1:6" x14ac:dyDescent="0.2">
      <c r="A2242" s="38" t="s">
        <v>126</v>
      </c>
      <c r="B2242" s="23">
        <v>20000</v>
      </c>
      <c r="C2242" s="23">
        <v>20000</v>
      </c>
      <c r="D2242" s="23">
        <v>0</v>
      </c>
      <c r="E2242" s="23">
        <v>20000</v>
      </c>
      <c r="F2242" s="31">
        <v>0</v>
      </c>
    </row>
    <row r="2243" spans="1:6" x14ac:dyDescent="0.2">
      <c r="A2243" s="38" t="s">
        <v>128</v>
      </c>
      <c r="B2243" s="23">
        <v>36450</v>
      </c>
      <c r="C2243" s="23">
        <v>19408.48</v>
      </c>
      <c r="D2243" s="23">
        <v>0</v>
      </c>
      <c r="E2243" s="23">
        <v>19408.48</v>
      </c>
      <c r="F2243" s="31">
        <v>0</v>
      </c>
    </row>
    <row r="2244" spans="1:6" x14ac:dyDescent="0.2">
      <c r="A2244" s="38" t="s">
        <v>1183</v>
      </c>
      <c r="B2244" s="23">
        <v>30000</v>
      </c>
      <c r="C2244" s="23">
        <v>30000</v>
      </c>
      <c r="D2244" s="23">
        <v>0</v>
      </c>
      <c r="E2244" s="23">
        <v>30000</v>
      </c>
      <c r="F2244" s="31">
        <v>0</v>
      </c>
    </row>
    <row r="2245" spans="1:6" x14ac:dyDescent="0.2">
      <c r="A2245" s="37" t="s">
        <v>223</v>
      </c>
      <c r="B2245" s="23">
        <v>370000</v>
      </c>
      <c r="C2245" s="23">
        <v>370000</v>
      </c>
      <c r="D2245" s="23">
        <v>-63820</v>
      </c>
      <c r="E2245" s="23">
        <v>306180</v>
      </c>
      <c r="F2245" s="31">
        <v>-0.17248648648648648</v>
      </c>
    </row>
    <row r="2246" spans="1:6" x14ac:dyDescent="0.2">
      <c r="A2246" s="38" t="s">
        <v>226</v>
      </c>
      <c r="B2246" s="23">
        <v>370000</v>
      </c>
      <c r="C2246" s="23">
        <v>370000</v>
      </c>
      <c r="D2246" s="23">
        <v>-63820</v>
      </c>
      <c r="E2246" s="23">
        <v>306180</v>
      </c>
      <c r="F2246" s="31">
        <v>-0.17248648648648648</v>
      </c>
    </row>
    <row r="2247" spans="1:6" x14ac:dyDescent="0.2">
      <c r="A2247" s="37" t="s">
        <v>231</v>
      </c>
      <c r="B2247" s="23">
        <v>70000</v>
      </c>
      <c r="C2247" s="23">
        <v>70000</v>
      </c>
      <c r="D2247" s="23">
        <v>-70000</v>
      </c>
      <c r="E2247" s="23">
        <v>0</v>
      </c>
      <c r="F2247" s="31">
        <v>-1</v>
      </c>
    </row>
    <row r="2248" spans="1:6" x14ac:dyDescent="0.2">
      <c r="A2248" s="38" t="s">
        <v>236</v>
      </c>
      <c r="B2248" s="23">
        <v>70000</v>
      </c>
      <c r="C2248" s="23">
        <v>70000</v>
      </c>
      <c r="D2248" s="23">
        <v>-70000</v>
      </c>
      <c r="E2248" s="23">
        <v>0</v>
      </c>
      <c r="F2248" s="31">
        <v>-1</v>
      </c>
    </row>
    <row r="2249" spans="1:6" x14ac:dyDescent="0.2">
      <c r="A2249" s="36" t="s">
        <v>1187</v>
      </c>
      <c r="B2249" s="23">
        <v>1893500</v>
      </c>
      <c r="C2249" s="23">
        <v>1893500</v>
      </c>
      <c r="D2249" s="23">
        <v>-273170.11</v>
      </c>
      <c r="E2249" s="23">
        <v>1620329.8900000001</v>
      </c>
      <c r="F2249" s="31">
        <v>-0.14426728809083705</v>
      </c>
    </row>
    <row r="2250" spans="1:6" x14ac:dyDescent="0.2">
      <c r="A2250" s="37" t="s">
        <v>223</v>
      </c>
      <c r="B2250" s="23">
        <v>1893500</v>
      </c>
      <c r="C2250" s="23">
        <v>1893500</v>
      </c>
      <c r="D2250" s="23">
        <v>-273170.11</v>
      </c>
      <c r="E2250" s="23">
        <v>1620329.8900000001</v>
      </c>
      <c r="F2250" s="31">
        <v>-0.14426728809083705</v>
      </c>
    </row>
    <row r="2251" spans="1:6" x14ac:dyDescent="0.2">
      <c r="A2251" s="38" t="s">
        <v>226</v>
      </c>
      <c r="B2251" s="23">
        <v>1893500</v>
      </c>
      <c r="C2251" s="23">
        <v>1893500</v>
      </c>
      <c r="D2251" s="23">
        <v>-273170.11</v>
      </c>
      <c r="E2251" s="23">
        <v>1620329.8900000001</v>
      </c>
      <c r="F2251" s="31">
        <v>-0.14426728809083705</v>
      </c>
    </row>
    <row r="2252" spans="1:6" x14ac:dyDescent="0.2">
      <c r="A2252" s="34" t="s">
        <v>1653</v>
      </c>
      <c r="B2252" s="23">
        <v>2697629.4399999995</v>
      </c>
      <c r="C2252" s="23">
        <v>2697629.4399999995</v>
      </c>
      <c r="D2252" s="23">
        <v>-371389.91000000003</v>
      </c>
      <c r="E2252" s="23">
        <v>2326239.5300000003</v>
      </c>
      <c r="F2252" s="31">
        <v>-0.13767269310346794</v>
      </c>
    </row>
    <row r="2253" spans="1:6" x14ac:dyDescent="0.2">
      <c r="A2253" s="35" t="s">
        <v>7</v>
      </c>
      <c r="B2253" s="23">
        <v>1678143.68</v>
      </c>
      <c r="C2253" s="23">
        <v>1677833.3499999999</v>
      </c>
      <c r="D2253" s="23">
        <v>-86534.53</v>
      </c>
      <c r="E2253" s="23">
        <v>1591298.82</v>
      </c>
      <c r="F2253" s="31">
        <v>-5.1575163886210751E-2</v>
      </c>
    </row>
    <row r="2254" spans="1:6" x14ac:dyDescent="0.2">
      <c r="A2254" s="36" t="s">
        <v>41</v>
      </c>
      <c r="B2254" s="23">
        <v>9500</v>
      </c>
      <c r="C2254" s="23">
        <v>9500</v>
      </c>
      <c r="D2254" s="23">
        <v>-4750</v>
      </c>
      <c r="E2254" s="23">
        <v>4750</v>
      </c>
      <c r="F2254" s="31">
        <v>-0.5</v>
      </c>
    </row>
    <row r="2255" spans="1:6" x14ac:dyDescent="0.2">
      <c r="A2255" s="37" t="s">
        <v>42</v>
      </c>
      <c r="B2255" s="23">
        <v>9500</v>
      </c>
      <c r="C2255" s="23">
        <v>9500</v>
      </c>
      <c r="D2255" s="23">
        <v>-4750</v>
      </c>
      <c r="E2255" s="23">
        <v>4750</v>
      </c>
      <c r="F2255" s="31">
        <v>-0.5</v>
      </c>
    </row>
    <row r="2256" spans="1:6" x14ac:dyDescent="0.2">
      <c r="A2256" s="38" t="s">
        <v>62</v>
      </c>
      <c r="B2256" s="23">
        <v>5000</v>
      </c>
      <c r="C2256" s="23">
        <v>5000</v>
      </c>
      <c r="D2256" s="23">
        <v>-2500</v>
      </c>
      <c r="E2256" s="23">
        <v>2500</v>
      </c>
      <c r="F2256" s="31">
        <v>-0.5</v>
      </c>
    </row>
    <row r="2257" spans="1:6" x14ac:dyDescent="0.2">
      <c r="A2257" s="38" t="s">
        <v>512</v>
      </c>
      <c r="B2257" s="23">
        <v>2000</v>
      </c>
      <c r="C2257" s="23">
        <v>2000</v>
      </c>
      <c r="D2257" s="23">
        <v>-1000</v>
      </c>
      <c r="E2257" s="23">
        <v>1000</v>
      </c>
      <c r="F2257" s="31">
        <v>-0.5</v>
      </c>
    </row>
    <row r="2258" spans="1:6" x14ac:dyDescent="0.2">
      <c r="A2258" s="38" t="s">
        <v>70</v>
      </c>
      <c r="B2258" s="23">
        <v>500</v>
      </c>
      <c r="C2258" s="23">
        <v>500</v>
      </c>
      <c r="D2258" s="23">
        <v>-250</v>
      </c>
      <c r="E2258" s="23">
        <v>250</v>
      </c>
      <c r="F2258" s="31">
        <v>-0.5</v>
      </c>
    </row>
    <row r="2259" spans="1:6" x14ac:dyDescent="0.2">
      <c r="A2259" s="38" t="s">
        <v>88</v>
      </c>
      <c r="B2259" s="23">
        <v>2000</v>
      </c>
      <c r="C2259" s="23">
        <v>2000</v>
      </c>
      <c r="D2259" s="23">
        <v>-1000</v>
      </c>
      <c r="E2259" s="23">
        <v>1000</v>
      </c>
      <c r="F2259" s="31">
        <v>-0.5</v>
      </c>
    </row>
    <row r="2260" spans="1:6" x14ac:dyDescent="0.2">
      <c r="A2260" s="36" t="s">
        <v>8</v>
      </c>
      <c r="B2260" s="23">
        <v>1668643.68</v>
      </c>
      <c r="C2260" s="23">
        <v>1668333.3499999999</v>
      </c>
      <c r="D2260" s="23">
        <v>-81784.53</v>
      </c>
      <c r="E2260" s="23">
        <v>1586548.82</v>
      </c>
      <c r="F2260" s="31">
        <v>-4.9021695813969077E-2</v>
      </c>
    </row>
    <row r="2261" spans="1:6" x14ac:dyDescent="0.2">
      <c r="A2261" s="37" t="s">
        <v>9</v>
      </c>
      <c r="B2261" s="23">
        <v>1668643.68</v>
      </c>
      <c r="C2261" s="23">
        <v>1668333.3499999999</v>
      </c>
      <c r="D2261" s="23">
        <v>-81784.53</v>
      </c>
      <c r="E2261" s="23">
        <v>1586548.82</v>
      </c>
      <c r="F2261" s="31">
        <v>-4.9021695813969077E-2</v>
      </c>
    </row>
    <row r="2262" spans="1:6" x14ac:dyDescent="0.2">
      <c r="A2262" s="38" t="s">
        <v>10</v>
      </c>
      <c r="B2262" s="23">
        <v>1226304</v>
      </c>
      <c r="C2262" s="23">
        <v>1225342.47</v>
      </c>
      <c r="D2262" s="23">
        <v>-56513.72</v>
      </c>
      <c r="E2262" s="23">
        <v>1168828.75</v>
      </c>
      <c r="F2262" s="31">
        <v>-4.6120755122443444E-2</v>
      </c>
    </row>
    <row r="2263" spans="1:6" x14ac:dyDescent="0.2">
      <c r="A2263" s="38" t="s">
        <v>13</v>
      </c>
      <c r="B2263" s="23">
        <v>7232.52</v>
      </c>
      <c r="C2263" s="23">
        <v>7232.52</v>
      </c>
      <c r="D2263" s="23">
        <v>0</v>
      </c>
      <c r="E2263" s="23">
        <v>7232.52</v>
      </c>
      <c r="F2263" s="31">
        <v>0</v>
      </c>
    </row>
    <row r="2264" spans="1:6" x14ac:dyDescent="0.2">
      <c r="A2264" s="38" t="s">
        <v>15</v>
      </c>
      <c r="B2264" s="23">
        <v>103889.71</v>
      </c>
      <c r="C2264" s="23">
        <v>103889.71</v>
      </c>
      <c r="D2264" s="23">
        <v>0</v>
      </c>
      <c r="E2264" s="23">
        <v>103889.71</v>
      </c>
      <c r="F2264" s="31">
        <v>0</v>
      </c>
    </row>
    <row r="2265" spans="1:6" x14ac:dyDescent="0.2">
      <c r="A2265" s="38" t="s">
        <v>17</v>
      </c>
      <c r="B2265" s="23">
        <v>26784.12</v>
      </c>
      <c r="C2265" s="23">
        <v>26784.12</v>
      </c>
      <c r="D2265" s="23">
        <v>0</v>
      </c>
      <c r="E2265" s="23">
        <v>26784.12</v>
      </c>
      <c r="F2265" s="31">
        <v>0</v>
      </c>
    </row>
    <row r="2266" spans="1:6" x14ac:dyDescent="0.2">
      <c r="A2266" s="38" t="s">
        <v>19</v>
      </c>
      <c r="B2266" s="23">
        <v>132</v>
      </c>
      <c r="C2266" s="23">
        <v>132</v>
      </c>
      <c r="D2266" s="23">
        <v>-60.26</v>
      </c>
      <c r="E2266" s="23">
        <v>71.740000000000009</v>
      </c>
      <c r="F2266" s="31">
        <v>-0.45651515151515148</v>
      </c>
    </row>
    <row r="2267" spans="1:6" x14ac:dyDescent="0.2">
      <c r="A2267" s="38" t="s">
        <v>21</v>
      </c>
      <c r="B2267" s="23">
        <v>1056</v>
      </c>
      <c r="C2267" s="23">
        <v>1056</v>
      </c>
      <c r="D2267" s="23">
        <v>-482.11</v>
      </c>
      <c r="E2267" s="23">
        <v>573.89</v>
      </c>
      <c r="F2267" s="31">
        <v>-0.45654356060606061</v>
      </c>
    </row>
    <row r="2268" spans="1:6" x14ac:dyDescent="0.2">
      <c r="A2268" s="38" t="s">
        <v>23</v>
      </c>
      <c r="B2268" s="23">
        <v>36.159999999999997</v>
      </c>
      <c r="C2268" s="23">
        <v>67</v>
      </c>
      <c r="D2268" s="23">
        <v>0</v>
      </c>
      <c r="E2268" s="23">
        <v>67</v>
      </c>
      <c r="F2268" s="31">
        <v>0</v>
      </c>
    </row>
    <row r="2269" spans="1:6" x14ac:dyDescent="0.2">
      <c r="A2269" s="38" t="s">
        <v>25</v>
      </c>
      <c r="B2269" s="23">
        <v>216.98</v>
      </c>
      <c r="C2269" s="23">
        <v>216.98</v>
      </c>
      <c r="D2269" s="23">
        <v>0</v>
      </c>
      <c r="E2269" s="23">
        <v>216.98</v>
      </c>
      <c r="F2269" s="31">
        <v>0</v>
      </c>
    </row>
    <row r="2270" spans="1:6" x14ac:dyDescent="0.2">
      <c r="A2270" s="38" t="s">
        <v>27</v>
      </c>
      <c r="B2270" s="23">
        <v>8806.02</v>
      </c>
      <c r="C2270" s="23">
        <v>8806.02</v>
      </c>
      <c r="D2270" s="23">
        <v>0</v>
      </c>
      <c r="E2270" s="23">
        <v>8806.02</v>
      </c>
      <c r="F2270" s="31">
        <v>0</v>
      </c>
    </row>
    <row r="2271" spans="1:6" x14ac:dyDescent="0.2">
      <c r="A2271" s="38" t="s">
        <v>29</v>
      </c>
      <c r="B2271" s="23">
        <v>2833</v>
      </c>
      <c r="C2271" s="23">
        <v>2833</v>
      </c>
      <c r="D2271" s="23">
        <v>-1416.5</v>
      </c>
      <c r="E2271" s="23">
        <v>1416.5</v>
      </c>
      <c r="F2271" s="31">
        <v>-0.5</v>
      </c>
    </row>
    <row r="2272" spans="1:6" x14ac:dyDescent="0.2">
      <c r="A2272" s="38" t="s">
        <v>265</v>
      </c>
      <c r="B2272" s="23">
        <v>13140</v>
      </c>
      <c r="C2272" s="23">
        <v>13140</v>
      </c>
      <c r="D2272" s="23">
        <v>0</v>
      </c>
      <c r="E2272" s="23">
        <v>13140</v>
      </c>
      <c r="F2272" s="31">
        <v>0</v>
      </c>
    </row>
    <row r="2273" spans="1:6" x14ac:dyDescent="0.2">
      <c r="A2273" s="38" t="s">
        <v>31</v>
      </c>
      <c r="B2273" s="23">
        <v>3542.65</v>
      </c>
      <c r="C2273" s="23">
        <v>3641.65</v>
      </c>
      <c r="D2273" s="23">
        <v>1263.8699999999999</v>
      </c>
      <c r="E2273" s="23">
        <v>4905.5200000000004</v>
      </c>
      <c r="F2273" s="31">
        <v>0.34705971194376173</v>
      </c>
    </row>
    <row r="2274" spans="1:6" x14ac:dyDescent="0.2">
      <c r="A2274" s="38" t="s">
        <v>33</v>
      </c>
      <c r="B2274" s="23">
        <v>3085.3</v>
      </c>
      <c r="C2274" s="23">
        <v>3606.6600000000003</v>
      </c>
      <c r="D2274" s="23">
        <v>1992.08</v>
      </c>
      <c r="E2274" s="23">
        <v>5598.74</v>
      </c>
      <c r="F2274" s="31">
        <v>0.55233373813999653</v>
      </c>
    </row>
    <row r="2275" spans="1:6" x14ac:dyDescent="0.2">
      <c r="A2275" s="38" t="s">
        <v>35</v>
      </c>
      <c r="B2275" s="23">
        <v>157668.42000000001</v>
      </c>
      <c r="C2275" s="23">
        <v>157668.42000000001</v>
      </c>
      <c r="D2275" s="23">
        <v>-4671.62</v>
      </c>
      <c r="E2275" s="23">
        <v>152996.80000000002</v>
      </c>
      <c r="F2275" s="31">
        <v>-2.9629395664648631E-2</v>
      </c>
    </row>
    <row r="2276" spans="1:6" x14ac:dyDescent="0.2">
      <c r="A2276" s="38" t="s">
        <v>37</v>
      </c>
      <c r="B2276" s="23">
        <v>103889.71</v>
      </c>
      <c r="C2276" s="23">
        <v>103889.71</v>
      </c>
      <c r="D2276" s="23">
        <v>-21896.27</v>
      </c>
      <c r="E2276" s="23">
        <v>81993.440000000002</v>
      </c>
      <c r="F2276" s="31">
        <v>-0.21076456946506059</v>
      </c>
    </row>
    <row r="2277" spans="1:6" x14ac:dyDescent="0.2">
      <c r="A2277" s="38" t="s">
        <v>39</v>
      </c>
      <c r="B2277" s="23">
        <v>10027.09</v>
      </c>
      <c r="C2277" s="23">
        <v>10027.09</v>
      </c>
      <c r="D2277" s="23">
        <v>0</v>
      </c>
      <c r="E2277" s="23">
        <v>10027.09</v>
      </c>
      <c r="F2277" s="31">
        <v>0</v>
      </c>
    </row>
    <row r="2278" spans="1:6" x14ac:dyDescent="0.2">
      <c r="A2278" s="35" t="s">
        <v>1661</v>
      </c>
      <c r="B2278" s="23">
        <v>1019485.76</v>
      </c>
      <c r="C2278" s="23">
        <v>1019796.09</v>
      </c>
      <c r="D2278" s="23">
        <v>-284855.38</v>
      </c>
      <c r="E2278" s="23">
        <v>734940.71</v>
      </c>
      <c r="F2278" s="31">
        <v>-0.2793258209099429</v>
      </c>
    </row>
    <row r="2279" spans="1:6" x14ac:dyDescent="0.2">
      <c r="A2279" s="36" t="s">
        <v>1662</v>
      </c>
      <c r="B2279" s="23">
        <v>800000</v>
      </c>
      <c r="C2279" s="23">
        <v>800310.33</v>
      </c>
      <c r="D2279" s="23">
        <v>-65369.62</v>
      </c>
      <c r="E2279" s="23">
        <v>734940.71</v>
      </c>
      <c r="F2279" s="31">
        <v>-8.168034017504186E-2</v>
      </c>
    </row>
    <row r="2280" spans="1:6" x14ac:dyDescent="0.2">
      <c r="A2280" s="37" t="s">
        <v>97</v>
      </c>
      <c r="B2280" s="23">
        <v>0</v>
      </c>
      <c r="C2280" s="23">
        <v>671761.66999999993</v>
      </c>
      <c r="D2280" s="23">
        <v>4179.0400000000009</v>
      </c>
      <c r="E2280" s="23">
        <v>675940.71</v>
      </c>
      <c r="F2280" s="31">
        <v>6.2210158552213936E-3</v>
      </c>
    </row>
    <row r="2281" spans="1:6" x14ac:dyDescent="0.2">
      <c r="A2281" s="38" t="s">
        <v>98</v>
      </c>
      <c r="B2281" s="23">
        <v>0</v>
      </c>
      <c r="C2281" s="23">
        <v>41065.75</v>
      </c>
      <c r="D2281" s="23">
        <v>0</v>
      </c>
      <c r="E2281" s="23">
        <v>41065.75</v>
      </c>
      <c r="F2281" s="31">
        <v>0</v>
      </c>
    </row>
    <row r="2282" spans="1:6" x14ac:dyDescent="0.2">
      <c r="A2282" s="38" t="s">
        <v>100</v>
      </c>
      <c r="B2282" s="23">
        <v>0</v>
      </c>
      <c r="C2282" s="23">
        <v>10633.33</v>
      </c>
      <c r="D2282" s="23">
        <v>0</v>
      </c>
      <c r="E2282" s="23">
        <v>10633.33</v>
      </c>
      <c r="F2282" s="31">
        <v>0</v>
      </c>
    </row>
    <row r="2283" spans="1:6" x14ac:dyDescent="0.2">
      <c r="A2283" s="38" t="s">
        <v>102</v>
      </c>
      <c r="B2283" s="23">
        <v>0</v>
      </c>
      <c r="C2283" s="23">
        <v>23740.63</v>
      </c>
      <c r="D2283" s="23">
        <v>-11870.32</v>
      </c>
      <c r="E2283" s="23">
        <v>11870.310000000001</v>
      </c>
      <c r="F2283" s="31">
        <v>-0.50000021060940669</v>
      </c>
    </row>
    <row r="2284" spans="1:6" x14ac:dyDescent="0.2">
      <c r="A2284" s="38" t="s">
        <v>104</v>
      </c>
      <c r="B2284" s="23">
        <v>0</v>
      </c>
      <c r="C2284" s="23">
        <v>510189</v>
      </c>
      <c r="D2284" s="23">
        <v>0</v>
      </c>
      <c r="E2284" s="23">
        <v>510189</v>
      </c>
      <c r="F2284" s="31">
        <v>0</v>
      </c>
    </row>
    <row r="2285" spans="1:6" x14ac:dyDescent="0.2">
      <c r="A2285" s="38" t="s">
        <v>1342</v>
      </c>
      <c r="B2285" s="23">
        <v>0</v>
      </c>
      <c r="C2285" s="23">
        <v>879.32999999999993</v>
      </c>
      <c r="D2285" s="23">
        <v>0</v>
      </c>
      <c r="E2285" s="23">
        <v>879.32999999999993</v>
      </c>
      <c r="F2285" s="31">
        <v>0</v>
      </c>
    </row>
    <row r="2286" spans="1:6" x14ac:dyDescent="0.2">
      <c r="A2286" s="38" t="s">
        <v>106</v>
      </c>
      <c r="B2286" s="23">
        <v>0</v>
      </c>
      <c r="C2286" s="23">
        <v>44187.88</v>
      </c>
      <c r="D2286" s="23">
        <v>16049.36</v>
      </c>
      <c r="E2286" s="23">
        <v>60237.24</v>
      </c>
      <c r="F2286" s="31">
        <v>0.36320728670395597</v>
      </c>
    </row>
    <row r="2287" spans="1:6" x14ac:dyDescent="0.2">
      <c r="A2287" s="38" t="s">
        <v>108</v>
      </c>
      <c r="B2287" s="23">
        <v>0</v>
      </c>
      <c r="C2287" s="23">
        <v>41065.75</v>
      </c>
      <c r="D2287" s="23">
        <v>0</v>
      </c>
      <c r="E2287" s="23">
        <v>41065.75</v>
      </c>
      <c r="F2287" s="31">
        <v>0</v>
      </c>
    </row>
    <row r="2288" spans="1:6" x14ac:dyDescent="0.2">
      <c r="A2288" s="37" t="s">
        <v>121</v>
      </c>
      <c r="B2288" s="23">
        <v>760000</v>
      </c>
      <c r="C2288" s="23">
        <v>88548.660000000033</v>
      </c>
      <c r="D2288" s="23">
        <v>-69548.66</v>
      </c>
      <c r="E2288" s="23">
        <v>19000</v>
      </c>
      <c r="F2288" s="31">
        <v>-0.78542871230349476</v>
      </c>
    </row>
    <row r="2289" spans="1:6" x14ac:dyDescent="0.2">
      <c r="A2289" s="38" t="s">
        <v>465</v>
      </c>
      <c r="B2289" s="23">
        <v>14000</v>
      </c>
      <c r="C2289" s="23">
        <v>14000</v>
      </c>
      <c r="D2289" s="23">
        <v>-14000</v>
      </c>
      <c r="E2289" s="23">
        <v>0</v>
      </c>
      <c r="F2289" s="31">
        <v>-1</v>
      </c>
    </row>
    <row r="2290" spans="1:6" x14ac:dyDescent="0.2">
      <c r="A2290" s="38" t="s">
        <v>128</v>
      </c>
      <c r="B2290" s="23">
        <v>713000</v>
      </c>
      <c r="C2290" s="23">
        <v>41548.660000000033</v>
      </c>
      <c r="D2290" s="23">
        <v>-41548.660000000003</v>
      </c>
      <c r="E2290" s="23">
        <v>0</v>
      </c>
      <c r="F2290" s="31">
        <v>-0.99999999999999933</v>
      </c>
    </row>
    <row r="2291" spans="1:6" x14ac:dyDescent="0.2">
      <c r="A2291" s="38" t="s">
        <v>473</v>
      </c>
      <c r="B2291" s="23">
        <v>7000</v>
      </c>
      <c r="C2291" s="23">
        <v>7000</v>
      </c>
      <c r="D2291" s="23">
        <v>-7000</v>
      </c>
      <c r="E2291" s="23">
        <v>0</v>
      </c>
      <c r="F2291" s="31">
        <v>-1</v>
      </c>
    </row>
    <row r="2292" spans="1:6" x14ac:dyDescent="0.2">
      <c r="A2292" s="38" t="s">
        <v>359</v>
      </c>
      <c r="B2292" s="23">
        <v>14000</v>
      </c>
      <c r="C2292" s="23">
        <v>14000</v>
      </c>
      <c r="D2292" s="23">
        <v>0</v>
      </c>
      <c r="E2292" s="23">
        <v>14000</v>
      </c>
      <c r="F2292" s="31">
        <v>0</v>
      </c>
    </row>
    <row r="2293" spans="1:6" x14ac:dyDescent="0.2">
      <c r="A2293" s="38" t="s">
        <v>166</v>
      </c>
      <c r="B2293" s="23">
        <v>7000</v>
      </c>
      <c r="C2293" s="23">
        <v>7000</v>
      </c>
      <c r="D2293" s="23">
        <v>-7000</v>
      </c>
      <c r="E2293" s="23">
        <v>0</v>
      </c>
      <c r="F2293" s="31">
        <v>-1</v>
      </c>
    </row>
    <row r="2294" spans="1:6" x14ac:dyDescent="0.2">
      <c r="A2294" s="38" t="s">
        <v>554</v>
      </c>
      <c r="B2294" s="23">
        <v>5000</v>
      </c>
      <c r="C2294" s="23">
        <v>5000</v>
      </c>
      <c r="D2294" s="23">
        <v>0</v>
      </c>
      <c r="E2294" s="23">
        <v>5000</v>
      </c>
      <c r="F2294" s="31">
        <v>0</v>
      </c>
    </row>
    <row r="2295" spans="1:6" x14ac:dyDescent="0.2">
      <c r="A2295" s="37" t="s">
        <v>231</v>
      </c>
      <c r="B2295" s="23">
        <v>40000</v>
      </c>
      <c r="C2295" s="23">
        <v>40000</v>
      </c>
      <c r="D2295" s="23">
        <v>0</v>
      </c>
      <c r="E2295" s="23">
        <v>40000</v>
      </c>
      <c r="F2295" s="31">
        <v>0</v>
      </c>
    </row>
    <row r="2296" spans="1:6" x14ac:dyDescent="0.2">
      <c r="A2296" s="38" t="s">
        <v>234</v>
      </c>
      <c r="B2296" s="23">
        <v>40000</v>
      </c>
      <c r="C2296" s="23">
        <v>40000</v>
      </c>
      <c r="D2296" s="23">
        <v>0</v>
      </c>
      <c r="E2296" s="23">
        <v>40000</v>
      </c>
      <c r="F2296" s="31">
        <v>0</v>
      </c>
    </row>
    <row r="2297" spans="1:6" x14ac:dyDescent="0.2">
      <c r="A2297" s="36" t="s">
        <v>1676</v>
      </c>
      <c r="B2297" s="23">
        <v>20000</v>
      </c>
      <c r="C2297" s="23">
        <v>20000</v>
      </c>
      <c r="D2297" s="23">
        <v>-20000</v>
      </c>
      <c r="E2297" s="23">
        <v>0</v>
      </c>
      <c r="F2297" s="31">
        <v>-1</v>
      </c>
    </row>
    <row r="2298" spans="1:6" x14ac:dyDescent="0.2">
      <c r="A2298" s="37" t="s">
        <v>121</v>
      </c>
      <c r="B2298" s="23">
        <v>20000</v>
      </c>
      <c r="C2298" s="23">
        <v>20000</v>
      </c>
      <c r="D2298" s="23">
        <v>-20000</v>
      </c>
      <c r="E2298" s="23">
        <v>0</v>
      </c>
      <c r="F2298" s="31">
        <v>-1</v>
      </c>
    </row>
    <row r="2299" spans="1:6" x14ac:dyDescent="0.2">
      <c r="A2299" s="38" t="s">
        <v>149</v>
      </c>
      <c r="B2299" s="23">
        <v>10000</v>
      </c>
      <c r="C2299" s="23">
        <v>10000</v>
      </c>
      <c r="D2299" s="23">
        <v>-10000</v>
      </c>
      <c r="E2299" s="23">
        <v>0</v>
      </c>
      <c r="F2299" s="31">
        <v>-1</v>
      </c>
    </row>
    <row r="2300" spans="1:6" x14ac:dyDescent="0.2">
      <c r="A2300" s="38" t="s">
        <v>137</v>
      </c>
      <c r="B2300" s="23">
        <v>10000</v>
      </c>
      <c r="C2300" s="23">
        <v>10000</v>
      </c>
      <c r="D2300" s="23">
        <v>-10000</v>
      </c>
      <c r="E2300" s="23">
        <v>0</v>
      </c>
      <c r="F2300" s="31">
        <v>-1</v>
      </c>
    </row>
    <row r="2301" spans="1:6" x14ac:dyDescent="0.2">
      <c r="A2301" s="36" t="s">
        <v>1679</v>
      </c>
      <c r="B2301" s="23">
        <v>199485.76</v>
      </c>
      <c r="C2301" s="23">
        <v>199485.76</v>
      </c>
      <c r="D2301" s="23">
        <v>-199485.76</v>
      </c>
      <c r="E2301" s="23">
        <v>0</v>
      </c>
      <c r="F2301" s="31">
        <v>-1</v>
      </c>
    </row>
    <row r="2302" spans="1:6" x14ac:dyDescent="0.2">
      <c r="A2302" s="37" t="s">
        <v>121</v>
      </c>
      <c r="B2302" s="23">
        <v>199485.76</v>
      </c>
      <c r="C2302" s="23">
        <v>199485.76</v>
      </c>
      <c r="D2302" s="23">
        <v>-199485.76</v>
      </c>
      <c r="E2302" s="23">
        <v>0</v>
      </c>
      <c r="F2302" s="31">
        <v>-1</v>
      </c>
    </row>
    <row r="2303" spans="1:6" x14ac:dyDescent="0.2">
      <c r="A2303" s="38" t="s">
        <v>351</v>
      </c>
      <c r="B2303" s="23">
        <v>60000</v>
      </c>
      <c r="C2303" s="23">
        <v>60000</v>
      </c>
      <c r="D2303" s="23">
        <v>-60000</v>
      </c>
      <c r="E2303" s="23">
        <v>0</v>
      </c>
      <c r="F2303" s="31">
        <v>-1</v>
      </c>
    </row>
    <row r="2304" spans="1:6" x14ac:dyDescent="0.2">
      <c r="A2304" s="38" t="s">
        <v>128</v>
      </c>
      <c r="B2304" s="23">
        <v>139485.76000000001</v>
      </c>
      <c r="C2304" s="23">
        <v>139485.76000000001</v>
      </c>
      <c r="D2304" s="23">
        <v>-139485.76000000001</v>
      </c>
      <c r="E2304" s="23">
        <v>0</v>
      </c>
      <c r="F2304" s="31">
        <v>-1</v>
      </c>
    </row>
    <row r="2305" spans="1:6" x14ac:dyDescent="0.2">
      <c r="A2305" s="24" t="s">
        <v>418</v>
      </c>
      <c r="B2305" s="23">
        <v>13746781.569999998</v>
      </c>
      <c r="C2305" s="23">
        <v>13740553.839999996</v>
      </c>
      <c r="D2305" s="23">
        <v>-2150659.4900000002</v>
      </c>
      <c r="E2305" s="23">
        <v>11589894.35</v>
      </c>
      <c r="F2305" s="31">
        <v>-0.15651912688841085</v>
      </c>
    </row>
    <row r="2306" spans="1:6" x14ac:dyDescent="0.2">
      <c r="A2306" s="24" t="s">
        <v>420</v>
      </c>
      <c r="B2306" s="23">
        <v>8531767.129999999</v>
      </c>
      <c r="C2306" s="23">
        <v>8024113.6199999992</v>
      </c>
      <c r="D2306" s="23">
        <v>-4403757.55</v>
      </c>
      <c r="E2306" s="23">
        <v>3620356.0700000003</v>
      </c>
      <c r="F2306" s="31">
        <v>-0.54881545284001099</v>
      </c>
    </row>
    <row r="2307" spans="1:6" x14ac:dyDescent="0.2">
      <c r="A2307" s="34" t="s">
        <v>421</v>
      </c>
      <c r="B2307" s="23">
        <v>8101767.129999999</v>
      </c>
      <c r="C2307" s="23">
        <v>7594113.6199999992</v>
      </c>
      <c r="D2307" s="23">
        <v>-4152924.42</v>
      </c>
      <c r="E2307" s="23">
        <v>3441189.2</v>
      </c>
      <c r="F2307" s="31">
        <v>-0.54686098046555176</v>
      </c>
    </row>
    <row r="2308" spans="1:6" x14ac:dyDescent="0.2">
      <c r="A2308" s="35" t="s">
        <v>460</v>
      </c>
      <c r="B2308" s="23">
        <v>3840443</v>
      </c>
      <c r="C2308" s="23">
        <v>5535074.46</v>
      </c>
      <c r="D2308" s="23">
        <v>-4152924.42</v>
      </c>
      <c r="E2308" s="23">
        <v>1382150.04</v>
      </c>
      <c r="F2308" s="31">
        <v>-0.75029242154043219</v>
      </c>
    </row>
    <row r="2309" spans="1:6" x14ac:dyDescent="0.2">
      <c r="A2309" s="36" t="s">
        <v>461</v>
      </c>
      <c r="B2309" s="23">
        <v>2806879.08</v>
      </c>
      <c r="C2309" s="23">
        <v>4806879.08</v>
      </c>
      <c r="D2309" s="23">
        <v>-3717748.5</v>
      </c>
      <c r="E2309" s="23">
        <v>1089130.58</v>
      </c>
      <c r="F2309" s="31">
        <v>-0.77342251347000801</v>
      </c>
    </row>
    <row r="2310" spans="1:6" x14ac:dyDescent="0.2">
      <c r="A2310" s="37" t="s">
        <v>121</v>
      </c>
      <c r="B2310" s="23">
        <v>0</v>
      </c>
      <c r="C2310" s="23">
        <v>0</v>
      </c>
      <c r="D2310" s="23">
        <v>4188</v>
      </c>
      <c r="E2310" s="23">
        <v>4188</v>
      </c>
      <c r="F2310" s="31">
        <v>0</v>
      </c>
    </row>
    <row r="2311" spans="1:6" x14ac:dyDescent="0.2">
      <c r="A2311" s="38" t="s">
        <v>351</v>
      </c>
      <c r="B2311" s="23">
        <v>0</v>
      </c>
      <c r="C2311" s="23">
        <v>0</v>
      </c>
      <c r="D2311" s="23">
        <v>4188</v>
      </c>
      <c r="E2311" s="23">
        <v>4188</v>
      </c>
      <c r="F2311" s="31">
        <v>0</v>
      </c>
    </row>
    <row r="2312" spans="1:6" x14ac:dyDescent="0.2">
      <c r="A2312" s="37" t="s">
        <v>223</v>
      </c>
      <c r="B2312" s="23">
        <v>2806879.08</v>
      </c>
      <c r="C2312" s="23">
        <v>4806879.08</v>
      </c>
      <c r="D2312" s="23">
        <v>-3721936.5</v>
      </c>
      <c r="E2312" s="23">
        <v>1084942.58</v>
      </c>
      <c r="F2312" s="31">
        <v>-0.77429376484336276</v>
      </c>
    </row>
    <row r="2313" spans="1:6" x14ac:dyDescent="0.2">
      <c r="A2313" s="38" t="s">
        <v>224</v>
      </c>
      <c r="B2313" s="23">
        <v>2806879.08</v>
      </c>
      <c r="C2313" s="23">
        <v>4806879.08</v>
      </c>
      <c r="D2313" s="23">
        <v>-3721936.5</v>
      </c>
      <c r="E2313" s="23">
        <v>1084942.58</v>
      </c>
      <c r="F2313" s="31">
        <v>-0.77429376484336276</v>
      </c>
    </row>
    <row r="2314" spans="1:6" x14ac:dyDescent="0.2">
      <c r="A2314" s="36" t="s">
        <v>463</v>
      </c>
      <c r="B2314" s="23">
        <v>1033563.9199999999</v>
      </c>
      <c r="C2314" s="23">
        <v>728195.38</v>
      </c>
      <c r="D2314" s="23">
        <v>-435175.92000000004</v>
      </c>
      <c r="E2314" s="23">
        <v>293019.4599999999</v>
      </c>
      <c r="F2314" s="31">
        <v>-0.59760873517214574</v>
      </c>
    </row>
    <row r="2315" spans="1:6" x14ac:dyDescent="0.2">
      <c r="A2315" s="37" t="s">
        <v>121</v>
      </c>
      <c r="B2315" s="23">
        <v>589000</v>
      </c>
      <c r="C2315" s="23">
        <v>544000</v>
      </c>
      <c r="D2315" s="23">
        <v>-281632</v>
      </c>
      <c r="E2315" s="23">
        <v>262368</v>
      </c>
      <c r="F2315" s="31">
        <v>-0.51770588235294113</v>
      </c>
    </row>
    <row r="2316" spans="1:6" x14ac:dyDescent="0.2">
      <c r="A2316" s="38" t="s">
        <v>357</v>
      </c>
      <c r="B2316" s="23">
        <v>0</v>
      </c>
      <c r="C2316" s="23">
        <v>5000</v>
      </c>
      <c r="D2316" s="23">
        <v>4032</v>
      </c>
      <c r="E2316" s="23">
        <v>9032</v>
      </c>
      <c r="F2316" s="31">
        <v>0.80640000000000001</v>
      </c>
    </row>
    <row r="2317" spans="1:6" x14ac:dyDescent="0.2">
      <c r="A2317" s="38" t="s">
        <v>465</v>
      </c>
      <c r="B2317" s="23">
        <v>255000</v>
      </c>
      <c r="C2317" s="23">
        <v>255000</v>
      </c>
      <c r="D2317" s="23">
        <v>-75000</v>
      </c>
      <c r="E2317" s="23">
        <v>180000</v>
      </c>
      <c r="F2317" s="31">
        <v>-0.29411764705882354</v>
      </c>
    </row>
    <row r="2318" spans="1:6" x14ac:dyDescent="0.2">
      <c r="A2318" s="38" t="s">
        <v>467</v>
      </c>
      <c r="B2318" s="23">
        <v>15000</v>
      </c>
      <c r="C2318" s="23">
        <v>15000</v>
      </c>
      <c r="D2318" s="23">
        <v>-15000</v>
      </c>
      <c r="E2318" s="23">
        <v>0</v>
      </c>
      <c r="F2318" s="31">
        <v>-1</v>
      </c>
    </row>
    <row r="2319" spans="1:6" x14ac:dyDescent="0.2">
      <c r="A2319" s="38" t="s">
        <v>314</v>
      </c>
      <c r="B2319" s="23">
        <v>100000</v>
      </c>
      <c r="C2319" s="23">
        <v>0</v>
      </c>
      <c r="D2319" s="23">
        <v>0</v>
      </c>
      <c r="E2319" s="23">
        <v>0</v>
      </c>
      <c r="F2319" s="31">
        <v>0</v>
      </c>
    </row>
    <row r="2320" spans="1:6" x14ac:dyDescent="0.2">
      <c r="A2320" s="38" t="s">
        <v>161</v>
      </c>
      <c r="B2320" s="23">
        <v>50000</v>
      </c>
      <c r="C2320" s="23">
        <v>50000</v>
      </c>
      <c r="D2320" s="23">
        <v>0</v>
      </c>
      <c r="E2320" s="23">
        <v>50000</v>
      </c>
      <c r="F2320" s="31">
        <v>0</v>
      </c>
    </row>
    <row r="2321" spans="1:6" x14ac:dyDescent="0.2">
      <c r="A2321" s="38" t="s">
        <v>122</v>
      </c>
      <c r="B2321" s="23">
        <v>5000</v>
      </c>
      <c r="C2321" s="23">
        <v>5000</v>
      </c>
      <c r="D2321" s="23">
        <v>0</v>
      </c>
      <c r="E2321" s="23">
        <v>5000</v>
      </c>
      <c r="F2321" s="31">
        <v>0</v>
      </c>
    </row>
    <row r="2322" spans="1:6" x14ac:dyDescent="0.2">
      <c r="A2322" s="38" t="s">
        <v>351</v>
      </c>
      <c r="B2322" s="23">
        <v>134000</v>
      </c>
      <c r="C2322" s="23">
        <v>134000</v>
      </c>
      <c r="D2322" s="23">
        <v>-134000</v>
      </c>
      <c r="E2322" s="23">
        <v>0</v>
      </c>
      <c r="F2322" s="31">
        <v>-1</v>
      </c>
    </row>
    <row r="2323" spans="1:6" x14ac:dyDescent="0.2">
      <c r="A2323" s="38" t="s">
        <v>145</v>
      </c>
      <c r="B2323" s="23">
        <v>30000</v>
      </c>
      <c r="C2323" s="23">
        <v>30000</v>
      </c>
      <c r="D2323" s="23">
        <v>-30000</v>
      </c>
      <c r="E2323" s="23">
        <v>0</v>
      </c>
      <c r="F2323" s="31">
        <v>-1</v>
      </c>
    </row>
    <row r="2324" spans="1:6" x14ac:dyDescent="0.2">
      <c r="A2324" s="38" t="s">
        <v>473</v>
      </c>
      <c r="B2324" s="23">
        <v>0</v>
      </c>
      <c r="C2324" s="23">
        <v>0</v>
      </c>
      <c r="D2324" s="23">
        <v>336</v>
      </c>
      <c r="E2324" s="23">
        <v>336</v>
      </c>
      <c r="F2324" s="31">
        <v>0</v>
      </c>
    </row>
    <row r="2325" spans="1:6" x14ac:dyDescent="0.2">
      <c r="A2325" s="38" t="s">
        <v>178</v>
      </c>
      <c r="B2325" s="23">
        <v>0</v>
      </c>
      <c r="C2325" s="23">
        <v>50000</v>
      </c>
      <c r="D2325" s="23">
        <v>-32000</v>
      </c>
      <c r="E2325" s="23">
        <v>18000</v>
      </c>
      <c r="F2325" s="31">
        <v>-0.64</v>
      </c>
    </row>
    <row r="2326" spans="1:6" x14ac:dyDescent="0.2">
      <c r="A2326" s="37" t="s">
        <v>231</v>
      </c>
      <c r="B2326" s="23">
        <v>444563.92</v>
      </c>
      <c r="C2326" s="23">
        <v>184195.37999999998</v>
      </c>
      <c r="D2326" s="23">
        <v>-153543.92000000001</v>
      </c>
      <c r="E2326" s="23">
        <v>30651.459999999959</v>
      </c>
      <c r="F2326" s="31">
        <v>-0.83359267751449595</v>
      </c>
    </row>
    <row r="2327" spans="1:6" x14ac:dyDescent="0.2">
      <c r="A2327" s="38" t="s">
        <v>232</v>
      </c>
      <c r="B2327" s="23">
        <v>434563.92</v>
      </c>
      <c r="C2327" s="23">
        <v>159188.71999999997</v>
      </c>
      <c r="D2327" s="23">
        <v>-153543.92000000001</v>
      </c>
      <c r="E2327" s="23">
        <v>5644.7999999999593</v>
      </c>
      <c r="F2327" s="31">
        <v>-0.96454020108962524</v>
      </c>
    </row>
    <row r="2328" spans="1:6" x14ac:dyDescent="0.2">
      <c r="A2328" s="38" t="s">
        <v>234</v>
      </c>
      <c r="B2328" s="23">
        <v>10000</v>
      </c>
      <c r="C2328" s="23">
        <v>25006.66</v>
      </c>
      <c r="D2328" s="23">
        <v>0</v>
      </c>
      <c r="E2328" s="23">
        <v>25006.66</v>
      </c>
      <c r="F2328" s="31">
        <v>0</v>
      </c>
    </row>
    <row r="2329" spans="1:6" x14ac:dyDescent="0.2">
      <c r="A2329" s="35" t="s">
        <v>7</v>
      </c>
      <c r="B2329" s="23">
        <v>2261324.13</v>
      </c>
      <c r="C2329" s="23">
        <v>2059039.1599999997</v>
      </c>
      <c r="D2329" s="23">
        <v>0</v>
      </c>
      <c r="E2329" s="23">
        <v>2059039.1599999997</v>
      </c>
      <c r="F2329" s="31">
        <v>0</v>
      </c>
    </row>
    <row r="2330" spans="1:6" x14ac:dyDescent="0.2">
      <c r="A2330" s="36" t="s">
        <v>41</v>
      </c>
      <c r="B2330" s="23">
        <v>60400</v>
      </c>
      <c r="C2330" s="23">
        <v>60400</v>
      </c>
      <c r="D2330" s="23">
        <v>0</v>
      </c>
      <c r="E2330" s="23">
        <v>60400</v>
      </c>
      <c r="F2330" s="31">
        <v>0</v>
      </c>
    </row>
    <row r="2331" spans="1:6" x14ac:dyDescent="0.2">
      <c r="A2331" s="37" t="s">
        <v>42</v>
      </c>
      <c r="B2331" s="23">
        <v>54400</v>
      </c>
      <c r="C2331" s="23">
        <v>58400</v>
      </c>
      <c r="D2331" s="23">
        <v>0</v>
      </c>
      <c r="E2331" s="23">
        <v>58400</v>
      </c>
      <c r="F2331" s="31">
        <v>0</v>
      </c>
    </row>
    <row r="2332" spans="1:6" x14ac:dyDescent="0.2">
      <c r="A2332" s="38" t="s">
        <v>46</v>
      </c>
      <c r="B2332" s="23">
        <v>1000</v>
      </c>
      <c r="C2332" s="23">
        <v>3041.4</v>
      </c>
      <c r="D2332" s="23">
        <v>0</v>
      </c>
      <c r="E2332" s="23">
        <v>3041.4</v>
      </c>
      <c r="F2332" s="31">
        <v>0</v>
      </c>
    </row>
    <row r="2333" spans="1:6" x14ac:dyDescent="0.2">
      <c r="A2333" s="38" t="s">
        <v>48</v>
      </c>
      <c r="B2333" s="23">
        <v>1500</v>
      </c>
      <c r="C2333" s="23">
        <v>2706.6</v>
      </c>
      <c r="D2333" s="23">
        <v>0</v>
      </c>
      <c r="E2333" s="23">
        <v>2706.6</v>
      </c>
      <c r="F2333" s="31">
        <v>0</v>
      </c>
    </row>
    <row r="2334" spans="1:6" x14ac:dyDescent="0.2">
      <c r="A2334" s="38" t="s">
        <v>54</v>
      </c>
      <c r="B2334" s="23">
        <v>1000</v>
      </c>
      <c r="C2334" s="23">
        <v>1000</v>
      </c>
      <c r="D2334" s="23">
        <v>0</v>
      </c>
      <c r="E2334" s="23">
        <v>1000</v>
      </c>
      <c r="F2334" s="31">
        <v>0</v>
      </c>
    </row>
    <row r="2335" spans="1:6" x14ac:dyDescent="0.2">
      <c r="A2335" s="38" t="s">
        <v>442</v>
      </c>
      <c r="B2335" s="23">
        <v>5400</v>
      </c>
      <c r="C2335" s="23">
        <v>1056.92</v>
      </c>
      <c r="D2335" s="23">
        <v>0</v>
      </c>
      <c r="E2335" s="23">
        <v>1056.92</v>
      </c>
      <c r="F2335" s="31">
        <v>0</v>
      </c>
    </row>
    <row r="2336" spans="1:6" x14ac:dyDescent="0.2">
      <c r="A2336" s="38" t="s">
        <v>64</v>
      </c>
      <c r="B2336" s="23">
        <v>7500</v>
      </c>
      <c r="C2336" s="23">
        <v>6552</v>
      </c>
      <c r="D2336" s="23">
        <v>0</v>
      </c>
      <c r="E2336" s="23">
        <v>6552</v>
      </c>
      <c r="F2336" s="31">
        <v>0</v>
      </c>
    </row>
    <row r="2337" spans="1:6" x14ac:dyDescent="0.2">
      <c r="A2337" s="38" t="s">
        <v>66</v>
      </c>
      <c r="B2337" s="23">
        <v>7500</v>
      </c>
      <c r="C2337" s="23">
        <v>7500</v>
      </c>
      <c r="D2337" s="23">
        <v>0</v>
      </c>
      <c r="E2337" s="23">
        <v>7500</v>
      </c>
      <c r="F2337" s="31">
        <v>0</v>
      </c>
    </row>
    <row r="2338" spans="1:6" x14ac:dyDescent="0.2">
      <c r="A2338" s="38" t="s">
        <v>446</v>
      </c>
      <c r="B2338" s="23">
        <v>500</v>
      </c>
      <c r="C2338" s="23">
        <v>0</v>
      </c>
      <c r="D2338" s="23">
        <v>0</v>
      </c>
      <c r="E2338" s="23">
        <v>0</v>
      </c>
      <c r="F2338" s="31">
        <v>0</v>
      </c>
    </row>
    <row r="2339" spans="1:6" x14ac:dyDescent="0.2">
      <c r="A2339" s="38" t="s">
        <v>70</v>
      </c>
      <c r="B2339" s="23">
        <v>8500</v>
      </c>
      <c r="C2339" s="23">
        <v>8500</v>
      </c>
      <c r="D2339" s="23">
        <v>0</v>
      </c>
      <c r="E2339" s="23">
        <v>8500</v>
      </c>
      <c r="F2339" s="31">
        <v>0</v>
      </c>
    </row>
    <row r="2340" spans="1:6" x14ac:dyDescent="0.2">
      <c r="A2340" s="38" t="s">
        <v>280</v>
      </c>
      <c r="B2340" s="23">
        <v>0</v>
      </c>
      <c r="C2340" s="23">
        <v>200</v>
      </c>
      <c r="D2340" s="23">
        <v>0</v>
      </c>
      <c r="E2340" s="23">
        <v>200</v>
      </c>
      <c r="F2340" s="31">
        <v>0</v>
      </c>
    </row>
    <row r="2341" spans="1:6" x14ac:dyDescent="0.2">
      <c r="A2341" s="38" t="s">
        <v>74</v>
      </c>
      <c r="B2341" s="23">
        <v>2000</v>
      </c>
      <c r="C2341" s="23">
        <v>7328</v>
      </c>
      <c r="D2341" s="23">
        <v>0</v>
      </c>
      <c r="E2341" s="23">
        <v>7328</v>
      </c>
      <c r="F2341" s="31">
        <v>0</v>
      </c>
    </row>
    <row r="2342" spans="1:6" x14ac:dyDescent="0.2">
      <c r="A2342" s="38" t="s">
        <v>76</v>
      </c>
      <c r="B2342" s="23">
        <v>1000</v>
      </c>
      <c r="C2342" s="23">
        <v>1000</v>
      </c>
      <c r="D2342" s="23">
        <v>0</v>
      </c>
      <c r="E2342" s="23">
        <v>1000</v>
      </c>
      <c r="F2342" s="31">
        <v>0</v>
      </c>
    </row>
    <row r="2343" spans="1:6" x14ac:dyDescent="0.2">
      <c r="A2343" s="38" t="s">
        <v>78</v>
      </c>
      <c r="B2343" s="23">
        <v>1000</v>
      </c>
      <c r="C2343" s="23">
        <v>7500</v>
      </c>
      <c r="D2343" s="23">
        <v>0</v>
      </c>
      <c r="E2343" s="23">
        <v>7500</v>
      </c>
      <c r="F2343" s="31">
        <v>0</v>
      </c>
    </row>
    <row r="2344" spans="1:6" x14ac:dyDescent="0.2">
      <c r="A2344" s="38" t="s">
        <v>82</v>
      </c>
      <c r="B2344" s="23">
        <v>10000</v>
      </c>
      <c r="C2344" s="23">
        <v>10000</v>
      </c>
      <c r="D2344" s="23">
        <v>0</v>
      </c>
      <c r="E2344" s="23">
        <v>10000</v>
      </c>
      <c r="F2344" s="31">
        <v>0</v>
      </c>
    </row>
    <row r="2345" spans="1:6" x14ac:dyDescent="0.2">
      <c r="A2345" s="38" t="s">
        <v>84</v>
      </c>
      <c r="B2345" s="23">
        <v>0</v>
      </c>
      <c r="C2345" s="23">
        <v>1000</v>
      </c>
      <c r="D2345" s="23">
        <v>0</v>
      </c>
      <c r="E2345" s="23">
        <v>1000</v>
      </c>
      <c r="F2345" s="31">
        <v>0</v>
      </c>
    </row>
    <row r="2346" spans="1:6" x14ac:dyDescent="0.2">
      <c r="A2346" s="38" t="s">
        <v>86</v>
      </c>
      <c r="B2346" s="23">
        <v>7500</v>
      </c>
      <c r="C2346" s="23">
        <v>0</v>
      </c>
      <c r="D2346" s="23">
        <v>0</v>
      </c>
      <c r="E2346" s="23">
        <v>0</v>
      </c>
      <c r="F2346" s="31">
        <v>0</v>
      </c>
    </row>
    <row r="2347" spans="1:6" x14ac:dyDescent="0.2">
      <c r="A2347" s="38" t="s">
        <v>456</v>
      </c>
      <c r="B2347" s="23">
        <v>0</v>
      </c>
      <c r="C2347" s="23">
        <v>1015.08</v>
      </c>
      <c r="D2347" s="23">
        <v>0</v>
      </c>
      <c r="E2347" s="23">
        <v>1015.08</v>
      </c>
      <c r="F2347" s="31">
        <v>0</v>
      </c>
    </row>
    <row r="2348" spans="1:6" x14ac:dyDescent="0.2">
      <c r="A2348" s="37" t="s">
        <v>90</v>
      </c>
      <c r="B2348" s="23">
        <v>6000</v>
      </c>
      <c r="C2348" s="23">
        <v>2000</v>
      </c>
      <c r="D2348" s="23">
        <v>0</v>
      </c>
      <c r="E2348" s="23">
        <v>2000</v>
      </c>
      <c r="F2348" s="31">
        <v>0</v>
      </c>
    </row>
    <row r="2349" spans="1:6" x14ac:dyDescent="0.2">
      <c r="A2349" s="38" t="s">
        <v>91</v>
      </c>
      <c r="B2349" s="23">
        <v>2000</v>
      </c>
      <c r="C2349" s="23">
        <v>2000</v>
      </c>
      <c r="D2349" s="23">
        <v>0</v>
      </c>
      <c r="E2349" s="23">
        <v>2000</v>
      </c>
      <c r="F2349" s="31">
        <v>0</v>
      </c>
    </row>
    <row r="2350" spans="1:6" x14ac:dyDescent="0.2">
      <c r="A2350" s="38" t="s">
        <v>310</v>
      </c>
      <c r="B2350" s="23">
        <v>4000</v>
      </c>
      <c r="C2350" s="23">
        <v>0</v>
      </c>
      <c r="D2350" s="23">
        <v>0</v>
      </c>
      <c r="E2350" s="23">
        <v>0</v>
      </c>
      <c r="F2350" s="31">
        <v>0</v>
      </c>
    </row>
    <row r="2351" spans="1:6" x14ac:dyDescent="0.2">
      <c r="A2351" s="36" t="s">
        <v>8</v>
      </c>
      <c r="B2351" s="23">
        <v>2200924.13</v>
      </c>
      <c r="C2351" s="23">
        <v>1998639.1599999997</v>
      </c>
      <c r="D2351" s="23">
        <v>0</v>
      </c>
      <c r="E2351" s="23">
        <v>1998639.1599999997</v>
      </c>
      <c r="F2351" s="31">
        <v>0</v>
      </c>
    </row>
    <row r="2352" spans="1:6" x14ac:dyDescent="0.2">
      <c r="A2352" s="37" t="s">
        <v>9</v>
      </c>
      <c r="B2352" s="23">
        <v>2200924.13</v>
      </c>
      <c r="C2352" s="23">
        <v>1998639.1599999997</v>
      </c>
      <c r="D2352" s="23">
        <v>0</v>
      </c>
      <c r="E2352" s="23">
        <v>1998639.1599999997</v>
      </c>
      <c r="F2352" s="31">
        <v>0</v>
      </c>
    </row>
    <row r="2353" spans="1:6" x14ac:dyDescent="0.2">
      <c r="A2353" s="38" t="s">
        <v>10</v>
      </c>
      <c r="B2353" s="23">
        <v>1290288</v>
      </c>
      <c r="C2353" s="23">
        <v>1149932.46</v>
      </c>
      <c r="D2353" s="23">
        <v>0</v>
      </c>
      <c r="E2353" s="23">
        <v>1149932.46</v>
      </c>
      <c r="F2353" s="31">
        <v>0</v>
      </c>
    </row>
    <row r="2354" spans="1:6" x14ac:dyDescent="0.2">
      <c r="A2354" s="38" t="s">
        <v>13</v>
      </c>
      <c r="B2354" s="23">
        <v>254801.88</v>
      </c>
      <c r="C2354" s="23">
        <v>211419.2</v>
      </c>
      <c r="D2354" s="23">
        <v>0</v>
      </c>
      <c r="E2354" s="23">
        <v>211419.2</v>
      </c>
      <c r="F2354" s="31">
        <v>0</v>
      </c>
    </row>
    <row r="2355" spans="1:6" x14ac:dyDescent="0.2">
      <c r="A2355" s="38" t="s">
        <v>15</v>
      </c>
      <c r="B2355" s="23">
        <v>132557.49</v>
      </c>
      <c r="C2355" s="23">
        <v>139042.01999999999</v>
      </c>
      <c r="D2355" s="23">
        <v>0</v>
      </c>
      <c r="E2355" s="23">
        <v>139042.01999999999</v>
      </c>
      <c r="F2355" s="31">
        <v>0</v>
      </c>
    </row>
    <row r="2356" spans="1:6" x14ac:dyDescent="0.2">
      <c r="A2356" s="38" t="s">
        <v>17</v>
      </c>
      <c r="B2356" s="23">
        <v>47886.76</v>
      </c>
      <c r="C2356" s="23">
        <v>59243.19</v>
      </c>
      <c r="D2356" s="23">
        <v>0</v>
      </c>
      <c r="E2356" s="23">
        <v>59243.19</v>
      </c>
      <c r="F2356" s="31">
        <v>0</v>
      </c>
    </row>
    <row r="2357" spans="1:6" x14ac:dyDescent="0.2">
      <c r="A2357" s="38" t="s">
        <v>19</v>
      </c>
      <c r="B2357" s="23">
        <v>4224</v>
      </c>
      <c r="C2357" s="23">
        <v>2924</v>
      </c>
      <c r="D2357" s="23">
        <v>0</v>
      </c>
      <c r="E2357" s="23">
        <v>2924</v>
      </c>
      <c r="F2357" s="31">
        <v>0</v>
      </c>
    </row>
    <row r="2358" spans="1:6" x14ac:dyDescent="0.2">
      <c r="A2358" s="38" t="s">
        <v>21</v>
      </c>
      <c r="B2358" s="23">
        <v>33792</v>
      </c>
      <c r="C2358" s="23">
        <v>24728</v>
      </c>
      <c r="D2358" s="23">
        <v>0</v>
      </c>
      <c r="E2358" s="23">
        <v>24728</v>
      </c>
      <c r="F2358" s="31">
        <v>0</v>
      </c>
    </row>
    <row r="2359" spans="1:6" x14ac:dyDescent="0.2">
      <c r="A2359" s="38" t="s">
        <v>23</v>
      </c>
      <c r="B2359" s="23">
        <v>1274.01</v>
      </c>
      <c r="C2359" s="23">
        <v>760</v>
      </c>
      <c r="D2359" s="23">
        <v>0</v>
      </c>
      <c r="E2359" s="23">
        <v>760</v>
      </c>
      <c r="F2359" s="31">
        <v>0</v>
      </c>
    </row>
    <row r="2360" spans="1:6" x14ac:dyDescent="0.2">
      <c r="A2360" s="38" t="s">
        <v>25</v>
      </c>
      <c r="B2360" s="23">
        <v>7644.06</v>
      </c>
      <c r="C2360" s="23">
        <v>8553.380000000001</v>
      </c>
      <c r="D2360" s="23">
        <v>0</v>
      </c>
      <c r="E2360" s="23">
        <v>8553.380000000001</v>
      </c>
      <c r="F2360" s="31">
        <v>0</v>
      </c>
    </row>
    <row r="2361" spans="1:6" x14ac:dyDescent="0.2">
      <c r="A2361" s="38" t="s">
        <v>27</v>
      </c>
      <c r="B2361" s="23">
        <v>10426.629999999999</v>
      </c>
      <c r="C2361" s="23">
        <v>34926.629999999997</v>
      </c>
      <c r="D2361" s="23">
        <v>0</v>
      </c>
      <c r="E2361" s="23">
        <v>34926.629999999997</v>
      </c>
      <c r="F2361" s="31">
        <v>0</v>
      </c>
    </row>
    <row r="2362" spans="1:6" x14ac:dyDescent="0.2">
      <c r="A2362" s="38" t="s">
        <v>29</v>
      </c>
      <c r="B2362" s="23">
        <v>2895.84</v>
      </c>
      <c r="C2362" s="23">
        <v>0</v>
      </c>
      <c r="D2362" s="23">
        <v>0</v>
      </c>
      <c r="E2362" s="23">
        <v>0</v>
      </c>
      <c r="F2362" s="31">
        <v>0</v>
      </c>
    </row>
    <row r="2363" spans="1:6" x14ac:dyDescent="0.2">
      <c r="A2363" s="38" t="s">
        <v>265</v>
      </c>
      <c r="B2363" s="23">
        <v>45600</v>
      </c>
      <c r="C2363" s="23">
        <v>45600</v>
      </c>
      <c r="D2363" s="23">
        <v>0</v>
      </c>
      <c r="E2363" s="23">
        <v>45600</v>
      </c>
      <c r="F2363" s="31">
        <v>0</v>
      </c>
    </row>
    <row r="2364" spans="1:6" x14ac:dyDescent="0.2">
      <c r="A2364" s="38" t="s">
        <v>31</v>
      </c>
      <c r="B2364" s="23">
        <v>2459.2399999999998</v>
      </c>
      <c r="C2364" s="23">
        <v>2459.2399999999998</v>
      </c>
      <c r="D2364" s="23">
        <v>0</v>
      </c>
      <c r="E2364" s="23">
        <v>2459.2399999999998</v>
      </c>
      <c r="F2364" s="31">
        <v>0</v>
      </c>
    </row>
    <row r="2365" spans="1:6" x14ac:dyDescent="0.2">
      <c r="A2365" s="38" t="s">
        <v>33</v>
      </c>
      <c r="B2365" s="23">
        <v>4918.47</v>
      </c>
      <c r="C2365" s="23">
        <v>4918.47</v>
      </c>
      <c r="D2365" s="23">
        <v>0</v>
      </c>
      <c r="E2365" s="23">
        <v>4918.47</v>
      </c>
      <c r="F2365" s="31">
        <v>0</v>
      </c>
    </row>
    <row r="2366" spans="1:6" x14ac:dyDescent="0.2">
      <c r="A2366" s="38" t="s">
        <v>35</v>
      </c>
      <c r="B2366" s="23">
        <v>199948.26</v>
      </c>
      <c r="C2366" s="23">
        <v>188767.93000000002</v>
      </c>
      <c r="D2366" s="23">
        <v>0</v>
      </c>
      <c r="E2366" s="23">
        <v>188767.93000000002</v>
      </c>
      <c r="F2366" s="31">
        <v>0</v>
      </c>
    </row>
    <row r="2367" spans="1:6" x14ac:dyDescent="0.2">
      <c r="A2367" s="38" t="s">
        <v>37</v>
      </c>
      <c r="B2367" s="23">
        <v>132557.49</v>
      </c>
      <c r="C2367" s="23">
        <v>99736.84</v>
      </c>
      <c r="D2367" s="23">
        <v>0</v>
      </c>
      <c r="E2367" s="23">
        <v>99736.84</v>
      </c>
      <c r="F2367" s="31">
        <v>0</v>
      </c>
    </row>
    <row r="2368" spans="1:6" x14ac:dyDescent="0.2">
      <c r="A2368" s="38" t="s">
        <v>39</v>
      </c>
      <c r="B2368" s="23">
        <v>29650</v>
      </c>
      <c r="C2368" s="23">
        <v>25627.8</v>
      </c>
      <c r="D2368" s="23">
        <v>0</v>
      </c>
      <c r="E2368" s="23">
        <v>25627.8</v>
      </c>
      <c r="F2368" s="31">
        <v>0</v>
      </c>
    </row>
    <row r="2369" spans="1:6" x14ac:dyDescent="0.2">
      <c r="A2369" s="35" t="s">
        <v>476</v>
      </c>
      <c r="B2369" s="23">
        <v>2000000</v>
      </c>
      <c r="C2369" s="23">
        <v>0</v>
      </c>
      <c r="D2369" s="23">
        <v>0</v>
      </c>
      <c r="E2369" s="23">
        <v>0</v>
      </c>
      <c r="F2369" s="31">
        <v>0</v>
      </c>
    </row>
    <row r="2370" spans="1:6" x14ac:dyDescent="0.2">
      <c r="A2370" s="36" t="s">
        <v>477</v>
      </c>
      <c r="B2370" s="23">
        <v>2000000</v>
      </c>
      <c r="C2370" s="23">
        <v>0</v>
      </c>
      <c r="D2370" s="23">
        <v>0</v>
      </c>
      <c r="E2370" s="23">
        <v>0</v>
      </c>
      <c r="F2370" s="31">
        <v>0</v>
      </c>
    </row>
    <row r="2371" spans="1:6" x14ac:dyDescent="0.2">
      <c r="A2371" s="37" t="s">
        <v>223</v>
      </c>
      <c r="B2371" s="23">
        <v>2000000</v>
      </c>
      <c r="C2371" s="23">
        <v>0</v>
      </c>
      <c r="D2371" s="23">
        <v>0</v>
      </c>
      <c r="E2371" s="23">
        <v>0</v>
      </c>
      <c r="F2371" s="31">
        <v>0</v>
      </c>
    </row>
    <row r="2372" spans="1:6" x14ac:dyDescent="0.2">
      <c r="A2372" s="38" t="s">
        <v>224</v>
      </c>
      <c r="B2372" s="23">
        <v>2000000</v>
      </c>
      <c r="C2372" s="23">
        <v>0</v>
      </c>
      <c r="D2372" s="23">
        <v>0</v>
      </c>
      <c r="E2372" s="23">
        <v>0</v>
      </c>
      <c r="F2372" s="31">
        <v>0</v>
      </c>
    </row>
    <row r="2373" spans="1:6" x14ac:dyDescent="0.2">
      <c r="A2373" s="34" t="s">
        <v>1065</v>
      </c>
      <c r="B2373" s="23">
        <v>430000</v>
      </c>
      <c r="C2373" s="23">
        <v>430000</v>
      </c>
      <c r="D2373" s="23">
        <v>-250833.13</v>
      </c>
      <c r="E2373" s="23">
        <v>179166.87</v>
      </c>
      <c r="F2373" s="31">
        <v>-0.58333286046511634</v>
      </c>
    </row>
    <row r="2374" spans="1:6" x14ac:dyDescent="0.2">
      <c r="A2374" s="35" t="s">
        <v>792</v>
      </c>
      <c r="B2374" s="23">
        <v>430000</v>
      </c>
      <c r="C2374" s="23">
        <v>430000</v>
      </c>
      <c r="D2374" s="23">
        <v>-250833.13</v>
      </c>
      <c r="E2374" s="23">
        <v>179166.87</v>
      </c>
      <c r="F2374" s="31">
        <v>-0.58333286046511634</v>
      </c>
    </row>
    <row r="2375" spans="1:6" x14ac:dyDescent="0.2">
      <c r="A2375" s="36" t="s">
        <v>1067</v>
      </c>
      <c r="B2375" s="23">
        <v>430000</v>
      </c>
      <c r="C2375" s="23">
        <v>430000</v>
      </c>
      <c r="D2375" s="23">
        <v>-250833.13</v>
      </c>
      <c r="E2375" s="23">
        <v>179166.87</v>
      </c>
      <c r="F2375" s="31">
        <v>-0.58333286046511634</v>
      </c>
    </row>
    <row r="2376" spans="1:6" x14ac:dyDescent="0.2">
      <c r="A2376" s="37" t="s">
        <v>575</v>
      </c>
      <c r="B2376" s="23">
        <v>430000</v>
      </c>
      <c r="C2376" s="23">
        <v>430000</v>
      </c>
      <c r="D2376" s="23">
        <v>-250833.13</v>
      </c>
      <c r="E2376" s="23">
        <v>179166.87</v>
      </c>
      <c r="F2376" s="31">
        <v>-0.58333286046511634</v>
      </c>
    </row>
    <row r="2377" spans="1:6" x14ac:dyDescent="0.2">
      <c r="A2377" s="38" t="s">
        <v>796</v>
      </c>
      <c r="B2377" s="23">
        <v>430000</v>
      </c>
      <c r="C2377" s="23">
        <v>430000</v>
      </c>
      <c r="D2377" s="23">
        <v>-250833.13</v>
      </c>
      <c r="E2377" s="23">
        <v>179166.87</v>
      </c>
      <c r="F2377" s="31">
        <v>-0.58333286046511634</v>
      </c>
    </row>
    <row r="2378" spans="1:6" x14ac:dyDescent="0.2">
      <c r="A2378" s="24" t="s">
        <v>803</v>
      </c>
      <c r="B2378" s="23">
        <v>5215014.4400000004</v>
      </c>
      <c r="C2378" s="23">
        <v>5716440.2199999997</v>
      </c>
      <c r="D2378" s="23">
        <v>2253098.0599999996</v>
      </c>
      <c r="E2378" s="23">
        <v>7969538.2799999993</v>
      </c>
      <c r="F2378" s="31">
        <v>0.39414355320591454</v>
      </c>
    </row>
    <row r="2379" spans="1:6" x14ac:dyDescent="0.2">
      <c r="A2379" s="34" t="s">
        <v>804</v>
      </c>
      <c r="B2379" s="23">
        <v>1642926</v>
      </c>
      <c r="C2379" s="23">
        <v>1642926</v>
      </c>
      <c r="D2379" s="23">
        <v>-205329</v>
      </c>
      <c r="E2379" s="23">
        <v>1437597</v>
      </c>
      <c r="F2379" s="31">
        <v>-0.12497763137231988</v>
      </c>
    </row>
    <row r="2380" spans="1:6" x14ac:dyDescent="0.2">
      <c r="A2380" s="35" t="s">
        <v>792</v>
      </c>
      <c r="B2380" s="23">
        <v>1642926</v>
      </c>
      <c r="C2380" s="23">
        <v>1642926</v>
      </c>
      <c r="D2380" s="23">
        <v>-205329</v>
      </c>
      <c r="E2380" s="23">
        <v>1437597</v>
      </c>
      <c r="F2380" s="31">
        <v>-0.12497763137231988</v>
      </c>
    </row>
    <row r="2381" spans="1:6" x14ac:dyDescent="0.2">
      <c r="A2381" s="36" t="s">
        <v>806</v>
      </c>
      <c r="B2381" s="23">
        <v>1642926</v>
      </c>
      <c r="C2381" s="23">
        <v>1642926</v>
      </c>
      <c r="D2381" s="23">
        <v>-205329</v>
      </c>
      <c r="E2381" s="23">
        <v>1437597</v>
      </c>
      <c r="F2381" s="31">
        <v>-0.12497763137231988</v>
      </c>
    </row>
    <row r="2382" spans="1:6" x14ac:dyDescent="0.2">
      <c r="A2382" s="37" t="s">
        <v>575</v>
      </c>
      <c r="B2382" s="23">
        <v>1642926</v>
      </c>
      <c r="C2382" s="23">
        <v>1642926</v>
      </c>
      <c r="D2382" s="23">
        <v>-205329</v>
      </c>
      <c r="E2382" s="23">
        <v>1437597</v>
      </c>
      <c r="F2382" s="31">
        <v>-0.12497763137231988</v>
      </c>
    </row>
    <row r="2383" spans="1:6" x14ac:dyDescent="0.2">
      <c r="A2383" s="38" t="s">
        <v>576</v>
      </c>
      <c r="B2383" s="23">
        <v>1642926</v>
      </c>
      <c r="C2383" s="23">
        <v>1642926</v>
      </c>
      <c r="D2383" s="23">
        <v>-205329</v>
      </c>
      <c r="E2383" s="23">
        <v>1437597</v>
      </c>
      <c r="F2383" s="31">
        <v>-0.12497763137231988</v>
      </c>
    </row>
    <row r="2384" spans="1:6" x14ac:dyDescent="0.2">
      <c r="A2384" s="34" t="s">
        <v>1052</v>
      </c>
      <c r="B2384" s="23">
        <v>2635898.96</v>
      </c>
      <c r="C2384" s="23">
        <v>2635898.96</v>
      </c>
      <c r="D2384" s="23">
        <v>-1054372.3700000001</v>
      </c>
      <c r="E2384" s="23">
        <v>1581526.5899999999</v>
      </c>
      <c r="F2384" s="31">
        <v>-0.40000485071703967</v>
      </c>
    </row>
    <row r="2385" spans="1:6" x14ac:dyDescent="0.2">
      <c r="A2385" s="35" t="s">
        <v>792</v>
      </c>
      <c r="B2385" s="23">
        <v>2635898.96</v>
      </c>
      <c r="C2385" s="23">
        <v>2635898.96</v>
      </c>
      <c r="D2385" s="23">
        <v>-1054372.3700000001</v>
      </c>
      <c r="E2385" s="23">
        <v>1581526.5899999999</v>
      </c>
      <c r="F2385" s="31">
        <v>-0.40000485071703967</v>
      </c>
    </row>
    <row r="2386" spans="1:6" x14ac:dyDescent="0.2">
      <c r="A2386" s="36" t="s">
        <v>1054</v>
      </c>
      <c r="B2386" s="23">
        <v>2635898.96</v>
      </c>
      <c r="C2386" s="23">
        <v>2635898.96</v>
      </c>
      <c r="D2386" s="23">
        <v>-1054372.3700000001</v>
      </c>
      <c r="E2386" s="23">
        <v>1581526.5899999999</v>
      </c>
      <c r="F2386" s="31">
        <v>-0.40000485071703967</v>
      </c>
    </row>
    <row r="2387" spans="1:6" x14ac:dyDescent="0.2">
      <c r="A2387" s="37" t="s">
        <v>575</v>
      </c>
      <c r="B2387" s="23">
        <v>2635898.96</v>
      </c>
      <c r="C2387" s="23">
        <v>2635898.96</v>
      </c>
      <c r="D2387" s="23">
        <v>-1054372.3700000001</v>
      </c>
      <c r="E2387" s="23">
        <v>1581526.5899999999</v>
      </c>
      <c r="F2387" s="31">
        <v>-0.40000485071703967</v>
      </c>
    </row>
    <row r="2388" spans="1:6" x14ac:dyDescent="0.2">
      <c r="A2388" s="38" t="s">
        <v>796</v>
      </c>
      <c r="B2388" s="23">
        <v>2635898.96</v>
      </c>
      <c r="C2388" s="23">
        <v>2635898.96</v>
      </c>
      <c r="D2388" s="23">
        <v>-1054372.3700000001</v>
      </c>
      <c r="E2388" s="23">
        <v>1581526.5899999999</v>
      </c>
      <c r="F2388" s="31">
        <v>-0.40000485071703967</v>
      </c>
    </row>
    <row r="2389" spans="1:6" x14ac:dyDescent="0.2">
      <c r="A2389" s="34" t="s">
        <v>1076</v>
      </c>
      <c r="B2389" s="23">
        <v>0</v>
      </c>
      <c r="C2389" s="23">
        <v>584922.82999999996</v>
      </c>
      <c r="D2389" s="23">
        <v>3784852.09</v>
      </c>
      <c r="E2389" s="23">
        <v>4369774.92</v>
      </c>
      <c r="F2389" s="31">
        <v>6.4706862100082505</v>
      </c>
    </row>
    <row r="2390" spans="1:6" x14ac:dyDescent="0.2">
      <c r="A2390" s="35" t="s">
        <v>792</v>
      </c>
      <c r="B2390" s="23">
        <v>0</v>
      </c>
      <c r="C2390" s="23">
        <v>584922.82999999996</v>
      </c>
      <c r="D2390" s="23">
        <v>3784852.09</v>
      </c>
      <c r="E2390" s="23">
        <v>4369774.92</v>
      </c>
      <c r="F2390" s="31">
        <v>6.4706862100082505</v>
      </c>
    </row>
    <row r="2391" spans="1:6" x14ac:dyDescent="0.2">
      <c r="A2391" s="36" t="s">
        <v>1078</v>
      </c>
      <c r="B2391" s="23">
        <v>0</v>
      </c>
      <c r="C2391" s="23">
        <v>584922.82999999996</v>
      </c>
      <c r="D2391" s="23">
        <v>3784852.09</v>
      </c>
      <c r="E2391" s="23">
        <v>4369774.92</v>
      </c>
      <c r="F2391" s="31">
        <v>6.4706862100082505</v>
      </c>
    </row>
    <row r="2392" spans="1:6" x14ac:dyDescent="0.2">
      <c r="A2392" s="37" t="s">
        <v>982</v>
      </c>
      <c r="B2392" s="23">
        <v>0</v>
      </c>
      <c r="C2392" s="23">
        <v>279554.28999999998</v>
      </c>
      <c r="D2392" s="23">
        <v>0</v>
      </c>
      <c r="E2392" s="23">
        <v>279554.28999999998</v>
      </c>
      <c r="F2392" s="31">
        <v>0</v>
      </c>
    </row>
    <row r="2393" spans="1:6" x14ac:dyDescent="0.2">
      <c r="A2393" s="38" t="s">
        <v>1011</v>
      </c>
      <c r="B2393" s="23">
        <v>0</v>
      </c>
      <c r="C2393" s="23">
        <v>279554.28999999998</v>
      </c>
      <c r="D2393" s="23">
        <v>0</v>
      </c>
      <c r="E2393" s="23">
        <v>279554.28999999998</v>
      </c>
      <c r="F2393" s="31">
        <v>0</v>
      </c>
    </row>
    <row r="2394" spans="1:6" x14ac:dyDescent="0.2">
      <c r="A2394" s="37" t="s">
        <v>575</v>
      </c>
      <c r="B2394" s="23">
        <v>0</v>
      </c>
      <c r="C2394" s="23">
        <v>305368.53999999998</v>
      </c>
      <c r="D2394" s="23">
        <v>3784852.09</v>
      </c>
      <c r="E2394" s="23">
        <v>4090220.63</v>
      </c>
      <c r="F2394" s="31">
        <v>12.394374646451793</v>
      </c>
    </row>
    <row r="2395" spans="1:6" x14ac:dyDescent="0.2">
      <c r="A2395" s="38" t="s">
        <v>796</v>
      </c>
      <c r="B2395" s="23">
        <v>0</v>
      </c>
      <c r="C2395" s="23">
        <v>305368.53999999998</v>
      </c>
      <c r="D2395" s="23">
        <v>3784852.09</v>
      </c>
      <c r="E2395" s="23">
        <v>4090220.63</v>
      </c>
      <c r="F2395" s="31">
        <v>12.394374646451793</v>
      </c>
    </row>
    <row r="2396" spans="1:6" x14ac:dyDescent="0.2">
      <c r="A2396" s="34" t="s">
        <v>1516</v>
      </c>
      <c r="B2396" s="23">
        <v>936189.47999999986</v>
      </c>
      <c r="C2396" s="23">
        <v>852692.42999999993</v>
      </c>
      <c r="D2396" s="23">
        <v>-272052.66000000003</v>
      </c>
      <c r="E2396" s="23">
        <v>580639.77</v>
      </c>
      <c r="F2396" s="31">
        <v>-0.31905133718614115</v>
      </c>
    </row>
    <row r="2397" spans="1:6" x14ac:dyDescent="0.2">
      <c r="A2397" s="35" t="s">
        <v>1534</v>
      </c>
      <c r="B2397" s="23">
        <v>42000</v>
      </c>
      <c r="C2397" s="23">
        <v>42000</v>
      </c>
      <c r="D2397" s="23">
        <v>-42000</v>
      </c>
      <c r="E2397" s="23">
        <v>0</v>
      </c>
      <c r="F2397" s="31">
        <v>-1</v>
      </c>
    </row>
    <row r="2398" spans="1:6" x14ac:dyDescent="0.2">
      <c r="A2398" s="36" t="s">
        <v>1535</v>
      </c>
      <c r="B2398" s="23">
        <v>42000</v>
      </c>
      <c r="C2398" s="23">
        <v>42000</v>
      </c>
      <c r="D2398" s="23">
        <v>-42000</v>
      </c>
      <c r="E2398" s="23">
        <v>0</v>
      </c>
      <c r="F2398" s="31">
        <v>-1</v>
      </c>
    </row>
    <row r="2399" spans="1:6" x14ac:dyDescent="0.2">
      <c r="A2399" s="37" t="s">
        <v>121</v>
      </c>
      <c r="B2399" s="23">
        <v>6000</v>
      </c>
      <c r="C2399" s="23">
        <v>0</v>
      </c>
      <c r="D2399" s="23">
        <v>0</v>
      </c>
      <c r="E2399" s="23">
        <v>0</v>
      </c>
      <c r="F2399" s="31">
        <v>0</v>
      </c>
    </row>
    <row r="2400" spans="1:6" x14ac:dyDescent="0.2">
      <c r="A2400" s="38" t="s">
        <v>128</v>
      </c>
      <c r="B2400" s="23">
        <v>6000</v>
      </c>
      <c r="C2400" s="23">
        <v>0</v>
      </c>
      <c r="D2400" s="23">
        <v>0</v>
      </c>
      <c r="E2400" s="23">
        <v>0</v>
      </c>
      <c r="F2400" s="31">
        <v>0</v>
      </c>
    </row>
    <row r="2401" spans="1:6" x14ac:dyDescent="0.2">
      <c r="A2401" s="37" t="s">
        <v>575</v>
      </c>
      <c r="B2401" s="23">
        <v>36000</v>
      </c>
      <c r="C2401" s="23">
        <v>42000</v>
      </c>
      <c r="D2401" s="23">
        <v>-42000</v>
      </c>
      <c r="E2401" s="23">
        <v>0</v>
      </c>
      <c r="F2401" s="31">
        <v>-1</v>
      </c>
    </row>
    <row r="2402" spans="1:6" x14ac:dyDescent="0.2">
      <c r="A2402" s="38" t="s">
        <v>576</v>
      </c>
      <c r="B2402" s="23">
        <v>36000</v>
      </c>
      <c r="C2402" s="23">
        <v>42000</v>
      </c>
      <c r="D2402" s="23">
        <v>-42000</v>
      </c>
      <c r="E2402" s="23">
        <v>0</v>
      </c>
      <c r="F2402" s="31">
        <v>-1</v>
      </c>
    </row>
    <row r="2403" spans="1:6" x14ac:dyDescent="0.2">
      <c r="A2403" s="35" t="s">
        <v>1537</v>
      </c>
      <c r="B2403" s="23">
        <v>143574</v>
      </c>
      <c r="C2403" s="23">
        <v>143574</v>
      </c>
      <c r="D2403" s="23">
        <v>-142052.66</v>
      </c>
      <c r="E2403" s="23">
        <v>1521.3400000000001</v>
      </c>
      <c r="F2403" s="31">
        <v>-0.98940379177288373</v>
      </c>
    </row>
    <row r="2404" spans="1:6" x14ac:dyDescent="0.2">
      <c r="A2404" s="36" t="s">
        <v>1538</v>
      </c>
      <c r="B2404" s="23">
        <v>143574</v>
      </c>
      <c r="C2404" s="23">
        <v>143574</v>
      </c>
      <c r="D2404" s="23">
        <v>-142052.66</v>
      </c>
      <c r="E2404" s="23">
        <v>1521.3400000000001</v>
      </c>
      <c r="F2404" s="31">
        <v>-0.98940379177288373</v>
      </c>
    </row>
    <row r="2405" spans="1:6" x14ac:dyDescent="0.2">
      <c r="A2405" s="37" t="s">
        <v>121</v>
      </c>
      <c r="B2405" s="23">
        <v>93574</v>
      </c>
      <c r="C2405" s="23">
        <v>93574</v>
      </c>
      <c r="D2405" s="23">
        <v>-92052.66</v>
      </c>
      <c r="E2405" s="23">
        <v>1521.3400000000001</v>
      </c>
      <c r="F2405" s="31">
        <v>-0.98374185136897008</v>
      </c>
    </row>
    <row r="2406" spans="1:6" x14ac:dyDescent="0.2">
      <c r="A2406" s="38" t="s">
        <v>314</v>
      </c>
      <c r="B2406" s="23">
        <v>6000</v>
      </c>
      <c r="C2406" s="23">
        <v>6000</v>
      </c>
      <c r="D2406" s="23">
        <v>-4478.66</v>
      </c>
      <c r="E2406" s="23">
        <v>1521.3400000000001</v>
      </c>
      <c r="F2406" s="31">
        <v>-0.74644333333333335</v>
      </c>
    </row>
    <row r="2407" spans="1:6" x14ac:dyDescent="0.2">
      <c r="A2407" s="38" t="s">
        <v>351</v>
      </c>
      <c r="B2407" s="23">
        <v>83000</v>
      </c>
      <c r="C2407" s="23">
        <v>83000</v>
      </c>
      <c r="D2407" s="23">
        <v>-83000</v>
      </c>
      <c r="E2407" s="23">
        <v>0</v>
      </c>
      <c r="F2407" s="31">
        <v>-1</v>
      </c>
    </row>
    <row r="2408" spans="1:6" x14ac:dyDescent="0.2">
      <c r="A2408" s="38" t="s">
        <v>128</v>
      </c>
      <c r="B2408" s="23">
        <v>4574</v>
      </c>
      <c r="C2408" s="23">
        <v>4574</v>
      </c>
      <c r="D2408" s="23">
        <v>-4574</v>
      </c>
      <c r="E2408" s="23">
        <v>0</v>
      </c>
      <c r="F2408" s="31">
        <v>-1</v>
      </c>
    </row>
    <row r="2409" spans="1:6" x14ac:dyDescent="0.2">
      <c r="A2409" s="37" t="s">
        <v>575</v>
      </c>
      <c r="B2409" s="23">
        <v>50000</v>
      </c>
      <c r="C2409" s="23">
        <v>50000</v>
      </c>
      <c r="D2409" s="23">
        <v>-50000</v>
      </c>
      <c r="E2409" s="23">
        <v>0</v>
      </c>
      <c r="F2409" s="31">
        <v>-1</v>
      </c>
    </row>
    <row r="2410" spans="1:6" x14ac:dyDescent="0.2">
      <c r="A2410" s="38" t="s">
        <v>576</v>
      </c>
      <c r="B2410" s="23">
        <v>50000</v>
      </c>
      <c r="C2410" s="23">
        <v>50000</v>
      </c>
      <c r="D2410" s="23">
        <v>-50000</v>
      </c>
      <c r="E2410" s="23">
        <v>0</v>
      </c>
      <c r="F2410" s="31">
        <v>-1</v>
      </c>
    </row>
    <row r="2411" spans="1:6" x14ac:dyDescent="0.2">
      <c r="A2411" s="35" t="s">
        <v>7</v>
      </c>
      <c r="B2411" s="23">
        <v>662615.4800000001</v>
      </c>
      <c r="C2411" s="23">
        <v>579118.42999999993</v>
      </c>
      <c r="D2411" s="23">
        <v>0</v>
      </c>
      <c r="E2411" s="23">
        <v>579118.42999999993</v>
      </c>
      <c r="F2411" s="31">
        <v>0</v>
      </c>
    </row>
    <row r="2412" spans="1:6" x14ac:dyDescent="0.2">
      <c r="A2412" s="36" t="s">
        <v>8</v>
      </c>
      <c r="B2412" s="23">
        <v>662615.4800000001</v>
      </c>
      <c r="C2412" s="23">
        <v>579118.42999999993</v>
      </c>
      <c r="D2412" s="23">
        <v>0</v>
      </c>
      <c r="E2412" s="23">
        <v>579118.42999999993</v>
      </c>
      <c r="F2412" s="31">
        <v>0</v>
      </c>
    </row>
    <row r="2413" spans="1:6" x14ac:dyDescent="0.2">
      <c r="A2413" s="37" t="s">
        <v>9</v>
      </c>
      <c r="B2413" s="23">
        <v>662615.4800000001</v>
      </c>
      <c r="C2413" s="23">
        <v>579118.42999999993</v>
      </c>
      <c r="D2413" s="23">
        <v>0</v>
      </c>
      <c r="E2413" s="23">
        <v>579118.42999999993</v>
      </c>
      <c r="F2413" s="31">
        <v>0</v>
      </c>
    </row>
    <row r="2414" spans="1:6" x14ac:dyDescent="0.2">
      <c r="A2414" s="38" t="s">
        <v>10</v>
      </c>
      <c r="B2414" s="23">
        <v>413436</v>
      </c>
      <c r="C2414" s="23">
        <v>386361</v>
      </c>
      <c r="D2414" s="23">
        <v>0</v>
      </c>
      <c r="E2414" s="23">
        <v>386361</v>
      </c>
      <c r="F2414" s="31">
        <v>0</v>
      </c>
    </row>
    <row r="2415" spans="1:6" x14ac:dyDescent="0.2">
      <c r="A2415" s="38" t="s">
        <v>13</v>
      </c>
      <c r="B2415" s="23">
        <v>15016.08</v>
      </c>
      <c r="C2415" s="23">
        <v>0</v>
      </c>
      <c r="D2415" s="23">
        <v>0</v>
      </c>
      <c r="E2415" s="23">
        <v>0</v>
      </c>
      <c r="F2415" s="31">
        <v>0</v>
      </c>
    </row>
    <row r="2416" spans="1:6" x14ac:dyDescent="0.2">
      <c r="A2416" s="38" t="s">
        <v>15</v>
      </c>
      <c r="B2416" s="23">
        <v>40754.339999999997</v>
      </c>
      <c r="C2416" s="23">
        <v>40754.339999999997</v>
      </c>
      <c r="D2416" s="23">
        <v>0</v>
      </c>
      <c r="E2416" s="23">
        <v>40754.339999999997</v>
      </c>
      <c r="F2416" s="31">
        <v>0</v>
      </c>
    </row>
    <row r="2417" spans="1:6" x14ac:dyDescent="0.2">
      <c r="A2417" s="38" t="s">
        <v>17</v>
      </c>
      <c r="B2417" s="23">
        <v>7710.58</v>
      </c>
      <c r="C2417" s="23">
        <v>7710.58</v>
      </c>
      <c r="D2417" s="23">
        <v>0</v>
      </c>
      <c r="E2417" s="23">
        <v>7710.58</v>
      </c>
      <c r="F2417" s="31">
        <v>0</v>
      </c>
    </row>
    <row r="2418" spans="1:6" x14ac:dyDescent="0.2">
      <c r="A2418" s="38" t="s">
        <v>19</v>
      </c>
      <c r="B2418" s="23">
        <v>264</v>
      </c>
      <c r="C2418" s="23">
        <v>0</v>
      </c>
      <c r="D2418" s="23">
        <v>0</v>
      </c>
      <c r="E2418" s="23">
        <v>0</v>
      </c>
      <c r="F2418" s="31">
        <v>0</v>
      </c>
    </row>
    <row r="2419" spans="1:6" x14ac:dyDescent="0.2">
      <c r="A2419" s="38" t="s">
        <v>21</v>
      </c>
      <c r="B2419" s="23">
        <v>2112</v>
      </c>
      <c r="C2419" s="23">
        <v>0</v>
      </c>
      <c r="D2419" s="23">
        <v>0</v>
      </c>
      <c r="E2419" s="23">
        <v>0</v>
      </c>
      <c r="F2419" s="31">
        <v>0</v>
      </c>
    </row>
    <row r="2420" spans="1:6" x14ac:dyDescent="0.2">
      <c r="A2420" s="38" t="s">
        <v>23</v>
      </c>
      <c r="B2420" s="23">
        <v>75.08</v>
      </c>
      <c r="C2420" s="23">
        <v>0</v>
      </c>
      <c r="D2420" s="23">
        <v>0</v>
      </c>
      <c r="E2420" s="23">
        <v>0</v>
      </c>
      <c r="F2420" s="31">
        <v>0</v>
      </c>
    </row>
    <row r="2421" spans="1:6" x14ac:dyDescent="0.2">
      <c r="A2421" s="38" t="s">
        <v>25</v>
      </c>
      <c r="B2421" s="23">
        <v>450.48</v>
      </c>
      <c r="C2421" s="23">
        <v>0</v>
      </c>
      <c r="D2421" s="23">
        <v>0</v>
      </c>
      <c r="E2421" s="23">
        <v>0</v>
      </c>
      <c r="F2421" s="31">
        <v>0</v>
      </c>
    </row>
    <row r="2422" spans="1:6" x14ac:dyDescent="0.2">
      <c r="A2422" s="38" t="s">
        <v>27</v>
      </c>
      <c r="B2422" s="23">
        <v>8804.9500000000007</v>
      </c>
      <c r="C2422" s="23">
        <v>0</v>
      </c>
      <c r="D2422" s="23">
        <v>0</v>
      </c>
      <c r="E2422" s="23">
        <v>0</v>
      </c>
      <c r="F2422" s="31">
        <v>0</v>
      </c>
    </row>
    <row r="2423" spans="1:6" x14ac:dyDescent="0.2">
      <c r="A2423" s="38" t="s">
        <v>29</v>
      </c>
      <c r="B2423" s="23">
        <v>1369.54</v>
      </c>
      <c r="C2423" s="23">
        <v>0</v>
      </c>
      <c r="D2423" s="23">
        <v>0</v>
      </c>
      <c r="E2423" s="23">
        <v>0</v>
      </c>
      <c r="F2423" s="31">
        <v>0</v>
      </c>
    </row>
    <row r="2424" spans="1:6" x14ac:dyDescent="0.2">
      <c r="A2424" s="38" t="s">
        <v>265</v>
      </c>
      <c r="B2424" s="23">
        <v>60600</v>
      </c>
      <c r="C2424" s="23">
        <v>36000</v>
      </c>
      <c r="D2424" s="23">
        <v>0</v>
      </c>
      <c r="E2424" s="23">
        <v>36000</v>
      </c>
      <c r="F2424" s="31">
        <v>0</v>
      </c>
    </row>
    <row r="2425" spans="1:6" x14ac:dyDescent="0.2">
      <c r="A2425" s="38" t="s">
        <v>31</v>
      </c>
      <c r="B2425" s="23">
        <v>2076.64</v>
      </c>
      <c r="C2425" s="23">
        <v>0</v>
      </c>
      <c r="D2425" s="23">
        <v>0</v>
      </c>
      <c r="E2425" s="23">
        <v>0</v>
      </c>
      <c r="F2425" s="31">
        <v>0</v>
      </c>
    </row>
    <row r="2426" spans="1:6" x14ac:dyDescent="0.2">
      <c r="A2426" s="38" t="s">
        <v>33</v>
      </c>
      <c r="B2426" s="23">
        <v>1653.28</v>
      </c>
      <c r="C2426" s="23">
        <v>0</v>
      </c>
      <c r="D2426" s="23">
        <v>0</v>
      </c>
      <c r="E2426" s="23">
        <v>0</v>
      </c>
      <c r="F2426" s="31">
        <v>0</v>
      </c>
    </row>
    <row r="2427" spans="1:6" x14ac:dyDescent="0.2">
      <c r="A2427" s="38" t="s">
        <v>35</v>
      </c>
      <c r="B2427" s="23">
        <v>61790.01</v>
      </c>
      <c r="C2427" s="23">
        <v>61790.01</v>
      </c>
      <c r="D2427" s="23">
        <v>0</v>
      </c>
      <c r="E2427" s="23">
        <v>61790.01</v>
      </c>
      <c r="F2427" s="31">
        <v>0</v>
      </c>
    </row>
    <row r="2428" spans="1:6" x14ac:dyDescent="0.2">
      <c r="A2428" s="38" t="s">
        <v>37</v>
      </c>
      <c r="B2428" s="23">
        <v>40754.339999999997</v>
      </c>
      <c r="C2428" s="23">
        <v>40754.339999999997</v>
      </c>
      <c r="D2428" s="23">
        <v>0</v>
      </c>
      <c r="E2428" s="23">
        <v>40754.339999999997</v>
      </c>
      <c r="F2428" s="31">
        <v>0</v>
      </c>
    </row>
    <row r="2429" spans="1:6" x14ac:dyDescent="0.2">
      <c r="A2429" s="38" t="s">
        <v>39</v>
      </c>
      <c r="B2429" s="23">
        <v>5748.16</v>
      </c>
      <c r="C2429" s="23">
        <v>5748.16</v>
      </c>
      <c r="D2429" s="23">
        <v>0</v>
      </c>
      <c r="E2429" s="23">
        <v>5748.16</v>
      </c>
      <c r="F2429" s="31">
        <v>0</v>
      </c>
    </row>
    <row r="2430" spans="1:6" x14ac:dyDescent="0.2">
      <c r="A2430" s="35" t="s">
        <v>1542</v>
      </c>
      <c r="B2430" s="23">
        <v>88000</v>
      </c>
      <c r="C2430" s="23">
        <v>88000</v>
      </c>
      <c r="D2430" s="23">
        <v>-88000</v>
      </c>
      <c r="E2430" s="23">
        <v>0</v>
      </c>
      <c r="F2430" s="31">
        <v>-1</v>
      </c>
    </row>
    <row r="2431" spans="1:6" x14ac:dyDescent="0.2">
      <c r="A2431" s="36" t="s">
        <v>1543</v>
      </c>
      <c r="B2431" s="23">
        <v>88000</v>
      </c>
      <c r="C2431" s="23">
        <v>88000</v>
      </c>
      <c r="D2431" s="23">
        <v>-88000</v>
      </c>
      <c r="E2431" s="23">
        <v>0</v>
      </c>
      <c r="F2431" s="31">
        <v>-1</v>
      </c>
    </row>
    <row r="2432" spans="1:6" x14ac:dyDescent="0.2">
      <c r="A2432" s="37" t="s">
        <v>121</v>
      </c>
      <c r="B2432" s="23">
        <v>45000</v>
      </c>
      <c r="C2432" s="23">
        <v>62000</v>
      </c>
      <c r="D2432" s="23">
        <v>-62000</v>
      </c>
      <c r="E2432" s="23">
        <v>0</v>
      </c>
      <c r="F2432" s="31">
        <v>-1</v>
      </c>
    </row>
    <row r="2433" spans="1:6" x14ac:dyDescent="0.2">
      <c r="A2433" s="38" t="s">
        <v>314</v>
      </c>
      <c r="B2433" s="23">
        <v>1000</v>
      </c>
      <c r="C2433" s="23">
        <v>1000</v>
      </c>
      <c r="D2433" s="23">
        <v>-1000</v>
      </c>
      <c r="E2433" s="23">
        <v>0</v>
      </c>
      <c r="F2433" s="31">
        <v>-1</v>
      </c>
    </row>
    <row r="2434" spans="1:6" x14ac:dyDescent="0.2">
      <c r="A2434" s="38" t="s">
        <v>351</v>
      </c>
      <c r="B2434" s="23">
        <v>44000</v>
      </c>
      <c r="C2434" s="23">
        <v>61000</v>
      </c>
      <c r="D2434" s="23">
        <v>-61000</v>
      </c>
      <c r="E2434" s="23">
        <v>0</v>
      </c>
      <c r="F2434" s="31">
        <v>-1</v>
      </c>
    </row>
    <row r="2435" spans="1:6" x14ac:dyDescent="0.2">
      <c r="A2435" s="37" t="s">
        <v>575</v>
      </c>
      <c r="B2435" s="23">
        <v>43000</v>
      </c>
      <c r="C2435" s="23">
        <v>26000</v>
      </c>
      <c r="D2435" s="23">
        <v>-26000</v>
      </c>
      <c r="E2435" s="23">
        <v>0</v>
      </c>
      <c r="F2435" s="31">
        <v>-1</v>
      </c>
    </row>
    <row r="2436" spans="1:6" x14ac:dyDescent="0.2">
      <c r="A2436" s="38" t="s">
        <v>576</v>
      </c>
      <c r="B2436" s="23">
        <v>43000</v>
      </c>
      <c r="C2436" s="23">
        <v>26000</v>
      </c>
      <c r="D2436" s="23">
        <v>-26000</v>
      </c>
      <c r="E2436" s="23">
        <v>0</v>
      </c>
      <c r="F2436" s="31">
        <v>-1</v>
      </c>
    </row>
    <row r="2437" spans="1:6" x14ac:dyDescent="0.2">
      <c r="A2437" s="24" t="s">
        <v>247</v>
      </c>
      <c r="B2437" s="23">
        <v>205096989.04000002</v>
      </c>
      <c r="C2437" s="23">
        <v>205189081.28999993</v>
      </c>
      <c r="D2437" s="23">
        <v>-27407200.360000018</v>
      </c>
      <c r="E2437" s="23">
        <v>177781880.92999986</v>
      </c>
      <c r="F2437" s="31">
        <v>-0.13357046187689001</v>
      </c>
    </row>
    <row r="2438" spans="1:6" x14ac:dyDescent="0.2">
      <c r="A2438" s="24" t="s">
        <v>249</v>
      </c>
      <c r="B2438" s="23">
        <v>174376077.52999997</v>
      </c>
      <c r="C2438" s="23">
        <v>174319392.81999993</v>
      </c>
      <c r="D2438" s="23">
        <v>-24535661.710000005</v>
      </c>
      <c r="E2438" s="23">
        <v>149783731.10999992</v>
      </c>
      <c r="F2438" s="31">
        <v>-0.14075118845403062</v>
      </c>
    </row>
    <row r="2439" spans="1:6" x14ac:dyDescent="0.2">
      <c r="A2439" s="34" t="s">
        <v>250</v>
      </c>
      <c r="B2439" s="23">
        <v>16203767.469999999</v>
      </c>
      <c r="C2439" s="23">
        <v>16267012.65</v>
      </c>
      <c r="D2439" s="23">
        <v>-1873268.5799999998</v>
      </c>
      <c r="E2439" s="23">
        <v>14393744.07</v>
      </c>
      <c r="F2439" s="31">
        <v>-0.11515750434976146</v>
      </c>
    </row>
    <row r="2440" spans="1:6" x14ac:dyDescent="0.2">
      <c r="A2440" s="35" t="s">
        <v>7</v>
      </c>
      <c r="B2440" s="23">
        <v>15613767.469999999</v>
      </c>
      <c r="C2440" s="23">
        <v>15677012.65</v>
      </c>
      <c r="D2440" s="23">
        <v>-1283268.5799999998</v>
      </c>
      <c r="E2440" s="23">
        <v>14393744.07</v>
      </c>
      <c r="F2440" s="31">
        <v>-8.185670373877002E-2</v>
      </c>
    </row>
    <row r="2441" spans="1:6" x14ac:dyDescent="0.2">
      <c r="A2441" s="36" t="s">
        <v>41</v>
      </c>
      <c r="B2441" s="23">
        <v>88700</v>
      </c>
      <c r="C2441" s="23">
        <v>137596</v>
      </c>
      <c r="D2441" s="23">
        <v>0</v>
      </c>
      <c r="E2441" s="23">
        <v>137596</v>
      </c>
      <c r="F2441" s="31">
        <v>0</v>
      </c>
    </row>
    <row r="2442" spans="1:6" x14ac:dyDescent="0.2">
      <c r="A2442" s="37" t="s">
        <v>9</v>
      </c>
      <c r="B2442" s="23">
        <v>64700</v>
      </c>
      <c r="C2442" s="23">
        <v>113596</v>
      </c>
      <c r="D2442" s="23">
        <v>0</v>
      </c>
      <c r="E2442" s="23">
        <v>113596</v>
      </c>
      <c r="F2442" s="31">
        <v>0</v>
      </c>
    </row>
    <row r="2443" spans="1:6" x14ac:dyDescent="0.2">
      <c r="A2443" s="38" t="s">
        <v>252</v>
      </c>
      <c r="B2443" s="23">
        <v>42500</v>
      </c>
      <c r="C2443" s="23">
        <v>74500</v>
      </c>
      <c r="D2443" s="23">
        <v>0</v>
      </c>
      <c r="E2443" s="23">
        <v>74500</v>
      </c>
      <c r="F2443" s="31">
        <v>0</v>
      </c>
    </row>
    <row r="2444" spans="1:6" x14ac:dyDescent="0.2">
      <c r="A2444" s="38" t="s">
        <v>35</v>
      </c>
      <c r="B2444" s="23">
        <v>22200</v>
      </c>
      <c r="C2444" s="23">
        <v>39096</v>
      </c>
      <c r="D2444" s="23">
        <v>0</v>
      </c>
      <c r="E2444" s="23">
        <v>39096</v>
      </c>
      <c r="F2444" s="31">
        <v>0</v>
      </c>
    </row>
    <row r="2445" spans="1:6" x14ac:dyDescent="0.2">
      <c r="A2445" s="37" t="s">
        <v>42</v>
      </c>
      <c r="B2445" s="23">
        <v>24000</v>
      </c>
      <c r="C2445" s="23">
        <v>24000</v>
      </c>
      <c r="D2445" s="23">
        <v>0</v>
      </c>
      <c r="E2445" s="23">
        <v>24000</v>
      </c>
      <c r="F2445" s="31">
        <v>0</v>
      </c>
    </row>
    <row r="2446" spans="1:6" x14ac:dyDescent="0.2">
      <c r="A2446" s="38" t="s">
        <v>48</v>
      </c>
      <c r="B2446" s="23">
        <v>1700</v>
      </c>
      <c r="C2446" s="23">
        <v>1700</v>
      </c>
      <c r="D2446" s="23">
        <v>0</v>
      </c>
      <c r="E2446" s="23">
        <v>1700</v>
      </c>
      <c r="F2446" s="31">
        <v>0</v>
      </c>
    </row>
    <row r="2447" spans="1:6" x14ac:dyDescent="0.2">
      <c r="A2447" s="38" t="s">
        <v>272</v>
      </c>
      <c r="B2447" s="23">
        <v>1000</v>
      </c>
      <c r="C2447" s="23">
        <v>686.78</v>
      </c>
      <c r="D2447" s="23">
        <v>0</v>
      </c>
      <c r="E2447" s="23">
        <v>686.78</v>
      </c>
      <c r="F2447" s="31">
        <v>0</v>
      </c>
    </row>
    <row r="2448" spans="1:6" x14ac:dyDescent="0.2">
      <c r="A2448" s="38" t="s">
        <v>274</v>
      </c>
      <c r="B2448" s="23">
        <v>4000</v>
      </c>
      <c r="C2448" s="23">
        <v>4313.22</v>
      </c>
      <c r="D2448" s="23">
        <v>0</v>
      </c>
      <c r="E2448" s="23">
        <v>4313.22</v>
      </c>
      <c r="F2448" s="31">
        <v>0</v>
      </c>
    </row>
    <row r="2449" spans="1:6" x14ac:dyDescent="0.2">
      <c r="A2449" s="38" t="s">
        <v>276</v>
      </c>
      <c r="B2449" s="23">
        <v>6200</v>
      </c>
      <c r="C2449" s="23">
        <v>6200</v>
      </c>
      <c r="D2449" s="23">
        <v>0</v>
      </c>
      <c r="E2449" s="23">
        <v>6200</v>
      </c>
      <c r="F2449" s="31">
        <v>0</v>
      </c>
    </row>
    <row r="2450" spans="1:6" x14ac:dyDescent="0.2">
      <c r="A2450" s="38" t="s">
        <v>278</v>
      </c>
      <c r="B2450" s="23">
        <v>5100</v>
      </c>
      <c r="C2450" s="23">
        <v>5100</v>
      </c>
      <c r="D2450" s="23">
        <v>0</v>
      </c>
      <c r="E2450" s="23">
        <v>5100</v>
      </c>
      <c r="F2450" s="31">
        <v>0</v>
      </c>
    </row>
    <row r="2451" spans="1:6" x14ac:dyDescent="0.2">
      <c r="A2451" s="38" t="s">
        <v>280</v>
      </c>
      <c r="B2451" s="23">
        <v>6000</v>
      </c>
      <c r="C2451" s="23">
        <v>6000</v>
      </c>
      <c r="D2451" s="23">
        <v>0</v>
      </c>
      <c r="E2451" s="23">
        <v>6000</v>
      </c>
      <c r="F2451" s="31">
        <v>0</v>
      </c>
    </row>
    <row r="2452" spans="1:6" x14ac:dyDescent="0.2">
      <c r="A2452" s="36" t="s">
        <v>8</v>
      </c>
      <c r="B2452" s="23">
        <v>15525067.469999999</v>
      </c>
      <c r="C2452" s="23">
        <v>15539416.65</v>
      </c>
      <c r="D2452" s="23">
        <v>-1283268.5799999998</v>
      </c>
      <c r="E2452" s="23">
        <v>14256148.07</v>
      </c>
      <c r="F2452" s="31">
        <v>-8.2581515696729821E-2</v>
      </c>
    </row>
    <row r="2453" spans="1:6" x14ac:dyDescent="0.2">
      <c r="A2453" s="37" t="s">
        <v>9</v>
      </c>
      <c r="B2453" s="23">
        <v>14499965.719999999</v>
      </c>
      <c r="C2453" s="23">
        <v>14627614.790000001</v>
      </c>
      <c r="D2453" s="23">
        <v>-1283268.5799999998</v>
      </c>
      <c r="E2453" s="23">
        <v>13344346.210000001</v>
      </c>
      <c r="F2453" s="31">
        <v>-8.7729175154194761E-2</v>
      </c>
    </row>
    <row r="2454" spans="1:6" x14ac:dyDescent="0.2">
      <c r="A2454" s="38" t="s">
        <v>10</v>
      </c>
      <c r="B2454" s="23">
        <v>8669544</v>
      </c>
      <c r="C2454" s="23">
        <v>8648950.2699999996</v>
      </c>
      <c r="D2454" s="23">
        <v>-1086117.02</v>
      </c>
      <c r="E2454" s="23">
        <v>7562833.25</v>
      </c>
      <c r="F2454" s="31">
        <v>-0.12557790091213</v>
      </c>
    </row>
    <row r="2455" spans="1:6" x14ac:dyDescent="0.2">
      <c r="A2455" s="38" t="s">
        <v>13</v>
      </c>
      <c r="B2455" s="23">
        <v>762350.88</v>
      </c>
      <c r="C2455" s="23">
        <v>764787.4</v>
      </c>
      <c r="D2455" s="23">
        <v>34937.550000000003</v>
      </c>
      <c r="E2455" s="23">
        <v>799724.95000000007</v>
      </c>
      <c r="F2455" s="31">
        <v>4.5682695609263441E-2</v>
      </c>
    </row>
    <row r="2456" spans="1:6" x14ac:dyDescent="0.2">
      <c r="A2456" s="38" t="s">
        <v>15</v>
      </c>
      <c r="B2456" s="23">
        <v>877696.24</v>
      </c>
      <c r="C2456" s="23">
        <v>885083.73</v>
      </c>
      <c r="D2456" s="23">
        <v>0</v>
      </c>
      <c r="E2456" s="23">
        <v>885083.73</v>
      </c>
      <c r="F2456" s="31">
        <v>0</v>
      </c>
    </row>
    <row r="2457" spans="1:6" x14ac:dyDescent="0.2">
      <c r="A2457" s="38" t="s">
        <v>17</v>
      </c>
      <c r="B2457" s="23">
        <v>316133.78000000003</v>
      </c>
      <c r="C2457" s="23">
        <v>317929.09000000003</v>
      </c>
      <c r="D2457" s="23">
        <v>0</v>
      </c>
      <c r="E2457" s="23">
        <v>317929.09000000003</v>
      </c>
      <c r="F2457" s="31">
        <v>0</v>
      </c>
    </row>
    <row r="2458" spans="1:6" x14ac:dyDescent="0.2">
      <c r="A2458" s="38" t="s">
        <v>19</v>
      </c>
      <c r="B2458" s="23">
        <v>13464</v>
      </c>
      <c r="C2458" s="23">
        <v>13464</v>
      </c>
      <c r="D2458" s="23">
        <v>-7360.41</v>
      </c>
      <c r="E2458" s="23">
        <v>6103.59</v>
      </c>
      <c r="F2458" s="31">
        <v>-0.54667335115864524</v>
      </c>
    </row>
    <row r="2459" spans="1:6" x14ac:dyDescent="0.2">
      <c r="A2459" s="38" t="s">
        <v>21</v>
      </c>
      <c r="B2459" s="23">
        <v>107712</v>
      </c>
      <c r="C2459" s="23">
        <v>108064</v>
      </c>
      <c r="D2459" s="23">
        <v>-39329.71</v>
      </c>
      <c r="E2459" s="23">
        <v>68734.290000000008</v>
      </c>
      <c r="F2459" s="31">
        <v>-0.36394830840983122</v>
      </c>
    </row>
    <row r="2460" spans="1:6" x14ac:dyDescent="0.2">
      <c r="A2460" s="38" t="s">
        <v>23</v>
      </c>
      <c r="B2460" s="23">
        <v>3811.75</v>
      </c>
      <c r="C2460" s="23">
        <v>3811.75</v>
      </c>
      <c r="D2460" s="23">
        <v>-2712.38</v>
      </c>
      <c r="E2460" s="23">
        <v>1099.3699999999999</v>
      </c>
      <c r="F2460" s="31">
        <v>-0.71158391814783239</v>
      </c>
    </row>
    <row r="2461" spans="1:6" x14ac:dyDescent="0.2">
      <c r="A2461" s="38" t="s">
        <v>25</v>
      </c>
      <c r="B2461" s="23">
        <v>22870.53</v>
      </c>
      <c r="C2461" s="23">
        <v>22968.01</v>
      </c>
      <c r="D2461" s="23">
        <v>6365.97</v>
      </c>
      <c r="E2461" s="23">
        <v>29333.98</v>
      </c>
      <c r="F2461" s="31">
        <v>0.27716680722448311</v>
      </c>
    </row>
    <row r="2462" spans="1:6" x14ac:dyDescent="0.2">
      <c r="A2462" s="38" t="s">
        <v>27</v>
      </c>
      <c r="B2462" s="23">
        <v>44364.78</v>
      </c>
      <c r="C2462" s="23">
        <v>56242.15</v>
      </c>
      <c r="D2462" s="23">
        <v>32920.61</v>
      </c>
      <c r="E2462" s="23">
        <v>89162.760000000009</v>
      </c>
      <c r="F2462" s="31">
        <v>0.58533697591575007</v>
      </c>
    </row>
    <row r="2463" spans="1:6" x14ac:dyDescent="0.2">
      <c r="A2463" s="38" t="s">
        <v>29</v>
      </c>
      <c r="B2463" s="23">
        <v>216182.93</v>
      </c>
      <c r="C2463" s="23">
        <v>216182.93</v>
      </c>
      <c r="D2463" s="23">
        <v>-7929.27</v>
      </c>
      <c r="E2463" s="23">
        <v>208253.66</v>
      </c>
      <c r="F2463" s="31">
        <v>-3.667852036236164E-2</v>
      </c>
    </row>
    <row r="2464" spans="1:6" x14ac:dyDescent="0.2">
      <c r="A2464" s="38" t="s">
        <v>265</v>
      </c>
      <c r="B2464" s="23">
        <v>1100460</v>
      </c>
      <c r="C2464" s="23">
        <v>1199570.3999999999</v>
      </c>
      <c r="D2464" s="23">
        <v>0</v>
      </c>
      <c r="E2464" s="23">
        <v>1199570.3999999999</v>
      </c>
      <c r="F2464" s="31">
        <v>0</v>
      </c>
    </row>
    <row r="2465" spans="1:6" x14ac:dyDescent="0.2">
      <c r="A2465" s="38" t="s">
        <v>31</v>
      </c>
      <c r="B2465" s="23">
        <v>22647.1</v>
      </c>
      <c r="C2465" s="23">
        <v>22647.1</v>
      </c>
      <c r="D2465" s="23">
        <v>-5086.37</v>
      </c>
      <c r="E2465" s="23">
        <v>17560.73</v>
      </c>
      <c r="F2465" s="31">
        <v>-0.22459255268886524</v>
      </c>
    </row>
    <row r="2466" spans="1:6" x14ac:dyDescent="0.2">
      <c r="A2466" s="38" t="s">
        <v>33</v>
      </c>
      <c r="B2466" s="23">
        <v>21294.2</v>
      </c>
      <c r="C2466" s="23">
        <v>27890.85</v>
      </c>
      <c r="D2466" s="23">
        <v>15601.96</v>
      </c>
      <c r="E2466" s="23">
        <v>43492.81</v>
      </c>
      <c r="F2466" s="31">
        <v>0.55939349284801287</v>
      </c>
    </row>
    <row r="2467" spans="1:6" x14ac:dyDescent="0.2">
      <c r="A2467" s="38" t="s">
        <v>35</v>
      </c>
      <c r="B2467" s="23">
        <v>1328531.1399999999</v>
      </c>
      <c r="C2467" s="23">
        <v>1339733.2999999998</v>
      </c>
      <c r="D2467" s="23">
        <v>-87861.91</v>
      </c>
      <c r="E2467" s="23">
        <v>1251871.3899999999</v>
      </c>
      <c r="F2467" s="31">
        <v>-6.5581642256708872E-2</v>
      </c>
    </row>
    <row r="2468" spans="1:6" x14ac:dyDescent="0.2">
      <c r="A2468" s="38" t="s">
        <v>37</v>
      </c>
      <c r="B2468" s="23">
        <v>877696.24</v>
      </c>
      <c r="C2468" s="23">
        <v>885083.66</v>
      </c>
      <c r="D2468" s="23">
        <v>-136697.60000000001</v>
      </c>
      <c r="E2468" s="23">
        <v>748386.06</v>
      </c>
      <c r="F2468" s="31">
        <v>-0.15444596502888777</v>
      </c>
    </row>
    <row r="2469" spans="1:6" x14ac:dyDescent="0.2">
      <c r="A2469" s="38" t="s">
        <v>39</v>
      </c>
      <c r="B2469" s="23">
        <v>115206.15</v>
      </c>
      <c r="C2469" s="23">
        <v>115206.15</v>
      </c>
      <c r="D2469" s="23">
        <v>0</v>
      </c>
      <c r="E2469" s="23">
        <v>115206.15</v>
      </c>
      <c r="F2469" s="31">
        <v>0</v>
      </c>
    </row>
    <row r="2470" spans="1:6" x14ac:dyDescent="0.2">
      <c r="A2470" s="37" t="s">
        <v>290</v>
      </c>
      <c r="B2470" s="23">
        <v>1025101.75</v>
      </c>
      <c r="C2470" s="23">
        <v>911801.86</v>
      </c>
      <c r="D2470" s="23">
        <v>0</v>
      </c>
      <c r="E2470" s="23">
        <v>911801.86</v>
      </c>
      <c r="F2470" s="31">
        <v>0</v>
      </c>
    </row>
    <row r="2471" spans="1:6" x14ac:dyDescent="0.2">
      <c r="A2471" s="38" t="s">
        <v>291</v>
      </c>
      <c r="B2471" s="23">
        <v>1025101.75</v>
      </c>
      <c r="C2471" s="23">
        <v>911801.86</v>
      </c>
      <c r="D2471" s="23">
        <v>0</v>
      </c>
      <c r="E2471" s="23">
        <v>911801.86</v>
      </c>
      <c r="F2471" s="31">
        <v>0</v>
      </c>
    </row>
    <row r="2472" spans="1:6" x14ac:dyDescent="0.2">
      <c r="A2472" s="35" t="s">
        <v>282</v>
      </c>
      <c r="B2472" s="23">
        <v>590000</v>
      </c>
      <c r="C2472" s="23">
        <v>590000</v>
      </c>
      <c r="D2472" s="23">
        <v>-590000</v>
      </c>
      <c r="E2472" s="23">
        <v>0</v>
      </c>
      <c r="F2472" s="31">
        <v>-1</v>
      </c>
    </row>
    <row r="2473" spans="1:6" x14ac:dyDescent="0.2">
      <c r="A2473" s="36" t="s">
        <v>283</v>
      </c>
      <c r="B2473" s="23">
        <v>290000</v>
      </c>
      <c r="C2473" s="23">
        <v>290000</v>
      </c>
      <c r="D2473" s="23">
        <v>-290000</v>
      </c>
      <c r="E2473" s="23">
        <v>0</v>
      </c>
      <c r="F2473" s="31">
        <v>-1</v>
      </c>
    </row>
    <row r="2474" spans="1:6" x14ac:dyDescent="0.2">
      <c r="A2474" s="37" t="s">
        <v>121</v>
      </c>
      <c r="B2474" s="23">
        <v>290000</v>
      </c>
      <c r="C2474" s="23">
        <v>290000</v>
      </c>
      <c r="D2474" s="23">
        <v>-290000</v>
      </c>
      <c r="E2474" s="23">
        <v>0</v>
      </c>
      <c r="F2474" s="31">
        <v>-1</v>
      </c>
    </row>
    <row r="2475" spans="1:6" x14ac:dyDescent="0.2">
      <c r="A2475" s="38" t="s">
        <v>128</v>
      </c>
      <c r="B2475" s="23">
        <v>170000</v>
      </c>
      <c r="C2475" s="23">
        <v>170000</v>
      </c>
      <c r="D2475" s="23">
        <v>-170000</v>
      </c>
      <c r="E2475" s="23">
        <v>0</v>
      </c>
      <c r="F2475" s="31">
        <v>-1</v>
      </c>
    </row>
    <row r="2476" spans="1:6" x14ac:dyDescent="0.2">
      <c r="A2476" s="38" t="s">
        <v>285</v>
      </c>
      <c r="B2476" s="23">
        <v>120000</v>
      </c>
      <c r="C2476" s="23">
        <v>120000</v>
      </c>
      <c r="D2476" s="23">
        <v>-120000</v>
      </c>
      <c r="E2476" s="23">
        <v>0</v>
      </c>
      <c r="F2476" s="31">
        <v>-1</v>
      </c>
    </row>
    <row r="2477" spans="1:6" x14ac:dyDescent="0.2">
      <c r="A2477" s="36" t="s">
        <v>287</v>
      </c>
      <c r="B2477" s="23">
        <v>300000</v>
      </c>
      <c r="C2477" s="23">
        <v>300000</v>
      </c>
      <c r="D2477" s="23">
        <v>-300000</v>
      </c>
      <c r="E2477" s="23">
        <v>0</v>
      </c>
      <c r="F2477" s="31">
        <v>-1</v>
      </c>
    </row>
    <row r="2478" spans="1:6" x14ac:dyDescent="0.2">
      <c r="A2478" s="37" t="s">
        <v>121</v>
      </c>
      <c r="B2478" s="23">
        <v>300000</v>
      </c>
      <c r="C2478" s="23">
        <v>300000</v>
      </c>
      <c r="D2478" s="23">
        <v>-300000</v>
      </c>
      <c r="E2478" s="23">
        <v>0</v>
      </c>
      <c r="F2478" s="31">
        <v>-1</v>
      </c>
    </row>
    <row r="2479" spans="1:6" x14ac:dyDescent="0.2">
      <c r="A2479" s="38" t="s">
        <v>128</v>
      </c>
      <c r="B2479" s="23">
        <v>50000</v>
      </c>
      <c r="C2479" s="23">
        <v>50000</v>
      </c>
      <c r="D2479" s="23">
        <v>-50000</v>
      </c>
      <c r="E2479" s="23">
        <v>0</v>
      </c>
      <c r="F2479" s="31">
        <v>-1</v>
      </c>
    </row>
    <row r="2480" spans="1:6" x14ac:dyDescent="0.2">
      <c r="A2480" s="38" t="s">
        <v>288</v>
      </c>
      <c r="B2480" s="23">
        <v>250000</v>
      </c>
      <c r="C2480" s="23">
        <v>250000</v>
      </c>
      <c r="D2480" s="23">
        <v>-250000</v>
      </c>
      <c r="E2480" s="23">
        <v>0</v>
      </c>
      <c r="F2480" s="31">
        <v>-1</v>
      </c>
    </row>
    <row r="2481" spans="1:6" x14ac:dyDescent="0.2">
      <c r="A2481" s="34" t="s">
        <v>890</v>
      </c>
      <c r="B2481" s="23">
        <v>14117000</v>
      </c>
      <c r="C2481" s="23">
        <v>14117000</v>
      </c>
      <c r="D2481" s="23">
        <v>-3544626.5500000003</v>
      </c>
      <c r="E2481" s="23">
        <v>10572373.450000001</v>
      </c>
      <c r="F2481" s="31">
        <v>-0.25108922221435154</v>
      </c>
    </row>
    <row r="2482" spans="1:6" x14ac:dyDescent="0.2">
      <c r="A2482" s="35" t="s">
        <v>7</v>
      </c>
      <c r="B2482" s="23">
        <v>14117000</v>
      </c>
      <c r="C2482" s="23">
        <v>14117000</v>
      </c>
      <c r="D2482" s="23">
        <v>-3544626.5500000003</v>
      </c>
      <c r="E2482" s="23">
        <v>10572373.450000001</v>
      </c>
      <c r="F2482" s="31">
        <v>-0.25108922221435154</v>
      </c>
    </row>
    <row r="2483" spans="1:6" x14ac:dyDescent="0.2">
      <c r="A2483" s="36" t="s">
        <v>41</v>
      </c>
      <c r="B2483" s="23">
        <v>14117000</v>
      </c>
      <c r="C2483" s="23">
        <v>14117000</v>
      </c>
      <c r="D2483" s="23">
        <v>-3544626.5500000003</v>
      </c>
      <c r="E2483" s="23">
        <v>10572373.450000001</v>
      </c>
      <c r="F2483" s="31">
        <v>-0.25108922221435154</v>
      </c>
    </row>
    <row r="2484" spans="1:6" x14ac:dyDescent="0.2">
      <c r="A2484" s="37" t="s">
        <v>42</v>
      </c>
      <c r="B2484" s="23">
        <v>11909400</v>
      </c>
      <c r="C2484" s="23">
        <v>11909400</v>
      </c>
      <c r="D2484" s="23">
        <v>-3027630.9800000004</v>
      </c>
      <c r="E2484" s="23">
        <v>8881769.0200000014</v>
      </c>
      <c r="F2484" s="31">
        <v>-0.25422195744537934</v>
      </c>
    </row>
    <row r="2485" spans="1:6" x14ac:dyDescent="0.2">
      <c r="A2485" s="38" t="s">
        <v>43</v>
      </c>
      <c r="B2485" s="23">
        <v>200000</v>
      </c>
      <c r="C2485" s="23">
        <v>200000</v>
      </c>
      <c r="D2485" s="23">
        <v>-87172.6</v>
      </c>
      <c r="E2485" s="23">
        <v>112827.4</v>
      </c>
      <c r="F2485" s="31">
        <v>-0.43586300000000006</v>
      </c>
    </row>
    <row r="2486" spans="1:6" x14ac:dyDescent="0.2">
      <c r="A2486" s="38" t="s">
        <v>46</v>
      </c>
      <c r="B2486" s="23">
        <v>600000</v>
      </c>
      <c r="C2486" s="23">
        <v>599000</v>
      </c>
      <c r="D2486" s="23">
        <v>-40000</v>
      </c>
      <c r="E2486" s="23">
        <v>559000</v>
      </c>
      <c r="F2486" s="31">
        <v>-6.6777963272120197E-2</v>
      </c>
    </row>
    <row r="2487" spans="1:6" x14ac:dyDescent="0.2">
      <c r="A2487" s="38" t="s">
        <v>48</v>
      </c>
      <c r="B2487" s="23">
        <v>150000</v>
      </c>
      <c r="C2487" s="23">
        <v>150000</v>
      </c>
      <c r="D2487" s="23">
        <v>-35561.56</v>
      </c>
      <c r="E2487" s="23">
        <v>114438.44</v>
      </c>
      <c r="F2487" s="31">
        <v>-0.23707706666666664</v>
      </c>
    </row>
    <row r="2488" spans="1:6" x14ac:dyDescent="0.2">
      <c r="A2488" s="38" t="s">
        <v>295</v>
      </c>
      <c r="B2488" s="23">
        <v>100000</v>
      </c>
      <c r="C2488" s="23">
        <v>100000</v>
      </c>
      <c r="D2488" s="23">
        <v>0</v>
      </c>
      <c r="E2488" s="23">
        <v>100000</v>
      </c>
      <c r="F2488" s="31">
        <v>0</v>
      </c>
    </row>
    <row r="2489" spans="1:6" x14ac:dyDescent="0.2">
      <c r="A2489" s="38" t="s">
        <v>50</v>
      </c>
      <c r="B2489" s="23">
        <v>400000</v>
      </c>
      <c r="C2489" s="23">
        <v>400000</v>
      </c>
      <c r="D2489" s="23">
        <v>-145204.5</v>
      </c>
      <c r="E2489" s="23">
        <v>254795.5</v>
      </c>
      <c r="F2489" s="31">
        <v>-0.36301125000000001</v>
      </c>
    </row>
    <row r="2490" spans="1:6" x14ac:dyDescent="0.2">
      <c r="A2490" s="38" t="s">
        <v>609</v>
      </c>
      <c r="B2490" s="23">
        <v>1000</v>
      </c>
      <c r="C2490" s="23">
        <v>1000</v>
      </c>
      <c r="D2490" s="23">
        <v>0</v>
      </c>
      <c r="E2490" s="23">
        <v>1000</v>
      </c>
      <c r="F2490" s="31">
        <v>0</v>
      </c>
    </row>
    <row r="2491" spans="1:6" x14ac:dyDescent="0.2">
      <c r="A2491" s="38" t="s">
        <v>52</v>
      </c>
      <c r="B2491" s="23">
        <v>8000</v>
      </c>
      <c r="C2491" s="23">
        <v>8000</v>
      </c>
      <c r="D2491" s="23">
        <v>0</v>
      </c>
      <c r="E2491" s="23">
        <v>8000</v>
      </c>
      <c r="F2491" s="31">
        <v>0</v>
      </c>
    </row>
    <row r="2492" spans="1:6" x14ac:dyDescent="0.2">
      <c r="A2492" s="38" t="s">
        <v>54</v>
      </c>
      <c r="B2492" s="23">
        <v>1000</v>
      </c>
      <c r="C2492" s="23">
        <v>6264</v>
      </c>
      <c r="D2492" s="23">
        <v>0</v>
      </c>
      <c r="E2492" s="23">
        <v>6264</v>
      </c>
      <c r="F2492" s="31">
        <v>0</v>
      </c>
    </row>
    <row r="2493" spans="1:6" x14ac:dyDescent="0.2">
      <c r="A2493" s="38" t="s">
        <v>297</v>
      </c>
      <c r="B2493" s="23">
        <v>7500</v>
      </c>
      <c r="C2493" s="23">
        <v>7500</v>
      </c>
      <c r="D2493" s="23">
        <v>-7500</v>
      </c>
      <c r="E2493" s="23">
        <v>0</v>
      </c>
      <c r="F2493" s="31">
        <v>-1</v>
      </c>
    </row>
    <row r="2494" spans="1:6" x14ac:dyDescent="0.2">
      <c r="A2494" s="38" t="s">
        <v>56</v>
      </c>
      <c r="B2494" s="23">
        <v>5000000</v>
      </c>
      <c r="C2494" s="23">
        <v>4998685.71</v>
      </c>
      <c r="D2494" s="23">
        <v>-1536765.71</v>
      </c>
      <c r="E2494" s="23">
        <v>3461920</v>
      </c>
      <c r="F2494" s="31">
        <v>-0.30743395347414232</v>
      </c>
    </row>
    <row r="2495" spans="1:6" x14ac:dyDescent="0.2">
      <c r="A2495" s="38" t="s">
        <v>58</v>
      </c>
      <c r="B2495" s="23">
        <v>3200000</v>
      </c>
      <c r="C2495" s="23">
        <v>3200000</v>
      </c>
      <c r="D2495" s="23">
        <v>-404054.5</v>
      </c>
      <c r="E2495" s="23">
        <v>2795945.5</v>
      </c>
      <c r="F2495" s="31">
        <v>-0.12626703124999999</v>
      </c>
    </row>
    <row r="2496" spans="1:6" x14ac:dyDescent="0.2">
      <c r="A2496" s="38" t="s">
        <v>902</v>
      </c>
      <c r="B2496" s="23">
        <v>60000</v>
      </c>
      <c r="C2496" s="23">
        <v>60000</v>
      </c>
      <c r="D2496" s="23">
        <v>-60000</v>
      </c>
      <c r="E2496" s="23">
        <v>0</v>
      </c>
      <c r="F2496" s="31">
        <v>-1</v>
      </c>
    </row>
    <row r="2497" spans="1:6" x14ac:dyDescent="0.2">
      <c r="A2497" s="38" t="s">
        <v>274</v>
      </c>
      <c r="B2497" s="23">
        <v>2000</v>
      </c>
      <c r="C2497" s="23">
        <v>2000</v>
      </c>
      <c r="D2497" s="23">
        <v>0</v>
      </c>
      <c r="E2497" s="23">
        <v>2000</v>
      </c>
      <c r="F2497" s="31">
        <v>0</v>
      </c>
    </row>
    <row r="2498" spans="1:6" x14ac:dyDescent="0.2">
      <c r="A2498" s="38" t="s">
        <v>62</v>
      </c>
      <c r="B2498" s="23">
        <v>325000</v>
      </c>
      <c r="C2498" s="23">
        <v>325000</v>
      </c>
      <c r="D2498" s="23">
        <v>-181237.37</v>
      </c>
      <c r="E2498" s="23">
        <v>143762.63</v>
      </c>
      <c r="F2498" s="31">
        <v>-0.55765344615384616</v>
      </c>
    </row>
    <row r="2499" spans="1:6" x14ac:dyDescent="0.2">
      <c r="A2499" s="38" t="s">
        <v>299</v>
      </c>
      <c r="B2499" s="23">
        <v>5000</v>
      </c>
      <c r="C2499" s="23">
        <v>5000</v>
      </c>
      <c r="D2499" s="23">
        <v>-4000</v>
      </c>
      <c r="E2499" s="23">
        <v>1000</v>
      </c>
      <c r="F2499" s="31">
        <v>-0.8</v>
      </c>
    </row>
    <row r="2500" spans="1:6" x14ac:dyDescent="0.2">
      <c r="A2500" s="38" t="s">
        <v>64</v>
      </c>
      <c r="B2500" s="23">
        <v>184512</v>
      </c>
      <c r="C2500" s="23">
        <v>184512</v>
      </c>
      <c r="D2500" s="23">
        <v>-69849.05</v>
      </c>
      <c r="E2500" s="23">
        <v>114662.95</v>
      </c>
      <c r="F2500" s="31">
        <v>-0.37856101500173434</v>
      </c>
    </row>
    <row r="2501" spans="1:6" x14ac:dyDescent="0.2">
      <c r="A2501" s="38" t="s">
        <v>66</v>
      </c>
      <c r="B2501" s="23">
        <v>266406</v>
      </c>
      <c r="C2501" s="23">
        <v>266406</v>
      </c>
      <c r="D2501" s="23">
        <v>-75345.89</v>
      </c>
      <c r="E2501" s="23">
        <v>191060.11</v>
      </c>
      <c r="F2501" s="31">
        <v>-0.28282354751769856</v>
      </c>
    </row>
    <row r="2502" spans="1:6" x14ac:dyDescent="0.2">
      <c r="A2502" s="38" t="s">
        <v>908</v>
      </c>
      <c r="B2502" s="23">
        <v>76802</v>
      </c>
      <c r="C2502" s="23">
        <v>76802</v>
      </c>
      <c r="D2502" s="23">
        <v>-19663.560000000001</v>
      </c>
      <c r="E2502" s="23">
        <v>57138.44</v>
      </c>
      <c r="F2502" s="31">
        <v>-0.25602927007109194</v>
      </c>
    </row>
    <row r="2503" spans="1:6" x14ac:dyDescent="0.2">
      <c r="A2503" s="38" t="s">
        <v>68</v>
      </c>
      <c r="B2503" s="23">
        <v>0</v>
      </c>
      <c r="C2503" s="23">
        <v>1314.29</v>
      </c>
      <c r="D2503" s="23">
        <v>0</v>
      </c>
      <c r="E2503" s="23">
        <v>1314.29</v>
      </c>
      <c r="F2503" s="31">
        <v>0</v>
      </c>
    </row>
    <row r="2504" spans="1:6" x14ac:dyDescent="0.2">
      <c r="A2504" s="38" t="s">
        <v>70</v>
      </c>
      <c r="B2504" s="23">
        <v>1000</v>
      </c>
      <c r="C2504" s="23">
        <v>1000</v>
      </c>
      <c r="D2504" s="23">
        <v>0</v>
      </c>
      <c r="E2504" s="23">
        <v>1000</v>
      </c>
      <c r="F2504" s="31">
        <v>0</v>
      </c>
    </row>
    <row r="2505" spans="1:6" x14ac:dyDescent="0.2">
      <c r="A2505" s="38" t="s">
        <v>280</v>
      </c>
      <c r="B2505" s="23">
        <v>6400</v>
      </c>
      <c r="C2505" s="23">
        <v>6400</v>
      </c>
      <c r="D2505" s="23">
        <v>-4400</v>
      </c>
      <c r="E2505" s="23">
        <v>2000</v>
      </c>
      <c r="F2505" s="31">
        <v>-0.6875</v>
      </c>
    </row>
    <row r="2506" spans="1:6" x14ac:dyDescent="0.2">
      <c r="A2506" s="38" t="s">
        <v>74</v>
      </c>
      <c r="B2506" s="23">
        <v>150000</v>
      </c>
      <c r="C2506" s="23">
        <v>150000</v>
      </c>
      <c r="D2506" s="23">
        <v>-5340.02</v>
      </c>
      <c r="E2506" s="23">
        <v>144659.98000000001</v>
      </c>
      <c r="F2506" s="31">
        <v>-3.5600133333333339E-2</v>
      </c>
    </row>
    <row r="2507" spans="1:6" x14ac:dyDescent="0.2">
      <c r="A2507" s="38" t="s">
        <v>76</v>
      </c>
      <c r="B2507" s="23">
        <v>150000</v>
      </c>
      <c r="C2507" s="23">
        <v>150000</v>
      </c>
      <c r="D2507" s="23">
        <v>-91380</v>
      </c>
      <c r="E2507" s="23">
        <v>58620</v>
      </c>
      <c r="F2507" s="31">
        <v>-0.60919999999999996</v>
      </c>
    </row>
    <row r="2508" spans="1:6" x14ac:dyDescent="0.2">
      <c r="A2508" s="38" t="s">
        <v>78</v>
      </c>
      <c r="B2508" s="23">
        <v>14000</v>
      </c>
      <c r="C2508" s="23">
        <v>8736</v>
      </c>
      <c r="D2508" s="23">
        <v>0</v>
      </c>
      <c r="E2508" s="23">
        <v>8736</v>
      </c>
      <c r="F2508" s="31">
        <v>0</v>
      </c>
    </row>
    <row r="2509" spans="1:6" x14ac:dyDescent="0.2">
      <c r="A2509" s="38" t="s">
        <v>82</v>
      </c>
      <c r="B2509" s="23">
        <v>600000</v>
      </c>
      <c r="C2509" s="23">
        <v>600000</v>
      </c>
      <c r="D2509" s="23">
        <v>-222080</v>
      </c>
      <c r="E2509" s="23">
        <v>377920</v>
      </c>
      <c r="F2509" s="31">
        <v>-0.37013333333333331</v>
      </c>
    </row>
    <row r="2510" spans="1:6" x14ac:dyDescent="0.2">
      <c r="A2510" s="38" t="s">
        <v>916</v>
      </c>
      <c r="B2510" s="23">
        <v>1000</v>
      </c>
      <c r="C2510" s="23">
        <v>1000</v>
      </c>
      <c r="D2510" s="23">
        <v>0</v>
      </c>
      <c r="E2510" s="23">
        <v>1000</v>
      </c>
      <c r="F2510" s="31">
        <v>0</v>
      </c>
    </row>
    <row r="2511" spans="1:6" x14ac:dyDescent="0.2">
      <c r="A2511" s="38" t="s">
        <v>84</v>
      </c>
      <c r="B2511" s="23">
        <v>1000</v>
      </c>
      <c r="C2511" s="23">
        <v>1000</v>
      </c>
      <c r="D2511" s="23">
        <v>0</v>
      </c>
      <c r="E2511" s="23">
        <v>1000</v>
      </c>
      <c r="F2511" s="31">
        <v>0</v>
      </c>
    </row>
    <row r="2512" spans="1:6" x14ac:dyDescent="0.2">
      <c r="A2512" s="38" t="s">
        <v>86</v>
      </c>
      <c r="B2512" s="23">
        <v>34000</v>
      </c>
      <c r="C2512" s="23">
        <v>34000</v>
      </c>
      <c r="D2512" s="23">
        <v>0</v>
      </c>
      <c r="E2512" s="23">
        <v>34000</v>
      </c>
      <c r="F2512" s="31">
        <v>0</v>
      </c>
    </row>
    <row r="2513" spans="1:6" x14ac:dyDescent="0.2">
      <c r="A2513" s="38" t="s">
        <v>88</v>
      </c>
      <c r="B2513" s="23">
        <v>361780</v>
      </c>
      <c r="C2513" s="23">
        <v>361780</v>
      </c>
      <c r="D2513" s="23">
        <v>-35076.22</v>
      </c>
      <c r="E2513" s="23">
        <v>326703.78000000003</v>
      </c>
      <c r="F2513" s="31">
        <v>-9.6954558018685397E-2</v>
      </c>
    </row>
    <row r="2514" spans="1:6" x14ac:dyDescent="0.2">
      <c r="A2514" s="38" t="s">
        <v>921</v>
      </c>
      <c r="B2514" s="23">
        <v>0</v>
      </c>
      <c r="C2514" s="23">
        <v>1000</v>
      </c>
      <c r="D2514" s="23">
        <v>0</v>
      </c>
      <c r="E2514" s="23">
        <v>1000</v>
      </c>
      <c r="F2514" s="31">
        <v>0</v>
      </c>
    </row>
    <row r="2515" spans="1:6" x14ac:dyDescent="0.2">
      <c r="A2515" s="38" t="s">
        <v>923</v>
      </c>
      <c r="B2515" s="23">
        <v>3000</v>
      </c>
      <c r="C2515" s="23">
        <v>3000</v>
      </c>
      <c r="D2515" s="23">
        <v>-3000</v>
      </c>
      <c r="E2515" s="23">
        <v>0</v>
      </c>
      <c r="F2515" s="31">
        <v>-1</v>
      </c>
    </row>
    <row r="2516" spans="1:6" x14ac:dyDescent="0.2">
      <c r="A2516" s="37" t="s">
        <v>90</v>
      </c>
      <c r="B2516" s="23">
        <v>2207600</v>
      </c>
      <c r="C2516" s="23">
        <v>2207600</v>
      </c>
      <c r="D2516" s="23">
        <v>-516995.57</v>
      </c>
      <c r="E2516" s="23">
        <v>1690604.43</v>
      </c>
      <c r="F2516" s="31">
        <v>-0.23418896992208735</v>
      </c>
    </row>
    <row r="2517" spans="1:6" x14ac:dyDescent="0.2">
      <c r="A2517" s="38" t="s">
        <v>91</v>
      </c>
      <c r="B2517" s="23">
        <v>29000</v>
      </c>
      <c r="C2517" s="23">
        <v>29000</v>
      </c>
      <c r="D2517" s="23">
        <v>-14395.57</v>
      </c>
      <c r="E2517" s="23">
        <v>14604.43</v>
      </c>
      <c r="F2517" s="31">
        <v>-0.49639896551724139</v>
      </c>
    </row>
    <row r="2518" spans="1:6" x14ac:dyDescent="0.2">
      <c r="A2518" s="38" t="s">
        <v>844</v>
      </c>
      <c r="B2518" s="23">
        <v>2175000</v>
      </c>
      <c r="C2518" s="23">
        <v>2175000</v>
      </c>
      <c r="D2518" s="23">
        <v>-500000</v>
      </c>
      <c r="E2518" s="23">
        <v>1675000</v>
      </c>
      <c r="F2518" s="31">
        <v>-0.22988505747126436</v>
      </c>
    </row>
    <row r="2519" spans="1:6" x14ac:dyDescent="0.2">
      <c r="A2519" s="38" t="s">
        <v>310</v>
      </c>
      <c r="B2519" s="23">
        <v>3600</v>
      </c>
      <c r="C2519" s="23">
        <v>3600</v>
      </c>
      <c r="D2519" s="23">
        <v>-2600</v>
      </c>
      <c r="E2519" s="23">
        <v>1000</v>
      </c>
      <c r="F2519" s="31">
        <v>-0.72222222222222221</v>
      </c>
    </row>
    <row r="2520" spans="1:6" x14ac:dyDescent="0.2">
      <c r="A2520" s="34" t="s">
        <v>928</v>
      </c>
      <c r="B2520" s="23">
        <v>1737463.3599999999</v>
      </c>
      <c r="C2520" s="23">
        <v>2669459.33</v>
      </c>
      <c r="D2520" s="23">
        <v>-1265183.56</v>
      </c>
      <c r="E2520" s="23">
        <v>1404275.77</v>
      </c>
      <c r="F2520" s="31">
        <v>-0.47394749407925985</v>
      </c>
    </row>
    <row r="2521" spans="1:6" x14ac:dyDescent="0.2">
      <c r="A2521" s="35" t="s">
        <v>7</v>
      </c>
      <c r="B2521" s="23">
        <v>40000</v>
      </c>
      <c r="C2521" s="23">
        <v>40000</v>
      </c>
      <c r="D2521" s="23">
        <v>-40000</v>
      </c>
      <c r="E2521" s="23">
        <v>0</v>
      </c>
      <c r="F2521" s="31">
        <v>-1</v>
      </c>
    </row>
    <row r="2522" spans="1:6" x14ac:dyDescent="0.2">
      <c r="A2522" s="36" t="s">
        <v>41</v>
      </c>
      <c r="B2522" s="23">
        <v>40000</v>
      </c>
      <c r="C2522" s="23">
        <v>40000</v>
      </c>
      <c r="D2522" s="23">
        <v>-40000</v>
      </c>
      <c r="E2522" s="23">
        <v>0</v>
      </c>
      <c r="F2522" s="31">
        <v>-1</v>
      </c>
    </row>
    <row r="2523" spans="1:6" x14ac:dyDescent="0.2">
      <c r="A2523" s="37" t="s">
        <v>42</v>
      </c>
      <c r="B2523" s="23">
        <v>40000</v>
      </c>
      <c r="C2523" s="23">
        <v>40000</v>
      </c>
      <c r="D2523" s="23">
        <v>-40000</v>
      </c>
      <c r="E2523" s="23">
        <v>0</v>
      </c>
      <c r="F2523" s="31">
        <v>-1</v>
      </c>
    </row>
    <row r="2524" spans="1:6" x14ac:dyDescent="0.2">
      <c r="A2524" s="38" t="s">
        <v>54</v>
      </c>
      <c r="B2524" s="23">
        <v>12000</v>
      </c>
      <c r="C2524" s="23">
        <v>12000</v>
      </c>
      <c r="D2524" s="23">
        <v>-12000</v>
      </c>
      <c r="E2524" s="23">
        <v>0</v>
      </c>
      <c r="F2524" s="31">
        <v>-1</v>
      </c>
    </row>
    <row r="2525" spans="1:6" x14ac:dyDescent="0.2">
      <c r="A2525" s="38" t="s">
        <v>442</v>
      </c>
      <c r="B2525" s="23">
        <v>28000</v>
      </c>
      <c r="C2525" s="23">
        <v>28000</v>
      </c>
      <c r="D2525" s="23">
        <v>-28000</v>
      </c>
      <c r="E2525" s="23">
        <v>0</v>
      </c>
      <c r="F2525" s="31">
        <v>-1</v>
      </c>
    </row>
    <row r="2526" spans="1:6" x14ac:dyDescent="0.2">
      <c r="A2526" s="35" t="s">
        <v>282</v>
      </c>
      <c r="B2526" s="23">
        <v>1697463.3599999999</v>
      </c>
      <c r="C2526" s="23">
        <v>2629459.33</v>
      </c>
      <c r="D2526" s="23">
        <v>-1225183.56</v>
      </c>
      <c r="E2526" s="23">
        <v>1404275.77</v>
      </c>
      <c r="F2526" s="31">
        <v>-0.46594505038417916</v>
      </c>
    </row>
    <row r="2527" spans="1:6" x14ac:dyDescent="0.2">
      <c r="A2527" s="36" t="s">
        <v>931</v>
      </c>
      <c r="B2527" s="23">
        <v>1697463.3599999999</v>
      </c>
      <c r="C2527" s="23">
        <v>2629459.33</v>
      </c>
      <c r="D2527" s="23">
        <v>-1225183.56</v>
      </c>
      <c r="E2527" s="23">
        <v>1404275.77</v>
      </c>
      <c r="F2527" s="31">
        <v>-0.46594505038417916</v>
      </c>
    </row>
    <row r="2528" spans="1:6" x14ac:dyDescent="0.2">
      <c r="A2528" s="37" t="s">
        <v>121</v>
      </c>
      <c r="B2528" s="23">
        <v>1697463.3599999999</v>
      </c>
      <c r="C2528" s="23">
        <v>2320343.36</v>
      </c>
      <c r="D2528" s="23">
        <v>-1225183.56</v>
      </c>
      <c r="E2528" s="23">
        <v>1095159.8</v>
      </c>
      <c r="F2528" s="31">
        <v>-0.52801821537309035</v>
      </c>
    </row>
    <row r="2529" spans="1:6" x14ac:dyDescent="0.2">
      <c r="A2529" s="38" t="s">
        <v>124</v>
      </c>
      <c r="B2529" s="23">
        <v>32957.19</v>
      </c>
      <c r="C2529" s="23">
        <v>32957.19</v>
      </c>
      <c r="D2529" s="23">
        <v>-4833.67</v>
      </c>
      <c r="E2529" s="23">
        <v>28123.520000000004</v>
      </c>
      <c r="F2529" s="31">
        <v>-0.1466651131361624</v>
      </c>
    </row>
    <row r="2530" spans="1:6" x14ac:dyDescent="0.2">
      <c r="A2530" s="38" t="s">
        <v>351</v>
      </c>
      <c r="B2530" s="23">
        <v>34669.69</v>
      </c>
      <c r="C2530" s="23">
        <v>34669.69</v>
      </c>
      <c r="D2530" s="23">
        <v>-34669.69</v>
      </c>
      <c r="E2530" s="23">
        <v>0</v>
      </c>
      <c r="F2530" s="31">
        <v>-1</v>
      </c>
    </row>
    <row r="2531" spans="1:6" x14ac:dyDescent="0.2">
      <c r="A2531" s="38" t="s">
        <v>128</v>
      </c>
      <c r="B2531" s="23">
        <v>629836.48</v>
      </c>
      <c r="C2531" s="23">
        <v>629836.48</v>
      </c>
      <c r="D2531" s="23">
        <v>0</v>
      </c>
      <c r="E2531" s="23">
        <v>629836.48</v>
      </c>
      <c r="F2531" s="31">
        <v>0</v>
      </c>
    </row>
    <row r="2532" spans="1:6" x14ac:dyDescent="0.2">
      <c r="A2532" s="38" t="s">
        <v>934</v>
      </c>
      <c r="B2532" s="23">
        <v>1000000</v>
      </c>
      <c r="C2532" s="23">
        <v>1622880</v>
      </c>
      <c r="D2532" s="23">
        <v>-1185680.2</v>
      </c>
      <c r="E2532" s="23">
        <v>437199.80000000005</v>
      </c>
      <c r="F2532" s="31">
        <v>-0.73060250911958979</v>
      </c>
    </row>
    <row r="2533" spans="1:6" x14ac:dyDescent="0.2">
      <c r="A2533" s="37" t="s">
        <v>231</v>
      </c>
      <c r="B2533" s="23">
        <v>0</v>
      </c>
      <c r="C2533" s="23">
        <v>309115.96999999997</v>
      </c>
      <c r="D2533" s="23">
        <v>0</v>
      </c>
      <c r="E2533" s="23">
        <v>309115.96999999997</v>
      </c>
      <c r="F2533" s="31">
        <v>0</v>
      </c>
    </row>
    <row r="2534" spans="1:6" x14ac:dyDescent="0.2">
      <c r="A2534" s="38" t="s">
        <v>232</v>
      </c>
      <c r="B2534" s="23">
        <v>0</v>
      </c>
      <c r="C2534" s="23">
        <v>309115.96999999997</v>
      </c>
      <c r="D2534" s="23">
        <v>0</v>
      </c>
      <c r="E2534" s="23">
        <v>309115.96999999997</v>
      </c>
      <c r="F2534" s="31">
        <v>0</v>
      </c>
    </row>
    <row r="2535" spans="1:6" x14ac:dyDescent="0.2">
      <c r="A2535" s="34" t="s">
        <v>937</v>
      </c>
      <c r="B2535" s="23">
        <v>6590608.71</v>
      </c>
      <c r="C2535" s="23">
        <v>5658612.7400000002</v>
      </c>
      <c r="D2535" s="23">
        <v>-1776976.8299999998</v>
      </c>
      <c r="E2535" s="23">
        <v>3881635.91</v>
      </c>
      <c r="F2535" s="31">
        <v>-0.31403047206937856</v>
      </c>
    </row>
    <row r="2536" spans="1:6" x14ac:dyDescent="0.2">
      <c r="A2536" s="35" t="s">
        <v>7</v>
      </c>
      <c r="B2536" s="23">
        <v>167500</v>
      </c>
      <c r="C2536" s="23">
        <v>167500</v>
      </c>
      <c r="D2536" s="23">
        <v>0</v>
      </c>
      <c r="E2536" s="23">
        <v>167500</v>
      </c>
      <c r="F2536" s="31">
        <v>0</v>
      </c>
    </row>
    <row r="2537" spans="1:6" x14ac:dyDescent="0.2">
      <c r="A2537" s="36" t="s">
        <v>41</v>
      </c>
      <c r="B2537" s="23">
        <v>167500</v>
      </c>
      <c r="C2537" s="23">
        <v>167500</v>
      </c>
      <c r="D2537" s="23">
        <v>0</v>
      </c>
      <c r="E2537" s="23">
        <v>167500</v>
      </c>
      <c r="F2537" s="31">
        <v>0</v>
      </c>
    </row>
    <row r="2538" spans="1:6" x14ac:dyDescent="0.2">
      <c r="A2538" s="37" t="s">
        <v>42</v>
      </c>
      <c r="B2538" s="23">
        <v>157000</v>
      </c>
      <c r="C2538" s="23">
        <v>157000</v>
      </c>
      <c r="D2538" s="23">
        <v>0</v>
      </c>
      <c r="E2538" s="23">
        <v>157000</v>
      </c>
      <c r="F2538" s="31">
        <v>0</v>
      </c>
    </row>
    <row r="2539" spans="1:6" x14ac:dyDescent="0.2">
      <c r="A2539" s="38" t="s">
        <v>372</v>
      </c>
      <c r="B2539" s="23">
        <v>157000</v>
      </c>
      <c r="C2539" s="23">
        <v>157000</v>
      </c>
      <c r="D2539" s="23">
        <v>0</v>
      </c>
      <c r="E2539" s="23">
        <v>157000</v>
      </c>
      <c r="F2539" s="31">
        <v>0</v>
      </c>
    </row>
    <row r="2540" spans="1:6" x14ac:dyDescent="0.2">
      <c r="A2540" s="37" t="s">
        <v>90</v>
      </c>
      <c r="B2540" s="23">
        <v>10500</v>
      </c>
      <c r="C2540" s="23">
        <v>10500</v>
      </c>
      <c r="D2540" s="23">
        <v>0</v>
      </c>
      <c r="E2540" s="23">
        <v>10500</v>
      </c>
      <c r="F2540" s="31">
        <v>0</v>
      </c>
    </row>
    <row r="2541" spans="1:6" x14ac:dyDescent="0.2">
      <c r="A2541" s="38" t="s">
        <v>310</v>
      </c>
      <c r="B2541" s="23">
        <v>10500</v>
      </c>
      <c r="C2541" s="23">
        <v>10500</v>
      </c>
      <c r="D2541" s="23">
        <v>0</v>
      </c>
      <c r="E2541" s="23">
        <v>10500</v>
      </c>
      <c r="F2541" s="31">
        <v>0</v>
      </c>
    </row>
    <row r="2542" spans="1:6" x14ac:dyDescent="0.2">
      <c r="A2542" s="35" t="s">
        <v>282</v>
      </c>
      <c r="B2542" s="23">
        <v>6423108.71</v>
      </c>
      <c r="C2542" s="23">
        <v>5491112.7400000002</v>
      </c>
      <c r="D2542" s="23">
        <v>-1776976.8299999998</v>
      </c>
      <c r="E2542" s="23">
        <v>3714135.91</v>
      </c>
      <c r="F2542" s="31">
        <v>-0.32360960594664456</v>
      </c>
    </row>
    <row r="2543" spans="1:6" x14ac:dyDescent="0.2">
      <c r="A2543" s="36" t="s">
        <v>940</v>
      </c>
      <c r="B2543" s="23">
        <v>6423108.71</v>
      </c>
      <c r="C2543" s="23">
        <v>5491112.7400000002</v>
      </c>
      <c r="D2543" s="23">
        <v>-1776976.8299999998</v>
      </c>
      <c r="E2543" s="23">
        <v>3714135.91</v>
      </c>
      <c r="F2543" s="31">
        <v>-0.32360960594664456</v>
      </c>
    </row>
    <row r="2544" spans="1:6" x14ac:dyDescent="0.2">
      <c r="A2544" s="37" t="s">
        <v>97</v>
      </c>
      <c r="B2544" s="23">
        <v>0</v>
      </c>
      <c r="C2544" s="23">
        <v>53370.360000000008</v>
      </c>
      <c r="D2544" s="23">
        <v>0</v>
      </c>
      <c r="E2544" s="23">
        <v>53370.360000000008</v>
      </c>
      <c r="F2544" s="31">
        <v>0</v>
      </c>
    </row>
    <row r="2545" spans="1:6" x14ac:dyDescent="0.2">
      <c r="A2545" s="38" t="s">
        <v>98</v>
      </c>
      <c r="B2545" s="23">
        <v>0</v>
      </c>
      <c r="C2545" s="23">
        <v>3353.33</v>
      </c>
      <c r="D2545" s="23">
        <v>0</v>
      </c>
      <c r="E2545" s="23">
        <v>3353.33</v>
      </c>
      <c r="F2545" s="31">
        <v>0</v>
      </c>
    </row>
    <row r="2546" spans="1:6" x14ac:dyDescent="0.2">
      <c r="A2546" s="38" t="s">
        <v>100</v>
      </c>
      <c r="B2546" s="23">
        <v>0</v>
      </c>
      <c r="C2546" s="23">
        <v>1333.33</v>
      </c>
      <c r="D2546" s="23">
        <v>0</v>
      </c>
      <c r="E2546" s="23">
        <v>1333.33</v>
      </c>
      <c r="F2546" s="31">
        <v>0</v>
      </c>
    </row>
    <row r="2547" spans="1:6" x14ac:dyDescent="0.2">
      <c r="A2547" s="38" t="s">
        <v>104</v>
      </c>
      <c r="B2547" s="23">
        <v>0</v>
      </c>
      <c r="C2547" s="23">
        <v>40240</v>
      </c>
      <c r="D2547" s="23">
        <v>0</v>
      </c>
      <c r="E2547" s="23">
        <v>40240</v>
      </c>
      <c r="F2547" s="31">
        <v>0</v>
      </c>
    </row>
    <row r="2548" spans="1:6" x14ac:dyDescent="0.2">
      <c r="A2548" s="38" t="s">
        <v>106</v>
      </c>
      <c r="B2548" s="23">
        <v>0</v>
      </c>
      <c r="C2548" s="23">
        <v>5090.37</v>
      </c>
      <c r="D2548" s="23">
        <v>0</v>
      </c>
      <c r="E2548" s="23">
        <v>5090.37</v>
      </c>
      <c r="F2548" s="31">
        <v>0</v>
      </c>
    </row>
    <row r="2549" spans="1:6" x14ac:dyDescent="0.2">
      <c r="A2549" s="38" t="s">
        <v>108</v>
      </c>
      <c r="B2549" s="23">
        <v>0</v>
      </c>
      <c r="C2549" s="23">
        <v>3353.33</v>
      </c>
      <c r="D2549" s="23">
        <v>0</v>
      </c>
      <c r="E2549" s="23">
        <v>3353.33</v>
      </c>
      <c r="F2549" s="31">
        <v>0</v>
      </c>
    </row>
    <row r="2550" spans="1:6" x14ac:dyDescent="0.2">
      <c r="A2550" s="37" t="s">
        <v>121</v>
      </c>
      <c r="B2550" s="23">
        <v>427694</v>
      </c>
      <c r="C2550" s="23">
        <v>374323.63999999996</v>
      </c>
      <c r="D2550" s="23">
        <v>-362323.63999999996</v>
      </c>
      <c r="E2550" s="23">
        <v>11999.999999999978</v>
      </c>
      <c r="F2550" s="31">
        <v>-0.96794217966036022</v>
      </c>
    </row>
    <row r="2551" spans="1:6" x14ac:dyDescent="0.2">
      <c r="A2551" s="38" t="s">
        <v>465</v>
      </c>
      <c r="B2551" s="23">
        <v>0</v>
      </c>
      <c r="C2551" s="23">
        <v>20000</v>
      </c>
      <c r="D2551" s="23">
        <v>-8000</v>
      </c>
      <c r="E2551" s="23">
        <v>12000</v>
      </c>
      <c r="F2551" s="31">
        <v>-0.4</v>
      </c>
    </row>
    <row r="2552" spans="1:6" x14ac:dyDescent="0.2">
      <c r="A2552" s="38" t="s">
        <v>161</v>
      </c>
      <c r="B2552" s="23">
        <v>0</v>
      </c>
      <c r="C2552" s="23">
        <v>354323.6</v>
      </c>
      <c r="D2552" s="23">
        <v>-354323.6</v>
      </c>
      <c r="E2552" s="23">
        <v>0</v>
      </c>
      <c r="F2552" s="31">
        <v>-1</v>
      </c>
    </row>
    <row r="2553" spans="1:6" x14ac:dyDescent="0.2">
      <c r="A2553" s="38" t="s">
        <v>288</v>
      </c>
      <c r="B2553" s="23">
        <v>427694</v>
      </c>
      <c r="C2553" s="23">
        <v>3.9999999979045242E-2</v>
      </c>
      <c r="D2553" s="23">
        <v>-0.04</v>
      </c>
      <c r="E2553" s="23">
        <v>-2.0954758761515535E-11</v>
      </c>
      <c r="F2553" s="31">
        <v>-1.0000000005238689</v>
      </c>
    </row>
    <row r="2554" spans="1:6" x14ac:dyDescent="0.2">
      <c r="A2554" s="37" t="s">
        <v>231</v>
      </c>
      <c r="B2554" s="23">
        <v>5995414.71</v>
      </c>
      <c r="C2554" s="23">
        <v>5063418.74</v>
      </c>
      <c r="D2554" s="23">
        <v>-1414653.19</v>
      </c>
      <c r="E2554" s="23">
        <v>3648765.5500000003</v>
      </c>
      <c r="F2554" s="31">
        <v>-0.27938696415220832</v>
      </c>
    </row>
    <row r="2555" spans="1:6" x14ac:dyDescent="0.2">
      <c r="A2555" s="38" t="s">
        <v>948</v>
      </c>
      <c r="B2555" s="23">
        <v>5995414.71</v>
      </c>
      <c r="C2555" s="23">
        <v>5063418.74</v>
      </c>
      <c r="D2555" s="23">
        <v>-1414653.19</v>
      </c>
      <c r="E2555" s="23">
        <v>3648765.5500000003</v>
      </c>
      <c r="F2555" s="31">
        <v>-0.27938696415220832</v>
      </c>
    </row>
    <row r="2556" spans="1:6" x14ac:dyDescent="0.2">
      <c r="A2556" s="34" t="s">
        <v>950</v>
      </c>
      <c r="B2556" s="23">
        <v>516317</v>
      </c>
      <c r="C2556" s="23">
        <v>516317.00000000006</v>
      </c>
      <c r="D2556" s="23">
        <v>-349734.44000000006</v>
      </c>
      <c r="E2556" s="23">
        <v>166582.56</v>
      </c>
      <c r="F2556" s="31">
        <v>-0.67736379007470227</v>
      </c>
    </row>
    <row r="2557" spans="1:6" x14ac:dyDescent="0.2">
      <c r="A2557" s="35" t="s">
        <v>7</v>
      </c>
      <c r="B2557" s="23">
        <v>16000</v>
      </c>
      <c r="C2557" s="23">
        <v>16000</v>
      </c>
      <c r="D2557" s="23">
        <v>-16000</v>
      </c>
      <c r="E2557" s="23">
        <v>0</v>
      </c>
      <c r="F2557" s="31">
        <v>-1</v>
      </c>
    </row>
    <row r="2558" spans="1:6" x14ac:dyDescent="0.2">
      <c r="A2558" s="36" t="s">
        <v>41</v>
      </c>
      <c r="B2558" s="23">
        <v>16000</v>
      </c>
      <c r="C2558" s="23">
        <v>16000</v>
      </c>
      <c r="D2558" s="23">
        <v>-16000</v>
      </c>
      <c r="E2558" s="23">
        <v>0</v>
      </c>
      <c r="F2558" s="31">
        <v>-1</v>
      </c>
    </row>
    <row r="2559" spans="1:6" x14ac:dyDescent="0.2">
      <c r="A2559" s="37" t="s">
        <v>42</v>
      </c>
      <c r="B2559" s="23">
        <v>16000</v>
      </c>
      <c r="C2559" s="23">
        <v>16000</v>
      </c>
      <c r="D2559" s="23">
        <v>-16000</v>
      </c>
      <c r="E2559" s="23">
        <v>0</v>
      </c>
      <c r="F2559" s="31">
        <v>-1</v>
      </c>
    </row>
    <row r="2560" spans="1:6" x14ac:dyDescent="0.2">
      <c r="A2560" s="38" t="s">
        <v>442</v>
      </c>
      <c r="B2560" s="23">
        <v>16000</v>
      </c>
      <c r="C2560" s="23">
        <v>16000</v>
      </c>
      <c r="D2560" s="23">
        <v>-16000</v>
      </c>
      <c r="E2560" s="23">
        <v>0</v>
      </c>
      <c r="F2560" s="31">
        <v>-1</v>
      </c>
    </row>
    <row r="2561" spans="1:6" x14ac:dyDescent="0.2">
      <c r="A2561" s="35" t="s">
        <v>282</v>
      </c>
      <c r="B2561" s="23">
        <v>500317</v>
      </c>
      <c r="C2561" s="23">
        <v>500317.00000000006</v>
      </c>
      <c r="D2561" s="23">
        <v>-333734.44000000006</v>
      </c>
      <c r="E2561" s="23">
        <v>166582.56</v>
      </c>
      <c r="F2561" s="31">
        <v>-0.6670459728532111</v>
      </c>
    </row>
    <row r="2562" spans="1:6" x14ac:dyDescent="0.2">
      <c r="A2562" s="36" t="s">
        <v>952</v>
      </c>
      <c r="B2562" s="23">
        <v>500317</v>
      </c>
      <c r="C2562" s="23">
        <v>500317.00000000006</v>
      </c>
      <c r="D2562" s="23">
        <v>-333734.44000000006</v>
      </c>
      <c r="E2562" s="23">
        <v>166582.56</v>
      </c>
      <c r="F2562" s="31">
        <v>-0.6670459728532111</v>
      </c>
    </row>
    <row r="2563" spans="1:6" x14ac:dyDescent="0.2">
      <c r="A2563" s="37" t="s">
        <v>121</v>
      </c>
      <c r="B2563" s="23">
        <v>470317</v>
      </c>
      <c r="C2563" s="23">
        <v>207064.25</v>
      </c>
      <c r="D2563" s="23">
        <v>-121079.25</v>
      </c>
      <c r="E2563" s="23">
        <v>85985</v>
      </c>
      <c r="F2563" s="31">
        <v>-0.5847424169068296</v>
      </c>
    </row>
    <row r="2564" spans="1:6" x14ac:dyDescent="0.2">
      <c r="A2564" s="38" t="s">
        <v>387</v>
      </c>
      <c r="B2564" s="23">
        <v>20000</v>
      </c>
      <c r="C2564" s="23">
        <v>12000</v>
      </c>
      <c r="D2564" s="23">
        <v>-8000</v>
      </c>
      <c r="E2564" s="23">
        <v>4000</v>
      </c>
      <c r="F2564" s="31">
        <v>-0.66666666666666663</v>
      </c>
    </row>
    <row r="2565" spans="1:6" x14ac:dyDescent="0.2">
      <c r="A2565" s="38" t="s">
        <v>161</v>
      </c>
      <c r="B2565" s="23">
        <v>186317</v>
      </c>
      <c r="C2565" s="23">
        <v>90224.25</v>
      </c>
      <c r="D2565" s="23">
        <v>-16079.25</v>
      </c>
      <c r="E2565" s="23">
        <v>74145</v>
      </c>
      <c r="F2565" s="31">
        <v>-0.17821428274549247</v>
      </c>
    </row>
    <row r="2566" spans="1:6" x14ac:dyDescent="0.2">
      <c r="A2566" s="38" t="s">
        <v>351</v>
      </c>
      <c r="B2566" s="23">
        <v>100000</v>
      </c>
      <c r="C2566" s="23">
        <v>97000</v>
      </c>
      <c r="D2566" s="23">
        <v>-97000</v>
      </c>
      <c r="E2566" s="23">
        <v>0</v>
      </c>
      <c r="F2566" s="31">
        <v>-1</v>
      </c>
    </row>
    <row r="2567" spans="1:6" x14ac:dyDescent="0.2">
      <c r="A2567" s="38" t="s">
        <v>288</v>
      </c>
      <c r="B2567" s="23">
        <v>0</v>
      </c>
      <c r="C2567" s="23">
        <v>7840</v>
      </c>
      <c r="D2567" s="23">
        <v>0</v>
      </c>
      <c r="E2567" s="23">
        <v>7840</v>
      </c>
      <c r="F2567" s="31">
        <v>0</v>
      </c>
    </row>
    <row r="2568" spans="1:6" x14ac:dyDescent="0.2">
      <c r="A2568" s="38" t="s">
        <v>175</v>
      </c>
      <c r="B2568" s="23">
        <v>10000</v>
      </c>
      <c r="C2568" s="23">
        <v>0</v>
      </c>
      <c r="D2568" s="23">
        <v>0</v>
      </c>
      <c r="E2568" s="23">
        <v>0</v>
      </c>
      <c r="F2568" s="31">
        <v>0</v>
      </c>
    </row>
    <row r="2569" spans="1:6" x14ac:dyDescent="0.2">
      <c r="A2569" s="38" t="s">
        <v>342</v>
      </c>
      <c r="B2569" s="23">
        <v>154000</v>
      </c>
      <c r="C2569" s="23">
        <v>0</v>
      </c>
      <c r="D2569" s="23">
        <v>0</v>
      </c>
      <c r="E2569" s="23">
        <v>0</v>
      </c>
      <c r="F2569" s="31">
        <v>0</v>
      </c>
    </row>
    <row r="2570" spans="1:6" x14ac:dyDescent="0.2">
      <c r="A2570" s="37" t="s">
        <v>231</v>
      </c>
      <c r="B2570" s="23">
        <v>30000</v>
      </c>
      <c r="C2570" s="23">
        <v>293252.75</v>
      </c>
      <c r="D2570" s="23">
        <v>-212655.19</v>
      </c>
      <c r="E2570" s="23">
        <v>80597.56</v>
      </c>
      <c r="F2570" s="31">
        <v>-0.72516008801281484</v>
      </c>
    </row>
    <row r="2571" spans="1:6" x14ac:dyDescent="0.2">
      <c r="A2571" s="38" t="s">
        <v>236</v>
      </c>
      <c r="B2571" s="23">
        <v>0</v>
      </c>
      <c r="C2571" s="23">
        <v>177322.17</v>
      </c>
      <c r="D2571" s="23">
        <v>-177322.17</v>
      </c>
      <c r="E2571" s="23">
        <v>0</v>
      </c>
      <c r="F2571" s="31">
        <v>-1</v>
      </c>
    </row>
    <row r="2572" spans="1:6" x14ac:dyDescent="0.2">
      <c r="A2572" s="38" t="s">
        <v>232</v>
      </c>
      <c r="B2572" s="23">
        <v>0</v>
      </c>
      <c r="C2572" s="23">
        <v>35333.019999999997</v>
      </c>
      <c r="D2572" s="23">
        <v>-35333.019999999997</v>
      </c>
      <c r="E2572" s="23">
        <v>0</v>
      </c>
      <c r="F2572" s="31">
        <v>-1</v>
      </c>
    </row>
    <row r="2573" spans="1:6" x14ac:dyDescent="0.2">
      <c r="A2573" s="38" t="s">
        <v>234</v>
      </c>
      <c r="B2573" s="23">
        <v>30000</v>
      </c>
      <c r="C2573" s="23">
        <v>80597.56</v>
      </c>
      <c r="D2573" s="23">
        <v>0</v>
      </c>
      <c r="E2573" s="23">
        <v>80597.56</v>
      </c>
      <c r="F2573" s="31">
        <v>0</v>
      </c>
    </row>
    <row r="2574" spans="1:6" x14ac:dyDescent="0.2">
      <c r="A2574" s="34" t="s">
        <v>958</v>
      </c>
      <c r="B2574" s="23">
        <v>7453200</v>
      </c>
      <c r="C2574" s="23">
        <v>7453200</v>
      </c>
      <c r="D2574" s="23">
        <v>-3073320.16</v>
      </c>
      <c r="E2574" s="23">
        <v>4379879.84</v>
      </c>
      <c r="F2574" s="31">
        <v>-0.4123490795899748</v>
      </c>
    </row>
    <row r="2575" spans="1:6" x14ac:dyDescent="0.2">
      <c r="A2575" s="35" t="s">
        <v>282</v>
      </c>
      <c r="B2575" s="23">
        <v>7453200</v>
      </c>
      <c r="C2575" s="23">
        <v>7453200</v>
      </c>
      <c r="D2575" s="23">
        <v>-3073320.16</v>
      </c>
      <c r="E2575" s="23">
        <v>4379879.84</v>
      </c>
      <c r="F2575" s="31">
        <v>-0.4123490795899748</v>
      </c>
    </row>
    <row r="2576" spans="1:6" x14ac:dyDescent="0.2">
      <c r="A2576" s="36" t="s">
        <v>960</v>
      </c>
      <c r="B2576" s="23">
        <v>2553200</v>
      </c>
      <c r="C2576" s="23">
        <v>2553200</v>
      </c>
      <c r="D2576" s="23">
        <v>-2093772.55</v>
      </c>
      <c r="E2576" s="23">
        <v>459427.44999999972</v>
      </c>
      <c r="F2576" s="31">
        <v>-0.82005818188939372</v>
      </c>
    </row>
    <row r="2577" spans="1:6" x14ac:dyDescent="0.2">
      <c r="A2577" s="37" t="s">
        <v>121</v>
      </c>
      <c r="B2577" s="23">
        <v>938200</v>
      </c>
      <c r="C2577" s="23">
        <v>1340832.6400000001</v>
      </c>
      <c r="D2577" s="23">
        <v>-1006777.99</v>
      </c>
      <c r="E2577" s="23">
        <v>334054.64999999997</v>
      </c>
      <c r="F2577" s="31">
        <v>-0.75086029379475716</v>
      </c>
    </row>
    <row r="2578" spans="1:6" x14ac:dyDescent="0.2">
      <c r="A2578" s="38" t="s">
        <v>357</v>
      </c>
      <c r="B2578" s="23">
        <v>43200</v>
      </c>
      <c r="C2578" s="23">
        <v>108000.01000000001</v>
      </c>
      <c r="D2578" s="23">
        <v>0</v>
      </c>
      <c r="E2578" s="23">
        <v>108000.01000000001</v>
      </c>
      <c r="F2578" s="31">
        <v>0</v>
      </c>
    </row>
    <row r="2579" spans="1:6" x14ac:dyDescent="0.2">
      <c r="A2579" s="38" t="s">
        <v>161</v>
      </c>
      <c r="B2579" s="23">
        <v>50000</v>
      </c>
      <c r="C2579" s="23">
        <v>246360</v>
      </c>
      <c r="D2579" s="23">
        <v>-246360</v>
      </c>
      <c r="E2579" s="23">
        <v>0</v>
      </c>
      <c r="F2579" s="31">
        <v>-1</v>
      </c>
    </row>
    <row r="2580" spans="1:6" x14ac:dyDescent="0.2">
      <c r="A2580" s="38" t="s">
        <v>288</v>
      </c>
      <c r="B2580" s="23">
        <v>0</v>
      </c>
      <c r="C2580" s="23">
        <v>65000</v>
      </c>
      <c r="D2580" s="23">
        <v>-65000</v>
      </c>
      <c r="E2580" s="23">
        <v>0</v>
      </c>
      <c r="F2580" s="31">
        <v>-1</v>
      </c>
    </row>
    <row r="2581" spans="1:6" x14ac:dyDescent="0.2">
      <c r="A2581" s="38" t="s">
        <v>473</v>
      </c>
      <c r="B2581" s="23">
        <v>545000</v>
      </c>
      <c r="C2581" s="23">
        <v>576794.78</v>
      </c>
      <c r="D2581" s="23">
        <v>-576794.78</v>
      </c>
      <c r="E2581" s="23">
        <v>0</v>
      </c>
      <c r="F2581" s="31">
        <v>-1</v>
      </c>
    </row>
    <row r="2582" spans="1:6" x14ac:dyDescent="0.2">
      <c r="A2582" s="38" t="s">
        <v>359</v>
      </c>
      <c r="B2582" s="23">
        <v>300000</v>
      </c>
      <c r="C2582" s="23">
        <v>344677.85</v>
      </c>
      <c r="D2582" s="23">
        <v>-118623.21</v>
      </c>
      <c r="E2582" s="23">
        <v>226054.63999999996</v>
      </c>
      <c r="F2582" s="31">
        <v>-0.3441567539080333</v>
      </c>
    </row>
    <row r="2583" spans="1:6" x14ac:dyDescent="0.2">
      <c r="A2583" s="37" t="s">
        <v>231</v>
      </c>
      <c r="B2583" s="23">
        <v>1615000</v>
      </c>
      <c r="C2583" s="23">
        <v>1212367.3599999999</v>
      </c>
      <c r="D2583" s="23">
        <v>-1086994.56</v>
      </c>
      <c r="E2583" s="23">
        <v>125372.79999999977</v>
      </c>
      <c r="F2583" s="31">
        <v>-0.89658843999231397</v>
      </c>
    </row>
    <row r="2584" spans="1:6" x14ac:dyDescent="0.2">
      <c r="A2584" s="38" t="s">
        <v>232</v>
      </c>
      <c r="B2584" s="23">
        <v>1115000</v>
      </c>
      <c r="C2584" s="23">
        <v>62608</v>
      </c>
      <c r="D2584" s="23">
        <v>-23475.200000000001</v>
      </c>
      <c r="E2584" s="23">
        <v>39132.800000000003</v>
      </c>
      <c r="F2584" s="31">
        <v>-0.3749552772808587</v>
      </c>
    </row>
    <row r="2585" spans="1:6" x14ac:dyDescent="0.2">
      <c r="A2585" s="38" t="s">
        <v>234</v>
      </c>
      <c r="B2585" s="23">
        <v>500000</v>
      </c>
      <c r="C2585" s="23">
        <v>1149759.3599999999</v>
      </c>
      <c r="D2585" s="23">
        <v>-1063519.3600000001</v>
      </c>
      <c r="E2585" s="23">
        <v>86239.999999999767</v>
      </c>
      <c r="F2585" s="31">
        <v>-0.92499300027442288</v>
      </c>
    </row>
    <row r="2586" spans="1:6" x14ac:dyDescent="0.2">
      <c r="A2586" s="36" t="s">
        <v>964</v>
      </c>
      <c r="B2586" s="23">
        <v>4900000</v>
      </c>
      <c r="C2586" s="23">
        <v>4900000</v>
      </c>
      <c r="D2586" s="23">
        <v>-979547.6100000001</v>
      </c>
      <c r="E2586" s="23">
        <v>3920452.39</v>
      </c>
      <c r="F2586" s="31">
        <v>-0.19990767551020411</v>
      </c>
    </row>
    <row r="2587" spans="1:6" x14ac:dyDescent="0.2">
      <c r="A2587" s="37" t="s">
        <v>121</v>
      </c>
      <c r="B2587" s="23">
        <v>2596200.83</v>
      </c>
      <c r="C2587" s="23">
        <v>2829492.0100000002</v>
      </c>
      <c r="D2587" s="23">
        <v>-618042.66</v>
      </c>
      <c r="E2587" s="23">
        <v>2211449.35</v>
      </c>
      <c r="F2587" s="31">
        <v>-0.21842884087168707</v>
      </c>
    </row>
    <row r="2588" spans="1:6" x14ac:dyDescent="0.2">
      <c r="A2588" s="38" t="s">
        <v>357</v>
      </c>
      <c r="B2588" s="23">
        <v>1138288.02</v>
      </c>
      <c r="C2588" s="23">
        <v>1138288.02</v>
      </c>
      <c r="D2588" s="23">
        <v>-303383.55</v>
      </c>
      <c r="E2588" s="23">
        <v>834904.47</v>
      </c>
      <c r="F2588" s="31">
        <v>-0.26652617322635092</v>
      </c>
    </row>
    <row r="2589" spans="1:6" x14ac:dyDescent="0.2">
      <c r="A2589" s="38" t="s">
        <v>161</v>
      </c>
      <c r="B2589" s="23">
        <v>112000</v>
      </c>
      <c r="C2589" s="23">
        <v>72735.040000000008</v>
      </c>
      <c r="D2589" s="23">
        <v>0</v>
      </c>
      <c r="E2589" s="23">
        <v>72735.040000000008</v>
      </c>
      <c r="F2589" s="31">
        <v>0</v>
      </c>
    </row>
    <row r="2590" spans="1:6" x14ac:dyDescent="0.2">
      <c r="A2590" s="38" t="s">
        <v>859</v>
      </c>
      <c r="B2590" s="23">
        <v>12600</v>
      </c>
      <c r="C2590" s="23">
        <v>0</v>
      </c>
      <c r="D2590" s="23">
        <v>0</v>
      </c>
      <c r="E2590" s="23">
        <v>0</v>
      </c>
      <c r="F2590" s="31">
        <v>0</v>
      </c>
    </row>
    <row r="2591" spans="1:6" x14ac:dyDescent="0.2">
      <c r="A2591" s="38" t="s">
        <v>288</v>
      </c>
      <c r="B2591" s="23">
        <v>25088</v>
      </c>
      <c r="C2591" s="23">
        <v>14112</v>
      </c>
      <c r="D2591" s="23">
        <v>0</v>
      </c>
      <c r="E2591" s="23">
        <v>14112</v>
      </c>
      <c r="F2591" s="31">
        <v>0</v>
      </c>
    </row>
    <row r="2592" spans="1:6" x14ac:dyDescent="0.2">
      <c r="A2592" s="38" t="s">
        <v>473</v>
      </c>
      <c r="B2592" s="23">
        <v>512008.35</v>
      </c>
      <c r="C2592" s="23">
        <v>894370.58</v>
      </c>
      <c r="D2592" s="23">
        <v>-176837.38</v>
      </c>
      <c r="E2592" s="23">
        <v>717533.2</v>
      </c>
      <c r="F2592" s="31">
        <v>-0.19772271578968978</v>
      </c>
    </row>
    <row r="2593" spans="1:6" x14ac:dyDescent="0.2">
      <c r="A2593" s="38" t="s">
        <v>359</v>
      </c>
      <c r="B2593" s="23">
        <v>725470.62</v>
      </c>
      <c r="C2593" s="23">
        <v>659507.65</v>
      </c>
      <c r="D2593" s="23">
        <v>-119562.73</v>
      </c>
      <c r="E2593" s="23">
        <v>539944.92000000004</v>
      </c>
      <c r="F2593" s="31">
        <v>-0.1812908917735829</v>
      </c>
    </row>
    <row r="2594" spans="1:6" x14ac:dyDescent="0.2">
      <c r="A2594" s="38" t="s">
        <v>130</v>
      </c>
      <c r="B2594" s="23">
        <v>42086.28</v>
      </c>
      <c r="C2594" s="23">
        <v>0</v>
      </c>
      <c r="D2594" s="23">
        <v>0</v>
      </c>
      <c r="E2594" s="23">
        <v>0</v>
      </c>
      <c r="F2594" s="31">
        <v>0</v>
      </c>
    </row>
    <row r="2595" spans="1:6" x14ac:dyDescent="0.2">
      <c r="A2595" s="38" t="s">
        <v>175</v>
      </c>
      <c r="B2595" s="23">
        <v>0</v>
      </c>
      <c r="C2595" s="23">
        <v>10000</v>
      </c>
      <c r="D2595" s="23">
        <v>-2259</v>
      </c>
      <c r="E2595" s="23">
        <v>7741</v>
      </c>
      <c r="F2595" s="31">
        <v>-0.22589999999999999</v>
      </c>
    </row>
    <row r="2596" spans="1:6" x14ac:dyDescent="0.2">
      <c r="A2596" s="38" t="s">
        <v>554</v>
      </c>
      <c r="B2596" s="23">
        <v>28659.56</v>
      </c>
      <c r="C2596" s="23">
        <v>40478.720000000001</v>
      </c>
      <c r="D2596" s="23">
        <v>-16000</v>
      </c>
      <c r="E2596" s="23">
        <v>24478.720000000001</v>
      </c>
      <c r="F2596" s="31">
        <v>-0.39526941563369594</v>
      </c>
    </row>
    <row r="2597" spans="1:6" x14ac:dyDescent="0.2">
      <c r="A2597" s="37" t="s">
        <v>231</v>
      </c>
      <c r="B2597" s="23">
        <v>2303799.17</v>
      </c>
      <c r="C2597" s="23">
        <v>2070507.99</v>
      </c>
      <c r="D2597" s="23">
        <v>-361504.95</v>
      </c>
      <c r="E2597" s="23">
        <v>1709003.04</v>
      </c>
      <c r="F2597" s="31">
        <v>-0.1745972252925235</v>
      </c>
    </row>
    <row r="2598" spans="1:6" x14ac:dyDescent="0.2">
      <c r="A2598" s="38" t="s">
        <v>232</v>
      </c>
      <c r="B2598" s="23">
        <v>49624</v>
      </c>
      <c r="C2598" s="23">
        <v>49624</v>
      </c>
      <c r="D2598" s="23">
        <v>-49624</v>
      </c>
      <c r="E2598" s="23">
        <v>0</v>
      </c>
      <c r="F2598" s="31">
        <v>-1</v>
      </c>
    </row>
    <row r="2599" spans="1:6" x14ac:dyDescent="0.2">
      <c r="A2599" s="38" t="s">
        <v>234</v>
      </c>
      <c r="B2599" s="23">
        <v>2254175.17</v>
      </c>
      <c r="C2599" s="23">
        <v>2020883.99</v>
      </c>
      <c r="D2599" s="23">
        <v>-311880.95</v>
      </c>
      <c r="E2599" s="23">
        <v>1709003.04</v>
      </c>
      <c r="F2599" s="31">
        <v>-0.15432897263934484</v>
      </c>
    </row>
    <row r="2600" spans="1:6" x14ac:dyDescent="0.2">
      <c r="A2600" s="34" t="s">
        <v>968</v>
      </c>
      <c r="B2600" s="23">
        <v>12853000</v>
      </c>
      <c r="C2600" s="23">
        <v>12853000</v>
      </c>
      <c r="D2600" s="23">
        <v>-242600</v>
      </c>
      <c r="E2600" s="23">
        <v>12610400</v>
      </c>
      <c r="F2600" s="31">
        <v>-1.8874970823932156E-2</v>
      </c>
    </row>
    <row r="2601" spans="1:6" x14ac:dyDescent="0.2">
      <c r="A2601" s="35" t="s">
        <v>7</v>
      </c>
      <c r="B2601" s="23">
        <v>12853000</v>
      </c>
      <c r="C2601" s="23">
        <v>12853000</v>
      </c>
      <c r="D2601" s="23">
        <v>-242600</v>
      </c>
      <c r="E2601" s="23">
        <v>12610400</v>
      </c>
      <c r="F2601" s="31">
        <v>-1.8874970823932156E-2</v>
      </c>
    </row>
    <row r="2602" spans="1:6" x14ac:dyDescent="0.2">
      <c r="A2602" s="36" t="s">
        <v>41</v>
      </c>
      <c r="B2602" s="23">
        <v>12853000</v>
      </c>
      <c r="C2602" s="23">
        <v>12853000</v>
      </c>
      <c r="D2602" s="23">
        <v>-242600</v>
      </c>
      <c r="E2602" s="23">
        <v>12610400</v>
      </c>
      <c r="F2602" s="31">
        <v>-1.8874970823932156E-2</v>
      </c>
    </row>
    <row r="2603" spans="1:6" x14ac:dyDescent="0.2">
      <c r="A2603" s="37" t="s">
        <v>9</v>
      </c>
      <c r="B2603" s="23">
        <v>8483000</v>
      </c>
      <c r="C2603" s="23">
        <v>8730000</v>
      </c>
      <c r="D2603" s="23">
        <v>0</v>
      </c>
      <c r="E2603" s="23">
        <v>8730000</v>
      </c>
      <c r="F2603" s="31">
        <v>0</v>
      </c>
    </row>
    <row r="2604" spans="1:6" x14ac:dyDescent="0.2">
      <c r="A2604" s="38" t="s">
        <v>970</v>
      </c>
      <c r="B2604" s="23">
        <v>3483000</v>
      </c>
      <c r="C2604" s="23">
        <v>3730000</v>
      </c>
      <c r="D2604" s="23">
        <v>0</v>
      </c>
      <c r="E2604" s="23">
        <v>3730000</v>
      </c>
      <c r="F2604" s="31">
        <v>0</v>
      </c>
    </row>
    <row r="2605" spans="1:6" x14ac:dyDescent="0.2">
      <c r="A2605" s="38" t="s">
        <v>972</v>
      </c>
      <c r="B2605" s="23">
        <v>5000000</v>
      </c>
      <c r="C2605" s="23">
        <v>5000000</v>
      </c>
      <c r="D2605" s="23">
        <v>0</v>
      </c>
      <c r="E2605" s="23">
        <v>5000000</v>
      </c>
      <c r="F2605" s="31">
        <v>0</v>
      </c>
    </row>
    <row r="2606" spans="1:6" x14ac:dyDescent="0.2">
      <c r="A2606" s="37" t="s">
        <v>42</v>
      </c>
      <c r="B2606" s="23">
        <v>1200000</v>
      </c>
      <c r="C2606" s="23">
        <v>953000</v>
      </c>
      <c r="D2606" s="23">
        <v>-242600</v>
      </c>
      <c r="E2606" s="23">
        <v>710400</v>
      </c>
      <c r="F2606" s="31">
        <v>-0.25456453305351523</v>
      </c>
    </row>
    <row r="2607" spans="1:6" x14ac:dyDescent="0.2">
      <c r="A2607" s="38" t="s">
        <v>62</v>
      </c>
      <c r="B2607" s="23">
        <v>25000</v>
      </c>
      <c r="C2607" s="23">
        <v>25000</v>
      </c>
      <c r="D2607" s="23">
        <v>-25000</v>
      </c>
      <c r="E2607" s="23">
        <v>0</v>
      </c>
      <c r="F2607" s="31">
        <v>-1</v>
      </c>
    </row>
    <row r="2608" spans="1:6" x14ac:dyDescent="0.2">
      <c r="A2608" s="38" t="s">
        <v>974</v>
      </c>
      <c r="B2608" s="23">
        <v>12000</v>
      </c>
      <c r="C2608" s="23">
        <v>12000</v>
      </c>
      <c r="D2608" s="23">
        <v>-12000</v>
      </c>
      <c r="E2608" s="23">
        <v>0</v>
      </c>
      <c r="F2608" s="31">
        <v>-1</v>
      </c>
    </row>
    <row r="2609" spans="1:6" x14ac:dyDescent="0.2">
      <c r="A2609" s="38" t="s">
        <v>976</v>
      </c>
      <c r="B2609" s="23">
        <v>15000</v>
      </c>
      <c r="C2609" s="23">
        <v>15000</v>
      </c>
      <c r="D2609" s="23">
        <v>-15000</v>
      </c>
      <c r="E2609" s="23">
        <v>0</v>
      </c>
      <c r="F2609" s="31">
        <v>-1</v>
      </c>
    </row>
    <row r="2610" spans="1:6" x14ac:dyDescent="0.2">
      <c r="A2610" s="38" t="s">
        <v>349</v>
      </c>
      <c r="B2610" s="23">
        <v>160000</v>
      </c>
      <c r="C2610" s="23">
        <v>160000</v>
      </c>
      <c r="D2610" s="23">
        <v>-160000</v>
      </c>
      <c r="E2610" s="23">
        <v>0</v>
      </c>
      <c r="F2610" s="31">
        <v>-1</v>
      </c>
    </row>
    <row r="2611" spans="1:6" x14ac:dyDescent="0.2">
      <c r="A2611" s="38" t="s">
        <v>70</v>
      </c>
      <c r="B2611" s="23">
        <v>25000</v>
      </c>
      <c r="C2611" s="23">
        <v>25000</v>
      </c>
      <c r="D2611" s="23">
        <v>-25000</v>
      </c>
      <c r="E2611" s="23">
        <v>0</v>
      </c>
      <c r="F2611" s="31">
        <v>-1</v>
      </c>
    </row>
    <row r="2612" spans="1:6" x14ac:dyDescent="0.2">
      <c r="A2612" s="38" t="s">
        <v>72</v>
      </c>
      <c r="B2612" s="23">
        <v>955000</v>
      </c>
      <c r="C2612" s="23">
        <v>708000</v>
      </c>
      <c r="D2612" s="23">
        <v>0</v>
      </c>
      <c r="E2612" s="23">
        <v>708000</v>
      </c>
      <c r="F2612" s="31">
        <v>0</v>
      </c>
    </row>
    <row r="2613" spans="1:6" x14ac:dyDescent="0.2">
      <c r="A2613" s="38" t="s">
        <v>82</v>
      </c>
      <c r="B2613" s="23">
        <v>0</v>
      </c>
      <c r="C2613" s="23">
        <v>2400</v>
      </c>
      <c r="D2613" s="23">
        <v>0</v>
      </c>
      <c r="E2613" s="23">
        <v>2400</v>
      </c>
      <c r="F2613" s="31">
        <v>0</v>
      </c>
    </row>
    <row r="2614" spans="1:6" x14ac:dyDescent="0.2">
      <c r="A2614" s="38" t="s">
        <v>86</v>
      </c>
      <c r="B2614" s="23">
        <v>8000</v>
      </c>
      <c r="C2614" s="23">
        <v>5600</v>
      </c>
      <c r="D2614" s="23">
        <v>-5600</v>
      </c>
      <c r="E2614" s="23">
        <v>0</v>
      </c>
      <c r="F2614" s="31">
        <v>-1</v>
      </c>
    </row>
    <row r="2615" spans="1:6" x14ac:dyDescent="0.2">
      <c r="A2615" s="37" t="s">
        <v>90</v>
      </c>
      <c r="B2615" s="23">
        <v>55000</v>
      </c>
      <c r="C2615" s="23">
        <v>55000</v>
      </c>
      <c r="D2615" s="23">
        <v>0</v>
      </c>
      <c r="E2615" s="23">
        <v>55000</v>
      </c>
      <c r="F2615" s="31">
        <v>0</v>
      </c>
    </row>
    <row r="2616" spans="1:6" x14ac:dyDescent="0.2">
      <c r="A2616" s="38" t="s">
        <v>310</v>
      </c>
      <c r="B2616" s="23">
        <v>5000</v>
      </c>
      <c r="C2616" s="23">
        <v>5000</v>
      </c>
      <c r="D2616" s="23">
        <v>0</v>
      </c>
      <c r="E2616" s="23">
        <v>5000</v>
      </c>
      <c r="F2616" s="31">
        <v>0</v>
      </c>
    </row>
    <row r="2617" spans="1:6" x14ac:dyDescent="0.2">
      <c r="A2617" s="38" t="s">
        <v>980</v>
      </c>
      <c r="B2617" s="23">
        <v>50000</v>
      </c>
      <c r="C2617" s="23">
        <v>50000</v>
      </c>
      <c r="D2617" s="23">
        <v>0</v>
      </c>
      <c r="E2617" s="23">
        <v>50000</v>
      </c>
      <c r="F2617" s="31">
        <v>0</v>
      </c>
    </row>
    <row r="2618" spans="1:6" x14ac:dyDescent="0.2">
      <c r="A2618" s="37" t="s">
        <v>982</v>
      </c>
      <c r="B2618" s="23">
        <v>3115000</v>
      </c>
      <c r="C2618" s="23">
        <v>3115000</v>
      </c>
      <c r="D2618" s="23">
        <v>0</v>
      </c>
      <c r="E2618" s="23">
        <v>3115000</v>
      </c>
      <c r="F2618" s="31">
        <v>0</v>
      </c>
    </row>
    <row r="2619" spans="1:6" x14ac:dyDescent="0.2">
      <c r="A2619" s="38" t="s">
        <v>983</v>
      </c>
      <c r="B2619" s="23">
        <v>3115000</v>
      </c>
      <c r="C2619" s="23">
        <v>3115000</v>
      </c>
      <c r="D2619" s="23">
        <v>0</v>
      </c>
      <c r="E2619" s="23">
        <v>3115000</v>
      </c>
      <c r="F2619" s="31">
        <v>0</v>
      </c>
    </row>
    <row r="2620" spans="1:6" x14ac:dyDescent="0.2">
      <c r="A2620" s="34" t="s">
        <v>985</v>
      </c>
      <c r="B2620" s="23">
        <v>606092.28</v>
      </c>
      <c r="C2620" s="23">
        <v>606092.28</v>
      </c>
      <c r="D2620" s="23">
        <v>-434246.45</v>
      </c>
      <c r="E2620" s="23">
        <v>171845.83000000002</v>
      </c>
      <c r="F2620" s="31">
        <v>-0.71646919838675394</v>
      </c>
    </row>
    <row r="2621" spans="1:6" x14ac:dyDescent="0.2">
      <c r="A2621" s="35" t="s">
        <v>7</v>
      </c>
      <c r="B2621" s="23">
        <v>122661.24</v>
      </c>
      <c r="C2621" s="23">
        <v>122661.24</v>
      </c>
      <c r="D2621" s="23">
        <v>-85846.45</v>
      </c>
      <c r="E2621" s="23">
        <v>36814.790000000008</v>
      </c>
      <c r="F2621" s="31">
        <v>-0.69986615168736266</v>
      </c>
    </row>
    <row r="2622" spans="1:6" x14ac:dyDescent="0.2">
      <c r="A2622" s="36" t="s">
        <v>41</v>
      </c>
      <c r="B2622" s="23">
        <v>122661.24</v>
      </c>
      <c r="C2622" s="23">
        <v>122661.24</v>
      </c>
      <c r="D2622" s="23">
        <v>-85846.45</v>
      </c>
      <c r="E2622" s="23">
        <v>36814.790000000008</v>
      </c>
      <c r="F2622" s="31">
        <v>-0.69986615168736266</v>
      </c>
    </row>
    <row r="2623" spans="1:6" x14ac:dyDescent="0.2">
      <c r="A2623" s="37" t="s">
        <v>9</v>
      </c>
      <c r="B2623" s="23">
        <v>83476.08</v>
      </c>
      <c r="C2623" s="23">
        <v>83476.08</v>
      </c>
      <c r="D2623" s="23">
        <v>-66660.489999999991</v>
      </c>
      <c r="E2623" s="23">
        <v>16815.590000000004</v>
      </c>
      <c r="F2623" s="31">
        <v>-0.79855798211894935</v>
      </c>
    </row>
    <row r="2624" spans="1:6" x14ac:dyDescent="0.2">
      <c r="A2624" s="38" t="s">
        <v>252</v>
      </c>
      <c r="B2624" s="23">
        <v>54670</v>
      </c>
      <c r="C2624" s="23">
        <v>54670</v>
      </c>
      <c r="D2624" s="23">
        <v>-43625.49</v>
      </c>
      <c r="E2624" s="23">
        <v>11044.510000000002</v>
      </c>
      <c r="F2624" s="31">
        <v>-0.79797859886592282</v>
      </c>
    </row>
    <row r="2625" spans="1:6" x14ac:dyDescent="0.2">
      <c r="A2625" s="38" t="s">
        <v>35</v>
      </c>
      <c r="B2625" s="23">
        <v>28806.080000000002</v>
      </c>
      <c r="C2625" s="23">
        <v>28806.080000000002</v>
      </c>
      <c r="D2625" s="23">
        <v>-23035</v>
      </c>
      <c r="E2625" s="23">
        <v>5771.0800000000017</v>
      </c>
      <c r="F2625" s="31">
        <v>-0.79965757229029422</v>
      </c>
    </row>
    <row r="2626" spans="1:6" x14ac:dyDescent="0.2">
      <c r="A2626" s="37" t="s">
        <v>42</v>
      </c>
      <c r="B2626" s="23">
        <v>39185.160000000003</v>
      </c>
      <c r="C2626" s="23">
        <v>39185.160000000003</v>
      </c>
      <c r="D2626" s="23">
        <v>-19185.96</v>
      </c>
      <c r="E2626" s="23">
        <v>19999.200000000004</v>
      </c>
      <c r="F2626" s="31">
        <v>-0.48962311242317236</v>
      </c>
    </row>
    <row r="2627" spans="1:6" x14ac:dyDescent="0.2">
      <c r="A2627" s="38" t="s">
        <v>48</v>
      </c>
      <c r="B2627" s="23">
        <v>12285.16</v>
      </c>
      <c r="C2627" s="23">
        <v>12285.16</v>
      </c>
      <c r="D2627" s="23">
        <v>-12285.16</v>
      </c>
      <c r="E2627" s="23">
        <v>0</v>
      </c>
      <c r="F2627" s="31">
        <v>-1</v>
      </c>
    </row>
    <row r="2628" spans="1:6" x14ac:dyDescent="0.2">
      <c r="A2628" s="38" t="s">
        <v>54</v>
      </c>
      <c r="B2628" s="23">
        <v>4900</v>
      </c>
      <c r="C2628" s="23">
        <v>16566.830000000002</v>
      </c>
      <c r="D2628" s="23">
        <v>-4900.8</v>
      </c>
      <c r="E2628" s="23">
        <v>11666.030000000002</v>
      </c>
      <c r="F2628" s="31">
        <v>-0.29582002109033528</v>
      </c>
    </row>
    <row r="2629" spans="1:6" x14ac:dyDescent="0.2">
      <c r="A2629" s="38" t="s">
        <v>299</v>
      </c>
      <c r="B2629" s="23">
        <v>2000</v>
      </c>
      <c r="C2629" s="23">
        <v>2000</v>
      </c>
      <c r="D2629" s="23">
        <v>-2000</v>
      </c>
      <c r="E2629" s="23">
        <v>0</v>
      </c>
      <c r="F2629" s="31">
        <v>-1</v>
      </c>
    </row>
    <row r="2630" spans="1:6" x14ac:dyDescent="0.2">
      <c r="A2630" s="38" t="s">
        <v>987</v>
      </c>
      <c r="B2630" s="23">
        <v>20000</v>
      </c>
      <c r="C2630" s="23">
        <v>8333.17</v>
      </c>
      <c r="D2630" s="23">
        <v>0</v>
      </c>
      <c r="E2630" s="23">
        <v>8333.17</v>
      </c>
      <c r="F2630" s="31">
        <v>0</v>
      </c>
    </row>
    <row r="2631" spans="1:6" x14ac:dyDescent="0.2">
      <c r="A2631" s="35" t="s">
        <v>282</v>
      </c>
      <c r="B2631" s="23">
        <v>483431.04000000004</v>
      </c>
      <c r="C2631" s="23">
        <v>483431.04000000004</v>
      </c>
      <c r="D2631" s="23">
        <v>-348400</v>
      </c>
      <c r="E2631" s="23">
        <v>135031.04000000001</v>
      </c>
      <c r="F2631" s="31">
        <v>-0.72068189911843472</v>
      </c>
    </row>
    <row r="2632" spans="1:6" x14ac:dyDescent="0.2">
      <c r="A2632" s="36" t="s">
        <v>989</v>
      </c>
      <c r="B2632" s="23">
        <v>483431.04000000004</v>
      </c>
      <c r="C2632" s="23">
        <v>483431.04000000004</v>
      </c>
      <c r="D2632" s="23">
        <v>-348400</v>
      </c>
      <c r="E2632" s="23">
        <v>135031.04000000001</v>
      </c>
      <c r="F2632" s="31">
        <v>-0.72068189911843472</v>
      </c>
    </row>
    <row r="2633" spans="1:6" x14ac:dyDescent="0.2">
      <c r="A2633" s="37" t="s">
        <v>121</v>
      </c>
      <c r="B2633" s="23">
        <v>261931.04</v>
      </c>
      <c r="C2633" s="23">
        <v>261931.04</v>
      </c>
      <c r="D2633" s="23">
        <v>-177900</v>
      </c>
      <c r="E2633" s="23">
        <v>84031.040000000008</v>
      </c>
      <c r="F2633" s="31">
        <v>-0.67918639959586302</v>
      </c>
    </row>
    <row r="2634" spans="1:6" x14ac:dyDescent="0.2">
      <c r="A2634" s="38" t="s">
        <v>357</v>
      </c>
      <c r="B2634" s="23">
        <v>46709</v>
      </c>
      <c r="C2634" s="23">
        <v>46709</v>
      </c>
      <c r="D2634" s="23">
        <v>0</v>
      </c>
      <c r="E2634" s="23">
        <v>46709</v>
      </c>
      <c r="F2634" s="31">
        <v>0</v>
      </c>
    </row>
    <row r="2635" spans="1:6" x14ac:dyDescent="0.2">
      <c r="A2635" s="38" t="s">
        <v>990</v>
      </c>
      <c r="B2635" s="23">
        <v>5000</v>
      </c>
      <c r="C2635" s="23">
        <v>5000</v>
      </c>
      <c r="D2635" s="23">
        <v>-5000</v>
      </c>
      <c r="E2635" s="23">
        <v>0</v>
      </c>
      <c r="F2635" s="31">
        <v>-1</v>
      </c>
    </row>
    <row r="2636" spans="1:6" x14ac:dyDescent="0.2">
      <c r="A2636" s="38" t="s">
        <v>161</v>
      </c>
      <c r="B2636" s="23">
        <v>175322.04</v>
      </c>
      <c r="C2636" s="23">
        <v>175322.04</v>
      </c>
      <c r="D2636" s="23">
        <v>-150000</v>
      </c>
      <c r="E2636" s="23">
        <v>25322.040000000008</v>
      </c>
      <c r="F2636" s="31">
        <v>-0.85556841569947506</v>
      </c>
    </row>
    <row r="2637" spans="1:6" x14ac:dyDescent="0.2">
      <c r="A2637" s="38" t="s">
        <v>190</v>
      </c>
      <c r="B2637" s="23">
        <v>20000</v>
      </c>
      <c r="C2637" s="23">
        <v>20000</v>
      </c>
      <c r="D2637" s="23">
        <v>-20000</v>
      </c>
      <c r="E2637" s="23">
        <v>0</v>
      </c>
      <c r="F2637" s="31">
        <v>-1</v>
      </c>
    </row>
    <row r="2638" spans="1:6" x14ac:dyDescent="0.2">
      <c r="A2638" s="38" t="s">
        <v>359</v>
      </c>
      <c r="B2638" s="23">
        <v>12000</v>
      </c>
      <c r="C2638" s="23">
        <v>12000</v>
      </c>
      <c r="D2638" s="23">
        <v>0</v>
      </c>
      <c r="E2638" s="23">
        <v>12000</v>
      </c>
      <c r="F2638" s="31">
        <v>0</v>
      </c>
    </row>
    <row r="2639" spans="1:6" x14ac:dyDescent="0.2">
      <c r="A2639" s="38" t="s">
        <v>342</v>
      </c>
      <c r="B2639" s="23">
        <v>2900</v>
      </c>
      <c r="C2639" s="23">
        <v>2900</v>
      </c>
      <c r="D2639" s="23">
        <v>-2900</v>
      </c>
      <c r="E2639" s="23">
        <v>0</v>
      </c>
      <c r="F2639" s="31">
        <v>-1</v>
      </c>
    </row>
    <row r="2640" spans="1:6" x14ac:dyDescent="0.2">
      <c r="A2640" s="37" t="s">
        <v>231</v>
      </c>
      <c r="B2640" s="23">
        <v>221500</v>
      </c>
      <c r="C2640" s="23">
        <v>221500</v>
      </c>
      <c r="D2640" s="23">
        <v>-170500</v>
      </c>
      <c r="E2640" s="23">
        <v>51000</v>
      </c>
      <c r="F2640" s="31">
        <v>-0.76975169300225732</v>
      </c>
    </row>
    <row r="2641" spans="1:6" x14ac:dyDescent="0.2">
      <c r="A2641" s="38" t="s">
        <v>236</v>
      </c>
      <c r="B2641" s="23">
        <v>161000</v>
      </c>
      <c r="C2641" s="23">
        <v>161000</v>
      </c>
      <c r="D2641" s="23">
        <v>-110000</v>
      </c>
      <c r="E2641" s="23">
        <v>51000</v>
      </c>
      <c r="F2641" s="31">
        <v>-0.68322981366459623</v>
      </c>
    </row>
    <row r="2642" spans="1:6" x14ac:dyDescent="0.2">
      <c r="A2642" s="38" t="s">
        <v>232</v>
      </c>
      <c r="B2642" s="23">
        <v>60500</v>
      </c>
      <c r="C2642" s="23">
        <v>60500</v>
      </c>
      <c r="D2642" s="23">
        <v>-60500</v>
      </c>
      <c r="E2642" s="23">
        <v>0</v>
      </c>
      <c r="F2642" s="31">
        <v>-1</v>
      </c>
    </row>
    <row r="2643" spans="1:6" x14ac:dyDescent="0.2">
      <c r="A2643" s="34" t="s">
        <v>993</v>
      </c>
      <c r="B2643" s="23">
        <v>107482271.31999999</v>
      </c>
      <c r="C2643" s="23">
        <v>107375876.02000001</v>
      </c>
      <c r="D2643" s="23">
        <v>-10849094.75</v>
      </c>
      <c r="E2643" s="23">
        <v>96526781.269999996</v>
      </c>
      <c r="F2643" s="31">
        <v>-0.10103847486170199</v>
      </c>
    </row>
    <row r="2644" spans="1:6" x14ac:dyDescent="0.2">
      <c r="A2644" s="35" t="s">
        <v>7</v>
      </c>
      <c r="B2644" s="23">
        <v>61877135.390000001</v>
      </c>
      <c r="C2644" s="23">
        <v>61770740.090000004</v>
      </c>
      <c r="D2644" s="23">
        <v>-13992682.66</v>
      </c>
      <c r="E2644" s="23">
        <v>47778057.43</v>
      </c>
      <c r="F2644" s="31">
        <v>-0.22652606459972235</v>
      </c>
    </row>
    <row r="2645" spans="1:6" x14ac:dyDescent="0.2">
      <c r="A2645" s="36" t="s">
        <v>41</v>
      </c>
      <c r="B2645" s="23">
        <v>61877135.390000001</v>
      </c>
      <c r="C2645" s="23">
        <v>61770740.090000004</v>
      </c>
      <c r="D2645" s="23">
        <v>-13992682.66</v>
      </c>
      <c r="E2645" s="23">
        <v>47778057.43</v>
      </c>
      <c r="F2645" s="31">
        <v>-0.22652606459972235</v>
      </c>
    </row>
    <row r="2646" spans="1:6" x14ac:dyDescent="0.2">
      <c r="A2646" s="37" t="s">
        <v>42</v>
      </c>
      <c r="B2646" s="23">
        <v>652420</v>
      </c>
      <c r="C2646" s="23">
        <v>653741.6</v>
      </c>
      <c r="D2646" s="23">
        <v>-563741.6</v>
      </c>
      <c r="E2646" s="23">
        <v>90000</v>
      </c>
      <c r="F2646" s="31">
        <v>-0.86233092708189285</v>
      </c>
    </row>
    <row r="2647" spans="1:6" x14ac:dyDescent="0.2">
      <c r="A2647" s="38" t="s">
        <v>54</v>
      </c>
      <c r="B2647" s="23">
        <v>2100</v>
      </c>
      <c r="C2647" s="23">
        <v>2100</v>
      </c>
      <c r="D2647" s="23">
        <v>-2100</v>
      </c>
      <c r="E2647" s="23">
        <v>0</v>
      </c>
      <c r="F2647" s="31">
        <v>-1</v>
      </c>
    </row>
    <row r="2648" spans="1:6" x14ac:dyDescent="0.2">
      <c r="A2648" s="38" t="s">
        <v>372</v>
      </c>
      <c r="B2648" s="23">
        <v>320</v>
      </c>
      <c r="C2648" s="23">
        <v>320</v>
      </c>
      <c r="D2648" s="23">
        <v>-320</v>
      </c>
      <c r="E2648" s="23">
        <v>0</v>
      </c>
      <c r="F2648" s="31">
        <v>-1</v>
      </c>
    </row>
    <row r="2649" spans="1:6" x14ac:dyDescent="0.2">
      <c r="A2649" s="38" t="s">
        <v>995</v>
      </c>
      <c r="B2649" s="23">
        <v>650000</v>
      </c>
      <c r="C2649" s="23">
        <v>650000</v>
      </c>
      <c r="D2649" s="23">
        <v>-560000</v>
      </c>
      <c r="E2649" s="23">
        <v>90000</v>
      </c>
      <c r="F2649" s="31">
        <v>-0.86153846153846159</v>
      </c>
    </row>
    <row r="2650" spans="1:6" x14ac:dyDescent="0.2">
      <c r="A2650" s="38" t="s">
        <v>349</v>
      </c>
      <c r="B2650" s="23">
        <v>0</v>
      </c>
      <c r="C2650" s="23">
        <v>1321.6</v>
      </c>
      <c r="D2650" s="23">
        <v>-1321.6</v>
      </c>
      <c r="E2650" s="23">
        <v>0</v>
      </c>
      <c r="F2650" s="31">
        <v>-1</v>
      </c>
    </row>
    <row r="2651" spans="1:6" x14ac:dyDescent="0.2">
      <c r="A2651" s="37" t="s">
        <v>997</v>
      </c>
      <c r="B2651" s="23">
        <v>47854393.219999999</v>
      </c>
      <c r="C2651" s="23">
        <v>47854393.219999999</v>
      </c>
      <c r="D2651" s="23">
        <v>-10652710.300000001</v>
      </c>
      <c r="E2651" s="23">
        <v>37201682.920000002</v>
      </c>
      <c r="F2651" s="31">
        <v>-0.22260673646046494</v>
      </c>
    </row>
    <row r="2652" spans="1:6" x14ac:dyDescent="0.2">
      <c r="A2652" s="38" t="s">
        <v>998</v>
      </c>
      <c r="B2652" s="23">
        <v>1327109.6000000001</v>
      </c>
      <c r="C2652" s="23">
        <v>1327109.6000000001</v>
      </c>
      <c r="D2652" s="23">
        <v>-37874.65</v>
      </c>
      <c r="E2652" s="23">
        <v>1289234.9500000002</v>
      </c>
      <c r="F2652" s="31">
        <v>-2.8539202790786835E-2</v>
      </c>
    </row>
    <row r="2653" spans="1:6" x14ac:dyDescent="0.2">
      <c r="A2653" s="38" t="s">
        <v>1000</v>
      </c>
      <c r="B2653" s="23">
        <v>45017521.619999997</v>
      </c>
      <c r="C2653" s="23">
        <v>45017521.619999997</v>
      </c>
      <c r="D2653" s="23">
        <v>-10614835.65</v>
      </c>
      <c r="E2653" s="23">
        <v>34402685.969999999</v>
      </c>
      <c r="F2653" s="31">
        <v>-0.23579342593760499</v>
      </c>
    </row>
    <row r="2654" spans="1:6" x14ac:dyDescent="0.2">
      <c r="A2654" s="38" t="s">
        <v>1002</v>
      </c>
      <c r="B2654" s="23">
        <v>1509762</v>
      </c>
      <c r="C2654" s="23">
        <v>1509762</v>
      </c>
      <c r="D2654" s="23">
        <v>0</v>
      </c>
      <c r="E2654" s="23">
        <v>1509762</v>
      </c>
      <c r="F2654" s="31">
        <v>0</v>
      </c>
    </row>
    <row r="2655" spans="1:6" x14ac:dyDescent="0.2">
      <c r="A2655" s="37" t="s">
        <v>90</v>
      </c>
      <c r="B2655" s="23">
        <v>4940322.17</v>
      </c>
      <c r="C2655" s="23">
        <v>4832605.2700000005</v>
      </c>
      <c r="D2655" s="23">
        <v>-2086230.76</v>
      </c>
      <c r="E2655" s="23">
        <v>2746374.5100000002</v>
      </c>
      <c r="F2655" s="31">
        <v>-0.43169897879948299</v>
      </c>
    </row>
    <row r="2656" spans="1:6" x14ac:dyDescent="0.2">
      <c r="A2656" s="38" t="s">
        <v>91</v>
      </c>
      <c r="B2656" s="23">
        <v>2400</v>
      </c>
      <c r="C2656" s="23">
        <v>2400</v>
      </c>
      <c r="D2656" s="23">
        <v>-2400</v>
      </c>
      <c r="E2656" s="23">
        <v>0</v>
      </c>
      <c r="F2656" s="31">
        <v>-1</v>
      </c>
    </row>
    <row r="2657" spans="1:6" x14ac:dyDescent="0.2">
      <c r="A2657" s="38" t="s">
        <v>93</v>
      </c>
      <c r="B2657" s="23">
        <v>781922.17</v>
      </c>
      <c r="C2657" s="23">
        <v>781922.17</v>
      </c>
      <c r="D2657" s="23">
        <v>322169.24</v>
      </c>
      <c r="E2657" s="23">
        <v>1104091.4100000001</v>
      </c>
      <c r="F2657" s="31">
        <v>0.4120221325864184</v>
      </c>
    </row>
    <row r="2658" spans="1:6" x14ac:dyDescent="0.2">
      <c r="A2658" s="38" t="s">
        <v>310</v>
      </c>
      <c r="B2658" s="23">
        <v>6000</v>
      </c>
      <c r="C2658" s="23">
        <v>6000</v>
      </c>
      <c r="D2658" s="23">
        <v>-6000</v>
      </c>
      <c r="E2658" s="23">
        <v>0</v>
      </c>
      <c r="F2658" s="31">
        <v>-1</v>
      </c>
    </row>
    <row r="2659" spans="1:6" x14ac:dyDescent="0.2">
      <c r="A2659" s="38" t="s">
        <v>1005</v>
      </c>
      <c r="B2659" s="23">
        <v>4150000</v>
      </c>
      <c r="C2659" s="23">
        <v>4042283.1</v>
      </c>
      <c r="D2659" s="23">
        <v>-2400000</v>
      </c>
      <c r="E2659" s="23">
        <v>1642283.1</v>
      </c>
      <c r="F2659" s="31">
        <v>-0.59372387846858132</v>
      </c>
    </row>
    <row r="2660" spans="1:6" x14ac:dyDescent="0.2">
      <c r="A2660" s="37" t="s">
        <v>982</v>
      </c>
      <c r="B2660" s="23">
        <v>8030000</v>
      </c>
      <c r="C2660" s="23">
        <v>8030000</v>
      </c>
      <c r="D2660" s="23">
        <v>-370000</v>
      </c>
      <c r="E2660" s="23">
        <v>7660000</v>
      </c>
      <c r="F2660" s="31">
        <v>-4.6077210460772101E-2</v>
      </c>
    </row>
    <row r="2661" spans="1:6" x14ac:dyDescent="0.2">
      <c r="A2661" s="38" t="s">
        <v>1007</v>
      </c>
      <c r="B2661" s="23">
        <v>0</v>
      </c>
      <c r="C2661" s="23">
        <v>4300000</v>
      </c>
      <c r="D2661" s="23">
        <v>0</v>
      </c>
      <c r="E2661" s="23">
        <v>4300000</v>
      </c>
      <c r="F2661" s="31">
        <v>0</v>
      </c>
    </row>
    <row r="2662" spans="1:6" x14ac:dyDescent="0.2">
      <c r="A2662" s="38" t="s">
        <v>1009</v>
      </c>
      <c r="B2662" s="23">
        <v>0</v>
      </c>
      <c r="C2662" s="23">
        <v>1680000</v>
      </c>
      <c r="D2662" s="23">
        <v>0</v>
      </c>
      <c r="E2662" s="23">
        <v>1680000</v>
      </c>
      <c r="F2662" s="31">
        <v>0</v>
      </c>
    </row>
    <row r="2663" spans="1:6" x14ac:dyDescent="0.2">
      <c r="A2663" s="38" t="s">
        <v>1011</v>
      </c>
      <c r="B2663" s="23">
        <v>1680000</v>
      </c>
      <c r="C2663" s="23">
        <v>1680000</v>
      </c>
      <c r="D2663" s="23">
        <v>0</v>
      </c>
      <c r="E2663" s="23">
        <v>1680000</v>
      </c>
      <c r="F2663" s="31">
        <v>0</v>
      </c>
    </row>
    <row r="2664" spans="1:6" x14ac:dyDescent="0.2">
      <c r="A2664" s="38" t="s">
        <v>1013</v>
      </c>
      <c r="B2664" s="23">
        <v>6350000</v>
      </c>
      <c r="C2664" s="23">
        <v>370000</v>
      </c>
      <c r="D2664" s="23">
        <v>-370000</v>
      </c>
      <c r="E2664" s="23">
        <v>0</v>
      </c>
      <c r="F2664" s="31">
        <v>-1</v>
      </c>
    </row>
    <row r="2665" spans="1:6" x14ac:dyDescent="0.2">
      <c r="A2665" s="37" t="s">
        <v>290</v>
      </c>
      <c r="B2665" s="23">
        <v>400000</v>
      </c>
      <c r="C2665" s="23">
        <v>400000</v>
      </c>
      <c r="D2665" s="23">
        <v>-320000</v>
      </c>
      <c r="E2665" s="23">
        <v>80000</v>
      </c>
      <c r="F2665" s="31">
        <v>-0.8</v>
      </c>
    </row>
    <row r="2666" spans="1:6" x14ac:dyDescent="0.2">
      <c r="A2666" s="38" t="s">
        <v>1023</v>
      </c>
      <c r="B2666" s="23">
        <v>400000</v>
      </c>
      <c r="C2666" s="23">
        <v>400000</v>
      </c>
      <c r="D2666" s="23">
        <v>-320000</v>
      </c>
      <c r="E2666" s="23">
        <v>80000</v>
      </c>
      <c r="F2666" s="31">
        <v>-0.8</v>
      </c>
    </row>
    <row r="2667" spans="1:6" x14ac:dyDescent="0.2">
      <c r="A2667" s="35" t="s">
        <v>282</v>
      </c>
      <c r="B2667" s="23">
        <v>45605135.93</v>
      </c>
      <c r="C2667" s="23">
        <v>45605135.93</v>
      </c>
      <c r="D2667" s="23">
        <v>3143587.9099999997</v>
      </c>
      <c r="E2667" s="23">
        <v>48748723.840000004</v>
      </c>
      <c r="F2667" s="31">
        <v>6.8930567706785031E-2</v>
      </c>
    </row>
    <row r="2668" spans="1:6" x14ac:dyDescent="0.2">
      <c r="A2668" s="36" t="s">
        <v>1015</v>
      </c>
      <c r="B2668" s="23">
        <v>45605135.93</v>
      </c>
      <c r="C2668" s="23">
        <v>45605135.93</v>
      </c>
      <c r="D2668" s="23">
        <v>3143587.9099999997</v>
      </c>
      <c r="E2668" s="23">
        <v>48748723.840000004</v>
      </c>
      <c r="F2668" s="31">
        <v>6.8930567706785031E-2</v>
      </c>
    </row>
    <row r="2669" spans="1:6" x14ac:dyDescent="0.2">
      <c r="A2669" s="37" t="s">
        <v>121</v>
      </c>
      <c r="B2669" s="23">
        <v>500000</v>
      </c>
      <c r="C2669" s="23">
        <v>500000</v>
      </c>
      <c r="D2669" s="23">
        <v>-500000</v>
      </c>
      <c r="E2669" s="23">
        <v>0</v>
      </c>
      <c r="F2669" s="31">
        <v>-1</v>
      </c>
    </row>
    <row r="2670" spans="1:6" x14ac:dyDescent="0.2">
      <c r="A2670" s="38" t="s">
        <v>288</v>
      </c>
      <c r="B2670" s="23">
        <v>500000</v>
      </c>
      <c r="C2670" s="23">
        <v>500000</v>
      </c>
      <c r="D2670" s="23">
        <v>-500000</v>
      </c>
      <c r="E2670" s="23">
        <v>0</v>
      </c>
      <c r="F2670" s="31">
        <v>-1</v>
      </c>
    </row>
    <row r="2671" spans="1:6" x14ac:dyDescent="0.2">
      <c r="A2671" s="37" t="s">
        <v>1016</v>
      </c>
      <c r="B2671" s="23">
        <v>45105135.93</v>
      </c>
      <c r="C2671" s="23">
        <v>45105135.93</v>
      </c>
      <c r="D2671" s="23">
        <v>3643587.9099999997</v>
      </c>
      <c r="E2671" s="23">
        <v>48748723.840000004</v>
      </c>
      <c r="F2671" s="31">
        <v>8.0779889803560115E-2</v>
      </c>
    </row>
    <row r="2672" spans="1:6" x14ac:dyDescent="0.2">
      <c r="A2672" s="38" t="s">
        <v>1017</v>
      </c>
      <c r="B2672" s="23">
        <v>16309720.710000001</v>
      </c>
      <c r="C2672" s="23">
        <v>16309720.710000001</v>
      </c>
      <c r="D2672" s="23">
        <v>706348.07</v>
      </c>
      <c r="E2672" s="23">
        <v>17016068.780000001</v>
      </c>
      <c r="F2672" s="31">
        <v>4.3308409908387691E-2</v>
      </c>
    </row>
    <row r="2673" spans="1:6" x14ac:dyDescent="0.2">
      <c r="A2673" s="38" t="s">
        <v>1019</v>
      </c>
      <c r="B2673" s="23">
        <v>28795415.219999999</v>
      </c>
      <c r="C2673" s="23">
        <v>23484695.219999999</v>
      </c>
      <c r="D2673" s="23">
        <v>2937239.84</v>
      </c>
      <c r="E2673" s="23">
        <v>26421935.059999999</v>
      </c>
      <c r="F2673" s="31">
        <v>0.12507038360449288</v>
      </c>
    </row>
    <row r="2674" spans="1:6" x14ac:dyDescent="0.2">
      <c r="A2674" s="38" t="s">
        <v>1021</v>
      </c>
      <c r="B2674" s="23">
        <v>0</v>
      </c>
      <c r="C2674" s="23">
        <v>5310720</v>
      </c>
      <c r="D2674" s="23">
        <v>0</v>
      </c>
      <c r="E2674" s="23">
        <v>5310720</v>
      </c>
      <c r="F2674" s="31">
        <v>0</v>
      </c>
    </row>
    <row r="2675" spans="1:6" x14ac:dyDescent="0.2">
      <c r="A2675" s="34" t="s">
        <v>1041</v>
      </c>
      <c r="B2675" s="23">
        <v>166000</v>
      </c>
      <c r="C2675" s="23">
        <v>166000</v>
      </c>
      <c r="D2675" s="23">
        <v>-81000</v>
      </c>
      <c r="E2675" s="23">
        <v>85000</v>
      </c>
      <c r="F2675" s="31">
        <v>-0.48795180722891568</v>
      </c>
    </row>
    <row r="2676" spans="1:6" x14ac:dyDescent="0.2">
      <c r="A2676" s="35" t="s">
        <v>7</v>
      </c>
      <c r="B2676" s="23">
        <v>1000</v>
      </c>
      <c r="C2676" s="23">
        <v>1000</v>
      </c>
      <c r="D2676" s="23">
        <v>-1000</v>
      </c>
      <c r="E2676" s="23">
        <v>0</v>
      </c>
      <c r="F2676" s="31">
        <v>-1</v>
      </c>
    </row>
    <row r="2677" spans="1:6" x14ac:dyDescent="0.2">
      <c r="A2677" s="36" t="s">
        <v>41</v>
      </c>
      <c r="B2677" s="23">
        <v>1000</v>
      </c>
      <c r="C2677" s="23">
        <v>1000</v>
      </c>
      <c r="D2677" s="23">
        <v>-1000</v>
      </c>
      <c r="E2677" s="23">
        <v>0</v>
      </c>
      <c r="F2677" s="31">
        <v>-1</v>
      </c>
    </row>
    <row r="2678" spans="1:6" x14ac:dyDescent="0.2">
      <c r="A2678" s="37" t="s">
        <v>42</v>
      </c>
      <c r="B2678" s="23">
        <v>1000</v>
      </c>
      <c r="C2678" s="23">
        <v>1000</v>
      </c>
      <c r="D2678" s="23">
        <v>-1000</v>
      </c>
      <c r="E2678" s="23">
        <v>0</v>
      </c>
      <c r="F2678" s="31">
        <v>-1</v>
      </c>
    </row>
    <row r="2679" spans="1:6" x14ac:dyDescent="0.2">
      <c r="A2679" s="38" t="s">
        <v>70</v>
      </c>
      <c r="B2679" s="23">
        <v>1000</v>
      </c>
      <c r="C2679" s="23">
        <v>1000</v>
      </c>
      <c r="D2679" s="23">
        <v>-1000</v>
      </c>
      <c r="E2679" s="23">
        <v>0</v>
      </c>
      <c r="F2679" s="31">
        <v>-1</v>
      </c>
    </row>
    <row r="2680" spans="1:6" x14ac:dyDescent="0.2">
      <c r="A2680" s="35" t="s">
        <v>282</v>
      </c>
      <c r="B2680" s="23">
        <v>165000</v>
      </c>
      <c r="C2680" s="23">
        <v>165000</v>
      </c>
      <c r="D2680" s="23">
        <v>-80000</v>
      </c>
      <c r="E2680" s="23">
        <v>85000</v>
      </c>
      <c r="F2680" s="31">
        <v>-0.48484848484848486</v>
      </c>
    </row>
    <row r="2681" spans="1:6" x14ac:dyDescent="0.2">
      <c r="A2681" s="36" t="s">
        <v>1043</v>
      </c>
      <c r="B2681" s="23">
        <v>165000</v>
      </c>
      <c r="C2681" s="23">
        <v>165000</v>
      </c>
      <c r="D2681" s="23">
        <v>-80000</v>
      </c>
      <c r="E2681" s="23">
        <v>85000</v>
      </c>
      <c r="F2681" s="31">
        <v>-0.48484848484848486</v>
      </c>
    </row>
    <row r="2682" spans="1:6" x14ac:dyDescent="0.2">
      <c r="A2682" s="37" t="s">
        <v>121</v>
      </c>
      <c r="B2682" s="23">
        <v>145000</v>
      </c>
      <c r="C2682" s="23">
        <v>145000</v>
      </c>
      <c r="D2682" s="23">
        <v>-60000</v>
      </c>
      <c r="E2682" s="23">
        <v>85000</v>
      </c>
      <c r="F2682" s="31">
        <v>-0.41379310344827586</v>
      </c>
    </row>
    <row r="2683" spans="1:6" x14ac:dyDescent="0.2">
      <c r="A2683" s="38" t="s">
        <v>128</v>
      </c>
      <c r="B2683" s="23">
        <v>85000</v>
      </c>
      <c r="C2683" s="23">
        <v>85000</v>
      </c>
      <c r="D2683" s="23">
        <v>0</v>
      </c>
      <c r="E2683" s="23">
        <v>85000</v>
      </c>
      <c r="F2683" s="31">
        <v>0</v>
      </c>
    </row>
    <row r="2684" spans="1:6" x14ac:dyDescent="0.2">
      <c r="A2684" s="38" t="s">
        <v>1044</v>
      </c>
      <c r="B2684" s="23">
        <v>10000</v>
      </c>
      <c r="C2684" s="23">
        <v>10000</v>
      </c>
      <c r="D2684" s="23">
        <v>-10000</v>
      </c>
      <c r="E2684" s="23">
        <v>0</v>
      </c>
      <c r="F2684" s="31">
        <v>-1</v>
      </c>
    </row>
    <row r="2685" spans="1:6" x14ac:dyDescent="0.2">
      <c r="A2685" s="38" t="s">
        <v>285</v>
      </c>
      <c r="B2685" s="23">
        <v>20000</v>
      </c>
      <c r="C2685" s="23">
        <v>20000</v>
      </c>
      <c r="D2685" s="23">
        <v>-20000</v>
      </c>
      <c r="E2685" s="23">
        <v>0</v>
      </c>
      <c r="F2685" s="31">
        <v>-1</v>
      </c>
    </row>
    <row r="2686" spans="1:6" x14ac:dyDescent="0.2">
      <c r="A2686" s="38" t="s">
        <v>288</v>
      </c>
      <c r="B2686" s="23">
        <v>30000</v>
      </c>
      <c r="C2686" s="23">
        <v>30000</v>
      </c>
      <c r="D2686" s="23">
        <v>-30000</v>
      </c>
      <c r="E2686" s="23">
        <v>0</v>
      </c>
      <c r="F2686" s="31">
        <v>-1</v>
      </c>
    </row>
    <row r="2687" spans="1:6" x14ac:dyDescent="0.2">
      <c r="A2687" s="37" t="s">
        <v>231</v>
      </c>
      <c r="B2687" s="23">
        <v>20000</v>
      </c>
      <c r="C2687" s="23">
        <v>20000</v>
      </c>
      <c r="D2687" s="23">
        <v>-20000</v>
      </c>
      <c r="E2687" s="23">
        <v>0</v>
      </c>
      <c r="F2687" s="31">
        <v>-1</v>
      </c>
    </row>
    <row r="2688" spans="1:6" x14ac:dyDescent="0.2">
      <c r="A2688" s="38" t="s">
        <v>234</v>
      </c>
      <c r="B2688" s="23">
        <v>20000</v>
      </c>
      <c r="C2688" s="23">
        <v>20000</v>
      </c>
      <c r="D2688" s="23">
        <v>-20000</v>
      </c>
      <c r="E2688" s="23">
        <v>0</v>
      </c>
      <c r="F2688" s="31">
        <v>-1</v>
      </c>
    </row>
    <row r="2689" spans="1:6" x14ac:dyDescent="0.2">
      <c r="A2689" s="34" t="s">
        <v>1200</v>
      </c>
      <c r="B2689" s="23">
        <v>6650357.3900000015</v>
      </c>
      <c r="C2689" s="23">
        <v>6636822.8000000007</v>
      </c>
      <c r="D2689" s="23">
        <v>-1045610.39</v>
      </c>
      <c r="E2689" s="23">
        <v>5591212.4100000001</v>
      </c>
      <c r="F2689" s="31">
        <v>-0.15754682948594015</v>
      </c>
    </row>
    <row r="2690" spans="1:6" x14ac:dyDescent="0.2">
      <c r="A2690" s="35" t="s">
        <v>7</v>
      </c>
      <c r="B2690" s="23">
        <v>5572598.7200000016</v>
      </c>
      <c r="C2690" s="23">
        <v>5559064.1300000008</v>
      </c>
      <c r="D2690" s="23">
        <v>-119896.58</v>
      </c>
      <c r="E2690" s="23">
        <v>5439167.5500000007</v>
      </c>
      <c r="F2690" s="31">
        <v>-2.1567763421358476E-2</v>
      </c>
    </row>
    <row r="2691" spans="1:6" x14ac:dyDescent="0.2">
      <c r="A2691" s="36" t="s">
        <v>41</v>
      </c>
      <c r="B2691" s="23">
        <v>794292.19</v>
      </c>
      <c r="C2691" s="23">
        <v>794292.19</v>
      </c>
      <c r="D2691" s="23">
        <v>0</v>
      </c>
      <c r="E2691" s="23">
        <v>794292.19</v>
      </c>
      <c r="F2691" s="31">
        <v>0</v>
      </c>
    </row>
    <row r="2692" spans="1:6" x14ac:dyDescent="0.2">
      <c r="A2692" s="37" t="s">
        <v>9</v>
      </c>
      <c r="B2692" s="23">
        <v>142372.19</v>
      </c>
      <c r="C2692" s="23">
        <v>6204</v>
      </c>
      <c r="D2692" s="23">
        <v>0</v>
      </c>
      <c r="E2692" s="23">
        <v>6204</v>
      </c>
      <c r="F2692" s="31">
        <v>0</v>
      </c>
    </row>
    <row r="2693" spans="1:6" x14ac:dyDescent="0.2">
      <c r="A2693" s="38" t="s">
        <v>252</v>
      </c>
      <c r="B2693" s="23">
        <v>142372.19</v>
      </c>
      <c r="C2693" s="23">
        <v>6204</v>
      </c>
      <c r="D2693" s="23">
        <v>0</v>
      </c>
      <c r="E2693" s="23">
        <v>6204</v>
      </c>
      <c r="F2693" s="31">
        <v>0</v>
      </c>
    </row>
    <row r="2694" spans="1:6" x14ac:dyDescent="0.2">
      <c r="A2694" s="37" t="s">
        <v>42</v>
      </c>
      <c r="B2694" s="23">
        <v>651100</v>
      </c>
      <c r="C2694" s="23">
        <v>787458.19</v>
      </c>
      <c r="D2694" s="23">
        <v>0</v>
      </c>
      <c r="E2694" s="23">
        <v>787458.19</v>
      </c>
      <c r="F2694" s="31">
        <v>0</v>
      </c>
    </row>
    <row r="2695" spans="1:6" x14ac:dyDescent="0.2">
      <c r="A2695" s="38" t="s">
        <v>43</v>
      </c>
      <c r="B2695" s="23">
        <v>6000</v>
      </c>
      <c r="C2695" s="23">
        <v>3000</v>
      </c>
      <c r="D2695" s="23">
        <v>0</v>
      </c>
      <c r="E2695" s="23">
        <v>3000</v>
      </c>
      <c r="F2695" s="31">
        <v>0</v>
      </c>
    </row>
    <row r="2696" spans="1:6" x14ac:dyDescent="0.2">
      <c r="A2696" s="38" t="s">
        <v>46</v>
      </c>
      <c r="B2696" s="23">
        <v>37500</v>
      </c>
      <c r="C2696" s="23">
        <v>38500</v>
      </c>
      <c r="D2696" s="23">
        <v>0</v>
      </c>
      <c r="E2696" s="23">
        <v>38500</v>
      </c>
      <c r="F2696" s="31">
        <v>0</v>
      </c>
    </row>
    <row r="2697" spans="1:6" x14ac:dyDescent="0.2">
      <c r="A2697" s="38" t="s">
        <v>295</v>
      </c>
      <c r="B2697" s="23">
        <v>500</v>
      </c>
      <c r="C2697" s="23">
        <v>180</v>
      </c>
      <c r="D2697" s="23">
        <v>0</v>
      </c>
      <c r="E2697" s="23">
        <v>180</v>
      </c>
      <c r="F2697" s="31">
        <v>0</v>
      </c>
    </row>
    <row r="2698" spans="1:6" x14ac:dyDescent="0.2">
      <c r="A2698" s="38" t="s">
        <v>50</v>
      </c>
      <c r="B2698" s="23">
        <v>81500</v>
      </c>
      <c r="C2698" s="23">
        <v>76299.55</v>
      </c>
      <c r="D2698" s="23">
        <v>0</v>
      </c>
      <c r="E2698" s="23">
        <v>76299.55</v>
      </c>
      <c r="F2698" s="31">
        <v>0</v>
      </c>
    </row>
    <row r="2699" spans="1:6" x14ac:dyDescent="0.2">
      <c r="A2699" s="38" t="s">
        <v>54</v>
      </c>
      <c r="B2699" s="23">
        <v>0</v>
      </c>
      <c r="C2699" s="23">
        <v>768.73</v>
      </c>
      <c r="D2699" s="23">
        <v>0</v>
      </c>
      <c r="E2699" s="23">
        <v>768.73</v>
      </c>
      <c r="F2699" s="31">
        <v>0</v>
      </c>
    </row>
    <row r="2700" spans="1:6" x14ac:dyDescent="0.2">
      <c r="A2700" s="38" t="s">
        <v>297</v>
      </c>
      <c r="B2700" s="23">
        <v>1200</v>
      </c>
      <c r="C2700" s="23">
        <v>0</v>
      </c>
      <c r="D2700" s="23">
        <v>0</v>
      </c>
      <c r="E2700" s="23">
        <v>0</v>
      </c>
      <c r="F2700" s="31">
        <v>0</v>
      </c>
    </row>
    <row r="2701" spans="1:6" x14ac:dyDescent="0.2">
      <c r="A2701" s="38" t="s">
        <v>56</v>
      </c>
      <c r="B2701" s="23">
        <v>134000</v>
      </c>
      <c r="C2701" s="23">
        <v>154278.68</v>
      </c>
      <c r="D2701" s="23">
        <v>0</v>
      </c>
      <c r="E2701" s="23">
        <v>154278.68</v>
      </c>
      <c r="F2701" s="31">
        <v>0</v>
      </c>
    </row>
    <row r="2702" spans="1:6" x14ac:dyDescent="0.2">
      <c r="A2702" s="38" t="s">
        <v>58</v>
      </c>
      <c r="B2702" s="23">
        <v>93000</v>
      </c>
      <c r="C2702" s="23">
        <v>85609.45</v>
      </c>
      <c r="D2702" s="23">
        <v>0</v>
      </c>
      <c r="E2702" s="23">
        <v>85609.45</v>
      </c>
      <c r="F2702" s="31">
        <v>0</v>
      </c>
    </row>
    <row r="2703" spans="1:6" x14ac:dyDescent="0.2">
      <c r="A2703" s="38" t="s">
        <v>1204</v>
      </c>
      <c r="B2703" s="23">
        <v>0</v>
      </c>
      <c r="C2703" s="23">
        <v>7056</v>
      </c>
      <c r="D2703" s="23">
        <v>0</v>
      </c>
      <c r="E2703" s="23">
        <v>7056</v>
      </c>
      <c r="F2703" s="31">
        <v>0</v>
      </c>
    </row>
    <row r="2704" spans="1:6" x14ac:dyDescent="0.2">
      <c r="A2704" s="38" t="s">
        <v>62</v>
      </c>
      <c r="B2704" s="23">
        <v>0</v>
      </c>
      <c r="C2704" s="23">
        <v>12327.19</v>
      </c>
      <c r="D2704" s="23">
        <v>0</v>
      </c>
      <c r="E2704" s="23">
        <v>12327.19</v>
      </c>
      <c r="F2704" s="31">
        <v>0</v>
      </c>
    </row>
    <row r="2705" spans="1:6" x14ac:dyDescent="0.2">
      <c r="A2705" s="38" t="s">
        <v>299</v>
      </c>
      <c r="B2705" s="23">
        <v>0</v>
      </c>
      <c r="C2705" s="23">
        <v>179.2</v>
      </c>
      <c r="D2705" s="23">
        <v>0</v>
      </c>
      <c r="E2705" s="23">
        <v>179.2</v>
      </c>
      <c r="F2705" s="31">
        <v>0</v>
      </c>
    </row>
    <row r="2706" spans="1:6" x14ac:dyDescent="0.2">
      <c r="A2706" s="38" t="s">
        <v>64</v>
      </c>
      <c r="B2706" s="23">
        <v>1000</v>
      </c>
      <c r="C2706" s="23">
        <v>2020.1399999999999</v>
      </c>
      <c r="D2706" s="23">
        <v>0</v>
      </c>
      <c r="E2706" s="23">
        <v>2020.1399999999999</v>
      </c>
      <c r="F2706" s="31">
        <v>0</v>
      </c>
    </row>
    <row r="2707" spans="1:6" x14ac:dyDescent="0.2">
      <c r="A2707" s="38" t="s">
        <v>66</v>
      </c>
      <c r="B2707" s="23">
        <v>0</v>
      </c>
      <c r="C2707" s="23">
        <v>7318.98</v>
      </c>
      <c r="D2707" s="23">
        <v>0</v>
      </c>
      <c r="E2707" s="23">
        <v>7318.98</v>
      </c>
      <c r="F2707" s="31">
        <v>0</v>
      </c>
    </row>
    <row r="2708" spans="1:6" x14ac:dyDescent="0.2">
      <c r="A2708" s="38" t="s">
        <v>372</v>
      </c>
      <c r="B2708" s="23">
        <v>250000</v>
      </c>
      <c r="C2708" s="23">
        <v>349440</v>
      </c>
      <c r="D2708" s="23">
        <v>0</v>
      </c>
      <c r="E2708" s="23">
        <v>349440</v>
      </c>
      <c r="F2708" s="31">
        <v>0</v>
      </c>
    </row>
    <row r="2709" spans="1:6" x14ac:dyDescent="0.2">
      <c r="A2709" s="38" t="s">
        <v>1206</v>
      </c>
      <c r="B2709" s="23">
        <v>0</v>
      </c>
      <c r="C2709" s="23">
        <v>4513.26</v>
      </c>
      <c r="D2709" s="23">
        <v>0</v>
      </c>
      <c r="E2709" s="23">
        <v>4513.26</v>
      </c>
      <c r="F2709" s="31">
        <v>0</v>
      </c>
    </row>
    <row r="2710" spans="1:6" x14ac:dyDescent="0.2">
      <c r="A2710" s="38" t="s">
        <v>995</v>
      </c>
      <c r="B2710" s="23">
        <v>0</v>
      </c>
      <c r="C2710" s="23">
        <v>3920</v>
      </c>
      <c r="D2710" s="23">
        <v>0</v>
      </c>
      <c r="E2710" s="23">
        <v>3920</v>
      </c>
      <c r="F2710" s="31">
        <v>0</v>
      </c>
    </row>
    <row r="2711" spans="1:6" x14ac:dyDescent="0.2">
      <c r="A2711" s="38" t="s">
        <v>349</v>
      </c>
      <c r="B2711" s="23">
        <v>0</v>
      </c>
      <c r="C2711" s="23">
        <v>64.989999999999995</v>
      </c>
      <c r="D2711" s="23">
        <v>0</v>
      </c>
      <c r="E2711" s="23">
        <v>64.989999999999995</v>
      </c>
      <c r="F2711" s="31">
        <v>0</v>
      </c>
    </row>
    <row r="2712" spans="1:6" x14ac:dyDescent="0.2">
      <c r="A2712" s="38" t="s">
        <v>70</v>
      </c>
      <c r="B2712" s="23">
        <v>0</v>
      </c>
      <c r="C2712" s="23">
        <v>10463.469999999999</v>
      </c>
      <c r="D2712" s="23">
        <v>0</v>
      </c>
      <c r="E2712" s="23">
        <v>10463.469999999999</v>
      </c>
      <c r="F2712" s="31">
        <v>0</v>
      </c>
    </row>
    <row r="2713" spans="1:6" x14ac:dyDescent="0.2">
      <c r="A2713" s="38" t="s">
        <v>280</v>
      </c>
      <c r="B2713" s="23">
        <v>3600</v>
      </c>
      <c r="C2713" s="23">
        <v>3459.04</v>
      </c>
      <c r="D2713" s="23">
        <v>0</v>
      </c>
      <c r="E2713" s="23">
        <v>3459.04</v>
      </c>
      <c r="F2713" s="31">
        <v>0</v>
      </c>
    </row>
    <row r="2714" spans="1:6" x14ac:dyDescent="0.2">
      <c r="A2714" s="38" t="s">
        <v>72</v>
      </c>
      <c r="B2714" s="23">
        <v>0</v>
      </c>
      <c r="C2714" s="23">
        <v>20493.04</v>
      </c>
      <c r="D2714" s="23">
        <v>0</v>
      </c>
      <c r="E2714" s="23">
        <v>20493.04</v>
      </c>
      <c r="F2714" s="31">
        <v>0</v>
      </c>
    </row>
    <row r="2715" spans="1:6" x14ac:dyDescent="0.2">
      <c r="A2715" s="38" t="s">
        <v>74</v>
      </c>
      <c r="B2715" s="23">
        <v>1700</v>
      </c>
      <c r="C2715" s="23">
        <v>1590</v>
      </c>
      <c r="D2715" s="23">
        <v>0</v>
      </c>
      <c r="E2715" s="23">
        <v>1590</v>
      </c>
      <c r="F2715" s="31">
        <v>0</v>
      </c>
    </row>
    <row r="2716" spans="1:6" x14ac:dyDescent="0.2">
      <c r="A2716" s="38" t="s">
        <v>76</v>
      </c>
      <c r="B2716" s="23">
        <v>8000</v>
      </c>
      <c r="C2716" s="23">
        <v>100</v>
      </c>
      <c r="D2716" s="23">
        <v>0</v>
      </c>
      <c r="E2716" s="23">
        <v>100</v>
      </c>
      <c r="F2716" s="31">
        <v>0</v>
      </c>
    </row>
    <row r="2717" spans="1:6" x14ac:dyDescent="0.2">
      <c r="A2717" s="38" t="s">
        <v>78</v>
      </c>
      <c r="B2717" s="23">
        <v>850</v>
      </c>
      <c r="C2717" s="23">
        <v>2373.0699999999997</v>
      </c>
      <c r="D2717" s="23">
        <v>0</v>
      </c>
      <c r="E2717" s="23">
        <v>2373.0699999999997</v>
      </c>
      <c r="F2717" s="31">
        <v>0</v>
      </c>
    </row>
    <row r="2718" spans="1:6" x14ac:dyDescent="0.2">
      <c r="A2718" s="38" t="s">
        <v>82</v>
      </c>
      <c r="B2718" s="23">
        <v>26000</v>
      </c>
      <c r="C2718" s="23">
        <v>0</v>
      </c>
      <c r="D2718" s="23">
        <v>0</v>
      </c>
      <c r="E2718" s="23">
        <v>0</v>
      </c>
      <c r="F2718" s="31">
        <v>0</v>
      </c>
    </row>
    <row r="2719" spans="1:6" x14ac:dyDescent="0.2">
      <c r="A2719" s="38" t="s">
        <v>86</v>
      </c>
      <c r="B2719" s="23">
        <v>200</v>
      </c>
      <c r="C2719" s="23">
        <v>200</v>
      </c>
      <c r="D2719" s="23">
        <v>0</v>
      </c>
      <c r="E2719" s="23">
        <v>200</v>
      </c>
      <c r="F2719" s="31">
        <v>0</v>
      </c>
    </row>
    <row r="2720" spans="1:6" x14ac:dyDescent="0.2">
      <c r="A2720" s="38" t="s">
        <v>88</v>
      </c>
      <c r="B2720" s="23">
        <v>5000</v>
      </c>
      <c r="C2720" s="23">
        <v>811.60000000000036</v>
      </c>
      <c r="D2720" s="23">
        <v>0</v>
      </c>
      <c r="E2720" s="23">
        <v>811.60000000000036</v>
      </c>
      <c r="F2720" s="31">
        <v>0</v>
      </c>
    </row>
    <row r="2721" spans="1:6" x14ac:dyDescent="0.2">
      <c r="A2721" s="38" t="s">
        <v>1208</v>
      </c>
      <c r="B2721" s="23">
        <v>250</v>
      </c>
      <c r="C2721" s="23">
        <v>338.8</v>
      </c>
      <c r="D2721" s="23">
        <v>0</v>
      </c>
      <c r="E2721" s="23">
        <v>338.8</v>
      </c>
      <c r="F2721" s="31">
        <v>0</v>
      </c>
    </row>
    <row r="2722" spans="1:6" x14ac:dyDescent="0.2">
      <c r="A2722" s="38" t="s">
        <v>631</v>
      </c>
      <c r="B2722" s="23">
        <v>0</v>
      </c>
      <c r="C2722" s="23">
        <v>2153</v>
      </c>
      <c r="D2722" s="23">
        <v>0</v>
      </c>
      <c r="E2722" s="23">
        <v>2153</v>
      </c>
      <c r="F2722" s="31">
        <v>0</v>
      </c>
    </row>
    <row r="2723" spans="1:6" x14ac:dyDescent="0.2">
      <c r="A2723" s="38" t="s">
        <v>923</v>
      </c>
      <c r="B2723" s="23">
        <v>800</v>
      </c>
      <c r="C2723" s="23">
        <v>0</v>
      </c>
      <c r="D2723" s="23">
        <v>0</v>
      </c>
      <c r="E2723" s="23">
        <v>0</v>
      </c>
      <c r="F2723" s="31">
        <v>0</v>
      </c>
    </row>
    <row r="2724" spans="1:6" x14ac:dyDescent="0.2">
      <c r="A2724" s="37" t="s">
        <v>90</v>
      </c>
      <c r="B2724" s="23">
        <v>820</v>
      </c>
      <c r="C2724" s="23">
        <v>630</v>
      </c>
      <c r="D2724" s="23">
        <v>0</v>
      </c>
      <c r="E2724" s="23">
        <v>630</v>
      </c>
      <c r="F2724" s="31">
        <v>0</v>
      </c>
    </row>
    <row r="2725" spans="1:6" x14ac:dyDescent="0.2">
      <c r="A2725" s="38" t="s">
        <v>91</v>
      </c>
      <c r="B2725" s="23">
        <v>100</v>
      </c>
      <c r="C2725" s="23">
        <v>200</v>
      </c>
      <c r="D2725" s="23">
        <v>0</v>
      </c>
      <c r="E2725" s="23">
        <v>200</v>
      </c>
      <c r="F2725" s="31">
        <v>0</v>
      </c>
    </row>
    <row r="2726" spans="1:6" x14ac:dyDescent="0.2">
      <c r="A2726" s="38" t="s">
        <v>93</v>
      </c>
      <c r="B2726" s="23">
        <v>500</v>
      </c>
      <c r="C2726" s="23">
        <v>330</v>
      </c>
      <c r="D2726" s="23">
        <v>0</v>
      </c>
      <c r="E2726" s="23">
        <v>330</v>
      </c>
      <c r="F2726" s="31">
        <v>0</v>
      </c>
    </row>
    <row r="2727" spans="1:6" x14ac:dyDescent="0.2">
      <c r="A2727" s="38" t="s">
        <v>310</v>
      </c>
      <c r="B2727" s="23">
        <v>220</v>
      </c>
      <c r="C2727" s="23">
        <v>100</v>
      </c>
      <c r="D2727" s="23">
        <v>0</v>
      </c>
      <c r="E2727" s="23">
        <v>100</v>
      </c>
      <c r="F2727" s="31">
        <v>0</v>
      </c>
    </row>
    <row r="2728" spans="1:6" x14ac:dyDescent="0.2">
      <c r="A2728" s="36" t="s">
        <v>8</v>
      </c>
      <c r="B2728" s="23">
        <v>4778306.5299999993</v>
      </c>
      <c r="C2728" s="23">
        <v>4764771.9399999995</v>
      </c>
      <c r="D2728" s="23">
        <v>-119896.58</v>
      </c>
      <c r="E2728" s="23">
        <v>4644875.3600000003</v>
      </c>
      <c r="F2728" s="31">
        <v>-2.516313089268235E-2</v>
      </c>
    </row>
    <row r="2729" spans="1:6" x14ac:dyDescent="0.2">
      <c r="A2729" s="37" t="s">
        <v>9</v>
      </c>
      <c r="B2729" s="23">
        <v>4778306.5299999993</v>
      </c>
      <c r="C2729" s="23">
        <v>4749771.9399999995</v>
      </c>
      <c r="D2729" s="23">
        <v>-119896.58</v>
      </c>
      <c r="E2729" s="23">
        <v>4629875.3600000003</v>
      </c>
      <c r="F2729" s="31">
        <v>-2.524259722667864E-2</v>
      </c>
    </row>
    <row r="2730" spans="1:6" x14ac:dyDescent="0.2">
      <c r="A2730" s="38" t="s">
        <v>10</v>
      </c>
      <c r="B2730" s="23">
        <v>3287178.36</v>
      </c>
      <c r="C2730" s="23">
        <v>3247080.36</v>
      </c>
      <c r="D2730" s="23">
        <v>-98796.26</v>
      </c>
      <c r="E2730" s="23">
        <v>3148284.1</v>
      </c>
      <c r="F2730" s="31">
        <v>-3.0426182615326466E-2</v>
      </c>
    </row>
    <row r="2731" spans="1:6" x14ac:dyDescent="0.2">
      <c r="A2731" s="38" t="s">
        <v>15</v>
      </c>
      <c r="B2731" s="23">
        <v>293188.53000000003</v>
      </c>
      <c r="C2731" s="23">
        <v>253662.87000000002</v>
      </c>
      <c r="D2731" s="23">
        <v>0</v>
      </c>
      <c r="E2731" s="23">
        <v>253662.87000000002</v>
      </c>
      <c r="F2731" s="31">
        <v>0</v>
      </c>
    </row>
    <row r="2732" spans="1:6" x14ac:dyDescent="0.2">
      <c r="A2732" s="38" t="s">
        <v>17</v>
      </c>
      <c r="B2732" s="23">
        <v>109571.4</v>
      </c>
      <c r="C2732" s="23">
        <v>109171.4</v>
      </c>
      <c r="D2732" s="23">
        <v>0</v>
      </c>
      <c r="E2732" s="23">
        <v>109171.4</v>
      </c>
      <c r="F2732" s="31">
        <v>0</v>
      </c>
    </row>
    <row r="2733" spans="1:6" x14ac:dyDescent="0.2">
      <c r="A2733" s="38" t="s">
        <v>27</v>
      </c>
      <c r="B2733" s="23">
        <v>18457.03</v>
      </c>
      <c r="C2733" s="23">
        <v>18457.03</v>
      </c>
      <c r="D2733" s="23">
        <v>0</v>
      </c>
      <c r="E2733" s="23">
        <v>18457.03</v>
      </c>
      <c r="F2733" s="31">
        <v>0</v>
      </c>
    </row>
    <row r="2734" spans="1:6" x14ac:dyDescent="0.2">
      <c r="A2734" s="38" t="s">
        <v>29</v>
      </c>
      <c r="B2734" s="23">
        <v>10243.32</v>
      </c>
      <c r="C2734" s="23">
        <v>34345.4</v>
      </c>
      <c r="D2734" s="23">
        <v>12597.14</v>
      </c>
      <c r="E2734" s="23">
        <v>46942.54</v>
      </c>
      <c r="F2734" s="31">
        <v>0.36677808381908489</v>
      </c>
    </row>
    <row r="2735" spans="1:6" x14ac:dyDescent="0.2">
      <c r="A2735" s="38" t="s">
        <v>265</v>
      </c>
      <c r="B2735" s="23">
        <v>231084</v>
      </c>
      <c r="C2735" s="23">
        <v>231084</v>
      </c>
      <c r="D2735" s="23">
        <v>0</v>
      </c>
      <c r="E2735" s="23">
        <v>231084</v>
      </c>
      <c r="F2735" s="31">
        <v>0</v>
      </c>
    </row>
    <row r="2736" spans="1:6" x14ac:dyDescent="0.2">
      <c r="A2736" s="38" t="s">
        <v>31</v>
      </c>
      <c r="B2736" s="23">
        <v>16920.57</v>
      </c>
      <c r="C2736" s="23">
        <v>16920.57</v>
      </c>
      <c r="D2736" s="23">
        <v>-7490.14</v>
      </c>
      <c r="E2736" s="23">
        <v>9430.43</v>
      </c>
      <c r="F2736" s="31">
        <v>-0.44266475656552945</v>
      </c>
    </row>
    <row r="2737" spans="1:6" x14ac:dyDescent="0.2">
      <c r="A2737" s="38" t="s">
        <v>33</v>
      </c>
      <c r="B2737" s="23">
        <v>11841.14</v>
      </c>
      <c r="C2737" s="23">
        <v>11841.14</v>
      </c>
      <c r="D2737" s="23">
        <v>1849.34</v>
      </c>
      <c r="E2737" s="23">
        <v>13690.48</v>
      </c>
      <c r="F2737" s="31">
        <v>0.15617921923058084</v>
      </c>
    </row>
    <row r="2738" spans="1:6" x14ac:dyDescent="0.2">
      <c r="A2738" s="38" t="s">
        <v>35</v>
      </c>
      <c r="B2738" s="23">
        <v>445060.19</v>
      </c>
      <c r="C2738" s="23">
        <v>443782.76</v>
      </c>
      <c r="D2738" s="23">
        <v>0</v>
      </c>
      <c r="E2738" s="23">
        <v>443782.76</v>
      </c>
      <c r="F2738" s="31">
        <v>0</v>
      </c>
    </row>
    <row r="2739" spans="1:6" x14ac:dyDescent="0.2">
      <c r="A2739" s="38" t="s">
        <v>37</v>
      </c>
      <c r="B2739" s="23">
        <v>293188.53000000003</v>
      </c>
      <c r="C2739" s="23">
        <v>292347.37000000005</v>
      </c>
      <c r="D2739" s="23">
        <v>-28056.66</v>
      </c>
      <c r="E2739" s="23">
        <v>264290.71000000008</v>
      </c>
      <c r="F2739" s="31">
        <v>-9.5970283570534581E-2</v>
      </c>
    </row>
    <row r="2740" spans="1:6" x14ac:dyDescent="0.2">
      <c r="A2740" s="38" t="s">
        <v>1202</v>
      </c>
      <c r="B2740" s="23">
        <v>0</v>
      </c>
      <c r="C2740" s="23">
        <v>68607.66</v>
      </c>
      <c r="D2740" s="23">
        <v>0</v>
      </c>
      <c r="E2740" s="23">
        <v>68607.66</v>
      </c>
      <c r="F2740" s="31">
        <v>0</v>
      </c>
    </row>
    <row r="2741" spans="1:6" x14ac:dyDescent="0.2">
      <c r="A2741" s="38" t="s">
        <v>39</v>
      </c>
      <c r="B2741" s="23">
        <v>61573.46</v>
      </c>
      <c r="C2741" s="23">
        <v>22471.379999999997</v>
      </c>
      <c r="D2741" s="23">
        <v>0</v>
      </c>
      <c r="E2741" s="23">
        <v>22471.379999999997</v>
      </c>
      <c r="F2741" s="31">
        <v>0</v>
      </c>
    </row>
    <row r="2742" spans="1:6" x14ac:dyDescent="0.2">
      <c r="A2742" s="37" t="s">
        <v>290</v>
      </c>
      <c r="B2742" s="23">
        <v>0</v>
      </c>
      <c r="C2742" s="23">
        <v>15000</v>
      </c>
      <c r="D2742" s="23">
        <v>0</v>
      </c>
      <c r="E2742" s="23">
        <v>15000</v>
      </c>
      <c r="F2742" s="31">
        <v>0</v>
      </c>
    </row>
    <row r="2743" spans="1:6" x14ac:dyDescent="0.2">
      <c r="A2743" s="38" t="s">
        <v>291</v>
      </c>
      <c r="B2743" s="23">
        <v>0</v>
      </c>
      <c r="C2743" s="23">
        <v>15000</v>
      </c>
      <c r="D2743" s="23">
        <v>0</v>
      </c>
      <c r="E2743" s="23">
        <v>15000</v>
      </c>
      <c r="F2743" s="31">
        <v>0</v>
      </c>
    </row>
    <row r="2744" spans="1:6" x14ac:dyDescent="0.2">
      <c r="A2744" s="35" t="s">
        <v>282</v>
      </c>
      <c r="B2744" s="23">
        <v>1077758.67</v>
      </c>
      <c r="C2744" s="23">
        <v>1077758.67</v>
      </c>
      <c r="D2744" s="23">
        <v>-925713.81</v>
      </c>
      <c r="E2744" s="23">
        <v>152044.86000000002</v>
      </c>
      <c r="F2744" s="31">
        <v>-0.85892494838385303</v>
      </c>
    </row>
    <row r="2745" spans="1:6" x14ac:dyDescent="0.2">
      <c r="A2745" s="36" t="s">
        <v>1211</v>
      </c>
      <c r="B2745" s="23">
        <v>1077758.67</v>
      </c>
      <c r="C2745" s="23">
        <v>1077758.67</v>
      </c>
      <c r="D2745" s="23">
        <v>-925713.81</v>
      </c>
      <c r="E2745" s="23">
        <v>152044.86000000002</v>
      </c>
      <c r="F2745" s="31">
        <v>-0.85892494838385303</v>
      </c>
    </row>
    <row r="2746" spans="1:6" x14ac:dyDescent="0.2">
      <c r="A2746" s="37" t="s">
        <v>121</v>
      </c>
      <c r="B2746" s="23">
        <v>310125</v>
      </c>
      <c r="C2746" s="23">
        <v>215578.25</v>
      </c>
      <c r="D2746" s="23">
        <v>-128923.03</v>
      </c>
      <c r="E2746" s="23">
        <v>86655.22</v>
      </c>
      <c r="F2746" s="31">
        <v>-0.59803356785761086</v>
      </c>
    </row>
    <row r="2747" spans="1:6" x14ac:dyDescent="0.2">
      <c r="A2747" s="38" t="s">
        <v>149</v>
      </c>
      <c r="B2747" s="23">
        <v>13000</v>
      </c>
      <c r="C2747" s="23">
        <v>12000</v>
      </c>
      <c r="D2747" s="23">
        <v>-12000</v>
      </c>
      <c r="E2747" s="23">
        <v>0</v>
      </c>
      <c r="F2747" s="31">
        <v>-1</v>
      </c>
    </row>
    <row r="2748" spans="1:6" x14ac:dyDescent="0.2">
      <c r="A2748" s="38" t="s">
        <v>465</v>
      </c>
      <c r="B2748" s="23">
        <v>8000</v>
      </c>
      <c r="C2748" s="23">
        <v>7000</v>
      </c>
      <c r="D2748" s="23">
        <v>-7000</v>
      </c>
      <c r="E2748" s="23">
        <v>0</v>
      </c>
      <c r="F2748" s="31">
        <v>-1</v>
      </c>
    </row>
    <row r="2749" spans="1:6" x14ac:dyDescent="0.2">
      <c r="A2749" s="38" t="s">
        <v>1213</v>
      </c>
      <c r="B2749" s="23">
        <v>48000</v>
      </c>
      <c r="C2749" s="23">
        <v>48000</v>
      </c>
      <c r="D2749" s="23">
        <v>-24000</v>
      </c>
      <c r="E2749" s="23">
        <v>24000</v>
      </c>
      <c r="F2749" s="31">
        <v>-0.5</v>
      </c>
    </row>
    <row r="2750" spans="1:6" x14ac:dyDescent="0.2">
      <c r="A2750" s="38" t="s">
        <v>652</v>
      </c>
      <c r="B2750" s="23">
        <v>0</v>
      </c>
      <c r="C2750" s="23">
        <v>62655.22</v>
      </c>
      <c r="D2750" s="23">
        <v>0</v>
      </c>
      <c r="E2750" s="23">
        <v>62655.22</v>
      </c>
      <c r="F2750" s="31">
        <v>0</v>
      </c>
    </row>
    <row r="2751" spans="1:6" x14ac:dyDescent="0.2">
      <c r="A2751" s="38" t="s">
        <v>122</v>
      </c>
      <c r="B2751" s="23">
        <v>200</v>
      </c>
      <c r="C2751" s="23">
        <v>200</v>
      </c>
      <c r="D2751" s="23">
        <v>-200</v>
      </c>
      <c r="E2751" s="23">
        <v>0</v>
      </c>
      <c r="F2751" s="31">
        <v>-1</v>
      </c>
    </row>
    <row r="2752" spans="1:6" x14ac:dyDescent="0.2">
      <c r="A2752" s="38" t="s">
        <v>351</v>
      </c>
      <c r="B2752" s="23">
        <v>0</v>
      </c>
      <c r="C2752" s="23">
        <v>17598.03</v>
      </c>
      <c r="D2752" s="23">
        <v>-17598.03</v>
      </c>
      <c r="E2752" s="23">
        <v>0</v>
      </c>
      <c r="F2752" s="31">
        <v>-1</v>
      </c>
    </row>
    <row r="2753" spans="1:6" x14ac:dyDescent="0.2">
      <c r="A2753" s="38" t="s">
        <v>714</v>
      </c>
      <c r="B2753" s="23">
        <v>10000</v>
      </c>
      <c r="C2753" s="23">
        <v>40000</v>
      </c>
      <c r="D2753" s="23">
        <v>-40000</v>
      </c>
      <c r="E2753" s="23">
        <v>0</v>
      </c>
      <c r="F2753" s="31">
        <v>-1</v>
      </c>
    </row>
    <row r="2754" spans="1:6" x14ac:dyDescent="0.2">
      <c r="A2754" s="38" t="s">
        <v>288</v>
      </c>
      <c r="B2754" s="23">
        <v>202800</v>
      </c>
      <c r="C2754" s="23">
        <v>0</v>
      </c>
      <c r="D2754" s="23">
        <v>0</v>
      </c>
      <c r="E2754" s="23">
        <v>0</v>
      </c>
      <c r="F2754" s="31">
        <v>0</v>
      </c>
    </row>
    <row r="2755" spans="1:6" x14ac:dyDescent="0.2">
      <c r="A2755" s="38" t="s">
        <v>359</v>
      </c>
      <c r="B2755" s="23">
        <v>28125</v>
      </c>
      <c r="C2755" s="23">
        <v>28125</v>
      </c>
      <c r="D2755" s="23">
        <v>-28125</v>
      </c>
      <c r="E2755" s="23">
        <v>0</v>
      </c>
      <c r="F2755" s="31">
        <v>-1</v>
      </c>
    </row>
    <row r="2756" spans="1:6" x14ac:dyDescent="0.2">
      <c r="A2756" s="37" t="s">
        <v>231</v>
      </c>
      <c r="B2756" s="23">
        <v>767633.67</v>
      </c>
      <c r="C2756" s="23">
        <v>862180.42</v>
      </c>
      <c r="D2756" s="23">
        <v>-796790.78</v>
      </c>
      <c r="E2756" s="23">
        <v>65389.640000000021</v>
      </c>
      <c r="F2756" s="31">
        <v>-0.92415782302270333</v>
      </c>
    </row>
    <row r="2757" spans="1:6" x14ac:dyDescent="0.2">
      <c r="A2757" s="38" t="s">
        <v>236</v>
      </c>
      <c r="B2757" s="23">
        <v>0</v>
      </c>
      <c r="C2757" s="23">
        <v>1510.77</v>
      </c>
      <c r="D2757" s="23">
        <v>-134.4</v>
      </c>
      <c r="E2757" s="23">
        <v>1376.37</v>
      </c>
      <c r="F2757" s="31">
        <v>-8.8961258166365506E-2</v>
      </c>
    </row>
    <row r="2758" spans="1:6" x14ac:dyDescent="0.2">
      <c r="A2758" s="38" t="s">
        <v>232</v>
      </c>
      <c r="B2758" s="23">
        <v>10000</v>
      </c>
      <c r="C2758" s="23">
        <v>0</v>
      </c>
      <c r="D2758" s="23">
        <v>0</v>
      </c>
      <c r="E2758" s="23">
        <v>0</v>
      </c>
      <c r="F2758" s="31">
        <v>0</v>
      </c>
    </row>
    <row r="2759" spans="1:6" x14ac:dyDescent="0.2">
      <c r="A2759" s="38" t="s">
        <v>234</v>
      </c>
      <c r="B2759" s="23">
        <v>757633.67</v>
      </c>
      <c r="C2759" s="23">
        <v>773324.87</v>
      </c>
      <c r="D2759" s="23">
        <v>-709311.6</v>
      </c>
      <c r="E2759" s="23">
        <v>64013.270000000019</v>
      </c>
      <c r="F2759" s="31">
        <v>-0.91722331392238809</v>
      </c>
    </row>
    <row r="2760" spans="1:6" x14ac:dyDescent="0.2">
      <c r="A2760" s="38" t="s">
        <v>1218</v>
      </c>
      <c r="B2760" s="23">
        <v>0</v>
      </c>
      <c r="C2760" s="23">
        <v>87344.78</v>
      </c>
      <c r="D2760" s="23">
        <v>-87344.78</v>
      </c>
      <c r="E2760" s="23">
        <v>0</v>
      </c>
      <c r="F2760" s="31">
        <v>-1</v>
      </c>
    </row>
    <row r="2761" spans="1:6" x14ac:dyDescent="0.2">
      <c r="A2761" s="24" t="s">
        <v>585</v>
      </c>
      <c r="B2761" s="23">
        <v>10733659.409999998</v>
      </c>
      <c r="C2761" s="23">
        <v>10733659.41</v>
      </c>
      <c r="D2761" s="23">
        <v>-638565.63</v>
      </c>
      <c r="E2761" s="23">
        <v>10095093.779999999</v>
      </c>
      <c r="F2761" s="31">
        <v>-5.9491884883647525E-2</v>
      </c>
    </row>
    <row r="2762" spans="1:6" x14ac:dyDescent="0.2">
      <c r="A2762" s="34" t="s">
        <v>586</v>
      </c>
      <c r="B2762" s="23">
        <v>10733659.409999998</v>
      </c>
      <c r="C2762" s="23">
        <v>10733659.41</v>
      </c>
      <c r="D2762" s="23">
        <v>-638565.63</v>
      </c>
      <c r="E2762" s="23">
        <v>10095093.779999999</v>
      </c>
      <c r="F2762" s="31">
        <v>-5.9491884883647525E-2</v>
      </c>
    </row>
    <row r="2763" spans="1:6" x14ac:dyDescent="0.2">
      <c r="A2763" s="35" t="s">
        <v>7</v>
      </c>
      <c r="B2763" s="23">
        <v>6733659.4100000001</v>
      </c>
      <c r="C2763" s="23">
        <v>6556559.4100000001</v>
      </c>
      <c r="D2763" s="23">
        <v>0</v>
      </c>
      <c r="E2763" s="23">
        <v>6556559.4100000001</v>
      </c>
      <c r="F2763" s="31">
        <v>0</v>
      </c>
    </row>
    <row r="2764" spans="1:6" x14ac:dyDescent="0.2">
      <c r="A2764" s="36" t="s">
        <v>41</v>
      </c>
      <c r="B2764" s="23">
        <v>1481387.54</v>
      </c>
      <c r="C2764" s="23">
        <v>1304287.54</v>
      </c>
      <c r="D2764" s="23">
        <v>0</v>
      </c>
      <c r="E2764" s="23">
        <v>1304287.54</v>
      </c>
      <c r="F2764" s="31">
        <v>0</v>
      </c>
    </row>
    <row r="2765" spans="1:6" x14ac:dyDescent="0.2">
      <c r="A2765" s="37" t="s">
        <v>42</v>
      </c>
      <c r="B2765" s="23">
        <v>1303487.54</v>
      </c>
      <c r="C2765" s="23">
        <v>1301962.54</v>
      </c>
      <c r="D2765" s="23">
        <v>0</v>
      </c>
      <c r="E2765" s="23">
        <v>1301962.54</v>
      </c>
      <c r="F2765" s="31">
        <v>0</v>
      </c>
    </row>
    <row r="2766" spans="1:6" x14ac:dyDescent="0.2">
      <c r="A2766" s="38" t="s">
        <v>43</v>
      </c>
      <c r="B2766" s="23">
        <v>4150.6899999999996</v>
      </c>
      <c r="C2766" s="23">
        <v>4150.6899999999996</v>
      </c>
      <c r="D2766" s="23">
        <v>0</v>
      </c>
      <c r="E2766" s="23">
        <v>4150.6899999999996</v>
      </c>
      <c r="F2766" s="31">
        <v>0</v>
      </c>
    </row>
    <row r="2767" spans="1:6" x14ac:dyDescent="0.2">
      <c r="A2767" s="38" t="s">
        <v>46</v>
      </c>
      <c r="B2767" s="23">
        <v>11716.85</v>
      </c>
      <c r="C2767" s="23">
        <v>11716.85</v>
      </c>
      <c r="D2767" s="23">
        <v>0</v>
      </c>
      <c r="E2767" s="23">
        <v>11716.85</v>
      </c>
      <c r="F2767" s="31">
        <v>0</v>
      </c>
    </row>
    <row r="2768" spans="1:6" x14ac:dyDescent="0.2">
      <c r="A2768" s="38" t="s">
        <v>48</v>
      </c>
      <c r="B2768" s="23">
        <v>5000</v>
      </c>
      <c r="C2768" s="23">
        <v>5658.5599999999995</v>
      </c>
      <c r="D2768" s="23">
        <v>0</v>
      </c>
      <c r="E2768" s="23">
        <v>5658.5599999999995</v>
      </c>
      <c r="F2768" s="31">
        <v>0</v>
      </c>
    </row>
    <row r="2769" spans="1:6" x14ac:dyDescent="0.2">
      <c r="A2769" s="38" t="s">
        <v>295</v>
      </c>
      <c r="B2769" s="23">
        <v>273000</v>
      </c>
      <c r="C2769" s="23">
        <v>177912.58000000002</v>
      </c>
      <c r="D2769" s="23">
        <v>0</v>
      </c>
      <c r="E2769" s="23">
        <v>177912.58000000002</v>
      </c>
      <c r="F2769" s="31">
        <v>0</v>
      </c>
    </row>
    <row r="2770" spans="1:6" x14ac:dyDescent="0.2">
      <c r="A2770" s="38" t="s">
        <v>50</v>
      </c>
      <c r="B2770" s="23">
        <v>59900</v>
      </c>
      <c r="C2770" s="23">
        <v>72150</v>
      </c>
      <c r="D2770" s="23">
        <v>0</v>
      </c>
      <c r="E2770" s="23">
        <v>72150</v>
      </c>
      <c r="F2770" s="31">
        <v>0</v>
      </c>
    </row>
    <row r="2771" spans="1:6" x14ac:dyDescent="0.2">
      <c r="A2771" s="38" t="s">
        <v>609</v>
      </c>
      <c r="B2771" s="23">
        <v>4370</v>
      </c>
      <c r="C2771" s="23">
        <v>12320.880000000001</v>
      </c>
      <c r="D2771" s="23">
        <v>0</v>
      </c>
      <c r="E2771" s="23">
        <v>12320.880000000001</v>
      </c>
      <c r="F2771" s="31">
        <v>0</v>
      </c>
    </row>
    <row r="2772" spans="1:6" x14ac:dyDescent="0.2">
      <c r="A2772" s="38" t="s">
        <v>54</v>
      </c>
      <c r="B2772" s="23">
        <v>10000</v>
      </c>
      <c r="C2772" s="23">
        <v>25000</v>
      </c>
      <c r="D2772" s="23">
        <v>0</v>
      </c>
      <c r="E2772" s="23">
        <v>25000</v>
      </c>
      <c r="F2772" s="31">
        <v>0</v>
      </c>
    </row>
    <row r="2773" spans="1:6" x14ac:dyDescent="0.2">
      <c r="A2773" s="38" t="s">
        <v>612</v>
      </c>
      <c r="B2773" s="23">
        <v>10000</v>
      </c>
      <c r="C2773" s="23">
        <v>10000</v>
      </c>
      <c r="D2773" s="23">
        <v>0</v>
      </c>
      <c r="E2773" s="23">
        <v>10000</v>
      </c>
      <c r="F2773" s="31">
        <v>0</v>
      </c>
    </row>
    <row r="2774" spans="1:6" x14ac:dyDescent="0.2">
      <c r="A2774" s="38" t="s">
        <v>56</v>
      </c>
      <c r="B2774" s="23">
        <v>180000</v>
      </c>
      <c r="C2774" s="23">
        <v>225287.65</v>
      </c>
      <c r="D2774" s="23">
        <v>0</v>
      </c>
      <c r="E2774" s="23">
        <v>225287.65</v>
      </c>
      <c r="F2774" s="31">
        <v>0</v>
      </c>
    </row>
    <row r="2775" spans="1:6" x14ac:dyDescent="0.2">
      <c r="A2775" s="38" t="s">
        <v>58</v>
      </c>
      <c r="B2775" s="23">
        <v>68000</v>
      </c>
      <c r="C2775" s="23">
        <v>68000</v>
      </c>
      <c r="D2775" s="23">
        <v>0</v>
      </c>
      <c r="E2775" s="23">
        <v>68000</v>
      </c>
      <c r="F2775" s="31">
        <v>0</v>
      </c>
    </row>
    <row r="2776" spans="1:6" x14ac:dyDescent="0.2">
      <c r="A2776" s="38" t="s">
        <v>62</v>
      </c>
      <c r="B2776" s="23">
        <v>6000</v>
      </c>
      <c r="C2776" s="23">
        <v>13950.880000000001</v>
      </c>
      <c r="D2776" s="23">
        <v>0</v>
      </c>
      <c r="E2776" s="23">
        <v>13950.880000000001</v>
      </c>
      <c r="F2776" s="31">
        <v>0</v>
      </c>
    </row>
    <row r="2777" spans="1:6" x14ac:dyDescent="0.2">
      <c r="A2777" s="38" t="s">
        <v>64</v>
      </c>
      <c r="B2777" s="23">
        <v>1300</v>
      </c>
      <c r="C2777" s="23">
        <v>2980</v>
      </c>
      <c r="D2777" s="23">
        <v>0</v>
      </c>
      <c r="E2777" s="23">
        <v>2980</v>
      </c>
      <c r="F2777" s="31">
        <v>0</v>
      </c>
    </row>
    <row r="2778" spans="1:6" x14ac:dyDescent="0.2">
      <c r="A2778" s="38" t="s">
        <v>66</v>
      </c>
      <c r="B2778" s="23">
        <v>0</v>
      </c>
      <c r="C2778" s="23">
        <v>14700</v>
      </c>
      <c r="D2778" s="23">
        <v>0</v>
      </c>
      <c r="E2778" s="23">
        <v>14700</v>
      </c>
      <c r="F2778" s="31">
        <v>0</v>
      </c>
    </row>
    <row r="2779" spans="1:6" x14ac:dyDescent="0.2">
      <c r="A2779" s="38" t="s">
        <v>372</v>
      </c>
      <c r="B2779" s="23">
        <v>160000</v>
      </c>
      <c r="C2779" s="23">
        <v>241291.97999999998</v>
      </c>
      <c r="D2779" s="23">
        <v>0</v>
      </c>
      <c r="E2779" s="23">
        <v>241291.97999999998</v>
      </c>
      <c r="F2779" s="31">
        <v>0</v>
      </c>
    </row>
    <row r="2780" spans="1:6" x14ac:dyDescent="0.2">
      <c r="A2780" s="38" t="s">
        <v>68</v>
      </c>
      <c r="B2780" s="23">
        <v>400000</v>
      </c>
      <c r="C2780" s="23">
        <v>146814.98000000001</v>
      </c>
      <c r="D2780" s="23">
        <v>0</v>
      </c>
      <c r="E2780" s="23">
        <v>146814.98000000001</v>
      </c>
      <c r="F2780" s="31">
        <v>0</v>
      </c>
    </row>
    <row r="2781" spans="1:6" x14ac:dyDescent="0.2">
      <c r="A2781" s="38" t="s">
        <v>70</v>
      </c>
      <c r="B2781" s="23">
        <v>10000</v>
      </c>
      <c r="C2781" s="23">
        <v>10000</v>
      </c>
      <c r="D2781" s="23">
        <v>0</v>
      </c>
      <c r="E2781" s="23">
        <v>10000</v>
      </c>
      <c r="F2781" s="31">
        <v>0</v>
      </c>
    </row>
    <row r="2782" spans="1:6" x14ac:dyDescent="0.2">
      <c r="A2782" s="38" t="s">
        <v>280</v>
      </c>
      <c r="B2782" s="23">
        <v>200</v>
      </c>
      <c r="C2782" s="23">
        <v>2343</v>
      </c>
      <c r="D2782" s="23">
        <v>0</v>
      </c>
      <c r="E2782" s="23">
        <v>2343</v>
      </c>
      <c r="F2782" s="31">
        <v>0</v>
      </c>
    </row>
    <row r="2783" spans="1:6" x14ac:dyDescent="0.2">
      <c r="A2783" s="38" t="s">
        <v>72</v>
      </c>
      <c r="B2783" s="23">
        <v>20000</v>
      </c>
      <c r="C2783" s="23">
        <v>42173.54</v>
      </c>
      <c r="D2783" s="23">
        <v>0</v>
      </c>
      <c r="E2783" s="23">
        <v>42173.54</v>
      </c>
      <c r="F2783" s="31">
        <v>0</v>
      </c>
    </row>
    <row r="2784" spans="1:6" x14ac:dyDescent="0.2">
      <c r="A2784" s="38" t="s">
        <v>74</v>
      </c>
      <c r="B2784" s="23">
        <v>8000</v>
      </c>
      <c r="C2784" s="23">
        <v>23500</v>
      </c>
      <c r="D2784" s="23">
        <v>0</v>
      </c>
      <c r="E2784" s="23">
        <v>23500</v>
      </c>
      <c r="F2784" s="31">
        <v>0</v>
      </c>
    </row>
    <row r="2785" spans="1:6" x14ac:dyDescent="0.2">
      <c r="A2785" s="38" t="s">
        <v>76</v>
      </c>
      <c r="B2785" s="23">
        <v>35000</v>
      </c>
      <c r="C2785" s="23">
        <v>35000</v>
      </c>
      <c r="D2785" s="23">
        <v>0</v>
      </c>
      <c r="E2785" s="23">
        <v>35000</v>
      </c>
      <c r="F2785" s="31">
        <v>0</v>
      </c>
    </row>
    <row r="2786" spans="1:6" x14ac:dyDescent="0.2">
      <c r="A2786" s="38" t="s">
        <v>78</v>
      </c>
      <c r="B2786" s="23">
        <v>1500</v>
      </c>
      <c r="C2786" s="23">
        <v>5169.57</v>
      </c>
      <c r="D2786" s="23">
        <v>0</v>
      </c>
      <c r="E2786" s="23">
        <v>5169.57</v>
      </c>
      <c r="F2786" s="31">
        <v>0</v>
      </c>
    </row>
    <row r="2787" spans="1:6" x14ac:dyDescent="0.2">
      <c r="A2787" s="38" t="s">
        <v>82</v>
      </c>
      <c r="B2787" s="23">
        <v>30000</v>
      </c>
      <c r="C2787" s="23">
        <v>30000</v>
      </c>
      <c r="D2787" s="23">
        <v>0</v>
      </c>
      <c r="E2787" s="23">
        <v>30000</v>
      </c>
      <c r="F2787" s="31">
        <v>0</v>
      </c>
    </row>
    <row r="2788" spans="1:6" x14ac:dyDescent="0.2">
      <c r="A2788" s="38" t="s">
        <v>86</v>
      </c>
      <c r="B2788" s="23">
        <v>250</v>
      </c>
      <c r="C2788" s="23">
        <v>16727.439999999999</v>
      </c>
      <c r="D2788" s="23">
        <v>0</v>
      </c>
      <c r="E2788" s="23">
        <v>16727.439999999999</v>
      </c>
      <c r="F2788" s="31">
        <v>0</v>
      </c>
    </row>
    <row r="2789" spans="1:6" x14ac:dyDescent="0.2">
      <c r="A2789" s="38" t="s">
        <v>88</v>
      </c>
      <c r="B2789" s="23">
        <v>3000</v>
      </c>
      <c r="C2789" s="23">
        <v>15480</v>
      </c>
      <c r="D2789" s="23">
        <v>0</v>
      </c>
      <c r="E2789" s="23">
        <v>15480</v>
      </c>
      <c r="F2789" s="31">
        <v>0</v>
      </c>
    </row>
    <row r="2790" spans="1:6" x14ac:dyDescent="0.2">
      <c r="A2790" s="38" t="s">
        <v>518</v>
      </c>
      <c r="B2790" s="23">
        <v>0</v>
      </c>
      <c r="C2790" s="23">
        <v>2092.16</v>
      </c>
      <c r="D2790" s="23">
        <v>0</v>
      </c>
      <c r="E2790" s="23">
        <v>2092.16</v>
      </c>
      <c r="F2790" s="31">
        <v>0</v>
      </c>
    </row>
    <row r="2791" spans="1:6" x14ac:dyDescent="0.2">
      <c r="A2791" s="38" t="s">
        <v>631</v>
      </c>
      <c r="B2791" s="23">
        <v>0</v>
      </c>
      <c r="C2791" s="23">
        <v>82753.78</v>
      </c>
      <c r="D2791" s="23">
        <v>0</v>
      </c>
      <c r="E2791" s="23">
        <v>82753.78</v>
      </c>
      <c r="F2791" s="31">
        <v>0</v>
      </c>
    </row>
    <row r="2792" spans="1:6" x14ac:dyDescent="0.2">
      <c r="A2792" s="38" t="s">
        <v>306</v>
      </c>
      <c r="B2792" s="23">
        <v>1000</v>
      </c>
      <c r="C2792" s="23">
        <v>3688</v>
      </c>
      <c r="D2792" s="23">
        <v>0</v>
      </c>
      <c r="E2792" s="23">
        <v>3688</v>
      </c>
      <c r="F2792" s="31">
        <v>0</v>
      </c>
    </row>
    <row r="2793" spans="1:6" x14ac:dyDescent="0.2">
      <c r="A2793" s="38" t="s">
        <v>456</v>
      </c>
      <c r="B2793" s="23">
        <v>1100</v>
      </c>
      <c r="C2793" s="23">
        <v>1100</v>
      </c>
      <c r="D2793" s="23">
        <v>0</v>
      </c>
      <c r="E2793" s="23">
        <v>1100</v>
      </c>
      <c r="F2793" s="31">
        <v>0</v>
      </c>
    </row>
    <row r="2794" spans="1:6" x14ac:dyDescent="0.2">
      <c r="A2794" s="37" t="s">
        <v>90</v>
      </c>
      <c r="B2794" s="23">
        <v>800</v>
      </c>
      <c r="C2794" s="23">
        <v>2325</v>
      </c>
      <c r="D2794" s="23">
        <v>0</v>
      </c>
      <c r="E2794" s="23">
        <v>2325</v>
      </c>
      <c r="F2794" s="31">
        <v>0</v>
      </c>
    </row>
    <row r="2795" spans="1:6" x14ac:dyDescent="0.2">
      <c r="A2795" s="38" t="s">
        <v>91</v>
      </c>
      <c r="B2795" s="23">
        <v>800</v>
      </c>
      <c r="C2795" s="23">
        <v>2300</v>
      </c>
      <c r="D2795" s="23">
        <v>0</v>
      </c>
      <c r="E2795" s="23">
        <v>2300</v>
      </c>
      <c r="F2795" s="31">
        <v>0</v>
      </c>
    </row>
    <row r="2796" spans="1:6" x14ac:dyDescent="0.2">
      <c r="A2796" s="38" t="s">
        <v>93</v>
      </c>
      <c r="B2796" s="23">
        <v>0</v>
      </c>
      <c r="C2796" s="23">
        <v>25</v>
      </c>
      <c r="D2796" s="23">
        <v>0</v>
      </c>
      <c r="E2796" s="23">
        <v>25</v>
      </c>
      <c r="F2796" s="31">
        <v>0</v>
      </c>
    </row>
    <row r="2797" spans="1:6" x14ac:dyDescent="0.2">
      <c r="A2797" s="37" t="s">
        <v>121</v>
      </c>
      <c r="B2797" s="23">
        <v>177100</v>
      </c>
      <c r="C2797" s="23">
        <v>0</v>
      </c>
      <c r="D2797" s="23">
        <v>0</v>
      </c>
      <c r="E2797" s="23">
        <v>0</v>
      </c>
      <c r="F2797" s="31">
        <v>0</v>
      </c>
    </row>
    <row r="2798" spans="1:6" x14ac:dyDescent="0.2">
      <c r="A2798" s="38" t="s">
        <v>645</v>
      </c>
      <c r="B2798" s="23">
        <v>177100</v>
      </c>
      <c r="C2798" s="23">
        <v>0</v>
      </c>
      <c r="D2798" s="23">
        <v>0</v>
      </c>
      <c r="E2798" s="23">
        <v>0</v>
      </c>
      <c r="F2798" s="31">
        <v>0</v>
      </c>
    </row>
    <row r="2799" spans="1:6" x14ac:dyDescent="0.2">
      <c r="A2799" s="36" t="s">
        <v>8</v>
      </c>
      <c r="B2799" s="23">
        <v>5252271.8699999992</v>
      </c>
      <c r="C2799" s="23">
        <v>5252271.87</v>
      </c>
      <c r="D2799" s="23">
        <v>0</v>
      </c>
      <c r="E2799" s="23">
        <v>5252271.87</v>
      </c>
      <c r="F2799" s="31">
        <v>0</v>
      </c>
    </row>
    <row r="2800" spans="1:6" x14ac:dyDescent="0.2">
      <c r="A2800" s="37" t="s">
        <v>9</v>
      </c>
      <c r="B2800" s="23">
        <v>5252271.8699999992</v>
      </c>
      <c r="C2800" s="23">
        <v>5202271.87</v>
      </c>
      <c r="D2800" s="23">
        <v>0</v>
      </c>
      <c r="E2800" s="23">
        <v>5202271.87</v>
      </c>
      <c r="F2800" s="31">
        <v>0</v>
      </c>
    </row>
    <row r="2801" spans="1:6" x14ac:dyDescent="0.2">
      <c r="A2801" s="38" t="s">
        <v>10</v>
      </c>
      <c r="B2801" s="23">
        <v>2368584</v>
      </c>
      <c r="C2801" s="23">
        <v>2248901.9700000002</v>
      </c>
      <c r="D2801" s="23">
        <v>0</v>
      </c>
      <c r="E2801" s="23">
        <v>2248901.9700000002</v>
      </c>
      <c r="F2801" s="31">
        <v>0</v>
      </c>
    </row>
    <row r="2802" spans="1:6" x14ac:dyDescent="0.2">
      <c r="A2802" s="38" t="s">
        <v>13</v>
      </c>
      <c r="B2802" s="23">
        <v>36946.32</v>
      </c>
      <c r="C2802" s="23">
        <v>36946.32</v>
      </c>
      <c r="D2802" s="23">
        <v>0</v>
      </c>
      <c r="E2802" s="23">
        <v>36946.32</v>
      </c>
      <c r="F2802" s="31">
        <v>0</v>
      </c>
    </row>
    <row r="2803" spans="1:6" x14ac:dyDescent="0.2">
      <c r="A2803" s="38" t="s">
        <v>15</v>
      </c>
      <c r="B2803" s="23">
        <v>328121.86</v>
      </c>
      <c r="C2803" s="23">
        <v>252843.56</v>
      </c>
      <c r="D2803" s="23">
        <v>0</v>
      </c>
      <c r="E2803" s="23">
        <v>252843.56</v>
      </c>
      <c r="F2803" s="31">
        <v>0</v>
      </c>
    </row>
    <row r="2804" spans="1:6" x14ac:dyDescent="0.2">
      <c r="A2804" s="38" t="s">
        <v>17</v>
      </c>
      <c r="B2804" s="23">
        <v>103078.28</v>
      </c>
      <c r="C2804" s="23">
        <v>72636.34</v>
      </c>
      <c r="D2804" s="23">
        <v>0</v>
      </c>
      <c r="E2804" s="23">
        <v>72636.34</v>
      </c>
      <c r="F2804" s="31">
        <v>0</v>
      </c>
    </row>
    <row r="2805" spans="1:6" x14ac:dyDescent="0.2">
      <c r="A2805" s="38" t="s">
        <v>19</v>
      </c>
      <c r="B2805" s="23">
        <v>660</v>
      </c>
      <c r="C2805" s="23">
        <v>660</v>
      </c>
      <c r="D2805" s="23">
        <v>0</v>
      </c>
      <c r="E2805" s="23">
        <v>660</v>
      </c>
      <c r="F2805" s="31">
        <v>0</v>
      </c>
    </row>
    <row r="2806" spans="1:6" x14ac:dyDescent="0.2">
      <c r="A2806" s="38" t="s">
        <v>21</v>
      </c>
      <c r="B2806" s="23">
        <v>5280</v>
      </c>
      <c r="C2806" s="23">
        <v>5280</v>
      </c>
      <c r="D2806" s="23">
        <v>0</v>
      </c>
      <c r="E2806" s="23">
        <v>5280</v>
      </c>
      <c r="F2806" s="31">
        <v>0</v>
      </c>
    </row>
    <row r="2807" spans="1:6" x14ac:dyDescent="0.2">
      <c r="A2807" s="38" t="s">
        <v>23</v>
      </c>
      <c r="B2807" s="23">
        <v>184.73</v>
      </c>
      <c r="C2807" s="23">
        <v>184.73</v>
      </c>
      <c r="D2807" s="23">
        <v>0</v>
      </c>
      <c r="E2807" s="23">
        <v>184.73</v>
      </c>
      <c r="F2807" s="31">
        <v>0</v>
      </c>
    </row>
    <row r="2808" spans="1:6" x14ac:dyDescent="0.2">
      <c r="A2808" s="38" t="s">
        <v>25</v>
      </c>
      <c r="B2808" s="23">
        <v>1108.3900000000001</v>
      </c>
      <c r="C2808" s="23">
        <v>1108.3900000000001</v>
      </c>
      <c r="D2808" s="23">
        <v>0</v>
      </c>
      <c r="E2808" s="23">
        <v>1108.3900000000001</v>
      </c>
      <c r="F2808" s="31">
        <v>0</v>
      </c>
    </row>
    <row r="2809" spans="1:6" x14ac:dyDescent="0.2">
      <c r="A2809" s="38" t="s">
        <v>27</v>
      </c>
      <c r="B2809" s="23">
        <v>10426.629999999999</v>
      </c>
      <c r="C2809" s="23">
        <v>44053.979999999996</v>
      </c>
      <c r="D2809" s="23">
        <v>0</v>
      </c>
      <c r="E2809" s="23">
        <v>44053.979999999996</v>
      </c>
      <c r="F2809" s="31">
        <v>0</v>
      </c>
    </row>
    <row r="2810" spans="1:6" x14ac:dyDescent="0.2">
      <c r="A2810" s="38" t="s">
        <v>29</v>
      </c>
      <c r="B2810" s="23">
        <v>2895.84</v>
      </c>
      <c r="C2810" s="23">
        <v>47712.630000000005</v>
      </c>
      <c r="D2810" s="23">
        <v>0</v>
      </c>
      <c r="E2810" s="23">
        <v>47712.630000000005</v>
      </c>
      <c r="F2810" s="31">
        <v>0</v>
      </c>
    </row>
    <row r="2811" spans="1:6" x14ac:dyDescent="0.2">
      <c r="A2811" s="38" t="s">
        <v>265</v>
      </c>
      <c r="B2811" s="23">
        <v>1531932</v>
      </c>
      <c r="C2811" s="23">
        <v>1737618.49</v>
      </c>
      <c r="D2811" s="23">
        <v>0</v>
      </c>
      <c r="E2811" s="23">
        <v>1737618.49</v>
      </c>
      <c r="F2811" s="31">
        <v>0</v>
      </c>
    </row>
    <row r="2812" spans="1:6" x14ac:dyDescent="0.2">
      <c r="A2812" s="38" t="s">
        <v>31</v>
      </c>
      <c r="B2812" s="23">
        <v>2459.2399999999998</v>
      </c>
      <c r="C2812" s="23">
        <v>14060.48</v>
      </c>
      <c r="D2812" s="23">
        <v>0</v>
      </c>
      <c r="E2812" s="23">
        <v>14060.48</v>
      </c>
      <c r="F2812" s="31">
        <v>0</v>
      </c>
    </row>
    <row r="2813" spans="1:6" x14ac:dyDescent="0.2">
      <c r="A2813" s="38" t="s">
        <v>33</v>
      </c>
      <c r="B2813" s="23">
        <v>4918.47</v>
      </c>
      <c r="C2813" s="23">
        <v>11182.470000000001</v>
      </c>
      <c r="D2813" s="23">
        <v>0</v>
      </c>
      <c r="E2813" s="23">
        <v>11182.470000000001</v>
      </c>
      <c r="F2813" s="31">
        <v>0</v>
      </c>
    </row>
    <row r="2814" spans="1:6" x14ac:dyDescent="0.2">
      <c r="A2814" s="38" t="s">
        <v>35</v>
      </c>
      <c r="B2814" s="23">
        <v>497904.25</v>
      </c>
      <c r="C2814" s="23">
        <v>523353.25</v>
      </c>
      <c r="D2814" s="23">
        <v>0</v>
      </c>
      <c r="E2814" s="23">
        <v>523353.25</v>
      </c>
      <c r="F2814" s="31">
        <v>0</v>
      </c>
    </row>
    <row r="2815" spans="1:6" x14ac:dyDescent="0.2">
      <c r="A2815" s="38" t="s">
        <v>37</v>
      </c>
      <c r="B2815" s="23">
        <v>328121.86</v>
      </c>
      <c r="C2815" s="23">
        <v>196079.25999999998</v>
      </c>
      <c r="D2815" s="23">
        <v>0</v>
      </c>
      <c r="E2815" s="23">
        <v>196079.25999999998</v>
      </c>
      <c r="F2815" s="31">
        <v>0</v>
      </c>
    </row>
    <row r="2816" spans="1:6" x14ac:dyDescent="0.2">
      <c r="A2816" s="38" t="s">
        <v>39</v>
      </c>
      <c r="B2816" s="23">
        <v>29650</v>
      </c>
      <c r="C2816" s="23">
        <v>9650</v>
      </c>
      <c r="D2816" s="23">
        <v>0</v>
      </c>
      <c r="E2816" s="23">
        <v>9650</v>
      </c>
      <c r="F2816" s="31">
        <v>0</v>
      </c>
    </row>
    <row r="2817" spans="1:6" x14ac:dyDescent="0.2">
      <c r="A2817" s="37" t="s">
        <v>290</v>
      </c>
      <c r="B2817" s="23">
        <v>0</v>
      </c>
      <c r="C2817" s="23">
        <v>50000</v>
      </c>
      <c r="D2817" s="23">
        <v>0</v>
      </c>
      <c r="E2817" s="23">
        <v>50000</v>
      </c>
      <c r="F2817" s="31">
        <v>0</v>
      </c>
    </row>
    <row r="2818" spans="1:6" x14ac:dyDescent="0.2">
      <c r="A2818" s="38" t="s">
        <v>291</v>
      </c>
      <c r="B2818" s="23">
        <v>0</v>
      </c>
      <c r="C2818" s="23">
        <v>50000</v>
      </c>
      <c r="D2818" s="23">
        <v>0</v>
      </c>
      <c r="E2818" s="23">
        <v>50000</v>
      </c>
      <c r="F2818" s="31">
        <v>0</v>
      </c>
    </row>
    <row r="2819" spans="1:6" x14ac:dyDescent="0.2">
      <c r="A2819" s="35" t="s">
        <v>282</v>
      </c>
      <c r="B2819" s="23">
        <v>4000000</v>
      </c>
      <c r="C2819" s="23">
        <v>4177100.0000000005</v>
      </c>
      <c r="D2819" s="23">
        <v>-638565.63</v>
      </c>
      <c r="E2819" s="23">
        <v>3538534.37</v>
      </c>
      <c r="F2819" s="31">
        <v>-0.15287295731488351</v>
      </c>
    </row>
    <row r="2820" spans="1:6" x14ac:dyDescent="0.2">
      <c r="A2820" s="36" t="s">
        <v>637</v>
      </c>
      <c r="B2820" s="23">
        <v>3466854.29</v>
      </c>
      <c r="C2820" s="23">
        <v>3751097.1500000004</v>
      </c>
      <c r="D2820" s="23">
        <v>-610257.96</v>
      </c>
      <c r="E2820" s="23">
        <v>3140839.19</v>
      </c>
      <c r="F2820" s="31">
        <v>-0.16268785787112977</v>
      </c>
    </row>
    <row r="2821" spans="1:6" x14ac:dyDescent="0.2">
      <c r="A2821" s="37" t="s">
        <v>97</v>
      </c>
      <c r="B2821" s="23">
        <v>32200</v>
      </c>
      <c r="C2821" s="23">
        <v>2037294.28</v>
      </c>
      <c r="D2821" s="23">
        <v>-3672.6099999999997</v>
      </c>
      <c r="E2821" s="23">
        <v>2033621.6700000002</v>
      </c>
      <c r="F2821" s="31">
        <v>-1.8026899874278347E-3</v>
      </c>
    </row>
    <row r="2822" spans="1:6" x14ac:dyDescent="0.2">
      <c r="A2822" s="38" t="s">
        <v>98</v>
      </c>
      <c r="B2822" s="23">
        <v>0</v>
      </c>
      <c r="C2822" s="23">
        <v>229715</v>
      </c>
      <c r="D2822" s="23">
        <v>0</v>
      </c>
      <c r="E2822" s="23">
        <v>229715</v>
      </c>
      <c r="F2822" s="31">
        <v>0</v>
      </c>
    </row>
    <row r="2823" spans="1:6" x14ac:dyDescent="0.2">
      <c r="A2823" s="38" t="s">
        <v>100</v>
      </c>
      <c r="B2823" s="23">
        <v>0</v>
      </c>
      <c r="C2823" s="23">
        <v>76676.61</v>
      </c>
      <c r="D2823" s="23">
        <v>0</v>
      </c>
      <c r="E2823" s="23">
        <v>76676.61</v>
      </c>
      <c r="F2823" s="31">
        <v>0</v>
      </c>
    </row>
    <row r="2824" spans="1:6" x14ac:dyDescent="0.2">
      <c r="A2824" s="38" t="s">
        <v>640</v>
      </c>
      <c r="B2824" s="23">
        <v>21105.599999999999</v>
      </c>
      <c r="C2824" s="23">
        <v>9868.3599999999988</v>
      </c>
      <c r="D2824" s="23">
        <v>-2415.35</v>
      </c>
      <c r="E2824" s="23">
        <v>7453.0099999999984</v>
      </c>
      <c r="F2824" s="31">
        <v>-0.24475698089652184</v>
      </c>
    </row>
    <row r="2825" spans="1:6" x14ac:dyDescent="0.2">
      <c r="A2825" s="38" t="s">
        <v>104</v>
      </c>
      <c r="B2825" s="23">
        <v>0</v>
      </c>
      <c r="C2825" s="23">
        <v>1323575</v>
      </c>
      <c r="D2825" s="23">
        <v>0</v>
      </c>
      <c r="E2825" s="23">
        <v>1323575</v>
      </c>
      <c r="F2825" s="31">
        <v>0</v>
      </c>
    </row>
    <row r="2826" spans="1:6" x14ac:dyDescent="0.2">
      <c r="A2826" s="38" t="s">
        <v>106</v>
      </c>
      <c r="B2826" s="23">
        <v>11094.4</v>
      </c>
      <c r="C2826" s="23">
        <v>174049.31</v>
      </c>
      <c r="D2826" s="23">
        <v>-1257.26</v>
      </c>
      <c r="E2826" s="23">
        <v>172792.05</v>
      </c>
      <c r="F2826" s="31">
        <v>-7.2235850863183546E-3</v>
      </c>
    </row>
    <row r="2827" spans="1:6" x14ac:dyDescent="0.2">
      <c r="A2827" s="38" t="s">
        <v>108</v>
      </c>
      <c r="B2827" s="23">
        <v>0</v>
      </c>
      <c r="C2827" s="23">
        <v>223410</v>
      </c>
      <c r="D2827" s="23">
        <v>0</v>
      </c>
      <c r="E2827" s="23">
        <v>223410</v>
      </c>
      <c r="F2827" s="31">
        <v>0</v>
      </c>
    </row>
    <row r="2828" spans="1:6" x14ac:dyDescent="0.2">
      <c r="A2828" s="37" t="s">
        <v>121</v>
      </c>
      <c r="B2828" s="23">
        <v>3347473.59</v>
      </c>
      <c r="C2828" s="23">
        <v>1613312.9300000002</v>
      </c>
      <c r="D2828" s="23">
        <v>-606585.35</v>
      </c>
      <c r="E2828" s="23">
        <v>1006727.5800000001</v>
      </c>
      <c r="F2828" s="31">
        <v>-0.37598740995648</v>
      </c>
    </row>
    <row r="2829" spans="1:6" x14ac:dyDescent="0.2">
      <c r="A2829" s="38" t="s">
        <v>357</v>
      </c>
      <c r="B2829" s="23">
        <v>24000</v>
      </c>
      <c r="C2829" s="23">
        <v>8000</v>
      </c>
      <c r="D2829" s="23">
        <v>0</v>
      </c>
      <c r="E2829" s="23">
        <v>8000</v>
      </c>
      <c r="F2829" s="31">
        <v>0</v>
      </c>
    </row>
    <row r="2830" spans="1:6" x14ac:dyDescent="0.2">
      <c r="A2830" s="38" t="s">
        <v>645</v>
      </c>
      <c r="B2830" s="23">
        <v>500000</v>
      </c>
      <c r="C2830" s="23">
        <v>78000</v>
      </c>
      <c r="D2830" s="23">
        <v>0</v>
      </c>
      <c r="E2830" s="23">
        <v>78000</v>
      </c>
      <c r="F2830" s="31">
        <v>0</v>
      </c>
    </row>
    <row r="2831" spans="1:6" x14ac:dyDescent="0.2">
      <c r="A2831" s="38" t="s">
        <v>149</v>
      </c>
      <c r="B2831" s="23">
        <v>17000</v>
      </c>
      <c r="C2831" s="23">
        <v>15000</v>
      </c>
      <c r="D2831" s="23">
        <v>0</v>
      </c>
      <c r="E2831" s="23">
        <v>15000</v>
      </c>
      <c r="F2831" s="31">
        <v>0</v>
      </c>
    </row>
    <row r="2832" spans="1:6" x14ac:dyDescent="0.2">
      <c r="A2832" s="38" t="s">
        <v>465</v>
      </c>
      <c r="B2832" s="23">
        <v>399519.96</v>
      </c>
      <c r="C2832" s="23">
        <v>48160</v>
      </c>
      <c r="D2832" s="23">
        <v>0</v>
      </c>
      <c r="E2832" s="23">
        <v>48160</v>
      </c>
      <c r="F2832" s="31">
        <v>0</v>
      </c>
    </row>
    <row r="2833" spans="1:6" x14ac:dyDescent="0.2">
      <c r="A2833" s="38" t="s">
        <v>159</v>
      </c>
      <c r="B2833" s="23">
        <v>0</v>
      </c>
      <c r="C2833" s="23">
        <v>17984.82</v>
      </c>
      <c r="D2833" s="23">
        <v>0</v>
      </c>
      <c r="E2833" s="23">
        <v>17984.82</v>
      </c>
      <c r="F2833" s="31">
        <v>0</v>
      </c>
    </row>
    <row r="2834" spans="1:6" x14ac:dyDescent="0.2">
      <c r="A2834" s="38" t="s">
        <v>652</v>
      </c>
      <c r="B2834" s="23">
        <v>173752.32000000001</v>
      </c>
      <c r="C2834" s="23">
        <v>0</v>
      </c>
      <c r="D2834" s="23">
        <v>0</v>
      </c>
      <c r="E2834" s="23">
        <v>0</v>
      </c>
      <c r="F2834" s="31">
        <v>0</v>
      </c>
    </row>
    <row r="2835" spans="1:6" x14ac:dyDescent="0.2">
      <c r="A2835" s="38" t="s">
        <v>314</v>
      </c>
      <c r="B2835" s="23">
        <v>40000</v>
      </c>
      <c r="C2835" s="23">
        <v>0</v>
      </c>
      <c r="D2835" s="23">
        <v>0</v>
      </c>
      <c r="E2835" s="23">
        <v>0</v>
      </c>
      <c r="F2835" s="31">
        <v>0</v>
      </c>
    </row>
    <row r="2836" spans="1:6" x14ac:dyDescent="0.2">
      <c r="A2836" s="38" t="s">
        <v>655</v>
      </c>
      <c r="B2836" s="23">
        <v>8000</v>
      </c>
      <c r="C2836" s="23">
        <v>8000</v>
      </c>
      <c r="D2836" s="23">
        <v>0</v>
      </c>
      <c r="E2836" s="23">
        <v>8000</v>
      </c>
      <c r="F2836" s="31">
        <v>0</v>
      </c>
    </row>
    <row r="2837" spans="1:6" x14ac:dyDescent="0.2">
      <c r="A2837" s="38" t="s">
        <v>124</v>
      </c>
      <c r="B2837" s="23">
        <v>1923400.16</v>
      </c>
      <c r="C2837" s="23">
        <v>752931.42999999993</v>
      </c>
      <c r="D2837" s="23">
        <v>0</v>
      </c>
      <c r="E2837" s="23">
        <v>752931.42999999993</v>
      </c>
      <c r="F2837" s="31">
        <v>0</v>
      </c>
    </row>
    <row r="2838" spans="1:6" x14ac:dyDescent="0.2">
      <c r="A2838" s="38" t="s">
        <v>351</v>
      </c>
      <c r="B2838" s="23">
        <v>146689</v>
      </c>
      <c r="C2838" s="23">
        <v>0</v>
      </c>
      <c r="D2838" s="23">
        <v>0</v>
      </c>
      <c r="E2838" s="23">
        <v>0</v>
      </c>
      <c r="F2838" s="31">
        <v>0</v>
      </c>
    </row>
    <row r="2839" spans="1:6" x14ac:dyDescent="0.2">
      <c r="A2839" s="38" t="s">
        <v>128</v>
      </c>
      <c r="B2839" s="23">
        <v>27157.15</v>
      </c>
      <c r="C2839" s="23">
        <v>0</v>
      </c>
      <c r="D2839" s="23">
        <v>0</v>
      </c>
      <c r="E2839" s="23">
        <v>0</v>
      </c>
      <c r="F2839" s="31">
        <v>0</v>
      </c>
    </row>
    <row r="2840" spans="1:6" x14ac:dyDescent="0.2">
      <c r="A2840" s="38" t="s">
        <v>288</v>
      </c>
      <c r="B2840" s="23">
        <v>30000</v>
      </c>
      <c r="C2840" s="23">
        <v>606585.35</v>
      </c>
      <c r="D2840" s="23">
        <v>-606585.35</v>
      </c>
      <c r="E2840" s="23">
        <v>0</v>
      </c>
      <c r="F2840" s="31">
        <v>-1</v>
      </c>
    </row>
    <row r="2841" spans="1:6" x14ac:dyDescent="0.2">
      <c r="A2841" s="38" t="s">
        <v>473</v>
      </c>
      <c r="B2841" s="23">
        <v>5000</v>
      </c>
      <c r="C2841" s="23">
        <v>1500.8000000000002</v>
      </c>
      <c r="D2841" s="23">
        <v>0</v>
      </c>
      <c r="E2841" s="23">
        <v>1500.8000000000002</v>
      </c>
      <c r="F2841" s="31">
        <v>0</v>
      </c>
    </row>
    <row r="2842" spans="1:6" x14ac:dyDescent="0.2">
      <c r="A2842" s="38" t="s">
        <v>178</v>
      </c>
      <c r="B2842" s="23">
        <v>52955</v>
      </c>
      <c r="C2842" s="23">
        <v>67955</v>
      </c>
      <c r="D2842" s="23">
        <v>0</v>
      </c>
      <c r="E2842" s="23">
        <v>67955</v>
      </c>
      <c r="F2842" s="31">
        <v>0</v>
      </c>
    </row>
    <row r="2843" spans="1:6" x14ac:dyDescent="0.2">
      <c r="A2843" s="38" t="s">
        <v>218</v>
      </c>
      <c r="B2843" s="23">
        <v>0</v>
      </c>
      <c r="C2843" s="23">
        <v>7000</v>
      </c>
      <c r="D2843" s="23">
        <v>0</v>
      </c>
      <c r="E2843" s="23">
        <v>7000</v>
      </c>
      <c r="F2843" s="31">
        <v>0</v>
      </c>
    </row>
    <row r="2844" spans="1:6" x14ac:dyDescent="0.2">
      <c r="A2844" s="38" t="s">
        <v>168</v>
      </c>
      <c r="B2844" s="23">
        <v>0</v>
      </c>
      <c r="C2844" s="23">
        <v>2195.5300000000002</v>
      </c>
      <c r="D2844" s="23">
        <v>0</v>
      </c>
      <c r="E2844" s="23">
        <v>2195.5300000000002</v>
      </c>
      <c r="F2844" s="31">
        <v>0</v>
      </c>
    </row>
    <row r="2845" spans="1:6" x14ac:dyDescent="0.2">
      <c r="A2845" s="37" t="s">
        <v>231</v>
      </c>
      <c r="B2845" s="23">
        <v>87180.7</v>
      </c>
      <c r="C2845" s="23">
        <v>100489.94</v>
      </c>
      <c r="D2845" s="23">
        <v>0</v>
      </c>
      <c r="E2845" s="23">
        <v>100489.94</v>
      </c>
      <c r="F2845" s="31">
        <v>0</v>
      </c>
    </row>
    <row r="2846" spans="1:6" x14ac:dyDescent="0.2">
      <c r="A2846" s="38" t="s">
        <v>236</v>
      </c>
      <c r="B2846" s="23">
        <v>0</v>
      </c>
      <c r="C2846" s="23">
        <v>84870.24</v>
      </c>
      <c r="D2846" s="23">
        <v>0</v>
      </c>
      <c r="E2846" s="23">
        <v>84870.24</v>
      </c>
      <c r="F2846" s="31">
        <v>0</v>
      </c>
    </row>
    <row r="2847" spans="1:6" x14ac:dyDescent="0.2">
      <c r="A2847" s="38" t="s">
        <v>232</v>
      </c>
      <c r="B2847" s="23">
        <v>15400</v>
      </c>
      <c r="C2847" s="23">
        <v>6639</v>
      </c>
      <c r="D2847" s="23">
        <v>0</v>
      </c>
      <c r="E2847" s="23">
        <v>6639</v>
      </c>
      <c r="F2847" s="31">
        <v>0</v>
      </c>
    </row>
    <row r="2848" spans="1:6" x14ac:dyDescent="0.2">
      <c r="A2848" s="38" t="s">
        <v>670</v>
      </c>
      <c r="B2848" s="23">
        <v>62800</v>
      </c>
      <c r="C2848" s="23">
        <v>0</v>
      </c>
      <c r="D2848" s="23">
        <v>0</v>
      </c>
      <c r="E2848" s="23">
        <v>0</v>
      </c>
      <c r="F2848" s="31">
        <v>0</v>
      </c>
    </row>
    <row r="2849" spans="1:6" x14ac:dyDescent="0.2">
      <c r="A2849" s="38" t="s">
        <v>234</v>
      </c>
      <c r="B2849" s="23">
        <v>8980.7000000000007</v>
      </c>
      <c r="C2849" s="23">
        <v>8980.7000000000007</v>
      </c>
      <c r="D2849" s="23">
        <v>0</v>
      </c>
      <c r="E2849" s="23">
        <v>8980.7000000000007</v>
      </c>
      <c r="F2849" s="31">
        <v>0</v>
      </c>
    </row>
    <row r="2850" spans="1:6" x14ac:dyDescent="0.2">
      <c r="A2850" s="36" t="s">
        <v>665</v>
      </c>
      <c r="B2850" s="23">
        <v>533145.71</v>
      </c>
      <c r="C2850" s="23">
        <v>426002.85</v>
      </c>
      <c r="D2850" s="23">
        <v>-28307.67</v>
      </c>
      <c r="E2850" s="23">
        <v>397695.18</v>
      </c>
      <c r="F2850" s="31">
        <v>-6.6449485021050914E-2</v>
      </c>
    </row>
    <row r="2851" spans="1:6" x14ac:dyDescent="0.2">
      <c r="A2851" s="37" t="s">
        <v>121</v>
      </c>
      <c r="B2851" s="23">
        <v>209645.71</v>
      </c>
      <c r="C2851" s="23">
        <v>31002.85</v>
      </c>
      <c r="D2851" s="23">
        <v>-28307.67</v>
      </c>
      <c r="E2851" s="23">
        <v>2695.1800000000003</v>
      </c>
      <c r="F2851" s="31">
        <v>-0.91306670193224171</v>
      </c>
    </row>
    <row r="2852" spans="1:6" x14ac:dyDescent="0.2">
      <c r="A2852" s="38" t="s">
        <v>357</v>
      </c>
      <c r="B2852" s="23">
        <v>29200</v>
      </c>
      <c r="C2852" s="23">
        <v>0</v>
      </c>
      <c r="D2852" s="23">
        <v>0</v>
      </c>
      <c r="E2852" s="23">
        <v>0</v>
      </c>
      <c r="F2852" s="31">
        <v>0</v>
      </c>
    </row>
    <row r="2853" spans="1:6" x14ac:dyDescent="0.2">
      <c r="A2853" s="38" t="s">
        <v>351</v>
      </c>
      <c r="B2853" s="23">
        <v>25000</v>
      </c>
      <c r="C2853" s="23">
        <v>25000</v>
      </c>
      <c r="D2853" s="23">
        <v>-25000</v>
      </c>
      <c r="E2853" s="23">
        <v>0</v>
      </c>
      <c r="F2853" s="31">
        <v>-1</v>
      </c>
    </row>
    <row r="2854" spans="1:6" x14ac:dyDescent="0.2">
      <c r="A2854" s="38" t="s">
        <v>128</v>
      </c>
      <c r="B2854" s="23">
        <v>107142.86</v>
      </c>
      <c r="C2854" s="23">
        <v>0</v>
      </c>
      <c r="D2854" s="23">
        <v>0</v>
      </c>
      <c r="E2854" s="23">
        <v>0</v>
      </c>
      <c r="F2854" s="31">
        <v>0</v>
      </c>
    </row>
    <row r="2855" spans="1:6" x14ac:dyDescent="0.2">
      <c r="A2855" s="38" t="s">
        <v>359</v>
      </c>
      <c r="B2855" s="23">
        <v>40300</v>
      </c>
      <c r="C2855" s="23">
        <v>0</v>
      </c>
      <c r="D2855" s="23">
        <v>0</v>
      </c>
      <c r="E2855" s="23">
        <v>0</v>
      </c>
      <c r="F2855" s="31">
        <v>0</v>
      </c>
    </row>
    <row r="2856" spans="1:6" x14ac:dyDescent="0.2">
      <c r="A2856" s="38" t="s">
        <v>178</v>
      </c>
      <c r="B2856" s="23">
        <v>6002.85</v>
      </c>
      <c r="C2856" s="23">
        <v>6002.85</v>
      </c>
      <c r="D2856" s="23">
        <v>-3307.67</v>
      </c>
      <c r="E2856" s="23">
        <v>2695.1800000000003</v>
      </c>
      <c r="F2856" s="31">
        <v>-0.55101660044812051</v>
      </c>
    </row>
    <row r="2857" spans="1:6" x14ac:dyDescent="0.2">
      <c r="A2857" s="38" t="s">
        <v>342</v>
      </c>
      <c r="B2857" s="23">
        <v>2000</v>
      </c>
      <c r="C2857" s="23">
        <v>0</v>
      </c>
      <c r="D2857" s="23">
        <v>0</v>
      </c>
      <c r="E2857" s="23">
        <v>0</v>
      </c>
      <c r="F2857" s="31">
        <v>0</v>
      </c>
    </row>
    <row r="2858" spans="1:6" x14ac:dyDescent="0.2">
      <c r="A2858" s="37" t="s">
        <v>231</v>
      </c>
      <c r="B2858" s="23">
        <v>323500</v>
      </c>
      <c r="C2858" s="23">
        <v>395000</v>
      </c>
      <c r="D2858" s="23">
        <v>0</v>
      </c>
      <c r="E2858" s="23">
        <v>395000</v>
      </c>
      <c r="F2858" s="31">
        <v>0</v>
      </c>
    </row>
    <row r="2859" spans="1:6" x14ac:dyDescent="0.2">
      <c r="A2859" s="38" t="s">
        <v>236</v>
      </c>
      <c r="B2859" s="23">
        <v>0</v>
      </c>
      <c r="C2859" s="23">
        <v>6350.4</v>
      </c>
      <c r="D2859" s="23">
        <v>0</v>
      </c>
      <c r="E2859" s="23">
        <v>6350.4</v>
      </c>
      <c r="F2859" s="31">
        <v>0</v>
      </c>
    </row>
    <row r="2860" spans="1:6" x14ac:dyDescent="0.2">
      <c r="A2860" s="38" t="s">
        <v>232</v>
      </c>
      <c r="B2860" s="23">
        <v>320000</v>
      </c>
      <c r="C2860" s="23">
        <v>331478</v>
      </c>
      <c r="D2860" s="23">
        <v>0</v>
      </c>
      <c r="E2860" s="23">
        <v>331478</v>
      </c>
      <c r="F2860" s="31">
        <v>0</v>
      </c>
    </row>
    <row r="2861" spans="1:6" x14ac:dyDescent="0.2">
      <c r="A2861" s="38" t="s">
        <v>234</v>
      </c>
      <c r="B2861" s="23">
        <v>3500</v>
      </c>
      <c r="C2861" s="23">
        <v>57171.6</v>
      </c>
      <c r="D2861" s="23">
        <v>0</v>
      </c>
      <c r="E2861" s="23">
        <v>57171.6</v>
      </c>
      <c r="F2861" s="31">
        <v>0</v>
      </c>
    </row>
    <row r="2862" spans="1:6" x14ac:dyDescent="0.2">
      <c r="A2862" s="24" t="s">
        <v>1284</v>
      </c>
      <c r="B2862" s="23">
        <v>5801417.5999999996</v>
      </c>
      <c r="C2862" s="23">
        <v>5789872.2199999997</v>
      </c>
      <c r="D2862" s="23">
        <v>-334102.92</v>
      </c>
      <c r="E2862" s="23">
        <v>5455769.2999999998</v>
      </c>
      <c r="F2862" s="31">
        <v>-5.7704713904722406E-2</v>
      </c>
    </row>
    <row r="2863" spans="1:6" x14ac:dyDescent="0.2">
      <c r="A2863" s="34" t="s">
        <v>1285</v>
      </c>
      <c r="B2863" s="23">
        <v>5801417.5999999996</v>
      </c>
      <c r="C2863" s="23">
        <v>5789872.2199999997</v>
      </c>
      <c r="D2863" s="23">
        <v>-334102.92</v>
      </c>
      <c r="E2863" s="23">
        <v>5455769.2999999998</v>
      </c>
      <c r="F2863" s="31">
        <v>-5.7704713904722406E-2</v>
      </c>
    </row>
    <row r="2864" spans="1:6" x14ac:dyDescent="0.2">
      <c r="A2864" s="35" t="s">
        <v>7</v>
      </c>
      <c r="B2864" s="23">
        <v>1811417.5999999999</v>
      </c>
      <c r="C2864" s="23">
        <v>1799872.22</v>
      </c>
      <c r="D2864" s="23">
        <v>-49951.88</v>
      </c>
      <c r="E2864" s="23">
        <v>1749920.34</v>
      </c>
      <c r="F2864" s="31">
        <v>-2.7753014600114222E-2</v>
      </c>
    </row>
    <row r="2865" spans="1:6" x14ac:dyDescent="0.2">
      <c r="A2865" s="36" t="s">
        <v>8</v>
      </c>
      <c r="B2865" s="23">
        <v>1811417.5999999999</v>
      </c>
      <c r="C2865" s="23">
        <v>1799872.22</v>
      </c>
      <c r="D2865" s="23">
        <v>-49951.88</v>
      </c>
      <c r="E2865" s="23">
        <v>1749920.34</v>
      </c>
      <c r="F2865" s="31">
        <v>-2.7753014600114222E-2</v>
      </c>
    </row>
    <row r="2866" spans="1:6" x14ac:dyDescent="0.2">
      <c r="A2866" s="37" t="s">
        <v>9</v>
      </c>
      <c r="B2866" s="23">
        <v>1811417.5999999999</v>
      </c>
      <c r="C2866" s="23">
        <v>1799872.22</v>
      </c>
      <c r="D2866" s="23">
        <v>-49951.88</v>
      </c>
      <c r="E2866" s="23">
        <v>1749920.34</v>
      </c>
      <c r="F2866" s="31">
        <v>-2.7753014600114222E-2</v>
      </c>
    </row>
    <row r="2867" spans="1:6" x14ac:dyDescent="0.2">
      <c r="A2867" s="38" t="s">
        <v>10</v>
      </c>
      <c r="B2867" s="23">
        <v>777108</v>
      </c>
      <c r="C2867" s="23">
        <v>758379.9</v>
      </c>
      <c r="D2867" s="23">
        <v>-30278.45</v>
      </c>
      <c r="E2867" s="23">
        <v>728101.45000000007</v>
      </c>
      <c r="F2867" s="31">
        <v>-3.9925174704656598E-2</v>
      </c>
    </row>
    <row r="2868" spans="1:6" x14ac:dyDescent="0.2">
      <c r="A2868" s="38" t="s">
        <v>13</v>
      </c>
      <c r="B2868" s="23">
        <v>67482.12</v>
      </c>
      <c r="C2868" s="23">
        <v>67482.12</v>
      </c>
      <c r="D2868" s="23">
        <v>-7325.16</v>
      </c>
      <c r="E2868" s="23">
        <v>60156.959999999992</v>
      </c>
      <c r="F2868" s="31">
        <v>-0.10854964248307553</v>
      </c>
    </row>
    <row r="2869" spans="1:6" x14ac:dyDescent="0.2">
      <c r="A2869" s="38" t="s">
        <v>15</v>
      </c>
      <c r="B2869" s="23">
        <v>106712.51</v>
      </c>
      <c r="C2869" s="23">
        <v>105987.84</v>
      </c>
      <c r="D2869" s="23">
        <v>0</v>
      </c>
      <c r="E2869" s="23">
        <v>105987.84</v>
      </c>
      <c r="F2869" s="31">
        <v>0</v>
      </c>
    </row>
    <row r="2870" spans="1:6" x14ac:dyDescent="0.2">
      <c r="A2870" s="38" t="s">
        <v>17</v>
      </c>
      <c r="B2870" s="23">
        <v>32465.599999999999</v>
      </c>
      <c r="C2870" s="23">
        <v>32165.599999999999</v>
      </c>
      <c r="D2870" s="23">
        <v>0</v>
      </c>
      <c r="E2870" s="23">
        <v>32165.599999999999</v>
      </c>
      <c r="F2870" s="31">
        <v>0</v>
      </c>
    </row>
    <row r="2871" spans="1:6" x14ac:dyDescent="0.2">
      <c r="A2871" s="38" t="s">
        <v>19</v>
      </c>
      <c r="B2871" s="23">
        <v>1188</v>
      </c>
      <c r="C2871" s="23">
        <v>1188</v>
      </c>
      <c r="D2871" s="23">
        <v>-773.14</v>
      </c>
      <c r="E2871" s="23">
        <v>414.86</v>
      </c>
      <c r="F2871" s="31">
        <v>-0.65079124579124581</v>
      </c>
    </row>
    <row r="2872" spans="1:6" x14ac:dyDescent="0.2">
      <c r="A2872" s="38" t="s">
        <v>21</v>
      </c>
      <c r="B2872" s="23">
        <v>9504</v>
      </c>
      <c r="C2872" s="23">
        <v>9504</v>
      </c>
      <c r="D2872" s="23">
        <v>-3315.71</v>
      </c>
      <c r="E2872" s="23">
        <v>6188.29</v>
      </c>
      <c r="F2872" s="31">
        <v>-0.34887521043771041</v>
      </c>
    </row>
    <row r="2873" spans="1:6" x14ac:dyDescent="0.2">
      <c r="A2873" s="38" t="s">
        <v>23</v>
      </c>
      <c r="B2873" s="23">
        <v>337.41</v>
      </c>
      <c r="C2873" s="23">
        <v>337.41</v>
      </c>
      <c r="D2873" s="23">
        <v>-240.61</v>
      </c>
      <c r="E2873" s="23">
        <v>96.800000000000011</v>
      </c>
      <c r="F2873" s="31">
        <v>-0.71310868083340739</v>
      </c>
    </row>
    <row r="2874" spans="1:6" x14ac:dyDescent="0.2">
      <c r="A2874" s="38" t="s">
        <v>25</v>
      </c>
      <c r="B2874" s="23">
        <v>2024.46</v>
      </c>
      <c r="C2874" s="23">
        <v>2024.46</v>
      </c>
      <c r="D2874" s="23">
        <v>401.95</v>
      </c>
      <c r="E2874" s="23">
        <v>2426.41</v>
      </c>
      <c r="F2874" s="31">
        <v>0.19854677296661824</v>
      </c>
    </row>
    <row r="2875" spans="1:6" x14ac:dyDescent="0.2">
      <c r="A2875" s="38" t="s">
        <v>27</v>
      </c>
      <c r="B2875" s="23">
        <v>5784.98</v>
      </c>
      <c r="C2875" s="23">
        <v>11424.93</v>
      </c>
      <c r="D2875" s="23">
        <v>5277.97</v>
      </c>
      <c r="E2875" s="23">
        <v>16702.900000000001</v>
      </c>
      <c r="F2875" s="31">
        <v>0.46196957005425854</v>
      </c>
    </row>
    <row r="2876" spans="1:6" x14ac:dyDescent="0.2">
      <c r="A2876" s="38" t="s">
        <v>29</v>
      </c>
      <c r="B2876" s="23">
        <v>88535.360000000001</v>
      </c>
      <c r="C2876" s="23">
        <v>88535.360000000001</v>
      </c>
      <c r="D2876" s="23">
        <v>-5675.88</v>
      </c>
      <c r="E2876" s="23">
        <v>82859.48</v>
      </c>
      <c r="F2876" s="31">
        <v>-6.4108622814658456E-2</v>
      </c>
    </row>
    <row r="2877" spans="1:6" x14ac:dyDescent="0.2">
      <c r="A2877" s="38" t="s">
        <v>265</v>
      </c>
      <c r="B2877" s="23">
        <v>435960</v>
      </c>
      <c r="C2877" s="23">
        <v>435960</v>
      </c>
      <c r="D2877" s="23">
        <v>0</v>
      </c>
      <c r="E2877" s="23">
        <v>435960</v>
      </c>
      <c r="F2877" s="31">
        <v>0</v>
      </c>
    </row>
    <row r="2878" spans="1:6" x14ac:dyDescent="0.2">
      <c r="A2878" s="38" t="s">
        <v>31</v>
      </c>
      <c r="B2878" s="23">
        <v>1678.99</v>
      </c>
      <c r="C2878" s="23">
        <v>1678.99</v>
      </c>
      <c r="D2878" s="23">
        <v>-474.96</v>
      </c>
      <c r="E2878" s="23">
        <v>1204.03</v>
      </c>
      <c r="F2878" s="31">
        <v>-0.28288435309322868</v>
      </c>
    </row>
    <row r="2879" spans="1:6" x14ac:dyDescent="0.2">
      <c r="A2879" s="38" t="s">
        <v>33</v>
      </c>
      <c r="B2879" s="23">
        <v>3357.98</v>
      </c>
      <c r="C2879" s="23">
        <v>8650.1299999999992</v>
      </c>
      <c r="D2879" s="23">
        <v>2945.97</v>
      </c>
      <c r="E2879" s="23">
        <v>11596.099999999999</v>
      </c>
      <c r="F2879" s="31">
        <v>0.34056944808921946</v>
      </c>
    </row>
    <row r="2880" spans="1:6" x14ac:dyDescent="0.2">
      <c r="A2880" s="38" t="s">
        <v>35</v>
      </c>
      <c r="B2880" s="23">
        <v>161652.18</v>
      </c>
      <c r="C2880" s="23">
        <v>160552.13999999998</v>
      </c>
      <c r="D2880" s="23">
        <v>0</v>
      </c>
      <c r="E2880" s="23">
        <v>160552.13999999998</v>
      </c>
      <c r="F2880" s="31">
        <v>0</v>
      </c>
    </row>
    <row r="2881" spans="1:6" x14ac:dyDescent="0.2">
      <c r="A2881" s="38" t="s">
        <v>37</v>
      </c>
      <c r="B2881" s="23">
        <v>106712.51</v>
      </c>
      <c r="C2881" s="23">
        <v>105987.84</v>
      </c>
      <c r="D2881" s="23">
        <v>-10493.86</v>
      </c>
      <c r="E2881" s="23">
        <v>95493.98</v>
      </c>
      <c r="F2881" s="31">
        <v>-9.9010037377872798E-2</v>
      </c>
    </row>
    <row r="2882" spans="1:6" x14ac:dyDescent="0.2">
      <c r="A2882" s="38" t="s">
        <v>39</v>
      </c>
      <c r="B2882" s="23">
        <v>10913.5</v>
      </c>
      <c r="C2882" s="23">
        <v>10013.5</v>
      </c>
      <c r="D2882" s="23">
        <v>0</v>
      </c>
      <c r="E2882" s="23">
        <v>10013.5</v>
      </c>
      <c r="F2882" s="31">
        <v>0</v>
      </c>
    </row>
    <row r="2883" spans="1:6" x14ac:dyDescent="0.2">
      <c r="A2883" s="35" t="s">
        <v>282</v>
      </c>
      <c r="B2883" s="23">
        <v>3990000</v>
      </c>
      <c r="C2883" s="23">
        <v>3990000</v>
      </c>
      <c r="D2883" s="23">
        <v>-284151.04000000004</v>
      </c>
      <c r="E2883" s="23">
        <v>3705848.96</v>
      </c>
      <c r="F2883" s="31">
        <v>-7.1215799498746873E-2</v>
      </c>
    </row>
    <row r="2884" spans="1:6" x14ac:dyDescent="0.2">
      <c r="A2884" s="36" t="s">
        <v>1303</v>
      </c>
      <c r="B2884" s="23">
        <v>3990000</v>
      </c>
      <c r="C2884" s="23">
        <v>3990000</v>
      </c>
      <c r="D2884" s="23">
        <v>-284151.04000000004</v>
      </c>
      <c r="E2884" s="23">
        <v>3705848.96</v>
      </c>
      <c r="F2884" s="31">
        <v>-7.1215799498746873E-2</v>
      </c>
    </row>
    <row r="2885" spans="1:6" x14ac:dyDescent="0.2">
      <c r="A2885" s="37" t="s">
        <v>121</v>
      </c>
      <c r="B2885" s="23">
        <v>3966144</v>
      </c>
      <c r="C2885" s="23">
        <v>3966144</v>
      </c>
      <c r="D2885" s="23">
        <v>-284151.04000000004</v>
      </c>
      <c r="E2885" s="23">
        <v>3681992.96</v>
      </c>
      <c r="F2885" s="31">
        <v>-7.1644156137548223E-2</v>
      </c>
    </row>
    <row r="2886" spans="1:6" x14ac:dyDescent="0.2">
      <c r="A2886" s="38" t="s">
        <v>465</v>
      </c>
      <c r="B2886" s="23">
        <v>2843600</v>
      </c>
      <c r="C2886" s="23">
        <v>2843600</v>
      </c>
      <c r="D2886" s="23">
        <v>-205136</v>
      </c>
      <c r="E2886" s="23">
        <v>2638464</v>
      </c>
      <c r="F2886" s="31">
        <v>-7.2139541426360948E-2</v>
      </c>
    </row>
    <row r="2887" spans="1:6" x14ac:dyDescent="0.2">
      <c r="A2887" s="38" t="s">
        <v>1213</v>
      </c>
      <c r="B2887" s="23">
        <v>600480</v>
      </c>
      <c r="C2887" s="23">
        <v>600480</v>
      </c>
      <c r="D2887" s="23">
        <v>-11927.04</v>
      </c>
      <c r="E2887" s="23">
        <v>588552.95999999996</v>
      </c>
      <c r="F2887" s="31">
        <v>-1.9862509992006398E-2</v>
      </c>
    </row>
    <row r="2888" spans="1:6" x14ac:dyDescent="0.2">
      <c r="A2888" s="38" t="s">
        <v>1306</v>
      </c>
      <c r="B2888" s="23">
        <v>40064</v>
      </c>
      <c r="C2888" s="23">
        <v>40064</v>
      </c>
      <c r="D2888" s="23">
        <v>-2688</v>
      </c>
      <c r="E2888" s="23">
        <v>37376</v>
      </c>
      <c r="F2888" s="31">
        <v>-6.7092651757188496E-2</v>
      </c>
    </row>
    <row r="2889" spans="1:6" x14ac:dyDescent="0.2">
      <c r="A2889" s="38" t="s">
        <v>325</v>
      </c>
      <c r="B2889" s="23">
        <v>370000</v>
      </c>
      <c r="C2889" s="23">
        <v>370000</v>
      </c>
      <c r="D2889" s="23">
        <v>0</v>
      </c>
      <c r="E2889" s="23">
        <v>370000</v>
      </c>
      <c r="F2889" s="31">
        <v>0</v>
      </c>
    </row>
    <row r="2890" spans="1:6" x14ac:dyDescent="0.2">
      <c r="A2890" s="38" t="s">
        <v>122</v>
      </c>
      <c r="B2890" s="23">
        <v>11200</v>
      </c>
      <c r="C2890" s="23">
        <v>11200</v>
      </c>
      <c r="D2890" s="23">
        <v>0</v>
      </c>
      <c r="E2890" s="23">
        <v>11200</v>
      </c>
      <c r="F2890" s="31">
        <v>0</v>
      </c>
    </row>
    <row r="2891" spans="1:6" x14ac:dyDescent="0.2">
      <c r="A2891" s="38" t="s">
        <v>288</v>
      </c>
      <c r="B2891" s="23">
        <v>100000</v>
      </c>
      <c r="C2891" s="23">
        <v>100000</v>
      </c>
      <c r="D2891" s="23">
        <v>-63600</v>
      </c>
      <c r="E2891" s="23">
        <v>36400</v>
      </c>
      <c r="F2891" s="31">
        <v>-0.63600000000000001</v>
      </c>
    </row>
    <row r="2892" spans="1:6" x14ac:dyDescent="0.2">
      <c r="A2892" s="38" t="s">
        <v>473</v>
      </c>
      <c r="B2892" s="23">
        <v>800</v>
      </c>
      <c r="C2892" s="23">
        <v>800</v>
      </c>
      <c r="D2892" s="23">
        <v>-800</v>
      </c>
      <c r="E2892" s="23">
        <v>0</v>
      </c>
      <c r="F2892" s="31">
        <v>-1</v>
      </c>
    </row>
    <row r="2893" spans="1:6" x14ac:dyDescent="0.2">
      <c r="A2893" s="37" t="s">
        <v>231</v>
      </c>
      <c r="B2893" s="23">
        <v>23856</v>
      </c>
      <c r="C2893" s="23">
        <v>23856</v>
      </c>
      <c r="D2893" s="23">
        <v>0</v>
      </c>
      <c r="E2893" s="23">
        <v>23856</v>
      </c>
      <c r="F2893" s="31">
        <v>0</v>
      </c>
    </row>
    <row r="2894" spans="1:6" x14ac:dyDescent="0.2">
      <c r="A2894" s="38" t="s">
        <v>232</v>
      </c>
      <c r="B2894" s="23">
        <v>18816</v>
      </c>
      <c r="C2894" s="23">
        <v>18816</v>
      </c>
      <c r="D2894" s="23">
        <v>0</v>
      </c>
      <c r="E2894" s="23">
        <v>18816</v>
      </c>
      <c r="F2894" s="31">
        <v>0</v>
      </c>
    </row>
    <row r="2895" spans="1:6" x14ac:dyDescent="0.2">
      <c r="A2895" s="38" t="s">
        <v>1313</v>
      </c>
      <c r="B2895" s="23">
        <v>5040</v>
      </c>
      <c r="C2895" s="23">
        <v>5040</v>
      </c>
      <c r="D2895" s="23">
        <v>0</v>
      </c>
      <c r="E2895" s="23">
        <v>5040</v>
      </c>
      <c r="F2895" s="31">
        <v>0</v>
      </c>
    </row>
    <row r="2896" spans="1:6" x14ac:dyDescent="0.2">
      <c r="A2896" s="24" t="s">
        <v>675</v>
      </c>
      <c r="B2896" s="23">
        <v>12373789.800000001</v>
      </c>
      <c r="C2896" s="23">
        <v>12427810.870000001</v>
      </c>
      <c r="D2896" s="23">
        <v>-1383799.2999999996</v>
      </c>
      <c r="E2896" s="23">
        <v>11044011.570000002</v>
      </c>
      <c r="F2896" s="31">
        <v>-0.11134698737171879</v>
      </c>
    </row>
    <row r="2897" spans="1:6" x14ac:dyDescent="0.2">
      <c r="A2897" s="34" t="s">
        <v>676</v>
      </c>
      <c r="B2897" s="23">
        <v>4188423.17</v>
      </c>
      <c r="C2897" s="23">
        <v>4207528.2</v>
      </c>
      <c r="D2897" s="23">
        <v>-354043.28</v>
      </c>
      <c r="E2897" s="23">
        <v>3853484.9200000004</v>
      </c>
      <c r="F2897" s="31">
        <v>-8.4145194796317713E-2</v>
      </c>
    </row>
    <row r="2898" spans="1:6" x14ac:dyDescent="0.2">
      <c r="A2898" s="35" t="s">
        <v>7</v>
      </c>
      <c r="B2898" s="23">
        <v>4188423.17</v>
      </c>
      <c r="C2898" s="23">
        <v>4207528.2</v>
      </c>
      <c r="D2898" s="23">
        <v>-354043.28</v>
      </c>
      <c r="E2898" s="23">
        <v>3853484.9200000004</v>
      </c>
      <c r="F2898" s="31">
        <v>-8.4145194796317713E-2</v>
      </c>
    </row>
    <row r="2899" spans="1:6" x14ac:dyDescent="0.2">
      <c r="A2899" s="36" t="s">
        <v>41</v>
      </c>
      <c r="B2899" s="23">
        <v>42272.73</v>
      </c>
      <c r="C2899" s="23">
        <v>42272.73</v>
      </c>
      <c r="D2899" s="23">
        <v>0</v>
      </c>
      <c r="E2899" s="23">
        <v>42272.73</v>
      </c>
      <c r="F2899" s="31">
        <v>0</v>
      </c>
    </row>
    <row r="2900" spans="1:6" x14ac:dyDescent="0.2">
      <c r="A2900" s="37" t="s">
        <v>42</v>
      </c>
      <c r="B2900" s="23">
        <v>42272.73</v>
      </c>
      <c r="C2900" s="23">
        <v>42272.73</v>
      </c>
      <c r="D2900" s="23">
        <v>0</v>
      </c>
      <c r="E2900" s="23">
        <v>42272.73</v>
      </c>
      <c r="F2900" s="31">
        <v>0</v>
      </c>
    </row>
    <row r="2901" spans="1:6" x14ac:dyDescent="0.2">
      <c r="A2901" s="38" t="s">
        <v>272</v>
      </c>
      <c r="B2901" s="23">
        <v>42272.73</v>
      </c>
      <c r="C2901" s="23">
        <v>42272.73</v>
      </c>
      <c r="D2901" s="23">
        <v>0</v>
      </c>
      <c r="E2901" s="23">
        <v>42272.73</v>
      </c>
      <c r="F2901" s="31">
        <v>0</v>
      </c>
    </row>
    <row r="2902" spans="1:6" x14ac:dyDescent="0.2">
      <c r="A2902" s="36" t="s">
        <v>8</v>
      </c>
      <c r="B2902" s="23">
        <v>4146150.44</v>
      </c>
      <c r="C2902" s="23">
        <v>4165255.47</v>
      </c>
      <c r="D2902" s="23">
        <v>-354043.28</v>
      </c>
      <c r="E2902" s="23">
        <v>3811212.19</v>
      </c>
      <c r="F2902" s="31">
        <v>-8.4999175332695742E-2</v>
      </c>
    </row>
    <row r="2903" spans="1:6" x14ac:dyDescent="0.2">
      <c r="A2903" s="37" t="s">
        <v>9</v>
      </c>
      <c r="B2903" s="23">
        <v>4146150.44</v>
      </c>
      <c r="C2903" s="23">
        <v>4165255.47</v>
      </c>
      <c r="D2903" s="23">
        <v>-354043.28</v>
      </c>
      <c r="E2903" s="23">
        <v>3811212.19</v>
      </c>
      <c r="F2903" s="31">
        <v>-8.4999175332695742E-2</v>
      </c>
    </row>
    <row r="2904" spans="1:6" x14ac:dyDescent="0.2">
      <c r="A2904" s="38" t="s">
        <v>10</v>
      </c>
      <c r="B2904" s="23">
        <v>2126172</v>
      </c>
      <c r="C2904" s="23">
        <v>2173146</v>
      </c>
      <c r="D2904" s="23">
        <v>-206236.5</v>
      </c>
      <c r="E2904" s="23">
        <v>1966909.5</v>
      </c>
      <c r="F2904" s="31">
        <v>-9.490227531882349E-2</v>
      </c>
    </row>
    <row r="2905" spans="1:6" x14ac:dyDescent="0.2">
      <c r="A2905" s="38" t="s">
        <v>13</v>
      </c>
      <c r="B2905" s="23">
        <v>102586.32</v>
      </c>
      <c r="C2905" s="23">
        <v>100149.8</v>
      </c>
      <c r="D2905" s="23">
        <v>-29251.53</v>
      </c>
      <c r="E2905" s="23">
        <v>70898.27</v>
      </c>
      <c r="F2905" s="31">
        <v>-0.29207776750427855</v>
      </c>
    </row>
    <row r="2906" spans="1:6" x14ac:dyDescent="0.2">
      <c r="A2906" s="38" t="s">
        <v>15</v>
      </c>
      <c r="B2906" s="23">
        <v>251329.86</v>
      </c>
      <c r="C2906" s="23">
        <v>252617.81999999998</v>
      </c>
      <c r="D2906" s="23">
        <v>0</v>
      </c>
      <c r="E2906" s="23">
        <v>252617.81999999998</v>
      </c>
      <c r="F2906" s="31">
        <v>0</v>
      </c>
    </row>
    <row r="2907" spans="1:6" x14ac:dyDescent="0.2">
      <c r="A2907" s="38" t="s">
        <v>17</v>
      </c>
      <c r="B2907" s="23">
        <v>58438.080000000002</v>
      </c>
      <c r="C2907" s="23">
        <v>59104.75</v>
      </c>
      <c r="D2907" s="23">
        <v>0</v>
      </c>
      <c r="E2907" s="23">
        <v>59104.75</v>
      </c>
      <c r="F2907" s="31">
        <v>0</v>
      </c>
    </row>
    <row r="2908" spans="1:6" x14ac:dyDescent="0.2">
      <c r="A2908" s="38" t="s">
        <v>19</v>
      </c>
      <c r="B2908" s="23">
        <v>1848</v>
      </c>
      <c r="C2908" s="23">
        <v>1848</v>
      </c>
      <c r="D2908" s="23">
        <v>-1682.92</v>
      </c>
      <c r="E2908" s="23">
        <v>165.07999999999993</v>
      </c>
      <c r="F2908" s="31">
        <v>-0.91067099567099574</v>
      </c>
    </row>
    <row r="2909" spans="1:6" x14ac:dyDescent="0.2">
      <c r="A2909" s="38" t="s">
        <v>21</v>
      </c>
      <c r="B2909" s="23">
        <v>14784</v>
      </c>
      <c r="C2909" s="23">
        <v>14432</v>
      </c>
      <c r="D2909" s="23">
        <v>-8872.2900000000009</v>
      </c>
      <c r="E2909" s="23">
        <v>5559.7099999999991</v>
      </c>
      <c r="F2909" s="31">
        <v>-0.61476510532150785</v>
      </c>
    </row>
    <row r="2910" spans="1:6" x14ac:dyDescent="0.2">
      <c r="A2910" s="38" t="s">
        <v>23</v>
      </c>
      <c r="B2910" s="23">
        <v>512.92999999999995</v>
      </c>
      <c r="C2910" s="23">
        <v>512.92999999999995</v>
      </c>
      <c r="D2910" s="23">
        <v>-512.92999999999995</v>
      </c>
      <c r="E2910" s="23">
        <v>0</v>
      </c>
      <c r="F2910" s="31">
        <v>-1</v>
      </c>
    </row>
    <row r="2911" spans="1:6" x14ac:dyDescent="0.2">
      <c r="A2911" s="38" t="s">
        <v>25</v>
      </c>
      <c r="B2911" s="23">
        <v>3077.59</v>
      </c>
      <c r="C2911" s="23">
        <v>2980.11</v>
      </c>
      <c r="D2911" s="23">
        <v>-248.13</v>
      </c>
      <c r="E2911" s="23">
        <v>2731.98</v>
      </c>
      <c r="F2911" s="31">
        <v>-8.3262027240605205E-2</v>
      </c>
    </row>
    <row r="2912" spans="1:6" x14ac:dyDescent="0.2">
      <c r="A2912" s="38" t="s">
        <v>27</v>
      </c>
      <c r="B2912" s="23">
        <v>15104.24</v>
      </c>
      <c r="C2912" s="23">
        <v>15104.24</v>
      </c>
      <c r="D2912" s="23">
        <v>6187.19</v>
      </c>
      <c r="E2912" s="23">
        <v>21291.43</v>
      </c>
      <c r="F2912" s="31">
        <v>0.40963265943867416</v>
      </c>
    </row>
    <row r="2913" spans="1:6" x14ac:dyDescent="0.2">
      <c r="A2913" s="38" t="s">
        <v>29</v>
      </c>
      <c r="B2913" s="23">
        <v>28282.68</v>
      </c>
      <c r="C2913" s="23">
        <v>28282.68</v>
      </c>
      <c r="D2913" s="23">
        <v>-11323.51</v>
      </c>
      <c r="E2913" s="23">
        <v>16959.169999999998</v>
      </c>
      <c r="F2913" s="31">
        <v>-0.4003690597920706</v>
      </c>
    </row>
    <row r="2914" spans="1:6" x14ac:dyDescent="0.2">
      <c r="A2914" s="38" t="s">
        <v>265</v>
      </c>
      <c r="B2914" s="23">
        <v>787200</v>
      </c>
      <c r="C2914" s="23">
        <v>757200</v>
      </c>
      <c r="D2914" s="23">
        <v>0</v>
      </c>
      <c r="E2914" s="23">
        <v>757200</v>
      </c>
      <c r="F2914" s="31">
        <v>0</v>
      </c>
    </row>
    <row r="2915" spans="1:6" x14ac:dyDescent="0.2">
      <c r="A2915" s="38" t="s">
        <v>31</v>
      </c>
      <c r="B2915" s="23">
        <v>8299.35</v>
      </c>
      <c r="C2915" s="23">
        <v>8299.35</v>
      </c>
      <c r="D2915" s="23">
        <v>-4149.68</v>
      </c>
      <c r="E2915" s="23">
        <v>4149.67</v>
      </c>
      <c r="F2915" s="31">
        <v>-0.50000060245681888</v>
      </c>
    </row>
    <row r="2916" spans="1:6" x14ac:dyDescent="0.2">
      <c r="A2916" s="38" t="s">
        <v>33</v>
      </c>
      <c r="B2916" s="23">
        <v>83700.19</v>
      </c>
      <c r="C2916" s="23">
        <v>83700.19</v>
      </c>
      <c r="D2916" s="23">
        <v>-31088.26</v>
      </c>
      <c r="E2916" s="23">
        <v>52611.930000000008</v>
      </c>
      <c r="F2916" s="31">
        <v>-0.37142400752017407</v>
      </c>
    </row>
    <row r="2917" spans="1:6" x14ac:dyDescent="0.2">
      <c r="A2917" s="38" t="s">
        <v>35</v>
      </c>
      <c r="B2917" s="23">
        <v>381005.8</v>
      </c>
      <c r="C2917" s="23">
        <v>382857</v>
      </c>
      <c r="D2917" s="23">
        <v>-14439.76</v>
      </c>
      <c r="E2917" s="23">
        <v>368417.24</v>
      </c>
      <c r="F2917" s="31">
        <v>-3.7715805117837731E-2</v>
      </c>
    </row>
    <row r="2918" spans="1:6" x14ac:dyDescent="0.2">
      <c r="A2918" s="38" t="s">
        <v>37</v>
      </c>
      <c r="B2918" s="23">
        <v>251329.86</v>
      </c>
      <c r="C2918" s="23">
        <v>252541.06</v>
      </c>
      <c r="D2918" s="23">
        <v>-52424.959999999999</v>
      </c>
      <c r="E2918" s="23">
        <v>200116.1</v>
      </c>
      <c r="F2918" s="31">
        <v>-0.20758984697379507</v>
      </c>
    </row>
    <row r="2919" spans="1:6" x14ac:dyDescent="0.2">
      <c r="A2919" s="38" t="s">
        <v>39</v>
      </c>
      <c r="B2919" s="23">
        <v>32479.54</v>
      </c>
      <c r="C2919" s="23">
        <v>32479.54</v>
      </c>
      <c r="D2919" s="23">
        <v>0</v>
      </c>
      <c r="E2919" s="23">
        <v>32479.54</v>
      </c>
      <c r="F2919" s="31">
        <v>0</v>
      </c>
    </row>
    <row r="2920" spans="1:6" x14ac:dyDescent="0.2">
      <c r="A2920" s="34" t="s">
        <v>798</v>
      </c>
      <c r="B2920" s="23">
        <v>5515967.080000001</v>
      </c>
      <c r="C2920" s="23">
        <v>5511688.1200000001</v>
      </c>
      <c r="D2920" s="23">
        <v>-313684.34999999998</v>
      </c>
      <c r="E2920" s="23">
        <v>5198003.7700000005</v>
      </c>
      <c r="F2920" s="31">
        <v>-5.6912572549551295E-2</v>
      </c>
    </row>
    <row r="2921" spans="1:6" x14ac:dyDescent="0.2">
      <c r="A2921" s="35" t="s">
        <v>7</v>
      </c>
      <c r="B2921" s="23">
        <v>5515967.080000001</v>
      </c>
      <c r="C2921" s="23">
        <v>5511688.1200000001</v>
      </c>
      <c r="D2921" s="23">
        <v>-313684.34999999998</v>
      </c>
      <c r="E2921" s="23">
        <v>5198003.7700000005</v>
      </c>
      <c r="F2921" s="31">
        <v>-5.6912572549551295E-2</v>
      </c>
    </row>
    <row r="2922" spans="1:6" x14ac:dyDescent="0.2">
      <c r="A2922" s="36" t="s">
        <v>41</v>
      </c>
      <c r="B2922" s="23">
        <v>37510</v>
      </c>
      <c r="C2922" s="23">
        <v>37510</v>
      </c>
      <c r="D2922" s="23">
        <v>-36707.32</v>
      </c>
      <c r="E2922" s="23">
        <v>802.68000000000029</v>
      </c>
      <c r="F2922" s="31">
        <v>-0.97860090642495334</v>
      </c>
    </row>
    <row r="2923" spans="1:6" x14ac:dyDescent="0.2">
      <c r="A2923" s="37" t="s">
        <v>9</v>
      </c>
      <c r="B2923" s="23">
        <v>12810</v>
      </c>
      <c r="C2923" s="23">
        <v>12810</v>
      </c>
      <c r="D2923" s="23">
        <v>-12007.32</v>
      </c>
      <c r="E2923" s="23">
        <v>802.68000000000029</v>
      </c>
      <c r="F2923" s="31">
        <v>-0.93733957845433258</v>
      </c>
    </row>
    <row r="2924" spans="1:6" x14ac:dyDescent="0.2">
      <c r="A2924" s="38" t="s">
        <v>252</v>
      </c>
      <c r="B2924" s="23">
        <v>8366.48</v>
      </c>
      <c r="C2924" s="23">
        <v>8366.48</v>
      </c>
      <c r="D2924" s="23">
        <v>-7841.16</v>
      </c>
      <c r="E2924" s="23">
        <v>525.31999999999971</v>
      </c>
      <c r="F2924" s="31">
        <v>-0.93721134814163187</v>
      </c>
    </row>
    <row r="2925" spans="1:6" x14ac:dyDescent="0.2">
      <c r="A2925" s="38" t="s">
        <v>35</v>
      </c>
      <c r="B2925" s="23">
        <v>4443.5200000000004</v>
      </c>
      <c r="C2925" s="23">
        <v>4443.5200000000004</v>
      </c>
      <c r="D2925" s="23">
        <v>-4166.16</v>
      </c>
      <c r="E2925" s="23">
        <v>277.36000000000058</v>
      </c>
      <c r="F2925" s="31">
        <v>-0.93758101685150497</v>
      </c>
    </row>
    <row r="2926" spans="1:6" x14ac:dyDescent="0.2">
      <c r="A2926" s="37" t="s">
        <v>42</v>
      </c>
      <c r="B2926" s="23">
        <v>24700</v>
      </c>
      <c r="C2926" s="23">
        <v>24700</v>
      </c>
      <c r="D2926" s="23">
        <v>-24700</v>
      </c>
      <c r="E2926" s="23">
        <v>0</v>
      </c>
      <c r="F2926" s="31">
        <v>-1</v>
      </c>
    </row>
    <row r="2927" spans="1:6" x14ac:dyDescent="0.2">
      <c r="A2927" s="38" t="s">
        <v>442</v>
      </c>
      <c r="B2927" s="23">
        <v>24700</v>
      </c>
      <c r="C2927" s="23">
        <v>24700</v>
      </c>
      <c r="D2927" s="23">
        <v>-24700</v>
      </c>
      <c r="E2927" s="23">
        <v>0</v>
      </c>
      <c r="F2927" s="31">
        <v>-1</v>
      </c>
    </row>
    <row r="2928" spans="1:6" x14ac:dyDescent="0.2">
      <c r="A2928" s="36" t="s">
        <v>8</v>
      </c>
      <c r="B2928" s="23">
        <v>5478457.080000001</v>
      </c>
      <c r="C2928" s="23">
        <v>5474178.1200000001</v>
      </c>
      <c r="D2928" s="23">
        <v>-276977.02999999997</v>
      </c>
      <c r="E2928" s="23">
        <v>5197201.09</v>
      </c>
      <c r="F2928" s="31">
        <v>-5.0597007245354299E-2</v>
      </c>
    </row>
    <row r="2929" spans="1:6" x14ac:dyDescent="0.2">
      <c r="A2929" s="37" t="s">
        <v>9</v>
      </c>
      <c r="B2929" s="23">
        <v>5478457.080000001</v>
      </c>
      <c r="C2929" s="23">
        <v>5474178.1200000001</v>
      </c>
      <c r="D2929" s="23">
        <v>-276977.02999999997</v>
      </c>
      <c r="E2929" s="23">
        <v>5197201.09</v>
      </c>
      <c r="F2929" s="31">
        <v>-5.0597007245354299E-2</v>
      </c>
    </row>
    <row r="2930" spans="1:6" x14ac:dyDescent="0.2">
      <c r="A2930" s="38" t="s">
        <v>10</v>
      </c>
      <c r="B2930" s="23">
        <v>2811067.68</v>
      </c>
      <c r="C2930" s="23">
        <v>2799398.9200000004</v>
      </c>
      <c r="D2930" s="23">
        <v>-146037.75</v>
      </c>
      <c r="E2930" s="23">
        <v>2653361.1700000004</v>
      </c>
      <c r="F2930" s="31">
        <v>-5.2167538165657355E-2</v>
      </c>
    </row>
    <row r="2931" spans="1:6" x14ac:dyDescent="0.2">
      <c r="A2931" s="38" t="s">
        <v>13</v>
      </c>
      <c r="B2931" s="23">
        <v>169828.8</v>
      </c>
      <c r="C2931" s="23">
        <v>169828.8</v>
      </c>
      <c r="D2931" s="23">
        <v>-34018.47</v>
      </c>
      <c r="E2931" s="23">
        <v>135810.32999999999</v>
      </c>
      <c r="F2931" s="31">
        <v>-0.20031037138577204</v>
      </c>
    </row>
    <row r="2932" spans="1:6" x14ac:dyDescent="0.2">
      <c r="A2932" s="38" t="s">
        <v>15</v>
      </c>
      <c r="B2932" s="23">
        <v>331608.03999999998</v>
      </c>
      <c r="C2932" s="23">
        <v>331343.03999999998</v>
      </c>
      <c r="D2932" s="23">
        <v>0</v>
      </c>
      <c r="E2932" s="23">
        <v>331343.03999999998</v>
      </c>
      <c r="F2932" s="31">
        <v>0</v>
      </c>
    </row>
    <row r="2933" spans="1:6" x14ac:dyDescent="0.2">
      <c r="A2933" s="38" t="s">
        <v>17</v>
      </c>
      <c r="B2933" s="23">
        <v>77511.62</v>
      </c>
      <c r="C2933" s="23">
        <v>77344.959999999992</v>
      </c>
      <c r="D2933" s="23">
        <v>0</v>
      </c>
      <c r="E2933" s="23">
        <v>77344.959999999992</v>
      </c>
      <c r="F2933" s="31">
        <v>0</v>
      </c>
    </row>
    <row r="2934" spans="1:6" x14ac:dyDescent="0.2">
      <c r="A2934" s="38" t="s">
        <v>19</v>
      </c>
      <c r="B2934" s="23">
        <v>3036</v>
      </c>
      <c r="C2934" s="23">
        <v>3036</v>
      </c>
      <c r="D2934" s="23">
        <v>-2207.15</v>
      </c>
      <c r="E2934" s="23">
        <v>828.84999999999991</v>
      </c>
      <c r="F2934" s="31">
        <v>-0.72699275362318838</v>
      </c>
    </row>
    <row r="2935" spans="1:6" x14ac:dyDescent="0.2">
      <c r="A2935" s="38" t="s">
        <v>21</v>
      </c>
      <c r="B2935" s="23">
        <v>24288</v>
      </c>
      <c r="C2935" s="23">
        <v>24288</v>
      </c>
      <c r="D2935" s="23">
        <v>-12512.97</v>
      </c>
      <c r="E2935" s="23">
        <v>11775.03</v>
      </c>
      <c r="F2935" s="31">
        <v>-0.51519145256916998</v>
      </c>
    </row>
    <row r="2936" spans="1:6" x14ac:dyDescent="0.2">
      <c r="A2936" s="38" t="s">
        <v>23</v>
      </c>
      <c r="B2936" s="23">
        <v>849.14</v>
      </c>
      <c r="C2936" s="23">
        <v>849.14</v>
      </c>
      <c r="D2936" s="23">
        <v>-427.37</v>
      </c>
      <c r="E2936" s="23">
        <v>421.77</v>
      </c>
      <c r="F2936" s="31">
        <v>-0.50329745389452862</v>
      </c>
    </row>
    <row r="2937" spans="1:6" x14ac:dyDescent="0.2">
      <c r="A2937" s="38" t="s">
        <v>25</v>
      </c>
      <c r="B2937" s="23">
        <v>5094.8599999999997</v>
      </c>
      <c r="C2937" s="23">
        <v>5094.8599999999997</v>
      </c>
      <c r="D2937" s="23">
        <v>-105.62</v>
      </c>
      <c r="E2937" s="23">
        <v>4989.24</v>
      </c>
      <c r="F2937" s="31">
        <v>-2.0730697212484741E-2</v>
      </c>
    </row>
    <row r="2938" spans="1:6" x14ac:dyDescent="0.2">
      <c r="A2938" s="38" t="s">
        <v>27</v>
      </c>
      <c r="B2938" s="23">
        <v>22033.47</v>
      </c>
      <c r="C2938" s="23">
        <v>26091.230000000003</v>
      </c>
      <c r="D2938" s="23">
        <v>14224.69</v>
      </c>
      <c r="E2938" s="23">
        <v>40315.920000000006</v>
      </c>
      <c r="F2938" s="31">
        <v>0.54519047204750404</v>
      </c>
    </row>
    <row r="2939" spans="1:6" x14ac:dyDescent="0.2">
      <c r="A2939" s="38" t="s">
        <v>29</v>
      </c>
      <c r="B2939" s="23">
        <v>130278.49</v>
      </c>
      <c r="C2939" s="23">
        <v>130278.49</v>
      </c>
      <c r="D2939" s="23">
        <v>-48697.45</v>
      </c>
      <c r="E2939" s="23">
        <v>81581.040000000008</v>
      </c>
      <c r="F2939" s="31">
        <v>-0.37379501405028565</v>
      </c>
    </row>
    <row r="2940" spans="1:6" x14ac:dyDescent="0.2">
      <c r="A2940" s="38" t="s">
        <v>265</v>
      </c>
      <c r="B2940" s="23">
        <v>998400</v>
      </c>
      <c r="C2940" s="23">
        <v>998400</v>
      </c>
      <c r="D2940" s="23">
        <v>0</v>
      </c>
      <c r="E2940" s="23">
        <v>998400</v>
      </c>
      <c r="F2940" s="31">
        <v>0</v>
      </c>
    </row>
    <row r="2941" spans="1:6" x14ac:dyDescent="0.2">
      <c r="A2941" s="38" t="s">
        <v>31</v>
      </c>
      <c r="B2941" s="23">
        <v>5240.82</v>
      </c>
      <c r="C2941" s="23">
        <v>9671.82</v>
      </c>
      <c r="D2941" s="23">
        <v>7597.82</v>
      </c>
      <c r="E2941" s="23">
        <v>17269.64</v>
      </c>
      <c r="F2941" s="31">
        <v>0.78556259318308241</v>
      </c>
    </row>
    <row r="2942" spans="1:6" x14ac:dyDescent="0.2">
      <c r="A2942" s="38" t="s">
        <v>33</v>
      </c>
      <c r="B2942" s="23">
        <v>10481.629999999999</v>
      </c>
      <c r="C2942" s="23">
        <v>10481.629999999999</v>
      </c>
      <c r="D2942" s="23">
        <v>5768.37</v>
      </c>
      <c r="E2942" s="23">
        <v>16250</v>
      </c>
      <c r="F2942" s="31">
        <v>0.55033138929727532</v>
      </c>
    </row>
    <row r="2943" spans="1:6" x14ac:dyDescent="0.2">
      <c r="A2943" s="38" t="s">
        <v>35</v>
      </c>
      <c r="B2943" s="23">
        <v>502531.86</v>
      </c>
      <c r="C2943" s="23">
        <v>502129.56</v>
      </c>
      <c r="D2943" s="23">
        <v>0</v>
      </c>
      <c r="E2943" s="23">
        <v>502129.56</v>
      </c>
      <c r="F2943" s="31">
        <v>0</v>
      </c>
    </row>
    <row r="2944" spans="1:6" x14ac:dyDescent="0.2">
      <c r="A2944" s="38" t="s">
        <v>37</v>
      </c>
      <c r="B2944" s="23">
        <v>331608.03999999998</v>
      </c>
      <c r="C2944" s="23">
        <v>331343.03999999998</v>
      </c>
      <c r="D2944" s="23">
        <v>-60561.13</v>
      </c>
      <c r="E2944" s="23">
        <v>270781.90999999997</v>
      </c>
      <c r="F2944" s="31">
        <v>-0.18277471589564701</v>
      </c>
    </row>
    <row r="2945" spans="1:6" x14ac:dyDescent="0.2">
      <c r="A2945" s="38" t="s">
        <v>39</v>
      </c>
      <c r="B2945" s="23">
        <v>54598.63</v>
      </c>
      <c r="C2945" s="23">
        <v>54598.63</v>
      </c>
      <c r="D2945" s="23">
        <v>0</v>
      </c>
      <c r="E2945" s="23">
        <v>54598.63</v>
      </c>
      <c r="F2945" s="31">
        <v>0</v>
      </c>
    </row>
    <row r="2946" spans="1:6" x14ac:dyDescent="0.2">
      <c r="A2946" s="34" t="s">
        <v>1025</v>
      </c>
      <c r="B2946" s="23">
        <v>553692.25</v>
      </c>
      <c r="C2946" s="23">
        <v>592887.25</v>
      </c>
      <c r="D2946" s="23">
        <v>-229779.43</v>
      </c>
      <c r="E2946" s="23">
        <v>363107.82</v>
      </c>
      <c r="F2946" s="31">
        <v>-0.3875600799308806</v>
      </c>
    </row>
    <row r="2947" spans="1:6" x14ac:dyDescent="0.2">
      <c r="A2947" s="35" t="s">
        <v>7</v>
      </c>
      <c r="B2947" s="23">
        <v>237692.25</v>
      </c>
      <c r="C2947" s="23">
        <v>276887.25</v>
      </c>
      <c r="D2947" s="23">
        <v>-5559.4299999999994</v>
      </c>
      <c r="E2947" s="23">
        <v>271327.82</v>
      </c>
      <c r="F2947" s="31">
        <v>-2.0078317076716243E-2</v>
      </c>
    </row>
    <row r="2948" spans="1:6" x14ac:dyDescent="0.2">
      <c r="A2948" s="36" t="s">
        <v>41</v>
      </c>
      <c r="B2948" s="23">
        <v>45000</v>
      </c>
      <c r="C2948" s="23">
        <v>45000</v>
      </c>
      <c r="D2948" s="23">
        <v>-17269.599999999999</v>
      </c>
      <c r="E2948" s="23">
        <v>27730.400000000001</v>
      </c>
      <c r="F2948" s="31">
        <v>-0.38376888888888888</v>
      </c>
    </row>
    <row r="2949" spans="1:6" x14ac:dyDescent="0.2">
      <c r="A2949" s="37" t="s">
        <v>42</v>
      </c>
      <c r="B2949" s="23">
        <v>45000</v>
      </c>
      <c r="C2949" s="23">
        <v>45000</v>
      </c>
      <c r="D2949" s="23">
        <v>-17269.599999999999</v>
      </c>
      <c r="E2949" s="23">
        <v>27730.400000000001</v>
      </c>
      <c r="F2949" s="31">
        <v>-0.38376888888888888</v>
      </c>
    </row>
    <row r="2950" spans="1:6" x14ac:dyDescent="0.2">
      <c r="A2950" s="38" t="s">
        <v>295</v>
      </c>
      <c r="B2950" s="23">
        <v>100</v>
      </c>
      <c r="C2950" s="23">
        <v>100</v>
      </c>
      <c r="D2950" s="23">
        <v>0</v>
      </c>
      <c r="E2950" s="23">
        <v>100</v>
      </c>
      <c r="F2950" s="31">
        <v>0</v>
      </c>
    </row>
    <row r="2951" spans="1:6" x14ac:dyDescent="0.2">
      <c r="A2951" s="38" t="s">
        <v>54</v>
      </c>
      <c r="B2951" s="23">
        <v>300</v>
      </c>
      <c r="C2951" s="23">
        <v>300</v>
      </c>
      <c r="D2951" s="23">
        <v>-300</v>
      </c>
      <c r="E2951" s="23">
        <v>0</v>
      </c>
      <c r="F2951" s="31">
        <v>-1</v>
      </c>
    </row>
    <row r="2952" spans="1:6" x14ac:dyDescent="0.2">
      <c r="A2952" s="38" t="s">
        <v>1029</v>
      </c>
      <c r="B2952" s="23">
        <v>30000</v>
      </c>
      <c r="C2952" s="23">
        <v>30000</v>
      </c>
      <c r="D2952" s="23">
        <v>-3769.6</v>
      </c>
      <c r="E2952" s="23">
        <v>26230.400000000001</v>
      </c>
      <c r="F2952" s="31">
        <v>-0.12565333333333334</v>
      </c>
    </row>
    <row r="2953" spans="1:6" x14ac:dyDescent="0.2">
      <c r="A2953" s="38" t="s">
        <v>280</v>
      </c>
      <c r="B2953" s="23">
        <v>14400</v>
      </c>
      <c r="C2953" s="23">
        <v>14400</v>
      </c>
      <c r="D2953" s="23">
        <v>-13200</v>
      </c>
      <c r="E2953" s="23">
        <v>1200</v>
      </c>
      <c r="F2953" s="31">
        <v>-0.91666666666666663</v>
      </c>
    </row>
    <row r="2954" spans="1:6" x14ac:dyDescent="0.2">
      <c r="A2954" s="38" t="s">
        <v>76</v>
      </c>
      <c r="B2954" s="23">
        <v>200</v>
      </c>
      <c r="C2954" s="23">
        <v>200</v>
      </c>
      <c r="D2954" s="23">
        <v>0</v>
      </c>
      <c r="E2954" s="23">
        <v>200</v>
      </c>
      <c r="F2954" s="31">
        <v>0</v>
      </c>
    </row>
    <row r="2955" spans="1:6" x14ac:dyDescent="0.2">
      <c r="A2955" s="36" t="s">
        <v>8</v>
      </c>
      <c r="B2955" s="23">
        <v>192692.25000000006</v>
      </c>
      <c r="C2955" s="23">
        <v>231887.25000000003</v>
      </c>
      <c r="D2955" s="23">
        <v>11710.169999999998</v>
      </c>
      <c r="E2955" s="23">
        <v>243597.42</v>
      </c>
      <c r="F2955" s="31">
        <v>5.0499412969018331E-2</v>
      </c>
    </row>
    <row r="2956" spans="1:6" x14ac:dyDescent="0.2">
      <c r="A2956" s="37" t="s">
        <v>9</v>
      </c>
      <c r="B2956" s="23">
        <v>192692.25000000006</v>
      </c>
      <c r="C2956" s="23">
        <v>231887.25000000003</v>
      </c>
      <c r="D2956" s="23">
        <v>11710.169999999998</v>
      </c>
      <c r="E2956" s="23">
        <v>243597.42</v>
      </c>
      <c r="F2956" s="31">
        <v>5.0499412969018331E-2</v>
      </c>
    </row>
    <row r="2957" spans="1:6" x14ac:dyDescent="0.2">
      <c r="A2957" s="38" t="s">
        <v>10</v>
      </c>
      <c r="B2957" s="23">
        <v>90924</v>
      </c>
      <c r="C2957" s="23">
        <v>90707.199999999997</v>
      </c>
      <c r="D2957" s="23">
        <v>12930.3</v>
      </c>
      <c r="E2957" s="23">
        <v>103637.5</v>
      </c>
      <c r="F2957" s="31">
        <v>0.14254987476187117</v>
      </c>
    </row>
    <row r="2958" spans="1:6" x14ac:dyDescent="0.2">
      <c r="A2958" s="38" t="s">
        <v>13</v>
      </c>
      <c r="B2958" s="23">
        <v>7566.36</v>
      </c>
      <c r="C2958" s="23">
        <v>7566.36</v>
      </c>
      <c r="D2958" s="23">
        <v>0</v>
      </c>
      <c r="E2958" s="23">
        <v>7566.36</v>
      </c>
      <c r="F2958" s="31">
        <v>0</v>
      </c>
    </row>
    <row r="2959" spans="1:6" x14ac:dyDescent="0.2">
      <c r="A2959" s="38" t="s">
        <v>15</v>
      </c>
      <c r="B2959" s="23">
        <v>11713.53</v>
      </c>
      <c r="C2959" s="23">
        <v>14213.53</v>
      </c>
      <c r="D2959" s="23">
        <v>0</v>
      </c>
      <c r="E2959" s="23">
        <v>14213.53</v>
      </c>
      <c r="F2959" s="31">
        <v>0</v>
      </c>
    </row>
    <row r="2960" spans="1:6" x14ac:dyDescent="0.2">
      <c r="A2960" s="38" t="s">
        <v>17</v>
      </c>
      <c r="B2960" s="23">
        <v>3652.38</v>
      </c>
      <c r="C2960" s="23">
        <v>4269.18</v>
      </c>
      <c r="D2960" s="23">
        <v>0</v>
      </c>
      <c r="E2960" s="23">
        <v>4269.18</v>
      </c>
      <c r="F2960" s="31">
        <v>0</v>
      </c>
    </row>
    <row r="2961" spans="1:6" x14ac:dyDescent="0.2">
      <c r="A2961" s="38" t="s">
        <v>19</v>
      </c>
      <c r="B2961" s="23">
        <v>132</v>
      </c>
      <c r="C2961" s="23">
        <v>132</v>
      </c>
      <c r="D2961" s="23">
        <v>-60.26</v>
      </c>
      <c r="E2961" s="23">
        <v>71.740000000000009</v>
      </c>
      <c r="F2961" s="31">
        <v>-0.45651515151515148</v>
      </c>
    </row>
    <row r="2962" spans="1:6" x14ac:dyDescent="0.2">
      <c r="A2962" s="38" t="s">
        <v>21</v>
      </c>
      <c r="B2962" s="23">
        <v>1056</v>
      </c>
      <c r="C2962" s="23">
        <v>1056</v>
      </c>
      <c r="D2962" s="23">
        <v>-482.11</v>
      </c>
      <c r="E2962" s="23">
        <v>573.89</v>
      </c>
      <c r="F2962" s="31">
        <v>-0.45654356060606061</v>
      </c>
    </row>
    <row r="2963" spans="1:6" x14ac:dyDescent="0.2">
      <c r="A2963" s="38" t="s">
        <v>23</v>
      </c>
      <c r="B2963" s="23">
        <v>37.83</v>
      </c>
      <c r="C2963" s="23">
        <v>37.83</v>
      </c>
      <c r="D2963" s="23">
        <v>-37.83</v>
      </c>
      <c r="E2963" s="23">
        <v>0</v>
      </c>
      <c r="F2963" s="31">
        <v>-1</v>
      </c>
    </row>
    <row r="2964" spans="1:6" x14ac:dyDescent="0.2">
      <c r="A2964" s="38" t="s">
        <v>25</v>
      </c>
      <c r="B2964" s="23">
        <v>226.99</v>
      </c>
      <c r="C2964" s="23">
        <v>226.99</v>
      </c>
      <c r="D2964" s="23">
        <v>0</v>
      </c>
      <c r="E2964" s="23">
        <v>226.99</v>
      </c>
      <c r="F2964" s="31">
        <v>0</v>
      </c>
    </row>
    <row r="2965" spans="1:6" x14ac:dyDescent="0.2">
      <c r="A2965" s="38" t="s">
        <v>27</v>
      </c>
      <c r="B2965" s="23">
        <v>1077.17</v>
      </c>
      <c r="C2965" s="23">
        <v>1077.17</v>
      </c>
      <c r="D2965" s="23">
        <v>0</v>
      </c>
      <c r="E2965" s="23">
        <v>1077.17</v>
      </c>
      <c r="F2965" s="31">
        <v>0</v>
      </c>
    </row>
    <row r="2966" spans="1:6" x14ac:dyDescent="0.2">
      <c r="A2966" s="38" t="s">
        <v>29</v>
      </c>
      <c r="B2966" s="23">
        <v>758.71</v>
      </c>
      <c r="C2966" s="23">
        <v>758.71</v>
      </c>
      <c r="D2966" s="23">
        <v>0</v>
      </c>
      <c r="E2966" s="23">
        <v>758.71</v>
      </c>
      <c r="F2966" s="31">
        <v>0</v>
      </c>
    </row>
    <row r="2967" spans="1:6" x14ac:dyDescent="0.2">
      <c r="A2967" s="38" t="s">
        <v>265</v>
      </c>
      <c r="B2967" s="23">
        <v>42072</v>
      </c>
      <c r="C2967" s="23">
        <v>72072</v>
      </c>
      <c r="D2967" s="23">
        <v>0</v>
      </c>
      <c r="E2967" s="23">
        <v>72072</v>
      </c>
      <c r="F2967" s="31">
        <v>0</v>
      </c>
    </row>
    <row r="2968" spans="1:6" x14ac:dyDescent="0.2">
      <c r="A2968" s="38" t="s">
        <v>31</v>
      </c>
      <c r="B2968" s="23">
        <v>1765.1</v>
      </c>
      <c r="C2968" s="23">
        <v>1765.1</v>
      </c>
      <c r="D2968" s="23">
        <v>-865.89</v>
      </c>
      <c r="E2968" s="23">
        <v>899.20999999999992</v>
      </c>
      <c r="F2968" s="31">
        <v>-0.49056144127811457</v>
      </c>
    </row>
    <row r="2969" spans="1:6" x14ac:dyDescent="0.2">
      <c r="A2969" s="38" t="s">
        <v>33</v>
      </c>
      <c r="B2969" s="23">
        <v>530.20000000000005</v>
      </c>
      <c r="C2969" s="23">
        <v>530.20000000000005</v>
      </c>
      <c r="D2969" s="23">
        <v>-530.20000000000005</v>
      </c>
      <c r="E2969" s="23">
        <v>0</v>
      </c>
      <c r="F2969" s="31">
        <v>-1</v>
      </c>
    </row>
    <row r="2970" spans="1:6" x14ac:dyDescent="0.2">
      <c r="A2970" s="38" t="s">
        <v>35</v>
      </c>
      <c r="B2970" s="23">
        <v>17743.310000000001</v>
      </c>
      <c r="C2970" s="23">
        <v>21538.31</v>
      </c>
      <c r="D2970" s="23">
        <v>1726.76</v>
      </c>
      <c r="E2970" s="23">
        <v>23265.07</v>
      </c>
      <c r="F2970" s="31">
        <v>8.0171564064218589E-2</v>
      </c>
    </row>
    <row r="2971" spans="1:6" x14ac:dyDescent="0.2">
      <c r="A2971" s="38" t="s">
        <v>37</v>
      </c>
      <c r="B2971" s="23">
        <v>11713.53</v>
      </c>
      <c r="C2971" s="23">
        <v>14213.53</v>
      </c>
      <c r="D2971" s="23">
        <v>-970.6</v>
      </c>
      <c r="E2971" s="23">
        <v>13242.93</v>
      </c>
      <c r="F2971" s="31">
        <v>-6.8287047622933916E-2</v>
      </c>
    </row>
    <row r="2972" spans="1:6" x14ac:dyDescent="0.2">
      <c r="A2972" s="38" t="s">
        <v>39</v>
      </c>
      <c r="B2972" s="23">
        <v>1723.14</v>
      </c>
      <c r="C2972" s="23">
        <v>1723.14</v>
      </c>
      <c r="D2972" s="23">
        <v>0</v>
      </c>
      <c r="E2972" s="23">
        <v>1723.14</v>
      </c>
      <c r="F2972" s="31">
        <v>0</v>
      </c>
    </row>
    <row r="2973" spans="1:6" x14ac:dyDescent="0.2">
      <c r="A2973" s="35" t="s">
        <v>282</v>
      </c>
      <c r="B2973" s="23">
        <v>316000</v>
      </c>
      <c r="C2973" s="23">
        <v>316000</v>
      </c>
      <c r="D2973" s="23">
        <v>-224220</v>
      </c>
      <c r="E2973" s="23">
        <v>91780</v>
      </c>
      <c r="F2973" s="31">
        <v>-0.70955696202531648</v>
      </c>
    </row>
    <row r="2974" spans="1:6" x14ac:dyDescent="0.2">
      <c r="A2974" s="36" t="s">
        <v>1033</v>
      </c>
      <c r="B2974" s="23">
        <v>166000</v>
      </c>
      <c r="C2974" s="23">
        <v>166000</v>
      </c>
      <c r="D2974" s="23">
        <v>-109220</v>
      </c>
      <c r="E2974" s="23">
        <v>56780</v>
      </c>
      <c r="F2974" s="31">
        <v>-0.65795180722891566</v>
      </c>
    </row>
    <row r="2975" spans="1:6" x14ac:dyDescent="0.2">
      <c r="A2975" s="37" t="s">
        <v>121</v>
      </c>
      <c r="B2975" s="23">
        <v>166000</v>
      </c>
      <c r="C2975" s="23">
        <v>166000</v>
      </c>
      <c r="D2975" s="23">
        <v>-109220</v>
      </c>
      <c r="E2975" s="23">
        <v>56780</v>
      </c>
      <c r="F2975" s="31">
        <v>-0.65795180722891566</v>
      </c>
    </row>
    <row r="2976" spans="1:6" x14ac:dyDescent="0.2">
      <c r="A2976" s="38" t="s">
        <v>149</v>
      </c>
      <c r="B2976" s="23">
        <v>14000</v>
      </c>
      <c r="C2976" s="23">
        <v>33600</v>
      </c>
      <c r="D2976" s="23">
        <v>-33600</v>
      </c>
      <c r="E2976" s="23">
        <v>0</v>
      </c>
      <c r="F2976" s="31">
        <v>-1</v>
      </c>
    </row>
    <row r="2977" spans="1:6" x14ac:dyDescent="0.2">
      <c r="A2977" s="38" t="s">
        <v>465</v>
      </c>
      <c r="B2977" s="23">
        <v>0</v>
      </c>
      <c r="C2977" s="23">
        <v>58240</v>
      </c>
      <c r="D2977" s="23">
        <v>-58240</v>
      </c>
      <c r="E2977" s="23">
        <v>0</v>
      </c>
      <c r="F2977" s="31">
        <v>-1</v>
      </c>
    </row>
    <row r="2978" spans="1:6" x14ac:dyDescent="0.2">
      <c r="A2978" s="38" t="s">
        <v>710</v>
      </c>
      <c r="B2978" s="23">
        <v>21000</v>
      </c>
      <c r="C2978" s="23">
        <v>21000</v>
      </c>
      <c r="D2978" s="23">
        <v>0</v>
      </c>
      <c r="E2978" s="23">
        <v>21000</v>
      </c>
      <c r="F2978" s="31">
        <v>0</v>
      </c>
    </row>
    <row r="2979" spans="1:6" x14ac:dyDescent="0.2">
      <c r="A2979" s="38" t="s">
        <v>325</v>
      </c>
      <c r="B2979" s="23">
        <v>122000</v>
      </c>
      <c r="C2979" s="23">
        <v>44160</v>
      </c>
      <c r="D2979" s="23">
        <v>-17380</v>
      </c>
      <c r="E2979" s="23">
        <v>26780</v>
      </c>
      <c r="F2979" s="31">
        <v>-0.39356884057971014</v>
      </c>
    </row>
    <row r="2980" spans="1:6" x14ac:dyDescent="0.2">
      <c r="A2980" s="38" t="s">
        <v>1038</v>
      </c>
      <c r="B2980" s="23">
        <v>9000</v>
      </c>
      <c r="C2980" s="23">
        <v>9000</v>
      </c>
      <c r="D2980" s="23">
        <v>0</v>
      </c>
      <c r="E2980" s="23">
        <v>9000</v>
      </c>
      <c r="F2980" s="31">
        <v>0</v>
      </c>
    </row>
    <row r="2981" spans="1:6" x14ac:dyDescent="0.2">
      <c r="A2981" s="36" t="s">
        <v>1040</v>
      </c>
      <c r="B2981" s="23">
        <v>150000</v>
      </c>
      <c r="C2981" s="23">
        <v>150000</v>
      </c>
      <c r="D2981" s="23">
        <v>-115000</v>
      </c>
      <c r="E2981" s="23">
        <v>35000</v>
      </c>
      <c r="F2981" s="31">
        <v>-0.76666666666666672</v>
      </c>
    </row>
    <row r="2982" spans="1:6" x14ac:dyDescent="0.2">
      <c r="A2982" s="37" t="s">
        <v>121</v>
      </c>
      <c r="B2982" s="23">
        <v>150000</v>
      </c>
      <c r="C2982" s="23">
        <v>150000</v>
      </c>
      <c r="D2982" s="23">
        <v>-115000</v>
      </c>
      <c r="E2982" s="23">
        <v>35000</v>
      </c>
      <c r="F2982" s="31">
        <v>-0.76666666666666672</v>
      </c>
    </row>
    <row r="2983" spans="1:6" x14ac:dyDescent="0.2">
      <c r="A2983" s="38" t="s">
        <v>149</v>
      </c>
      <c r="B2983" s="23">
        <v>5000</v>
      </c>
      <c r="C2983" s="23">
        <v>5000</v>
      </c>
      <c r="D2983" s="23">
        <v>-5000</v>
      </c>
      <c r="E2983" s="23">
        <v>0</v>
      </c>
      <c r="F2983" s="31">
        <v>-1</v>
      </c>
    </row>
    <row r="2984" spans="1:6" x14ac:dyDescent="0.2">
      <c r="A2984" s="38" t="s">
        <v>465</v>
      </c>
      <c r="B2984" s="23">
        <v>65000</v>
      </c>
      <c r="C2984" s="23">
        <v>65000</v>
      </c>
      <c r="D2984" s="23">
        <v>-65000</v>
      </c>
      <c r="E2984" s="23">
        <v>0</v>
      </c>
      <c r="F2984" s="31">
        <v>-1</v>
      </c>
    </row>
    <row r="2985" spans="1:6" x14ac:dyDescent="0.2">
      <c r="A2985" s="38" t="s">
        <v>325</v>
      </c>
      <c r="B2985" s="23">
        <v>65000</v>
      </c>
      <c r="C2985" s="23">
        <v>65000</v>
      </c>
      <c r="D2985" s="23">
        <v>-30000</v>
      </c>
      <c r="E2985" s="23">
        <v>35000</v>
      </c>
      <c r="F2985" s="31">
        <v>-0.46153846153846156</v>
      </c>
    </row>
    <row r="2986" spans="1:6" x14ac:dyDescent="0.2">
      <c r="A2986" s="38" t="s">
        <v>1038</v>
      </c>
      <c r="B2986" s="23">
        <v>15000</v>
      </c>
      <c r="C2986" s="23">
        <v>15000</v>
      </c>
      <c r="D2986" s="23">
        <v>-15000</v>
      </c>
      <c r="E2986" s="23">
        <v>0</v>
      </c>
      <c r="F2986" s="31">
        <v>-1</v>
      </c>
    </row>
    <row r="2987" spans="1:6" x14ac:dyDescent="0.2">
      <c r="A2987" s="34" t="s">
        <v>1090</v>
      </c>
      <c r="B2987" s="23">
        <v>697456.57</v>
      </c>
      <c r="C2987" s="23">
        <v>697456.57</v>
      </c>
      <c r="D2987" s="23">
        <v>-306728.45999999996</v>
      </c>
      <c r="E2987" s="23">
        <v>390728.11</v>
      </c>
      <c r="F2987" s="31">
        <v>-0.43978144761042254</v>
      </c>
    </row>
    <row r="2988" spans="1:6" x14ac:dyDescent="0.2">
      <c r="A2988" s="35" t="s">
        <v>7</v>
      </c>
      <c r="B2988" s="23">
        <v>520707.3</v>
      </c>
      <c r="C2988" s="23">
        <v>520707.3</v>
      </c>
      <c r="D2988" s="23">
        <v>-229468.16999999998</v>
      </c>
      <c r="E2988" s="23">
        <v>291239.13</v>
      </c>
      <c r="F2988" s="31">
        <v>-0.44068552524614113</v>
      </c>
    </row>
    <row r="2989" spans="1:6" x14ac:dyDescent="0.2">
      <c r="A2989" s="36" t="s">
        <v>8</v>
      </c>
      <c r="B2989" s="23">
        <v>520707.3</v>
      </c>
      <c r="C2989" s="23">
        <v>520707.3</v>
      </c>
      <c r="D2989" s="23">
        <v>-229468.16999999998</v>
      </c>
      <c r="E2989" s="23">
        <v>291239.13</v>
      </c>
      <c r="F2989" s="31">
        <v>-0.44068552524614113</v>
      </c>
    </row>
    <row r="2990" spans="1:6" x14ac:dyDescent="0.2">
      <c r="A2990" s="37" t="s">
        <v>9</v>
      </c>
      <c r="B2990" s="23">
        <v>520707.3</v>
      </c>
      <c r="C2990" s="23">
        <v>520707.3</v>
      </c>
      <c r="D2990" s="23">
        <v>-229468.16999999998</v>
      </c>
      <c r="E2990" s="23">
        <v>291239.13</v>
      </c>
      <c r="F2990" s="31">
        <v>-0.44068552524614113</v>
      </c>
    </row>
    <row r="2991" spans="1:6" x14ac:dyDescent="0.2">
      <c r="A2991" s="38" t="s">
        <v>10</v>
      </c>
      <c r="B2991" s="23">
        <v>381984</v>
      </c>
      <c r="C2991" s="23">
        <v>378859</v>
      </c>
      <c r="D2991" s="23">
        <v>-181418.11</v>
      </c>
      <c r="E2991" s="23">
        <v>197440.89</v>
      </c>
      <c r="F2991" s="31">
        <v>-0.47885390079158735</v>
      </c>
    </row>
    <row r="2992" spans="1:6" x14ac:dyDescent="0.2">
      <c r="A2992" s="38" t="s">
        <v>15</v>
      </c>
      <c r="B2992" s="23">
        <v>32506</v>
      </c>
      <c r="C2992" s="23">
        <v>32506</v>
      </c>
      <c r="D2992" s="23">
        <v>0</v>
      </c>
      <c r="E2992" s="23">
        <v>32506</v>
      </c>
      <c r="F2992" s="31">
        <v>0</v>
      </c>
    </row>
    <row r="2993" spans="1:6" x14ac:dyDescent="0.2">
      <c r="A2993" s="38" t="s">
        <v>17</v>
      </c>
      <c r="B2993" s="23">
        <v>6898.94</v>
      </c>
      <c r="C2993" s="23">
        <v>6898.94</v>
      </c>
      <c r="D2993" s="23">
        <v>0</v>
      </c>
      <c r="E2993" s="23">
        <v>6898.94</v>
      </c>
      <c r="F2993" s="31">
        <v>0</v>
      </c>
    </row>
    <row r="2994" spans="1:6" x14ac:dyDescent="0.2">
      <c r="A2994" s="38" t="s">
        <v>27</v>
      </c>
      <c r="B2994" s="23">
        <v>1390.79</v>
      </c>
      <c r="C2994" s="23">
        <v>4515.79</v>
      </c>
      <c r="D2994" s="23">
        <v>1064.57</v>
      </c>
      <c r="E2994" s="23">
        <v>5580.36</v>
      </c>
      <c r="F2994" s="31">
        <v>0.23574391191795896</v>
      </c>
    </row>
    <row r="2995" spans="1:6" x14ac:dyDescent="0.2">
      <c r="A2995" s="38" t="s">
        <v>29</v>
      </c>
      <c r="B2995" s="23">
        <v>3815.88</v>
      </c>
      <c r="C2995" s="23">
        <v>3815.88</v>
      </c>
      <c r="D2995" s="23">
        <v>-1907.94</v>
      </c>
      <c r="E2995" s="23">
        <v>1907.94</v>
      </c>
      <c r="F2995" s="31">
        <v>-0.5</v>
      </c>
    </row>
    <row r="2996" spans="1:6" x14ac:dyDescent="0.2">
      <c r="A2996" s="38" t="s">
        <v>265</v>
      </c>
      <c r="B2996" s="23">
        <v>8088</v>
      </c>
      <c r="C2996" s="23">
        <v>8088</v>
      </c>
      <c r="D2996" s="23">
        <v>0</v>
      </c>
      <c r="E2996" s="23">
        <v>8088</v>
      </c>
      <c r="F2996" s="31">
        <v>0</v>
      </c>
    </row>
    <row r="2997" spans="1:6" x14ac:dyDescent="0.2">
      <c r="A2997" s="38" t="s">
        <v>31</v>
      </c>
      <c r="B2997" s="23">
        <v>439.33</v>
      </c>
      <c r="C2997" s="23">
        <v>439.33</v>
      </c>
      <c r="D2997" s="23">
        <v>-219.67</v>
      </c>
      <c r="E2997" s="23">
        <v>219.66</v>
      </c>
      <c r="F2997" s="31">
        <v>-0.50001138096647169</v>
      </c>
    </row>
    <row r="2998" spans="1:6" x14ac:dyDescent="0.2">
      <c r="A2998" s="38" t="s">
        <v>33</v>
      </c>
      <c r="B2998" s="23">
        <v>878.65</v>
      </c>
      <c r="C2998" s="23">
        <v>878.65</v>
      </c>
      <c r="D2998" s="23">
        <v>-878.65</v>
      </c>
      <c r="E2998" s="23">
        <v>0</v>
      </c>
      <c r="F2998" s="31">
        <v>-1</v>
      </c>
    </row>
    <row r="2999" spans="1:6" x14ac:dyDescent="0.2">
      <c r="A2999" s="38" t="s">
        <v>35</v>
      </c>
      <c r="B2999" s="23">
        <v>49344.11</v>
      </c>
      <c r="C2999" s="23">
        <v>49344.11</v>
      </c>
      <c r="D2999" s="23">
        <v>-22226.5</v>
      </c>
      <c r="E2999" s="23">
        <v>27117.61</v>
      </c>
      <c r="F2999" s="31">
        <v>-0.4504387656399112</v>
      </c>
    </row>
    <row r="3000" spans="1:6" x14ac:dyDescent="0.2">
      <c r="A3000" s="38" t="s">
        <v>37</v>
      </c>
      <c r="B3000" s="23">
        <v>32506</v>
      </c>
      <c r="C3000" s="23">
        <v>32506</v>
      </c>
      <c r="D3000" s="23">
        <v>-23881.87</v>
      </c>
      <c r="E3000" s="23">
        <v>8624.130000000001</v>
      </c>
      <c r="F3000" s="31">
        <v>-0.73469113394450247</v>
      </c>
    </row>
    <row r="3001" spans="1:6" x14ac:dyDescent="0.2">
      <c r="A3001" s="38" t="s">
        <v>39</v>
      </c>
      <c r="B3001" s="23">
        <v>2855.6</v>
      </c>
      <c r="C3001" s="23">
        <v>2855.6</v>
      </c>
      <c r="D3001" s="23">
        <v>0</v>
      </c>
      <c r="E3001" s="23">
        <v>2855.6</v>
      </c>
      <c r="F3001" s="31">
        <v>0</v>
      </c>
    </row>
    <row r="3002" spans="1:6" x14ac:dyDescent="0.2">
      <c r="A3002" s="35" t="s">
        <v>282</v>
      </c>
      <c r="B3002" s="23">
        <v>176749.27000000002</v>
      </c>
      <c r="C3002" s="23">
        <v>176749.27000000002</v>
      </c>
      <c r="D3002" s="23">
        <v>-77260.290000000008</v>
      </c>
      <c r="E3002" s="23">
        <v>99488.98</v>
      </c>
      <c r="F3002" s="31">
        <v>-0.43711801468826433</v>
      </c>
    </row>
    <row r="3003" spans="1:6" x14ac:dyDescent="0.2">
      <c r="A3003" s="36" t="s">
        <v>1092</v>
      </c>
      <c r="B3003" s="23">
        <v>176749.27000000002</v>
      </c>
      <c r="C3003" s="23">
        <v>176749.27000000002</v>
      </c>
      <c r="D3003" s="23">
        <v>-77260.290000000008</v>
      </c>
      <c r="E3003" s="23">
        <v>99488.98</v>
      </c>
      <c r="F3003" s="31">
        <v>-0.43711801468826433</v>
      </c>
    </row>
    <row r="3004" spans="1:6" x14ac:dyDescent="0.2">
      <c r="A3004" s="37" t="s">
        <v>121</v>
      </c>
      <c r="B3004" s="23">
        <v>77260.290000000008</v>
      </c>
      <c r="C3004" s="23">
        <v>77260.290000000008</v>
      </c>
      <c r="D3004" s="23">
        <v>-77260.290000000008</v>
      </c>
      <c r="E3004" s="23">
        <v>0</v>
      </c>
      <c r="F3004" s="31">
        <v>-1</v>
      </c>
    </row>
    <row r="3005" spans="1:6" x14ac:dyDescent="0.2">
      <c r="A3005" s="38" t="s">
        <v>149</v>
      </c>
      <c r="B3005" s="23">
        <v>38630.15</v>
      </c>
      <c r="C3005" s="23">
        <v>16230.150000000001</v>
      </c>
      <c r="D3005" s="23">
        <v>-16230.15</v>
      </c>
      <c r="E3005" s="23">
        <v>0</v>
      </c>
      <c r="F3005" s="31">
        <v>-0.99999999999999989</v>
      </c>
    </row>
    <row r="3006" spans="1:6" x14ac:dyDescent="0.2">
      <c r="A3006" s="38" t="s">
        <v>126</v>
      </c>
      <c r="B3006" s="23">
        <v>0</v>
      </c>
      <c r="C3006" s="23">
        <v>44800</v>
      </c>
      <c r="D3006" s="23">
        <v>-44800</v>
      </c>
      <c r="E3006" s="23">
        <v>0</v>
      </c>
      <c r="F3006" s="31">
        <v>-1</v>
      </c>
    </row>
    <row r="3007" spans="1:6" x14ac:dyDescent="0.2">
      <c r="A3007" s="38" t="s">
        <v>145</v>
      </c>
      <c r="B3007" s="23">
        <v>38630.14</v>
      </c>
      <c r="C3007" s="23">
        <v>16230.14</v>
      </c>
      <c r="D3007" s="23">
        <v>-16230.14</v>
      </c>
      <c r="E3007" s="23">
        <v>0</v>
      </c>
      <c r="F3007" s="31">
        <v>-1</v>
      </c>
    </row>
    <row r="3008" spans="1:6" x14ac:dyDescent="0.2">
      <c r="A3008" s="37" t="s">
        <v>575</v>
      </c>
      <c r="B3008" s="23">
        <v>99488.98</v>
      </c>
      <c r="C3008" s="23">
        <v>99488.98</v>
      </c>
      <c r="D3008" s="23">
        <v>0</v>
      </c>
      <c r="E3008" s="23">
        <v>99488.98</v>
      </c>
      <c r="F3008" s="31">
        <v>0</v>
      </c>
    </row>
    <row r="3009" spans="1:6" x14ac:dyDescent="0.2">
      <c r="A3009" s="38" t="s">
        <v>1095</v>
      </c>
      <c r="B3009" s="23">
        <v>99488.98</v>
      </c>
      <c r="C3009" s="23">
        <v>99488.98</v>
      </c>
      <c r="D3009" s="23">
        <v>0</v>
      </c>
      <c r="E3009" s="23">
        <v>99488.98</v>
      </c>
      <c r="F3009" s="31">
        <v>0</v>
      </c>
    </row>
    <row r="3010" spans="1:6" x14ac:dyDescent="0.2">
      <c r="A3010" s="34" t="s">
        <v>1192</v>
      </c>
      <c r="B3010" s="23">
        <v>5000</v>
      </c>
      <c r="C3010" s="23">
        <v>5000</v>
      </c>
      <c r="D3010" s="23">
        <v>0</v>
      </c>
      <c r="E3010" s="23">
        <v>5000</v>
      </c>
      <c r="F3010" s="31">
        <v>0</v>
      </c>
    </row>
    <row r="3011" spans="1:6" x14ac:dyDescent="0.2">
      <c r="A3011" s="35" t="s">
        <v>7</v>
      </c>
      <c r="B3011" s="23">
        <v>5000</v>
      </c>
      <c r="C3011" s="23">
        <v>5000</v>
      </c>
      <c r="D3011" s="23">
        <v>0</v>
      </c>
      <c r="E3011" s="23">
        <v>5000</v>
      </c>
      <c r="F3011" s="31">
        <v>0</v>
      </c>
    </row>
    <row r="3012" spans="1:6" x14ac:dyDescent="0.2">
      <c r="A3012" s="36" t="s">
        <v>41</v>
      </c>
      <c r="B3012" s="23">
        <v>5000</v>
      </c>
      <c r="C3012" s="23">
        <v>5000</v>
      </c>
      <c r="D3012" s="23">
        <v>0</v>
      </c>
      <c r="E3012" s="23">
        <v>5000</v>
      </c>
      <c r="F3012" s="31">
        <v>0</v>
      </c>
    </row>
    <row r="3013" spans="1:6" x14ac:dyDescent="0.2">
      <c r="A3013" s="37" t="s">
        <v>90</v>
      </c>
      <c r="B3013" s="23">
        <v>5000</v>
      </c>
      <c r="C3013" s="23">
        <v>5000</v>
      </c>
      <c r="D3013" s="23">
        <v>0</v>
      </c>
      <c r="E3013" s="23">
        <v>5000</v>
      </c>
      <c r="F3013" s="31">
        <v>0</v>
      </c>
    </row>
    <row r="3014" spans="1:6" x14ac:dyDescent="0.2">
      <c r="A3014" s="38" t="s">
        <v>310</v>
      </c>
      <c r="B3014" s="23">
        <v>5000</v>
      </c>
      <c r="C3014" s="23">
        <v>5000</v>
      </c>
      <c r="D3014" s="23">
        <v>0</v>
      </c>
      <c r="E3014" s="23">
        <v>5000</v>
      </c>
      <c r="F3014" s="31">
        <v>0</v>
      </c>
    </row>
    <row r="3015" spans="1:6" x14ac:dyDescent="0.2">
      <c r="A3015" s="34" t="s">
        <v>1195</v>
      </c>
      <c r="B3015" s="23">
        <v>1413250.73</v>
      </c>
      <c r="C3015" s="23">
        <v>1413250.73</v>
      </c>
      <c r="D3015" s="23">
        <v>-179563.78</v>
      </c>
      <c r="E3015" s="23">
        <v>1233686.95</v>
      </c>
      <c r="F3015" s="31">
        <v>-0.12705727029767747</v>
      </c>
    </row>
    <row r="3016" spans="1:6" x14ac:dyDescent="0.2">
      <c r="A3016" s="35" t="s">
        <v>792</v>
      </c>
      <c r="B3016" s="23">
        <v>1413250.73</v>
      </c>
      <c r="C3016" s="23">
        <v>1413250.73</v>
      </c>
      <c r="D3016" s="23">
        <v>-179563.78</v>
      </c>
      <c r="E3016" s="23">
        <v>1233686.95</v>
      </c>
      <c r="F3016" s="31">
        <v>-0.12705727029767747</v>
      </c>
    </row>
    <row r="3017" spans="1:6" x14ac:dyDescent="0.2">
      <c r="A3017" s="36" t="s">
        <v>1197</v>
      </c>
      <c r="B3017" s="23">
        <v>1413250.73</v>
      </c>
      <c r="C3017" s="23">
        <v>1413250.73</v>
      </c>
      <c r="D3017" s="23">
        <v>-179563.78</v>
      </c>
      <c r="E3017" s="23">
        <v>1233686.95</v>
      </c>
      <c r="F3017" s="31">
        <v>-0.12705727029767747</v>
      </c>
    </row>
    <row r="3018" spans="1:6" x14ac:dyDescent="0.2">
      <c r="A3018" s="37" t="s">
        <v>982</v>
      </c>
      <c r="B3018" s="23">
        <v>1413250.73</v>
      </c>
      <c r="C3018" s="23">
        <v>1413250.73</v>
      </c>
      <c r="D3018" s="23">
        <v>-179563.78</v>
      </c>
      <c r="E3018" s="23">
        <v>1233686.95</v>
      </c>
      <c r="F3018" s="31">
        <v>-0.12705727029767747</v>
      </c>
    </row>
    <row r="3019" spans="1:6" x14ac:dyDescent="0.2">
      <c r="A3019" s="38" t="s">
        <v>1009</v>
      </c>
      <c r="B3019" s="23">
        <v>0</v>
      </c>
      <c r="C3019" s="23">
        <v>1413250.73</v>
      </c>
      <c r="D3019" s="23">
        <v>-179563.78</v>
      </c>
      <c r="E3019" s="23">
        <v>1233686.95</v>
      </c>
      <c r="F3019" s="31">
        <v>-0.12705727029767747</v>
      </c>
    </row>
    <row r="3020" spans="1:6" x14ac:dyDescent="0.2">
      <c r="A3020" s="38" t="s">
        <v>1011</v>
      </c>
      <c r="B3020" s="23">
        <v>1413250.73</v>
      </c>
      <c r="C3020" s="23">
        <v>0</v>
      </c>
      <c r="D3020" s="23">
        <v>0</v>
      </c>
      <c r="E3020" s="23">
        <v>0</v>
      </c>
      <c r="F3020" s="31">
        <v>0</v>
      </c>
    </row>
    <row r="3021" spans="1:6" x14ac:dyDescent="0.2">
      <c r="A3021" s="24" t="s">
        <v>1098</v>
      </c>
      <c r="B3021" s="23">
        <v>1812044.7000000002</v>
      </c>
      <c r="C3021" s="23">
        <v>1918345.9700000004</v>
      </c>
      <c r="D3021" s="23">
        <v>-515070.80000000005</v>
      </c>
      <c r="E3021" s="23">
        <v>1403275.1700000002</v>
      </c>
      <c r="F3021" s="31">
        <v>-0.2684973451373841</v>
      </c>
    </row>
    <row r="3022" spans="1:6" x14ac:dyDescent="0.2">
      <c r="A3022" s="34" t="s">
        <v>1099</v>
      </c>
      <c r="B3022" s="23">
        <v>300000</v>
      </c>
      <c r="C3022" s="23">
        <v>300000</v>
      </c>
      <c r="D3022" s="23">
        <v>-120000</v>
      </c>
      <c r="E3022" s="23">
        <v>180000</v>
      </c>
      <c r="F3022" s="31">
        <v>-0.4</v>
      </c>
    </row>
    <row r="3023" spans="1:6" x14ac:dyDescent="0.2">
      <c r="A3023" s="35" t="s">
        <v>792</v>
      </c>
      <c r="B3023" s="23">
        <v>300000</v>
      </c>
      <c r="C3023" s="23">
        <v>300000</v>
      </c>
      <c r="D3023" s="23">
        <v>-120000</v>
      </c>
      <c r="E3023" s="23">
        <v>180000</v>
      </c>
      <c r="F3023" s="31">
        <v>-0.4</v>
      </c>
    </row>
    <row r="3024" spans="1:6" x14ac:dyDescent="0.2">
      <c r="A3024" s="36" t="s">
        <v>1101</v>
      </c>
      <c r="B3024" s="23">
        <v>300000</v>
      </c>
      <c r="C3024" s="23">
        <v>300000</v>
      </c>
      <c r="D3024" s="23">
        <v>-120000</v>
      </c>
      <c r="E3024" s="23">
        <v>180000</v>
      </c>
      <c r="F3024" s="31">
        <v>-0.4</v>
      </c>
    </row>
    <row r="3025" spans="1:6" x14ac:dyDescent="0.2">
      <c r="A3025" s="37" t="s">
        <v>575</v>
      </c>
      <c r="B3025" s="23">
        <v>300000</v>
      </c>
      <c r="C3025" s="23">
        <v>300000</v>
      </c>
      <c r="D3025" s="23">
        <v>-120000</v>
      </c>
      <c r="E3025" s="23">
        <v>180000</v>
      </c>
      <c r="F3025" s="31">
        <v>-0.4</v>
      </c>
    </row>
    <row r="3026" spans="1:6" x14ac:dyDescent="0.2">
      <c r="A3026" s="38" t="s">
        <v>794</v>
      </c>
      <c r="B3026" s="23">
        <v>0</v>
      </c>
      <c r="C3026" s="23">
        <v>300000</v>
      </c>
      <c r="D3026" s="23">
        <v>-120000</v>
      </c>
      <c r="E3026" s="23">
        <v>180000</v>
      </c>
      <c r="F3026" s="31">
        <v>-0.4</v>
      </c>
    </row>
    <row r="3027" spans="1:6" x14ac:dyDescent="0.2">
      <c r="A3027" s="38" t="s">
        <v>1095</v>
      </c>
      <c r="B3027" s="23">
        <v>300000</v>
      </c>
      <c r="C3027" s="23">
        <v>0</v>
      </c>
      <c r="D3027" s="23">
        <v>0</v>
      </c>
      <c r="E3027" s="23">
        <v>0</v>
      </c>
      <c r="F3027" s="31">
        <v>0</v>
      </c>
    </row>
    <row r="3028" spans="1:6" x14ac:dyDescent="0.2">
      <c r="A3028" s="34" t="s">
        <v>1104</v>
      </c>
      <c r="B3028" s="23">
        <v>210528.03</v>
      </c>
      <c r="C3028" s="23">
        <v>210528.03</v>
      </c>
      <c r="D3028" s="23">
        <v>-206478.03</v>
      </c>
      <c r="E3028" s="23">
        <v>4050</v>
      </c>
      <c r="F3028" s="31">
        <v>-0.98076265664006834</v>
      </c>
    </row>
    <row r="3029" spans="1:6" x14ac:dyDescent="0.2">
      <c r="A3029" s="35" t="s">
        <v>282</v>
      </c>
      <c r="B3029" s="23">
        <v>210528.03</v>
      </c>
      <c r="C3029" s="23">
        <v>210528.03</v>
      </c>
      <c r="D3029" s="23">
        <v>-206478.03</v>
      </c>
      <c r="E3029" s="23">
        <v>4050</v>
      </c>
      <c r="F3029" s="31">
        <v>-0.98076265664006834</v>
      </c>
    </row>
    <row r="3030" spans="1:6" x14ac:dyDescent="0.2">
      <c r="A3030" s="36" t="s">
        <v>1106</v>
      </c>
      <c r="B3030" s="23">
        <v>210528.03</v>
      </c>
      <c r="C3030" s="23">
        <v>210528.03</v>
      </c>
      <c r="D3030" s="23">
        <v>-206478.03</v>
      </c>
      <c r="E3030" s="23">
        <v>4050</v>
      </c>
      <c r="F3030" s="31">
        <v>-0.98076265664006834</v>
      </c>
    </row>
    <row r="3031" spans="1:6" x14ac:dyDescent="0.2">
      <c r="A3031" s="37" t="s">
        <v>121</v>
      </c>
      <c r="B3031" s="23">
        <v>210528.03</v>
      </c>
      <c r="C3031" s="23">
        <v>210528.03</v>
      </c>
      <c r="D3031" s="23">
        <v>-206478.03</v>
      </c>
      <c r="E3031" s="23">
        <v>4050</v>
      </c>
      <c r="F3031" s="31">
        <v>-0.98076265664006834</v>
      </c>
    </row>
    <row r="3032" spans="1:6" x14ac:dyDescent="0.2">
      <c r="A3032" s="38" t="s">
        <v>285</v>
      </c>
      <c r="B3032" s="23">
        <v>210528.03</v>
      </c>
      <c r="C3032" s="23">
        <v>210528.03</v>
      </c>
      <c r="D3032" s="23">
        <v>-206478.03</v>
      </c>
      <c r="E3032" s="23">
        <v>4050</v>
      </c>
      <c r="F3032" s="31">
        <v>-0.98076265664006834</v>
      </c>
    </row>
    <row r="3033" spans="1:6" x14ac:dyDescent="0.2">
      <c r="A3033" s="34" t="s">
        <v>1609</v>
      </c>
      <c r="B3033" s="23">
        <v>1301516.67</v>
      </c>
      <c r="C3033" s="23">
        <v>1407817.94</v>
      </c>
      <c r="D3033" s="23">
        <v>-188592.77000000002</v>
      </c>
      <c r="E3033" s="23">
        <v>1219225.1700000002</v>
      </c>
      <c r="F3033" s="31">
        <v>-0.13396105038979686</v>
      </c>
    </row>
    <row r="3034" spans="1:6" x14ac:dyDescent="0.2">
      <c r="A3034" s="35" t="s">
        <v>7</v>
      </c>
      <c r="B3034" s="23">
        <v>1181516.67</v>
      </c>
      <c r="C3034" s="23">
        <v>1287817.94</v>
      </c>
      <c r="D3034" s="23">
        <v>-68716.12999999999</v>
      </c>
      <c r="E3034" s="23">
        <v>1219101.81</v>
      </c>
      <c r="F3034" s="31">
        <v>-5.3358574892969725E-2</v>
      </c>
    </row>
    <row r="3035" spans="1:6" x14ac:dyDescent="0.2">
      <c r="A3035" s="36" t="s">
        <v>8</v>
      </c>
      <c r="B3035" s="23">
        <v>1181516.67</v>
      </c>
      <c r="C3035" s="23">
        <v>1287817.94</v>
      </c>
      <c r="D3035" s="23">
        <v>-68716.12999999999</v>
      </c>
      <c r="E3035" s="23">
        <v>1219101.81</v>
      </c>
      <c r="F3035" s="31">
        <v>-5.3358574892969725E-2</v>
      </c>
    </row>
    <row r="3036" spans="1:6" x14ac:dyDescent="0.2">
      <c r="A3036" s="37" t="s">
        <v>9</v>
      </c>
      <c r="B3036" s="23">
        <v>1181516.67</v>
      </c>
      <c r="C3036" s="23">
        <v>1287817.94</v>
      </c>
      <c r="D3036" s="23">
        <v>-68716.12999999999</v>
      </c>
      <c r="E3036" s="23">
        <v>1219101.81</v>
      </c>
      <c r="F3036" s="31">
        <v>-5.3358574892969725E-2</v>
      </c>
    </row>
    <row r="3037" spans="1:6" x14ac:dyDescent="0.2">
      <c r="A3037" s="38" t="s">
        <v>10</v>
      </c>
      <c r="B3037" s="23">
        <v>590712</v>
      </c>
      <c r="C3037" s="23">
        <v>650361.09</v>
      </c>
      <c r="D3037" s="23">
        <v>-77604.22</v>
      </c>
      <c r="E3037" s="23">
        <v>572756.87</v>
      </c>
      <c r="F3037" s="31">
        <v>-0.11932482000114737</v>
      </c>
    </row>
    <row r="3038" spans="1:6" x14ac:dyDescent="0.2">
      <c r="A3038" s="38" t="s">
        <v>13</v>
      </c>
      <c r="B3038" s="23">
        <v>22068.36</v>
      </c>
      <c r="C3038" s="23">
        <v>22068.36</v>
      </c>
      <c r="D3038" s="23">
        <v>-2115.2600000000002</v>
      </c>
      <c r="E3038" s="23">
        <v>19953.099999999999</v>
      </c>
      <c r="F3038" s="31">
        <v>-9.585034864394093E-2</v>
      </c>
    </row>
    <row r="3039" spans="1:6" x14ac:dyDescent="0.2">
      <c r="A3039" s="38" t="s">
        <v>15</v>
      </c>
      <c r="B3039" s="23">
        <v>72096.03</v>
      </c>
      <c r="C3039" s="23">
        <v>78804.53</v>
      </c>
      <c r="D3039" s="23">
        <v>0</v>
      </c>
      <c r="E3039" s="23">
        <v>78804.53</v>
      </c>
      <c r="F3039" s="31">
        <v>0</v>
      </c>
    </row>
    <row r="3040" spans="1:6" x14ac:dyDescent="0.2">
      <c r="A3040" s="38" t="s">
        <v>17</v>
      </c>
      <c r="B3040" s="23">
        <v>16638.62</v>
      </c>
      <c r="C3040" s="23">
        <v>18838.62</v>
      </c>
      <c r="D3040" s="23">
        <v>0</v>
      </c>
      <c r="E3040" s="23">
        <v>18838.62</v>
      </c>
      <c r="F3040" s="31">
        <v>0</v>
      </c>
    </row>
    <row r="3041" spans="1:6" x14ac:dyDescent="0.2">
      <c r="A3041" s="38" t="s">
        <v>19</v>
      </c>
      <c r="B3041" s="23">
        <v>396</v>
      </c>
      <c r="C3041" s="23">
        <v>396</v>
      </c>
      <c r="D3041" s="23">
        <v>-324.26</v>
      </c>
      <c r="E3041" s="23">
        <v>71.740000000000009</v>
      </c>
      <c r="F3041" s="31">
        <v>-0.81883838383838381</v>
      </c>
    </row>
    <row r="3042" spans="1:6" x14ac:dyDescent="0.2">
      <c r="A3042" s="38" t="s">
        <v>21</v>
      </c>
      <c r="B3042" s="23">
        <v>3168</v>
      </c>
      <c r="C3042" s="23">
        <v>3168</v>
      </c>
      <c r="D3042" s="23">
        <v>-1446.34</v>
      </c>
      <c r="E3042" s="23">
        <v>1721.66</v>
      </c>
      <c r="F3042" s="31">
        <v>-0.45654671717171713</v>
      </c>
    </row>
    <row r="3043" spans="1:6" x14ac:dyDescent="0.2">
      <c r="A3043" s="38" t="s">
        <v>23</v>
      </c>
      <c r="B3043" s="23">
        <v>110.34</v>
      </c>
      <c r="C3043" s="23">
        <v>110.34</v>
      </c>
      <c r="D3043" s="23">
        <v>-110.34</v>
      </c>
      <c r="E3043" s="23">
        <v>0</v>
      </c>
      <c r="F3043" s="31">
        <v>-1</v>
      </c>
    </row>
    <row r="3044" spans="1:6" x14ac:dyDescent="0.2">
      <c r="A3044" s="38" t="s">
        <v>25</v>
      </c>
      <c r="B3044" s="23">
        <v>662.05</v>
      </c>
      <c r="C3044" s="23">
        <v>662.05</v>
      </c>
      <c r="D3044" s="23">
        <v>142.69999999999999</v>
      </c>
      <c r="E3044" s="23">
        <v>804.75</v>
      </c>
      <c r="F3044" s="31">
        <v>0.21554263273166679</v>
      </c>
    </row>
    <row r="3045" spans="1:6" x14ac:dyDescent="0.2">
      <c r="A3045" s="38" t="s">
        <v>27</v>
      </c>
      <c r="B3045" s="23">
        <v>2154.48</v>
      </c>
      <c r="C3045" s="23">
        <v>13162.05</v>
      </c>
      <c r="D3045" s="23">
        <v>8863.01</v>
      </c>
      <c r="E3045" s="23">
        <v>22025.059999999998</v>
      </c>
      <c r="F3045" s="31">
        <v>0.6733761078251489</v>
      </c>
    </row>
    <row r="3046" spans="1:6" x14ac:dyDescent="0.2">
      <c r="A3046" s="38" t="s">
        <v>29</v>
      </c>
      <c r="B3046" s="23">
        <v>946.53</v>
      </c>
      <c r="C3046" s="23">
        <v>946.53</v>
      </c>
      <c r="D3046" s="23">
        <v>0</v>
      </c>
      <c r="E3046" s="23">
        <v>946.53</v>
      </c>
      <c r="F3046" s="31">
        <v>0</v>
      </c>
    </row>
    <row r="3047" spans="1:6" x14ac:dyDescent="0.2">
      <c r="A3047" s="38" t="s">
        <v>265</v>
      </c>
      <c r="B3047" s="23">
        <v>252372</v>
      </c>
      <c r="C3047" s="23">
        <v>268677</v>
      </c>
      <c r="D3047" s="23">
        <v>23615.79</v>
      </c>
      <c r="E3047" s="23">
        <v>292292.78999999998</v>
      </c>
      <c r="F3047" s="31">
        <v>8.7896582141381657E-2</v>
      </c>
    </row>
    <row r="3048" spans="1:6" x14ac:dyDescent="0.2">
      <c r="A3048" s="38" t="s">
        <v>31</v>
      </c>
      <c r="B3048" s="23">
        <v>7048.22</v>
      </c>
      <c r="C3048" s="23">
        <v>7048.22</v>
      </c>
      <c r="D3048" s="23">
        <v>-3377.11</v>
      </c>
      <c r="E3048" s="23">
        <v>3671.11</v>
      </c>
      <c r="F3048" s="31">
        <v>-0.47914367031676081</v>
      </c>
    </row>
    <row r="3049" spans="1:6" x14ac:dyDescent="0.2">
      <c r="A3049" s="38" t="s">
        <v>33</v>
      </c>
      <c r="B3049" s="23">
        <v>1696.45</v>
      </c>
      <c r="C3049" s="23">
        <v>1696.45</v>
      </c>
      <c r="D3049" s="23">
        <v>-848.23</v>
      </c>
      <c r="E3049" s="23">
        <v>848.22</v>
      </c>
      <c r="F3049" s="31">
        <v>-0.50000294733119155</v>
      </c>
    </row>
    <row r="3050" spans="1:6" x14ac:dyDescent="0.2">
      <c r="A3050" s="38" t="s">
        <v>35</v>
      </c>
      <c r="B3050" s="23">
        <v>109331.43</v>
      </c>
      <c r="C3050" s="23">
        <v>119514.93</v>
      </c>
      <c r="D3050" s="23">
        <v>0</v>
      </c>
      <c r="E3050" s="23">
        <v>119514.93</v>
      </c>
      <c r="F3050" s="31">
        <v>0</v>
      </c>
    </row>
    <row r="3051" spans="1:6" x14ac:dyDescent="0.2">
      <c r="A3051" s="38" t="s">
        <v>37</v>
      </c>
      <c r="B3051" s="23">
        <v>72096.03</v>
      </c>
      <c r="C3051" s="23">
        <v>78803.3</v>
      </c>
      <c r="D3051" s="23">
        <v>-15511.87</v>
      </c>
      <c r="E3051" s="23">
        <v>63291.43</v>
      </c>
      <c r="F3051" s="31">
        <v>-0.19684289871109459</v>
      </c>
    </row>
    <row r="3052" spans="1:6" x14ac:dyDescent="0.2">
      <c r="A3052" s="38" t="s">
        <v>39</v>
      </c>
      <c r="B3052" s="23">
        <v>30020.13</v>
      </c>
      <c r="C3052" s="23">
        <v>23560.47</v>
      </c>
      <c r="D3052" s="23">
        <v>0</v>
      </c>
      <c r="E3052" s="23">
        <v>23560.47</v>
      </c>
      <c r="F3052" s="31">
        <v>0</v>
      </c>
    </row>
    <row r="3053" spans="1:6" x14ac:dyDescent="0.2">
      <c r="A3053" s="35" t="s">
        <v>282</v>
      </c>
      <c r="B3053" s="23">
        <v>120000</v>
      </c>
      <c r="C3053" s="23">
        <v>120000</v>
      </c>
      <c r="D3053" s="23">
        <v>-119876.64</v>
      </c>
      <c r="E3053" s="23">
        <v>123.36</v>
      </c>
      <c r="F3053" s="31">
        <v>-0.99897199999999997</v>
      </c>
    </row>
    <row r="3054" spans="1:6" x14ac:dyDescent="0.2">
      <c r="A3054" s="36" t="s">
        <v>1627</v>
      </c>
      <c r="B3054" s="23">
        <v>20000</v>
      </c>
      <c r="C3054" s="23">
        <v>19860</v>
      </c>
      <c r="D3054" s="23">
        <v>-19860</v>
      </c>
      <c r="E3054" s="23">
        <v>0</v>
      </c>
      <c r="F3054" s="31">
        <v>-1</v>
      </c>
    </row>
    <row r="3055" spans="1:6" x14ac:dyDescent="0.2">
      <c r="A3055" s="37" t="s">
        <v>121</v>
      </c>
      <c r="B3055" s="23">
        <v>20000</v>
      </c>
      <c r="C3055" s="23">
        <v>19860</v>
      </c>
      <c r="D3055" s="23">
        <v>-19860</v>
      </c>
      <c r="E3055" s="23">
        <v>0</v>
      </c>
      <c r="F3055" s="31">
        <v>-1</v>
      </c>
    </row>
    <row r="3056" spans="1:6" x14ac:dyDescent="0.2">
      <c r="A3056" s="38" t="s">
        <v>128</v>
      </c>
      <c r="B3056" s="23">
        <v>20000</v>
      </c>
      <c r="C3056" s="23">
        <v>19860</v>
      </c>
      <c r="D3056" s="23">
        <v>-19860</v>
      </c>
      <c r="E3056" s="23">
        <v>0</v>
      </c>
      <c r="F3056" s="31">
        <v>-1</v>
      </c>
    </row>
    <row r="3057" spans="1:6" x14ac:dyDescent="0.2">
      <c r="A3057" s="36" t="s">
        <v>1629</v>
      </c>
      <c r="B3057" s="23">
        <v>60000</v>
      </c>
      <c r="C3057" s="23">
        <v>60000</v>
      </c>
      <c r="D3057" s="23">
        <v>-60000</v>
      </c>
      <c r="E3057" s="23">
        <v>0</v>
      </c>
      <c r="F3057" s="31">
        <v>-1</v>
      </c>
    </row>
    <row r="3058" spans="1:6" x14ac:dyDescent="0.2">
      <c r="A3058" s="37" t="s">
        <v>121</v>
      </c>
      <c r="B3058" s="23">
        <v>60000</v>
      </c>
      <c r="C3058" s="23">
        <v>60000</v>
      </c>
      <c r="D3058" s="23">
        <v>-60000</v>
      </c>
      <c r="E3058" s="23">
        <v>0</v>
      </c>
      <c r="F3058" s="31">
        <v>-1</v>
      </c>
    </row>
    <row r="3059" spans="1:6" x14ac:dyDescent="0.2">
      <c r="A3059" s="38" t="s">
        <v>351</v>
      </c>
      <c r="B3059" s="23">
        <v>60000</v>
      </c>
      <c r="C3059" s="23">
        <v>60000</v>
      </c>
      <c r="D3059" s="23">
        <v>-60000</v>
      </c>
      <c r="E3059" s="23">
        <v>0</v>
      </c>
      <c r="F3059" s="31">
        <v>-1</v>
      </c>
    </row>
    <row r="3060" spans="1:6" x14ac:dyDescent="0.2">
      <c r="A3060" s="36" t="s">
        <v>1631</v>
      </c>
      <c r="B3060" s="23">
        <v>40000</v>
      </c>
      <c r="C3060" s="23">
        <v>40000</v>
      </c>
      <c r="D3060" s="23">
        <v>-40000</v>
      </c>
      <c r="E3060" s="23">
        <v>0</v>
      </c>
      <c r="F3060" s="31">
        <v>-1</v>
      </c>
    </row>
    <row r="3061" spans="1:6" x14ac:dyDescent="0.2">
      <c r="A3061" s="37" t="s">
        <v>121</v>
      </c>
      <c r="B3061" s="23">
        <v>40000</v>
      </c>
      <c r="C3061" s="23">
        <v>40000</v>
      </c>
      <c r="D3061" s="23">
        <v>-40000</v>
      </c>
      <c r="E3061" s="23">
        <v>0</v>
      </c>
      <c r="F3061" s="31">
        <v>-1</v>
      </c>
    </row>
    <row r="3062" spans="1:6" x14ac:dyDescent="0.2">
      <c r="A3062" s="38" t="s">
        <v>351</v>
      </c>
      <c r="B3062" s="23">
        <v>40000</v>
      </c>
      <c r="C3062" s="23">
        <v>40000</v>
      </c>
      <c r="D3062" s="23">
        <v>-40000</v>
      </c>
      <c r="E3062" s="23">
        <v>0</v>
      </c>
      <c r="F3062" s="31">
        <v>-1</v>
      </c>
    </row>
    <row r="3063" spans="1:6" x14ac:dyDescent="0.2">
      <c r="A3063" s="36" t="s">
        <v>1632</v>
      </c>
      <c r="B3063" s="23">
        <v>0</v>
      </c>
      <c r="C3063" s="23">
        <v>140</v>
      </c>
      <c r="D3063" s="23">
        <v>-16.64</v>
      </c>
      <c r="E3063" s="23">
        <v>123.36</v>
      </c>
      <c r="F3063" s="31">
        <v>-0.11885714285714286</v>
      </c>
    </row>
    <row r="3064" spans="1:6" x14ac:dyDescent="0.2">
      <c r="A3064" s="37" t="s">
        <v>121</v>
      </c>
      <c r="B3064" s="23">
        <v>0</v>
      </c>
      <c r="C3064" s="23">
        <v>140</v>
      </c>
      <c r="D3064" s="23">
        <v>-16.64</v>
      </c>
      <c r="E3064" s="23">
        <v>123.36</v>
      </c>
      <c r="F3064" s="31">
        <v>-0.11885714285714286</v>
      </c>
    </row>
    <row r="3065" spans="1:6" x14ac:dyDescent="0.2">
      <c r="A3065" s="38" t="s">
        <v>473</v>
      </c>
      <c r="B3065" s="23">
        <v>0</v>
      </c>
      <c r="C3065" s="23">
        <v>140</v>
      </c>
      <c r="D3065" s="23">
        <v>-16.64</v>
      </c>
      <c r="E3065" s="23">
        <v>123.36</v>
      </c>
      <c r="F3065" s="31">
        <v>-0.11885714285714286</v>
      </c>
    </row>
    <row r="3066" spans="1:6" x14ac:dyDescent="0.2">
      <c r="A3066" s="24" t="s">
        <v>695</v>
      </c>
      <c r="B3066" s="23">
        <v>142691802.46000001</v>
      </c>
      <c r="C3066" s="23">
        <v>142600680.14999995</v>
      </c>
      <c r="D3066" s="23">
        <v>-38598029.70000001</v>
      </c>
      <c r="E3066" s="23">
        <v>104002650.44999991</v>
      </c>
      <c r="F3066" s="31">
        <v>-0.27067212904874793</v>
      </c>
    </row>
    <row r="3067" spans="1:6" x14ac:dyDescent="0.2">
      <c r="A3067" s="24" t="s">
        <v>697</v>
      </c>
      <c r="B3067" s="23">
        <v>21130469.129999999</v>
      </c>
      <c r="C3067" s="23">
        <v>18149932.740000002</v>
      </c>
      <c r="D3067" s="23">
        <v>-3197020.7800000003</v>
      </c>
      <c r="E3067" s="23">
        <v>14952911.960000005</v>
      </c>
      <c r="F3067" s="31">
        <v>-0.17614504834798633</v>
      </c>
    </row>
    <row r="3068" spans="1:6" x14ac:dyDescent="0.2">
      <c r="A3068" s="34" t="s">
        <v>698</v>
      </c>
      <c r="B3068" s="23">
        <v>130000</v>
      </c>
      <c r="C3068" s="23">
        <v>120000</v>
      </c>
      <c r="D3068" s="23">
        <v>-120000</v>
      </c>
      <c r="E3068" s="23">
        <v>0</v>
      </c>
      <c r="F3068" s="31">
        <v>-1</v>
      </c>
    </row>
    <row r="3069" spans="1:6" x14ac:dyDescent="0.2">
      <c r="A3069" s="35" t="s">
        <v>180</v>
      </c>
      <c r="B3069" s="23">
        <v>130000</v>
      </c>
      <c r="C3069" s="23">
        <v>120000</v>
      </c>
      <c r="D3069" s="23">
        <v>-120000</v>
      </c>
      <c r="E3069" s="23">
        <v>0</v>
      </c>
      <c r="F3069" s="31">
        <v>-1</v>
      </c>
    </row>
    <row r="3070" spans="1:6" x14ac:dyDescent="0.2">
      <c r="A3070" s="36" t="s">
        <v>700</v>
      </c>
      <c r="B3070" s="23">
        <v>130000</v>
      </c>
      <c r="C3070" s="23">
        <v>120000</v>
      </c>
      <c r="D3070" s="23">
        <v>-120000</v>
      </c>
      <c r="E3070" s="23">
        <v>0</v>
      </c>
      <c r="F3070" s="31">
        <v>-1</v>
      </c>
    </row>
    <row r="3071" spans="1:6" x14ac:dyDescent="0.2">
      <c r="A3071" s="37" t="s">
        <v>121</v>
      </c>
      <c r="B3071" s="23">
        <v>130000</v>
      </c>
      <c r="C3071" s="23">
        <v>120000</v>
      </c>
      <c r="D3071" s="23">
        <v>-120000</v>
      </c>
      <c r="E3071" s="23">
        <v>0</v>
      </c>
      <c r="F3071" s="31">
        <v>-1</v>
      </c>
    </row>
    <row r="3072" spans="1:6" x14ac:dyDescent="0.2">
      <c r="A3072" s="38" t="s">
        <v>149</v>
      </c>
      <c r="B3072" s="23">
        <v>40000</v>
      </c>
      <c r="C3072" s="23">
        <v>40000</v>
      </c>
      <c r="D3072" s="23">
        <v>-40000</v>
      </c>
      <c r="E3072" s="23">
        <v>0</v>
      </c>
      <c r="F3072" s="31">
        <v>-1</v>
      </c>
    </row>
    <row r="3073" spans="1:6" x14ac:dyDescent="0.2">
      <c r="A3073" s="38" t="s">
        <v>137</v>
      </c>
      <c r="B3073" s="23">
        <v>75000</v>
      </c>
      <c r="C3073" s="23">
        <v>65000</v>
      </c>
      <c r="D3073" s="23">
        <v>-65000</v>
      </c>
      <c r="E3073" s="23">
        <v>0</v>
      </c>
      <c r="F3073" s="31">
        <v>-1</v>
      </c>
    </row>
    <row r="3074" spans="1:6" x14ac:dyDescent="0.2">
      <c r="A3074" s="38" t="s">
        <v>145</v>
      </c>
      <c r="B3074" s="23">
        <v>15000</v>
      </c>
      <c r="C3074" s="23">
        <v>15000</v>
      </c>
      <c r="D3074" s="23">
        <v>-15000</v>
      </c>
      <c r="E3074" s="23">
        <v>0</v>
      </c>
      <c r="F3074" s="31">
        <v>-1</v>
      </c>
    </row>
    <row r="3075" spans="1:6" x14ac:dyDescent="0.2">
      <c r="A3075" s="34" t="s">
        <v>704</v>
      </c>
      <c r="B3075" s="23">
        <v>430000</v>
      </c>
      <c r="C3075" s="23">
        <v>339500</v>
      </c>
      <c r="D3075" s="23">
        <v>-330920</v>
      </c>
      <c r="E3075" s="23">
        <v>8580</v>
      </c>
      <c r="F3075" s="31">
        <v>-0.9747275405007364</v>
      </c>
    </row>
    <row r="3076" spans="1:6" x14ac:dyDescent="0.2">
      <c r="A3076" s="35" t="s">
        <v>180</v>
      </c>
      <c r="B3076" s="23">
        <v>430000</v>
      </c>
      <c r="C3076" s="23">
        <v>339500</v>
      </c>
      <c r="D3076" s="23">
        <v>-330920</v>
      </c>
      <c r="E3076" s="23">
        <v>8580</v>
      </c>
      <c r="F3076" s="31">
        <v>-0.9747275405007364</v>
      </c>
    </row>
    <row r="3077" spans="1:6" x14ac:dyDescent="0.2">
      <c r="A3077" s="36" t="s">
        <v>700</v>
      </c>
      <c r="B3077" s="23">
        <v>240000</v>
      </c>
      <c r="C3077" s="23">
        <v>196270</v>
      </c>
      <c r="D3077" s="23">
        <v>-192770</v>
      </c>
      <c r="E3077" s="23">
        <v>3500</v>
      </c>
      <c r="F3077" s="31">
        <v>-0.98216742242828758</v>
      </c>
    </row>
    <row r="3078" spans="1:6" x14ac:dyDescent="0.2">
      <c r="A3078" s="37" t="s">
        <v>121</v>
      </c>
      <c r="B3078" s="23">
        <v>230000</v>
      </c>
      <c r="C3078" s="23">
        <v>186270</v>
      </c>
      <c r="D3078" s="23">
        <v>-182770</v>
      </c>
      <c r="E3078" s="23">
        <v>3500</v>
      </c>
      <c r="F3078" s="31">
        <v>-0.98121007140172867</v>
      </c>
    </row>
    <row r="3079" spans="1:6" x14ac:dyDescent="0.2">
      <c r="A3079" s="38" t="s">
        <v>137</v>
      </c>
      <c r="B3079" s="23">
        <v>196000</v>
      </c>
      <c r="C3079" s="23">
        <v>172270</v>
      </c>
      <c r="D3079" s="23">
        <v>-168770</v>
      </c>
      <c r="E3079" s="23">
        <v>3500</v>
      </c>
      <c r="F3079" s="31">
        <v>-0.9796830556684275</v>
      </c>
    </row>
    <row r="3080" spans="1:6" x14ac:dyDescent="0.2">
      <c r="A3080" s="38" t="s">
        <v>161</v>
      </c>
      <c r="B3080" s="23">
        <v>20000</v>
      </c>
      <c r="C3080" s="23">
        <v>0</v>
      </c>
      <c r="D3080" s="23">
        <v>0</v>
      </c>
      <c r="E3080" s="23">
        <v>0</v>
      </c>
      <c r="F3080" s="31">
        <v>0</v>
      </c>
    </row>
    <row r="3081" spans="1:6" x14ac:dyDescent="0.2">
      <c r="A3081" s="38" t="s">
        <v>707</v>
      </c>
      <c r="B3081" s="23">
        <v>14000</v>
      </c>
      <c r="C3081" s="23">
        <v>14000</v>
      </c>
      <c r="D3081" s="23">
        <v>-14000</v>
      </c>
      <c r="E3081" s="23">
        <v>0</v>
      </c>
      <c r="F3081" s="31">
        <v>-1</v>
      </c>
    </row>
    <row r="3082" spans="1:6" x14ac:dyDescent="0.2">
      <c r="A3082" s="37" t="s">
        <v>231</v>
      </c>
      <c r="B3082" s="23">
        <v>10000</v>
      </c>
      <c r="C3082" s="23">
        <v>10000</v>
      </c>
      <c r="D3082" s="23">
        <v>-10000</v>
      </c>
      <c r="E3082" s="23">
        <v>0</v>
      </c>
      <c r="F3082" s="31">
        <v>-1</v>
      </c>
    </row>
    <row r="3083" spans="1:6" x14ac:dyDescent="0.2">
      <c r="A3083" s="38" t="s">
        <v>234</v>
      </c>
      <c r="B3083" s="23">
        <v>10000</v>
      </c>
      <c r="C3083" s="23">
        <v>10000</v>
      </c>
      <c r="D3083" s="23">
        <v>-10000</v>
      </c>
      <c r="E3083" s="23">
        <v>0</v>
      </c>
      <c r="F3083" s="31">
        <v>-1</v>
      </c>
    </row>
    <row r="3084" spans="1:6" x14ac:dyDescent="0.2">
      <c r="A3084" s="36" t="s">
        <v>709</v>
      </c>
      <c r="B3084" s="23">
        <v>190000</v>
      </c>
      <c r="C3084" s="23">
        <v>143230</v>
      </c>
      <c r="D3084" s="23">
        <v>-138150</v>
      </c>
      <c r="E3084" s="23">
        <v>5080</v>
      </c>
      <c r="F3084" s="31">
        <v>-0.96453256999232007</v>
      </c>
    </row>
    <row r="3085" spans="1:6" x14ac:dyDescent="0.2">
      <c r="A3085" s="37" t="s">
        <v>121</v>
      </c>
      <c r="B3085" s="23">
        <v>145930</v>
      </c>
      <c r="C3085" s="23">
        <v>123230</v>
      </c>
      <c r="D3085" s="23">
        <v>-118150</v>
      </c>
      <c r="E3085" s="23">
        <v>5080</v>
      </c>
      <c r="F3085" s="31">
        <v>-0.95877627201168547</v>
      </c>
    </row>
    <row r="3086" spans="1:6" x14ac:dyDescent="0.2">
      <c r="A3086" s="38" t="s">
        <v>149</v>
      </c>
      <c r="B3086" s="23">
        <v>15000</v>
      </c>
      <c r="C3086" s="23">
        <v>15000</v>
      </c>
      <c r="D3086" s="23">
        <v>-15000</v>
      </c>
      <c r="E3086" s="23">
        <v>0</v>
      </c>
      <c r="F3086" s="31">
        <v>-1</v>
      </c>
    </row>
    <row r="3087" spans="1:6" x14ac:dyDescent="0.2">
      <c r="A3087" s="38" t="s">
        <v>710</v>
      </c>
      <c r="B3087" s="23">
        <v>5080</v>
      </c>
      <c r="C3087" s="23">
        <v>5080</v>
      </c>
      <c r="D3087" s="23">
        <v>0</v>
      </c>
      <c r="E3087" s="23">
        <v>5080</v>
      </c>
      <c r="F3087" s="31">
        <v>0</v>
      </c>
    </row>
    <row r="3088" spans="1:6" x14ac:dyDescent="0.2">
      <c r="A3088" s="38" t="s">
        <v>712</v>
      </c>
      <c r="B3088" s="23">
        <v>2500</v>
      </c>
      <c r="C3088" s="23">
        <v>0</v>
      </c>
      <c r="D3088" s="23">
        <v>0</v>
      </c>
      <c r="E3088" s="23">
        <v>0</v>
      </c>
      <c r="F3088" s="31">
        <v>0</v>
      </c>
    </row>
    <row r="3089" spans="1:6" x14ac:dyDescent="0.2">
      <c r="A3089" s="38" t="s">
        <v>161</v>
      </c>
      <c r="B3089" s="23">
        <v>10000</v>
      </c>
      <c r="C3089" s="23">
        <v>10000</v>
      </c>
      <c r="D3089" s="23">
        <v>-10000</v>
      </c>
      <c r="E3089" s="23">
        <v>0</v>
      </c>
      <c r="F3089" s="31">
        <v>-1</v>
      </c>
    </row>
    <row r="3090" spans="1:6" x14ac:dyDescent="0.2">
      <c r="A3090" s="38" t="s">
        <v>714</v>
      </c>
      <c r="B3090" s="23">
        <v>5000</v>
      </c>
      <c r="C3090" s="23">
        <v>0</v>
      </c>
      <c r="D3090" s="23">
        <v>0</v>
      </c>
      <c r="E3090" s="23">
        <v>0</v>
      </c>
      <c r="F3090" s="31">
        <v>0</v>
      </c>
    </row>
    <row r="3091" spans="1:6" x14ac:dyDescent="0.2">
      <c r="A3091" s="38" t="s">
        <v>126</v>
      </c>
      <c r="B3091" s="23">
        <v>15000</v>
      </c>
      <c r="C3091" s="23">
        <v>15000</v>
      </c>
      <c r="D3091" s="23">
        <v>-15000</v>
      </c>
      <c r="E3091" s="23">
        <v>0</v>
      </c>
      <c r="F3091" s="31">
        <v>-1</v>
      </c>
    </row>
    <row r="3092" spans="1:6" x14ac:dyDescent="0.2">
      <c r="A3092" s="38" t="s">
        <v>130</v>
      </c>
      <c r="B3092" s="23">
        <v>2500</v>
      </c>
      <c r="C3092" s="23">
        <v>2500</v>
      </c>
      <c r="D3092" s="23">
        <v>-2500</v>
      </c>
      <c r="E3092" s="23">
        <v>0</v>
      </c>
      <c r="F3092" s="31">
        <v>-1</v>
      </c>
    </row>
    <row r="3093" spans="1:6" x14ac:dyDescent="0.2">
      <c r="A3093" s="38" t="s">
        <v>155</v>
      </c>
      <c r="B3093" s="23">
        <v>30000</v>
      </c>
      <c r="C3093" s="23">
        <v>30000</v>
      </c>
      <c r="D3093" s="23">
        <v>-30000</v>
      </c>
      <c r="E3093" s="23">
        <v>0</v>
      </c>
      <c r="F3093" s="31">
        <v>-1</v>
      </c>
    </row>
    <row r="3094" spans="1:6" x14ac:dyDescent="0.2">
      <c r="A3094" s="38" t="s">
        <v>342</v>
      </c>
      <c r="B3094" s="23">
        <v>25000</v>
      </c>
      <c r="C3094" s="23">
        <v>20000</v>
      </c>
      <c r="D3094" s="23">
        <v>-20000</v>
      </c>
      <c r="E3094" s="23">
        <v>0</v>
      </c>
      <c r="F3094" s="31">
        <v>-1</v>
      </c>
    </row>
    <row r="3095" spans="1:6" x14ac:dyDescent="0.2">
      <c r="A3095" s="38" t="s">
        <v>385</v>
      </c>
      <c r="B3095" s="23">
        <v>10200</v>
      </c>
      <c r="C3095" s="23">
        <v>0</v>
      </c>
      <c r="D3095" s="23">
        <v>0</v>
      </c>
      <c r="E3095" s="23">
        <v>0</v>
      </c>
      <c r="F3095" s="31">
        <v>0</v>
      </c>
    </row>
    <row r="3096" spans="1:6" x14ac:dyDescent="0.2">
      <c r="A3096" s="38" t="s">
        <v>318</v>
      </c>
      <c r="B3096" s="23">
        <v>18650</v>
      </c>
      <c r="C3096" s="23">
        <v>18650</v>
      </c>
      <c r="D3096" s="23">
        <v>-18650</v>
      </c>
      <c r="E3096" s="23">
        <v>0</v>
      </c>
      <c r="F3096" s="31">
        <v>-1</v>
      </c>
    </row>
    <row r="3097" spans="1:6" x14ac:dyDescent="0.2">
      <c r="A3097" s="38" t="s">
        <v>722</v>
      </c>
      <c r="B3097" s="23">
        <v>7000</v>
      </c>
      <c r="C3097" s="23">
        <v>7000</v>
      </c>
      <c r="D3097" s="23">
        <v>-7000</v>
      </c>
      <c r="E3097" s="23">
        <v>0</v>
      </c>
      <c r="F3097" s="31">
        <v>-1</v>
      </c>
    </row>
    <row r="3098" spans="1:6" x14ac:dyDescent="0.2">
      <c r="A3098" s="37" t="s">
        <v>231</v>
      </c>
      <c r="B3098" s="23">
        <v>44070</v>
      </c>
      <c r="C3098" s="23">
        <v>20000</v>
      </c>
      <c r="D3098" s="23">
        <v>-20000</v>
      </c>
      <c r="E3098" s="23">
        <v>0</v>
      </c>
      <c r="F3098" s="31">
        <v>-1</v>
      </c>
    </row>
    <row r="3099" spans="1:6" x14ac:dyDescent="0.2">
      <c r="A3099" s="38" t="s">
        <v>236</v>
      </c>
      <c r="B3099" s="23">
        <v>15000</v>
      </c>
      <c r="C3099" s="23">
        <v>15000</v>
      </c>
      <c r="D3099" s="23">
        <v>-15000</v>
      </c>
      <c r="E3099" s="23">
        <v>0</v>
      </c>
      <c r="F3099" s="31">
        <v>-1</v>
      </c>
    </row>
    <row r="3100" spans="1:6" x14ac:dyDescent="0.2">
      <c r="A3100" s="38" t="s">
        <v>232</v>
      </c>
      <c r="B3100" s="23">
        <v>24070</v>
      </c>
      <c r="C3100" s="23">
        <v>0</v>
      </c>
      <c r="D3100" s="23">
        <v>0</v>
      </c>
      <c r="E3100" s="23">
        <v>0</v>
      </c>
      <c r="F3100" s="31">
        <v>0</v>
      </c>
    </row>
    <row r="3101" spans="1:6" x14ac:dyDescent="0.2">
      <c r="A3101" s="38" t="s">
        <v>234</v>
      </c>
      <c r="B3101" s="23">
        <v>5000</v>
      </c>
      <c r="C3101" s="23">
        <v>5000</v>
      </c>
      <c r="D3101" s="23">
        <v>-5000</v>
      </c>
      <c r="E3101" s="23">
        <v>0</v>
      </c>
      <c r="F3101" s="31">
        <v>-1</v>
      </c>
    </row>
    <row r="3102" spans="1:6" x14ac:dyDescent="0.2">
      <c r="A3102" s="34" t="s">
        <v>1083</v>
      </c>
      <c r="B3102" s="23">
        <v>5839596</v>
      </c>
      <c r="C3102" s="23">
        <v>5839596</v>
      </c>
      <c r="D3102" s="23">
        <v>-1300000</v>
      </c>
      <c r="E3102" s="23">
        <v>4539596</v>
      </c>
      <c r="F3102" s="31">
        <v>-0.22261814002201522</v>
      </c>
    </row>
    <row r="3103" spans="1:6" x14ac:dyDescent="0.2">
      <c r="A3103" s="35" t="s">
        <v>792</v>
      </c>
      <c r="B3103" s="23">
        <v>5839596</v>
      </c>
      <c r="C3103" s="23">
        <v>5839596</v>
      </c>
      <c r="D3103" s="23">
        <v>-1300000</v>
      </c>
      <c r="E3103" s="23">
        <v>4539596</v>
      </c>
      <c r="F3103" s="31">
        <v>-0.22261814002201522</v>
      </c>
    </row>
    <row r="3104" spans="1:6" x14ac:dyDescent="0.2">
      <c r="A3104" s="36" t="s">
        <v>1085</v>
      </c>
      <c r="B3104" s="23">
        <v>5839596</v>
      </c>
      <c r="C3104" s="23">
        <v>5839596</v>
      </c>
      <c r="D3104" s="23">
        <v>-1300000</v>
      </c>
      <c r="E3104" s="23">
        <v>4539596</v>
      </c>
      <c r="F3104" s="31">
        <v>-0.22261814002201522</v>
      </c>
    </row>
    <row r="3105" spans="1:6" x14ac:dyDescent="0.2">
      <c r="A3105" s="37" t="s">
        <v>575</v>
      </c>
      <c r="B3105" s="23">
        <v>5839596</v>
      </c>
      <c r="C3105" s="23">
        <v>5839596</v>
      </c>
      <c r="D3105" s="23">
        <v>-1300000</v>
      </c>
      <c r="E3105" s="23">
        <v>4539596</v>
      </c>
      <c r="F3105" s="31">
        <v>-0.22261814002201522</v>
      </c>
    </row>
    <row r="3106" spans="1:6" x14ac:dyDescent="0.2">
      <c r="A3106" s="38" t="s">
        <v>576</v>
      </c>
      <c r="B3106" s="23">
        <v>5839596</v>
      </c>
      <c r="C3106" s="23">
        <v>5839596</v>
      </c>
      <c r="D3106" s="23">
        <v>-1300000</v>
      </c>
      <c r="E3106" s="23">
        <v>4539596</v>
      </c>
      <c r="F3106" s="31">
        <v>-0.22261814002201522</v>
      </c>
    </row>
    <row r="3107" spans="1:6" x14ac:dyDescent="0.2">
      <c r="A3107" s="34" t="s">
        <v>1087</v>
      </c>
      <c r="B3107" s="23">
        <v>4035016.69</v>
      </c>
      <c r="C3107" s="23">
        <v>4035016.69</v>
      </c>
      <c r="D3107" s="23">
        <v>-300000</v>
      </c>
      <c r="E3107" s="23">
        <v>3735016.69</v>
      </c>
      <c r="F3107" s="31">
        <v>-7.4349134848312112E-2</v>
      </c>
    </row>
    <row r="3108" spans="1:6" x14ac:dyDescent="0.2">
      <c r="A3108" s="35" t="s">
        <v>792</v>
      </c>
      <c r="B3108" s="23">
        <v>4035016.69</v>
      </c>
      <c r="C3108" s="23">
        <v>4035016.69</v>
      </c>
      <c r="D3108" s="23">
        <v>-300000</v>
      </c>
      <c r="E3108" s="23">
        <v>3735016.69</v>
      </c>
      <c r="F3108" s="31">
        <v>-7.4349134848312112E-2</v>
      </c>
    </row>
    <row r="3109" spans="1:6" x14ac:dyDescent="0.2">
      <c r="A3109" s="36" t="s">
        <v>1089</v>
      </c>
      <c r="B3109" s="23">
        <v>4035016.69</v>
      </c>
      <c r="C3109" s="23">
        <v>4035016.69</v>
      </c>
      <c r="D3109" s="23">
        <v>-300000</v>
      </c>
      <c r="E3109" s="23">
        <v>3735016.69</v>
      </c>
      <c r="F3109" s="31">
        <v>-7.4349134848312112E-2</v>
      </c>
    </row>
    <row r="3110" spans="1:6" x14ac:dyDescent="0.2">
      <c r="A3110" s="37" t="s">
        <v>575</v>
      </c>
      <c r="B3110" s="23">
        <v>4035016.69</v>
      </c>
      <c r="C3110" s="23">
        <v>4035016.69</v>
      </c>
      <c r="D3110" s="23">
        <v>-300000</v>
      </c>
      <c r="E3110" s="23">
        <v>3735016.69</v>
      </c>
      <c r="F3110" s="31">
        <v>-7.4349134848312112E-2</v>
      </c>
    </row>
    <row r="3111" spans="1:6" x14ac:dyDescent="0.2">
      <c r="A3111" s="38" t="s">
        <v>576</v>
      </c>
      <c r="B3111" s="23">
        <v>4035016.69</v>
      </c>
      <c r="C3111" s="23">
        <v>4035016.69</v>
      </c>
      <c r="D3111" s="23">
        <v>-300000</v>
      </c>
      <c r="E3111" s="23">
        <v>3735016.69</v>
      </c>
      <c r="F3111" s="31">
        <v>-7.4349134848312112E-2</v>
      </c>
    </row>
    <row r="3112" spans="1:6" x14ac:dyDescent="0.2">
      <c r="A3112" s="34" t="s">
        <v>1315</v>
      </c>
      <c r="B3112" s="23">
        <v>10695856.440000001</v>
      </c>
      <c r="C3112" s="23">
        <v>7815820.0499999989</v>
      </c>
      <c r="D3112" s="23">
        <v>-1146100.78</v>
      </c>
      <c r="E3112" s="23">
        <v>6669719.2699999996</v>
      </c>
      <c r="F3112" s="31">
        <v>-0.14663858336912455</v>
      </c>
    </row>
    <row r="3113" spans="1:6" x14ac:dyDescent="0.2">
      <c r="A3113" s="35" t="s">
        <v>180</v>
      </c>
      <c r="B3113" s="23">
        <v>6845922.4400000013</v>
      </c>
      <c r="C3113" s="23">
        <v>3974005.28</v>
      </c>
      <c r="D3113" s="23">
        <v>-838154.66</v>
      </c>
      <c r="E3113" s="23">
        <v>3135850.62</v>
      </c>
      <c r="F3113" s="31">
        <v>-0.21090929703042571</v>
      </c>
    </row>
    <row r="3114" spans="1:6" x14ac:dyDescent="0.2">
      <c r="A3114" s="36" t="s">
        <v>181</v>
      </c>
      <c r="B3114" s="23">
        <v>3841598.58</v>
      </c>
      <c r="C3114" s="23">
        <v>2156548.58</v>
      </c>
      <c r="D3114" s="23">
        <v>91989.9</v>
      </c>
      <c r="E3114" s="23">
        <v>2248538.48</v>
      </c>
      <c r="F3114" s="31">
        <v>4.265607594149351E-2</v>
      </c>
    </row>
    <row r="3115" spans="1:6" x14ac:dyDescent="0.2">
      <c r="A3115" s="37" t="s">
        <v>97</v>
      </c>
      <c r="B3115" s="23">
        <v>281598.58</v>
      </c>
      <c r="C3115" s="23">
        <v>284698.58</v>
      </c>
      <c r="D3115" s="23">
        <v>10589.900000000001</v>
      </c>
      <c r="E3115" s="23">
        <v>295288.48</v>
      </c>
      <c r="F3115" s="31">
        <v>3.71968838060239E-2</v>
      </c>
    </row>
    <row r="3116" spans="1:6" x14ac:dyDescent="0.2">
      <c r="A3116" s="38" t="s">
        <v>98</v>
      </c>
      <c r="B3116" s="23">
        <v>17702</v>
      </c>
      <c r="C3116" s="23">
        <v>17702</v>
      </c>
      <c r="D3116" s="23">
        <v>0</v>
      </c>
      <c r="E3116" s="23">
        <v>17702</v>
      </c>
      <c r="F3116" s="31">
        <v>0</v>
      </c>
    </row>
    <row r="3117" spans="1:6" x14ac:dyDescent="0.2">
      <c r="A3117" s="38" t="s">
        <v>100</v>
      </c>
      <c r="B3117" s="23">
        <v>6898.94</v>
      </c>
      <c r="C3117" s="23">
        <v>6898.94</v>
      </c>
      <c r="D3117" s="23">
        <v>0</v>
      </c>
      <c r="E3117" s="23">
        <v>6898.94</v>
      </c>
      <c r="F3117" s="31">
        <v>0</v>
      </c>
    </row>
    <row r="3118" spans="1:6" x14ac:dyDescent="0.2">
      <c r="A3118" s="38" t="s">
        <v>1339</v>
      </c>
      <c r="B3118" s="23">
        <v>0</v>
      </c>
      <c r="C3118" s="23">
        <v>2550</v>
      </c>
      <c r="D3118" s="23">
        <v>-2073.9499999999998</v>
      </c>
      <c r="E3118" s="23">
        <v>476.05000000000018</v>
      </c>
      <c r="F3118" s="31">
        <v>-0.81331372549019598</v>
      </c>
    </row>
    <row r="3119" spans="1:6" x14ac:dyDescent="0.2">
      <c r="A3119" s="38" t="s">
        <v>104</v>
      </c>
      <c r="B3119" s="23">
        <v>212424</v>
      </c>
      <c r="C3119" s="23">
        <v>212424</v>
      </c>
      <c r="D3119" s="23">
        <v>10770.94</v>
      </c>
      <c r="E3119" s="23">
        <v>223194.94</v>
      </c>
      <c r="F3119" s="31">
        <v>5.0704910932851281E-2</v>
      </c>
    </row>
    <row r="3120" spans="1:6" x14ac:dyDescent="0.2">
      <c r="A3120" s="38" t="s">
        <v>1342</v>
      </c>
      <c r="B3120" s="23">
        <v>0</v>
      </c>
      <c r="C3120" s="23">
        <v>550</v>
      </c>
      <c r="D3120" s="23">
        <v>425</v>
      </c>
      <c r="E3120" s="23">
        <v>975</v>
      </c>
      <c r="F3120" s="31">
        <v>0.77272727272727271</v>
      </c>
    </row>
    <row r="3121" spans="1:6" x14ac:dyDescent="0.2">
      <c r="A3121" s="38" t="s">
        <v>106</v>
      </c>
      <c r="B3121" s="23">
        <v>26871.64</v>
      </c>
      <c r="C3121" s="23">
        <v>26871.64</v>
      </c>
      <c r="D3121" s="23">
        <v>1467.91</v>
      </c>
      <c r="E3121" s="23">
        <v>28339.55</v>
      </c>
      <c r="F3121" s="31">
        <v>5.4626736589207067E-2</v>
      </c>
    </row>
    <row r="3122" spans="1:6" x14ac:dyDescent="0.2">
      <c r="A3122" s="38" t="s">
        <v>108</v>
      </c>
      <c r="B3122" s="23">
        <v>17702</v>
      </c>
      <c r="C3122" s="23">
        <v>17702</v>
      </c>
      <c r="D3122" s="23">
        <v>0</v>
      </c>
      <c r="E3122" s="23">
        <v>17702</v>
      </c>
      <c r="F3122" s="31">
        <v>0</v>
      </c>
    </row>
    <row r="3123" spans="1:6" x14ac:dyDescent="0.2">
      <c r="A3123" s="37" t="s">
        <v>121</v>
      </c>
      <c r="B3123" s="23">
        <v>3560000</v>
      </c>
      <c r="C3123" s="23">
        <v>1871850</v>
      </c>
      <c r="D3123" s="23">
        <v>81400</v>
      </c>
      <c r="E3123" s="23">
        <v>1953250</v>
      </c>
      <c r="F3123" s="31">
        <v>4.3486390469321796E-2</v>
      </c>
    </row>
    <row r="3124" spans="1:6" x14ac:dyDescent="0.2">
      <c r="A3124" s="38" t="s">
        <v>137</v>
      </c>
      <c r="B3124" s="23">
        <v>2492000</v>
      </c>
      <c r="C3124" s="23">
        <v>1859850</v>
      </c>
      <c r="D3124" s="23">
        <v>81400</v>
      </c>
      <c r="E3124" s="23">
        <v>1941250</v>
      </c>
      <c r="F3124" s="31">
        <v>4.3766970454606556E-2</v>
      </c>
    </row>
    <row r="3125" spans="1:6" x14ac:dyDescent="0.2">
      <c r="A3125" s="38" t="s">
        <v>141</v>
      </c>
      <c r="B3125" s="23">
        <v>1068000</v>
      </c>
      <c r="C3125" s="23">
        <v>12000</v>
      </c>
      <c r="D3125" s="23">
        <v>0</v>
      </c>
      <c r="E3125" s="23">
        <v>12000</v>
      </c>
      <c r="F3125" s="31">
        <v>0</v>
      </c>
    </row>
    <row r="3126" spans="1:6" x14ac:dyDescent="0.2">
      <c r="A3126" s="36" t="s">
        <v>1351</v>
      </c>
      <c r="B3126" s="23">
        <v>590000</v>
      </c>
      <c r="C3126" s="23">
        <v>220000</v>
      </c>
      <c r="D3126" s="23">
        <v>-100000</v>
      </c>
      <c r="E3126" s="23">
        <v>120000</v>
      </c>
      <c r="F3126" s="31">
        <v>-0.45454545454545453</v>
      </c>
    </row>
    <row r="3127" spans="1:6" x14ac:dyDescent="0.2">
      <c r="A3127" s="37" t="s">
        <v>121</v>
      </c>
      <c r="B3127" s="23">
        <v>525000</v>
      </c>
      <c r="C3127" s="23">
        <v>155000</v>
      </c>
      <c r="D3127" s="23">
        <v>-90000</v>
      </c>
      <c r="E3127" s="23">
        <v>65000</v>
      </c>
      <c r="F3127" s="31">
        <v>-0.58064516129032262</v>
      </c>
    </row>
    <row r="3128" spans="1:6" x14ac:dyDescent="0.2">
      <c r="A3128" s="38" t="s">
        <v>149</v>
      </c>
      <c r="B3128" s="23">
        <v>28000</v>
      </c>
      <c r="C3128" s="23">
        <v>0</v>
      </c>
      <c r="D3128" s="23">
        <v>0</v>
      </c>
      <c r="E3128" s="23">
        <v>0</v>
      </c>
      <c r="F3128" s="31">
        <v>0</v>
      </c>
    </row>
    <row r="3129" spans="1:6" x14ac:dyDescent="0.2">
      <c r="A3129" s="38" t="s">
        <v>137</v>
      </c>
      <c r="B3129" s="23">
        <v>292500</v>
      </c>
      <c r="C3129" s="23">
        <v>64500</v>
      </c>
      <c r="D3129" s="23">
        <v>-49500</v>
      </c>
      <c r="E3129" s="23">
        <v>15000</v>
      </c>
      <c r="F3129" s="31">
        <v>-0.76744186046511631</v>
      </c>
    </row>
    <row r="3130" spans="1:6" x14ac:dyDescent="0.2">
      <c r="A3130" s="38" t="s">
        <v>465</v>
      </c>
      <c r="B3130" s="23">
        <v>7000</v>
      </c>
      <c r="C3130" s="23">
        <v>0</v>
      </c>
      <c r="D3130" s="23">
        <v>0</v>
      </c>
      <c r="E3130" s="23">
        <v>0</v>
      </c>
      <c r="F3130" s="31">
        <v>0</v>
      </c>
    </row>
    <row r="3131" spans="1:6" x14ac:dyDescent="0.2">
      <c r="A3131" s="38" t="s">
        <v>151</v>
      </c>
      <c r="B3131" s="23">
        <v>1000</v>
      </c>
      <c r="C3131" s="23">
        <v>0</v>
      </c>
      <c r="D3131" s="23">
        <v>0</v>
      </c>
      <c r="E3131" s="23">
        <v>0</v>
      </c>
      <c r="F3131" s="31">
        <v>0</v>
      </c>
    </row>
    <row r="3132" spans="1:6" x14ac:dyDescent="0.2">
      <c r="A3132" s="38" t="s">
        <v>161</v>
      </c>
      <c r="B3132" s="23">
        <v>20000</v>
      </c>
      <c r="C3132" s="23">
        <v>20000</v>
      </c>
      <c r="D3132" s="23">
        <v>-20000</v>
      </c>
      <c r="E3132" s="23">
        <v>0</v>
      </c>
      <c r="F3132" s="31">
        <v>-1</v>
      </c>
    </row>
    <row r="3133" spans="1:6" x14ac:dyDescent="0.2">
      <c r="A3133" s="38" t="s">
        <v>707</v>
      </c>
      <c r="B3133" s="23">
        <v>15000</v>
      </c>
      <c r="C3133" s="23">
        <v>15000</v>
      </c>
      <c r="D3133" s="23">
        <v>-15000</v>
      </c>
      <c r="E3133" s="23">
        <v>0</v>
      </c>
      <c r="F3133" s="31">
        <v>-1</v>
      </c>
    </row>
    <row r="3134" spans="1:6" x14ac:dyDescent="0.2">
      <c r="A3134" s="38" t="s">
        <v>128</v>
      </c>
      <c r="B3134" s="23">
        <v>65000</v>
      </c>
      <c r="C3134" s="23">
        <v>55000</v>
      </c>
      <c r="D3134" s="23">
        <v>-5000</v>
      </c>
      <c r="E3134" s="23">
        <v>50000</v>
      </c>
      <c r="F3134" s="31">
        <v>-9.0909090909090912E-2</v>
      </c>
    </row>
    <row r="3135" spans="1:6" x14ac:dyDescent="0.2">
      <c r="A3135" s="38" t="s">
        <v>145</v>
      </c>
      <c r="B3135" s="23">
        <v>95000</v>
      </c>
      <c r="C3135" s="23">
        <v>0</v>
      </c>
      <c r="D3135" s="23">
        <v>0</v>
      </c>
      <c r="E3135" s="23">
        <v>0</v>
      </c>
      <c r="F3135" s="31">
        <v>0</v>
      </c>
    </row>
    <row r="3136" spans="1:6" x14ac:dyDescent="0.2">
      <c r="A3136" s="38" t="s">
        <v>155</v>
      </c>
      <c r="B3136" s="23">
        <v>1500</v>
      </c>
      <c r="C3136" s="23">
        <v>500</v>
      </c>
      <c r="D3136" s="23">
        <v>-500</v>
      </c>
      <c r="E3136" s="23">
        <v>0</v>
      </c>
      <c r="F3136" s="31">
        <v>-1</v>
      </c>
    </row>
    <row r="3137" spans="1:6" x14ac:dyDescent="0.2">
      <c r="A3137" s="37" t="s">
        <v>575</v>
      </c>
      <c r="B3137" s="23">
        <v>55000</v>
      </c>
      <c r="C3137" s="23">
        <v>55000</v>
      </c>
      <c r="D3137" s="23">
        <v>0</v>
      </c>
      <c r="E3137" s="23">
        <v>55000</v>
      </c>
      <c r="F3137" s="31">
        <v>0</v>
      </c>
    </row>
    <row r="3138" spans="1:6" x14ac:dyDescent="0.2">
      <c r="A3138" s="38" t="s">
        <v>576</v>
      </c>
      <c r="B3138" s="23">
        <v>55000</v>
      </c>
      <c r="C3138" s="23">
        <v>55000</v>
      </c>
      <c r="D3138" s="23">
        <v>0</v>
      </c>
      <c r="E3138" s="23">
        <v>55000</v>
      </c>
      <c r="F3138" s="31">
        <v>0</v>
      </c>
    </row>
    <row r="3139" spans="1:6" x14ac:dyDescent="0.2">
      <c r="A3139" s="37" t="s">
        <v>231</v>
      </c>
      <c r="B3139" s="23">
        <v>10000</v>
      </c>
      <c r="C3139" s="23">
        <v>10000</v>
      </c>
      <c r="D3139" s="23">
        <v>-10000</v>
      </c>
      <c r="E3139" s="23">
        <v>0</v>
      </c>
      <c r="F3139" s="31">
        <v>-1</v>
      </c>
    </row>
    <row r="3140" spans="1:6" x14ac:dyDescent="0.2">
      <c r="A3140" s="38" t="s">
        <v>232</v>
      </c>
      <c r="B3140" s="23">
        <v>10000</v>
      </c>
      <c r="C3140" s="23">
        <v>10000</v>
      </c>
      <c r="D3140" s="23">
        <v>-10000</v>
      </c>
      <c r="E3140" s="23">
        <v>0</v>
      </c>
      <c r="F3140" s="31">
        <v>-1</v>
      </c>
    </row>
    <row r="3141" spans="1:6" x14ac:dyDescent="0.2">
      <c r="A3141" s="36" t="s">
        <v>1346</v>
      </c>
      <c r="B3141" s="23">
        <v>1314323.8600000001</v>
      </c>
      <c r="C3141" s="23">
        <v>1158256.7000000002</v>
      </c>
      <c r="D3141" s="23">
        <v>-409944.56</v>
      </c>
      <c r="E3141" s="23">
        <v>748312.14</v>
      </c>
      <c r="F3141" s="31">
        <v>-0.35393238821756862</v>
      </c>
    </row>
    <row r="3142" spans="1:6" x14ac:dyDescent="0.2">
      <c r="A3142" s="37" t="s">
        <v>97</v>
      </c>
      <c r="B3142" s="23">
        <v>564323.86</v>
      </c>
      <c r="C3142" s="23">
        <v>583806.69999999995</v>
      </c>
      <c r="D3142" s="23">
        <v>13068.34</v>
      </c>
      <c r="E3142" s="23">
        <v>596875.03999999992</v>
      </c>
      <c r="F3142" s="31">
        <v>2.2384703704154133E-2</v>
      </c>
    </row>
    <row r="3143" spans="1:6" x14ac:dyDescent="0.2">
      <c r="A3143" s="38" t="s">
        <v>98</v>
      </c>
      <c r="B3143" s="23">
        <v>35372</v>
      </c>
      <c r="C3143" s="23">
        <v>35372</v>
      </c>
      <c r="D3143" s="23">
        <v>0</v>
      </c>
      <c r="E3143" s="23">
        <v>35372</v>
      </c>
      <c r="F3143" s="31">
        <v>0</v>
      </c>
    </row>
    <row r="3144" spans="1:6" x14ac:dyDescent="0.2">
      <c r="A3144" s="38" t="s">
        <v>100</v>
      </c>
      <c r="B3144" s="23">
        <v>15421.16</v>
      </c>
      <c r="C3144" s="23">
        <v>15421.16</v>
      </c>
      <c r="D3144" s="23">
        <v>0</v>
      </c>
      <c r="E3144" s="23">
        <v>15421.16</v>
      </c>
      <c r="F3144" s="31">
        <v>0</v>
      </c>
    </row>
    <row r="3145" spans="1:6" x14ac:dyDescent="0.2">
      <c r="A3145" s="38" t="s">
        <v>102</v>
      </c>
      <c r="B3145" s="23">
        <v>0</v>
      </c>
      <c r="C3145" s="23">
        <v>13358.84</v>
      </c>
      <c r="D3145" s="23">
        <v>10495.93</v>
      </c>
      <c r="E3145" s="23">
        <v>23854.77</v>
      </c>
      <c r="F3145" s="31">
        <v>0.7856917217363184</v>
      </c>
    </row>
    <row r="3146" spans="1:6" x14ac:dyDescent="0.2">
      <c r="A3146" s="38" t="s">
        <v>1339</v>
      </c>
      <c r="B3146" s="23">
        <v>0</v>
      </c>
      <c r="C3146" s="23">
        <v>2850</v>
      </c>
      <c r="D3146" s="23">
        <v>0</v>
      </c>
      <c r="E3146" s="23">
        <v>2850</v>
      </c>
      <c r="F3146" s="31">
        <v>0</v>
      </c>
    </row>
    <row r="3147" spans="1:6" x14ac:dyDescent="0.2">
      <c r="A3147" s="38" t="s">
        <v>104</v>
      </c>
      <c r="B3147" s="23">
        <v>424464</v>
      </c>
      <c r="C3147" s="23">
        <v>424464</v>
      </c>
      <c r="D3147" s="23">
        <v>0</v>
      </c>
      <c r="E3147" s="23">
        <v>424464</v>
      </c>
      <c r="F3147" s="31">
        <v>0</v>
      </c>
    </row>
    <row r="3148" spans="1:6" x14ac:dyDescent="0.2">
      <c r="A3148" s="38" t="s">
        <v>1348</v>
      </c>
      <c r="B3148" s="23">
        <v>0</v>
      </c>
      <c r="C3148" s="23">
        <v>3274</v>
      </c>
      <c r="D3148" s="23">
        <v>2572.41</v>
      </c>
      <c r="E3148" s="23">
        <v>5846.41</v>
      </c>
      <c r="F3148" s="31">
        <v>0.78570861331704334</v>
      </c>
    </row>
    <row r="3149" spans="1:6" x14ac:dyDescent="0.2">
      <c r="A3149" s="38" t="s">
        <v>106</v>
      </c>
      <c r="B3149" s="23">
        <v>53694.7</v>
      </c>
      <c r="C3149" s="23">
        <v>53694.7</v>
      </c>
      <c r="D3149" s="23">
        <v>0</v>
      </c>
      <c r="E3149" s="23">
        <v>53694.7</v>
      </c>
      <c r="F3149" s="31">
        <v>0</v>
      </c>
    </row>
    <row r="3150" spans="1:6" x14ac:dyDescent="0.2">
      <c r="A3150" s="38" t="s">
        <v>108</v>
      </c>
      <c r="B3150" s="23">
        <v>35372</v>
      </c>
      <c r="C3150" s="23">
        <v>35372</v>
      </c>
      <c r="D3150" s="23">
        <v>0</v>
      </c>
      <c r="E3150" s="23">
        <v>35372</v>
      </c>
      <c r="F3150" s="31">
        <v>0</v>
      </c>
    </row>
    <row r="3151" spans="1:6" x14ac:dyDescent="0.2">
      <c r="A3151" s="37" t="s">
        <v>121</v>
      </c>
      <c r="B3151" s="23">
        <v>665105</v>
      </c>
      <c r="C3151" s="23">
        <v>489555</v>
      </c>
      <c r="D3151" s="23">
        <v>-338117.9</v>
      </c>
      <c r="E3151" s="23">
        <v>151437.09999999998</v>
      </c>
      <c r="F3151" s="31">
        <v>-0.69066376607327062</v>
      </c>
    </row>
    <row r="3152" spans="1:6" x14ac:dyDescent="0.2">
      <c r="A3152" s="38" t="s">
        <v>149</v>
      </c>
      <c r="B3152" s="23">
        <v>7000</v>
      </c>
      <c r="C3152" s="23">
        <v>7000</v>
      </c>
      <c r="D3152" s="23">
        <v>-7000</v>
      </c>
      <c r="E3152" s="23">
        <v>0</v>
      </c>
      <c r="F3152" s="31">
        <v>-1</v>
      </c>
    </row>
    <row r="3153" spans="1:6" x14ac:dyDescent="0.2">
      <c r="A3153" s="38" t="s">
        <v>137</v>
      </c>
      <c r="B3153" s="23">
        <v>211700</v>
      </c>
      <c r="C3153" s="23">
        <v>100260</v>
      </c>
      <c r="D3153" s="23">
        <v>-100260</v>
      </c>
      <c r="E3153" s="23">
        <v>0</v>
      </c>
      <c r="F3153" s="31">
        <v>-1</v>
      </c>
    </row>
    <row r="3154" spans="1:6" x14ac:dyDescent="0.2">
      <c r="A3154" s="38" t="s">
        <v>465</v>
      </c>
      <c r="B3154" s="23">
        <v>7500</v>
      </c>
      <c r="C3154" s="23">
        <v>7500</v>
      </c>
      <c r="D3154" s="23">
        <v>-7500</v>
      </c>
      <c r="E3154" s="23">
        <v>0</v>
      </c>
      <c r="F3154" s="31">
        <v>-1</v>
      </c>
    </row>
    <row r="3155" spans="1:6" x14ac:dyDescent="0.2">
      <c r="A3155" s="38" t="s">
        <v>214</v>
      </c>
      <c r="B3155" s="23">
        <v>51570.400000000001</v>
      </c>
      <c r="C3155" s="23">
        <v>51570.400000000001</v>
      </c>
      <c r="D3155" s="23">
        <v>-29000</v>
      </c>
      <c r="E3155" s="23">
        <v>22570.400000000001</v>
      </c>
      <c r="F3155" s="31">
        <v>-0.56233808541333785</v>
      </c>
    </row>
    <row r="3156" spans="1:6" x14ac:dyDescent="0.2">
      <c r="A3156" s="38" t="s">
        <v>161</v>
      </c>
      <c r="B3156" s="23">
        <v>184154.4</v>
      </c>
      <c r="C3156" s="23">
        <v>184154.4</v>
      </c>
      <c r="D3156" s="23">
        <v>-87500</v>
      </c>
      <c r="E3156" s="23">
        <v>96654.399999999994</v>
      </c>
      <c r="F3156" s="31">
        <v>-0.47514476982358284</v>
      </c>
    </row>
    <row r="3157" spans="1:6" x14ac:dyDescent="0.2">
      <c r="A3157" s="38" t="s">
        <v>163</v>
      </c>
      <c r="B3157" s="23">
        <v>12804.62</v>
      </c>
      <c r="C3157" s="23">
        <v>12804.62</v>
      </c>
      <c r="D3157" s="23">
        <v>-12804.62</v>
      </c>
      <c r="E3157" s="23">
        <v>0</v>
      </c>
      <c r="F3157" s="31">
        <v>-1</v>
      </c>
    </row>
    <row r="3158" spans="1:6" x14ac:dyDescent="0.2">
      <c r="A3158" s="38" t="s">
        <v>122</v>
      </c>
      <c r="B3158" s="23">
        <v>48352.3</v>
      </c>
      <c r="C3158" s="23">
        <v>48352.3</v>
      </c>
      <c r="D3158" s="23">
        <v>-29800</v>
      </c>
      <c r="E3158" s="23">
        <v>18552.300000000003</v>
      </c>
      <c r="F3158" s="31">
        <v>-0.6163098756419032</v>
      </c>
    </row>
    <row r="3159" spans="1:6" x14ac:dyDescent="0.2">
      <c r="A3159" s="38" t="s">
        <v>173</v>
      </c>
      <c r="B3159" s="23">
        <v>20913.28</v>
      </c>
      <c r="C3159" s="23">
        <v>20913.28</v>
      </c>
      <c r="D3159" s="23">
        <v>-15913.28</v>
      </c>
      <c r="E3159" s="23">
        <v>4999.9999999999982</v>
      </c>
      <c r="F3159" s="31">
        <v>-0.76091746488355727</v>
      </c>
    </row>
    <row r="3160" spans="1:6" x14ac:dyDescent="0.2">
      <c r="A3160" s="38" t="s">
        <v>128</v>
      </c>
      <c r="B3160" s="23">
        <v>2240</v>
      </c>
      <c r="C3160" s="23">
        <v>0</v>
      </c>
      <c r="D3160" s="23">
        <v>0</v>
      </c>
      <c r="E3160" s="23">
        <v>0</v>
      </c>
      <c r="F3160" s="31">
        <v>0</v>
      </c>
    </row>
    <row r="3161" spans="1:6" x14ac:dyDescent="0.2">
      <c r="A3161" s="38" t="s">
        <v>145</v>
      </c>
      <c r="B3161" s="23">
        <v>95870</v>
      </c>
      <c r="C3161" s="23">
        <v>34000</v>
      </c>
      <c r="D3161" s="23">
        <v>-34000</v>
      </c>
      <c r="E3161" s="23">
        <v>0</v>
      </c>
      <c r="F3161" s="31">
        <v>-1</v>
      </c>
    </row>
    <row r="3162" spans="1:6" x14ac:dyDescent="0.2">
      <c r="A3162" s="38" t="s">
        <v>359</v>
      </c>
      <c r="B3162" s="23">
        <v>2500</v>
      </c>
      <c r="C3162" s="23">
        <v>2500</v>
      </c>
      <c r="D3162" s="23">
        <v>0</v>
      </c>
      <c r="E3162" s="23">
        <v>2500</v>
      </c>
      <c r="F3162" s="31">
        <v>0</v>
      </c>
    </row>
    <row r="3163" spans="1:6" x14ac:dyDescent="0.2">
      <c r="A3163" s="38" t="s">
        <v>175</v>
      </c>
      <c r="B3163" s="23">
        <v>5340</v>
      </c>
      <c r="C3163" s="23">
        <v>5340</v>
      </c>
      <c r="D3163" s="23">
        <v>-5340</v>
      </c>
      <c r="E3163" s="23">
        <v>0</v>
      </c>
      <c r="F3163" s="31">
        <v>-1</v>
      </c>
    </row>
    <row r="3164" spans="1:6" x14ac:dyDescent="0.2">
      <c r="A3164" s="38" t="s">
        <v>155</v>
      </c>
      <c r="B3164" s="23">
        <v>7000</v>
      </c>
      <c r="C3164" s="23">
        <v>7000</v>
      </c>
      <c r="D3164" s="23">
        <v>-7000</v>
      </c>
      <c r="E3164" s="23">
        <v>0</v>
      </c>
      <c r="F3164" s="31">
        <v>-1</v>
      </c>
    </row>
    <row r="3165" spans="1:6" x14ac:dyDescent="0.2">
      <c r="A3165" s="38" t="s">
        <v>722</v>
      </c>
      <c r="B3165" s="23">
        <v>2000</v>
      </c>
      <c r="C3165" s="23">
        <v>2000</v>
      </c>
      <c r="D3165" s="23">
        <v>-2000</v>
      </c>
      <c r="E3165" s="23">
        <v>0</v>
      </c>
      <c r="F3165" s="31">
        <v>-1</v>
      </c>
    </row>
    <row r="3166" spans="1:6" x14ac:dyDescent="0.2">
      <c r="A3166" s="38" t="s">
        <v>1361</v>
      </c>
      <c r="B3166" s="23">
        <v>6160</v>
      </c>
      <c r="C3166" s="23">
        <v>6160</v>
      </c>
      <c r="D3166" s="23">
        <v>0</v>
      </c>
      <c r="E3166" s="23">
        <v>6160</v>
      </c>
      <c r="F3166" s="31">
        <v>0</v>
      </c>
    </row>
    <row r="3167" spans="1:6" x14ac:dyDescent="0.2">
      <c r="A3167" s="37" t="s">
        <v>223</v>
      </c>
      <c r="B3167" s="23">
        <v>10000</v>
      </c>
      <c r="C3167" s="23">
        <v>10000</v>
      </c>
      <c r="D3167" s="23">
        <v>-10000</v>
      </c>
      <c r="E3167" s="23">
        <v>0</v>
      </c>
      <c r="F3167" s="31">
        <v>-1</v>
      </c>
    </row>
    <row r="3168" spans="1:6" x14ac:dyDescent="0.2">
      <c r="A3168" s="38" t="s">
        <v>344</v>
      </c>
      <c r="B3168" s="23">
        <v>10000</v>
      </c>
      <c r="C3168" s="23">
        <v>10000</v>
      </c>
      <c r="D3168" s="23">
        <v>-10000</v>
      </c>
      <c r="E3168" s="23">
        <v>0</v>
      </c>
      <c r="F3168" s="31">
        <v>-1</v>
      </c>
    </row>
    <row r="3169" spans="1:6" x14ac:dyDescent="0.2">
      <c r="A3169" s="37" t="s">
        <v>231</v>
      </c>
      <c r="B3169" s="23">
        <v>74895</v>
      </c>
      <c r="C3169" s="23">
        <v>74895</v>
      </c>
      <c r="D3169" s="23">
        <v>-74895</v>
      </c>
      <c r="E3169" s="23">
        <v>0</v>
      </c>
      <c r="F3169" s="31">
        <v>-1</v>
      </c>
    </row>
    <row r="3170" spans="1:6" x14ac:dyDescent="0.2">
      <c r="A3170" s="38" t="s">
        <v>236</v>
      </c>
      <c r="B3170" s="23">
        <v>6000</v>
      </c>
      <c r="C3170" s="23">
        <v>6000</v>
      </c>
      <c r="D3170" s="23">
        <v>-6000</v>
      </c>
      <c r="E3170" s="23">
        <v>0</v>
      </c>
      <c r="F3170" s="31">
        <v>-1</v>
      </c>
    </row>
    <row r="3171" spans="1:6" x14ac:dyDescent="0.2">
      <c r="A3171" s="38" t="s">
        <v>232</v>
      </c>
      <c r="B3171" s="23">
        <v>54840</v>
      </c>
      <c r="C3171" s="23">
        <v>54840</v>
      </c>
      <c r="D3171" s="23">
        <v>-54840</v>
      </c>
      <c r="E3171" s="23">
        <v>0</v>
      </c>
      <c r="F3171" s="31">
        <v>-1</v>
      </c>
    </row>
    <row r="3172" spans="1:6" x14ac:dyDescent="0.2">
      <c r="A3172" s="38" t="s">
        <v>390</v>
      </c>
      <c r="B3172" s="23">
        <v>4000</v>
      </c>
      <c r="C3172" s="23">
        <v>4000</v>
      </c>
      <c r="D3172" s="23">
        <v>-4000</v>
      </c>
      <c r="E3172" s="23">
        <v>0</v>
      </c>
      <c r="F3172" s="31">
        <v>-1</v>
      </c>
    </row>
    <row r="3173" spans="1:6" x14ac:dyDescent="0.2">
      <c r="A3173" s="38" t="s">
        <v>234</v>
      </c>
      <c r="B3173" s="23">
        <v>10055</v>
      </c>
      <c r="C3173" s="23">
        <v>10055</v>
      </c>
      <c r="D3173" s="23">
        <v>-10055</v>
      </c>
      <c r="E3173" s="23">
        <v>0</v>
      </c>
      <c r="F3173" s="31">
        <v>-1</v>
      </c>
    </row>
    <row r="3174" spans="1:6" x14ac:dyDescent="0.2">
      <c r="A3174" s="36" t="s">
        <v>1363</v>
      </c>
      <c r="B3174" s="23">
        <v>100000</v>
      </c>
      <c r="C3174" s="23">
        <v>0</v>
      </c>
      <c r="D3174" s="23">
        <v>0</v>
      </c>
      <c r="E3174" s="23">
        <v>0</v>
      </c>
      <c r="F3174" s="31">
        <v>0</v>
      </c>
    </row>
    <row r="3175" spans="1:6" x14ac:dyDescent="0.2">
      <c r="A3175" s="37" t="s">
        <v>121</v>
      </c>
      <c r="B3175" s="23">
        <v>100000</v>
      </c>
      <c r="C3175" s="23">
        <v>0</v>
      </c>
      <c r="D3175" s="23">
        <v>0</v>
      </c>
      <c r="E3175" s="23">
        <v>0</v>
      </c>
      <c r="F3175" s="31">
        <v>0</v>
      </c>
    </row>
    <row r="3176" spans="1:6" x14ac:dyDescent="0.2">
      <c r="A3176" s="38" t="s">
        <v>126</v>
      </c>
      <c r="B3176" s="23">
        <v>50000</v>
      </c>
      <c r="C3176" s="23">
        <v>0</v>
      </c>
      <c r="D3176" s="23">
        <v>0</v>
      </c>
      <c r="E3176" s="23">
        <v>0</v>
      </c>
      <c r="F3176" s="31">
        <v>0</v>
      </c>
    </row>
    <row r="3177" spans="1:6" x14ac:dyDescent="0.2">
      <c r="A3177" s="38" t="s">
        <v>128</v>
      </c>
      <c r="B3177" s="23">
        <v>50000</v>
      </c>
      <c r="C3177" s="23">
        <v>0</v>
      </c>
      <c r="D3177" s="23">
        <v>0</v>
      </c>
      <c r="E3177" s="23">
        <v>0</v>
      </c>
      <c r="F3177" s="31">
        <v>0</v>
      </c>
    </row>
    <row r="3178" spans="1:6" x14ac:dyDescent="0.2">
      <c r="A3178" s="36" t="s">
        <v>183</v>
      </c>
      <c r="B3178" s="23">
        <v>1000000</v>
      </c>
      <c r="C3178" s="23">
        <v>439200</v>
      </c>
      <c r="D3178" s="23">
        <v>-420200</v>
      </c>
      <c r="E3178" s="23">
        <v>19000</v>
      </c>
      <c r="F3178" s="31">
        <v>-0.9567395264116576</v>
      </c>
    </row>
    <row r="3179" spans="1:6" x14ac:dyDescent="0.2">
      <c r="A3179" s="37" t="s">
        <v>121</v>
      </c>
      <c r="B3179" s="23">
        <v>758900</v>
      </c>
      <c r="C3179" s="23">
        <v>266200</v>
      </c>
      <c r="D3179" s="23">
        <v>-247200</v>
      </c>
      <c r="E3179" s="23">
        <v>19000</v>
      </c>
      <c r="F3179" s="31">
        <v>-0.92862509391435011</v>
      </c>
    </row>
    <row r="3180" spans="1:6" x14ac:dyDescent="0.2">
      <c r="A3180" s="38" t="s">
        <v>149</v>
      </c>
      <c r="B3180" s="23">
        <v>33700</v>
      </c>
      <c r="C3180" s="23">
        <v>16000</v>
      </c>
      <c r="D3180" s="23">
        <v>-16000</v>
      </c>
      <c r="E3180" s="23">
        <v>0</v>
      </c>
      <c r="F3180" s="31">
        <v>-1</v>
      </c>
    </row>
    <row r="3181" spans="1:6" x14ac:dyDescent="0.2">
      <c r="A3181" s="38" t="s">
        <v>137</v>
      </c>
      <c r="B3181" s="23">
        <v>505200</v>
      </c>
      <c r="C3181" s="23">
        <v>140200</v>
      </c>
      <c r="D3181" s="23">
        <v>-140200</v>
      </c>
      <c r="E3181" s="23">
        <v>0</v>
      </c>
      <c r="F3181" s="31">
        <v>-1</v>
      </c>
    </row>
    <row r="3182" spans="1:6" x14ac:dyDescent="0.2">
      <c r="A3182" s="38" t="s">
        <v>161</v>
      </c>
      <c r="B3182" s="23">
        <v>60000</v>
      </c>
      <c r="C3182" s="23">
        <v>53000</v>
      </c>
      <c r="D3182" s="23">
        <v>-48000</v>
      </c>
      <c r="E3182" s="23">
        <v>5000</v>
      </c>
      <c r="F3182" s="31">
        <v>-0.90566037735849059</v>
      </c>
    </row>
    <row r="3183" spans="1:6" x14ac:dyDescent="0.2">
      <c r="A3183" s="38" t="s">
        <v>122</v>
      </c>
      <c r="B3183" s="23">
        <v>8000</v>
      </c>
      <c r="C3183" s="23">
        <v>8000</v>
      </c>
      <c r="D3183" s="23">
        <v>-7000</v>
      </c>
      <c r="E3183" s="23">
        <v>1000</v>
      </c>
      <c r="F3183" s="31">
        <v>-0.875</v>
      </c>
    </row>
    <row r="3184" spans="1:6" x14ac:dyDescent="0.2">
      <c r="A3184" s="38" t="s">
        <v>141</v>
      </c>
      <c r="B3184" s="23">
        <v>113000</v>
      </c>
      <c r="C3184" s="23">
        <v>24000</v>
      </c>
      <c r="D3184" s="23">
        <v>-24000</v>
      </c>
      <c r="E3184" s="23">
        <v>0</v>
      </c>
      <c r="F3184" s="31">
        <v>-1</v>
      </c>
    </row>
    <row r="3185" spans="1:6" x14ac:dyDescent="0.2">
      <c r="A3185" s="38" t="s">
        <v>128</v>
      </c>
      <c r="B3185" s="23">
        <v>24000</v>
      </c>
      <c r="C3185" s="23">
        <v>10000</v>
      </c>
      <c r="D3185" s="23">
        <v>-10000</v>
      </c>
      <c r="E3185" s="23">
        <v>0</v>
      </c>
      <c r="F3185" s="31">
        <v>-1</v>
      </c>
    </row>
    <row r="3186" spans="1:6" x14ac:dyDescent="0.2">
      <c r="A3186" s="38" t="s">
        <v>175</v>
      </c>
      <c r="B3186" s="23">
        <v>3000</v>
      </c>
      <c r="C3186" s="23">
        <v>3000</v>
      </c>
      <c r="D3186" s="23">
        <v>0</v>
      </c>
      <c r="E3186" s="23">
        <v>3000</v>
      </c>
      <c r="F3186" s="31">
        <v>0</v>
      </c>
    </row>
    <row r="3187" spans="1:6" x14ac:dyDescent="0.2">
      <c r="A3187" s="38" t="s">
        <v>554</v>
      </c>
      <c r="B3187" s="23">
        <v>10000</v>
      </c>
      <c r="C3187" s="23">
        <v>10000</v>
      </c>
      <c r="D3187" s="23">
        <v>0</v>
      </c>
      <c r="E3187" s="23">
        <v>10000</v>
      </c>
      <c r="F3187" s="31">
        <v>0</v>
      </c>
    </row>
    <row r="3188" spans="1:6" x14ac:dyDescent="0.2">
      <c r="A3188" s="38" t="s">
        <v>342</v>
      </c>
      <c r="B3188" s="23">
        <v>2000</v>
      </c>
      <c r="C3188" s="23">
        <v>2000</v>
      </c>
      <c r="D3188" s="23">
        <v>-2000</v>
      </c>
      <c r="E3188" s="23">
        <v>0</v>
      </c>
      <c r="F3188" s="31">
        <v>-1</v>
      </c>
    </row>
    <row r="3189" spans="1:6" x14ac:dyDescent="0.2">
      <c r="A3189" s="37" t="s">
        <v>575</v>
      </c>
      <c r="B3189" s="23">
        <v>161100</v>
      </c>
      <c r="C3189" s="23">
        <v>100000</v>
      </c>
      <c r="D3189" s="23">
        <v>-100000</v>
      </c>
      <c r="E3189" s="23">
        <v>0</v>
      </c>
      <c r="F3189" s="31">
        <v>-1</v>
      </c>
    </row>
    <row r="3190" spans="1:6" x14ac:dyDescent="0.2">
      <c r="A3190" s="38" t="s">
        <v>796</v>
      </c>
      <c r="B3190" s="23">
        <v>161100</v>
      </c>
      <c r="C3190" s="23">
        <v>100000</v>
      </c>
      <c r="D3190" s="23">
        <v>-100000</v>
      </c>
      <c r="E3190" s="23">
        <v>0</v>
      </c>
      <c r="F3190" s="31">
        <v>-1</v>
      </c>
    </row>
    <row r="3191" spans="1:6" x14ac:dyDescent="0.2">
      <c r="A3191" s="37" t="s">
        <v>231</v>
      </c>
      <c r="B3191" s="23">
        <v>80000</v>
      </c>
      <c r="C3191" s="23">
        <v>73000</v>
      </c>
      <c r="D3191" s="23">
        <v>-73000</v>
      </c>
      <c r="E3191" s="23">
        <v>0</v>
      </c>
      <c r="F3191" s="31">
        <v>-1</v>
      </c>
    </row>
    <row r="3192" spans="1:6" x14ac:dyDescent="0.2">
      <c r="A3192" s="38" t="s">
        <v>236</v>
      </c>
      <c r="B3192" s="23">
        <v>5000</v>
      </c>
      <c r="C3192" s="23">
        <v>5000</v>
      </c>
      <c r="D3192" s="23">
        <v>-5000</v>
      </c>
      <c r="E3192" s="23">
        <v>0</v>
      </c>
      <c r="F3192" s="31">
        <v>-1</v>
      </c>
    </row>
    <row r="3193" spans="1:6" x14ac:dyDescent="0.2">
      <c r="A3193" s="38" t="s">
        <v>232</v>
      </c>
      <c r="B3193" s="23">
        <v>60000</v>
      </c>
      <c r="C3193" s="23">
        <v>53000</v>
      </c>
      <c r="D3193" s="23">
        <v>-53000</v>
      </c>
      <c r="E3193" s="23">
        <v>0</v>
      </c>
      <c r="F3193" s="31">
        <v>-1</v>
      </c>
    </row>
    <row r="3194" spans="1:6" x14ac:dyDescent="0.2">
      <c r="A3194" s="38" t="s">
        <v>234</v>
      </c>
      <c r="B3194" s="23">
        <v>5000</v>
      </c>
      <c r="C3194" s="23">
        <v>5000</v>
      </c>
      <c r="D3194" s="23">
        <v>-5000</v>
      </c>
      <c r="E3194" s="23">
        <v>0</v>
      </c>
      <c r="F3194" s="31">
        <v>-1</v>
      </c>
    </row>
    <row r="3195" spans="1:6" x14ac:dyDescent="0.2">
      <c r="A3195" s="38" t="s">
        <v>1369</v>
      </c>
      <c r="B3195" s="23">
        <v>10000</v>
      </c>
      <c r="C3195" s="23">
        <v>10000</v>
      </c>
      <c r="D3195" s="23">
        <v>-10000</v>
      </c>
      <c r="E3195" s="23">
        <v>0</v>
      </c>
      <c r="F3195" s="31">
        <v>-1</v>
      </c>
    </row>
    <row r="3196" spans="1:6" x14ac:dyDescent="0.2">
      <c r="A3196" s="35" t="s">
        <v>7</v>
      </c>
      <c r="B3196" s="23">
        <v>3849934.0000000005</v>
      </c>
      <c r="C3196" s="23">
        <v>3841814.7699999991</v>
      </c>
      <c r="D3196" s="23">
        <v>-307946.11999999988</v>
      </c>
      <c r="E3196" s="23">
        <v>3533868.6499999994</v>
      </c>
      <c r="F3196" s="31">
        <v>-8.0156420451265004E-2</v>
      </c>
    </row>
    <row r="3197" spans="1:6" x14ac:dyDescent="0.2">
      <c r="A3197" s="36" t="s">
        <v>41</v>
      </c>
      <c r="B3197" s="23">
        <v>37200</v>
      </c>
      <c r="C3197" s="23">
        <v>37200</v>
      </c>
      <c r="D3197" s="23">
        <v>-37200</v>
      </c>
      <c r="E3197" s="23">
        <v>0</v>
      </c>
      <c r="F3197" s="31">
        <v>-1</v>
      </c>
    </row>
    <row r="3198" spans="1:6" x14ac:dyDescent="0.2">
      <c r="A3198" s="37" t="s">
        <v>42</v>
      </c>
      <c r="B3198" s="23">
        <v>37200</v>
      </c>
      <c r="C3198" s="23">
        <v>37200</v>
      </c>
      <c r="D3198" s="23">
        <v>-37200</v>
      </c>
      <c r="E3198" s="23">
        <v>0</v>
      </c>
      <c r="F3198" s="31">
        <v>-1</v>
      </c>
    </row>
    <row r="3199" spans="1:6" x14ac:dyDescent="0.2">
      <c r="A3199" s="38" t="s">
        <v>54</v>
      </c>
      <c r="B3199" s="23">
        <v>8000</v>
      </c>
      <c r="C3199" s="23">
        <v>8000</v>
      </c>
      <c r="D3199" s="23">
        <v>-8000</v>
      </c>
      <c r="E3199" s="23">
        <v>0</v>
      </c>
      <c r="F3199" s="31">
        <v>-1</v>
      </c>
    </row>
    <row r="3200" spans="1:6" x14ac:dyDescent="0.2">
      <c r="A3200" s="38" t="s">
        <v>612</v>
      </c>
      <c r="B3200" s="23">
        <v>9200</v>
      </c>
      <c r="C3200" s="23">
        <v>9200</v>
      </c>
      <c r="D3200" s="23">
        <v>-9200</v>
      </c>
      <c r="E3200" s="23">
        <v>0</v>
      </c>
      <c r="F3200" s="31">
        <v>-1</v>
      </c>
    </row>
    <row r="3201" spans="1:6" x14ac:dyDescent="0.2">
      <c r="A3201" s="38" t="s">
        <v>62</v>
      </c>
      <c r="B3201" s="23">
        <v>15000</v>
      </c>
      <c r="C3201" s="23">
        <v>15000</v>
      </c>
      <c r="D3201" s="23">
        <v>-15000</v>
      </c>
      <c r="E3201" s="23">
        <v>0</v>
      </c>
      <c r="F3201" s="31">
        <v>-1</v>
      </c>
    </row>
    <row r="3202" spans="1:6" x14ac:dyDescent="0.2">
      <c r="A3202" s="38" t="s">
        <v>88</v>
      </c>
      <c r="B3202" s="23">
        <v>5000</v>
      </c>
      <c r="C3202" s="23">
        <v>5000</v>
      </c>
      <c r="D3202" s="23">
        <v>-5000</v>
      </c>
      <c r="E3202" s="23">
        <v>0</v>
      </c>
      <c r="F3202" s="31">
        <v>-1</v>
      </c>
    </row>
    <row r="3203" spans="1:6" x14ac:dyDescent="0.2">
      <c r="A3203" s="36" t="s">
        <v>8</v>
      </c>
      <c r="B3203" s="23">
        <v>3812734.0000000005</v>
      </c>
      <c r="C3203" s="23">
        <v>3804614.7699999991</v>
      </c>
      <c r="D3203" s="23">
        <v>-270746.12</v>
      </c>
      <c r="E3203" s="23">
        <v>3533868.6499999994</v>
      </c>
      <c r="F3203" s="31">
        <v>-7.1162558200340495E-2</v>
      </c>
    </row>
    <row r="3204" spans="1:6" x14ac:dyDescent="0.2">
      <c r="A3204" s="37" t="s">
        <v>9</v>
      </c>
      <c r="B3204" s="23">
        <v>3812734.0000000005</v>
      </c>
      <c r="C3204" s="23">
        <v>3804614.7699999991</v>
      </c>
      <c r="D3204" s="23">
        <v>-270746.12</v>
      </c>
      <c r="E3204" s="23">
        <v>3533868.6499999994</v>
      </c>
      <c r="F3204" s="31">
        <v>-7.1162558200340495E-2</v>
      </c>
    </row>
    <row r="3205" spans="1:6" x14ac:dyDescent="0.2">
      <c r="A3205" s="38" t="s">
        <v>10</v>
      </c>
      <c r="B3205" s="23">
        <v>2492376</v>
      </c>
      <c r="C3205" s="23">
        <v>2482884.5699999998</v>
      </c>
      <c r="D3205" s="23">
        <v>-214233.69</v>
      </c>
      <c r="E3205" s="23">
        <v>2268650.88</v>
      </c>
      <c r="F3205" s="31">
        <v>-8.6284192422203504E-2</v>
      </c>
    </row>
    <row r="3206" spans="1:6" x14ac:dyDescent="0.2">
      <c r="A3206" s="38" t="s">
        <v>13</v>
      </c>
      <c r="B3206" s="23">
        <v>96068.160000000003</v>
      </c>
      <c r="C3206" s="23">
        <v>96068.160000000003</v>
      </c>
      <c r="D3206" s="23">
        <v>-256.85000000000002</v>
      </c>
      <c r="E3206" s="23">
        <v>95811.31</v>
      </c>
      <c r="F3206" s="31">
        <v>-2.6736225613147998E-3</v>
      </c>
    </row>
    <row r="3207" spans="1:6" x14ac:dyDescent="0.2">
      <c r="A3207" s="38" t="s">
        <v>15</v>
      </c>
      <c r="B3207" s="23">
        <v>230143.68</v>
      </c>
      <c r="C3207" s="23">
        <v>231043.50999999998</v>
      </c>
      <c r="D3207" s="23">
        <v>0</v>
      </c>
      <c r="E3207" s="23">
        <v>231043.50999999998</v>
      </c>
      <c r="F3207" s="31">
        <v>0</v>
      </c>
    </row>
    <row r="3208" spans="1:6" x14ac:dyDescent="0.2">
      <c r="A3208" s="38" t="s">
        <v>17</v>
      </c>
      <c r="B3208" s="23">
        <v>88468.76</v>
      </c>
      <c r="C3208" s="23">
        <v>88968.76</v>
      </c>
      <c r="D3208" s="23">
        <v>0</v>
      </c>
      <c r="E3208" s="23">
        <v>88968.76</v>
      </c>
      <c r="F3208" s="31">
        <v>0</v>
      </c>
    </row>
    <row r="3209" spans="1:6" x14ac:dyDescent="0.2">
      <c r="A3209" s="38" t="s">
        <v>19</v>
      </c>
      <c r="B3209" s="23">
        <v>1584</v>
      </c>
      <c r="C3209" s="23">
        <v>1584</v>
      </c>
      <c r="D3209" s="23">
        <v>-1010.11</v>
      </c>
      <c r="E3209" s="23">
        <v>573.89</v>
      </c>
      <c r="F3209" s="31">
        <v>-0.63769570707070711</v>
      </c>
    </row>
    <row r="3210" spans="1:6" x14ac:dyDescent="0.2">
      <c r="A3210" s="38" t="s">
        <v>21</v>
      </c>
      <c r="B3210" s="23">
        <v>12672</v>
      </c>
      <c r="C3210" s="23">
        <v>12672</v>
      </c>
      <c r="D3210" s="23">
        <v>-5356.69</v>
      </c>
      <c r="E3210" s="23">
        <v>7315.31</v>
      </c>
      <c r="F3210" s="31">
        <v>-0.42271859217171714</v>
      </c>
    </row>
    <row r="3211" spans="1:6" x14ac:dyDescent="0.2">
      <c r="A3211" s="38" t="s">
        <v>23</v>
      </c>
      <c r="B3211" s="23">
        <v>480.34</v>
      </c>
      <c r="C3211" s="23">
        <v>480.34</v>
      </c>
      <c r="D3211" s="23">
        <v>-445.77</v>
      </c>
      <c r="E3211" s="23">
        <v>34.569999999999993</v>
      </c>
      <c r="F3211" s="31">
        <v>-0.92803014531373607</v>
      </c>
    </row>
    <row r="3212" spans="1:6" x14ac:dyDescent="0.2">
      <c r="A3212" s="38" t="s">
        <v>25</v>
      </c>
      <c r="B3212" s="23">
        <v>2882.04</v>
      </c>
      <c r="C3212" s="23">
        <v>2882.04</v>
      </c>
      <c r="D3212" s="23">
        <v>1017.95</v>
      </c>
      <c r="E3212" s="23">
        <v>3899.99</v>
      </c>
      <c r="F3212" s="31">
        <v>0.35320467446669723</v>
      </c>
    </row>
    <row r="3213" spans="1:6" x14ac:dyDescent="0.2">
      <c r="A3213" s="38" t="s">
        <v>27</v>
      </c>
      <c r="B3213" s="23">
        <v>17424.580000000002</v>
      </c>
      <c r="C3213" s="23">
        <v>17424.580000000002</v>
      </c>
      <c r="D3213" s="23">
        <v>-5649.66</v>
      </c>
      <c r="E3213" s="23">
        <v>11774.920000000002</v>
      </c>
      <c r="F3213" s="31">
        <v>-0.3242350748195939</v>
      </c>
    </row>
    <row r="3214" spans="1:6" x14ac:dyDescent="0.2">
      <c r="A3214" s="38" t="s">
        <v>29</v>
      </c>
      <c r="B3214" s="23">
        <v>73869.960000000006</v>
      </c>
      <c r="C3214" s="23">
        <v>73869.960000000006</v>
      </c>
      <c r="D3214" s="23">
        <v>-4864.8900000000003</v>
      </c>
      <c r="E3214" s="23">
        <v>69005.070000000007</v>
      </c>
      <c r="F3214" s="31">
        <v>-6.5857487942324586E-2</v>
      </c>
    </row>
    <row r="3215" spans="1:6" x14ac:dyDescent="0.2">
      <c r="A3215" s="38" t="s">
        <v>265</v>
      </c>
      <c r="B3215" s="23">
        <v>173280</v>
      </c>
      <c r="C3215" s="23">
        <v>180972</v>
      </c>
      <c r="D3215" s="23">
        <v>0</v>
      </c>
      <c r="E3215" s="23">
        <v>180972</v>
      </c>
      <c r="F3215" s="31">
        <v>0</v>
      </c>
    </row>
    <row r="3216" spans="1:6" x14ac:dyDescent="0.2">
      <c r="A3216" s="38" t="s">
        <v>31</v>
      </c>
      <c r="B3216" s="23">
        <v>4680.32</v>
      </c>
      <c r="C3216" s="23">
        <v>4680.32</v>
      </c>
      <c r="D3216" s="23">
        <v>-2013.16</v>
      </c>
      <c r="E3216" s="23">
        <v>2667.16</v>
      </c>
      <c r="F3216" s="31">
        <v>-0.43013298236018055</v>
      </c>
    </row>
    <row r="3217" spans="1:6" x14ac:dyDescent="0.2">
      <c r="A3217" s="38" t="s">
        <v>33</v>
      </c>
      <c r="B3217" s="23">
        <v>9360.64</v>
      </c>
      <c r="C3217" s="23">
        <v>9365</v>
      </c>
      <c r="D3217" s="23">
        <v>5291.15</v>
      </c>
      <c r="E3217" s="23">
        <v>14656.15</v>
      </c>
      <c r="F3217" s="31">
        <v>0.56499199145755463</v>
      </c>
    </row>
    <row r="3218" spans="1:6" x14ac:dyDescent="0.2">
      <c r="A3218" s="38" t="s">
        <v>35</v>
      </c>
      <c r="B3218" s="23">
        <v>348877.76</v>
      </c>
      <c r="C3218" s="23">
        <v>350243.71</v>
      </c>
      <c r="D3218" s="23">
        <v>-16242.48</v>
      </c>
      <c r="E3218" s="23">
        <v>334001.23000000004</v>
      </c>
      <c r="F3218" s="31">
        <v>-4.6374794282529726E-2</v>
      </c>
    </row>
    <row r="3219" spans="1:6" x14ac:dyDescent="0.2">
      <c r="A3219" s="38" t="s">
        <v>37</v>
      </c>
      <c r="B3219" s="23">
        <v>230143.68</v>
      </c>
      <c r="C3219" s="23">
        <v>231043.50999999998</v>
      </c>
      <c r="D3219" s="23">
        <v>-26981.919999999998</v>
      </c>
      <c r="E3219" s="23">
        <v>204061.58999999997</v>
      </c>
      <c r="F3219" s="31">
        <v>-0.11678285185331543</v>
      </c>
    </row>
    <row r="3220" spans="1:6" x14ac:dyDescent="0.2">
      <c r="A3220" s="38" t="s">
        <v>39</v>
      </c>
      <c r="B3220" s="23">
        <v>30422.080000000002</v>
      </c>
      <c r="C3220" s="23">
        <v>20432.310000000001</v>
      </c>
      <c r="D3220" s="23">
        <v>0</v>
      </c>
      <c r="E3220" s="23">
        <v>20432.310000000001</v>
      </c>
      <c r="F3220" s="31">
        <v>0</v>
      </c>
    </row>
    <row r="3221" spans="1:6" x14ac:dyDescent="0.2">
      <c r="A3221" s="24" t="s">
        <v>728</v>
      </c>
      <c r="B3221" s="23">
        <v>60260922.36999996</v>
      </c>
      <c r="C3221" s="23">
        <v>50351413.729999967</v>
      </c>
      <c r="D3221" s="23">
        <v>-18284787.980000004</v>
      </c>
      <c r="E3221" s="23">
        <v>32066625.749999981</v>
      </c>
      <c r="F3221" s="31">
        <v>-0.36314348745099317</v>
      </c>
    </row>
    <row r="3222" spans="1:6" x14ac:dyDescent="0.2">
      <c r="A3222" s="34" t="s">
        <v>729</v>
      </c>
      <c r="B3222" s="23">
        <v>2173382.06</v>
      </c>
      <c r="C3222" s="23">
        <v>2187268.02</v>
      </c>
      <c r="D3222" s="23">
        <v>-231529.36</v>
      </c>
      <c r="E3222" s="23">
        <v>1955738.6599999997</v>
      </c>
      <c r="F3222" s="31">
        <v>-0.10585321866499015</v>
      </c>
    </row>
    <row r="3223" spans="1:6" x14ac:dyDescent="0.2">
      <c r="A3223" s="35" t="s">
        <v>7</v>
      </c>
      <c r="B3223" s="23">
        <v>1913382.06</v>
      </c>
      <c r="C3223" s="23">
        <v>1927268.02</v>
      </c>
      <c r="D3223" s="23">
        <v>-81229.36</v>
      </c>
      <c r="E3223" s="23">
        <v>1846038.6599999997</v>
      </c>
      <c r="F3223" s="31">
        <v>-4.2147412377028917E-2</v>
      </c>
    </row>
    <row r="3224" spans="1:6" x14ac:dyDescent="0.2">
      <c r="A3224" s="36" t="s">
        <v>41</v>
      </c>
      <c r="B3224" s="23">
        <v>358200</v>
      </c>
      <c r="C3224" s="23">
        <v>358200</v>
      </c>
      <c r="D3224" s="23">
        <v>-16723.670000000002</v>
      </c>
      <c r="E3224" s="23">
        <v>341476.33</v>
      </c>
      <c r="F3224" s="31">
        <v>-4.6688079285315473E-2</v>
      </c>
    </row>
    <row r="3225" spans="1:6" x14ac:dyDescent="0.2">
      <c r="A3225" s="37" t="s">
        <v>42</v>
      </c>
      <c r="B3225" s="23">
        <v>357200</v>
      </c>
      <c r="C3225" s="23">
        <v>357200</v>
      </c>
      <c r="D3225" s="23">
        <v>-16530.34</v>
      </c>
      <c r="E3225" s="23">
        <v>340669.66000000003</v>
      </c>
      <c r="F3225" s="31">
        <v>-4.6277547592385219E-2</v>
      </c>
    </row>
    <row r="3226" spans="1:6" x14ac:dyDescent="0.2">
      <c r="A3226" s="38" t="s">
        <v>43</v>
      </c>
      <c r="B3226" s="23">
        <v>15000</v>
      </c>
      <c r="C3226" s="23">
        <v>15000</v>
      </c>
      <c r="D3226" s="23">
        <v>0</v>
      </c>
      <c r="E3226" s="23">
        <v>15000</v>
      </c>
      <c r="F3226" s="31">
        <v>0</v>
      </c>
    </row>
    <row r="3227" spans="1:6" x14ac:dyDescent="0.2">
      <c r="A3227" s="38" t="s">
        <v>46</v>
      </c>
      <c r="B3227" s="23">
        <v>28000</v>
      </c>
      <c r="C3227" s="23">
        <v>28000</v>
      </c>
      <c r="D3227" s="23">
        <v>0</v>
      </c>
      <c r="E3227" s="23">
        <v>28000</v>
      </c>
      <c r="F3227" s="31">
        <v>0</v>
      </c>
    </row>
    <row r="3228" spans="1:6" x14ac:dyDescent="0.2">
      <c r="A3228" s="38" t="s">
        <v>48</v>
      </c>
      <c r="B3228" s="23">
        <v>20000</v>
      </c>
      <c r="C3228" s="23">
        <v>20000</v>
      </c>
      <c r="D3228" s="23">
        <v>0</v>
      </c>
      <c r="E3228" s="23">
        <v>20000</v>
      </c>
      <c r="F3228" s="31">
        <v>0</v>
      </c>
    </row>
    <row r="3229" spans="1:6" x14ac:dyDescent="0.2">
      <c r="A3229" s="38" t="s">
        <v>52</v>
      </c>
      <c r="B3229" s="23">
        <v>2000</v>
      </c>
      <c r="C3229" s="23">
        <v>2000</v>
      </c>
      <c r="D3229" s="23">
        <v>0</v>
      </c>
      <c r="E3229" s="23">
        <v>2000</v>
      </c>
      <c r="F3229" s="31">
        <v>0</v>
      </c>
    </row>
    <row r="3230" spans="1:6" x14ac:dyDescent="0.2">
      <c r="A3230" s="38" t="s">
        <v>54</v>
      </c>
      <c r="B3230" s="23">
        <v>7000</v>
      </c>
      <c r="C3230" s="23">
        <v>7000</v>
      </c>
      <c r="D3230" s="23">
        <v>-2800</v>
      </c>
      <c r="E3230" s="23">
        <v>4200</v>
      </c>
      <c r="F3230" s="31">
        <v>-0.4</v>
      </c>
    </row>
    <row r="3231" spans="1:6" x14ac:dyDescent="0.2">
      <c r="A3231" s="38" t="s">
        <v>612</v>
      </c>
      <c r="B3231" s="23">
        <v>8000</v>
      </c>
      <c r="C3231" s="23">
        <v>8000</v>
      </c>
      <c r="D3231" s="23">
        <v>-3200</v>
      </c>
      <c r="E3231" s="23">
        <v>4800</v>
      </c>
      <c r="F3231" s="31">
        <v>-0.4</v>
      </c>
    </row>
    <row r="3232" spans="1:6" x14ac:dyDescent="0.2">
      <c r="A3232" s="38" t="s">
        <v>56</v>
      </c>
      <c r="B3232" s="23">
        <v>105000</v>
      </c>
      <c r="C3232" s="23">
        <v>87200</v>
      </c>
      <c r="D3232" s="23">
        <v>-7104.9</v>
      </c>
      <c r="E3232" s="23">
        <v>80095.100000000006</v>
      </c>
      <c r="F3232" s="31">
        <v>-8.1478211009174309E-2</v>
      </c>
    </row>
    <row r="3233" spans="1:6" x14ac:dyDescent="0.2">
      <c r="A3233" s="38" t="s">
        <v>58</v>
      </c>
      <c r="B3233" s="23">
        <v>121000</v>
      </c>
      <c r="C3233" s="23">
        <v>121000</v>
      </c>
      <c r="D3233" s="23">
        <v>-1825.44</v>
      </c>
      <c r="E3233" s="23">
        <v>119174.56</v>
      </c>
      <c r="F3233" s="31">
        <v>-1.5086280991735538E-2</v>
      </c>
    </row>
    <row r="3234" spans="1:6" x14ac:dyDescent="0.2">
      <c r="A3234" s="38" t="s">
        <v>62</v>
      </c>
      <c r="B3234" s="23">
        <v>30000</v>
      </c>
      <c r="C3234" s="23">
        <v>44800</v>
      </c>
      <c r="D3234" s="23">
        <v>0</v>
      </c>
      <c r="E3234" s="23">
        <v>44800</v>
      </c>
      <c r="F3234" s="31">
        <v>0</v>
      </c>
    </row>
    <row r="3235" spans="1:6" x14ac:dyDescent="0.2">
      <c r="A3235" s="38" t="s">
        <v>64</v>
      </c>
      <c r="B3235" s="23">
        <v>5000</v>
      </c>
      <c r="C3235" s="23">
        <v>5000</v>
      </c>
      <c r="D3235" s="23">
        <v>0</v>
      </c>
      <c r="E3235" s="23">
        <v>5000</v>
      </c>
      <c r="F3235" s="31">
        <v>0</v>
      </c>
    </row>
    <row r="3236" spans="1:6" x14ac:dyDescent="0.2">
      <c r="A3236" s="38" t="s">
        <v>66</v>
      </c>
      <c r="B3236" s="23">
        <v>4000</v>
      </c>
      <c r="C3236" s="23">
        <v>4000</v>
      </c>
      <c r="D3236" s="23">
        <v>0</v>
      </c>
      <c r="E3236" s="23">
        <v>4000</v>
      </c>
      <c r="F3236" s="31">
        <v>0</v>
      </c>
    </row>
    <row r="3237" spans="1:6" x14ac:dyDescent="0.2">
      <c r="A3237" s="38" t="s">
        <v>70</v>
      </c>
      <c r="B3237" s="23">
        <v>3000</v>
      </c>
      <c r="C3237" s="23">
        <v>3000</v>
      </c>
      <c r="D3237" s="23">
        <v>0</v>
      </c>
      <c r="E3237" s="23">
        <v>3000</v>
      </c>
      <c r="F3237" s="31">
        <v>0</v>
      </c>
    </row>
    <row r="3238" spans="1:6" x14ac:dyDescent="0.2">
      <c r="A3238" s="38" t="s">
        <v>74</v>
      </c>
      <c r="B3238" s="23">
        <v>1000</v>
      </c>
      <c r="C3238" s="23">
        <v>1000</v>
      </c>
      <c r="D3238" s="23">
        <v>0</v>
      </c>
      <c r="E3238" s="23">
        <v>1000</v>
      </c>
      <c r="F3238" s="31">
        <v>0</v>
      </c>
    </row>
    <row r="3239" spans="1:6" x14ac:dyDescent="0.2">
      <c r="A3239" s="38" t="s">
        <v>76</v>
      </c>
      <c r="B3239" s="23">
        <v>500</v>
      </c>
      <c r="C3239" s="23">
        <v>500</v>
      </c>
      <c r="D3239" s="23">
        <v>0</v>
      </c>
      <c r="E3239" s="23">
        <v>500</v>
      </c>
      <c r="F3239" s="31">
        <v>0</v>
      </c>
    </row>
    <row r="3240" spans="1:6" x14ac:dyDescent="0.2">
      <c r="A3240" s="38" t="s">
        <v>78</v>
      </c>
      <c r="B3240" s="23">
        <v>800</v>
      </c>
      <c r="C3240" s="23">
        <v>800</v>
      </c>
      <c r="D3240" s="23">
        <v>0</v>
      </c>
      <c r="E3240" s="23">
        <v>800</v>
      </c>
      <c r="F3240" s="31">
        <v>0</v>
      </c>
    </row>
    <row r="3241" spans="1:6" x14ac:dyDescent="0.2">
      <c r="A3241" s="38" t="s">
        <v>82</v>
      </c>
      <c r="B3241" s="23">
        <v>1000</v>
      </c>
      <c r="C3241" s="23">
        <v>1000</v>
      </c>
      <c r="D3241" s="23">
        <v>0</v>
      </c>
      <c r="E3241" s="23">
        <v>1000</v>
      </c>
      <c r="F3241" s="31">
        <v>0</v>
      </c>
    </row>
    <row r="3242" spans="1:6" x14ac:dyDescent="0.2">
      <c r="A3242" s="38" t="s">
        <v>86</v>
      </c>
      <c r="B3242" s="23">
        <v>1000</v>
      </c>
      <c r="C3242" s="23">
        <v>1000</v>
      </c>
      <c r="D3242" s="23">
        <v>0</v>
      </c>
      <c r="E3242" s="23">
        <v>1000</v>
      </c>
      <c r="F3242" s="31">
        <v>0</v>
      </c>
    </row>
    <row r="3243" spans="1:6" x14ac:dyDescent="0.2">
      <c r="A3243" s="38" t="s">
        <v>766</v>
      </c>
      <c r="B3243" s="23">
        <v>2000</v>
      </c>
      <c r="C3243" s="23">
        <v>2000</v>
      </c>
      <c r="D3243" s="23">
        <v>-800</v>
      </c>
      <c r="E3243" s="23">
        <v>1200</v>
      </c>
      <c r="F3243" s="31">
        <v>-0.4</v>
      </c>
    </row>
    <row r="3244" spans="1:6" x14ac:dyDescent="0.2">
      <c r="A3244" s="38" t="s">
        <v>88</v>
      </c>
      <c r="B3244" s="23">
        <v>900</v>
      </c>
      <c r="C3244" s="23">
        <v>3900</v>
      </c>
      <c r="D3244" s="23">
        <v>0</v>
      </c>
      <c r="E3244" s="23">
        <v>3900</v>
      </c>
      <c r="F3244" s="31">
        <v>0</v>
      </c>
    </row>
    <row r="3245" spans="1:6" x14ac:dyDescent="0.2">
      <c r="A3245" s="38" t="s">
        <v>769</v>
      </c>
      <c r="B3245" s="23">
        <v>2000</v>
      </c>
      <c r="C3245" s="23">
        <v>2000</v>
      </c>
      <c r="D3245" s="23">
        <v>-800</v>
      </c>
      <c r="E3245" s="23">
        <v>1200</v>
      </c>
      <c r="F3245" s="31">
        <v>-0.4</v>
      </c>
    </row>
    <row r="3246" spans="1:6" x14ac:dyDescent="0.2">
      <c r="A3246" s="37" t="s">
        <v>90</v>
      </c>
      <c r="B3246" s="23">
        <v>1000</v>
      </c>
      <c r="C3246" s="23">
        <v>1000</v>
      </c>
      <c r="D3246" s="23">
        <v>-193.33</v>
      </c>
      <c r="E3246" s="23">
        <v>806.67</v>
      </c>
      <c r="F3246" s="31">
        <v>-0.19333</v>
      </c>
    </row>
    <row r="3247" spans="1:6" x14ac:dyDescent="0.2">
      <c r="A3247" s="38" t="s">
        <v>91</v>
      </c>
      <c r="B3247" s="23">
        <v>1000</v>
      </c>
      <c r="C3247" s="23">
        <v>1000</v>
      </c>
      <c r="D3247" s="23">
        <v>-193.33</v>
      </c>
      <c r="E3247" s="23">
        <v>806.67</v>
      </c>
      <c r="F3247" s="31">
        <v>-0.19333</v>
      </c>
    </row>
    <row r="3248" spans="1:6" x14ac:dyDescent="0.2">
      <c r="A3248" s="36" t="s">
        <v>8</v>
      </c>
      <c r="B3248" s="23">
        <v>1555182.06</v>
      </c>
      <c r="C3248" s="23">
        <v>1569068.02</v>
      </c>
      <c r="D3248" s="23">
        <v>-64505.69</v>
      </c>
      <c r="E3248" s="23">
        <v>1504562.3299999998</v>
      </c>
      <c r="F3248" s="31">
        <v>-4.1110830873985954E-2</v>
      </c>
    </row>
    <row r="3249" spans="1:6" x14ac:dyDescent="0.2">
      <c r="A3249" s="37" t="s">
        <v>9</v>
      </c>
      <c r="B3249" s="23">
        <v>1555182.06</v>
      </c>
      <c r="C3249" s="23">
        <v>1569068.02</v>
      </c>
      <c r="D3249" s="23">
        <v>-64505.69</v>
      </c>
      <c r="E3249" s="23">
        <v>1504562.3299999998</v>
      </c>
      <c r="F3249" s="31">
        <v>-4.1110830873985954E-2</v>
      </c>
    </row>
    <row r="3250" spans="1:6" x14ac:dyDescent="0.2">
      <c r="A3250" s="38" t="s">
        <v>10</v>
      </c>
      <c r="B3250" s="23">
        <v>211656</v>
      </c>
      <c r="C3250" s="23">
        <v>211481</v>
      </c>
      <c r="D3250" s="23">
        <v>-28231.63</v>
      </c>
      <c r="E3250" s="23">
        <v>183249.37</v>
      </c>
      <c r="F3250" s="31">
        <v>-0.13349487660830051</v>
      </c>
    </row>
    <row r="3251" spans="1:6" x14ac:dyDescent="0.2">
      <c r="A3251" s="38" t="s">
        <v>13</v>
      </c>
      <c r="B3251" s="23">
        <v>16747.2</v>
      </c>
      <c r="C3251" s="23">
        <v>16747.2</v>
      </c>
      <c r="D3251" s="23">
        <v>0</v>
      </c>
      <c r="E3251" s="23">
        <v>16747.2</v>
      </c>
      <c r="F3251" s="31">
        <v>0</v>
      </c>
    </row>
    <row r="3252" spans="1:6" x14ac:dyDescent="0.2">
      <c r="A3252" s="38" t="s">
        <v>733</v>
      </c>
      <c r="B3252" s="23">
        <v>943105.56</v>
      </c>
      <c r="C3252" s="23">
        <v>933492.31</v>
      </c>
      <c r="D3252" s="23">
        <v>-19741.95</v>
      </c>
      <c r="E3252" s="23">
        <v>913750.3600000001</v>
      </c>
      <c r="F3252" s="31">
        <v>-2.1148487018602221E-2</v>
      </c>
    </row>
    <row r="3253" spans="1:6" x14ac:dyDescent="0.2">
      <c r="A3253" s="38" t="s">
        <v>15</v>
      </c>
      <c r="B3253" s="23">
        <v>97625.73</v>
      </c>
      <c r="C3253" s="23">
        <v>98458.95</v>
      </c>
      <c r="D3253" s="23">
        <v>0</v>
      </c>
      <c r="E3253" s="23">
        <v>98458.95</v>
      </c>
      <c r="F3253" s="31">
        <v>0</v>
      </c>
    </row>
    <row r="3254" spans="1:6" x14ac:dyDescent="0.2">
      <c r="A3254" s="38" t="s">
        <v>17</v>
      </c>
      <c r="B3254" s="23">
        <v>37741.26</v>
      </c>
      <c r="C3254" s="23">
        <v>38557.020000000004</v>
      </c>
      <c r="D3254" s="23">
        <v>0</v>
      </c>
      <c r="E3254" s="23">
        <v>38557.020000000004</v>
      </c>
      <c r="F3254" s="31">
        <v>0</v>
      </c>
    </row>
    <row r="3255" spans="1:6" x14ac:dyDescent="0.2">
      <c r="A3255" s="38" t="s">
        <v>19</v>
      </c>
      <c r="B3255" s="23">
        <v>264</v>
      </c>
      <c r="C3255" s="23">
        <v>264</v>
      </c>
      <c r="D3255" s="23">
        <v>-120.53</v>
      </c>
      <c r="E3255" s="23">
        <v>143.47</v>
      </c>
      <c r="F3255" s="31">
        <v>-0.45655303030303029</v>
      </c>
    </row>
    <row r="3256" spans="1:6" x14ac:dyDescent="0.2">
      <c r="A3256" s="38" t="s">
        <v>21</v>
      </c>
      <c r="B3256" s="23">
        <v>2112</v>
      </c>
      <c r="C3256" s="23">
        <v>2112</v>
      </c>
      <c r="D3256" s="23">
        <v>-964.23</v>
      </c>
      <c r="E3256" s="23">
        <v>1147.77</v>
      </c>
      <c r="F3256" s="31">
        <v>-0.45654829545454545</v>
      </c>
    </row>
    <row r="3257" spans="1:6" x14ac:dyDescent="0.2">
      <c r="A3257" s="38" t="s">
        <v>23</v>
      </c>
      <c r="B3257" s="23">
        <v>83.74</v>
      </c>
      <c r="C3257" s="23">
        <v>83.74</v>
      </c>
      <c r="D3257" s="23">
        <v>-21.51</v>
      </c>
      <c r="E3257" s="23">
        <v>62.22999999999999</v>
      </c>
      <c r="F3257" s="31">
        <v>-0.25686649152137569</v>
      </c>
    </row>
    <row r="3258" spans="1:6" x14ac:dyDescent="0.2">
      <c r="A3258" s="38" t="s">
        <v>25</v>
      </c>
      <c r="B3258" s="23">
        <v>502.42</v>
      </c>
      <c r="C3258" s="23">
        <v>502.42</v>
      </c>
      <c r="D3258" s="23">
        <v>0</v>
      </c>
      <c r="E3258" s="23">
        <v>502.42</v>
      </c>
      <c r="F3258" s="31">
        <v>0</v>
      </c>
    </row>
    <row r="3259" spans="1:6" x14ac:dyDescent="0.2">
      <c r="A3259" s="38" t="s">
        <v>27</v>
      </c>
      <c r="B3259" s="23">
        <v>2574.8200000000002</v>
      </c>
      <c r="C3259" s="23">
        <v>2574.8200000000002</v>
      </c>
      <c r="D3259" s="23">
        <v>-1287.4100000000001</v>
      </c>
      <c r="E3259" s="23">
        <v>1287.4100000000001</v>
      </c>
      <c r="F3259" s="31">
        <v>-0.5</v>
      </c>
    </row>
    <row r="3260" spans="1:6" x14ac:dyDescent="0.2">
      <c r="A3260" s="38" t="s">
        <v>29</v>
      </c>
      <c r="B3260" s="23">
        <v>0</v>
      </c>
      <c r="C3260" s="23">
        <v>175</v>
      </c>
      <c r="D3260" s="23">
        <v>135.79</v>
      </c>
      <c r="E3260" s="23">
        <v>310.78999999999996</v>
      </c>
      <c r="F3260" s="31">
        <v>0.77594285714285705</v>
      </c>
    </row>
    <row r="3261" spans="1:6" x14ac:dyDescent="0.2">
      <c r="A3261" s="38" t="s">
        <v>265</v>
      </c>
      <c r="B3261" s="23">
        <v>0</v>
      </c>
      <c r="C3261" s="23">
        <v>19608</v>
      </c>
      <c r="D3261" s="23">
        <v>0</v>
      </c>
      <c r="E3261" s="23">
        <v>19608</v>
      </c>
      <c r="F3261" s="31">
        <v>0</v>
      </c>
    </row>
    <row r="3262" spans="1:6" x14ac:dyDescent="0.2">
      <c r="A3262" s="38" t="s">
        <v>31</v>
      </c>
      <c r="B3262" s="23">
        <v>1176.28</v>
      </c>
      <c r="C3262" s="23">
        <v>1176.28</v>
      </c>
      <c r="D3262" s="23">
        <v>-588.14</v>
      </c>
      <c r="E3262" s="23">
        <v>588.14</v>
      </c>
      <c r="F3262" s="31">
        <v>-0.5</v>
      </c>
    </row>
    <row r="3263" spans="1:6" x14ac:dyDescent="0.2">
      <c r="A3263" s="38" t="s">
        <v>33</v>
      </c>
      <c r="B3263" s="23">
        <v>2352.56</v>
      </c>
      <c r="C3263" s="23">
        <v>2352.56</v>
      </c>
      <c r="D3263" s="23">
        <v>-1176.28</v>
      </c>
      <c r="E3263" s="23">
        <v>1176.28</v>
      </c>
      <c r="F3263" s="31">
        <v>-0.5</v>
      </c>
    </row>
    <row r="3264" spans="1:6" x14ac:dyDescent="0.2">
      <c r="A3264" s="38" t="s">
        <v>35</v>
      </c>
      <c r="B3264" s="23">
        <v>133965.54</v>
      </c>
      <c r="C3264" s="23">
        <v>135374.55000000002</v>
      </c>
      <c r="D3264" s="23">
        <v>-5784.88</v>
      </c>
      <c r="E3264" s="23">
        <v>129589.67000000001</v>
      </c>
      <c r="F3264" s="31">
        <v>-4.2732404281306931E-2</v>
      </c>
    </row>
    <row r="3265" spans="1:6" x14ac:dyDescent="0.2">
      <c r="A3265" s="38" t="s">
        <v>37</v>
      </c>
      <c r="B3265" s="23">
        <v>97625.73</v>
      </c>
      <c r="C3265" s="23">
        <v>98458.95</v>
      </c>
      <c r="D3265" s="23">
        <v>-6724.92</v>
      </c>
      <c r="E3265" s="23">
        <v>91734.03</v>
      </c>
      <c r="F3265" s="31">
        <v>-6.8301764339351576E-2</v>
      </c>
    </row>
    <row r="3266" spans="1:6" x14ac:dyDescent="0.2">
      <c r="A3266" s="38" t="s">
        <v>39</v>
      </c>
      <c r="B3266" s="23">
        <v>7649.22</v>
      </c>
      <c r="C3266" s="23">
        <v>7649.22</v>
      </c>
      <c r="D3266" s="23">
        <v>0</v>
      </c>
      <c r="E3266" s="23">
        <v>7649.22</v>
      </c>
      <c r="F3266" s="31">
        <v>0</v>
      </c>
    </row>
    <row r="3267" spans="1:6" x14ac:dyDescent="0.2">
      <c r="A3267" s="35" t="s">
        <v>772</v>
      </c>
      <c r="B3267" s="23">
        <v>260000</v>
      </c>
      <c r="C3267" s="23">
        <v>260000</v>
      </c>
      <c r="D3267" s="23">
        <v>-150300</v>
      </c>
      <c r="E3267" s="23">
        <v>109700</v>
      </c>
      <c r="F3267" s="31">
        <v>-0.57807692307692304</v>
      </c>
    </row>
    <row r="3268" spans="1:6" x14ac:dyDescent="0.2">
      <c r="A3268" s="36" t="s">
        <v>773</v>
      </c>
      <c r="B3268" s="23">
        <v>260000</v>
      </c>
      <c r="C3268" s="23">
        <v>260000</v>
      </c>
      <c r="D3268" s="23">
        <v>-150300</v>
      </c>
      <c r="E3268" s="23">
        <v>109700</v>
      </c>
      <c r="F3268" s="31">
        <v>-0.57807692307692304</v>
      </c>
    </row>
    <row r="3269" spans="1:6" x14ac:dyDescent="0.2">
      <c r="A3269" s="37" t="s">
        <v>121</v>
      </c>
      <c r="B3269" s="23">
        <v>137000</v>
      </c>
      <c r="C3269" s="23">
        <v>137000</v>
      </c>
      <c r="D3269" s="23">
        <v>-53500</v>
      </c>
      <c r="E3269" s="23">
        <v>83500</v>
      </c>
      <c r="F3269" s="31">
        <v>-0.39051094890510951</v>
      </c>
    </row>
    <row r="3270" spans="1:6" x14ac:dyDescent="0.2">
      <c r="A3270" s="38" t="s">
        <v>645</v>
      </c>
      <c r="B3270" s="23">
        <v>3500</v>
      </c>
      <c r="C3270" s="23">
        <v>3500</v>
      </c>
      <c r="D3270" s="23">
        <v>-3500</v>
      </c>
      <c r="E3270" s="23">
        <v>0</v>
      </c>
      <c r="F3270" s="31">
        <v>-1</v>
      </c>
    </row>
    <row r="3271" spans="1:6" x14ac:dyDescent="0.2">
      <c r="A3271" s="38" t="s">
        <v>149</v>
      </c>
      <c r="B3271" s="23">
        <v>7000</v>
      </c>
      <c r="C3271" s="23">
        <v>7000</v>
      </c>
      <c r="D3271" s="23">
        <v>-7000</v>
      </c>
      <c r="E3271" s="23">
        <v>0</v>
      </c>
      <c r="F3271" s="31">
        <v>-1</v>
      </c>
    </row>
    <row r="3272" spans="1:6" x14ac:dyDescent="0.2">
      <c r="A3272" s="38" t="s">
        <v>710</v>
      </c>
      <c r="B3272" s="23">
        <v>63500</v>
      </c>
      <c r="C3272" s="23">
        <v>63500</v>
      </c>
      <c r="D3272" s="23">
        <v>0</v>
      </c>
      <c r="E3272" s="23">
        <v>63500</v>
      </c>
      <c r="F3272" s="31">
        <v>0</v>
      </c>
    </row>
    <row r="3273" spans="1:6" x14ac:dyDescent="0.2">
      <c r="A3273" s="38" t="s">
        <v>777</v>
      </c>
      <c r="B3273" s="23">
        <v>10000</v>
      </c>
      <c r="C3273" s="23">
        <v>10000</v>
      </c>
      <c r="D3273" s="23">
        <v>-10000</v>
      </c>
      <c r="E3273" s="23">
        <v>0</v>
      </c>
      <c r="F3273" s="31">
        <v>-1</v>
      </c>
    </row>
    <row r="3274" spans="1:6" x14ac:dyDescent="0.2">
      <c r="A3274" s="38" t="s">
        <v>655</v>
      </c>
      <c r="B3274" s="23">
        <v>10000</v>
      </c>
      <c r="C3274" s="23">
        <v>10000</v>
      </c>
      <c r="D3274" s="23">
        <v>-10000</v>
      </c>
      <c r="E3274" s="23">
        <v>0</v>
      </c>
      <c r="F3274" s="31">
        <v>-1</v>
      </c>
    </row>
    <row r="3275" spans="1:6" x14ac:dyDescent="0.2">
      <c r="A3275" s="38" t="s">
        <v>285</v>
      </c>
      <c r="B3275" s="23">
        <v>40000</v>
      </c>
      <c r="C3275" s="23">
        <v>40000</v>
      </c>
      <c r="D3275" s="23">
        <v>-20000</v>
      </c>
      <c r="E3275" s="23">
        <v>20000</v>
      </c>
      <c r="F3275" s="31">
        <v>-0.5</v>
      </c>
    </row>
    <row r="3276" spans="1:6" x14ac:dyDescent="0.2">
      <c r="A3276" s="38" t="s">
        <v>722</v>
      </c>
      <c r="B3276" s="23">
        <v>3000</v>
      </c>
      <c r="C3276" s="23">
        <v>3000</v>
      </c>
      <c r="D3276" s="23">
        <v>-3000</v>
      </c>
      <c r="E3276" s="23">
        <v>0</v>
      </c>
      <c r="F3276" s="31">
        <v>-1</v>
      </c>
    </row>
    <row r="3277" spans="1:6" x14ac:dyDescent="0.2">
      <c r="A3277" s="37" t="s">
        <v>231</v>
      </c>
      <c r="B3277" s="23">
        <v>123000</v>
      </c>
      <c r="C3277" s="23">
        <v>123000</v>
      </c>
      <c r="D3277" s="23">
        <v>-96800</v>
      </c>
      <c r="E3277" s="23">
        <v>26200</v>
      </c>
      <c r="F3277" s="31">
        <v>-0.78699186991869918</v>
      </c>
    </row>
    <row r="3278" spans="1:6" x14ac:dyDescent="0.2">
      <c r="A3278" s="38" t="s">
        <v>232</v>
      </c>
      <c r="B3278" s="23">
        <v>48200</v>
      </c>
      <c r="C3278" s="23">
        <v>48200</v>
      </c>
      <c r="D3278" s="23">
        <v>-24800</v>
      </c>
      <c r="E3278" s="23">
        <v>23400</v>
      </c>
      <c r="F3278" s="31">
        <v>-0.51452282157676343</v>
      </c>
    </row>
    <row r="3279" spans="1:6" x14ac:dyDescent="0.2">
      <c r="A3279" s="38" t="s">
        <v>234</v>
      </c>
      <c r="B3279" s="23">
        <v>74800</v>
      </c>
      <c r="C3279" s="23">
        <v>74800</v>
      </c>
      <c r="D3279" s="23">
        <v>-72000</v>
      </c>
      <c r="E3279" s="23">
        <v>2800</v>
      </c>
      <c r="F3279" s="31">
        <v>-0.96256684491978606</v>
      </c>
    </row>
    <row r="3280" spans="1:6" x14ac:dyDescent="0.2">
      <c r="A3280" s="34" t="s">
        <v>784</v>
      </c>
      <c r="B3280" s="23">
        <v>2030703.67</v>
      </c>
      <c r="C3280" s="23">
        <v>2031515.2599999998</v>
      </c>
      <c r="D3280" s="23">
        <v>-65809.430000000008</v>
      </c>
      <c r="E3280" s="23">
        <v>1965705.8299999996</v>
      </c>
      <c r="F3280" s="31">
        <v>-3.2394258264149101E-2</v>
      </c>
    </row>
    <row r="3281" spans="1:6" x14ac:dyDescent="0.2">
      <c r="A3281" s="35" t="s">
        <v>7</v>
      </c>
      <c r="B3281" s="23">
        <v>2024703.67</v>
      </c>
      <c r="C3281" s="23">
        <v>2025515.2599999998</v>
      </c>
      <c r="D3281" s="23">
        <v>-59809.430000000008</v>
      </c>
      <c r="E3281" s="23">
        <v>1965705.8299999996</v>
      </c>
      <c r="F3281" s="31">
        <v>-2.9528007604346568E-2</v>
      </c>
    </row>
    <row r="3282" spans="1:6" x14ac:dyDescent="0.2">
      <c r="A3282" s="36" t="s">
        <v>41</v>
      </c>
      <c r="B3282" s="23">
        <v>268870</v>
      </c>
      <c r="C3282" s="23">
        <v>268870</v>
      </c>
      <c r="D3282" s="23">
        <v>-7250</v>
      </c>
      <c r="E3282" s="23">
        <v>261620</v>
      </c>
      <c r="F3282" s="31">
        <v>-2.6964704132108455E-2</v>
      </c>
    </row>
    <row r="3283" spans="1:6" x14ac:dyDescent="0.2">
      <c r="A3283" s="37" t="s">
        <v>42</v>
      </c>
      <c r="B3283" s="23">
        <v>268370</v>
      </c>
      <c r="C3283" s="23">
        <v>268370</v>
      </c>
      <c r="D3283" s="23">
        <v>-7250</v>
      </c>
      <c r="E3283" s="23">
        <v>261120</v>
      </c>
      <c r="F3283" s="31">
        <v>-2.7014942057607034E-2</v>
      </c>
    </row>
    <row r="3284" spans="1:6" x14ac:dyDescent="0.2">
      <c r="A3284" s="38" t="s">
        <v>43</v>
      </c>
      <c r="B3284" s="23">
        <v>2700</v>
      </c>
      <c r="C3284" s="23">
        <v>2700</v>
      </c>
      <c r="D3284" s="23">
        <v>0</v>
      </c>
      <c r="E3284" s="23">
        <v>2700</v>
      </c>
      <c r="F3284" s="31">
        <v>0</v>
      </c>
    </row>
    <row r="3285" spans="1:6" x14ac:dyDescent="0.2">
      <c r="A3285" s="38" t="s">
        <v>46</v>
      </c>
      <c r="B3285" s="23">
        <v>15000</v>
      </c>
      <c r="C3285" s="23">
        <v>15000</v>
      </c>
      <c r="D3285" s="23">
        <v>0</v>
      </c>
      <c r="E3285" s="23">
        <v>15000</v>
      </c>
      <c r="F3285" s="31">
        <v>0</v>
      </c>
    </row>
    <row r="3286" spans="1:6" x14ac:dyDescent="0.2">
      <c r="A3286" s="38" t="s">
        <v>48</v>
      </c>
      <c r="B3286" s="23">
        <v>2000</v>
      </c>
      <c r="C3286" s="23">
        <v>2000</v>
      </c>
      <c r="D3286" s="23">
        <v>0</v>
      </c>
      <c r="E3286" s="23">
        <v>2000</v>
      </c>
      <c r="F3286" s="31">
        <v>0</v>
      </c>
    </row>
    <row r="3287" spans="1:6" x14ac:dyDescent="0.2">
      <c r="A3287" s="38" t="s">
        <v>609</v>
      </c>
      <c r="B3287" s="23">
        <v>180</v>
      </c>
      <c r="C3287" s="23">
        <v>180</v>
      </c>
      <c r="D3287" s="23">
        <v>-120</v>
      </c>
      <c r="E3287" s="23">
        <v>60</v>
      </c>
      <c r="F3287" s="31">
        <v>-0.66666666666666663</v>
      </c>
    </row>
    <row r="3288" spans="1:6" x14ac:dyDescent="0.2">
      <c r="A3288" s="38" t="s">
        <v>54</v>
      </c>
      <c r="B3288" s="23">
        <v>130</v>
      </c>
      <c r="C3288" s="23">
        <v>130</v>
      </c>
      <c r="D3288" s="23">
        <v>-130</v>
      </c>
      <c r="E3288" s="23">
        <v>0</v>
      </c>
      <c r="F3288" s="31">
        <v>-1</v>
      </c>
    </row>
    <row r="3289" spans="1:6" x14ac:dyDescent="0.2">
      <c r="A3289" s="38" t="s">
        <v>612</v>
      </c>
      <c r="B3289" s="23">
        <v>7000</v>
      </c>
      <c r="C3289" s="23">
        <v>7000</v>
      </c>
      <c r="D3289" s="23">
        <v>-7000</v>
      </c>
      <c r="E3289" s="23">
        <v>0</v>
      </c>
      <c r="F3289" s="31">
        <v>-1</v>
      </c>
    </row>
    <row r="3290" spans="1:6" x14ac:dyDescent="0.2">
      <c r="A3290" s="38" t="s">
        <v>56</v>
      </c>
      <c r="B3290" s="23">
        <v>98560</v>
      </c>
      <c r="C3290" s="23">
        <v>98560</v>
      </c>
      <c r="D3290" s="23">
        <v>0</v>
      </c>
      <c r="E3290" s="23">
        <v>98560</v>
      </c>
      <c r="F3290" s="31">
        <v>0</v>
      </c>
    </row>
    <row r="3291" spans="1:6" x14ac:dyDescent="0.2">
      <c r="A3291" s="38" t="s">
        <v>58</v>
      </c>
      <c r="B3291" s="23">
        <v>113000</v>
      </c>
      <c r="C3291" s="23">
        <v>113000</v>
      </c>
      <c r="D3291" s="23">
        <v>0</v>
      </c>
      <c r="E3291" s="23">
        <v>113000</v>
      </c>
      <c r="F3291" s="31">
        <v>0</v>
      </c>
    </row>
    <row r="3292" spans="1:6" x14ac:dyDescent="0.2">
      <c r="A3292" s="38" t="s">
        <v>66</v>
      </c>
      <c r="B3292" s="23">
        <v>1000</v>
      </c>
      <c r="C3292" s="23">
        <v>1000</v>
      </c>
      <c r="D3292" s="23">
        <v>0</v>
      </c>
      <c r="E3292" s="23">
        <v>1000</v>
      </c>
      <c r="F3292" s="31">
        <v>0</v>
      </c>
    </row>
    <row r="3293" spans="1:6" x14ac:dyDescent="0.2">
      <c r="A3293" s="38" t="s">
        <v>70</v>
      </c>
      <c r="B3293" s="23">
        <v>3000</v>
      </c>
      <c r="C3293" s="23">
        <v>3000</v>
      </c>
      <c r="D3293" s="23">
        <v>0</v>
      </c>
      <c r="E3293" s="23">
        <v>3000</v>
      </c>
      <c r="F3293" s="31">
        <v>0</v>
      </c>
    </row>
    <row r="3294" spans="1:6" x14ac:dyDescent="0.2">
      <c r="A3294" s="38" t="s">
        <v>74</v>
      </c>
      <c r="B3294" s="23">
        <v>15000</v>
      </c>
      <c r="C3294" s="23">
        <v>15000</v>
      </c>
      <c r="D3294" s="23">
        <v>0</v>
      </c>
      <c r="E3294" s="23">
        <v>15000</v>
      </c>
      <c r="F3294" s="31">
        <v>0</v>
      </c>
    </row>
    <row r="3295" spans="1:6" x14ac:dyDescent="0.2">
      <c r="A3295" s="38" t="s">
        <v>76</v>
      </c>
      <c r="B3295" s="23">
        <v>3000</v>
      </c>
      <c r="C3295" s="23">
        <v>3000</v>
      </c>
      <c r="D3295" s="23">
        <v>0</v>
      </c>
      <c r="E3295" s="23">
        <v>3000</v>
      </c>
      <c r="F3295" s="31">
        <v>0</v>
      </c>
    </row>
    <row r="3296" spans="1:6" x14ac:dyDescent="0.2">
      <c r="A3296" s="38" t="s">
        <v>78</v>
      </c>
      <c r="B3296" s="23">
        <v>300</v>
      </c>
      <c r="C3296" s="23">
        <v>300</v>
      </c>
      <c r="D3296" s="23">
        <v>0</v>
      </c>
      <c r="E3296" s="23">
        <v>300</v>
      </c>
      <c r="F3296" s="31">
        <v>0</v>
      </c>
    </row>
    <row r="3297" spans="1:6" x14ac:dyDescent="0.2">
      <c r="A3297" s="38" t="s">
        <v>82</v>
      </c>
      <c r="B3297" s="23">
        <v>6000</v>
      </c>
      <c r="C3297" s="23">
        <v>6000</v>
      </c>
      <c r="D3297" s="23">
        <v>0</v>
      </c>
      <c r="E3297" s="23">
        <v>6000</v>
      </c>
      <c r="F3297" s="31">
        <v>0</v>
      </c>
    </row>
    <row r="3298" spans="1:6" x14ac:dyDescent="0.2">
      <c r="A3298" s="38" t="s">
        <v>766</v>
      </c>
      <c r="B3298" s="23">
        <v>500</v>
      </c>
      <c r="C3298" s="23">
        <v>500</v>
      </c>
      <c r="D3298" s="23">
        <v>0</v>
      </c>
      <c r="E3298" s="23">
        <v>500</v>
      </c>
      <c r="F3298" s="31">
        <v>0</v>
      </c>
    </row>
    <row r="3299" spans="1:6" x14ac:dyDescent="0.2">
      <c r="A3299" s="38" t="s">
        <v>88</v>
      </c>
      <c r="B3299" s="23">
        <v>1000</v>
      </c>
      <c r="C3299" s="23">
        <v>1000</v>
      </c>
      <c r="D3299" s="23">
        <v>0</v>
      </c>
      <c r="E3299" s="23">
        <v>1000</v>
      </c>
      <c r="F3299" s="31">
        <v>0</v>
      </c>
    </row>
    <row r="3300" spans="1:6" x14ac:dyDescent="0.2">
      <c r="A3300" s="37" t="s">
        <v>90</v>
      </c>
      <c r="B3300" s="23">
        <v>500</v>
      </c>
      <c r="C3300" s="23">
        <v>500</v>
      </c>
      <c r="D3300" s="23">
        <v>0</v>
      </c>
      <c r="E3300" s="23">
        <v>500</v>
      </c>
      <c r="F3300" s="31">
        <v>0</v>
      </c>
    </row>
    <row r="3301" spans="1:6" x14ac:dyDescent="0.2">
      <c r="A3301" s="38" t="s">
        <v>91</v>
      </c>
      <c r="B3301" s="23">
        <v>500</v>
      </c>
      <c r="C3301" s="23">
        <v>500</v>
      </c>
      <c r="D3301" s="23">
        <v>0</v>
      </c>
      <c r="E3301" s="23">
        <v>500</v>
      </c>
      <c r="F3301" s="31">
        <v>0</v>
      </c>
    </row>
    <row r="3302" spans="1:6" x14ac:dyDescent="0.2">
      <c r="A3302" s="36" t="s">
        <v>8</v>
      </c>
      <c r="B3302" s="23">
        <v>1755833.67</v>
      </c>
      <c r="C3302" s="23">
        <v>1756645.2599999998</v>
      </c>
      <c r="D3302" s="23">
        <v>-52559.430000000008</v>
      </c>
      <c r="E3302" s="23">
        <v>1704085.8299999996</v>
      </c>
      <c r="F3302" s="31">
        <v>-2.9920343735194442E-2</v>
      </c>
    </row>
    <row r="3303" spans="1:6" x14ac:dyDescent="0.2">
      <c r="A3303" s="37" t="s">
        <v>9</v>
      </c>
      <c r="B3303" s="23">
        <v>1755833.67</v>
      </c>
      <c r="C3303" s="23">
        <v>1756645.2599999998</v>
      </c>
      <c r="D3303" s="23">
        <v>-52559.430000000008</v>
      </c>
      <c r="E3303" s="23">
        <v>1704085.8299999996</v>
      </c>
      <c r="F3303" s="31">
        <v>-2.9920343735194442E-2</v>
      </c>
    </row>
    <row r="3304" spans="1:6" x14ac:dyDescent="0.2">
      <c r="A3304" s="38" t="s">
        <v>10</v>
      </c>
      <c r="B3304" s="23">
        <v>240336</v>
      </c>
      <c r="C3304" s="23">
        <v>240336</v>
      </c>
      <c r="D3304" s="23">
        <v>2379.4</v>
      </c>
      <c r="E3304" s="23">
        <v>242715.4</v>
      </c>
      <c r="F3304" s="31">
        <v>9.9003062379335594E-3</v>
      </c>
    </row>
    <row r="3305" spans="1:6" x14ac:dyDescent="0.2">
      <c r="A3305" s="38" t="s">
        <v>13</v>
      </c>
      <c r="B3305" s="23">
        <v>58459.92</v>
      </c>
      <c r="C3305" s="23">
        <v>58459.92</v>
      </c>
      <c r="D3305" s="23">
        <v>0</v>
      </c>
      <c r="E3305" s="23">
        <v>58459.92</v>
      </c>
      <c r="F3305" s="31">
        <v>0</v>
      </c>
    </row>
    <row r="3306" spans="1:6" x14ac:dyDescent="0.2">
      <c r="A3306" s="38" t="s">
        <v>733</v>
      </c>
      <c r="B3306" s="23">
        <v>1008876</v>
      </c>
      <c r="C3306" s="23">
        <v>999266.58</v>
      </c>
      <c r="D3306" s="23">
        <v>-38101.75</v>
      </c>
      <c r="E3306" s="23">
        <v>961164.83</v>
      </c>
      <c r="F3306" s="31">
        <v>-3.8129715095645451E-2</v>
      </c>
    </row>
    <row r="3307" spans="1:6" x14ac:dyDescent="0.2">
      <c r="A3307" s="38" t="s">
        <v>15</v>
      </c>
      <c r="B3307" s="23">
        <v>108972.66</v>
      </c>
      <c r="C3307" s="23">
        <v>108988.88</v>
      </c>
      <c r="D3307" s="23">
        <v>0</v>
      </c>
      <c r="E3307" s="23">
        <v>108988.88</v>
      </c>
      <c r="F3307" s="31">
        <v>0</v>
      </c>
    </row>
    <row r="3308" spans="1:6" x14ac:dyDescent="0.2">
      <c r="A3308" s="38" t="s">
        <v>17</v>
      </c>
      <c r="B3308" s="23">
        <v>41393.64</v>
      </c>
      <c r="C3308" s="23">
        <v>41809.4</v>
      </c>
      <c r="D3308" s="23">
        <v>0</v>
      </c>
      <c r="E3308" s="23">
        <v>41809.4</v>
      </c>
      <c r="F3308" s="31">
        <v>0</v>
      </c>
    </row>
    <row r="3309" spans="1:6" x14ac:dyDescent="0.2">
      <c r="A3309" s="38" t="s">
        <v>19</v>
      </c>
      <c r="B3309" s="23">
        <v>924</v>
      </c>
      <c r="C3309" s="23">
        <v>924</v>
      </c>
      <c r="D3309" s="23">
        <v>-421.85</v>
      </c>
      <c r="E3309" s="23">
        <v>502.15</v>
      </c>
      <c r="F3309" s="31">
        <v>-0.45654761904761909</v>
      </c>
    </row>
    <row r="3310" spans="1:6" x14ac:dyDescent="0.2">
      <c r="A3310" s="38" t="s">
        <v>21</v>
      </c>
      <c r="B3310" s="23">
        <v>7392</v>
      </c>
      <c r="C3310" s="23">
        <v>7392</v>
      </c>
      <c r="D3310" s="23">
        <v>-3374.8</v>
      </c>
      <c r="E3310" s="23">
        <v>4017.2</v>
      </c>
      <c r="F3310" s="31">
        <v>-0.45654761904761909</v>
      </c>
    </row>
    <row r="3311" spans="1:6" x14ac:dyDescent="0.2">
      <c r="A3311" s="38" t="s">
        <v>23</v>
      </c>
      <c r="B3311" s="23">
        <v>292.3</v>
      </c>
      <c r="C3311" s="23">
        <v>292.3</v>
      </c>
      <c r="D3311" s="23">
        <v>-195.5</v>
      </c>
      <c r="E3311" s="23">
        <v>96.800000000000011</v>
      </c>
      <c r="F3311" s="31">
        <v>-0.66883339035237765</v>
      </c>
    </row>
    <row r="3312" spans="1:6" x14ac:dyDescent="0.2">
      <c r="A3312" s="38" t="s">
        <v>25</v>
      </c>
      <c r="B3312" s="23">
        <v>1753.8</v>
      </c>
      <c r="C3312" s="23">
        <v>1753.8</v>
      </c>
      <c r="D3312" s="23">
        <v>0</v>
      </c>
      <c r="E3312" s="23">
        <v>1753.8</v>
      </c>
      <c r="F3312" s="31">
        <v>0</v>
      </c>
    </row>
    <row r="3313" spans="1:6" x14ac:dyDescent="0.2">
      <c r="A3313" s="38" t="s">
        <v>27</v>
      </c>
      <c r="B3313" s="23">
        <v>5259.63</v>
      </c>
      <c r="C3313" s="23">
        <v>5259.63</v>
      </c>
      <c r="D3313" s="23">
        <v>-2343.87</v>
      </c>
      <c r="E3313" s="23">
        <v>2915.76</v>
      </c>
      <c r="F3313" s="31">
        <v>-0.44563400847588136</v>
      </c>
    </row>
    <row r="3314" spans="1:6" x14ac:dyDescent="0.2">
      <c r="A3314" s="38" t="s">
        <v>29</v>
      </c>
      <c r="B3314" s="23">
        <v>1105.57</v>
      </c>
      <c r="C3314" s="23">
        <v>1105.57</v>
      </c>
      <c r="D3314" s="23">
        <v>0</v>
      </c>
      <c r="E3314" s="23">
        <v>1105.57</v>
      </c>
      <c r="F3314" s="31">
        <v>0</v>
      </c>
    </row>
    <row r="3315" spans="1:6" x14ac:dyDescent="0.2">
      <c r="A3315" s="38" t="s">
        <v>265</v>
      </c>
      <c r="B3315" s="23">
        <v>0</v>
      </c>
      <c r="C3315" s="23">
        <v>9804</v>
      </c>
      <c r="D3315" s="23">
        <v>0</v>
      </c>
      <c r="E3315" s="23">
        <v>9804</v>
      </c>
      <c r="F3315" s="31">
        <v>0</v>
      </c>
    </row>
    <row r="3316" spans="1:6" x14ac:dyDescent="0.2">
      <c r="A3316" s="38" t="s">
        <v>31</v>
      </c>
      <c r="B3316" s="23">
        <v>1905.31</v>
      </c>
      <c r="C3316" s="23">
        <v>1905.31</v>
      </c>
      <c r="D3316" s="23">
        <v>-952.66</v>
      </c>
      <c r="E3316" s="23">
        <v>952.65</v>
      </c>
      <c r="F3316" s="31">
        <v>-0.50000262424487352</v>
      </c>
    </row>
    <row r="3317" spans="1:6" x14ac:dyDescent="0.2">
      <c r="A3317" s="38" t="s">
        <v>33</v>
      </c>
      <c r="B3317" s="23">
        <v>7810.62</v>
      </c>
      <c r="C3317" s="23">
        <v>7810.62</v>
      </c>
      <c r="D3317" s="23">
        <v>-1348.12</v>
      </c>
      <c r="E3317" s="23">
        <v>6462.5</v>
      </c>
      <c r="F3317" s="31">
        <v>-0.17260089467929562</v>
      </c>
    </row>
    <row r="3318" spans="1:6" x14ac:dyDescent="0.2">
      <c r="A3318" s="38" t="s">
        <v>35</v>
      </c>
      <c r="B3318" s="23">
        <v>149995.06</v>
      </c>
      <c r="C3318" s="23">
        <v>150163.87</v>
      </c>
      <c r="D3318" s="23">
        <v>-3260.42</v>
      </c>
      <c r="E3318" s="23">
        <v>146903.44999999998</v>
      </c>
      <c r="F3318" s="31">
        <v>-2.1712413245609616E-2</v>
      </c>
    </row>
    <row r="3319" spans="1:6" x14ac:dyDescent="0.2">
      <c r="A3319" s="38" t="s">
        <v>37</v>
      </c>
      <c r="B3319" s="23">
        <v>108972.66</v>
      </c>
      <c r="C3319" s="23">
        <v>108988.88</v>
      </c>
      <c r="D3319" s="23">
        <v>-4939.8599999999997</v>
      </c>
      <c r="E3319" s="23">
        <v>104049.02</v>
      </c>
      <c r="F3319" s="31">
        <v>-4.5324440438327285E-2</v>
      </c>
    </row>
    <row r="3320" spans="1:6" x14ac:dyDescent="0.2">
      <c r="A3320" s="38" t="s">
        <v>39</v>
      </c>
      <c r="B3320" s="23">
        <v>12384.5</v>
      </c>
      <c r="C3320" s="23">
        <v>12384.5</v>
      </c>
      <c r="D3320" s="23">
        <v>0</v>
      </c>
      <c r="E3320" s="23">
        <v>12384.5</v>
      </c>
      <c r="F3320" s="31">
        <v>0</v>
      </c>
    </row>
    <row r="3321" spans="1:6" x14ac:dyDescent="0.2">
      <c r="A3321" s="35" t="s">
        <v>772</v>
      </c>
      <c r="B3321" s="23">
        <v>6000</v>
      </c>
      <c r="C3321" s="23">
        <v>6000</v>
      </c>
      <c r="D3321" s="23">
        <v>-6000</v>
      </c>
      <c r="E3321" s="23">
        <v>0</v>
      </c>
      <c r="F3321" s="31">
        <v>-1</v>
      </c>
    </row>
    <row r="3322" spans="1:6" x14ac:dyDescent="0.2">
      <c r="A3322" s="36" t="s">
        <v>773</v>
      </c>
      <c r="B3322" s="23">
        <v>6000</v>
      </c>
      <c r="C3322" s="23">
        <v>6000</v>
      </c>
      <c r="D3322" s="23">
        <v>-6000</v>
      </c>
      <c r="E3322" s="23">
        <v>0</v>
      </c>
      <c r="F3322" s="31">
        <v>-1</v>
      </c>
    </row>
    <row r="3323" spans="1:6" x14ac:dyDescent="0.2">
      <c r="A3323" s="37" t="s">
        <v>121</v>
      </c>
      <c r="B3323" s="23">
        <v>6000</v>
      </c>
      <c r="C3323" s="23">
        <v>6000</v>
      </c>
      <c r="D3323" s="23">
        <v>-6000</v>
      </c>
      <c r="E3323" s="23">
        <v>0</v>
      </c>
      <c r="F3323" s="31">
        <v>-1</v>
      </c>
    </row>
    <row r="3324" spans="1:6" x14ac:dyDescent="0.2">
      <c r="A3324" s="38" t="s">
        <v>128</v>
      </c>
      <c r="B3324" s="23">
        <v>6000</v>
      </c>
      <c r="C3324" s="23">
        <v>6000</v>
      </c>
      <c r="D3324" s="23">
        <v>-6000</v>
      </c>
      <c r="E3324" s="23">
        <v>0</v>
      </c>
      <c r="F3324" s="31">
        <v>-1</v>
      </c>
    </row>
    <row r="3325" spans="1:6" x14ac:dyDescent="0.2">
      <c r="A3325" s="34" t="s">
        <v>1549</v>
      </c>
      <c r="B3325" s="23">
        <v>40895850.489999995</v>
      </c>
      <c r="C3325" s="23">
        <v>30909528.149999999</v>
      </c>
      <c r="D3325" s="23">
        <v>-16792595.969999999</v>
      </c>
      <c r="E3325" s="23">
        <v>14116932.18</v>
      </c>
      <c r="F3325" s="31">
        <v>-0.54328218433188857</v>
      </c>
    </row>
    <row r="3326" spans="1:6" x14ac:dyDescent="0.2">
      <c r="A3326" s="35" t="s">
        <v>7</v>
      </c>
      <c r="B3326" s="23">
        <v>8346935.54</v>
      </c>
      <c r="C3326" s="23">
        <v>6746656.8699999992</v>
      </c>
      <c r="D3326" s="23">
        <v>-658885.24999999977</v>
      </c>
      <c r="E3326" s="23">
        <v>6087771.6199999992</v>
      </c>
      <c r="F3326" s="31">
        <v>-9.7660999024543504E-2</v>
      </c>
    </row>
    <row r="3327" spans="1:6" x14ac:dyDescent="0.2">
      <c r="A3327" s="36" t="s">
        <v>41</v>
      </c>
      <c r="B3327" s="23">
        <v>469800</v>
      </c>
      <c r="C3327" s="23">
        <v>201696.82</v>
      </c>
      <c r="D3327" s="23">
        <v>-87500</v>
      </c>
      <c r="E3327" s="23">
        <v>114196.82</v>
      </c>
      <c r="F3327" s="31">
        <v>-0.43381943255228317</v>
      </c>
    </row>
    <row r="3328" spans="1:6" x14ac:dyDescent="0.2">
      <c r="A3328" s="37" t="s">
        <v>42</v>
      </c>
      <c r="B3328" s="23">
        <v>469800</v>
      </c>
      <c r="C3328" s="23">
        <v>201696.82</v>
      </c>
      <c r="D3328" s="23">
        <v>-87500</v>
      </c>
      <c r="E3328" s="23">
        <v>114196.82</v>
      </c>
      <c r="F3328" s="31">
        <v>-0.43381943255228317</v>
      </c>
    </row>
    <row r="3329" spans="1:6" x14ac:dyDescent="0.2">
      <c r="A3329" s="38" t="s">
        <v>297</v>
      </c>
      <c r="B3329" s="23">
        <v>2000</v>
      </c>
      <c r="C3329" s="23">
        <v>2000</v>
      </c>
      <c r="D3329" s="23">
        <v>0</v>
      </c>
      <c r="E3329" s="23">
        <v>2000</v>
      </c>
      <c r="F3329" s="31">
        <v>0</v>
      </c>
    </row>
    <row r="3330" spans="1:6" x14ac:dyDescent="0.2">
      <c r="A3330" s="38" t="s">
        <v>62</v>
      </c>
      <c r="B3330" s="23">
        <v>445300</v>
      </c>
      <c r="C3330" s="23">
        <v>177196.82</v>
      </c>
      <c r="D3330" s="23">
        <v>-65000</v>
      </c>
      <c r="E3330" s="23">
        <v>112196.82</v>
      </c>
      <c r="F3330" s="31">
        <v>-0.36682373871043511</v>
      </c>
    </row>
    <row r="3331" spans="1:6" x14ac:dyDescent="0.2">
      <c r="A3331" s="38" t="s">
        <v>299</v>
      </c>
      <c r="B3331" s="23">
        <v>4000</v>
      </c>
      <c r="C3331" s="23">
        <v>4000</v>
      </c>
      <c r="D3331" s="23">
        <v>-4000</v>
      </c>
      <c r="E3331" s="23">
        <v>0</v>
      </c>
      <c r="F3331" s="31">
        <v>-1</v>
      </c>
    </row>
    <row r="3332" spans="1:6" x14ac:dyDescent="0.2">
      <c r="A3332" s="38" t="s">
        <v>64</v>
      </c>
      <c r="B3332" s="23">
        <v>14000</v>
      </c>
      <c r="C3332" s="23">
        <v>14000</v>
      </c>
      <c r="D3332" s="23">
        <v>-14000</v>
      </c>
      <c r="E3332" s="23">
        <v>0</v>
      </c>
      <c r="F3332" s="31">
        <v>-1</v>
      </c>
    </row>
    <row r="3333" spans="1:6" x14ac:dyDescent="0.2">
      <c r="A3333" s="38" t="s">
        <v>304</v>
      </c>
      <c r="B3333" s="23">
        <v>4500</v>
      </c>
      <c r="C3333" s="23">
        <v>4500</v>
      </c>
      <c r="D3333" s="23">
        <v>-4500</v>
      </c>
      <c r="E3333" s="23">
        <v>0</v>
      </c>
      <c r="F3333" s="31">
        <v>-1</v>
      </c>
    </row>
    <row r="3334" spans="1:6" x14ac:dyDescent="0.2">
      <c r="A3334" s="36" t="s">
        <v>8</v>
      </c>
      <c r="B3334" s="23">
        <v>7877135.54</v>
      </c>
      <c r="C3334" s="23">
        <v>6544960.0499999998</v>
      </c>
      <c r="D3334" s="23">
        <v>-571385.25</v>
      </c>
      <c r="E3334" s="23">
        <v>5973574.7999999998</v>
      </c>
      <c r="F3334" s="31">
        <v>-8.7301564201297158E-2</v>
      </c>
    </row>
    <row r="3335" spans="1:6" x14ac:dyDescent="0.2">
      <c r="A3335" s="37" t="s">
        <v>9</v>
      </c>
      <c r="B3335" s="23">
        <v>7877135.54</v>
      </c>
      <c r="C3335" s="23">
        <v>6544960.0499999998</v>
      </c>
      <c r="D3335" s="23">
        <v>-571385.25</v>
      </c>
      <c r="E3335" s="23">
        <v>5973574.7999999998</v>
      </c>
      <c r="F3335" s="31">
        <v>-8.7301564201297158E-2</v>
      </c>
    </row>
    <row r="3336" spans="1:6" x14ac:dyDescent="0.2">
      <c r="A3336" s="38" t="s">
        <v>10</v>
      </c>
      <c r="B3336" s="23">
        <v>1203444</v>
      </c>
      <c r="C3336" s="23">
        <v>1182044.67</v>
      </c>
      <c r="D3336" s="23">
        <v>-169818.91</v>
      </c>
      <c r="E3336" s="23">
        <v>1012225.7599999999</v>
      </c>
      <c r="F3336" s="31">
        <v>-0.14366539125801397</v>
      </c>
    </row>
    <row r="3337" spans="1:6" x14ac:dyDescent="0.2">
      <c r="A3337" s="38" t="s">
        <v>13</v>
      </c>
      <c r="B3337" s="23">
        <v>216840.24</v>
      </c>
      <c r="C3337" s="23">
        <v>216840.24</v>
      </c>
      <c r="D3337" s="23">
        <v>-8560.6299999999992</v>
      </c>
      <c r="E3337" s="23">
        <v>208279.61</v>
      </c>
      <c r="F3337" s="31">
        <v>-3.9478973090972411E-2</v>
      </c>
    </row>
    <row r="3338" spans="1:6" x14ac:dyDescent="0.2">
      <c r="A3338" s="38" t="s">
        <v>733</v>
      </c>
      <c r="B3338" s="23">
        <v>4008084</v>
      </c>
      <c r="C3338" s="23">
        <v>2673089.1399999997</v>
      </c>
      <c r="D3338" s="23">
        <v>-302326.63</v>
      </c>
      <c r="E3338" s="23">
        <v>2370762.5099999998</v>
      </c>
      <c r="F3338" s="31">
        <v>-0.11310009287606475</v>
      </c>
    </row>
    <row r="3339" spans="1:6" x14ac:dyDescent="0.2">
      <c r="A3339" s="38" t="s">
        <v>15</v>
      </c>
      <c r="B3339" s="23">
        <v>488627.02</v>
      </c>
      <c r="C3339" s="23">
        <v>405352</v>
      </c>
      <c r="D3339" s="23">
        <v>0</v>
      </c>
      <c r="E3339" s="23">
        <v>405352</v>
      </c>
      <c r="F3339" s="31">
        <v>0</v>
      </c>
    </row>
    <row r="3340" spans="1:6" x14ac:dyDescent="0.2">
      <c r="A3340" s="38" t="s">
        <v>17</v>
      </c>
      <c r="B3340" s="23">
        <v>196822.7</v>
      </c>
      <c r="C3340" s="23">
        <v>158005.12</v>
      </c>
      <c r="D3340" s="23">
        <v>0</v>
      </c>
      <c r="E3340" s="23">
        <v>158005.12</v>
      </c>
      <c r="F3340" s="31">
        <v>0</v>
      </c>
    </row>
    <row r="3341" spans="1:6" x14ac:dyDescent="0.2">
      <c r="A3341" s="38" t="s">
        <v>19</v>
      </c>
      <c r="B3341" s="23">
        <v>3696</v>
      </c>
      <c r="C3341" s="23">
        <v>3696</v>
      </c>
      <c r="D3341" s="23">
        <v>-2107.44</v>
      </c>
      <c r="E3341" s="23">
        <v>1588.56</v>
      </c>
      <c r="F3341" s="31">
        <v>-0.57019480519480525</v>
      </c>
    </row>
    <row r="3342" spans="1:6" x14ac:dyDescent="0.2">
      <c r="A3342" s="38" t="s">
        <v>21</v>
      </c>
      <c r="B3342" s="23">
        <v>29568</v>
      </c>
      <c r="C3342" s="23">
        <v>29568</v>
      </c>
      <c r="D3342" s="23">
        <v>-12987.54</v>
      </c>
      <c r="E3342" s="23">
        <v>16580.46</v>
      </c>
      <c r="F3342" s="31">
        <v>-0.43924310064935068</v>
      </c>
    </row>
    <row r="3343" spans="1:6" x14ac:dyDescent="0.2">
      <c r="A3343" s="38" t="s">
        <v>23</v>
      </c>
      <c r="B3343" s="23">
        <v>1084.2</v>
      </c>
      <c r="C3343" s="23">
        <v>1084.2</v>
      </c>
      <c r="D3343" s="23">
        <v>-939</v>
      </c>
      <c r="E3343" s="23">
        <v>145.20000000000005</v>
      </c>
      <c r="F3343" s="31">
        <v>-0.86607636967349189</v>
      </c>
    </row>
    <row r="3344" spans="1:6" x14ac:dyDescent="0.2">
      <c r="A3344" s="38" t="s">
        <v>25</v>
      </c>
      <c r="B3344" s="23">
        <v>6505.21</v>
      </c>
      <c r="C3344" s="23">
        <v>6505.21</v>
      </c>
      <c r="D3344" s="23">
        <v>1624.28</v>
      </c>
      <c r="E3344" s="23">
        <v>8129.49</v>
      </c>
      <c r="F3344" s="31">
        <v>0.24968909535587627</v>
      </c>
    </row>
    <row r="3345" spans="1:6" x14ac:dyDescent="0.2">
      <c r="A3345" s="38" t="s">
        <v>27</v>
      </c>
      <c r="B3345" s="23">
        <v>17426.21</v>
      </c>
      <c r="C3345" s="23">
        <v>35853.54</v>
      </c>
      <c r="D3345" s="23">
        <v>28170.07</v>
      </c>
      <c r="E3345" s="23">
        <v>64023.61</v>
      </c>
      <c r="F3345" s="31">
        <v>0.78569842754718222</v>
      </c>
    </row>
    <row r="3346" spans="1:6" x14ac:dyDescent="0.2">
      <c r="A3346" s="38" t="s">
        <v>29</v>
      </c>
      <c r="B3346" s="23">
        <v>16304.03</v>
      </c>
      <c r="C3346" s="23">
        <v>16304.03</v>
      </c>
      <c r="D3346" s="23">
        <v>-6094.19</v>
      </c>
      <c r="E3346" s="23">
        <v>10209.84</v>
      </c>
      <c r="F3346" s="31">
        <v>-0.37378427296809436</v>
      </c>
    </row>
    <row r="3347" spans="1:6" x14ac:dyDescent="0.2">
      <c r="A3347" s="38" t="s">
        <v>265</v>
      </c>
      <c r="B3347" s="23">
        <v>435156</v>
      </c>
      <c r="C3347" s="23">
        <v>762620</v>
      </c>
      <c r="D3347" s="23">
        <v>0</v>
      </c>
      <c r="E3347" s="23">
        <v>762620</v>
      </c>
      <c r="F3347" s="31">
        <v>0</v>
      </c>
    </row>
    <row r="3348" spans="1:6" x14ac:dyDescent="0.2">
      <c r="A3348" s="38" t="s">
        <v>31</v>
      </c>
      <c r="B3348" s="23">
        <v>7202.16</v>
      </c>
      <c r="C3348" s="23">
        <v>7202.16</v>
      </c>
      <c r="D3348" s="23">
        <v>-3601.08</v>
      </c>
      <c r="E3348" s="23">
        <v>3601.08</v>
      </c>
      <c r="F3348" s="31">
        <v>-0.5</v>
      </c>
    </row>
    <row r="3349" spans="1:6" x14ac:dyDescent="0.2">
      <c r="A3349" s="38" t="s">
        <v>33</v>
      </c>
      <c r="B3349" s="23">
        <v>30404.33</v>
      </c>
      <c r="C3349" s="23">
        <v>30404.33</v>
      </c>
      <c r="D3349" s="23">
        <v>-14959.33</v>
      </c>
      <c r="E3349" s="23">
        <v>15445.000000000002</v>
      </c>
      <c r="F3349" s="31">
        <v>-0.49201314418045056</v>
      </c>
    </row>
    <row r="3350" spans="1:6" x14ac:dyDescent="0.2">
      <c r="A3350" s="38" t="s">
        <v>35</v>
      </c>
      <c r="B3350" s="23">
        <v>680530.36</v>
      </c>
      <c r="C3350" s="23">
        <v>564225.35</v>
      </c>
      <c r="D3350" s="23">
        <v>-22485.79</v>
      </c>
      <c r="E3350" s="23">
        <v>541739.55999999994</v>
      </c>
      <c r="F3350" s="31">
        <v>-3.985249865146967E-2</v>
      </c>
    </row>
    <row r="3351" spans="1:6" x14ac:dyDescent="0.2">
      <c r="A3351" s="38" t="s">
        <v>37</v>
      </c>
      <c r="B3351" s="23">
        <v>488627.02</v>
      </c>
      <c r="C3351" s="23">
        <v>405352</v>
      </c>
      <c r="D3351" s="23">
        <v>-57299.06</v>
      </c>
      <c r="E3351" s="23">
        <v>348052.94</v>
      </c>
      <c r="F3351" s="31">
        <v>-0.14135630267027177</v>
      </c>
    </row>
    <row r="3352" spans="1:6" x14ac:dyDescent="0.2">
      <c r="A3352" s="38" t="s">
        <v>39</v>
      </c>
      <c r="B3352" s="23">
        <v>46814.06</v>
      </c>
      <c r="C3352" s="23">
        <v>46814.06</v>
      </c>
      <c r="D3352" s="23">
        <v>0</v>
      </c>
      <c r="E3352" s="23">
        <v>46814.06</v>
      </c>
      <c r="F3352" s="31">
        <v>0</v>
      </c>
    </row>
    <row r="3353" spans="1:6" x14ac:dyDescent="0.2">
      <c r="A3353" s="35" t="s">
        <v>1554</v>
      </c>
      <c r="B3353" s="23">
        <v>18497934.84</v>
      </c>
      <c r="C3353" s="23">
        <v>11486705.800000001</v>
      </c>
      <c r="D3353" s="23">
        <v>-6651415.0800000001</v>
      </c>
      <c r="E3353" s="23">
        <v>4835290.7200000007</v>
      </c>
      <c r="F3353" s="31">
        <v>-0.57905331570344565</v>
      </c>
    </row>
    <row r="3354" spans="1:6" x14ac:dyDescent="0.2">
      <c r="A3354" s="36" t="s">
        <v>1555</v>
      </c>
      <c r="B3354" s="23">
        <v>2890000</v>
      </c>
      <c r="C3354" s="23">
        <v>737013.61999999965</v>
      </c>
      <c r="D3354" s="23">
        <v>-345242.57999999996</v>
      </c>
      <c r="E3354" s="23">
        <v>391771.03999999969</v>
      </c>
      <c r="F3354" s="31">
        <v>-0.46843446393840066</v>
      </c>
    </row>
    <row r="3355" spans="1:6" x14ac:dyDescent="0.2">
      <c r="A3355" s="37" t="s">
        <v>97</v>
      </c>
      <c r="B3355" s="23">
        <v>0</v>
      </c>
      <c r="C3355" s="23">
        <v>92249.22</v>
      </c>
      <c r="D3355" s="23">
        <v>0</v>
      </c>
      <c r="E3355" s="23">
        <v>92249.22</v>
      </c>
      <c r="F3355" s="31">
        <v>0</v>
      </c>
    </row>
    <row r="3356" spans="1:6" x14ac:dyDescent="0.2">
      <c r="A3356" s="38" t="s">
        <v>98</v>
      </c>
      <c r="B3356" s="23">
        <v>0</v>
      </c>
      <c r="C3356" s="23">
        <v>5790</v>
      </c>
      <c r="D3356" s="23">
        <v>0</v>
      </c>
      <c r="E3356" s="23">
        <v>5790</v>
      </c>
      <c r="F3356" s="31">
        <v>0</v>
      </c>
    </row>
    <row r="3357" spans="1:6" x14ac:dyDescent="0.2">
      <c r="A3357" s="38" t="s">
        <v>100</v>
      </c>
      <c r="B3357" s="23">
        <v>0</v>
      </c>
      <c r="C3357" s="23">
        <v>2400</v>
      </c>
      <c r="D3357" s="23">
        <v>0</v>
      </c>
      <c r="E3357" s="23">
        <v>2400</v>
      </c>
      <c r="F3357" s="31">
        <v>0</v>
      </c>
    </row>
    <row r="3358" spans="1:6" x14ac:dyDescent="0.2">
      <c r="A3358" s="38" t="s">
        <v>104</v>
      </c>
      <c r="B3358" s="23">
        <v>0</v>
      </c>
      <c r="C3358" s="23">
        <v>69480</v>
      </c>
      <c r="D3358" s="23">
        <v>0</v>
      </c>
      <c r="E3358" s="23">
        <v>69480</v>
      </c>
      <c r="F3358" s="31">
        <v>0</v>
      </c>
    </row>
    <row r="3359" spans="1:6" x14ac:dyDescent="0.2">
      <c r="A3359" s="38" t="s">
        <v>106</v>
      </c>
      <c r="B3359" s="23">
        <v>0</v>
      </c>
      <c r="C3359" s="23">
        <v>8789.2199999999993</v>
      </c>
      <c r="D3359" s="23">
        <v>0</v>
      </c>
      <c r="E3359" s="23">
        <v>8789.2199999999993</v>
      </c>
      <c r="F3359" s="31">
        <v>0</v>
      </c>
    </row>
    <row r="3360" spans="1:6" x14ac:dyDescent="0.2">
      <c r="A3360" s="38" t="s">
        <v>108</v>
      </c>
      <c r="B3360" s="23">
        <v>0</v>
      </c>
      <c r="C3360" s="23">
        <v>5790</v>
      </c>
      <c r="D3360" s="23">
        <v>0</v>
      </c>
      <c r="E3360" s="23">
        <v>5790</v>
      </c>
      <c r="F3360" s="31">
        <v>0</v>
      </c>
    </row>
    <row r="3361" spans="1:6" x14ac:dyDescent="0.2">
      <c r="A3361" s="37" t="s">
        <v>121</v>
      </c>
      <c r="B3361" s="23">
        <v>2740000</v>
      </c>
      <c r="C3361" s="23">
        <v>644764.39999999967</v>
      </c>
      <c r="D3361" s="23">
        <v>-345242.57999999996</v>
      </c>
      <c r="E3361" s="23">
        <v>299521.81999999972</v>
      </c>
      <c r="F3361" s="31">
        <v>-0.53545540045325102</v>
      </c>
    </row>
    <row r="3362" spans="1:6" x14ac:dyDescent="0.2">
      <c r="A3362" s="38" t="s">
        <v>137</v>
      </c>
      <c r="B3362" s="23">
        <v>2647786.7799999998</v>
      </c>
      <c r="C3362" s="23">
        <v>552551.1799999997</v>
      </c>
      <c r="D3362" s="23">
        <v>-253029.36</v>
      </c>
      <c r="E3362" s="23">
        <v>299521.81999999972</v>
      </c>
      <c r="F3362" s="31">
        <v>-0.45792927272365996</v>
      </c>
    </row>
    <row r="3363" spans="1:6" x14ac:dyDescent="0.2">
      <c r="A3363" s="38" t="s">
        <v>128</v>
      </c>
      <c r="B3363" s="23">
        <v>92213.22</v>
      </c>
      <c r="C3363" s="23">
        <v>92213.22</v>
      </c>
      <c r="D3363" s="23">
        <v>-92213.22</v>
      </c>
      <c r="E3363" s="23">
        <v>0</v>
      </c>
      <c r="F3363" s="31">
        <v>-1</v>
      </c>
    </row>
    <row r="3364" spans="1:6" x14ac:dyDescent="0.2">
      <c r="A3364" s="37" t="s">
        <v>575</v>
      </c>
      <c r="B3364" s="23">
        <v>150000</v>
      </c>
      <c r="C3364" s="23">
        <v>0</v>
      </c>
      <c r="D3364" s="23">
        <v>0</v>
      </c>
      <c r="E3364" s="23">
        <v>0</v>
      </c>
      <c r="F3364" s="31">
        <v>0</v>
      </c>
    </row>
    <row r="3365" spans="1:6" x14ac:dyDescent="0.2">
      <c r="A3365" s="38" t="s">
        <v>576</v>
      </c>
      <c r="B3365" s="23">
        <v>150000</v>
      </c>
      <c r="C3365" s="23">
        <v>0</v>
      </c>
      <c r="D3365" s="23">
        <v>0</v>
      </c>
      <c r="E3365" s="23">
        <v>0</v>
      </c>
      <c r="F3365" s="31">
        <v>0</v>
      </c>
    </row>
    <row r="3366" spans="1:6" x14ac:dyDescent="0.2">
      <c r="A3366" s="36" t="s">
        <v>1570</v>
      </c>
      <c r="B3366" s="23">
        <v>15607934.84</v>
      </c>
      <c r="C3366" s="23">
        <v>10749692.18</v>
      </c>
      <c r="D3366" s="23">
        <v>-6306172.5</v>
      </c>
      <c r="E3366" s="23">
        <v>4443519.6800000006</v>
      </c>
      <c r="F3366" s="31">
        <v>-0.58663749569803958</v>
      </c>
    </row>
    <row r="3367" spans="1:6" x14ac:dyDescent="0.2">
      <c r="A3367" s="37" t="s">
        <v>121</v>
      </c>
      <c r="B3367" s="23">
        <v>859328</v>
      </c>
      <c r="C3367" s="23">
        <v>618241.43999999994</v>
      </c>
      <c r="D3367" s="23">
        <v>-388241.44</v>
      </c>
      <c r="E3367" s="23">
        <v>230000</v>
      </c>
      <c r="F3367" s="31">
        <v>-0.62797705698925654</v>
      </c>
    </row>
    <row r="3368" spans="1:6" x14ac:dyDescent="0.2">
      <c r="A3368" s="38" t="s">
        <v>363</v>
      </c>
      <c r="B3368" s="23">
        <v>627328</v>
      </c>
      <c r="C3368" s="23">
        <v>388241.44</v>
      </c>
      <c r="D3368" s="23">
        <v>-388241.44</v>
      </c>
      <c r="E3368" s="23">
        <v>0</v>
      </c>
      <c r="F3368" s="31">
        <v>-1</v>
      </c>
    </row>
    <row r="3369" spans="1:6" x14ac:dyDescent="0.2">
      <c r="A3369" s="38" t="s">
        <v>128</v>
      </c>
      <c r="B3369" s="23">
        <v>230000</v>
      </c>
      <c r="C3369" s="23">
        <v>230000</v>
      </c>
      <c r="D3369" s="23">
        <v>0</v>
      </c>
      <c r="E3369" s="23">
        <v>230000</v>
      </c>
      <c r="F3369" s="31">
        <v>0</v>
      </c>
    </row>
    <row r="3370" spans="1:6" x14ac:dyDescent="0.2">
      <c r="A3370" s="38" t="s">
        <v>473</v>
      </c>
      <c r="B3370" s="23">
        <v>2000</v>
      </c>
      <c r="C3370" s="23">
        <v>0</v>
      </c>
      <c r="D3370" s="23">
        <v>0</v>
      </c>
      <c r="E3370" s="23">
        <v>0</v>
      </c>
      <c r="F3370" s="31">
        <v>0</v>
      </c>
    </row>
    <row r="3371" spans="1:6" x14ac:dyDescent="0.2">
      <c r="A3371" s="37" t="s">
        <v>223</v>
      </c>
      <c r="B3371" s="23">
        <v>14742672</v>
      </c>
      <c r="C3371" s="23">
        <v>10130450.74</v>
      </c>
      <c r="D3371" s="23">
        <v>-5916931.0599999996</v>
      </c>
      <c r="E3371" s="23">
        <v>4213519.6800000006</v>
      </c>
      <c r="F3371" s="31">
        <v>-0.58407381979925599</v>
      </c>
    </row>
    <row r="3372" spans="1:6" x14ac:dyDescent="0.2">
      <c r="A3372" s="38" t="s">
        <v>224</v>
      </c>
      <c r="B3372" s="23">
        <v>14742672</v>
      </c>
      <c r="C3372" s="23">
        <v>10130450.74</v>
      </c>
      <c r="D3372" s="23">
        <v>-5916931.0599999996</v>
      </c>
      <c r="E3372" s="23">
        <v>4213519.6800000006</v>
      </c>
      <c r="F3372" s="31">
        <v>-0.58407381979925599</v>
      </c>
    </row>
    <row r="3373" spans="1:6" x14ac:dyDescent="0.2">
      <c r="A3373" s="37" t="s">
        <v>231</v>
      </c>
      <c r="B3373" s="23">
        <v>5934.84</v>
      </c>
      <c r="C3373" s="23">
        <v>1000</v>
      </c>
      <c r="D3373" s="23">
        <v>-1000</v>
      </c>
      <c r="E3373" s="23">
        <v>0</v>
      </c>
      <c r="F3373" s="31">
        <v>-1</v>
      </c>
    </row>
    <row r="3374" spans="1:6" x14ac:dyDescent="0.2">
      <c r="A3374" s="38" t="s">
        <v>234</v>
      </c>
      <c r="B3374" s="23">
        <v>5934.84</v>
      </c>
      <c r="C3374" s="23">
        <v>0</v>
      </c>
      <c r="D3374" s="23">
        <v>0</v>
      </c>
      <c r="E3374" s="23">
        <v>0</v>
      </c>
      <c r="F3374" s="31">
        <v>0</v>
      </c>
    </row>
    <row r="3375" spans="1:6" x14ac:dyDescent="0.2">
      <c r="A3375" s="38" t="s">
        <v>1313</v>
      </c>
      <c r="B3375" s="23">
        <v>0</v>
      </c>
      <c r="C3375" s="23">
        <v>1000</v>
      </c>
      <c r="D3375" s="23">
        <v>-1000</v>
      </c>
      <c r="E3375" s="23">
        <v>0</v>
      </c>
      <c r="F3375" s="31">
        <v>-1</v>
      </c>
    </row>
    <row r="3376" spans="1:6" x14ac:dyDescent="0.2">
      <c r="A3376" s="35" t="s">
        <v>772</v>
      </c>
      <c r="B3376" s="23">
        <v>14050980.109999999</v>
      </c>
      <c r="C3376" s="23">
        <v>12676165.48</v>
      </c>
      <c r="D3376" s="23">
        <v>-9482295.6400000006</v>
      </c>
      <c r="E3376" s="23">
        <v>3193869.84</v>
      </c>
      <c r="F3376" s="31">
        <v>-0.74804132645324228</v>
      </c>
    </row>
    <row r="3377" spans="1:6" x14ac:dyDescent="0.2">
      <c r="A3377" s="36" t="s">
        <v>1573</v>
      </c>
      <c r="B3377" s="23">
        <v>55000</v>
      </c>
      <c r="C3377" s="23">
        <v>55000</v>
      </c>
      <c r="D3377" s="23">
        <v>-55000</v>
      </c>
      <c r="E3377" s="23">
        <v>0</v>
      </c>
      <c r="F3377" s="31">
        <v>-1</v>
      </c>
    </row>
    <row r="3378" spans="1:6" x14ac:dyDescent="0.2">
      <c r="A3378" s="37" t="s">
        <v>121</v>
      </c>
      <c r="B3378" s="23">
        <v>55000</v>
      </c>
      <c r="C3378" s="23">
        <v>55000</v>
      </c>
      <c r="D3378" s="23">
        <v>-55000</v>
      </c>
      <c r="E3378" s="23">
        <v>0</v>
      </c>
      <c r="F3378" s="31">
        <v>-1</v>
      </c>
    </row>
    <row r="3379" spans="1:6" x14ac:dyDescent="0.2">
      <c r="A3379" s="38" t="s">
        <v>130</v>
      </c>
      <c r="B3379" s="23">
        <v>25000</v>
      </c>
      <c r="C3379" s="23">
        <v>25000</v>
      </c>
      <c r="D3379" s="23">
        <v>-25000</v>
      </c>
      <c r="E3379" s="23">
        <v>0</v>
      </c>
      <c r="F3379" s="31">
        <v>-1</v>
      </c>
    </row>
    <row r="3380" spans="1:6" x14ac:dyDescent="0.2">
      <c r="A3380" s="38" t="s">
        <v>155</v>
      </c>
      <c r="B3380" s="23">
        <v>30000</v>
      </c>
      <c r="C3380" s="23">
        <v>30000</v>
      </c>
      <c r="D3380" s="23">
        <v>-30000</v>
      </c>
      <c r="E3380" s="23">
        <v>0</v>
      </c>
      <c r="F3380" s="31">
        <v>-1</v>
      </c>
    </row>
    <row r="3381" spans="1:6" x14ac:dyDescent="0.2">
      <c r="A3381" s="36" t="s">
        <v>1561</v>
      </c>
      <c r="B3381" s="23">
        <v>1708000</v>
      </c>
      <c r="C3381" s="23">
        <v>2739215.75</v>
      </c>
      <c r="D3381" s="23">
        <v>-1157550.75</v>
      </c>
      <c r="E3381" s="23">
        <v>1581665</v>
      </c>
      <c r="F3381" s="31">
        <v>-0.42258473068432084</v>
      </c>
    </row>
    <row r="3382" spans="1:6" x14ac:dyDescent="0.2">
      <c r="A3382" s="37" t="s">
        <v>97</v>
      </c>
      <c r="B3382" s="23">
        <v>0</v>
      </c>
      <c r="C3382" s="23">
        <v>1431215.75</v>
      </c>
      <c r="D3382" s="23">
        <v>449.25</v>
      </c>
      <c r="E3382" s="23">
        <v>1431665</v>
      </c>
      <c r="F3382" s="31">
        <v>3.1389397440602509E-4</v>
      </c>
    </row>
    <row r="3383" spans="1:6" x14ac:dyDescent="0.2">
      <c r="A3383" s="38" t="s">
        <v>98</v>
      </c>
      <c r="B3383" s="23">
        <v>0</v>
      </c>
      <c r="C3383" s="23">
        <v>89486</v>
      </c>
      <c r="D3383" s="23">
        <v>0</v>
      </c>
      <c r="E3383" s="23">
        <v>89486</v>
      </c>
      <c r="F3383" s="31">
        <v>0</v>
      </c>
    </row>
    <row r="3384" spans="1:6" x14ac:dyDescent="0.2">
      <c r="A3384" s="38" t="s">
        <v>100</v>
      </c>
      <c r="B3384" s="23">
        <v>0</v>
      </c>
      <c r="C3384" s="23">
        <v>42000</v>
      </c>
      <c r="D3384" s="23">
        <v>0</v>
      </c>
      <c r="E3384" s="23">
        <v>42000</v>
      </c>
      <c r="F3384" s="31">
        <v>0</v>
      </c>
    </row>
    <row r="3385" spans="1:6" x14ac:dyDescent="0.2">
      <c r="A3385" s="38" t="s">
        <v>102</v>
      </c>
      <c r="B3385" s="23">
        <v>0</v>
      </c>
      <c r="C3385" s="23">
        <v>572</v>
      </c>
      <c r="D3385" s="23">
        <v>449.25</v>
      </c>
      <c r="E3385" s="23">
        <v>1021.25</v>
      </c>
      <c r="F3385" s="31">
        <v>0.78540209790209792</v>
      </c>
    </row>
    <row r="3386" spans="1:6" x14ac:dyDescent="0.2">
      <c r="A3386" s="38" t="s">
        <v>104</v>
      </c>
      <c r="B3386" s="23">
        <v>0</v>
      </c>
      <c r="C3386" s="23">
        <v>1073832</v>
      </c>
      <c r="D3386" s="23">
        <v>0</v>
      </c>
      <c r="E3386" s="23">
        <v>1073832</v>
      </c>
      <c r="F3386" s="31">
        <v>0</v>
      </c>
    </row>
    <row r="3387" spans="1:6" x14ac:dyDescent="0.2">
      <c r="A3387" s="38" t="s">
        <v>106</v>
      </c>
      <c r="B3387" s="23">
        <v>0</v>
      </c>
      <c r="C3387" s="23">
        <v>135839.75</v>
      </c>
      <c r="D3387" s="23">
        <v>0</v>
      </c>
      <c r="E3387" s="23">
        <v>135839.75</v>
      </c>
      <c r="F3387" s="31">
        <v>0</v>
      </c>
    </row>
    <row r="3388" spans="1:6" x14ac:dyDescent="0.2">
      <c r="A3388" s="38" t="s">
        <v>108</v>
      </c>
      <c r="B3388" s="23">
        <v>0</v>
      </c>
      <c r="C3388" s="23">
        <v>89486</v>
      </c>
      <c r="D3388" s="23">
        <v>0</v>
      </c>
      <c r="E3388" s="23">
        <v>89486</v>
      </c>
      <c r="F3388" s="31">
        <v>0</v>
      </c>
    </row>
    <row r="3389" spans="1:6" x14ac:dyDescent="0.2">
      <c r="A3389" s="37" t="s">
        <v>121</v>
      </c>
      <c r="B3389" s="23">
        <v>1708000</v>
      </c>
      <c r="C3389" s="23">
        <v>1308000</v>
      </c>
      <c r="D3389" s="23">
        <v>-1158000</v>
      </c>
      <c r="E3389" s="23">
        <v>150000</v>
      </c>
      <c r="F3389" s="31">
        <v>-0.88532110091743121</v>
      </c>
    </row>
    <row r="3390" spans="1:6" x14ac:dyDescent="0.2">
      <c r="A3390" s="38" t="s">
        <v>149</v>
      </c>
      <c r="B3390" s="23">
        <v>5000</v>
      </c>
      <c r="C3390" s="23">
        <v>5000</v>
      </c>
      <c r="D3390" s="23">
        <v>-5000</v>
      </c>
      <c r="E3390" s="23">
        <v>0</v>
      </c>
      <c r="F3390" s="31">
        <v>-1</v>
      </c>
    </row>
    <row r="3391" spans="1:6" x14ac:dyDescent="0.2">
      <c r="A3391" s="38" t="s">
        <v>137</v>
      </c>
      <c r="B3391" s="23">
        <v>16000</v>
      </c>
      <c r="C3391" s="23">
        <v>16000</v>
      </c>
      <c r="D3391" s="23">
        <v>-16000</v>
      </c>
      <c r="E3391" s="23">
        <v>0</v>
      </c>
      <c r="F3391" s="31">
        <v>-1</v>
      </c>
    </row>
    <row r="3392" spans="1:6" x14ac:dyDescent="0.2">
      <c r="A3392" s="38" t="s">
        <v>465</v>
      </c>
      <c r="B3392" s="23">
        <v>10000</v>
      </c>
      <c r="C3392" s="23">
        <v>10000</v>
      </c>
      <c r="D3392" s="23">
        <v>-10000</v>
      </c>
      <c r="E3392" s="23">
        <v>0</v>
      </c>
      <c r="F3392" s="31">
        <v>-1</v>
      </c>
    </row>
    <row r="3393" spans="1:6" x14ac:dyDescent="0.2">
      <c r="A3393" s="38" t="s">
        <v>128</v>
      </c>
      <c r="B3393" s="23">
        <v>1430013.75</v>
      </c>
      <c r="C3393" s="23">
        <v>1030013.75</v>
      </c>
      <c r="D3393" s="23">
        <v>-880013.75</v>
      </c>
      <c r="E3393" s="23">
        <v>150000</v>
      </c>
      <c r="F3393" s="31">
        <v>-0.85437087611694507</v>
      </c>
    </row>
    <row r="3394" spans="1:6" x14ac:dyDescent="0.2">
      <c r="A3394" s="38" t="s">
        <v>285</v>
      </c>
      <c r="B3394" s="23">
        <v>21000</v>
      </c>
      <c r="C3394" s="23">
        <v>21000</v>
      </c>
      <c r="D3394" s="23">
        <v>-21000</v>
      </c>
      <c r="E3394" s="23">
        <v>0</v>
      </c>
      <c r="F3394" s="31">
        <v>-1</v>
      </c>
    </row>
    <row r="3395" spans="1:6" x14ac:dyDescent="0.2">
      <c r="A3395" s="38" t="s">
        <v>288</v>
      </c>
      <c r="B3395" s="23">
        <v>176986.25</v>
      </c>
      <c r="C3395" s="23">
        <v>176986.25</v>
      </c>
      <c r="D3395" s="23">
        <v>-176986.25</v>
      </c>
      <c r="E3395" s="23">
        <v>0</v>
      </c>
      <c r="F3395" s="31">
        <v>-1</v>
      </c>
    </row>
    <row r="3396" spans="1:6" x14ac:dyDescent="0.2">
      <c r="A3396" s="38" t="s">
        <v>178</v>
      </c>
      <c r="B3396" s="23">
        <v>16500</v>
      </c>
      <c r="C3396" s="23">
        <v>16500</v>
      </c>
      <c r="D3396" s="23">
        <v>-16500</v>
      </c>
      <c r="E3396" s="23">
        <v>0</v>
      </c>
      <c r="F3396" s="31">
        <v>-1</v>
      </c>
    </row>
    <row r="3397" spans="1:6" x14ac:dyDescent="0.2">
      <c r="A3397" s="38" t="s">
        <v>130</v>
      </c>
      <c r="B3397" s="23">
        <v>14000</v>
      </c>
      <c r="C3397" s="23">
        <v>14000</v>
      </c>
      <c r="D3397" s="23">
        <v>-14000</v>
      </c>
      <c r="E3397" s="23">
        <v>0</v>
      </c>
      <c r="F3397" s="31">
        <v>-1</v>
      </c>
    </row>
    <row r="3398" spans="1:6" x14ac:dyDescent="0.2">
      <c r="A3398" s="38" t="s">
        <v>318</v>
      </c>
      <c r="B3398" s="23">
        <v>18500</v>
      </c>
      <c r="C3398" s="23">
        <v>18500</v>
      </c>
      <c r="D3398" s="23">
        <v>-18500</v>
      </c>
      <c r="E3398" s="23">
        <v>0</v>
      </c>
      <c r="F3398" s="31">
        <v>-1</v>
      </c>
    </row>
    <row r="3399" spans="1:6" x14ac:dyDescent="0.2">
      <c r="A3399" s="36" t="s">
        <v>1581</v>
      </c>
      <c r="B3399" s="23">
        <v>152760</v>
      </c>
      <c r="C3399" s="23">
        <v>152760</v>
      </c>
      <c r="D3399" s="23">
        <v>-152760</v>
      </c>
      <c r="E3399" s="23">
        <v>0</v>
      </c>
      <c r="F3399" s="31">
        <v>-1</v>
      </c>
    </row>
    <row r="3400" spans="1:6" x14ac:dyDescent="0.2">
      <c r="A3400" s="37" t="s">
        <v>121</v>
      </c>
      <c r="B3400" s="23">
        <v>152760</v>
      </c>
      <c r="C3400" s="23">
        <v>152760</v>
      </c>
      <c r="D3400" s="23">
        <v>-152760</v>
      </c>
      <c r="E3400" s="23">
        <v>0</v>
      </c>
      <c r="F3400" s="31">
        <v>-1</v>
      </c>
    </row>
    <row r="3401" spans="1:6" x14ac:dyDescent="0.2">
      <c r="A3401" s="38" t="s">
        <v>137</v>
      </c>
      <c r="B3401" s="23">
        <v>15000</v>
      </c>
      <c r="C3401" s="23">
        <v>15000</v>
      </c>
      <c r="D3401" s="23">
        <v>-15000</v>
      </c>
      <c r="E3401" s="23">
        <v>0</v>
      </c>
      <c r="F3401" s="31">
        <v>-1</v>
      </c>
    </row>
    <row r="3402" spans="1:6" x14ac:dyDescent="0.2">
      <c r="A3402" s="38" t="s">
        <v>465</v>
      </c>
      <c r="B3402" s="23">
        <v>10000</v>
      </c>
      <c r="C3402" s="23">
        <v>10000</v>
      </c>
      <c r="D3402" s="23">
        <v>-10000</v>
      </c>
      <c r="E3402" s="23">
        <v>0</v>
      </c>
      <c r="F3402" s="31">
        <v>-1</v>
      </c>
    </row>
    <row r="3403" spans="1:6" x14ac:dyDescent="0.2">
      <c r="A3403" s="38" t="s">
        <v>145</v>
      </c>
      <c r="B3403" s="23">
        <v>8600</v>
      </c>
      <c r="C3403" s="23">
        <v>8600</v>
      </c>
      <c r="D3403" s="23">
        <v>-8600</v>
      </c>
      <c r="E3403" s="23">
        <v>0</v>
      </c>
      <c r="F3403" s="31">
        <v>-1</v>
      </c>
    </row>
    <row r="3404" spans="1:6" x14ac:dyDescent="0.2">
      <c r="A3404" s="38" t="s">
        <v>178</v>
      </c>
      <c r="B3404" s="23">
        <v>86800</v>
      </c>
      <c r="C3404" s="23">
        <v>86800</v>
      </c>
      <c r="D3404" s="23">
        <v>-86800</v>
      </c>
      <c r="E3404" s="23">
        <v>0</v>
      </c>
      <c r="F3404" s="31">
        <v>-1</v>
      </c>
    </row>
    <row r="3405" spans="1:6" x14ac:dyDescent="0.2">
      <c r="A3405" s="38" t="s">
        <v>130</v>
      </c>
      <c r="B3405" s="23">
        <v>23360</v>
      </c>
      <c r="C3405" s="23">
        <v>23360</v>
      </c>
      <c r="D3405" s="23">
        <v>-23360</v>
      </c>
      <c r="E3405" s="23">
        <v>0</v>
      </c>
      <c r="F3405" s="31">
        <v>-1</v>
      </c>
    </row>
    <row r="3406" spans="1:6" x14ac:dyDescent="0.2">
      <c r="A3406" s="38" t="s">
        <v>166</v>
      </c>
      <c r="B3406" s="23">
        <v>2000</v>
      </c>
      <c r="C3406" s="23">
        <v>2000</v>
      </c>
      <c r="D3406" s="23">
        <v>-2000</v>
      </c>
      <c r="E3406" s="23">
        <v>0</v>
      </c>
      <c r="F3406" s="31">
        <v>-1</v>
      </c>
    </row>
    <row r="3407" spans="1:6" x14ac:dyDescent="0.2">
      <c r="A3407" s="38" t="s">
        <v>155</v>
      </c>
      <c r="B3407" s="23">
        <v>7000</v>
      </c>
      <c r="C3407" s="23">
        <v>7000</v>
      </c>
      <c r="D3407" s="23">
        <v>-7000</v>
      </c>
      <c r="E3407" s="23">
        <v>0</v>
      </c>
      <c r="F3407" s="31">
        <v>-1</v>
      </c>
    </row>
    <row r="3408" spans="1:6" x14ac:dyDescent="0.2">
      <c r="A3408" s="36" t="s">
        <v>1584</v>
      </c>
      <c r="B3408" s="23">
        <v>2513720.1100000003</v>
      </c>
      <c r="C3408" s="23">
        <v>2513720.1100000003</v>
      </c>
      <c r="D3408" s="23">
        <v>-2373480.1100000003</v>
      </c>
      <c r="E3408" s="23">
        <v>140240</v>
      </c>
      <c r="F3408" s="31">
        <v>-0.94421017700335774</v>
      </c>
    </row>
    <row r="3409" spans="1:6" x14ac:dyDescent="0.2">
      <c r="A3409" s="37" t="s">
        <v>121</v>
      </c>
      <c r="B3409" s="23">
        <v>2397239.4500000002</v>
      </c>
      <c r="C3409" s="23">
        <v>2397239.4500000002</v>
      </c>
      <c r="D3409" s="23">
        <v>-2258999.4500000002</v>
      </c>
      <c r="E3409" s="23">
        <v>138240</v>
      </c>
      <c r="F3409" s="31">
        <v>-0.94233367050588124</v>
      </c>
    </row>
    <row r="3410" spans="1:6" x14ac:dyDescent="0.2">
      <c r="A3410" s="38" t="s">
        <v>357</v>
      </c>
      <c r="B3410" s="23">
        <v>1000</v>
      </c>
      <c r="C3410" s="23">
        <v>1000</v>
      </c>
      <c r="D3410" s="23">
        <v>-1000</v>
      </c>
      <c r="E3410" s="23">
        <v>0</v>
      </c>
      <c r="F3410" s="31">
        <v>-1</v>
      </c>
    </row>
    <row r="3411" spans="1:6" x14ac:dyDescent="0.2">
      <c r="A3411" s="38" t="s">
        <v>149</v>
      </c>
      <c r="B3411" s="23">
        <v>206770.83</v>
      </c>
      <c r="C3411" s="23">
        <v>206770.83</v>
      </c>
      <c r="D3411" s="23">
        <v>-206770.83</v>
      </c>
      <c r="E3411" s="23">
        <v>0</v>
      </c>
      <c r="F3411" s="31">
        <v>-1</v>
      </c>
    </row>
    <row r="3412" spans="1:6" x14ac:dyDescent="0.2">
      <c r="A3412" s="38" t="s">
        <v>137</v>
      </c>
      <c r="B3412" s="23">
        <v>186500</v>
      </c>
      <c r="C3412" s="23">
        <v>186500</v>
      </c>
      <c r="D3412" s="23">
        <v>-186500</v>
      </c>
      <c r="E3412" s="23">
        <v>0</v>
      </c>
      <c r="F3412" s="31">
        <v>-1</v>
      </c>
    </row>
    <row r="3413" spans="1:6" x14ac:dyDescent="0.2">
      <c r="A3413" s="38" t="s">
        <v>161</v>
      </c>
      <c r="B3413" s="23">
        <v>374273.69</v>
      </c>
      <c r="C3413" s="23">
        <v>374273.69</v>
      </c>
      <c r="D3413" s="23">
        <v>-374273.69</v>
      </c>
      <c r="E3413" s="23">
        <v>0</v>
      </c>
      <c r="F3413" s="31">
        <v>-1</v>
      </c>
    </row>
    <row r="3414" spans="1:6" x14ac:dyDescent="0.2">
      <c r="A3414" s="38" t="s">
        <v>1183</v>
      </c>
      <c r="B3414" s="23">
        <v>150000</v>
      </c>
      <c r="C3414" s="23">
        <v>150000</v>
      </c>
      <c r="D3414" s="23">
        <v>-150000</v>
      </c>
      <c r="E3414" s="23">
        <v>0</v>
      </c>
      <c r="F3414" s="31">
        <v>-1</v>
      </c>
    </row>
    <row r="3415" spans="1:6" x14ac:dyDescent="0.2">
      <c r="A3415" s="38" t="s">
        <v>285</v>
      </c>
      <c r="B3415" s="23">
        <v>584209.28</v>
      </c>
      <c r="C3415" s="23">
        <v>584209.28</v>
      </c>
      <c r="D3415" s="23">
        <v>-449209.28</v>
      </c>
      <c r="E3415" s="23">
        <v>135000</v>
      </c>
      <c r="F3415" s="31">
        <v>-0.76891842594489423</v>
      </c>
    </row>
    <row r="3416" spans="1:6" x14ac:dyDescent="0.2">
      <c r="A3416" s="38" t="s">
        <v>288</v>
      </c>
      <c r="B3416" s="23">
        <v>300000</v>
      </c>
      <c r="C3416" s="23">
        <v>300000</v>
      </c>
      <c r="D3416" s="23">
        <v>-300000</v>
      </c>
      <c r="E3416" s="23">
        <v>0</v>
      </c>
      <c r="F3416" s="31">
        <v>-1</v>
      </c>
    </row>
    <row r="3417" spans="1:6" x14ac:dyDescent="0.2">
      <c r="A3417" s="38" t="s">
        <v>359</v>
      </c>
      <c r="B3417" s="23">
        <v>127680</v>
      </c>
      <c r="C3417" s="23">
        <v>127680</v>
      </c>
      <c r="D3417" s="23">
        <v>-127680</v>
      </c>
      <c r="E3417" s="23">
        <v>0</v>
      </c>
      <c r="F3417" s="31">
        <v>-1</v>
      </c>
    </row>
    <row r="3418" spans="1:6" x14ac:dyDescent="0.2">
      <c r="A3418" s="38" t="s">
        <v>155</v>
      </c>
      <c r="B3418" s="23">
        <v>463565.65</v>
      </c>
      <c r="C3418" s="23">
        <v>463565.65</v>
      </c>
      <c r="D3418" s="23">
        <v>-463565.65</v>
      </c>
      <c r="E3418" s="23">
        <v>0</v>
      </c>
      <c r="F3418" s="31">
        <v>-1</v>
      </c>
    </row>
    <row r="3419" spans="1:6" x14ac:dyDescent="0.2">
      <c r="A3419" s="38" t="s">
        <v>170</v>
      </c>
      <c r="B3419" s="23">
        <v>3240</v>
      </c>
      <c r="C3419" s="23">
        <v>3240</v>
      </c>
      <c r="D3419" s="23">
        <v>0</v>
      </c>
      <c r="E3419" s="23">
        <v>3240</v>
      </c>
      <c r="F3419" s="31">
        <v>0</v>
      </c>
    </row>
    <row r="3420" spans="1:6" x14ac:dyDescent="0.2">
      <c r="A3420" s="37" t="s">
        <v>572</v>
      </c>
      <c r="B3420" s="23">
        <v>2000</v>
      </c>
      <c r="C3420" s="23">
        <v>2000</v>
      </c>
      <c r="D3420" s="23">
        <v>0</v>
      </c>
      <c r="E3420" s="23">
        <v>2000</v>
      </c>
      <c r="F3420" s="31">
        <v>0</v>
      </c>
    </row>
    <row r="3421" spans="1:6" x14ac:dyDescent="0.2">
      <c r="A3421" s="38" t="s">
        <v>882</v>
      </c>
      <c r="B3421" s="23">
        <v>2000</v>
      </c>
      <c r="C3421" s="23">
        <v>2000</v>
      </c>
      <c r="D3421" s="23">
        <v>0</v>
      </c>
      <c r="E3421" s="23">
        <v>2000</v>
      </c>
      <c r="F3421" s="31">
        <v>0</v>
      </c>
    </row>
    <row r="3422" spans="1:6" x14ac:dyDescent="0.2">
      <c r="A3422" s="37" t="s">
        <v>231</v>
      </c>
      <c r="B3422" s="23">
        <v>114480.66</v>
      </c>
      <c r="C3422" s="23">
        <v>114480.66</v>
      </c>
      <c r="D3422" s="23">
        <v>-114480.66</v>
      </c>
      <c r="E3422" s="23">
        <v>0</v>
      </c>
      <c r="F3422" s="31">
        <v>-1</v>
      </c>
    </row>
    <row r="3423" spans="1:6" x14ac:dyDescent="0.2">
      <c r="A3423" s="38" t="s">
        <v>234</v>
      </c>
      <c r="B3423" s="23">
        <v>114480.66</v>
      </c>
      <c r="C3423" s="23">
        <v>114480.66</v>
      </c>
      <c r="D3423" s="23">
        <v>-114480.66</v>
      </c>
      <c r="E3423" s="23">
        <v>0</v>
      </c>
      <c r="F3423" s="31">
        <v>-1</v>
      </c>
    </row>
    <row r="3424" spans="1:6" x14ac:dyDescent="0.2">
      <c r="A3424" s="36" t="s">
        <v>1590</v>
      </c>
      <c r="B3424" s="23">
        <v>9586500</v>
      </c>
      <c r="C3424" s="23">
        <v>7180469.6200000001</v>
      </c>
      <c r="D3424" s="23">
        <v>-5708504.7800000003</v>
      </c>
      <c r="E3424" s="23">
        <v>1471964.84</v>
      </c>
      <c r="F3424" s="31">
        <v>-0.79500437744349095</v>
      </c>
    </row>
    <row r="3425" spans="1:6" x14ac:dyDescent="0.2">
      <c r="A3425" s="37" t="s">
        <v>121</v>
      </c>
      <c r="B3425" s="23">
        <v>1938030</v>
      </c>
      <c r="C3425" s="23">
        <v>1938030</v>
      </c>
      <c r="D3425" s="23">
        <v>-1066065.1600000001</v>
      </c>
      <c r="E3425" s="23">
        <v>871964.84000000008</v>
      </c>
      <c r="F3425" s="31">
        <v>-0.55007670675892539</v>
      </c>
    </row>
    <row r="3426" spans="1:6" x14ac:dyDescent="0.2">
      <c r="A3426" s="38" t="s">
        <v>161</v>
      </c>
      <c r="B3426" s="23">
        <v>1308464.8400000001</v>
      </c>
      <c r="C3426" s="23">
        <v>1308464.8400000001</v>
      </c>
      <c r="D3426" s="23">
        <v>-680000</v>
      </c>
      <c r="E3426" s="23">
        <v>628464.84000000008</v>
      </c>
      <c r="F3426" s="31">
        <v>-0.51969298617148929</v>
      </c>
    </row>
    <row r="3427" spans="1:6" x14ac:dyDescent="0.2">
      <c r="A3427" s="38" t="s">
        <v>126</v>
      </c>
      <c r="B3427" s="23">
        <v>471065.16</v>
      </c>
      <c r="C3427" s="23">
        <v>471065.16</v>
      </c>
      <c r="D3427" s="23">
        <v>-236065.16</v>
      </c>
      <c r="E3427" s="23">
        <v>234999.99999999997</v>
      </c>
      <c r="F3427" s="31">
        <v>-0.50113058668996024</v>
      </c>
    </row>
    <row r="3428" spans="1:6" x14ac:dyDescent="0.2">
      <c r="A3428" s="38" t="s">
        <v>128</v>
      </c>
      <c r="B3428" s="23">
        <v>150000</v>
      </c>
      <c r="C3428" s="23">
        <v>150000</v>
      </c>
      <c r="D3428" s="23">
        <v>-150000</v>
      </c>
      <c r="E3428" s="23">
        <v>0</v>
      </c>
      <c r="F3428" s="31">
        <v>-1</v>
      </c>
    </row>
    <row r="3429" spans="1:6" x14ac:dyDescent="0.2">
      <c r="A3429" s="38" t="s">
        <v>473</v>
      </c>
      <c r="B3429" s="23">
        <v>8500</v>
      </c>
      <c r="C3429" s="23">
        <v>8500</v>
      </c>
      <c r="D3429" s="23">
        <v>0</v>
      </c>
      <c r="E3429" s="23">
        <v>8500</v>
      </c>
      <c r="F3429" s="31">
        <v>0</v>
      </c>
    </row>
    <row r="3430" spans="1:6" x14ac:dyDescent="0.2">
      <c r="A3430" s="37" t="s">
        <v>223</v>
      </c>
      <c r="B3430" s="23">
        <v>7648470</v>
      </c>
      <c r="C3430" s="23">
        <v>5242439.62</v>
      </c>
      <c r="D3430" s="23">
        <v>-4642439.62</v>
      </c>
      <c r="E3430" s="23">
        <v>600000</v>
      </c>
      <c r="F3430" s="31">
        <v>-0.88554946866512507</v>
      </c>
    </row>
    <row r="3431" spans="1:6" x14ac:dyDescent="0.2">
      <c r="A3431" s="38" t="s">
        <v>224</v>
      </c>
      <c r="B3431" s="23">
        <v>7648470</v>
      </c>
      <c r="C3431" s="23">
        <v>5242439.62</v>
      </c>
      <c r="D3431" s="23">
        <v>-4642439.62</v>
      </c>
      <c r="E3431" s="23">
        <v>600000</v>
      </c>
      <c r="F3431" s="31">
        <v>-0.88554946866512507</v>
      </c>
    </row>
    <row r="3432" spans="1:6" x14ac:dyDescent="0.2">
      <c r="A3432" s="36" t="s">
        <v>1593</v>
      </c>
      <c r="B3432" s="23">
        <v>35000</v>
      </c>
      <c r="C3432" s="23">
        <v>35000</v>
      </c>
      <c r="D3432" s="23">
        <v>-35000</v>
      </c>
      <c r="E3432" s="23">
        <v>0</v>
      </c>
      <c r="F3432" s="31">
        <v>-1</v>
      </c>
    </row>
    <row r="3433" spans="1:6" x14ac:dyDescent="0.2">
      <c r="A3433" s="37" t="s">
        <v>121</v>
      </c>
      <c r="B3433" s="23">
        <v>35000</v>
      </c>
      <c r="C3433" s="23">
        <v>35000</v>
      </c>
      <c r="D3433" s="23">
        <v>-35000</v>
      </c>
      <c r="E3433" s="23">
        <v>0</v>
      </c>
      <c r="F3433" s="31">
        <v>-1</v>
      </c>
    </row>
    <row r="3434" spans="1:6" x14ac:dyDescent="0.2">
      <c r="A3434" s="38" t="s">
        <v>990</v>
      </c>
      <c r="B3434" s="23">
        <v>5000</v>
      </c>
      <c r="C3434" s="23">
        <v>5000</v>
      </c>
      <c r="D3434" s="23">
        <v>-5000</v>
      </c>
      <c r="E3434" s="23">
        <v>0</v>
      </c>
      <c r="F3434" s="31">
        <v>-1</v>
      </c>
    </row>
    <row r="3435" spans="1:6" x14ac:dyDescent="0.2">
      <c r="A3435" s="38" t="s">
        <v>145</v>
      </c>
      <c r="B3435" s="23">
        <v>10000</v>
      </c>
      <c r="C3435" s="23">
        <v>10000</v>
      </c>
      <c r="D3435" s="23">
        <v>-10000</v>
      </c>
      <c r="E3435" s="23">
        <v>0</v>
      </c>
      <c r="F3435" s="31">
        <v>-1</v>
      </c>
    </row>
    <row r="3436" spans="1:6" x14ac:dyDescent="0.2">
      <c r="A3436" s="38" t="s">
        <v>155</v>
      </c>
      <c r="B3436" s="23">
        <v>20000</v>
      </c>
      <c r="C3436" s="23">
        <v>20000</v>
      </c>
      <c r="D3436" s="23">
        <v>-20000</v>
      </c>
      <c r="E3436" s="23">
        <v>0</v>
      </c>
      <c r="F3436" s="31">
        <v>-1</v>
      </c>
    </row>
    <row r="3437" spans="1:6" x14ac:dyDescent="0.2">
      <c r="A3437" s="34" t="s">
        <v>1763</v>
      </c>
      <c r="B3437" s="23">
        <v>2936802.2499999995</v>
      </c>
      <c r="C3437" s="23">
        <v>2950692.04</v>
      </c>
      <c r="D3437" s="23">
        <v>-105207.57999999999</v>
      </c>
      <c r="E3437" s="23">
        <v>2845484.46</v>
      </c>
      <c r="F3437" s="31">
        <v>-3.5655222088171547E-2</v>
      </c>
    </row>
    <row r="3438" spans="1:6" x14ac:dyDescent="0.2">
      <c r="A3438" s="35" t="s">
        <v>7</v>
      </c>
      <c r="B3438" s="23">
        <v>2926802.2499999995</v>
      </c>
      <c r="C3438" s="23">
        <v>2940692.04</v>
      </c>
      <c r="D3438" s="23">
        <v>-95207.579999999987</v>
      </c>
      <c r="E3438" s="23">
        <v>2845484.46</v>
      </c>
      <c r="F3438" s="31">
        <v>-3.2375909719536619E-2</v>
      </c>
    </row>
    <row r="3439" spans="1:6" x14ac:dyDescent="0.2">
      <c r="A3439" s="36" t="s">
        <v>41</v>
      </c>
      <c r="B3439" s="23">
        <v>478680</v>
      </c>
      <c r="C3439" s="23">
        <v>478680</v>
      </c>
      <c r="D3439" s="23">
        <v>0</v>
      </c>
      <c r="E3439" s="23">
        <v>478680</v>
      </c>
      <c r="F3439" s="31">
        <v>0</v>
      </c>
    </row>
    <row r="3440" spans="1:6" x14ac:dyDescent="0.2">
      <c r="A3440" s="37" t="s">
        <v>42</v>
      </c>
      <c r="B3440" s="23">
        <v>478680</v>
      </c>
      <c r="C3440" s="23">
        <v>478680</v>
      </c>
      <c r="D3440" s="23">
        <v>0</v>
      </c>
      <c r="E3440" s="23">
        <v>478680</v>
      </c>
      <c r="F3440" s="31">
        <v>0</v>
      </c>
    </row>
    <row r="3441" spans="1:6" x14ac:dyDescent="0.2">
      <c r="A3441" s="38" t="s">
        <v>43</v>
      </c>
      <c r="B3441" s="23">
        <v>14000</v>
      </c>
      <c r="C3441" s="23">
        <v>14000</v>
      </c>
      <c r="D3441" s="23">
        <v>0</v>
      </c>
      <c r="E3441" s="23">
        <v>14000</v>
      </c>
      <c r="F3441" s="31">
        <v>0</v>
      </c>
    </row>
    <row r="3442" spans="1:6" x14ac:dyDescent="0.2">
      <c r="A3442" s="38" t="s">
        <v>46</v>
      </c>
      <c r="B3442" s="23">
        <v>18000</v>
      </c>
      <c r="C3442" s="23">
        <v>18000</v>
      </c>
      <c r="D3442" s="23">
        <v>0</v>
      </c>
      <c r="E3442" s="23">
        <v>18000</v>
      </c>
      <c r="F3442" s="31">
        <v>0</v>
      </c>
    </row>
    <row r="3443" spans="1:6" x14ac:dyDescent="0.2">
      <c r="A3443" s="38" t="s">
        <v>48</v>
      </c>
      <c r="B3443" s="23">
        <v>1400</v>
      </c>
      <c r="C3443" s="23">
        <v>1400</v>
      </c>
      <c r="D3443" s="23">
        <v>0</v>
      </c>
      <c r="E3443" s="23">
        <v>1400</v>
      </c>
      <c r="F3443" s="31">
        <v>0</v>
      </c>
    </row>
    <row r="3444" spans="1:6" x14ac:dyDescent="0.2">
      <c r="A3444" s="38" t="s">
        <v>56</v>
      </c>
      <c r="B3444" s="23">
        <v>200000</v>
      </c>
      <c r="C3444" s="23">
        <v>200000</v>
      </c>
      <c r="D3444" s="23">
        <v>0</v>
      </c>
      <c r="E3444" s="23">
        <v>200000</v>
      </c>
      <c r="F3444" s="31">
        <v>0</v>
      </c>
    </row>
    <row r="3445" spans="1:6" x14ac:dyDescent="0.2">
      <c r="A3445" s="38" t="s">
        <v>58</v>
      </c>
      <c r="B3445" s="23">
        <v>180000</v>
      </c>
      <c r="C3445" s="23">
        <v>180000</v>
      </c>
      <c r="D3445" s="23">
        <v>0</v>
      </c>
      <c r="E3445" s="23">
        <v>180000</v>
      </c>
      <c r="F3445" s="31">
        <v>0</v>
      </c>
    </row>
    <row r="3446" spans="1:6" x14ac:dyDescent="0.2">
      <c r="A3446" s="38" t="s">
        <v>62</v>
      </c>
      <c r="B3446" s="23">
        <v>42180</v>
      </c>
      <c r="C3446" s="23">
        <v>42180</v>
      </c>
      <c r="D3446" s="23">
        <v>0</v>
      </c>
      <c r="E3446" s="23">
        <v>42180</v>
      </c>
      <c r="F3446" s="31">
        <v>0</v>
      </c>
    </row>
    <row r="3447" spans="1:6" x14ac:dyDescent="0.2">
      <c r="A3447" s="38" t="s">
        <v>66</v>
      </c>
      <c r="B3447" s="23">
        <v>900</v>
      </c>
      <c r="C3447" s="23">
        <v>900</v>
      </c>
      <c r="D3447" s="23">
        <v>0</v>
      </c>
      <c r="E3447" s="23">
        <v>900</v>
      </c>
      <c r="F3447" s="31">
        <v>0</v>
      </c>
    </row>
    <row r="3448" spans="1:6" x14ac:dyDescent="0.2">
      <c r="A3448" s="38" t="s">
        <v>74</v>
      </c>
      <c r="B3448" s="23">
        <v>400</v>
      </c>
      <c r="C3448" s="23">
        <v>400</v>
      </c>
      <c r="D3448" s="23">
        <v>0</v>
      </c>
      <c r="E3448" s="23">
        <v>400</v>
      </c>
      <c r="F3448" s="31">
        <v>0</v>
      </c>
    </row>
    <row r="3449" spans="1:6" x14ac:dyDescent="0.2">
      <c r="A3449" s="38" t="s">
        <v>76</v>
      </c>
      <c r="B3449" s="23">
        <v>2800</v>
      </c>
      <c r="C3449" s="23">
        <v>2800</v>
      </c>
      <c r="D3449" s="23">
        <v>0</v>
      </c>
      <c r="E3449" s="23">
        <v>2800</v>
      </c>
      <c r="F3449" s="31">
        <v>0</v>
      </c>
    </row>
    <row r="3450" spans="1:6" x14ac:dyDescent="0.2">
      <c r="A3450" s="38" t="s">
        <v>78</v>
      </c>
      <c r="B3450" s="23">
        <v>1000</v>
      </c>
      <c r="C3450" s="23">
        <v>1000</v>
      </c>
      <c r="D3450" s="23">
        <v>0</v>
      </c>
      <c r="E3450" s="23">
        <v>1000</v>
      </c>
      <c r="F3450" s="31">
        <v>0</v>
      </c>
    </row>
    <row r="3451" spans="1:6" x14ac:dyDescent="0.2">
      <c r="A3451" s="38" t="s">
        <v>82</v>
      </c>
      <c r="B3451" s="23">
        <v>18000</v>
      </c>
      <c r="C3451" s="23">
        <v>18000</v>
      </c>
      <c r="D3451" s="23">
        <v>0</v>
      </c>
      <c r="E3451" s="23">
        <v>18000</v>
      </c>
      <c r="F3451" s="31">
        <v>0</v>
      </c>
    </row>
    <row r="3452" spans="1:6" x14ac:dyDescent="0.2">
      <c r="A3452" s="36" t="s">
        <v>8</v>
      </c>
      <c r="B3452" s="23">
        <v>2448122.2500000005</v>
      </c>
      <c r="C3452" s="23">
        <v>2462012.0400000005</v>
      </c>
      <c r="D3452" s="23">
        <v>-95207.579999999987</v>
      </c>
      <c r="E3452" s="23">
        <v>2366804.46</v>
      </c>
      <c r="F3452" s="31">
        <v>-3.8670639482331674E-2</v>
      </c>
    </row>
    <row r="3453" spans="1:6" x14ac:dyDescent="0.2">
      <c r="A3453" s="37" t="s">
        <v>9</v>
      </c>
      <c r="B3453" s="23">
        <v>2448122.2500000005</v>
      </c>
      <c r="C3453" s="23">
        <v>2462012.0400000005</v>
      </c>
      <c r="D3453" s="23">
        <v>-95207.579999999987</v>
      </c>
      <c r="E3453" s="23">
        <v>2366804.46</v>
      </c>
      <c r="F3453" s="31">
        <v>-3.8670639482331674E-2</v>
      </c>
    </row>
    <row r="3454" spans="1:6" x14ac:dyDescent="0.2">
      <c r="A3454" s="38" t="s">
        <v>10</v>
      </c>
      <c r="B3454" s="23">
        <v>174228</v>
      </c>
      <c r="C3454" s="23">
        <v>174228</v>
      </c>
      <c r="D3454" s="23">
        <v>-11702.48</v>
      </c>
      <c r="E3454" s="23">
        <v>162525.51999999999</v>
      </c>
      <c r="F3454" s="31">
        <v>-6.7167619441191997E-2</v>
      </c>
    </row>
    <row r="3455" spans="1:6" x14ac:dyDescent="0.2">
      <c r="A3455" s="38" t="s">
        <v>13</v>
      </c>
      <c r="B3455" s="23">
        <v>29502.6</v>
      </c>
      <c r="C3455" s="23">
        <v>29502.6</v>
      </c>
      <c r="D3455" s="23">
        <v>0</v>
      </c>
      <c r="E3455" s="23">
        <v>29502.6</v>
      </c>
      <c r="F3455" s="31">
        <v>0</v>
      </c>
    </row>
    <row r="3456" spans="1:6" x14ac:dyDescent="0.2">
      <c r="A3456" s="38" t="s">
        <v>733</v>
      </c>
      <c r="B3456" s="23">
        <v>1646892</v>
      </c>
      <c r="C3456" s="23">
        <v>1637282.58</v>
      </c>
      <c r="D3456" s="23">
        <v>-59058.84</v>
      </c>
      <c r="E3456" s="23">
        <v>1578223.74</v>
      </c>
      <c r="F3456" s="31">
        <v>-3.6071256557313393E-2</v>
      </c>
    </row>
    <row r="3457" spans="1:6" x14ac:dyDescent="0.2">
      <c r="A3457" s="38" t="s">
        <v>15</v>
      </c>
      <c r="B3457" s="23">
        <v>154218.54999999999</v>
      </c>
      <c r="C3457" s="23">
        <v>155051.76999999999</v>
      </c>
      <c r="D3457" s="23">
        <v>0</v>
      </c>
      <c r="E3457" s="23">
        <v>155051.76999999999</v>
      </c>
      <c r="F3457" s="31">
        <v>0</v>
      </c>
    </row>
    <row r="3458" spans="1:6" x14ac:dyDescent="0.2">
      <c r="A3458" s="38" t="s">
        <v>17</v>
      </c>
      <c r="B3458" s="23">
        <v>58032.26</v>
      </c>
      <c r="C3458" s="23">
        <v>58848.020000000004</v>
      </c>
      <c r="D3458" s="23">
        <v>0</v>
      </c>
      <c r="E3458" s="23">
        <v>58848.020000000004</v>
      </c>
      <c r="F3458" s="31">
        <v>0</v>
      </c>
    </row>
    <row r="3459" spans="1:6" x14ac:dyDescent="0.2">
      <c r="A3459" s="38" t="s">
        <v>19</v>
      </c>
      <c r="B3459" s="23">
        <v>528</v>
      </c>
      <c r="C3459" s="23">
        <v>528</v>
      </c>
      <c r="D3459" s="23">
        <v>-241.06</v>
      </c>
      <c r="E3459" s="23">
        <v>286.94</v>
      </c>
      <c r="F3459" s="31">
        <v>-0.45655303030303029</v>
      </c>
    </row>
    <row r="3460" spans="1:6" x14ac:dyDescent="0.2">
      <c r="A3460" s="38" t="s">
        <v>21</v>
      </c>
      <c r="B3460" s="23">
        <v>4224</v>
      </c>
      <c r="C3460" s="23">
        <v>4224</v>
      </c>
      <c r="D3460" s="23">
        <v>-1928.46</v>
      </c>
      <c r="E3460" s="23">
        <v>2295.54</v>
      </c>
      <c r="F3460" s="31">
        <v>-0.45654829545454545</v>
      </c>
    </row>
    <row r="3461" spans="1:6" x14ac:dyDescent="0.2">
      <c r="A3461" s="38" t="s">
        <v>23</v>
      </c>
      <c r="B3461" s="23">
        <v>147.51</v>
      </c>
      <c r="C3461" s="23">
        <v>147.51</v>
      </c>
      <c r="D3461" s="23">
        <v>-2.31</v>
      </c>
      <c r="E3461" s="23">
        <v>145.19999999999999</v>
      </c>
      <c r="F3461" s="31">
        <v>-1.5659955257270694E-2</v>
      </c>
    </row>
    <row r="3462" spans="1:6" x14ac:dyDescent="0.2">
      <c r="A3462" s="38" t="s">
        <v>25</v>
      </c>
      <c r="B3462" s="23">
        <v>885.08</v>
      </c>
      <c r="C3462" s="23">
        <v>885.08</v>
      </c>
      <c r="D3462" s="23">
        <v>0</v>
      </c>
      <c r="E3462" s="23">
        <v>885.08</v>
      </c>
      <c r="F3462" s="31">
        <v>0</v>
      </c>
    </row>
    <row r="3463" spans="1:6" x14ac:dyDescent="0.2">
      <c r="A3463" s="38" t="s">
        <v>27</v>
      </c>
      <c r="B3463" s="23">
        <v>2932.17</v>
      </c>
      <c r="C3463" s="23">
        <v>2932.17</v>
      </c>
      <c r="D3463" s="23">
        <v>-1466.09</v>
      </c>
      <c r="E3463" s="23">
        <v>1466.0800000000002</v>
      </c>
      <c r="F3463" s="31">
        <v>-0.50000170522172993</v>
      </c>
    </row>
    <row r="3464" spans="1:6" x14ac:dyDescent="0.2">
      <c r="A3464" s="38" t="s">
        <v>265</v>
      </c>
      <c r="B3464" s="23">
        <v>0</v>
      </c>
      <c r="C3464" s="23">
        <v>19608</v>
      </c>
      <c r="D3464" s="23">
        <v>0</v>
      </c>
      <c r="E3464" s="23">
        <v>19608</v>
      </c>
      <c r="F3464" s="31">
        <v>0</v>
      </c>
    </row>
    <row r="3465" spans="1:6" x14ac:dyDescent="0.2">
      <c r="A3465" s="38" t="s">
        <v>31</v>
      </c>
      <c r="B3465" s="23">
        <v>1374.81</v>
      </c>
      <c r="C3465" s="23">
        <v>1374.81</v>
      </c>
      <c r="D3465" s="23">
        <v>-687.41</v>
      </c>
      <c r="E3465" s="23">
        <v>687.4</v>
      </c>
      <c r="F3465" s="31">
        <v>-0.5000036368661851</v>
      </c>
    </row>
    <row r="3466" spans="1:6" x14ac:dyDescent="0.2">
      <c r="A3466" s="38" t="s">
        <v>33</v>
      </c>
      <c r="B3466" s="23">
        <v>2749.61</v>
      </c>
      <c r="C3466" s="23">
        <v>2749.61</v>
      </c>
      <c r="D3466" s="23">
        <v>-1374.81</v>
      </c>
      <c r="E3466" s="23">
        <v>1374.8000000000002</v>
      </c>
      <c r="F3466" s="31">
        <v>-0.50000181843970593</v>
      </c>
    </row>
    <row r="3467" spans="1:6" x14ac:dyDescent="0.2">
      <c r="A3467" s="38" t="s">
        <v>35</v>
      </c>
      <c r="B3467" s="23">
        <v>209252.87</v>
      </c>
      <c r="C3467" s="23">
        <v>210661.88</v>
      </c>
      <c r="D3467" s="23">
        <v>-8042.09</v>
      </c>
      <c r="E3467" s="23">
        <v>202619.79</v>
      </c>
      <c r="F3467" s="31">
        <v>-3.8175345249933212E-2</v>
      </c>
    </row>
    <row r="3468" spans="1:6" x14ac:dyDescent="0.2">
      <c r="A3468" s="38" t="s">
        <v>37</v>
      </c>
      <c r="B3468" s="23">
        <v>154218.54999999999</v>
      </c>
      <c r="C3468" s="23">
        <v>155051.76999999999</v>
      </c>
      <c r="D3468" s="23">
        <v>-10704.03</v>
      </c>
      <c r="E3468" s="23">
        <v>144347.74</v>
      </c>
      <c r="F3468" s="31">
        <v>-6.9035200307613398E-2</v>
      </c>
    </row>
    <row r="3469" spans="1:6" x14ac:dyDescent="0.2">
      <c r="A3469" s="38" t="s">
        <v>39</v>
      </c>
      <c r="B3469" s="23">
        <v>8936.24</v>
      </c>
      <c r="C3469" s="23">
        <v>8936.24</v>
      </c>
      <c r="D3469" s="23">
        <v>0</v>
      </c>
      <c r="E3469" s="23">
        <v>8936.24</v>
      </c>
      <c r="F3469" s="31">
        <v>0</v>
      </c>
    </row>
    <row r="3470" spans="1:6" x14ac:dyDescent="0.2">
      <c r="A3470" s="35" t="s">
        <v>772</v>
      </c>
      <c r="B3470" s="23">
        <v>10000</v>
      </c>
      <c r="C3470" s="23">
        <v>10000</v>
      </c>
      <c r="D3470" s="23">
        <v>-10000</v>
      </c>
      <c r="E3470" s="23">
        <v>0</v>
      </c>
      <c r="F3470" s="31">
        <v>-1</v>
      </c>
    </row>
    <row r="3471" spans="1:6" x14ac:dyDescent="0.2">
      <c r="A3471" s="36" t="s">
        <v>773</v>
      </c>
      <c r="B3471" s="23">
        <v>10000</v>
      </c>
      <c r="C3471" s="23">
        <v>10000</v>
      </c>
      <c r="D3471" s="23">
        <v>-10000</v>
      </c>
      <c r="E3471" s="23">
        <v>0</v>
      </c>
      <c r="F3471" s="31">
        <v>-1</v>
      </c>
    </row>
    <row r="3472" spans="1:6" x14ac:dyDescent="0.2">
      <c r="A3472" s="37" t="s">
        <v>223</v>
      </c>
      <c r="B3472" s="23">
        <v>10000</v>
      </c>
      <c r="C3472" s="23">
        <v>10000</v>
      </c>
      <c r="D3472" s="23">
        <v>-10000</v>
      </c>
      <c r="E3472" s="23">
        <v>0</v>
      </c>
      <c r="F3472" s="31">
        <v>-1</v>
      </c>
    </row>
    <row r="3473" spans="1:6" x14ac:dyDescent="0.2">
      <c r="A3473" s="38" t="s">
        <v>224</v>
      </c>
      <c r="B3473" s="23">
        <v>10000</v>
      </c>
      <c r="C3473" s="23">
        <v>10000</v>
      </c>
      <c r="D3473" s="23">
        <v>-10000</v>
      </c>
      <c r="E3473" s="23">
        <v>0</v>
      </c>
      <c r="F3473" s="31">
        <v>-1</v>
      </c>
    </row>
    <row r="3474" spans="1:6" x14ac:dyDescent="0.2">
      <c r="A3474" s="34" t="s">
        <v>1765</v>
      </c>
      <c r="B3474" s="23">
        <v>1327070.02</v>
      </c>
      <c r="C3474" s="23">
        <v>1340148.23</v>
      </c>
      <c r="D3474" s="23">
        <v>90087.43</v>
      </c>
      <c r="E3474" s="23">
        <v>1430235.6599999995</v>
      </c>
      <c r="F3474" s="31">
        <v>6.7221989316808645E-2</v>
      </c>
    </row>
    <row r="3475" spans="1:6" x14ac:dyDescent="0.2">
      <c r="A3475" s="35" t="s">
        <v>7</v>
      </c>
      <c r="B3475" s="23">
        <v>1316810.02</v>
      </c>
      <c r="C3475" s="23">
        <v>1329888.23</v>
      </c>
      <c r="D3475" s="23">
        <v>100347.43</v>
      </c>
      <c r="E3475" s="23">
        <v>1430235.6599999995</v>
      </c>
      <c r="F3475" s="31">
        <v>7.5455536590469718E-2</v>
      </c>
    </row>
    <row r="3476" spans="1:6" x14ac:dyDescent="0.2">
      <c r="A3476" s="36" t="s">
        <v>41</v>
      </c>
      <c r="B3476" s="23">
        <v>154377</v>
      </c>
      <c r="C3476" s="23">
        <v>154377</v>
      </c>
      <c r="D3476" s="23">
        <v>-36826.240000000005</v>
      </c>
      <c r="E3476" s="23">
        <v>117550.76</v>
      </c>
      <c r="F3476" s="31">
        <v>-0.23854745201681601</v>
      </c>
    </row>
    <row r="3477" spans="1:6" x14ac:dyDescent="0.2">
      <c r="A3477" s="37" t="s">
        <v>42</v>
      </c>
      <c r="B3477" s="23">
        <v>154377</v>
      </c>
      <c r="C3477" s="23">
        <v>154377</v>
      </c>
      <c r="D3477" s="23">
        <v>-36826.240000000005</v>
      </c>
      <c r="E3477" s="23">
        <v>117550.76</v>
      </c>
      <c r="F3477" s="31">
        <v>-0.23854745201681601</v>
      </c>
    </row>
    <row r="3478" spans="1:6" x14ac:dyDescent="0.2">
      <c r="A3478" s="38" t="s">
        <v>43</v>
      </c>
      <c r="B3478" s="23">
        <v>8000</v>
      </c>
      <c r="C3478" s="23">
        <v>8000</v>
      </c>
      <c r="D3478" s="23">
        <v>0</v>
      </c>
      <c r="E3478" s="23">
        <v>8000</v>
      </c>
      <c r="F3478" s="31">
        <v>0</v>
      </c>
    </row>
    <row r="3479" spans="1:6" x14ac:dyDescent="0.2">
      <c r="A3479" s="38" t="s">
        <v>46</v>
      </c>
      <c r="B3479" s="23">
        <v>9000</v>
      </c>
      <c r="C3479" s="23">
        <v>9000</v>
      </c>
      <c r="D3479" s="23">
        <v>0</v>
      </c>
      <c r="E3479" s="23">
        <v>9000</v>
      </c>
      <c r="F3479" s="31">
        <v>0</v>
      </c>
    </row>
    <row r="3480" spans="1:6" x14ac:dyDescent="0.2">
      <c r="A3480" s="38" t="s">
        <v>52</v>
      </c>
      <c r="B3480" s="23">
        <v>1120</v>
      </c>
      <c r="C3480" s="23">
        <v>1120</v>
      </c>
      <c r="D3480" s="23">
        <v>0</v>
      </c>
      <c r="E3480" s="23">
        <v>1120</v>
      </c>
      <c r="F3480" s="31">
        <v>0</v>
      </c>
    </row>
    <row r="3481" spans="1:6" x14ac:dyDescent="0.2">
      <c r="A3481" s="38" t="s">
        <v>56</v>
      </c>
      <c r="B3481" s="23">
        <v>60000</v>
      </c>
      <c r="C3481" s="23">
        <v>60000</v>
      </c>
      <c r="D3481" s="23">
        <v>-24526.240000000002</v>
      </c>
      <c r="E3481" s="23">
        <v>35473.759999999995</v>
      </c>
      <c r="F3481" s="31">
        <v>-0.40877066666666667</v>
      </c>
    </row>
    <row r="3482" spans="1:6" x14ac:dyDescent="0.2">
      <c r="A3482" s="38" t="s">
        <v>58</v>
      </c>
      <c r="B3482" s="23">
        <v>41000</v>
      </c>
      <c r="C3482" s="23">
        <v>41000</v>
      </c>
      <c r="D3482" s="23">
        <v>-12300</v>
      </c>
      <c r="E3482" s="23">
        <v>28700</v>
      </c>
      <c r="F3482" s="31">
        <v>-0.3</v>
      </c>
    </row>
    <row r="3483" spans="1:6" x14ac:dyDescent="0.2">
      <c r="A3483" s="38" t="s">
        <v>62</v>
      </c>
      <c r="B3483" s="23">
        <v>10000</v>
      </c>
      <c r="C3483" s="23">
        <v>10000</v>
      </c>
      <c r="D3483" s="23">
        <v>0</v>
      </c>
      <c r="E3483" s="23">
        <v>10000</v>
      </c>
      <c r="F3483" s="31">
        <v>0</v>
      </c>
    </row>
    <row r="3484" spans="1:6" x14ac:dyDescent="0.2">
      <c r="A3484" s="38" t="s">
        <v>70</v>
      </c>
      <c r="B3484" s="23">
        <v>1200</v>
      </c>
      <c r="C3484" s="23">
        <v>1200</v>
      </c>
      <c r="D3484" s="23">
        <v>0</v>
      </c>
      <c r="E3484" s="23">
        <v>1200</v>
      </c>
      <c r="F3484" s="31">
        <v>0</v>
      </c>
    </row>
    <row r="3485" spans="1:6" x14ac:dyDescent="0.2">
      <c r="A3485" s="38" t="s">
        <v>76</v>
      </c>
      <c r="B3485" s="23">
        <v>4000</v>
      </c>
      <c r="C3485" s="23">
        <v>4000</v>
      </c>
      <c r="D3485" s="23">
        <v>0</v>
      </c>
      <c r="E3485" s="23">
        <v>4000</v>
      </c>
      <c r="F3485" s="31">
        <v>0</v>
      </c>
    </row>
    <row r="3486" spans="1:6" x14ac:dyDescent="0.2">
      <c r="A3486" s="38" t="s">
        <v>78</v>
      </c>
      <c r="B3486" s="23">
        <v>2555.84</v>
      </c>
      <c r="C3486" s="23">
        <v>2555.84</v>
      </c>
      <c r="D3486" s="23">
        <v>0</v>
      </c>
      <c r="E3486" s="23">
        <v>2555.84</v>
      </c>
      <c r="F3486" s="31">
        <v>0</v>
      </c>
    </row>
    <row r="3487" spans="1:6" x14ac:dyDescent="0.2">
      <c r="A3487" s="38" t="s">
        <v>82</v>
      </c>
      <c r="B3487" s="23">
        <v>9500</v>
      </c>
      <c r="C3487" s="23">
        <v>9500</v>
      </c>
      <c r="D3487" s="23">
        <v>0</v>
      </c>
      <c r="E3487" s="23">
        <v>9500</v>
      </c>
      <c r="F3487" s="31">
        <v>0</v>
      </c>
    </row>
    <row r="3488" spans="1:6" x14ac:dyDescent="0.2">
      <c r="A3488" s="38" t="s">
        <v>766</v>
      </c>
      <c r="B3488" s="23">
        <v>1000</v>
      </c>
      <c r="C3488" s="23">
        <v>1000</v>
      </c>
      <c r="D3488" s="23">
        <v>0</v>
      </c>
      <c r="E3488" s="23">
        <v>1000</v>
      </c>
      <c r="F3488" s="31">
        <v>0</v>
      </c>
    </row>
    <row r="3489" spans="1:6" x14ac:dyDescent="0.2">
      <c r="A3489" s="38" t="s">
        <v>923</v>
      </c>
      <c r="B3489" s="23">
        <v>7001.16</v>
      </c>
      <c r="C3489" s="23">
        <v>7001.16</v>
      </c>
      <c r="D3489" s="23">
        <v>0</v>
      </c>
      <c r="E3489" s="23">
        <v>7001.16</v>
      </c>
      <c r="F3489" s="31">
        <v>0</v>
      </c>
    </row>
    <row r="3490" spans="1:6" x14ac:dyDescent="0.2">
      <c r="A3490" s="36" t="s">
        <v>8</v>
      </c>
      <c r="B3490" s="23">
        <v>1162433.02</v>
      </c>
      <c r="C3490" s="23">
        <v>1175511.23</v>
      </c>
      <c r="D3490" s="23">
        <v>137173.67000000001</v>
      </c>
      <c r="E3490" s="23">
        <v>1312684.8999999997</v>
      </c>
      <c r="F3490" s="31">
        <v>0.1166927771502447</v>
      </c>
    </row>
    <row r="3491" spans="1:6" x14ac:dyDescent="0.2">
      <c r="A3491" s="37" t="s">
        <v>9</v>
      </c>
      <c r="B3491" s="23">
        <v>1162433.02</v>
      </c>
      <c r="C3491" s="23">
        <v>1175511.23</v>
      </c>
      <c r="D3491" s="23">
        <v>137173.67000000001</v>
      </c>
      <c r="E3491" s="23">
        <v>1312684.8999999997</v>
      </c>
      <c r="F3491" s="31">
        <v>0.1166927771502447</v>
      </c>
    </row>
    <row r="3492" spans="1:6" x14ac:dyDescent="0.2">
      <c r="A3492" s="38" t="s">
        <v>10</v>
      </c>
      <c r="B3492" s="23">
        <v>70368</v>
      </c>
      <c r="C3492" s="23">
        <v>68458.62</v>
      </c>
      <c r="D3492" s="23">
        <v>13835.9</v>
      </c>
      <c r="E3492" s="23">
        <v>82294.51999999999</v>
      </c>
      <c r="F3492" s="31">
        <v>0.2021060313514938</v>
      </c>
    </row>
    <row r="3493" spans="1:6" x14ac:dyDescent="0.2">
      <c r="A3493" s="38" t="s">
        <v>13</v>
      </c>
      <c r="B3493" s="23">
        <v>6809.16</v>
      </c>
      <c r="C3493" s="23">
        <v>6809.16</v>
      </c>
      <c r="D3493" s="23">
        <v>0</v>
      </c>
      <c r="E3493" s="23">
        <v>6809.16</v>
      </c>
      <c r="F3493" s="31">
        <v>0</v>
      </c>
    </row>
    <row r="3494" spans="1:6" x14ac:dyDescent="0.2">
      <c r="A3494" s="38" t="s">
        <v>733</v>
      </c>
      <c r="B3494" s="23">
        <v>765312</v>
      </c>
      <c r="C3494" s="23">
        <v>765312</v>
      </c>
      <c r="D3494" s="23">
        <v>119231.83</v>
      </c>
      <c r="E3494" s="23">
        <v>884543.83</v>
      </c>
      <c r="F3494" s="31">
        <v>0.15579506136059543</v>
      </c>
    </row>
    <row r="3495" spans="1:6" x14ac:dyDescent="0.2">
      <c r="A3495" s="38" t="s">
        <v>15</v>
      </c>
      <c r="B3495" s="23">
        <v>70207.429999999993</v>
      </c>
      <c r="C3495" s="23">
        <v>71024.429999999993</v>
      </c>
      <c r="D3495" s="23">
        <v>0</v>
      </c>
      <c r="E3495" s="23">
        <v>71024.429999999993</v>
      </c>
      <c r="F3495" s="31">
        <v>0</v>
      </c>
    </row>
    <row r="3496" spans="1:6" x14ac:dyDescent="0.2">
      <c r="A3496" s="38" t="s">
        <v>17</v>
      </c>
      <c r="B3496" s="23">
        <v>27595.759999999998</v>
      </c>
      <c r="C3496" s="23">
        <v>29905.14</v>
      </c>
      <c r="D3496" s="23">
        <v>0</v>
      </c>
      <c r="E3496" s="23">
        <v>29905.14</v>
      </c>
      <c r="F3496" s="31">
        <v>0</v>
      </c>
    </row>
    <row r="3497" spans="1:6" x14ac:dyDescent="0.2">
      <c r="A3497" s="38" t="s">
        <v>19</v>
      </c>
      <c r="B3497" s="23">
        <v>132</v>
      </c>
      <c r="C3497" s="23">
        <v>132</v>
      </c>
      <c r="D3497" s="23">
        <v>-60.26</v>
      </c>
      <c r="E3497" s="23">
        <v>71.740000000000009</v>
      </c>
      <c r="F3497" s="31">
        <v>-0.45651515151515148</v>
      </c>
    </row>
    <row r="3498" spans="1:6" x14ac:dyDescent="0.2">
      <c r="A3498" s="38" t="s">
        <v>21</v>
      </c>
      <c r="B3498" s="23">
        <v>1056</v>
      </c>
      <c r="C3498" s="23">
        <v>1056</v>
      </c>
      <c r="D3498" s="23">
        <v>-482.11</v>
      </c>
      <c r="E3498" s="23">
        <v>573.89</v>
      </c>
      <c r="F3498" s="31">
        <v>-0.45654356060606061</v>
      </c>
    </row>
    <row r="3499" spans="1:6" x14ac:dyDescent="0.2">
      <c r="A3499" s="38" t="s">
        <v>23</v>
      </c>
      <c r="B3499" s="23">
        <v>34.049999999999997</v>
      </c>
      <c r="C3499" s="23">
        <v>34.049999999999997</v>
      </c>
      <c r="D3499" s="23">
        <v>-34.049999999999997</v>
      </c>
      <c r="E3499" s="23">
        <v>0</v>
      </c>
      <c r="F3499" s="31">
        <v>-1</v>
      </c>
    </row>
    <row r="3500" spans="1:6" x14ac:dyDescent="0.2">
      <c r="A3500" s="38" t="s">
        <v>25</v>
      </c>
      <c r="B3500" s="23">
        <v>204.27</v>
      </c>
      <c r="C3500" s="23">
        <v>204.27</v>
      </c>
      <c r="D3500" s="23">
        <v>-49.75</v>
      </c>
      <c r="E3500" s="23">
        <v>154.52000000000001</v>
      </c>
      <c r="F3500" s="31">
        <v>-0.24355020316248102</v>
      </c>
    </row>
    <row r="3501" spans="1:6" x14ac:dyDescent="0.2">
      <c r="A3501" s="38" t="s">
        <v>27</v>
      </c>
      <c r="B3501" s="23">
        <v>3932.26</v>
      </c>
      <c r="C3501" s="23">
        <v>3932.26</v>
      </c>
      <c r="D3501" s="23">
        <v>-1966.13</v>
      </c>
      <c r="E3501" s="23">
        <v>1966.13</v>
      </c>
      <c r="F3501" s="31">
        <v>-0.5</v>
      </c>
    </row>
    <row r="3502" spans="1:6" x14ac:dyDescent="0.2">
      <c r="A3502" s="38" t="s">
        <v>265</v>
      </c>
      <c r="B3502" s="23">
        <v>0</v>
      </c>
      <c r="C3502" s="23">
        <v>9804</v>
      </c>
      <c r="D3502" s="23">
        <v>0</v>
      </c>
      <c r="E3502" s="23">
        <v>9804</v>
      </c>
      <c r="F3502" s="31">
        <v>0</v>
      </c>
    </row>
    <row r="3503" spans="1:6" x14ac:dyDescent="0.2">
      <c r="A3503" s="38" t="s">
        <v>31</v>
      </c>
      <c r="B3503" s="23">
        <v>2580.37</v>
      </c>
      <c r="C3503" s="23">
        <v>2580.37</v>
      </c>
      <c r="D3503" s="23">
        <v>-1290.19</v>
      </c>
      <c r="E3503" s="23">
        <v>1290.1799999999998</v>
      </c>
      <c r="F3503" s="31">
        <v>-0.50000193770660806</v>
      </c>
    </row>
    <row r="3504" spans="1:6" x14ac:dyDescent="0.2">
      <c r="A3504" s="38" t="s">
        <v>33</v>
      </c>
      <c r="B3504" s="23">
        <v>35160.74</v>
      </c>
      <c r="C3504" s="23">
        <v>35160.74</v>
      </c>
      <c r="D3504" s="23">
        <v>-15305.37</v>
      </c>
      <c r="E3504" s="23">
        <v>19855.369999999995</v>
      </c>
      <c r="F3504" s="31">
        <v>-0.43529715244900996</v>
      </c>
    </row>
    <row r="3505" spans="1:6" x14ac:dyDescent="0.2">
      <c r="A3505" s="38" t="s">
        <v>35</v>
      </c>
      <c r="B3505" s="23">
        <v>95061.15</v>
      </c>
      <c r="C3505" s="23">
        <v>96301.36</v>
      </c>
      <c r="D3505" s="23">
        <v>15929.75</v>
      </c>
      <c r="E3505" s="23">
        <v>112231.11</v>
      </c>
      <c r="F3505" s="31">
        <v>0.16541562860586809</v>
      </c>
    </row>
    <row r="3506" spans="1:6" x14ac:dyDescent="0.2">
      <c r="A3506" s="38" t="s">
        <v>37</v>
      </c>
      <c r="B3506" s="23">
        <v>70207.429999999993</v>
      </c>
      <c r="C3506" s="23">
        <v>71024.429999999993</v>
      </c>
      <c r="D3506" s="23">
        <v>7364.05</v>
      </c>
      <c r="E3506" s="23">
        <v>78388.479999999996</v>
      </c>
      <c r="F3506" s="31">
        <v>0.10368333825417538</v>
      </c>
    </row>
    <row r="3507" spans="1:6" x14ac:dyDescent="0.2">
      <c r="A3507" s="38" t="s">
        <v>39</v>
      </c>
      <c r="B3507" s="23">
        <v>13772.4</v>
      </c>
      <c r="C3507" s="23">
        <v>13772.4</v>
      </c>
      <c r="D3507" s="23">
        <v>0</v>
      </c>
      <c r="E3507" s="23">
        <v>13772.4</v>
      </c>
      <c r="F3507" s="31">
        <v>0</v>
      </c>
    </row>
    <row r="3508" spans="1:6" x14ac:dyDescent="0.2">
      <c r="A3508" s="35" t="s">
        <v>772</v>
      </c>
      <c r="B3508" s="23">
        <v>10260</v>
      </c>
      <c r="C3508" s="23">
        <v>10260</v>
      </c>
      <c r="D3508" s="23">
        <v>-10260</v>
      </c>
      <c r="E3508" s="23">
        <v>0</v>
      </c>
      <c r="F3508" s="31">
        <v>-1</v>
      </c>
    </row>
    <row r="3509" spans="1:6" x14ac:dyDescent="0.2">
      <c r="A3509" s="36" t="s">
        <v>773</v>
      </c>
      <c r="B3509" s="23">
        <v>10260</v>
      </c>
      <c r="C3509" s="23">
        <v>10260</v>
      </c>
      <c r="D3509" s="23">
        <v>-10260</v>
      </c>
      <c r="E3509" s="23">
        <v>0</v>
      </c>
      <c r="F3509" s="31">
        <v>-1</v>
      </c>
    </row>
    <row r="3510" spans="1:6" x14ac:dyDescent="0.2">
      <c r="A3510" s="37" t="s">
        <v>121</v>
      </c>
      <c r="B3510" s="23">
        <v>10260</v>
      </c>
      <c r="C3510" s="23">
        <v>10260</v>
      </c>
      <c r="D3510" s="23">
        <v>-10260</v>
      </c>
      <c r="E3510" s="23">
        <v>0</v>
      </c>
      <c r="F3510" s="31">
        <v>-1</v>
      </c>
    </row>
    <row r="3511" spans="1:6" x14ac:dyDescent="0.2">
      <c r="A3511" s="38" t="s">
        <v>285</v>
      </c>
      <c r="B3511" s="23">
        <v>10260</v>
      </c>
      <c r="C3511" s="23">
        <v>10260</v>
      </c>
      <c r="D3511" s="23">
        <v>-10260</v>
      </c>
      <c r="E3511" s="23">
        <v>0</v>
      </c>
      <c r="F3511" s="31">
        <v>-1</v>
      </c>
    </row>
    <row r="3512" spans="1:6" x14ac:dyDescent="0.2">
      <c r="A3512" s="34" t="s">
        <v>1768</v>
      </c>
      <c r="B3512" s="23">
        <v>1936464.2100000002</v>
      </c>
      <c r="C3512" s="23">
        <v>1953045.16</v>
      </c>
      <c r="D3512" s="23">
        <v>-36724.69</v>
      </c>
      <c r="E3512" s="23">
        <v>1916320.4700000002</v>
      </c>
      <c r="F3512" s="31">
        <v>-1.8803809943647182E-2</v>
      </c>
    </row>
    <row r="3513" spans="1:6" x14ac:dyDescent="0.2">
      <c r="A3513" s="35" t="s">
        <v>7</v>
      </c>
      <c r="B3513" s="23">
        <v>1906464.2100000002</v>
      </c>
      <c r="C3513" s="23">
        <v>1916045.16</v>
      </c>
      <c r="D3513" s="23">
        <v>-24724.69</v>
      </c>
      <c r="E3513" s="23">
        <v>1891320.4700000002</v>
      </c>
      <c r="F3513" s="31">
        <v>-1.2904022575334288E-2</v>
      </c>
    </row>
    <row r="3514" spans="1:6" x14ac:dyDescent="0.2">
      <c r="A3514" s="36" t="s">
        <v>41</v>
      </c>
      <c r="B3514" s="23">
        <v>357000</v>
      </c>
      <c r="C3514" s="23">
        <v>350000</v>
      </c>
      <c r="D3514" s="23">
        <v>-8500</v>
      </c>
      <c r="E3514" s="23">
        <v>341500</v>
      </c>
      <c r="F3514" s="31">
        <v>-2.4285714285714285E-2</v>
      </c>
    </row>
    <row r="3515" spans="1:6" x14ac:dyDescent="0.2">
      <c r="A3515" s="37" t="s">
        <v>42</v>
      </c>
      <c r="B3515" s="23">
        <v>356700</v>
      </c>
      <c r="C3515" s="23">
        <v>349700</v>
      </c>
      <c r="D3515" s="23">
        <v>-8500</v>
      </c>
      <c r="E3515" s="23">
        <v>341200</v>
      </c>
      <c r="F3515" s="31">
        <v>-2.4306548470117244E-2</v>
      </c>
    </row>
    <row r="3516" spans="1:6" x14ac:dyDescent="0.2">
      <c r="A3516" s="38" t="s">
        <v>43</v>
      </c>
      <c r="B3516" s="23">
        <v>10000</v>
      </c>
      <c r="C3516" s="23">
        <v>10000</v>
      </c>
      <c r="D3516" s="23">
        <v>0</v>
      </c>
      <c r="E3516" s="23">
        <v>10000</v>
      </c>
      <c r="F3516" s="31">
        <v>0</v>
      </c>
    </row>
    <row r="3517" spans="1:6" x14ac:dyDescent="0.2">
      <c r="A3517" s="38" t="s">
        <v>46</v>
      </c>
      <c r="B3517" s="23">
        <v>9000</v>
      </c>
      <c r="C3517" s="23">
        <v>9000</v>
      </c>
      <c r="D3517" s="23">
        <v>0</v>
      </c>
      <c r="E3517" s="23">
        <v>9000</v>
      </c>
      <c r="F3517" s="31">
        <v>0</v>
      </c>
    </row>
    <row r="3518" spans="1:6" x14ac:dyDescent="0.2">
      <c r="A3518" s="38" t="s">
        <v>48</v>
      </c>
      <c r="B3518" s="23">
        <v>500</v>
      </c>
      <c r="C3518" s="23">
        <v>500</v>
      </c>
      <c r="D3518" s="23">
        <v>0</v>
      </c>
      <c r="E3518" s="23">
        <v>500</v>
      </c>
      <c r="F3518" s="31">
        <v>0</v>
      </c>
    </row>
    <row r="3519" spans="1:6" x14ac:dyDescent="0.2">
      <c r="A3519" s="38" t="s">
        <v>295</v>
      </c>
      <c r="B3519" s="23">
        <v>1000</v>
      </c>
      <c r="C3519" s="23">
        <v>1000</v>
      </c>
      <c r="D3519" s="23">
        <v>0</v>
      </c>
      <c r="E3519" s="23">
        <v>1000</v>
      </c>
      <c r="F3519" s="31">
        <v>0</v>
      </c>
    </row>
    <row r="3520" spans="1:6" x14ac:dyDescent="0.2">
      <c r="A3520" s="38" t="s">
        <v>54</v>
      </c>
      <c r="B3520" s="23">
        <v>3000</v>
      </c>
      <c r="C3520" s="23">
        <v>7000</v>
      </c>
      <c r="D3520" s="23">
        <v>0</v>
      </c>
      <c r="E3520" s="23">
        <v>7000</v>
      </c>
      <c r="F3520" s="31">
        <v>0</v>
      </c>
    </row>
    <row r="3521" spans="1:6" x14ac:dyDescent="0.2">
      <c r="A3521" s="38" t="s">
        <v>612</v>
      </c>
      <c r="B3521" s="23">
        <v>3000</v>
      </c>
      <c r="C3521" s="23">
        <v>3000</v>
      </c>
      <c r="D3521" s="23">
        <v>-2000</v>
      </c>
      <c r="E3521" s="23">
        <v>1000</v>
      </c>
      <c r="F3521" s="31">
        <v>-0.66666666666666663</v>
      </c>
    </row>
    <row r="3522" spans="1:6" x14ac:dyDescent="0.2">
      <c r="A3522" s="38" t="s">
        <v>56</v>
      </c>
      <c r="B3522" s="23">
        <v>150000</v>
      </c>
      <c r="C3522" s="23">
        <v>121000</v>
      </c>
      <c r="D3522" s="23">
        <v>0</v>
      </c>
      <c r="E3522" s="23">
        <v>121000</v>
      </c>
      <c r="F3522" s="31">
        <v>0</v>
      </c>
    </row>
    <row r="3523" spans="1:6" x14ac:dyDescent="0.2">
      <c r="A3523" s="38" t="s">
        <v>58</v>
      </c>
      <c r="B3523" s="23">
        <v>120000</v>
      </c>
      <c r="C3523" s="23">
        <v>112000</v>
      </c>
      <c r="D3523" s="23">
        <v>0</v>
      </c>
      <c r="E3523" s="23">
        <v>112000</v>
      </c>
      <c r="F3523" s="31">
        <v>0</v>
      </c>
    </row>
    <row r="3524" spans="1:6" x14ac:dyDescent="0.2">
      <c r="A3524" s="38" t="s">
        <v>62</v>
      </c>
      <c r="B3524" s="23">
        <v>33700</v>
      </c>
      <c r="C3524" s="23">
        <v>46200</v>
      </c>
      <c r="D3524" s="23">
        <v>0</v>
      </c>
      <c r="E3524" s="23">
        <v>46200</v>
      </c>
      <c r="F3524" s="31">
        <v>0</v>
      </c>
    </row>
    <row r="3525" spans="1:6" x14ac:dyDescent="0.2">
      <c r="A3525" s="38" t="s">
        <v>299</v>
      </c>
      <c r="B3525" s="23">
        <v>5000</v>
      </c>
      <c r="C3525" s="23">
        <v>7000</v>
      </c>
      <c r="D3525" s="23">
        <v>0</v>
      </c>
      <c r="E3525" s="23">
        <v>7000</v>
      </c>
      <c r="F3525" s="31">
        <v>0</v>
      </c>
    </row>
    <row r="3526" spans="1:6" x14ac:dyDescent="0.2">
      <c r="A3526" s="38" t="s">
        <v>64</v>
      </c>
      <c r="B3526" s="23">
        <v>2000</v>
      </c>
      <c r="C3526" s="23">
        <v>3500</v>
      </c>
      <c r="D3526" s="23">
        <v>0</v>
      </c>
      <c r="E3526" s="23">
        <v>3500</v>
      </c>
      <c r="F3526" s="31">
        <v>0</v>
      </c>
    </row>
    <row r="3527" spans="1:6" x14ac:dyDescent="0.2">
      <c r="A3527" s="38" t="s">
        <v>66</v>
      </c>
      <c r="B3527" s="23">
        <v>600</v>
      </c>
      <c r="C3527" s="23">
        <v>600</v>
      </c>
      <c r="D3527" s="23">
        <v>0</v>
      </c>
      <c r="E3527" s="23">
        <v>600</v>
      </c>
      <c r="F3527" s="31">
        <v>0</v>
      </c>
    </row>
    <row r="3528" spans="1:6" x14ac:dyDescent="0.2">
      <c r="A3528" s="38" t="s">
        <v>512</v>
      </c>
      <c r="B3528" s="23">
        <v>0</v>
      </c>
      <c r="C3528" s="23">
        <v>4250</v>
      </c>
      <c r="D3528" s="23">
        <v>0</v>
      </c>
      <c r="E3528" s="23">
        <v>4250</v>
      </c>
      <c r="F3528" s="31">
        <v>0</v>
      </c>
    </row>
    <row r="3529" spans="1:6" x14ac:dyDescent="0.2">
      <c r="A3529" s="38" t="s">
        <v>1772</v>
      </c>
      <c r="B3529" s="23">
        <v>0</v>
      </c>
      <c r="C3529" s="23">
        <v>5000</v>
      </c>
      <c r="D3529" s="23">
        <v>-2500</v>
      </c>
      <c r="E3529" s="23">
        <v>2500</v>
      </c>
      <c r="F3529" s="31">
        <v>-0.5</v>
      </c>
    </row>
    <row r="3530" spans="1:6" x14ac:dyDescent="0.2">
      <c r="A3530" s="38" t="s">
        <v>70</v>
      </c>
      <c r="B3530" s="23">
        <v>4000</v>
      </c>
      <c r="C3530" s="23">
        <v>4000</v>
      </c>
      <c r="D3530" s="23">
        <v>0</v>
      </c>
      <c r="E3530" s="23">
        <v>4000</v>
      </c>
      <c r="F3530" s="31">
        <v>0</v>
      </c>
    </row>
    <row r="3531" spans="1:6" x14ac:dyDescent="0.2">
      <c r="A3531" s="38" t="s">
        <v>280</v>
      </c>
      <c r="B3531" s="23">
        <v>500</v>
      </c>
      <c r="C3531" s="23">
        <v>500</v>
      </c>
      <c r="D3531" s="23">
        <v>-500</v>
      </c>
      <c r="E3531" s="23">
        <v>0</v>
      </c>
      <c r="F3531" s="31">
        <v>-1</v>
      </c>
    </row>
    <row r="3532" spans="1:6" x14ac:dyDescent="0.2">
      <c r="A3532" s="38" t="s">
        <v>74</v>
      </c>
      <c r="B3532" s="23">
        <v>400</v>
      </c>
      <c r="C3532" s="23">
        <v>400</v>
      </c>
      <c r="D3532" s="23">
        <v>0</v>
      </c>
      <c r="E3532" s="23">
        <v>400</v>
      </c>
      <c r="F3532" s="31">
        <v>0</v>
      </c>
    </row>
    <row r="3533" spans="1:6" x14ac:dyDescent="0.2">
      <c r="A3533" s="38" t="s">
        <v>76</v>
      </c>
      <c r="B3533" s="23">
        <v>2000</v>
      </c>
      <c r="C3533" s="23">
        <v>2000</v>
      </c>
      <c r="D3533" s="23">
        <v>0</v>
      </c>
      <c r="E3533" s="23">
        <v>2000</v>
      </c>
      <c r="F3533" s="31">
        <v>0</v>
      </c>
    </row>
    <row r="3534" spans="1:6" x14ac:dyDescent="0.2">
      <c r="A3534" s="38" t="s">
        <v>78</v>
      </c>
      <c r="B3534" s="23">
        <v>0</v>
      </c>
      <c r="C3534" s="23">
        <v>750</v>
      </c>
      <c r="D3534" s="23">
        <v>0</v>
      </c>
      <c r="E3534" s="23">
        <v>750</v>
      </c>
      <c r="F3534" s="31">
        <v>0</v>
      </c>
    </row>
    <row r="3535" spans="1:6" x14ac:dyDescent="0.2">
      <c r="A3535" s="38" t="s">
        <v>82</v>
      </c>
      <c r="B3535" s="23">
        <v>5000</v>
      </c>
      <c r="C3535" s="23">
        <v>5000</v>
      </c>
      <c r="D3535" s="23">
        <v>0</v>
      </c>
      <c r="E3535" s="23">
        <v>5000</v>
      </c>
      <c r="F3535" s="31">
        <v>0</v>
      </c>
    </row>
    <row r="3536" spans="1:6" x14ac:dyDescent="0.2">
      <c r="A3536" s="38" t="s">
        <v>86</v>
      </c>
      <c r="B3536" s="23">
        <v>2500</v>
      </c>
      <c r="C3536" s="23">
        <v>2500</v>
      </c>
      <c r="D3536" s="23">
        <v>0</v>
      </c>
      <c r="E3536" s="23">
        <v>2500</v>
      </c>
      <c r="F3536" s="31">
        <v>0</v>
      </c>
    </row>
    <row r="3537" spans="1:6" x14ac:dyDescent="0.2">
      <c r="A3537" s="38" t="s">
        <v>88</v>
      </c>
      <c r="B3537" s="23">
        <v>1000</v>
      </c>
      <c r="C3537" s="23">
        <v>1000</v>
      </c>
      <c r="D3537" s="23">
        <v>0</v>
      </c>
      <c r="E3537" s="23">
        <v>1000</v>
      </c>
      <c r="F3537" s="31">
        <v>0</v>
      </c>
    </row>
    <row r="3538" spans="1:6" x14ac:dyDescent="0.2">
      <c r="A3538" s="38" t="s">
        <v>456</v>
      </c>
      <c r="B3538" s="23">
        <v>1000</v>
      </c>
      <c r="C3538" s="23">
        <v>1000</v>
      </c>
      <c r="D3538" s="23">
        <v>-1000</v>
      </c>
      <c r="E3538" s="23">
        <v>0</v>
      </c>
      <c r="F3538" s="31">
        <v>-1</v>
      </c>
    </row>
    <row r="3539" spans="1:6" x14ac:dyDescent="0.2">
      <c r="A3539" s="38" t="s">
        <v>1776</v>
      </c>
      <c r="B3539" s="23">
        <v>2500</v>
      </c>
      <c r="C3539" s="23">
        <v>2500</v>
      </c>
      <c r="D3539" s="23">
        <v>-2500</v>
      </c>
      <c r="E3539" s="23">
        <v>0</v>
      </c>
      <c r="F3539" s="31">
        <v>-1</v>
      </c>
    </row>
    <row r="3540" spans="1:6" x14ac:dyDescent="0.2">
      <c r="A3540" s="37" t="s">
        <v>90</v>
      </c>
      <c r="B3540" s="23">
        <v>300</v>
      </c>
      <c r="C3540" s="23">
        <v>300</v>
      </c>
      <c r="D3540" s="23">
        <v>0</v>
      </c>
      <c r="E3540" s="23">
        <v>300</v>
      </c>
      <c r="F3540" s="31">
        <v>0</v>
      </c>
    </row>
    <row r="3541" spans="1:6" x14ac:dyDescent="0.2">
      <c r="A3541" s="38" t="s">
        <v>91</v>
      </c>
      <c r="B3541" s="23">
        <v>300</v>
      </c>
      <c r="C3541" s="23">
        <v>300</v>
      </c>
      <c r="D3541" s="23">
        <v>0</v>
      </c>
      <c r="E3541" s="23">
        <v>300</v>
      </c>
      <c r="F3541" s="31">
        <v>0</v>
      </c>
    </row>
    <row r="3542" spans="1:6" x14ac:dyDescent="0.2">
      <c r="A3542" s="36" t="s">
        <v>8</v>
      </c>
      <c r="B3542" s="23">
        <v>1549464.2100000002</v>
      </c>
      <c r="C3542" s="23">
        <v>1566045.16</v>
      </c>
      <c r="D3542" s="23">
        <v>-16224.69</v>
      </c>
      <c r="E3542" s="23">
        <v>1549820.4700000002</v>
      </c>
      <c r="F3542" s="31">
        <v>-1.036029510157932E-2</v>
      </c>
    </row>
    <row r="3543" spans="1:6" x14ac:dyDescent="0.2">
      <c r="A3543" s="37" t="s">
        <v>9</v>
      </c>
      <c r="B3543" s="23">
        <v>1549464.2100000002</v>
      </c>
      <c r="C3543" s="23">
        <v>1566045.16</v>
      </c>
      <c r="D3543" s="23">
        <v>-16224.69</v>
      </c>
      <c r="E3543" s="23">
        <v>1549820.4700000002</v>
      </c>
      <c r="F3543" s="31">
        <v>-1.036029510157932E-2</v>
      </c>
    </row>
    <row r="3544" spans="1:6" x14ac:dyDescent="0.2">
      <c r="A3544" s="38" t="s">
        <v>10</v>
      </c>
      <c r="B3544" s="23">
        <v>120984</v>
      </c>
      <c r="C3544" s="23">
        <v>120984</v>
      </c>
      <c r="D3544" s="23">
        <v>-14891.2</v>
      </c>
      <c r="E3544" s="23">
        <v>106092.8</v>
      </c>
      <c r="F3544" s="31">
        <v>-0.12308404417113007</v>
      </c>
    </row>
    <row r="3545" spans="1:6" x14ac:dyDescent="0.2">
      <c r="A3545" s="38" t="s">
        <v>13</v>
      </c>
      <c r="B3545" s="23">
        <v>32457.72</v>
      </c>
      <c r="C3545" s="23">
        <v>32457.72</v>
      </c>
      <c r="D3545" s="23">
        <v>0</v>
      </c>
      <c r="E3545" s="23">
        <v>32457.72</v>
      </c>
      <c r="F3545" s="31">
        <v>0</v>
      </c>
    </row>
    <row r="3546" spans="1:6" x14ac:dyDescent="0.2">
      <c r="A3546" s="38" t="s">
        <v>733</v>
      </c>
      <c r="B3546" s="23">
        <v>1003428</v>
      </c>
      <c r="C3546" s="23">
        <v>995924.03</v>
      </c>
      <c r="D3546" s="23">
        <v>11165.99</v>
      </c>
      <c r="E3546" s="23">
        <v>1007090.02</v>
      </c>
      <c r="F3546" s="31">
        <v>1.12116885059998E-2</v>
      </c>
    </row>
    <row r="3547" spans="1:6" x14ac:dyDescent="0.2">
      <c r="A3547" s="38" t="s">
        <v>15</v>
      </c>
      <c r="B3547" s="23">
        <v>96405.81</v>
      </c>
      <c r="C3547" s="23">
        <v>97414.48</v>
      </c>
      <c r="D3547" s="23">
        <v>0</v>
      </c>
      <c r="E3547" s="23">
        <v>97414.48</v>
      </c>
      <c r="F3547" s="31">
        <v>0</v>
      </c>
    </row>
    <row r="3548" spans="1:6" x14ac:dyDescent="0.2">
      <c r="A3548" s="38" t="s">
        <v>17</v>
      </c>
      <c r="B3548" s="23">
        <v>40582</v>
      </c>
      <c r="C3548" s="23">
        <v>41397.760000000002</v>
      </c>
      <c r="D3548" s="23">
        <v>0</v>
      </c>
      <c r="E3548" s="23">
        <v>41397.760000000002</v>
      </c>
      <c r="F3548" s="31">
        <v>0</v>
      </c>
    </row>
    <row r="3549" spans="1:6" x14ac:dyDescent="0.2">
      <c r="A3549" s="38" t="s">
        <v>19</v>
      </c>
      <c r="B3549" s="23">
        <v>528</v>
      </c>
      <c r="C3549" s="23">
        <v>528</v>
      </c>
      <c r="D3549" s="23">
        <v>-241.06</v>
      </c>
      <c r="E3549" s="23">
        <v>286.94</v>
      </c>
      <c r="F3549" s="31">
        <v>-0.45655303030303029</v>
      </c>
    </row>
    <row r="3550" spans="1:6" x14ac:dyDescent="0.2">
      <c r="A3550" s="38" t="s">
        <v>21</v>
      </c>
      <c r="B3550" s="23">
        <v>4224</v>
      </c>
      <c r="C3550" s="23">
        <v>4224</v>
      </c>
      <c r="D3550" s="23">
        <v>-1928.46</v>
      </c>
      <c r="E3550" s="23">
        <v>2295.54</v>
      </c>
      <c r="F3550" s="31">
        <v>-0.45654829545454545</v>
      </c>
    </row>
    <row r="3551" spans="1:6" x14ac:dyDescent="0.2">
      <c r="A3551" s="38" t="s">
        <v>23</v>
      </c>
      <c r="B3551" s="23">
        <v>162.29</v>
      </c>
      <c r="C3551" s="23">
        <v>162.29</v>
      </c>
      <c r="D3551" s="23">
        <v>-162.29</v>
      </c>
      <c r="E3551" s="23">
        <v>0</v>
      </c>
      <c r="F3551" s="31">
        <v>-1</v>
      </c>
    </row>
    <row r="3552" spans="1:6" x14ac:dyDescent="0.2">
      <c r="A3552" s="38" t="s">
        <v>25</v>
      </c>
      <c r="B3552" s="23">
        <v>973.73</v>
      </c>
      <c r="C3552" s="23">
        <v>973.73</v>
      </c>
      <c r="D3552" s="23">
        <v>0</v>
      </c>
      <c r="E3552" s="23">
        <v>973.73</v>
      </c>
      <c r="F3552" s="31">
        <v>0</v>
      </c>
    </row>
    <row r="3553" spans="1:6" x14ac:dyDescent="0.2">
      <c r="A3553" s="38" t="s">
        <v>27</v>
      </c>
      <c r="B3553" s="23">
        <v>3824.9</v>
      </c>
      <c r="C3553" s="23">
        <v>3824.9</v>
      </c>
      <c r="D3553" s="23">
        <v>-1912.45</v>
      </c>
      <c r="E3553" s="23">
        <v>1912.45</v>
      </c>
      <c r="F3553" s="31">
        <v>-0.5</v>
      </c>
    </row>
    <row r="3554" spans="1:6" x14ac:dyDescent="0.2">
      <c r="A3554" s="38" t="s">
        <v>265</v>
      </c>
      <c r="B3554" s="23">
        <v>0</v>
      </c>
      <c r="C3554" s="23">
        <v>19608</v>
      </c>
      <c r="D3554" s="23">
        <v>0</v>
      </c>
      <c r="E3554" s="23">
        <v>19608</v>
      </c>
      <c r="F3554" s="31">
        <v>0</v>
      </c>
    </row>
    <row r="3555" spans="1:6" x14ac:dyDescent="0.2">
      <c r="A3555" s="38" t="s">
        <v>31</v>
      </c>
      <c r="B3555" s="23">
        <v>1616.59</v>
      </c>
      <c r="C3555" s="23">
        <v>1616.59</v>
      </c>
      <c r="D3555" s="23">
        <v>-808.3</v>
      </c>
      <c r="E3555" s="23">
        <v>808.29</v>
      </c>
      <c r="F3555" s="31">
        <v>-0.50000309293018019</v>
      </c>
    </row>
    <row r="3556" spans="1:6" x14ac:dyDescent="0.2">
      <c r="A3556" s="38" t="s">
        <v>33</v>
      </c>
      <c r="B3556" s="23">
        <v>6233.19</v>
      </c>
      <c r="C3556" s="23">
        <v>6233.19</v>
      </c>
      <c r="D3556" s="23">
        <v>-3116.6</v>
      </c>
      <c r="E3556" s="23">
        <v>3116.5899999999997</v>
      </c>
      <c r="F3556" s="31">
        <v>-0.50000080215748277</v>
      </c>
    </row>
    <row r="3557" spans="1:6" x14ac:dyDescent="0.2">
      <c r="A3557" s="38" t="s">
        <v>35</v>
      </c>
      <c r="B3557" s="23">
        <v>131130.31</v>
      </c>
      <c r="C3557" s="23">
        <v>132774.13</v>
      </c>
      <c r="D3557" s="23">
        <v>-603.54999999999995</v>
      </c>
      <c r="E3557" s="23">
        <v>132170.57999999999</v>
      </c>
      <c r="F3557" s="31">
        <v>-4.5456897363966905E-3</v>
      </c>
    </row>
    <row r="3558" spans="1:6" x14ac:dyDescent="0.2">
      <c r="A3558" s="38" t="s">
        <v>37</v>
      </c>
      <c r="B3558" s="23">
        <v>96405.81</v>
      </c>
      <c r="C3558" s="23">
        <v>97414.48</v>
      </c>
      <c r="D3558" s="23">
        <v>-3726.77</v>
      </c>
      <c r="E3558" s="23">
        <v>93687.709999999992</v>
      </c>
      <c r="F3558" s="31">
        <v>-3.8256838203109024E-2</v>
      </c>
    </row>
    <row r="3559" spans="1:6" x14ac:dyDescent="0.2">
      <c r="A3559" s="38" t="s">
        <v>39</v>
      </c>
      <c r="B3559" s="23">
        <v>10507.86</v>
      </c>
      <c r="C3559" s="23">
        <v>10507.86</v>
      </c>
      <c r="D3559" s="23">
        <v>0</v>
      </c>
      <c r="E3559" s="23">
        <v>10507.86</v>
      </c>
      <c r="F3559" s="31">
        <v>0</v>
      </c>
    </row>
    <row r="3560" spans="1:6" x14ac:dyDescent="0.2">
      <c r="A3560" s="35" t="s">
        <v>772</v>
      </c>
      <c r="B3560" s="23">
        <v>30000</v>
      </c>
      <c r="C3560" s="23">
        <v>37000</v>
      </c>
      <c r="D3560" s="23">
        <v>-12000</v>
      </c>
      <c r="E3560" s="23">
        <v>25000</v>
      </c>
      <c r="F3560" s="31">
        <v>-0.32432432432432434</v>
      </c>
    </row>
    <row r="3561" spans="1:6" x14ac:dyDescent="0.2">
      <c r="A3561" s="36" t="s">
        <v>773</v>
      </c>
      <c r="B3561" s="23">
        <v>30000</v>
      </c>
      <c r="C3561" s="23">
        <v>37000</v>
      </c>
      <c r="D3561" s="23">
        <v>-12000</v>
      </c>
      <c r="E3561" s="23">
        <v>25000</v>
      </c>
      <c r="F3561" s="31">
        <v>-0.32432432432432434</v>
      </c>
    </row>
    <row r="3562" spans="1:6" x14ac:dyDescent="0.2">
      <c r="A3562" s="37" t="s">
        <v>121</v>
      </c>
      <c r="B3562" s="23">
        <v>30000</v>
      </c>
      <c r="C3562" s="23">
        <v>30000</v>
      </c>
      <c r="D3562" s="23">
        <v>-12000</v>
      </c>
      <c r="E3562" s="23">
        <v>18000</v>
      </c>
      <c r="F3562" s="31">
        <v>-0.4</v>
      </c>
    </row>
    <row r="3563" spans="1:6" x14ac:dyDescent="0.2">
      <c r="A3563" s="38" t="s">
        <v>285</v>
      </c>
      <c r="B3563" s="23">
        <v>30000</v>
      </c>
      <c r="C3563" s="23">
        <v>30000</v>
      </c>
      <c r="D3563" s="23">
        <v>-12000</v>
      </c>
      <c r="E3563" s="23">
        <v>18000</v>
      </c>
      <c r="F3563" s="31">
        <v>-0.4</v>
      </c>
    </row>
    <row r="3564" spans="1:6" x14ac:dyDescent="0.2">
      <c r="A3564" s="37" t="s">
        <v>231</v>
      </c>
      <c r="B3564" s="23">
        <v>0</v>
      </c>
      <c r="C3564" s="23">
        <v>7000</v>
      </c>
      <c r="D3564" s="23">
        <v>0</v>
      </c>
      <c r="E3564" s="23">
        <v>7000</v>
      </c>
      <c r="F3564" s="31">
        <v>0</v>
      </c>
    </row>
    <row r="3565" spans="1:6" x14ac:dyDescent="0.2">
      <c r="A3565" s="38" t="s">
        <v>234</v>
      </c>
      <c r="B3565" s="23">
        <v>0</v>
      </c>
      <c r="C3565" s="23">
        <v>7000</v>
      </c>
      <c r="D3565" s="23">
        <v>0</v>
      </c>
      <c r="E3565" s="23">
        <v>7000</v>
      </c>
      <c r="F3565" s="31">
        <v>0</v>
      </c>
    </row>
    <row r="3566" spans="1:6" x14ac:dyDescent="0.2">
      <c r="A3566" s="34" t="s">
        <v>1778</v>
      </c>
      <c r="B3566" s="23">
        <v>1310763.5200000005</v>
      </c>
      <c r="C3566" s="23">
        <v>1328790.6400000001</v>
      </c>
      <c r="D3566" s="23">
        <v>-43052.17</v>
      </c>
      <c r="E3566" s="23">
        <v>1285738.4700000002</v>
      </c>
      <c r="F3566" s="31">
        <v>-3.2399513289768506E-2</v>
      </c>
    </row>
    <row r="3567" spans="1:6" x14ac:dyDescent="0.2">
      <c r="A3567" s="35" t="s">
        <v>7</v>
      </c>
      <c r="B3567" s="23">
        <v>1295763.5200000005</v>
      </c>
      <c r="C3567" s="23">
        <v>1313790.6400000001</v>
      </c>
      <c r="D3567" s="23">
        <v>-28052.17</v>
      </c>
      <c r="E3567" s="23">
        <v>1285738.4700000002</v>
      </c>
      <c r="F3567" s="31">
        <v>-2.1352085443385408E-2</v>
      </c>
    </row>
    <row r="3568" spans="1:6" x14ac:dyDescent="0.2">
      <c r="A3568" s="36" t="s">
        <v>41</v>
      </c>
      <c r="B3568" s="23">
        <v>235950</v>
      </c>
      <c r="C3568" s="23">
        <v>235950</v>
      </c>
      <c r="D3568" s="23">
        <v>-14998.45</v>
      </c>
      <c r="E3568" s="23">
        <v>220951.55</v>
      </c>
      <c r="F3568" s="31">
        <v>-6.3566221657130745E-2</v>
      </c>
    </row>
    <row r="3569" spans="1:6" x14ac:dyDescent="0.2">
      <c r="A3569" s="37" t="s">
        <v>42</v>
      </c>
      <c r="B3569" s="23">
        <v>229350</v>
      </c>
      <c r="C3569" s="23">
        <v>229350</v>
      </c>
      <c r="D3569" s="23">
        <v>-8398.4500000000007</v>
      </c>
      <c r="E3569" s="23">
        <v>220951.55</v>
      </c>
      <c r="F3569" s="31">
        <v>-3.6618487028558973E-2</v>
      </c>
    </row>
    <row r="3570" spans="1:6" x14ac:dyDescent="0.2">
      <c r="A3570" s="38" t="s">
        <v>43</v>
      </c>
      <c r="B3570" s="23">
        <v>5600</v>
      </c>
      <c r="C3570" s="23">
        <v>5600</v>
      </c>
      <c r="D3570" s="23">
        <v>0</v>
      </c>
      <c r="E3570" s="23">
        <v>5600</v>
      </c>
      <c r="F3570" s="31">
        <v>0</v>
      </c>
    </row>
    <row r="3571" spans="1:6" x14ac:dyDescent="0.2">
      <c r="A3571" s="38" t="s">
        <v>46</v>
      </c>
      <c r="B3571" s="23">
        <v>6600</v>
      </c>
      <c r="C3571" s="23">
        <v>6600</v>
      </c>
      <c r="D3571" s="23">
        <v>0</v>
      </c>
      <c r="E3571" s="23">
        <v>6600</v>
      </c>
      <c r="F3571" s="31">
        <v>0</v>
      </c>
    </row>
    <row r="3572" spans="1:6" x14ac:dyDescent="0.2">
      <c r="A3572" s="38" t="s">
        <v>48</v>
      </c>
      <c r="B3572" s="23">
        <v>500</v>
      </c>
      <c r="C3572" s="23">
        <v>500</v>
      </c>
      <c r="D3572" s="23">
        <v>0</v>
      </c>
      <c r="E3572" s="23">
        <v>500</v>
      </c>
      <c r="F3572" s="31">
        <v>0</v>
      </c>
    </row>
    <row r="3573" spans="1:6" x14ac:dyDescent="0.2">
      <c r="A3573" s="38" t="s">
        <v>54</v>
      </c>
      <c r="B3573" s="23">
        <v>1500</v>
      </c>
      <c r="C3573" s="23">
        <v>1500</v>
      </c>
      <c r="D3573" s="23">
        <v>-1500</v>
      </c>
      <c r="E3573" s="23">
        <v>0</v>
      </c>
      <c r="F3573" s="31">
        <v>-1</v>
      </c>
    </row>
    <row r="3574" spans="1:6" x14ac:dyDescent="0.2">
      <c r="A3574" s="38" t="s">
        <v>56</v>
      </c>
      <c r="B3574" s="23">
        <v>108305</v>
      </c>
      <c r="C3574" s="23">
        <v>108305</v>
      </c>
      <c r="D3574" s="23">
        <v>0</v>
      </c>
      <c r="E3574" s="23">
        <v>108305</v>
      </c>
      <c r="F3574" s="31">
        <v>0</v>
      </c>
    </row>
    <row r="3575" spans="1:6" x14ac:dyDescent="0.2">
      <c r="A3575" s="38" t="s">
        <v>58</v>
      </c>
      <c r="B3575" s="23">
        <v>69000</v>
      </c>
      <c r="C3575" s="23">
        <v>69000</v>
      </c>
      <c r="D3575" s="23">
        <v>-1898.45</v>
      </c>
      <c r="E3575" s="23">
        <v>67101.55</v>
      </c>
      <c r="F3575" s="31">
        <v>-2.7513768115942031E-2</v>
      </c>
    </row>
    <row r="3576" spans="1:6" x14ac:dyDescent="0.2">
      <c r="A3576" s="38" t="s">
        <v>62</v>
      </c>
      <c r="B3576" s="23">
        <v>13345</v>
      </c>
      <c r="C3576" s="23">
        <v>13345</v>
      </c>
      <c r="D3576" s="23">
        <v>0</v>
      </c>
      <c r="E3576" s="23">
        <v>13345</v>
      </c>
      <c r="F3576" s="31">
        <v>0</v>
      </c>
    </row>
    <row r="3577" spans="1:6" x14ac:dyDescent="0.2">
      <c r="A3577" s="38" t="s">
        <v>64</v>
      </c>
      <c r="B3577" s="23">
        <v>1000</v>
      </c>
      <c r="C3577" s="23">
        <v>1000</v>
      </c>
      <c r="D3577" s="23">
        <v>0</v>
      </c>
      <c r="E3577" s="23">
        <v>1000</v>
      </c>
      <c r="F3577" s="31">
        <v>0</v>
      </c>
    </row>
    <row r="3578" spans="1:6" x14ac:dyDescent="0.2">
      <c r="A3578" s="38" t="s">
        <v>70</v>
      </c>
      <c r="B3578" s="23">
        <v>3000</v>
      </c>
      <c r="C3578" s="23">
        <v>3000</v>
      </c>
      <c r="D3578" s="23">
        <v>-3000</v>
      </c>
      <c r="E3578" s="23">
        <v>0</v>
      </c>
      <c r="F3578" s="31">
        <v>-1</v>
      </c>
    </row>
    <row r="3579" spans="1:6" x14ac:dyDescent="0.2">
      <c r="A3579" s="38" t="s">
        <v>76</v>
      </c>
      <c r="B3579" s="23">
        <v>3000</v>
      </c>
      <c r="C3579" s="23">
        <v>3000</v>
      </c>
      <c r="D3579" s="23">
        <v>0</v>
      </c>
      <c r="E3579" s="23">
        <v>3000</v>
      </c>
      <c r="F3579" s="31">
        <v>0</v>
      </c>
    </row>
    <row r="3580" spans="1:6" x14ac:dyDescent="0.2">
      <c r="A3580" s="38" t="s">
        <v>78</v>
      </c>
      <c r="B3580" s="23">
        <v>2000</v>
      </c>
      <c r="C3580" s="23">
        <v>2000</v>
      </c>
      <c r="D3580" s="23">
        <v>0</v>
      </c>
      <c r="E3580" s="23">
        <v>2000</v>
      </c>
      <c r="F3580" s="31">
        <v>0</v>
      </c>
    </row>
    <row r="3581" spans="1:6" x14ac:dyDescent="0.2">
      <c r="A3581" s="38" t="s">
        <v>82</v>
      </c>
      <c r="B3581" s="23">
        <v>8000</v>
      </c>
      <c r="C3581" s="23">
        <v>8000</v>
      </c>
      <c r="D3581" s="23">
        <v>0</v>
      </c>
      <c r="E3581" s="23">
        <v>8000</v>
      </c>
      <c r="F3581" s="31">
        <v>0</v>
      </c>
    </row>
    <row r="3582" spans="1:6" x14ac:dyDescent="0.2">
      <c r="A3582" s="38" t="s">
        <v>766</v>
      </c>
      <c r="B3582" s="23">
        <v>2000</v>
      </c>
      <c r="C3582" s="23">
        <v>2000</v>
      </c>
      <c r="D3582" s="23">
        <v>-2000</v>
      </c>
      <c r="E3582" s="23">
        <v>0</v>
      </c>
      <c r="F3582" s="31">
        <v>-1</v>
      </c>
    </row>
    <row r="3583" spans="1:6" x14ac:dyDescent="0.2">
      <c r="A3583" s="38" t="s">
        <v>923</v>
      </c>
      <c r="B3583" s="23">
        <v>1500</v>
      </c>
      <c r="C3583" s="23">
        <v>1500</v>
      </c>
      <c r="D3583" s="23">
        <v>0</v>
      </c>
      <c r="E3583" s="23">
        <v>1500</v>
      </c>
      <c r="F3583" s="31">
        <v>0</v>
      </c>
    </row>
    <row r="3584" spans="1:6" x14ac:dyDescent="0.2">
      <c r="A3584" s="38" t="s">
        <v>306</v>
      </c>
      <c r="B3584" s="23">
        <v>4000</v>
      </c>
      <c r="C3584" s="23">
        <v>4000</v>
      </c>
      <c r="D3584" s="23">
        <v>0</v>
      </c>
      <c r="E3584" s="23">
        <v>4000</v>
      </c>
      <c r="F3584" s="31">
        <v>0</v>
      </c>
    </row>
    <row r="3585" spans="1:6" x14ac:dyDescent="0.2">
      <c r="A3585" s="37" t="s">
        <v>121</v>
      </c>
      <c r="B3585" s="23">
        <v>6600</v>
      </c>
      <c r="C3585" s="23">
        <v>6600</v>
      </c>
      <c r="D3585" s="23">
        <v>-6600</v>
      </c>
      <c r="E3585" s="23">
        <v>0</v>
      </c>
      <c r="F3585" s="31">
        <v>-1</v>
      </c>
    </row>
    <row r="3586" spans="1:6" x14ac:dyDescent="0.2">
      <c r="A3586" s="38" t="s">
        <v>161</v>
      </c>
      <c r="B3586" s="23">
        <v>6600</v>
      </c>
      <c r="C3586" s="23">
        <v>6600</v>
      </c>
      <c r="D3586" s="23">
        <v>-6600</v>
      </c>
      <c r="E3586" s="23">
        <v>0</v>
      </c>
      <c r="F3586" s="31">
        <v>-1</v>
      </c>
    </row>
    <row r="3587" spans="1:6" x14ac:dyDescent="0.2">
      <c r="A3587" s="36" t="s">
        <v>8</v>
      </c>
      <c r="B3587" s="23">
        <v>1059813.5200000003</v>
      </c>
      <c r="C3587" s="23">
        <v>1077840.6399999999</v>
      </c>
      <c r="D3587" s="23">
        <v>-13053.720000000001</v>
      </c>
      <c r="E3587" s="23">
        <v>1064786.9200000002</v>
      </c>
      <c r="F3587" s="31">
        <v>-1.2110992586065412E-2</v>
      </c>
    </row>
    <row r="3588" spans="1:6" x14ac:dyDescent="0.2">
      <c r="A3588" s="37" t="s">
        <v>9</v>
      </c>
      <c r="B3588" s="23">
        <v>1059813.5200000003</v>
      </c>
      <c r="C3588" s="23">
        <v>1077840.6399999999</v>
      </c>
      <c r="D3588" s="23">
        <v>-13053.720000000001</v>
      </c>
      <c r="E3588" s="23">
        <v>1064786.9200000002</v>
      </c>
      <c r="F3588" s="31">
        <v>-1.2110992586065412E-2</v>
      </c>
    </row>
    <row r="3589" spans="1:6" x14ac:dyDescent="0.2">
      <c r="A3589" s="38" t="s">
        <v>10</v>
      </c>
      <c r="B3589" s="23">
        <v>118740</v>
      </c>
      <c r="C3589" s="23">
        <v>112657.62</v>
      </c>
      <c r="D3589" s="23">
        <v>-2233.02</v>
      </c>
      <c r="E3589" s="23">
        <v>110424.59999999999</v>
      </c>
      <c r="F3589" s="31">
        <v>-1.9821295709957304E-2</v>
      </c>
    </row>
    <row r="3590" spans="1:6" x14ac:dyDescent="0.2">
      <c r="A3590" s="38" t="s">
        <v>13</v>
      </c>
      <c r="B3590" s="23">
        <v>13618.32</v>
      </c>
      <c r="C3590" s="23">
        <v>13618.32</v>
      </c>
      <c r="D3590" s="23">
        <v>0</v>
      </c>
      <c r="E3590" s="23">
        <v>13618.32</v>
      </c>
      <c r="F3590" s="31">
        <v>0</v>
      </c>
    </row>
    <row r="3591" spans="1:6" x14ac:dyDescent="0.2">
      <c r="A3591" s="38" t="s">
        <v>733</v>
      </c>
      <c r="B3591" s="23">
        <v>662100</v>
      </c>
      <c r="C3591" s="23">
        <v>662100</v>
      </c>
      <c r="D3591" s="23">
        <v>-4112.6000000000004</v>
      </c>
      <c r="E3591" s="23">
        <v>657987.4</v>
      </c>
      <c r="F3591" s="31">
        <v>-6.2114484216885674E-3</v>
      </c>
    </row>
    <row r="3592" spans="1:6" x14ac:dyDescent="0.2">
      <c r="A3592" s="38" t="s">
        <v>15</v>
      </c>
      <c r="B3592" s="23">
        <v>66204.86</v>
      </c>
      <c r="C3592" s="23">
        <v>67331.97</v>
      </c>
      <c r="D3592" s="23">
        <v>0</v>
      </c>
      <c r="E3592" s="23">
        <v>67331.97</v>
      </c>
      <c r="F3592" s="31">
        <v>0</v>
      </c>
    </row>
    <row r="3593" spans="1:6" x14ac:dyDescent="0.2">
      <c r="A3593" s="38" t="s">
        <v>17</v>
      </c>
      <c r="B3593" s="23">
        <v>26784.12</v>
      </c>
      <c r="C3593" s="23">
        <v>27320.46</v>
      </c>
      <c r="D3593" s="23">
        <v>0</v>
      </c>
      <c r="E3593" s="23">
        <v>27320.46</v>
      </c>
      <c r="F3593" s="31">
        <v>0</v>
      </c>
    </row>
    <row r="3594" spans="1:6" x14ac:dyDescent="0.2">
      <c r="A3594" s="38" t="s">
        <v>19</v>
      </c>
      <c r="B3594" s="23">
        <v>264</v>
      </c>
      <c r="C3594" s="23">
        <v>264</v>
      </c>
      <c r="D3594" s="23">
        <v>-120.53</v>
      </c>
      <c r="E3594" s="23">
        <v>143.47</v>
      </c>
      <c r="F3594" s="31">
        <v>-0.45655303030303029</v>
      </c>
    </row>
    <row r="3595" spans="1:6" x14ac:dyDescent="0.2">
      <c r="A3595" s="38" t="s">
        <v>21</v>
      </c>
      <c r="B3595" s="23">
        <v>2112</v>
      </c>
      <c r="C3595" s="23">
        <v>2112</v>
      </c>
      <c r="D3595" s="23">
        <v>-964.23</v>
      </c>
      <c r="E3595" s="23">
        <v>1147.77</v>
      </c>
      <c r="F3595" s="31">
        <v>-0.45654829545454545</v>
      </c>
    </row>
    <row r="3596" spans="1:6" x14ac:dyDescent="0.2">
      <c r="A3596" s="38" t="s">
        <v>23</v>
      </c>
      <c r="B3596" s="23">
        <v>68.09</v>
      </c>
      <c r="C3596" s="23">
        <v>68.09</v>
      </c>
      <c r="D3596" s="23">
        <v>-68.09</v>
      </c>
      <c r="E3596" s="23">
        <v>0</v>
      </c>
      <c r="F3596" s="31">
        <v>-1</v>
      </c>
    </row>
    <row r="3597" spans="1:6" x14ac:dyDescent="0.2">
      <c r="A3597" s="38" t="s">
        <v>25</v>
      </c>
      <c r="B3597" s="23">
        <v>408.55</v>
      </c>
      <c r="C3597" s="23">
        <v>408.55</v>
      </c>
      <c r="D3597" s="23">
        <v>-99.52</v>
      </c>
      <c r="E3597" s="23">
        <v>309.03000000000003</v>
      </c>
      <c r="F3597" s="31">
        <v>-0.24359319544731364</v>
      </c>
    </row>
    <row r="3598" spans="1:6" x14ac:dyDescent="0.2">
      <c r="A3598" s="38" t="s">
        <v>27</v>
      </c>
      <c r="B3598" s="23">
        <v>1556.93</v>
      </c>
      <c r="C3598" s="23">
        <v>1556.93</v>
      </c>
      <c r="D3598" s="23">
        <v>-778.47</v>
      </c>
      <c r="E3598" s="23">
        <v>778.46</v>
      </c>
      <c r="F3598" s="31">
        <v>-0.50000321144817039</v>
      </c>
    </row>
    <row r="3599" spans="1:6" x14ac:dyDescent="0.2">
      <c r="A3599" s="38" t="s">
        <v>265</v>
      </c>
      <c r="B3599" s="23">
        <v>0</v>
      </c>
      <c r="C3599" s="23">
        <v>19608</v>
      </c>
      <c r="D3599" s="23">
        <v>0</v>
      </c>
      <c r="E3599" s="23">
        <v>19608</v>
      </c>
      <c r="F3599" s="31">
        <v>0</v>
      </c>
    </row>
    <row r="3600" spans="1:6" x14ac:dyDescent="0.2">
      <c r="A3600" s="38" t="s">
        <v>31</v>
      </c>
      <c r="B3600" s="23">
        <v>973.94</v>
      </c>
      <c r="C3600" s="23">
        <v>973.94</v>
      </c>
      <c r="D3600" s="23">
        <v>0</v>
      </c>
      <c r="E3600" s="23">
        <v>973.94</v>
      </c>
      <c r="F3600" s="31">
        <v>0</v>
      </c>
    </row>
    <row r="3601" spans="1:6" x14ac:dyDescent="0.2">
      <c r="A3601" s="38" t="s">
        <v>33</v>
      </c>
      <c r="B3601" s="23">
        <v>3947.87</v>
      </c>
      <c r="C3601" s="23">
        <v>3947.87</v>
      </c>
      <c r="D3601" s="23">
        <v>-1973.94</v>
      </c>
      <c r="E3601" s="23">
        <v>1973.9299999999998</v>
      </c>
      <c r="F3601" s="31">
        <v>-0.50000126650573606</v>
      </c>
    </row>
    <row r="3602" spans="1:6" x14ac:dyDescent="0.2">
      <c r="A3602" s="38" t="s">
        <v>35</v>
      </c>
      <c r="B3602" s="23">
        <v>90499.39</v>
      </c>
      <c r="C3602" s="23">
        <v>92210.33</v>
      </c>
      <c r="D3602" s="23">
        <v>-725.71</v>
      </c>
      <c r="E3602" s="23">
        <v>91484.62</v>
      </c>
      <c r="F3602" s="31">
        <v>-7.8701594495974581E-3</v>
      </c>
    </row>
    <row r="3603" spans="1:6" x14ac:dyDescent="0.2">
      <c r="A3603" s="38" t="s">
        <v>37</v>
      </c>
      <c r="B3603" s="23">
        <v>66204.86</v>
      </c>
      <c r="C3603" s="23">
        <v>67331.97</v>
      </c>
      <c r="D3603" s="23">
        <v>-1977.61</v>
      </c>
      <c r="E3603" s="23">
        <v>65354.36</v>
      </c>
      <c r="F3603" s="31">
        <v>-2.9371040235418627E-2</v>
      </c>
    </row>
    <row r="3604" spans="1:6" x14ac:dyDescent="0.2">
      <c r="A3604" s="38" t="s">
        <v>39</v>
      </c>
      <c r="B3604" s="23">
        <v>6330.59</v>
      </c>
      <c r="C3604" s="23">
        <v>6330.59</v>
      </c>
      <c r="D3604" s="23">
        <v>0</v>
      </c>
      <c r="E3604" s="23">
        <v>6330.59</v>
      </c>
      <c r="F3604" s="31">
        <v>0</v>
      </c>
    </row>
    <row r="3605" spans="1:6" x14ac:dyDescent="0.2">
      <c r="A3605" s="35" t="s">
        <v>772</v>
      </c>
      <c r="B3605" s="23">
        <v>15000</v>
      </c>
      <c r="C3605" s="23">
        <v>15000</v>
      </c>
      <c r="D3605" s="23">
        <v>-15000</v>
      </c>
      <c r="E3605" s="23">
        <v>0</v>
      </c>
      <c r="F3605" s="31">
        <v>-1</v>
      </c>
    </row>
    <row r="3606" spans="1:6" x14ac:dyDescent="0.2">
      <c r="A3606" s="36" t="s">
        <v>773</v>
      </c>
      <c r="B3606" s="23">
        <v>15000</v>
      </c>
      <c r="C3606" s="23">
        <v>15000</v>
      </c>
      <c r="D3606" s="23">
        <v>-15000</v>
      </c>
      <c r="E3606" s="23">
        <v>0</v>
      </c>
      <c r="F3606" s="31">
        <v>-1</v>
      </c>
    </row>
    <row r="3607" spans="1:6" x14ac:dyDescent="0.2">
      <c r="A3607" s="37" t="s">
        <v>121</v>
      </c>
      <c r="B3607" s="23">
        <v>8960</v>
      </c>
      <c r="C3607" s="23">
        <v>8960</v>
      </c>
      <c r="D3607" s="23">
        <v>-8960</v>
      </c>
      <c r="E3607" s="23">
        <v>0</v>
      </c>
      <c r="F3607" s="31">
        <v>-1</v>
      </c>
    </row>
    <row r="3608" spans="1:6" x14ac:dyDescent="0.2">
      <c r="A3608" s="38" t="s">
        <v>122</v>
      </c>
      <c r="B3608" s="23">
        <v>800</v>
      </c>
      <c r="C3608" s="23">
        <v>800</v>
      </c>
      <c r="D3608" s="23">
        <v>-800</v>
      </c>
      <c r="E3608" s="23">
        <v>0</v>
      </c>
      <c r="F3608" s="31">
        <v>-1</v>
      </c>
    </row>
    <row r="3609" spans="1:6" x14ac:dyDescent="0.2">
      <c r="A3609" s="38" t="s">
        <v>178</v>
      </c>
      <c r="B3609" s="23">
        <v>6475</v>
      </c>
      <c r="C3609" s="23">
        <v>6475</v>
      </c>
      <c r="D3609" s="23">
        <v>-6475</v>
      </c>
      <c r="E3609" s="23">
        <v>0</v>
      </c>
      <c r="F3609" s="31">
        <v>-1</v>
      </c>
    </row>
    <row r="3610" spans="1:6" x14ac:dyDescent="0.2">
      <c r="A3610" s="38" t="s">
        <v>554</v>
      </c>
      <c r="B3610" s="23">
        <v>425</v>
      </c>
      <c r="C3610" s="23">
        <v>425</v>
      </c>
      <c r="D3610" s="23">
        <v>-425</v>
      </c>
      <c r="E3610" s="23">
        <v>0</v>
      </c>
      <c r="F3610" s="31">
        <v>-1</v>
      </c>
    </row>
    <row r="3611" spans="1:6" x14ac:dyDescent="0.2">
      <c r="A3611" s="38" t="s">
        <v>385</v>
      </c>
      <c r="B3611" s="23">
        <v>1260</v>
      </c>
      <c r="C3611" s="23">
        <v>1260</v>
      </c>
      <c r="D3611" s="23">
        <v>-1260</v>
      </c>
      <c r="E3611" s="23">
        <v>0</v>
      </c>
      <c r="F3611" s="31">
        <v>-1</v>
      </c>
    </row>
    <row r="3612" spans="1:6" x14ac:dyDescent="0.2">
      <c r="A3612" s="37" t="s">
        <v>231</v>
      </c>
      <c r="B3612" s="23">
        <v>6040</v>
      </c>
      <c r="C3612" s="23">
        <v>6040</v>
      </c>
      <c r="D3612" s="23">
        <v>-6040</v>
      </c>
      <c r="E3612" s="23">
        <v>0</v>
      </c>
      <c r="F3612" s="31">
        <v>-1</v>
      </c>
    </row>
    <row r="3613" spans="1:6" x14ac:dyDescent="0.2">
      <c r="A3613" s="38" t="s">
        <v>232</v>
      </c>
      <c r="B3613" s="23">
        <v>6040</v>
      </c>
      <c r="C3613" s="23">
        <v>6040</v>
      </c>
      <c r="D3613" s="23">
        <v>-6040</v>
      </c>
      <c r="E3613" s="23">
        <v>0</v>
      </c>
      <c r="F3613" s="31">
        <v>-1</v>
      </c>
    </row>
    <row r="3614" spans="1:6" x14ac:dyDescent="0.2">
      <c r="A3614" s="34" t="s">
        <v>1785</v>
      </c>
      <c r="B3614" s="23">
        <v>2008183.7399999995</v>
      </c>
      <c r="C3614" s="23">
        <v>2008723.8199999996</v>
      </c>
      <c r="D3614" s="23">
        <v>-102510.48</v>
      </c>
      <c r="E3614" s="23">
        <v>1906213.3399999999</v>
      </c>
      <c r="F3614" s="31">
        <v>-5.1032640216314068E-2</v>
      </c>
    </row>
    <row r="3615" spans="1:6" x14ac:dyDescent="0.2">
      <c r="A3615" s="35" t="s">
        <v>7</v>
      </c>
      <c r="B3615" s="23">
        <v>1924183.7399999995</v>
      </c>
      <c r="C3615" s="23">
        <v>1924723.8199999996</v>
      </c>
      <c r="D3615" s="23">
        <v>-68910.48</v>
      </c>
      <c r="E3615" s="23">
        <v>1855813.3399999999</v>
      </c>
      <c r="F3615" s="31">
        <v>-3.5802788578779061E-2</v>
      </c>
    </row>
    <row r="3616" spans="1:6" x14ac:dyDescent="0.2">
      <c r="A3616" s="36" t="s">
        <v>41</v>
      </c>
      <c r="B3616" s="23">
        <v>318100</v>
      </c>
      <c r="C3616" s="23">
        <v>318100</v>
      </c>
      <c r="D3616" s="23">
        <v>0</v>
      </c>
      <c r="E3616" s="23">
        <v>318100</v>
      </c>
      <c r="F3616" s="31">
        <v>0</v>
      </c>
    </row>
    <row r="3617" spans="1:6" x14ac:dyDescent="0.2">
      <c r="A3617" s="37" t="s">
        <v>42</v>
      </c>
      <c r="B3617" s="23">
        <v>318100</v>
      </c>
      <c r="C3617" s="23">
        <v>318100</v>
      </c>
      <c r="D3617" s="23">
        <v>0</v>
      </c>
      <c r="E3617" s="23">
        <v>318100</v>
      </c>
      <c r="F3617" s="31">
        <v>0</v>
      </c>
    </row>
    <row r="3618" spans="1:6" x14ac:dyDescent="0.2">
      <c r="A3618" s="38" t="s">
        <v>43</v>
      </c>
      <c r="B3618" s="23">
        <v>16000</v>
      </c>
      <c r="C3618" s="23">
        <v>16000</v>
      </c>
      <c r="D3618" s="23">
        <v>0</v>
      </c>
      <c r="E3618" s="23">
        <v>16000</v>
      </c>
      <c r="F3618" s="31">
        <v>0</v>
      </c>
    </row>
    <row r="3619" spans="1:6" x14ac:dyDescent="0.2">
      <c r="A3619" s="38" t="s">
        <v>46</v>
      </c>
      <c r="B3619" s="23">
        <v>9000</v>
      </c>
      <c r="C3619" s="23">
        <v>9000</v>
      </c>
      <c r="D3619" s="23">
        <v>0</v>
      </c>
      <c r="E3619" s="23">
        <v>9000</v>
      </c>
      <c r="F3619" s="31">
        <v>0</v>
      </c>
    </row>
    <row r="3620" spans="1:6" x14ac:dyDescent="0.2">
      <c r="A3620" s="38" t="s">
        <v>48</v>
      </c>
      <c r="B3620" s="23">
        <v>4100</v>
      </c>
      <c r="C3620" s="23">
        <v>4100</v>
      </c>
      <c r="D3620" s="23">
        <v>0</v>
      </c>
      <c r="E3620" s="23">
        <v>4100</v>
      </c>
      <c r="F3620" s="31">
        <v>0</v>
      </c>
    </row>
    <row r="3621" spans="1:6" x14ac:dyDescent="0.2">
      <c r="A3621" s="38" t="s">
        <v>54</v>
      </c>
      <c r="B3621" s="23">
        <v>2000</v>
      </c>
      <c r="C3621" s="23">
        <v>2000</v>
      </c>
      <c r="D3621" s="23">
        <v>0</v>
      </c>
      <c r="E3621" s="23">
        <v>2000</v>
      </c>
      <c r="F3621" s="31">
        <v>0</v>
      </c>
    </row>
    <row r="3622" spans="1:6" x14ac:dyDescent="0.2">
      <c r="A3622" s="38" t="s">
        <v>56</v>
      </c>
      <c r="B3622" s="23">
        <v>167000</v>
      </c>
      <c r="C3622" s="23">
        <v>167000</v>
      </c>
      <c r="D3622" s="23">
        <v>0</v>
      </c>
      <c r="E3622" s="23">
        <v>167000</v>
      </c>
      <c r="F3622" s="31">
        <v>0</v>
      </c>
    </row>
    <row r="3623" spans="1:6" x14ac:dyDescent="0.2">
      <c r="A3623" s="38" t="s">
        <v>58</v>
      </c>
      <c r="B3623" s="23">
        <v>110000</v>
      </c>
      <c r="C3623" s="23">
        <v>110000</v>
      </c>
      <c r="D3623" s="23">
        <v>0</v>
      </c>
      <c r="E3623" s="23">
        <v>110000</v>
      </c>
      <c r="F3623" s="31">
        <v>0</v>
      </c>
    </row>
    <row r="3624" spans="1:6" x14ac:dyDescent="0.2">
      <c r="A3624" s="38" t="s">
        <v>62</v>
      </c>
      <c r="B3624" s="23">
        <v>4000</v>
      </c>
      <c r="C3624" s="23">
        <v>4000</v>
      </c>
      <c r="D3624" s="23">
        <v>0</v>
      </c>
      <c r="E3624" s="23">
        <v>4000</v>
      </c>
      <c r="F3624" s="31">
        <v>0</v>
      </c>
    </row>
    <row r="3625" spans="1:6" x14ac:dyDescent="0.2">
      <c r="A3625" s="38" t="s">
        <v>299</v>
      </c>
      <c r="B3625" s="23">
        <v>600</v>
      </c>
      <c r="C3625" s="23">
        <v>600</v>
      </c>
      <c r="D3625" s="23">
        <v>0</v>
      </c>
      <c r="E3625" s="23">
        <v>600</v>
      </c>
      <c r="F3625" s="31">
        <v>0</v>
      </c>
    </row>
    <row r="3626" spans="1:6" x14ac:dyDescent="0.2">
      <c r="A3626" s="38" t="s">
        <v>64</v>
      </c>
      <c r="B3626" s="23">
        <v>500</v>
      </c>
      <c r="C3626" s="23">
        <v>500</v>
      </c>
      <c r="D3626" s="23">
        <v>0</v>
      </c>
      <c r="E3626" s="23">
        <v>500</v>
      </c>
      <c r="F3626" s="31">
        <v>0</v>
      </c>
    </row>
    <row r="3627" spans="1:6" x14ac:dyDescent="0.2">
      <c r="A3627" s="38" t="s">
        <v>76</v>
      </c>
      <c r="B3627" s="23">
        <v>1000</v>
      </c>
      <c r="C3627" s="23">
        <v>1000</v>
      </c>
      <c r="D3627" s="23">
        <v>0</v>
      </c>
      <c r="E3627" s="23">
        <v>1000</v>
      </c>
      <c r="F3627" s="31">
        <v>0</v>
      </c>
    </row>
    <row r="3628" spans="1:6" x14ac:dyDescent="0.2">
      <c r="A3628" s="38" t="s">
        <v>82</v>
      </c>
      <c r="B3628" s="23">
        <v>3000</v>
      </c>
      <c r="C3628" s="23">
        <v>3000</v>
      </c>
      <c r="D3628" s="23">
        <v>0</v>
      </c>
      <c r="E3628" s="23">
        <v>3000</v>
      </c>
      <c r="F3628" s="31">
        <v>0</v>
      </c>
    </row>
    <row r="3629" spans="1:6" x14ac:dyDescent="0.2">
      <c r="A3629" s="38" t="s">
        <v>86</v>
      </c>
      <c r="B3629" s="23">
        <v>400</v>
      </c>
      <c r="C3629" s="23">
        <v>400</v>
      </c>
      <c r="D3629" s="23">
        <v>0</v>
      </c>
      <c r="E3629" s="23">
        <v>400</v>
      </c>
      <c r="F3629" s="31">
        <v>0</v>
      </c>
    </row>
    <row r="3630" spans="1:6" x14ac:dyDescent="0.2">
      <c r="A3630" s="38" t="s">
        <v>923</v>
      </c>
      <c r="B3630" s="23">
        <v>500</v>
      </c>
      <c r="C3630" s="23">
        <v>500</v>
      </c>
      <c r="D3630" s="23">
        <v>0</v>
      </c>
      <c r="E3630" s="23">
        <v>500</v>
      </c>
      <c r="F3630" s="31">
        <v>0</v>
      </c>
    </row>
    <row r="3631" spans="1:6" x14ac:dyDescent="0.2">
      <c r="A3631" s="36" t="s">
        <v>8</v>
      </c>
      <c r="B3631" s="23">
        <v>1606083.7399999995</v>
      </c>
      <c r="C3631" s="23">
        <v>1606623.8199999996</v>
      </c>
      <c r="D3631" s="23">
        <v>-68910.48</v>
      </c>
      <c r="E3631" s="23">
        <v>1537713.3399999999</v>
      </c>
      <c r="F3631" s="31">
        <v>-4.2891484081195815E-2</v>
      </c>
    </row>
    <row r="3632" spans="1:6" x14ac:dyDescent="0.2">
      <c r="A3632" s="37" t="s">
        <v>9</v>
      </c>
      <c r="B3632" s="23">
        <v>1606083.7399999995</v>
      </c>
      <c r="C3632" s="23">
        <v>1606623.8199999996</v>
      </c>
      <c r="D3632" s="23">
        <v>-68910.48</v>
      </c>
      <c r="E3632" s="23">
        <v>1537713.3399999999</v>
      </c>
      <c r="F3632" s="31">
        <v>-4.2891484081195815E-2</v>
      </c>
    </row>
    <row r="3633" spans="1:6" x14ac:dyDescent="0.2">
      <c r="A3633" s="38" t="s">
        <v>10</v>
      </c>
      <c r="B3633" s="23">
        <v>206208</v>
      </c>
      <c r="C3633" s="23">
        <v>196716.2</v>
      </c>
      <c r="D3633" s="23">
        <v>-17829.8</v>
      </c>
      <c r="E3633" s="23">
        <v>178886.40000000002</v>
      </c>
      <c r="F3633" s="31">
        <v>-9.0637171722511914E-2</v>
      </c>
    </row>
    <row r="3634" spans="1:6" x14ac:dyDescent="0.2">
      <c r="A3634" s="38" t="s">
        <v>13</v>
      </c>
      <c r="B3634" s="23">
        <v>34477.199999999997</v>
      </c>
      <c r="C3634" s="23">
        <v>34477.199999999997</v>
      </c>
      <c r="D3634" s="23">
        <v>0</v>
      </c>
      <c r="E3634" s="23">
        <v>34477.199999999997</v>
      </c>
      <c r="F3634" s="31">
        <v>0</v>
      </c>
    </row>
    <row r="3635" spans="1:6" x14ac:dyDescent="0.2">
      <c r="A3635" s="38" t="s">
        <v>733</v>
      </c>
      <c r="B3635" s="23">
        <v>957708.48</v>
      </c>
      <c r="C3635" s="23">
        <v>957708.48</v>
      </c>
      <c r="D3635" s="23">
        <v>-28042.23</v>
      </c>
      <c r="E3635" s="23">
        <v>929666.25</v>
      </c>
      <c r="F3635" s="31">
        <v>-2.9280548920272691E-2</v>
      </c>
    </row>
    <row r="3636" spans="1:6" x14ac:dyDescent="0.2">
      <c r="A3636" s="38" t="s">
        <v>15</v>
      </c>
      <c r="B3636" s="23">
        <v>99866.14</v>
      </c>
      <c r="C3636" s="23">
        <v>99892.160000000003</v>
      </c>
      <c r="D3636" s="23">
        <v>0</v>
      </c>
      <c r="E3636" s="23">
        <v>99892.160000000003</v>
      </c>
      <c r="F3636" s="31">
        <v>0</v>
      </c>
    </row>
    <row r="3637" spans="1:6" x14ac:dyDescent="0.2">
      <c r="A3637" s="38" t="s">
        <v>17</v>
      </c>
      <c r="B3637" s="23">
        <v>35712.160000000003</v>
      </c>
      <c r="C3637" s="23">
        <v>35848.5</v>
      </c>
      <c r="D3637" s="23">
        <v>0</v>
      </c>
      <c r="E3637" s="23">
        <v>35848.5</v>
      </c>
      <c r="F3637" s="31">
        <v>0</v>
      </c>
    </row>
    <row r="3638" spans="1:6" x14ac:dyDescent="0.2">
      <c r="A3638" s="38" t="s">
        <v>19</v>
      </c>
      <c r="B3638" s="23">
        <v>528</v>
      </c>
      <c r="C3638" s="23">
        <v>528</v>
      </c>
      <c r="D3638" s="23">
        <v>-241.06</v>
      </c>
      <c r="E3638" s="23">
        <v>286.94</v>
      </c>
      <c r="F3638" s="31">
        <v>-0.45655303030303029</v>
      </c>
    </row>
    <row r="3639" spans="1:6" x14ac:dyDescent="0.2">
      <c r="A3639" s="38" t="s">
        <v>21</v>
      </c>
      <c r="B3639" s="23">
        <v>4224</v>
      </c>
      <c r="C3639" s="23">
        <v>4224</v>
      </c>
      <c r="D3639" s="23">
        <v>-1928.46</v>
      </c>
      <c r="E3639" s="23">
        <v>2295.54</v>
      </c>
      <c r="F3639" s="31">
        <v>-0.45654829545454545</v>
      </c>
    </row>
    <row r="3640" spans="1:6" x14ac:dyDescent="0.2">
      <c r="A3640" s="38" t="s">
        <v>23</v>
      </c>
      <c r="B3640" s="23">
        <v>172.39</v>
      </c>
      <c r="C3640" s="23">
        <v>172.39</v>
      </c>
      <c r="D3640" s="23">
        <v>-172.39</v>
      </c>
      <c r="E3640" s="23">
        <v>0</v>
      </c>
      <c r="F3640" s="31">
        <v>-1</v>
      </c>
    </row>
    <row r="3641" spans="1:6" x14ac:dyDescent="0.2">
      <c r="A3641" s="38" t="s">
        <v>25</v>
      </c>
      <c r="B3641" s="23">
        <v>1034.32</v>
      </c>
      <c r="C3641" s="23">
        <v>1034.32</v>
      </c>
      <c r="D3641" s="23">
        <v>0</v>
      </c>
      <c r="E3641" s="23">
        <v>1034.32</v>
      </c>
      <c r="F3641" s="31">
        <v>0</v>
      </c>
    </row>
    <row r="3642" spans="1:6" x14ac:dyDescent="0.2">
      <c r="A3642" s="38" t="s">
        <v>27</v>
      </c>
      <c r="B3642" s="23">
        <v>2796.77</v>
      </c>
      <c r="C3642" s="23">
        <v>2796.77</v>
      </c>
      <c r="D3642" s="23">
        <v>-1398.39</v>
      </c>
      <c r="E3642" s="23">
        <v>1398.3799999999999</v>
      </c>
      <c r="F3642" s="31">
        <v>-0.50000178777661375</v>
      </c>
    </row>
    <row r="3643" spans="1:6" x14ac:dyDescent="0.2">
      <c r="A3643" s="38" t="s">
        <v>29</v>
      </c>
      <c r="B3643" s="23">
        <v>0</v>
      </c>
      <c r="C3643" s="23">
        <v>201</v>
      </c>
      <c r="D3643" s="23">
        <v>157.59</v>
      </c>
      <c r="E3643" s="23">
        <v>358.59000000000003</v>
      </c>
      <c r="F3643" s="31">
        <v>0.78402985074626863</v>
      </c>
    </row>
    <row r="3644" spans="1:6" x14ac:dyDescent="0.2">
      <c r="A3644" s="38" t="s">
        <v>265</v>
      </c>
      <c r="B3644" s="23">
        <v>0</v>
      </c>
      <c r="C3644" s="23">
        <v>9804</v>
      </c>
      <c r="D3644" s="23">
        <v>0</v>
      </c>
      <c r="E3644" s="23">
        <v>9804</v>
      </c>
      <c r="F3644" s="31">
        <v>0</v>
      </c>
    </row>
    <row r="3645" spans="1:6" x14ac:dyDescent="0.2">
      <c r="A3645" s="38" t="s">
        <v>31</v>
      </c>
      <c r="B3645" s="23">
        <v>1645.41</v>
      </c>
      <c r="C3645" s="23">
        <v>1645.41</v>
      </c>
      <c r="D3645" s="23">
        <v>-822.71</v>
      </c>
      <c r="E3645" s="23">
        <v>822.7</v>
      </c>
      <c r="F3645" s="31">
        <v>-0.50000303875629781</v>
      </c>
    </row>
    <row r="3646" spans="1:6" x14ac:dyDescent="0.2">
      <c r="A3646" s="38" t="s">
        <v>33</v>
      </c>
      <c r="B3646" s="23">
        <v>14090.81</v>
      </c>
      <c r="C3646" s="23">
        <v>14090.81</v>
      </c>
      <c r="D3646" s="23">
        <v>-8615.81</v>
      </c>
      <c r="E3646" s="23">
        <v>5475</v>
      </c>
      <c r="F3646" s="31">
        <v>-0.61144888051148227</v>
      </c>
    </row>
    <row r="3647" spans="1:6" x14ac:dyDescent="0.2">
      <c r="A3647" s="38" t="s">
        <v>35</v>
      </c>
      <c r="B3647" s="23">
        <v>137058.79</v>
      </c>
      <c r="C3647" s="23">
        <v>137098.29</v>
      </c>
      <c r="D3647" s="23">
        <v>-4781.46</v>
      </c>
      <c r="E3647" s="23">
        <v>132316.83000000002</v>
      </c>
      <c r="F3647" s="31">
        <v>-3.4876146157621656E-2</v>
      </c>
    </row>
    <row r="3648" spans="1:6" x14ac:dyDescent="0.2">
      <c r="A3648" s="38" t="s">
        <v>37</v>
      </c>
      <c r="B3648" s="23">
        <v>99866.14</v>
      </c>
      <c r="C3648" s="23">
        <v>99892.160000000003</v>
      </c>
      <c r="D3648" s="23">
        <v>-5235.76</v>
      </c>
      <c r="E3648" s="23">
        <v>94656.400000000009</v>
      </c>
      <c r="F3648" s="31">
        <v>-5.2414123390664494E-2</v>
      </c>
    </row>
    <row r="3649" spans="1:6" x14ac:dyDescent="0.2">
      <c r="A3649" s="38" t="s">
        <v>39</v>
      </c>
      <c r="B3649" s="23">
        <v>10695.13</v>
      </c>
      <c r="C3649" s="23">
        <v>10494.13</v>
      </c>
      <c r="D3649" s="23">
        <v>0</v>
      </c>
      <c r="E3649" s="23">
        <v>10494.13</v>
      </c>
      <c r="F3649" s="31">
        <v>0</v>
      </c>
    </row>
    <row r="3650" spans="1:6" x14ac:dyDescent="0.2">
      <c r="A3650" s="35" t="s">
        <v>772</v>
      </c>
      <c r="B3650" s="23">
        <v>84000</v>
      </c>
      <c r="C3650" s="23">
        <v>84000</v>
      </c>
      <c r="D3650" s="23">
        <v>-33600</v>
      </c>
      <c r="E3650" s="23">
        <v>50400</v>
      </c>
      <c r="F3650" s="31">
        <v>-0.4</v>
      </c>
    </row>
    <row r="3651" spans="1:6" x14ac:dyDescent="0.2">
      <c r="A3651" s="36" t="s">
        <v>773</v>
      </c>
      <c r="B3651" s="23">
        <v>84000</v>
      </c>
      <c r="C3651" s="23">
        <v>84000</v>
      </c>
      <c r="D3651" s="23">
        <v>-33600</v>
      </c>
      <c r="E3651" s="23">
        <v>50400</v>
      </c>
      <c r="F3651" s="31">
        <v>-0.4</v>
      </c>
    </row>
    <row r="3652" spans="1:6" x14ac:dyDescent="0.2">
      <c r="A3652" s="37" t="s">
        <v>231</v>
      </c>
      <c r="B3652" s="23">
        <v>84000</v>
      </c>
      <c r="C3652" s="23">
        <v>84000</v>
      </c>
      <c r="D3652" s="23">
        <v>-33600</v>
      </c>
      <c r="E3652" s="23">
        <v>50400</v>
      </c>
      <c r="F3652" s="31">
        <v>-0.4</v>
      </c>
    </row>
    <row r="3653" spans="1:6" x14ac:dyDescent="0.2">
      <c r="A3653" s="38" t="s">
        <v>232</v>
      </c>
      <c r="B3653" s="23">
        <v>84000</v>
      </c>
      <c r="C3653" s="23">
        <v>84000</v>
      </c>
      <c r="D3653" s="23">
        <v>-33600</v>
      </c>
      <c r="E3653" s="23">
        <v>50400</v>
      </c>
      <c r="F3653" s="31">
        <v>-0.4</v>
      </c>
    </row>
    <row r="3654" spans="1:6" x14ac:dyDescent="0.2">
      <c r="A3654" s="34" t="s">
        <v>1787</v>
      </c>
      <c r="B3654" s="23">
        <v>2182834.29</v>
      </c>
      <c r="C3654" s="23">
        <v>2182834.29</v>
      </c>
      <c r="D3654" s="23">
        <v>-817964.89</v>
      </c>
      <c r="E3654" s="23">
        <v>1364869.3999999997</v>
      </c>
      <c r="F3654" s="31">
        <v>-0.37472605856855951</v>
      </c>
    </row>
    <row r="3655" spans="1:6" x14ac:dyDescent="0.2">
      <c r="A3655" s="35" t="s">
        <v>7</v>
      </c>
      <c r="B3655" s="23">
        <v>1440834.29</v>
      </c>
      <c r="C3655" s="23">
        <v>1440834.29</v>
      </c>
      <c r="D3655" s="23">
        <v>-75964.889999999985</v>
      </c>
      <c r="E3655" s="23">
        <v>1364869.3999999997</v>
      </c>
      <c r="F3655" s="31">
        <v>-5.2722849898304391E-2</v>
      </c>
    </row>
    <row r="3656" spans="1:6" x14ac:dyDescent="0.2">
      <c r="A3656" s="36" t="s">
        <v>41</v>
      </c>
      <c r="B3656" s="23">
        <v>202511.51</v>
      </c>
      <c r="C3656" s="23">
        <v>202511.51</v>
      </c>
      <c r="D3656" s="23">
        <v>-32154.969999999998</v>
      </c>
      <c r="E3656" s="23">
        <v>170356.53999999998</v>
      </c>
      <c r="F3656" s="31">
        <v>-0.15878095027783851</v>
      </c>
    </row>
    <row r="3657" spans="1:6" x14ac:dyDescent="0.2">
      <c r="A3657" s="37" t="s">
        <v>42</v>
      </c>
      <c r="B3657" s="23">
        <v>202511.51</v>
      </c>
      <c r="C3657" s="23">
        <v>202511.51</v>
      </c>
      <c r="D3657" s="23">
        <v>-32154.969999999998</v>
      </c>
      <c r="E3657" s="23">
        <v>170356.53999999998</v>
      </c>
      <c r="F3657" s="31">
        <v>-0.15878095027783851</v>
      </c>
    </row>
    <row r="3658" spans="1:6" x14ac:dyDescent="0.2">
      <c r="A3658" s="38" t="s">
        <v>43</v>
      </c>
      <c r="B3658" s="23">
        <v>6000</v>
      </c>
      <c r="C3658" s="23">
        <v>6000</v>
      </c>
      <c r="D3658" s="23">
        <v>-789.88</v>
      </c>
      <c r="E3658" s="23">
        <v>5210.12</v>
      </c>
      <c r="F3658" s="31">
        <v>-0.13164666666666666</v>
      </c>
    </row>
    <row r="3659" spans="1:6" x14ac:dyDescent="0.2">
      <c r="A3659" s="38" t="s">
        <v>46</v>
      </c>
      <c r="B3659" s="23">
        <v>5811.51</v>
      </c>
      <c r="C3659" s="23">
        <v>5811.51</v>
      </c>
      <c r="D3659" s="23">
        <v>0</v>
      </c>
      <c r="E3659" s="23">
        <v>5811.51</v>
      </c>
      <c r="F3659" s="31">
        <v>0</v>
      </c>
    </row>
    <row r="3660" spans="1:6" x14ac:dyDescent="0.2">
      <c r="A3660" s="38" t="s">
        <v>48</v>
      </c>
      <c r="B3660" s="23">
        <v>700</v>
      </c>
      <c r="C3660" s="23">
        <v>700</v>
      </c>
      <c r="D3660" s="23">
        <v>-159.9</v>
      </c>
      <c r="E3660" s="23">
        <v>540.1</v>
      </c>
      <c r="F3660" s="31">
        <v>-0.22842857142857143</v>
      </c>
    </row>
    <row r="3661" spans="1:6" x14ac:dyDescent="0.2">
      <c r="A3661" s="38" t="s">
        <v>56</v>
      </c>
      <c r="B3661" s="23">
        <v>122000</v>
      </c>
      <c r="C3661" s="23">
        <v>122000</v>
      </c>
      <c r="D3661" s="23">
        <v>-27000</v>
      </c>
      <c r="E3661" s="23">
        <v>95000</v>
      </c>
      <c r="F3661" s="31">
        <v>-0.22131147540983606</v>
      </c>
    </row>
    <row r="3662" spans="1:6" x14ac:dyDescent="0.2">
      <c r="A3662" s="38" t="s">
        <v>58</v>
      </c>
      <c r="B3662" s="23">
        <v>63000</v>
      </c>
      <c r="C3662" s="23">
        <v>63000</v>
      </c>
      <c r="D3662" s="23">
        <v>-805.19</v>
      </c>
      <c r="E3662" s="23">
        <v>62194.81</v>
      </c>
      <c r="F3662" s="31">
        <v>-1.2780793650793652E-2</v>
      </c>
    </row>
    <row r="3663" spans="1:6" x14ac:dyDescent="0.2">
      <c r="A3663" s="38" t="s">
        <v>76</v>
      </c>
      <c r="B3663" s="23">
        <v>2000</v>
      </c>
      <c r="C3663" s="23">
        <v>2000</v>
      </c>
      <c r="D3663" s="23">
        <v>-400</v>
      </c>
      <c r="E3663" s="23">
        <v>1600</v>
      </c>
      <c r="F3663" s="31">
        <v>-0.2</v>
      </c>
    </row>
    <row r="3664" spans="1:6" x14ac:dyDescent="0.2">
      <c r="A3664" s="38" t="s">
        <v>82</v>
      </c>
      <c r="B3664" s="23">
        <v>3000</v>
      </c>
      <c r="C3664" s="23">
        <v>3000</v>
      </c>
      <c r="D3664" s="23">
        <v>-3000</v>
      </c>
      <c r="E3664" s="23">
        <v>0</v>
      </c>
      <c r="F3664" s="31">
        <v>-1</v>
      </c>
    </row>
    <row r="3665" spans="1:6" x14ac:dyDescent="0.2">
      <c r="A3665" s="36" t="s">
        <v>8</v>
      </c>
      <c r="B3665" s="23">
        <v>1238322.7799999998</v>
      </c>
      <c r="C3665" s="23">
        <v>1238322.7799999998</v>
      </c>
      <c r="D3665" s="23">
        <v>-43809.919999999991</v>
      </c>
      <c r="E3665" s="23">
        <v>1194512.8600000001</v>
      </c>
      <c r="F3665" s="31">
        <v>-3.5378433400054227E-2</v>
      </c>
    </row>
    <row r="3666" spans="1:6" x14ac:dyDescent="0.2">
      <c r="A3666" s="37" t="s">
        <v>9</v>
      </c>
      <c r="B3666" s="23">
        <v>1238322.7799999998</v>
      </c>
      <c r="C3666" s="23">
        <v>1238322.7799999998</v>
      </c>
      <c r="D3666" s="23">
        <v>-43809.919999999991</v>
      </c>
      <c r="E3666" s="23">
        <v>1194512.8600000001</v>
      </c>
      <c r="F3666" s="31">
        <v>-3.5378433400054227E-2</v>
      </c>
    </row>
    <row r="3667" spans="1:6" x14ac:dyDescent="0.2">
      <c r="A3667" s="38" t="s">
        <v>10</v>
      </c>
      <c r="B3667" s="23">
        <v>75084</v>
      </c>
      <c r="C3667" s="23">
        <v>74044.600000000006</v>
      </c>
      <c r="D3667" s="23">
        <v>1449.7</v>
      </c>
      <c r="E3667" s="23">
        <v>75494.3</v>
      </c>
      <c r="F3667" s="31">
        <v>1.9578740380797519E-2</v>
      </c>
    </row>
    <row r="3668" spans="1:6" x14ac:dyDescent="0.2">
      <c r="A3668" s="38" t="s">
        <v>13</v>
      </c>
      <c r="B3668" s="23">
        <v>22239.599999999999</v>
      </c>
      <c r="C3668" s="23">
        <v>22239.599999999999</v>
      </c>
      <c r="D3668" s="23">
        <v>0</v>
      </c>
      <c r="E3668" s="23">
        <v>22239.599999999999</v>
      </c>
      <c r="F3668" s="31">
        <v>0</v>
      </c>
    </row>
    <row r="3669" spans="1:6" x14ac:dyDescent="0.2">
      <c r="A3669" s="38" t="s">
        <v>733</v>
      </c>
      <c r="B3669" s="23">
        <v>829608</v>
      </c>
      <c r="C3669" s="23">
        <v>829608</v>
      </c>
      <c r="D3669" s="23">
        <v>-37021.699999999997</v>
      </c>
      <c r="E3669" s="23">
        <v>792586.3</v>
      </c>
      <c r="F3669" s="31">
        <v>-4.462553398713609E-2</v>
      </c>
    </row>
    <row r="3670" spans="1:6" x14ac:dyDescent="0.2">
      <c r="A3670" s="38" t="s">
        <v>15</v>
      </c>
      <c r="B3670" s="23">
        <v>77244.3</v>
      </c>
      <c r="C3670" s="23">
        <v>77244.3</v>
      </c>
      <c r="D3670" s="23">
        <v>0</v>
      </c>
      <c r="E3670" s="23">
        <v>77244.3</v>
      </c>
      <c r="F3670" s="31">
        <v>0</v>
      </c>
    </row>
    <row r="3671" spans="1:6" x14ac:dyDescent="0.2">
      <c r="A3671" s="38" t="s">
        <v>17</v>
      </c>
      <c r="B3671" s="23">
        <v>30436.5</v>
      </c>
      <c r="C3671" s="23">
        <v>30436.5</v>
      </c>
      <c r="D3671" s="23">
        <v>0</v>
      </c>
      <c r="E3671" s="23">
        <v>30436.5</v>
      </c>
      <c r="F3671" s="31">
        <v>0</v>
      </c>
    </row>
    <row r="3672" spans="1:6" x14ac:dyDescent="0.2">
      <c r="A3672" s="38" t="s">
        <v>19</v>
      </c>
      <c r="B3672" s="23">
        <v>396</v>
      </c>
      <c r="C3672" s="23">
        <v>396</v>
      </c>
      <c r="D3672" s="23">
        <v>-252.53</v>
      </c>
      <c r="E3672" s="23">
        <v>143.47</v>
      </c>
      <c r="F3672" s="31">
        <v>-0.63770202020202016</v>
      </c>
    </row>
    <row r="3673" spans="1:6" x14ac:dyDescent="0.2">
      <c r="A3673" s="38" t="s">
        <v>21</v>
      </c>
      <c r="B3673" s="23">
        <v>3168</v>
      </c>
      <c r="C3673" s="23">
        <v>3168</v>
      </c>
      <c r="D3673" s="23">
        <v>-1446.34</v>
      </c>
      <c r="E3673" s="23">
        <v>1721.66</v>
      </c>
      <c r="F3673" s="31">
        <v>-0.45654671717171713</v>
      </c>
    </row>
    <row r="3674" spans="1:6" x14ac:dyDescent="0.2">
      <c r="A3674" s="38" t="s">
        <v>23</v>
      </c>
      <c r="B3674" s="23">
        <v>111.2</v>
      </c>
      <c r="C3674" s="23">
        <v>111.2</v>
      </c>
      <c r="D3674" s="23">
        <v>-14.4</v>
      </c>
      <c r="E3674" s="23">
        <v>96.8</v>
      </c>
      <c r="F3674" s="31">
        <v>-0.12949640287769784</v>
      </c>
    </row>
    <row r="3675" spans="1:6" x14ac:dyDescent="0.2">
      <c r="A3675" s="38" t="s">
        <v>25</v>
      </c>
      <c r="B3675" s="23">
        <v>667.19</v>
      </c>
      <c r="C3675" s="23">
        <v>667.19</v>
      </c>
      <c r="D3675" s="23">
        <v>0</v>
      </c>
      <c r="E3675" s="23">
        <v>667.19</v>
      </c>
      <c r="F3675" s="31">
        <v>0</v>
      </c>
    </row>
    <row r="3676" spans="1:6" x14ac:dyDescent="0.2">
      <c r="A3676" s="38" t="s">
        <v>27</v>
      </c>
      <c r="B3676" s="23">
        <v>2297.33</v>
      </c>
      <c r="C3676" s="23">
        <v>2297.33</v>
      </c>
      <c r="D3676" s="23">
        <v>-1148.67</v>
      </c>
      <c r="E3676" s="23">
        <v>1148.6599999999999</v>
      </c>
      <c r="F3676" s="31">
        <v>-0.50000217643960598</v>
      </c>
    </row>
    <row r="3677" spans="1:6" x14ac:dyDescent="0.2">
      <c r="A3677" s="38" t="s">
        <v>31</v>
      </c>
      <c r="B3677" s="23">
        <v>1276.3</v>
      </c>
      <c r="C3677" s="23">
        <v>1276.3</v>
      </c>
      <c r="D3677" s="23">
        <v>-638.15</v>
      </c>
      <c r="E3677" s="23">
        <v>638.15</v>
      </c>
      <c r="F3677" s="31">
        <v>-0.5</v>
      </c>
    </row>
    <row r="3678" spans="1:6" x14ac:dyDescent="0.2">
      <c r="A3678" s="38" t="s">
        <v>33</v>
      </c>
      <c r="B3678" s="23">
        <v>5552.6</v>
      </c>
      <c r="C3678" s="23">
        <v>6592</v>
      </c>
      <c r="D3678" s="23">
        <v>3923.4</v>
      </c>
      <c r="E3678" s="23">
        <v>10515.4</v>
      </c>
      <c r="F3678" s="31">
        <v>0.59517597087378638</v>
      </c>
    </row>
    <row r="3679" spans="1:6" x14ac:dyDescent="0.2">
      <c r="A3679" s="38" t="s">
        <v>35</v>
      </c>
      <c r="B3679" s="23">
        <v>104701.53</v>
      </c>
      <c r="C3679" s="23">
        <v>104701.53</v>
      </c>
      <c r="D3679" s="23">
        <v>-2913.31</v>
      </c>
      <c r="E3679" s="23">
        <v>101788.22</v>
      </c>
      <c r="F3679" s="31">
        <v>-2.7824903800355162E-2</v>
      </c>
    </row>
    <row r="3680" spans="1:6" x14ac:dyDescent="0.2">
      <c r="A3680" s="38" t="s">
        <v>37</v>
      </c>
      <c r="B3680" s="23">
        <v>77244.3</v>
      </c>
      <c r="C3680" s="23">
        <v>77244.3</v>
      </c>
      <c r="D3680" s="23">
        <v>-5747.92</v>
      </c>
      <c r="E3680" s="23">
        <v>71496.38</v>
      </c>
      <c r="F3680" s="31">
        <v>-7.4412222002141259E-2</v>
      </c>
    </row>
    <row r="3681" spans="1:6" x14ac:dyDescent="0.2">
      <c r="A3681" s="38" t="s">
        <v>39</v>
      </c>
      <c r="B3681" s="23">
        <v>8295.93</v>
      </c>
      <c r="C3681" s="23">
        <v>8295.93</v>
      </c>
      <c r="D3681" s="23">
        <v>0</v>
      </c>
      <c r="E3681" s="23">
        <v>8295.93</v>
      </c>
      <c r="F3681" s="31">
        <v>0</v>
      </c>
    </row>
    <row r="3682" spans="1:6" x14ac:dyDescent="0.2">
      <c r="A3682" s="35" t="s">
        <v>772</v>
      </c>
      <c r="B3682" s="23">
        <v>742000</v>
      </c>
      <c r="C3682" s="23">
        <v>742000</v>
      </c>
      <c r="D3682" s="23">
        <v>-742000</v>
      </c>
      <c r="E3682" s="23">
        <v>0</v>
      </c>
      <c r="F3682" s="31">
        <v>-1</v>
      </c>
    </row>
    <row r="3683" spans="1:6" x14ac:dyDescent="0.2">
      <c r="A3683" s="36" t="s">
        <v>773</v>
      </c>
      <c r="B3683" s="23">
        <v>742000</v>
      </c>
      <c r="C3683" s="23">
        <v>742000</v>
      </c>
      <c r="D3683" s="23">
        <v>-742000</v>
      </c>
      <c r="E3683" s="23">
        <v>0</v>
      </c>
      <c r="F3683" s="31">
        <v>-1</v>
      </c>
    </row>
    <row r="3684" spans="1:6" x14ac:dyDescent="0.2">
      <c r="A3684" s="37" t="s">
        <v>121</v>
      </c>
      <c r="B3684" s="23">
        <v>502708.47</v>
      </c>
      <c r="C3684" s="23">
        <v>502708.47</v>
      </c>
      <c r="D3684" s="23">
        <v>-502708.47</v>
      </c>
      <c r="E3684" s="23">
        <v>0</v>
      </c>
      <c r="F3684" s="31">
        <v>-1</v>
      </c>
    </row>
    <row r="3685" spans="1:6" x14ac:dyDescent="0.2">
      <c r="A3685" s="38" t="s">
        <v>161</v>
      </c>
      <c r="B3685" s="23">
        <v>502708.47</v>
      </c>
      <c r="C3685" s="23">
        <v>502708.47</v>
      </c>
      <c r="D3685" s="23">
        <v>-502708.47</v>
      </c>
      <c r="E3685" s="23">
        <v>0</v>
      </c>
      <c r="F3685" s="31">
        <v>-1</v>
      </c>
    </row>
    <row r="3686" spans="1:6" x14ac:dyDescent="0.2">
      <c r="A3686" s="37" t="s">
        <v>231</v>
      </c>
      <c r="B3686" s="23">
        <v>239291.53</v>
      </c>
      <c r="C3686" s="23">
        <v>239291.53</v>
      </c>
      <c r="D3686" s="23">
        <v>-239291.53</v>
      </c>
      <c r="E3686" s="23">
        <v>0</v>
      </c>
      <c r="F3686" s="31">
        <v>-1</v>
      </c>
    </row>
    <row r="3687" spans="1:6" x14ac:dyDescent="0.2">
      <c r="A3687" s="38" t="s">
        <v>236</v>
      </c>
      <c r="B3687" s="23">
        <v>124571.42</v>
      </c>
      <c r="C3687" s="23">
        <v>124571.42</v>
      </c>
      <c r="D3687" s="23">
        <v>-124571.42</v>
      </c>
      <c r="E3687" s="23">
        <v>0</v>
      </c>
      <c r="F3687" s="31">
        <v>-1</v>
      </c>
    </row>
    <row r="3688" spans="1:6" x14ac:dyDescent="0.2">
      <c r="A3688" s="38" t="s">
        <v>234</v>
      </c>
      <c r="B3688" s="23">
        <v>114720.11</v>
      </c>
      <c r="C3688" s="23">
        <v>114720.11</v>
      </c>
      <c r="D3688" s="23">
        <v>-114720.11</v>
      </c>
      <c r="E3688" s="23">
        <v>0</v>
      </c>
      <c r="F3688" s="31">
        <v>-1</v>
      </c>
    </row>
    <row r="3689" spans="1:6" x14ac:dyDescent="0.2">
      <c r="A3689" s="34" t="s">
        <v>1790</v>
      </c>
      <c r="B3689" s="23">
        <v>3458868.1199999992</v>
      </c>
      <c r="C3689" s="23">
        <v>3458868.1199999992</v>
      </c>
      <c r="D3689" s="23">
        <v>-179480.83999999997</v>
      </c>
      <c r="E3689" s="23">
        <v>3279387.28</v>
      </c>
      <c r="F3689" s="31">
        <v>-5.189005008956514E-2</v>
      </c>
    </row>
    <row r="3690" spans="1:6" x14ac:dyDescent="0.2">
      <c r="A3690" s="35" t="s">
        <v>7</v>
      </c>
      <c r="B3690" s="23">
        <v>3458868.1199999992</v>
      </c>
      <c r="C3690" s="23">
        <v>3458868.1199999992</v>
      </c>
      <c r="D3690" s="23">
        <v>-179480.83999999997</v>
      </c>
      <c r="E3690" s="23">
        <v>3279387.28</v>
      </c>
      <c r="F3690" s="31">
        <v>-5.189005008956514E-2</v>
      </c>
    </row>
    <row r="3691" spans="1:6" x14ac:dyDescent="0.2">
      <c r="A3691" s="36" t="s">
        <v>41</v>
      </c>
      <c r="B3691" s="23">
        <v>597857</v>
      </c>
      <c r="C3691" s="23">
        <v>597857</v>
      </c>
      <c r="D3691" s="23">
        <v>-9000</v>
      </c>
      <c r="E3691" s="23">
        <v>588857</v>
      </c>
      <c r="F3691" s="31">
        <v>-1.5053767037937165E-2</v>
      </c>
    </row>
    <row r="3692" spans="1:6" x14ac:dyDescent="0.2">
      <c r="A3692" s="37" t="s">
        <v>42</v>
      </c>
      <c r="B3692" s="23">
        <v>596857</v>
      </c>
      <c r="C3692" s="23">
        <v>596857</v>
      </c>
      <c r="D3692" s="23">
        <v>-9000</v>
      </c>
      <c r="E3692" s="23">
        <v>587857</v>
      </c>
      <c r="F3692" s="31">
        <v>-1.5078988769504253E-2</v>
      </c>
    </row>
    <row r="3693" spans="1:6" x14ac:dyDescent="0.2">
      <c r="A3693" s="38" t="s">
        <v>43</v>
      </c>
      <c r="B3693" s="23">
        <v>24300</v>
      </c>
      <c r="C3693" s="23">
        <v>24300</v>
      </c>
      <c r="D3693" s="23">
        <v>0</v>
      </c>
      <c r="E3693" s="23">
        <v>24300</v>
      </c>
      <c r="F3693" s="31">
        <v>0</v>
      </c>
    </row>
    <row r="3694" spans="1:6" x14ac:dyDescent="0.2">
      <c r="A3694" s="38" t="s">
        <v>46</v>
      </c>
      <c r="B3694" s="23">
        <v>24700</v>
      </c>
      <c r="C3694" s="23">
        <v>24700</v>
      </c>
      <c r="D3694" s="23">
        <v>0</v>
      </c>
      <c r="E3694" s="23">
        <v>24700</v>
      </c>
      <c r="F3694" s="31">
        <v>0</v>
      </c>
    </row>
    <row r="3695" spans="1:6" x14ac:dyDescent="0.2">
      <c r="A3695" s="38" t="s">
        <v>48</v>
      </c>
      <c r="B3695" s="23">
        <v>5000</v>
      </c>
      <c r="C3695" s="23">
        <v>5000</v>
      </c>
      <c r="D3695" s="23">
        <v>0</v>
      </c>
      <c r="E3695" s="23">
        <v>5000</v>
      </c>
      <c r="F3695" s="31">
        <v>0</v>
      </c>
    </row>
    <row r="3696" spans="1:6" x14ac:dyDescent="0.2">
      <c r="A3696" s="38" t="s">
        <v>52</v>
      </c>
      <c r="B3696" s="23">
        <v>800</v>
      </c>
      <c r="C3696" s="23">
        <v>800</v>
      </c>
      <c r="D3696" s="23">
        <v>0</v>
      </c>
      <c r="E3696" s="23">
        <v>800</v>
      </c>
      <c r="F3696" s="31">
        <v>0</v>
      </c>
    </row>
    <row r="3697" spans="1:6" x14ac:dyDescent="0.2">
      <c r="A3697" s="38" t="s">
        <v>54</v>
      </c>
      <c r="B3697" s="23">
        <v>10000</v>
      </c>
      <c r="C3697" s="23">
        <v>10000</v>
      </c>
      <c r="D3697" s="23">
        <v>0</v>
      </c>
      <c r="E3697" s="23">
        <v>10000</v>
      </c>
      <c r="F3697" s="31">
        <v>0</v>
      </c>
    </row>
    <row r="3698" spans="1:6" x14ac:dyDescent="0.2">
      <c r="A3698" s="38" t="s">
        <v>612</v>
      </c>
      <c r="B3698" s="23">
        <v>41000</v>
      </c>
      <c r="C3698" s="23">
        <v>25763</v>
      </c>
      <c r="D3698" s="23">
        <v>0</v>
      </c>
      <c r="E3698" s="23">
        <v>25763</v>
      </c>
      <c r="F3698" s="31">
        <v>0</v>
      </c>
    </row>
    <row r="3699" spans="1:6" x14ac:dyDescent="0.2">
      <c r="A3699" s="38" t="s">
        <v>56</v>
      </c>
      <c r="B3699" s="23">
        <v>184800</v>
      </c>
      <c r="C3699" s="23">
        <v>124453.28</v>
      </c>
      <c r="D3699" s="23">
        <v>0</v>
      </c>
      <c r="E3699" s="23">
        <v>124453.28</v>
      </c>
      <c r="F3699" s="31">
        <v>0</v>
      </c>
    </row>
    <row r="3700" spans="1:6" x14ac:dyDescent="0.2">
      <c r="A3700" s="38" t="s">
        <v>58</v>
      </c>
      <c r="B3700" s="23">
        <v>179021</v>
      </c>
      <c r="C3700" s="23">
        <v>150021</v>
      </c>
      <c r="D3700" s="23">
        <v>0</v>
      </c>
      <c r="E3700" s="23">
        <v>150021</v>
      </c>
      <c r="F3700" s="31">
        <v>0</v>
      </c>
    </row>
    <row r="3701" spans="1:6" x14ac:dyDescent="0.2">
      <c r="A3701" s="38" t="s">
        <v>272</v>
      </c>
      <c r="B3701" s="23">
        <v>800</v>
      </c>
      <c r="C3701" s="23">
        <v>800</v>
      </c>
      <c r="D3701" s="23">
        <v>0</v>
      </c>
      <c r="E3701" s="23">
        <v>800</v>
      </c>
      <c r="F3701" s="31">
        <v>0</v>
      </c>
    </row>
    <row r="3702" spans="1:6" x14ac:dyDescent="0.2">
      <c r="A3702" s="38" t="s">
        <v>62</v>
      </c>
      <c r="B3702" s="23">
        <v>30936</v>
      </c>
      <c r="C3702" s="23">
        <v>137519.72</v>
      </c>
      <c r="D3702" s="23">
        <v>0</v>
      </c>
      <c r="E3702" s="23">
        <v>137519.72</v>
      </c>
      <c r="F3702" s="31">
        <v>0</v>
      </c>
    </row>
    <row r="3703" spans="1:6" x14ac:dyDescent="0.2">
      <c r="A3703" s="38" t="s">
        <v>299</v>
      </c>
      <c r="B3703" s="23">
        <v>17000</v>
      </c>
      <c r="C3703" s="23">
        <v>17000</v>
      </c>
      <c r="D3703" s="23">
        <v>0</v>
      </c>
      <c r="E3703" s="23">
        <v>17000</v>
      </c>
      <c r="F3703" s="31">
        <v>0</v>
      </c>
    </row>
    <row r="3704" spans="1:6" x14ac:dyDescent="0.2">
      <c r="A3704" s="38" t="s">
        <v>64</v>
      </c>
      <c r="B3704" s="23">
        <v>6000</v>
      </c>
      <c r="C3704" s="23">
        <v>7000</v>
      </c>
      <c r="D3704" s="23">
        <v>0</v>
      </c>
      <c r="E3704" s="23">
        <v>7000</v>
      </c>
      <c r="F3704" s="31">
        <v>0</v>
      </c>
    </row>
    <row r="3705" spans="1:6" x14ac:dyDescent="0.2">
      <c r="A3705" s="38" t="s">
        <v>66</v>
      </c>
      <c r="B3705" s="23">
        <v>2000</v>
      </c>
      <c r="C3705" s="23">
        <v>2000</v>
      </c>
      <c r="D3705" s="23">
        <v>0</v>
      </c>
      <c r="E3705" s="23">
        <v>2000</v>
      </c>
      <c r="F3705" s="31">
        <v>0</v>
      </c>
    </row>
    <row r="3706" spans="1:6" x14ac:dyDescent="0.2">
      <c r="A3706" s="38" t="s">
        <v>70</v>
      </c>
      <c r="B3706" s="23">
        <v>3000</v>
      </c>
      <c r="C3706" s="23">
        <v>3000</v>
      </c>
      <c r="D3706" s="23">
        <v>0</v>
      </c>
      <c r="E3706" s="23">
        <v>3000</v>
      </c>
      <c r="F3706" s="31">
        <v>0</v>
      </c>
    </row>
    <row r="3707" spans="1:6" x14ac:dyDescent="0.2">
      <c r="A3707" s="38" t="s">
        <v>74</v>
      </c>
      <c r="B3707" s="23">
        <v>500</v>
      </c>
      <c r="C3707" s="23">
        <v>500</v>
      </c>
      <c r="D3707" s="23">
        <v>0</v>
      </c>
      <c r="E3707" s="23">
        <v>500</v>
      </c>
      <c r="F3707" s="31">
        <v>0</v>
      </c>
    </row>
    <row r="3708" spans="1:6" x14ac:dyDescent="0.2">
      <c r="A3708" s="38" t="s">
        <v>76</v>
      </c>
      <c r="B3708" s="23">
        <v>4000</v>
      </c>
      <c r="C3708" s="23">
        <v>4000</v>
      </c>
      <c r="D3708" s="23">
        <v>0</v>
      </c>
      <c r="E3708" s="23">
        <v>4000</v>
      </c>
      <c r="F3708" s="31">
        <v>0</v>
      </c>
    </row>
    <row r="3709" spans="1:6" x14ac:dyDescent="0.2">
      <c r="A3709" s="38" t="s">
        <v>78</v>
      </c>
      <c r="B3709" s="23">
        <v>1000</v>
      </c>
      <c r="C3709" s="23">
        <v>7000</v>
      </c>
      <c r="D3709" s="23">
        <v>0</v>
      </c>
      <c r="E3709" s="23">
        <v>7000</v>
      </c>
      <c r="F3709" s="31">
        <v>0</v>
      </c>
    </row>
    <row r="3710" spans="1:6" x14ac:dyDescent="0.2">
      <c r="A3710" s="38" t="s">
        <v>82</v>
      </c>
      <c r="B3710" s="23">
        <v>40000</v>
      </c>
      <c r="C3710" s="23">
        <v>25000</v>
      </c>
      <c r="D3710" s="23">
        <v>0</v>
      </c>
      <c r="E3710" s="23">
        <v>25000</v>
      </c>
      <c r="F3710" s="31">
        <v>0</v>
      </c>
    </row>
    <row r="3711" spans="1:6" x14ac:dyDescent="0.2">
      <c r="A3711" s="38" t="s">
        <v>86</v>
      </c>
      <c r="B3711" s="23">
        <v>8000</v>
      </c>
      <c r="C3711" s="23">
        <v>8000</v>
      </c>
      <c r="D3711" s="23">
        <v>-1000</v>
      </c>
      <c r="E3711" s="23">
        <v>7000</v>
      </c>
      <c r="F3711" s="31">
        <v>-0.125</v>
      </c>
    </row>
    <row r="3712" spans="1:6" x14ac:dyDescent="0.2">
      <c r="A3712" s="38" t="s">
        <v>766</v>
      </c>
      <c r="B3712" s="23">
        <v>3000</v>
      </c>
      <c r="C3712" s="23">
        <v>3000</v>
      </c>
      <c r="D3712" s="23">
        <v>0</v>
      </c>
      <c r="E3712" s="23">
        <v>3000</v>
      </c>
      <c r="F3712" s="31">
        <v>0</v>
      </c>
    </row>
    <row r="3713" spans="1:6" x14ac:dyDescent="0.2">
      <c r="A3713" s="38" t="s">
        <v>88</v>
      </c>
      <c r="B3713" s="23">
        <v>3000</v>
      </c>
      <c r="C3713" s="23">
        <v>9000</v>
      </c>
      <c r="D3713" s="23">
        <v>0</v>
      </c>
      <c r="E3713" s="23">
        <v>9000</v>
      </c>
      <c r="F3713" s="31">
        <v>0</v>
      </c>
    </row>
    <row r="3714" spans="1:6" x14ac:dyDescent="0.2">
      <c r="A3714" s="38" t="s">
        <v>769</v>
      </c>
      <c r="B3714" s="23">
        <v>4000</v>
      </c>
      <c r="C3714" s="23">
        <v>4000</v>
      </c>
      <c r="D3714" s="23">
        <v>-4000</v>
      </c>
      <c r="E3714" s="23">
        <v>0</v>
      </c>
      <c r="F3714" s="31">
        <v>-1</v>
      </c>
    </row>
    <row r="3715" spans="1:6" x14ac:dyDescent="0.2">
      <c r="A3715" s="38" t="s">
        <v>923</v>
      </c>
      <c r="B3715" s="23">
        <v>4000</v>
      </c>
      <c r="C3715" s="23">
        <v>4000</v>
      </c>
      <c r="D3715" s="23">
        <v>-4000</v>
      </c>
      <c r="E3715" s="23">
        <v>0</v>
      </c>
      <c r="F3715" s="31">
        <v>-1</v>
      </c>
    </row>
    <row r="3716" spans="1:6" x14ac:dyDescent="0.2">
      <c r="A3716" s="37" t="s">
        <v>90</v>
      </c>
      <c r="B3716" s="23">
        <v>1000</v>
      </c>
      <c r="C3716" s="23">
        <v>1000</v>
      </c>
      <c r="D3716" s="23">
        <v>0</v>
      </c>
      <c r="E3716" s="23">
        <v>1000</v>
      </c>
      <c r="F3716" s="31">
        <v>0</v>
      </c>
    </row>
    <row r="3717" spans="1:6" x14ac:dyDescent="0.2">
      <c r="A3717" s="38" t="s">
        <v>91</v>
      </c>
      <c r="B3717" s="23">
        <v>1000</v>
      </c>
      <c r="C3717" s="23">
        <v>1000</v>
      </c>
      <c r="D3717" s="23">
        <v>0</v>
      </c>
      <c r="E3717" s="23">
        <v>1000</v>
      </c>
      <c r="F3717" s="31">
        <v>0</v>
      </c>
    </row>
    <row r="3718" spans="1:6" x14ac:dyDescent="0.2">
      <c r="A3718" s="36" t="s">
        <v>8</v>
      </c>
      <c r="B3718" s="23">
        <v>2861011.1199999992</v>
      </c>
      <c r="C3718" s="23">
        <v>2861011.1199999992</v>
      </c>
      <c r="D3718" s="23">
        <v>-170480.83999999997</v>
      </c>
      <c r="E3718" s="23">
        <v>2690530.28</v>
      </c>
      <c r="F3718" s="31">
        <v>-5.9587618799608166E-2</v>
      </c>
    </row>
    <row r="3719" spans="1:6" x14ac:dyDescent="0.2">
      <c r="A3719" s="37" t="s">
        <v>9</v>
      </c>
      <c r="B3719" s="23">
        <v>2861011.1199999992</v>
      </c>
      <c r="C3719" s="23">
        <v>2861011.1199999992</v>
      </c>
      <c r="D3719" s="23">
        <v>-170480.83999999997</v>
      </c>
      <c r="E3719" s="23">
        <v>2690530.28</v>
      </c>
      <c r="F3719" s="31">
        <v>-5.9587618799608166E-2</v>
      </c>
    </row>
    <row r="3720" spans="1:6" x14ac:dyDescent="0.2">
      <c r="A3720" s="38" t="s">
        <v>10</v>
      </c>
      <c r="B3720" s="23">
        <v>168360</v>
      </c>
      <c r="C3720" s="23">
        <v>168360</v>
      </c>
      <c r="D3720" s="23">
        <v>-20780.29</v>
      </c>
      <c r="E3720" s="23">
        <v>147579.71</v>
      </c>
      <c r="F3720" s="31">
        <v>-0.12342771442147779</v>
      </c>
    </row>
    <row r="3721" spans="1:6" x14ac:dyDescent="0.2">
      <c r="A3721" s="38" t="s">
        <v>13</v>
      </c>
      <c r="B3721" s="23">
        <v>122313.36</v>
      </c>
      <c r="C3721" s="23">
        <v>122313.36</v>
      </c>
      <c r="D3721" s="23">
        <v>-25373.16</v>
      </c>
      <c r="E3721" s="23">
        <v>96940.2</v>
      </c>
      <c r="F3721" s="31">
        <v>-0.20744389656207629</v>
      </c>
    </row>
    <row r="3722" spans="1:6" x14ac:dyDescent="0.2">
      <c r="A3722" s="38" t="s">
        <v>733</v>
      </c>
      <c r="B3722" s="23">
        <v>1847772</v>
      </c>
      <c r="C3722" s="23">
        <v>1847772</v>
      </c>
      <c r="D3722" s="23">
        <v>-73436.639999999999</v>
      </c>
      <c r="E3722" s="23">
        <v>1774335.36</v>
      </c>
      <c r="F3722" s="31">
        <v>-3.9743344958144189E-2</v>
      </c>
    </row>
    <row r="3723" spans="1:6" x14ac:dyDescent="0.2">
      <c r="A3723" s="38" t="s">
        <v>15</v>
      </c>
      <c r="B3723" s="23">
        <v>178203.78</v>
      </c>
      <c r="C3723" s="23">
        <v>178203.78</v>
      </c>
      <c r="D3723" s="23">
        <v>0</v>
      </c>
      <c r="E3723" s="23">
        <v>178203.78</v>
      </c>
      <c r="F3723" s="31">
        <v>0</v>
      </c>
    </row>
    <row r="3724" spans="1:6" x14ac:dyDescent="0.2">
      <c r="A3724" s="38" t="s">
        <v>17</v>
      </c>
      <c r="B3724" s="23">
        <v>66960.3</v>
      </c>
      <c r="C3724" s="23">
        <v>66960.3</v>
      </c>
      <c r="D3724" s="23">
        <v>0</v>
      </c>
      <c r="E3724" s="23">
        <v>66960.3</v>
      </c>
      <c r="F3724" s="31">
        <v>0</v>
      </c>
    </row>
    <row r="3725" spans="1:6" x14ac:dyDescent="0.2">
      <c r="A3725" s="38" t="s">
        <v>19</v>
      </c>
      <c r="B3725" s="23">
        <v>1848</v>
      </c>
      <c r="C3725" s="23">
        <v>1848</v>
      </c>
      <c r="D3725" s="23">
        <v>-1274.1099999999999</v>
      </c>
      <c r="E3725" s="23">
        <v>573.8900000000001</v>
      </c>
      <c r="F3725" s="31">
        <v>-0.68945346320346312</v>
      </c>
    </row>
    <row r="3726" spans="1:6" x14ac:dyDescent="0.2">
      <c r="A3726" s="38" t="s">
        <v>21</v>
      </c>
      <c r="B3726" s="23">
        <v>14784</v>
      </c>
      <c r="C3726" s="23">
        <v>14784</v>
      </c>
      <c r="D3726" s="23">
        <v>-8471.26</v>
      </c>
      <c r="E3726" s="23">
        <v>6312.74</v>
      </c>
      <c r="F3726" s="31">
        <v>-0.57300189393939394</v>
      </c>
    </row>
    <row r="3727" spans="1:6" x14ac:dyDescent="0.2">
      <c r="A3727" s="38" t="s">
        <v>23</v>
      </c>
      <c r="B3727" s="23">
        <v>611.57000000000005</v>
      </c>
      <c r="C3727" s="23">
        <v>611.57000000000005</v>
      </c>
      <c r="D3727" s="23">
        <v>-563.16999999999996</v>
      </c>
      <c r="E3727" s="23">
        <v>48.400000000000091</v>
      </c>
      <c r="F3727" s="31">
        <v>-0.92085942737544335</v>
      </c>
    </row>
    <row r="3728" spans="1:6" x14ac:dyDescent="0.2">
      <c r="A3728" s="38" t="s">
        <v>25</v>
      </c>
      <c r="B3728" s="23">
        <v>3669.4</v>
      </c>
      <c r="C3728" s="23">
        <v>3669.4</v>
      </c>
      <c r="D3728" s="23">
        <v>0</v>
      </c>
      <c r="E3728" s="23">
        <v>3669.4</v>
      </c>
      <c r="F3728" s="31">
        <v>0</v>
      </c>
    </row>
    <row r="3729" spans="1:6" x14ac:dyDescent="0.2">
      <c r="A3729" s="38" t="s">
        <v>27</v>
      </c>
      <c r="B3729" s="23">
        <v>6639.29</v>
      </c>
      <c r="C3729" s="23">
        <v>6639.29</v>
      </c>
      <c r="D3729" s="23">
        <v>-3020.08</v>
      </c>
      <c r="E3729" s="23">
        <v>3619.21</v>
      </c>
      <c r="F3729" s="31">
        <v>-0.45487996457452529</v>
      </c>
    </row>
    <row r="3730" spans="1:6" x14ac:dyDescent="0.2">
      <c r="A3730" s="38" t="s">
        <v>29</v>
      </c>
      <c r="B3730" s="23">
        <v>1663.77</v>
      </c>
      <c r="C3730" s="23">
        <v>1663.77</v>
      </c>
      <c r="D3730" s="23">
        <v>-734.62</v>
      </c>
      <c r="E3730" s="23">
        <v>929.15</v>
      </c>
      <c r="F3730" s="31">
        <v>-0.44153939546932569</v>
      </c>
    </row>
    <row r="3731" spans="1:6" x14ac:dyDescent="0.2">
      <c r="A3731" s="38" t="s">
        <v>31</v>
      </c>
      <c r="B3731" s="23">
        <v>2925.97</v>
      </c>
      <c r="C3731" s="23">
        <v>2925.97</v>
      </c>
      <c r="D3731" s="23">
        <v>-1462.99</v>
      </c>
      <c r="E3731" s="23">
        <v>1462.9799999999998</v>
      </c>
      <c r="F3731" s="31">
        <v>-0.50000170883501882</v>
      </c>
    </row>
    <row r="3732" spans="1:6" x14ac:dyDescent="0.2">
      <c r="A3732" s="38" t="s">
        <v>33</v>
      </c>
      <c r="B3732" s="23">
        <v>12851.93</v>
      </c>
      <c r="C3732" s="23">
        <v>12851.93</v>
      </c>
      <c r="D3732" s="23">
        <v>-6425.97</v>
      </c>
      <c r="E3732" s="23">
        <v>6425.96</v>
      </c>
      <c r="F3732" s="31">
        <v>-0.50000038904662569</v>
      </c>
    </row>
    <row r="3733" spans="1:6" x14ac:dyDescent="0.2">
      <c r="A3733" s="38" t="s">
        <v>35</v>
      </c>
      <c r="B3733" s="23">
        <v>242185.19</v>
      </c>
      <c r="C3733" s="23">
        <v>242185.19</v>
      </c>
      <c r="D3733" s="23">
        <v>-13706.72</v>
      </c>
      <c r="E3733" s="23">
        <v>228478.47</v>
      </c>
      <c r="F3733" s="31">
        <v>-5.659602884883258E-2</v>
      </c>
    </row>
    <row r="3734" spans="1:6" x14ac:dyDescent="0.2">
      <c r="A3734" s="38" t="s">
        <v>37</v>
      </c>
      <c r="B3734" s="23">
        <v>178203.78</v>
      </c>
      <c r="C3734" s="23">
        <v>178203.78</v>
      </c>
      <c r="D3734" s="23">
        <v>-15231.83</v>
      </c>
      <c r="E3734" s="23">
        <v>162971.95000000001</v>
      </c>
      <c r="F3734" s="31">
        <v>-8.5474225069748805E-2</v>
      </c>
    </row>
    <row r="3735" spans="1:6" x14ac:dyDescent="0.2">
      <c r="A3735" s="38" t="s">
        <v>39</v>
      </c>
      <c r="B3735" s="23">
        <v>12018.78</v>
      </c>
      <c r="C3735" s="23">
        <v>12018.78</v>
      </c>
      <c r="D3735" s="23">
        <v>0</v>
      </c>
      <c r="E3735" s="23">
        <v>12018.78</v>
      </c>
      <c r="F3735" s="31">
        <v>0</v>
      </c>
    </row>
    <row r="3736" spans="1:6" x14ac:dyDescent="0.2">
      <c r="A3736" s="24" t="s">
        <v>789</v>
      </c>
      <c r="B3736" s="23">
        <v>34413202.309999995</v>
      </c>
      <c r="C3736" s="23">
        <v>33744394.309999995</v>
      </c>
      <c r="D3736" s="23">
        <v>-12565955</v>
      </c>
      <c r="E3736" s="23">
        <v>21178439.309999999</v>
      </c>
      <c r="F3736" s="31">
        <v>-0.37238644393970166</v>
      </c>
    </row>
    <row r="3737" spans="1:6" x14ac:dyDescent="0.2">
      <c r="A3737" s="34" t="s">
        <v>790</v>
      </c>
      <c r="B3737" s="23">
        <v>750000</v>
      </c>
      <c r="C3737" s="23">
        <v>750000</v>
      </c>
      <c r="D3737" s="23">
        <v>0</v>
      </c>
      <c r="E3737" s="23">
        <v>750000</v>
      </c>
      <c r="F3737" s="31">
        <v>0</v>
      </c>
    </row>
    <row r="3738" spans="1:6" x14ac:dyDescent="0.2">
      <c r="A3738" s="35" t="s">
        <v>792</v>
      </c>
      <c r="B3738" s="23">
        <v>750000</v>
      </c>
      <c r="C3738" s="23">
        <v>750000</v>
      </c>
      <c r="D3738" s="23">
        <v>0</v>
      </c>
      <c r="E3738" s="23">
        <v>750000</v>
      </c>
      <c r="F3738" s="31">
        <v>0</v>
      </c>
    </row>
    <row r="3739" spans="1:6" x14ac:dyDescent="0.2">
      <c r="A3739" s="36" t="s">
        <v>793</v>
      </c>
      <c r="B3739" s="23">
        <v>750000</v>
      </c>
      <c r="C3739" s="23">
        <v>750000</v>
      </c>
      <c r="D3739" s="23">
        <v>0</v>
      </c>
      <c r="E3739" s="23">
        <v>750000</v>
      </c>
      <c r="F3739" s="31">
        <v>0</v>
      </c>
    </row>
    <row r="3740" spans="1:6" x14ac:dyDescent="0.2">
      <c r="A3740" s="37" t="s">
        <v>575</v>
      </c>
      <c r="B3740" s="23">
        <v>750000</v>
      </c>
      <c r="C3740" s="23">
        <v>750000</v>
      </c>
      <c r="D3740" s="23">
        <v>0</v>
      </c>
      <c r="E3740" s="23">
        <v>750000</v>
      </c>
      <c r="F3740" s="31">
        <v>0</v>
      </c>
    </row>
    <row r="3741" spans="1:6" x14ac:dyDescent="0.2">
      <c r="A3741" s="38" t="s">
        <v>794</v>
      </c>
      <c r="B3741" s="23">
        <v>0</v>
      </c>
      <c r="C3741" s="23">
        <v>750000</v>
      </c>
      <c r="D3741" s="23">
        <v>0</v>
      </c>
      <c r="E3741" s="23">
        <v>750000</v>
      </c>
      <c r="F3741" s="31">
        <v>0</v>
      </c>
    </row>
    <row r="3742" spans="1:6" x14ac:dyDescent="0.2">
      <c r="A3742" s="38" t="s">
        <v>796</v>
      </c>
      <c r="B3742" s="23">
        <v>750000</v>
      </c>
      <c r="C3742" s="23">
        <v>0</v>
      </c>
      <c r="D3742" s="23">
        <v>0</v>
      </c>
      <c r="E3742" s="23">
        <v>0</v>
      </c>
      <c r="F3742" s="31">
        <v>0</v>
      </c>
    </row>
    <row r="3743" spans="1:6" x14ac:dyDescent="0.2">
      <c r="A3743" s="34" t="s">
        <v>1371</v>
      </c>
      <c r="B3743" s="23">
        <v>3406296.25</v>
      </c>
      <c r="C3743" s="23">
        <v>2737488.25</v>
      </c>
      <c r="D3743" s="23">
        <v>-524385.88</v>
      </c>
      <c r="E3743" s="23">
        <v>2213102.37</v>
      </c>
      <c r="F3743" s="31">
        <v>-0.19155730805419896</v>
      </c>
    </row>
    <row r="3744" spans="1:6" x14ac:dyDescent="0.2">
      <c r="A3744" s="35" t="s">
        <v>1419</v>
      </c>
      <c r="B3744" s="23">
        <v>377839.58</v>
      </c>
      <c r="C3744" s="23">
        <v>377839.58</v>
      </c>
      <c r="D3744" s="23">
        <v>0</v>
      </c>
      <c r="E3744" s="23">
        <v>377839.58</v>
      </c>
      <c r="F3744" s="31">
        <v>0</v>
      </c>
    </row>
    <row r="3745" spans="1:6" x14ac:dyDescent="0.2">
      <c r="A3745" s="36" t="s">
        <v>1420</v>
      </c>
      <c r="B3745" s="23">
        <v>377839.58</v>
      </c>
      <c r="C3745" s="23">
        <v>377839.58</v>
      </c>
      <c r="D3745" s="23">
        <v>0</v>
      </c>
      <c r="E3745" s="23">
        <v>377839.58</v>
      </c>
      <c r="F3745" s="31">
        <v>0</v>
      </c>
    </row>
    <row r="3746" spans="1:6" x14ac:dyDescent="0.2">
      <c r="A3746" s="37" t="s">
        <v>575</v>
      </c>
      <c r="B3746" s="23">
        <v>377839.58</v>
      </c>
      <c r="C3746" s="23">
        <v>377839.58</v>
      </c>
      <c r="D3746" s="23">
        <v>0</v>
      </c>
      <c r="E3746" s="23">
        <v>377839.58</v>
      </c>
      <c r="F3746" s="31">
        <v>0</v>
      </c>
    </row>
    <row r="3747" spans="1:6" x14ac:dyDescent="0.2">
      <c r="A3747" s="38" t="s">
        <v>576</v>
      </c>
      <c r="B3747" s="23">
        <v>74179.58</v>
      </c>
      <c r="C3747" s="23">
        <v>74179.58</v>
      </c>
      <c r="D3747" s="23">
        <v>0</v>
      </c>
      <c r="E3747" s="23">
        <v>74179.58</v>
      </c>
      <c r="F3747" s="31">
        <v>0</v>
      </c>
    </row>
    <row r="3748" spans="1:6" x14ac:dyDescent="0.2">
      <c r="A3748" s="38" t="s">
        <v>1422</v>
      </c>
      <c r="B3748" s="23">
        <v>303660</v>
      </c>
      <c r="C3748" s="23">
        <v>303660</v>
      </c>
      <c r="D3748" s="23">
        <v>0</v>
      </c>
      <c r="E3748" s="23">
        <v>303660</v>
      </c>
      <c r="F3748" s="31">
        <v>0</v>
      </c>
    </row>
    <row r="3749" spans="1:6" x14ac:dyDescent="0.2">
      <c r="A3749" s="35" t="s">
        <v>7</v>
      </c>
      <c r="B3749" s="23">
        <v>961879.89000000013</v>
      </c>
      <c r="C3749" s="23">
        <v>956095.56000000017</v>
      </c>
      <c r="D3749" s="23">
        <v>-52012.28</v>
      </c>
      <c r="E3749" s="23">
        <v>904083.28000000014</v>
      </c>
      <c r="F3749" s="31">
        <v>-5.440071283251225E-2</v>
      </c>
    </row>
    <row r="3750" spans="1:6" x14ac:dyDescent="0.2">
      <c r="A3750" s="36" t="s">
        <v>8</v>
      </c>
      <c r="B3750" s="23">
        <v>961879.89000000013</v>
      </c>
      <c r="C3750" s="23">
        <v>956095.56000000017</v>
      </c>
      <c r="D3750" s="23">
        <v>-52012.28</v>
      </c>
      <c r="E3750" s="23">
        <v>904083.28000000014</v>
      </c>
      <c r="F3750" s="31">
        <v>-5.440071283251225E-2</v>
      </c>
    </row>
    <row r="3751" spans="1:6" x14ac:dyDescent="0.2">
      <c r="A3751" s="37" t="s">
        <v>9</v>
      </c>
      <c r="B3751" s="23">
        <v>961879.89000000013</v>
      </c>
      <c r="C3751" s="23">
        <v>956095.56000000017</v>
      </c>
      <c r="D3751" s="23">
        <v>-52012.28</v>
      </c>
      <c r="E3751" s="23">
        <v>904083.28000000014</v>
      </c>
      <c r="F3751" s="31">
        <v>-5.440071283251225E-2</v>
      </c>
    </row>
    <row r="3752" spans="1:6" x14ac:dyDescent="0.2">
      <c r="A3752" s="38" t="s">
        <v>10</v>
      </c>
      <c r="B3752" s="23">
        <v>656868</v>
      </c>
      <c r="C3752" s="23">
        <v>651083.67000000004</v>
      </c>
      <c r="D3752" s="23">
        <v>-32891.74</v>
      </c>
      <c r="E3752" s="23">
        <v>618191.93000000005</v>
      </c>
      <c r="F3752" s="31">
        <v>-5.0518453334883973E-2</v>
      </c>
    </row>
    <row r="3753" spans="1:6" x14ac:dyDescent="0.2">
      <c r="A3753" s="38" t="s">
        <v>15</v>
      </c>
      <c r="B3753" s="23">
        <v>59289</v>
      </c>
      <c r="C3753" s="23">
        <v>59289</v>
      </c>
      <c r="D3753" s="23">
        <v>0</v>
      </c>
      <c r="E3753" s="23">
        <v>59289</v>
      </c>
      <c r="F3753" s="31">
        <v>0</v>
      </c>
    </row>
    <row r="3754" spans="1:6" x14ac:dyDescent="0.2">
      <c r="A3754" s="38" t="s">
        <v>17</v>
      </c>
      <c r="B3754" s="23">
        <v>15421.16</v>
      </c>
      <c r="C3754" s="23">
        <v>15421.16</v>
      </c>
      <c r="D3754" s="23">
        <v>0</v>
      </c>
      <c r="E3754" s="23">
        <v>15421.16</v>
      </c>
      <c r="F3754" s="31">
        <v>0</v>
      </c>
    </row>
    <row r="3755" spans="1:6" x14ac:dyDescent="0.2">
      <c r="A3755" s="38" t="s">
        <v>27</v>
      </c>
      <c r="B3755" s="23">
        <v>3825.77</v>
      </c>
      <c r="C3755" s="23">
        <v>3825.77</v>
      </c>
      <c r="D3755" s="23">
        <v>2558.16</v>
      </c>
      <c r="E3755" s="23">
        <v>6383.93</v>
      </c>
      <c r="F3755" s="31">
        <v>0.66866539284902116</v>
      </c>
    </row>
    <row r="3756" spans="1:6" x14ac:dyDescent="0.2">
      <c r="A3756" s="38" t="s">
        <v>29</v>
      </c>
      <c r="B3756" s="23">
        <v>9165.7900000000009</v>
      </c>
      <c r="C3756" s="23">
        <v>9165.7900000000009</v>
      </c>
      <c r="D3756" s="23">
        <v>-4582.8999999999996</v>
      </c>
      <c r="E3756" s="23">
        <v>4582.8900000000012</v>
      </c>
      <c r="F3756" s="31">
        <v>-0.50000054550671569</v>
      </c>
    </row>
    <row r="3757" spans="1:6" x14ac:dyDescent="0.2">
      <c r="A3757" s="38" t="s">
        <v>265</v>
      </c>
      <c r="B3757" s="23">
        <v>54600</v>
      </c>
      <c r="C3757" s="23">
        <v>54600</v>
      </c>
      <c r="D3757" s="23">
        <v>0</v>
      </c>
      <c r="E3757" s="23">
        <v>54600</v>
      </c>
      <c r="F3757" s="31">
        <v>0</v>
      </c>
    </row>
    <row r="3758" spans="1:6" x14ac:dyDescent="0.2">
      <c r="A3758" s="38" t="s">
        <v>31</v>
      </c>
      <c r="B3758" s="23">
        <v>5025.43</v>
      </c>
      <c r="C3758" s="23">
        <v>5025.43</v>
      </c>
      <c r="D3758" s="23">
        <v>-2350.2199999999998</v>
      </c>
      <c r="E3758" s="23">
        <v>2675.2100000000005</v>
      </c>
      <c r="F3758" s="31">
        <v>-0.46766545350348121</v>
      </c>
    </row>
    <row r="3759" spans="1:6" x14ac:dyDescent="0.2">
      <c r="A3759" s="38" t="s">
        <v>33</v>
      </c>
      <c r="B3759" s="23">
        <v>1729.74</v>
      </c>
      <c r="C3759" s="23">
        <v>1729.74</v>
      </c>
      <c r="D3759" s="23">
        <v>-864.87</v>
      </c>
      <c r="E3759" s="23">
        <v>864.87</v>
      </c>
      <c r="F3759" s="31">
        <v>-0.5</v>
      </c>
    </row>
    <row r="3760" spans="1:6" x14ac:dyDescent="0.2">
      <c r="A3760" s="38" t="s">
        <v>35</v>
      </c>
      <c r="B3760" s="23">
        <v>90000.7</v>
      </c>
      <c r="C3760" s="23">
        <v>90000.7</v>
      </c>
      <c r="D3760" s="23">
        <v>-1519.5</v>
      </c>
      <c r="E3760" s="23">
        <v>88481.2</v>
      </c>
      <c r="F3760" s="31">
        <v>-1.6883202019539849E-2</v>
      </c>
    </row>
    <row r="3761" spans="1:6" x14ac:dyDescent="0.2">
      <c r="A3761" s="38" t="s">
        <v>37</v>
      </c>
      <c r="B3761" s="23">
        <v>59289</v>
      </c>
      <c r="C3761" s="23">
        <v>59289</v>
      </c>
      <c r="D3761" s="23">
        <v>-12361.21</v>
      </c>
      <c r="E3761" s="23">
        <v>46927.79</v>
      </c>
      <c r="F3761" s="31">
        <v>-0.20849078243856364</v>
      </c>
    </row>
    <row r="3762" spans="1:6" x14ac:dyDescent="0.2">
      <c r="A3762" s="38" t="s">
        <v>39</v>
      </c>
      <c r="B3762" s="23">
        <v>6665.3</v>
      </c>
      <c r="C3762" s="23">
        <v>6665.3</v>
      </c>
      <c r="D3762" s="23">
        <v>0</v>
      </c>
      <c r="E3762" s="23">
        <v>6665.3</v>
      </c>
      <c r="F3762" s="31">
        <v>0</v>
      </c>
    </row>
    <row r="3763" spans="1:6" x14ac:dyDescent="0.2">
      <c r="A3763" s="35" t="s">
        <v>195</v>
      </c>
      <c r="B3763" s="23">
        <v>2066576.7800000003</v>
      </c>
      <c r="C3763" s="23">
        <v>1403553.11</v>
      </c>
      <c r="D3763" s="23">
        <v>-472373.6</v>
      </c>
      <c r="E3763" s="23">
        <v>931179.50999999989</v>
      </c>
      <c r="F3763" s="31">
        <v>-0.33655555791543929</v>
      </c>
    </row>
    <row r="3764" spans="1:6" x14ac:dyDescent="0.2">
      <c r="A3764" s="36" t="s">
        <v>1384</v>
      </c>
      <c r="B3764" s="23">
        <v>471108.13</v>
      </c>
      <c r="C3764" s="23">
        <v>471108.13</v>
      </c>
      <c r="D3764" s="23">
        <v>7278.0800000000163</v>
      </c>
      <c r="E3764" s="23">
        <v>478386.20999999996</v>
      </c>
      <c r="F3764" s="31">
        <v>1.5448852474696236E-2</v>
      </c>
    </row>
    <row r="3765" spans="1:6" x14ac:dyDescent="0.2">
      <c r="A3765" s="37" t="s">
        <v>97</v>
      </c>
      <c r="B3765" s="23">
        <v>124608.13</v>
      </c>
      <c r="C3765" s="23">
        <v>124608.13</v>
      </c>
      <c r="D3765" s="23">
        <v>0</v>
      </c>
      <c r="E3765" s="23">
        <v>124608.13</v>
      </c>
      <c r="F3765" s="31">
        <v>0</v>
      </c>
    </row>
    <row r="3766" spans="1:6" x14ac:dyDescent="0.2">
      <c r="A3766" s="38" t="s">
        <v>98</v>
      </c>
      <c r="B3766" s="23">
        <v>7873</v>
      </c>
      <c r="C3766" s="23">
        <v>7873</v>
      </c>
      <c r="D3766" s="23">
        <v>0</v>
      </c>
      <c r="E3766" s="23">
        <v>7873</v>
      </c>
      <c r="F3766" s="31">
        <v>0</v>
      </c>
    </row>
    <row r="3767" spans="1:6" x14ac:dyDescent="0.2">
      <c r="A3767" s="38" t="s">
        <v>100</v>
      </c>
      <c r="B3767" s="23">
        <v>2434.92</v>
      </c>
      <c r="C3767" s="23">
        <v>2434.92</v>
      </c>
      <c r="D3767" s="23">
        <v>0</v>
      </c>
      <c r="E3767" s="23">
        <v>2434.92</v>
      </c>
      <c r="F3767" s="31">
        <v>0</v>
      </c>
    </row>
    <row r="3768" spans="1:6" x14ac:dyDescent="0.2">
      <c r="A3768" s="38" t="s">
        <v>104</v>
      </c>
      <c r="B3768" s="23">
        <v>94476</v>
      </c>
      <c r="C3768" s="23">
        <v>94476</v>
      </c>
      <c r="D3768" s="23">
        <v>0</v>
      </c>
      <c r="E3768" s="23">
        <v>94476</v>
      </c>
      <c r="F3768" s="31">
        <v>0</v>
      </c>
    </row>
    <row r="3769" spans="1:6" x14ac:dyDescent="0.2">
      <c r="A3769" s="38" t="s">
        <v>106</v>
      </c>
      <c r="B3769" s="23">
        <v>11951.21</v>
      </c>
      <c r="C3769" s="23">
        <v>11951.21</v>
      </c>
      <c r="D3769" s="23">
        <v>0</v>
      </c>
      <c r="E3769" s="23">
        <v>11951.21</v>
      </c>
      <c r="F3769" s="31">
        <v>0</v>
      </c>
    </row>
    <row r="3770" spans="1:6" x14ac:dyDescent="0.2">
      <c r="A3770" s="38" t="s">
        <v>108</v>
      </c>
      <c r="B3770" s="23">
        <v>7873</v>
      </c>
      <c r="C3770" s="23">
        <v>7873</v>
      </c>
      <c r="D3770" s="23">
        <v>0</v>
      </c>
      <c r="E3770" s="23">
        <v>7873</v>
      </c>
      <c r="F3770" s="31">
        <v>0</v>
      </c>
    </row>
    <row r="3771" spans="1:6" x14ac:dyDescent="0.2">
      <c r="A3771" s="37" t="s">
        <v>121</v>
      </c>
      <c r="B3771" s="23">
        <v>224000</v>
      </c>
      <c r="C3771" s="23">
        <v>224000</v>
      </c>
      <c r="D3771" s="23">
        <v>66678.080000000016</v>
      </c>
      <c r="E3771" s="23">
        <v>290678.07999999996</v>
      </c>
      <c r="F3771" s="31">
        <v>0.29767000000000005</v>
      </c>
    </row>
    <row r="3772" spans="1:6" x14ac:dyDescent="0.2">
      <c r="A3772" s="38" t="s">
        <v>149</v>
      </c>
      <c r="B3772" s="23">
        <v>0</v>
      </c>
      <c r="C3772" s="23">
        <v>0</v>
      </c>
      <c r="D3772" s="23">
        <v>28000</v>
      </c>
      <c r="E3772" s="23">
        <v>28000</v>
      </c>
      <c r="F3772" s="31">
        <v>0</v>
      </c>
    </row>
    <row r="3773" spans="1:6" x14ac:dyDescent="0.2">
      <c r="A3773" s="38" t="s">
        <v>137</v>
      </c>
      <c r="B3773" s="23">
        <v>7000</v>
      </c>
      <c r="C3773" s="23">
        <v>7000</v>
      </c>
      <c r="D3773" s="23">
        <v>38080.480000000003</v>
      </c>
      <c r="E3773" s="23">
        <v>45080.480000000003</v>
      </c>
      <c r="F3773" s="31">
        <v>5.4400685714285721</v>
      </c>
    </row>
    <row r="3774" spans="1:6" x14ac:dyDescent="0.2">
      <c r="A3774" s="38" t="s">
        <v>151</v>
      </c>
      <c r="B3774" s="23">
        <v>172000</v>
      </c>
      <c r="C3774" s="23">
        <v>172000</v>
      </c>
      <c r="D3774" s="23">
        <v>-5000</v>
      </c>
      <c r="E3774" s="23">
        <v>167000</v>
      </c>
      <c r="F3774" s="31">
        <v>-2.9069767441860465E-2</v>
      </c>
    </row>
    <row r="3775" spans="1:6" x14ac:dyDescent="0.2">
      <c r="A3775" s="38" t="s">
        <v>161</v>
      </c>
      <c r="B3775" s="23">
        <v>2500</v>
      </c>
      <c r="C3775" s="23">
        <v>2500</v>
      </c>
      <c r="D3775" s="23">
        <v>37500</v>
      </c>
      <c r="E3775" s="23">
        <v>40000</v>
      </c>
      <c r="F3775" s="31">
        <v>15</v>
      </c>
    </row>
    <row r="3776" spans="1:6" x14ac:dyDescent="0.2">
      <c r="A3776" s="38" t="s">
        <v>128</v>
      </c>
      <c r="B3776" s="23">
        <v>30000</v>
      </c>
      <c r="C3776" s="23">
        <v>30000</v>
      </c>
      <c r="D3776" s="23">
        <v>-30000</v>
      </c>
      <c r="E3776" s="23">
        <v>0</v>
      </c>
      <c r="F3776" s="31">
        <v>-1</v>
      </c>
    </row>
    <row r="3777" spans="1:6" x14ac:dyDescent="0.2">
      <c r="A3777" s="38" t="s">
        <v>145</v>
      </c>
      <c r="B3777" s="23">
        <v>8000</v>
      </c>
      <c r="C3777" s="23">
        <v>8000</v>
      </c>
      <c r="D3777" s="23">
        <v>-6902.4</v>
      </c>
      <c r="E3777" s="23">
        <v>1097.6000000000004</v>
      </c>
      <c r="F3777" s="31">
        <v>-0.8627999999999999</v>
      </c>
    </row>
    <row r="3778" spans="1:6" x14ac:dyDescent="0.2">
      <c r="A3778" s="38" t="s">
        <v>218</v>
      </c>
      <c r="B3778" s="23">
        <v>0</v>
      </c>
      <c r="C3778" s="23">
        <v>0</v>
      </c>
      <c r="D3778" s="23">
        <v>850</v>
      </c>
      <c r="E3778" s="23">
        <v>850</v>
      </c>
      <c r="F3778" s="31">
        <v>0</v>
      </c>
    </row>
    <row r="3779" spans="1:6" x14ac:dyDescent="0.2">
      <c r="A3779" s="38" t="s">
        <v>1398</v>
      </c>
      <c r="B3779" s="23">
        <v>0</v>
      </c>
      <c r="C3779" s="23">
        <v>0</v>
      </c>
      <c r="D3779" s="23">
        <v>115</v>
      </c>
      <c r="E3779" s="23">
        <v>115</v>
      </c>
      <c r="F3779" s="31">
        <v>0</v>
      </c>
    </row>
    <row r="3780" spans="1:6" x14ac:dyDescent="0.2">
      <c r="A3780" s="38" t="s">
        <v>155</v>
      </c>
      <c r="B3780" s="23">
        <v>0</v>
      </c>
      <c r="C3780" s="23">
        <v>0</v>
      </c>
      <c r="D3780" s="23">
        <v>7000</v>
      </c>
      <c r="E3780" s="23">
        <v>7000</v>
      </c>
      <c r="F3780" s="31">
        <v>0</v>
      </c>
    </row>
    <row r="3781" spans="1:6" x14ac:dyDescent="0.2">
      <c r="A3781" s="38" t="s">
        <v>168</v>
      </c>
      <c r="B3781" s="23">
        <v>4000</v>
      </c>
      <c r="C3781" s="23">
        <v>4000</v>
      </c>
      <c r="D3781" s="23">
        <v>-2965</v>
      </c>
      <c r="E3781" s="23">
        <v>1035</v>
      </c>
      <c r="F3781" s="31">
        <v>-0.74124999999999996</v>
      </c>
    </row>
    <row r="3782" spans="1:6" x14ac:dyDescent="0.2">
      <c r="A3782" s="38" t="s">
        <v>385</v>
      </c>
      <c r="B3782" s="23">
        <v>500</v>
      </c>
      <c r="C3782" s="23">
        <v>500</v>
      </c>
      <c r="D3782" s="23">
        <v>0</v>
      </c>
      <c r="E3782" s="23">
        <v>500</v>
      </c>
      <c r="F3782" s="31">
        <v>0</v>
      </c>
    </row>
    <row r="3783" spans="1:6" x14ac:dyDescent="0.2">
      <c r="A3783" s="37" t="s">
        <v>575</v>
      </c>
      <c r="B3783" s="23">
        <v>100000</v>
      </c>
      <c r="C3783" s="23">
        <v>100000</v>
      </c>
      <c r="D3783" s="23">
        <v>-95000</v>
      </c>
      <c r="E3783" s="23">
        <v>5000</v>
      </c>
      <c r="F3783" s="31">
        <v>-0.95</v>
      </c>
    </row>
    <row r="3784" spans="1:6" x14ac:dyDescent="0.2">
      <c r="A3784" s="38" t="s">
        <v>576</v>
      </c>
      <c r="B3784" s="23">
        <v>100000</v>
      </c>
      <c r="C3784" s="23">
        <v>100000</v>
      </c>
      <c r="D3784" s="23">
        <v>-95000</v>
      </c>
      <c r="E3784" s="23">
        <v>5000</v>
      </c>
      <c r="F3784" s="31">
        <v>-0.95</v>
      </c>
    </row>
    <row r="3785" spans="1:6" x14ac:dyDescent="0.2">
      <c r="A3785" s="37" t="s">
        <v>231</v>
      </c>
      <c r="B3785" s="23">
        <v>22500</v>
      </c>
      <c r="C3785" s="23">
        <v>22500</v>
      </c>
      <c r="D3785" s="23">
        <v>35600</v>
      </c>
      <c r="E3785" s="23">
        <v>58100</v>
      </c>
      <c r="F3785" s="31">
        <v>1.5822222222222222</v>
      </c>
    </row>
    <row r="3786" spans="1:6" x14ac:dyDescent="0.2">
      <c r="A3786" s="38" t="s">
        <v>236</v>
      </c>
      <c r="B3786" s="23">
        <v>9000</v>
      </c>
      <c r="C3786" s="23">
        <v>9000</v>
      </c>
      <c r="D3786" s="23">
        <v>0</v>
      </c>
      <c r="E3786" s="23">
        <v>9000</v>
      </c>
      <c r="F3786" s="31">
        <v>0</v>
      </c>
    </row>
    <row r="3787" spans="1:6" x14ac:dyDescent="0.2">
      <c r="A3787" s="38" t="s">
        <v>232</v>
      </c>
      <c r="B3787" s="23">
        <v>4500</v>
      </c>
      <c r="C3787" s="23">
        <v>4500</v>
      </c>
      <c r="D3787" s="23">
        <v>0</v>
      </c>
      <c r="E3787" s="23">
        <v>4500</v>
      </c>
      <c r="F3787" s="31">
        <v>0</v>
      </c>
    </row>
    <row r="3788" spans="1:6" x14ac:dyDescent="0.2">
      <c r="A3788" s="38" t="s">
        <v>234</v>
      </c>
      <c r="B3788" s="23">
        <v>7000</v>
      </c>
      <c r="C3788" s="23">
        <v>7000</v>
      </c>
      <c r="D3788" s="23">
        <v>35600</v>
      </c>
      <c r="E3788" s="23">
        <v>42600</v>
      </c>
      <c r="F3788" s="31">
        <v>5.0857142857142854</v>
      </c>
    </row>
    <row r="3789" spans="1:6" x14ac:dyDescent="0.2">
      <c r="A3789" s="38" t="s">
        <v>241</v>
      </c>
      <c r="B3789" s="23">
        <v>2000</v>
      </c>
      <c r="C3789" s="23">
        <v>2000</v>
      </c>
      <c r="D3789" s="23">
        <v>0</v>
      </c>
      <c r="E3789" s="23">
        <v>2000</v>
      </c>
      <c r="F3789" s="31">
        <v>0</v>
      </c>
    </row>
    <row r="3790" spans="1:6" x14ac:dyDescent="0.2">
      <c r="A3790" s="36" t="s">
        <v>196</v>
      </c>
      <c r="B3790" s="23">
        <v>948068.53</v>
      </c>
      <c r="C3790" s="23">
        <v>745852.86</v>
      </c>
      <c r="D3790" s="23">
        <v>-406651.68</v>
      </c>
      <c r="E3790" s="23">
        <v>339201.18000000005</v>
      </c>
      <c r="F3790" s="31">
        <v>-0.54521702846322795</v>
      </c>
    </row>
    <row r="3791" spans="1:6" x14ac:dyDescent="0.2">
      <c r="A3791" s="37" t="s">
        <v>97</v>
      </c>
      <c r="B3791" s="23">
        <v>90468.53</v>
      </c>
      <c r="C3791" s="23">
        <v>96252.86</v>
      </c>
      <c r="D3791" s="23">
        <v>46344.62</v>
      </c>
      <c r="E3791" s="23">
        <v>142597.48000000001</v>
      </c>
      <c r="F3791" s="31">
        <v>0.48148823837546234</v>
      </c>
    </row>
    <row r="3792" spans="1:6" x14ac:dyDescent="0.2">
      <c r="A3792" s="38" t="s">
        <v>98</v>
      </c>
      <c r="B3792" s="23">
        <v>5673</v>
      </c>
      <c r="C3792" s="23">
        <v>5673</v>
      </c>
      <c r="D3792" s="23">
        <v>0</v>
      </c>
      <c r="E3792" s="23">
        <v>5673</v>
      </c>
      <c r="F3792" s="31">
        <v>0</v>
      </c>
    </row>
    <row r="3793" spans="1:6" x14ac:dyDescent="0.2">
      <c r="A3793" s="38" t="s">
        <v>100</v>
      </c>
      <c r="B3793" s="23">
        <v>2434.92</v>
      </c>
      <c r="C3793" s="23">
        <v>3021.55</v>
      </c>
      <c r="D3793" s="23">
        <v>0</v>
      </c>
      <c r="E3793" s="23">
        <v>3021.55</v>
      </c>
      <c r="F3793" s="31">
        <v>0</v>
      </c>
    </row>
    <row r="3794" spans="1:6" x14ac:dyDescent="0.2">
      <c r="A3794" s="38" t="s">
        <v>102</v>
      </c>
      <c r="B3794" s="23">
        <v>0</v>
      </c>
      <c r="C3794" s="23">
        <v>612</v>
      </c>
      <c r="D3794" s="23">
        <v>0</v>
      </c>
      <c r="E3794" s="23">
        <v>612</v>
      </c>
      <c r="F3794" s="31">
        <v>0</v>
      </c>
    </row>
    <row r="3795" spans="1:6" x14ac:dyDescent="0.2">
      <c r="A3795" s="38" t="s">
        <v>104</v>
      </c>
      <c r="B3795" s="23">
        <v>68076</v>
      </c>
      <c r="C3795" s="23">
        <v>72078</v>
      </c>
      <c r="D3795" s="23">
        <v>41140.33</v>
      </c>
      <c r="E3795" s="23">
        <v>113218.33</v>
      </c>
      <c r="F3795" s="31">
        <v>0.57077513249535228</v>
      </c>
    </row>
    <row r="3796" spans="1:6" x14ac:dyDescent="0.2">
      <c r="A3796" s="38" t="s">
        <v>106</v>
      </c>
      <c r="B3796" s="23">
        <v>8611.61</v>
      </c>
      <c r="C3796" s="23">
        <v>9195.3100000000013</v>
      </c>
      <c r="D3796" s="23">
        <v>5204.29</v>
      </c>
      <c r="E3796" s="23">
        <v>14399.600000000002</v>
      </c>
      <c r="F3796" s="31">
        <v>0.56597221844614254</v>
      </c>
    </row>
    <row r="3797" spans="1:6" x14ac:dyDescent="0.2">
      <c r="A3797" s="38" t="s">
        <v>108</v>
      </c>
      <c r="B3797" s="23">
        <v>5673</v>
      </c>
      <c r="C3797" s="23">
        <v>5673</v>
      </c>
      <c r="D3797" s="23">
        <v>0</v>
      </c>
      <c r="E3797" s="23">
        <v>5673</v>
      </c>
      <c r="F3797" s="31">
        <v>0</v>
      </c>
    </row>
    <row r="3798" spans="1:6" x14ac:dyDescent="0.2">
      <c r="A3798" s="37" t="s">
        <v>121</v>
      </c>
      <c r="B3798" s="23">
        <v>739100</v>
      </c>
      <c r="C3798" s="23">
        <v>504100</v>
      </c>
      <c r="D3798" s="23">
        <v>-391496.3</v>
      </c>
      <c r="E3798" s="23">
        <v>112603.70000000001</v>
      </c>
      <c r="F3798" s="31">
        <v>-0.77662428089664748</v>
      </c>
    </row>
    <row r="3799" spans="1:6" x14ac:dyDescent="0.2">
      <c r="A3799" s="38" t="s">
        <v>149</v>
      </c>
      <c r="B3799" s="23">
        <v>50000</v>
      </c>
      <c r="C3799" s="23">
        <v>50000</v>
      </c>
      <c r="D3799" s="23">
        <v>-50000</v>
      </c>
      <c r="E3799" s="23">
        <v>0</v>
      </c>
      <c r="F3799" s="31">
        <v>-1</v>
      </c>
    </row>
    <row r="3800" spans="1:6" x14ac:dyDescent="0.2">
      <c r="A3800" s="38" t="s">
        <v>137</v>
      </c>
      <c r="B3800" s="23">
        <v>476600</v>
      </c>
      <c r="C3800" s="23">
        <v>236600</v>
      </c>
      <c r="D3800" s="23">
        <v>-217724.3</v>
      </c>
      <c r="E3800" s="23">
        <v>18875.700000000012</v>
      </c>
      <c r="F3800" s="31">
        <v>-0.92022104818258654</v>
      </c>
    </row>
    <row r="3801" spans="1:6" x14ac:dyDescent="0.2">
      <c r="A3801" s="38" t="s">
        <v>465</v>
      </c>
      <c r="B3801" s="23">
        <v>30000</v>
      </c>
      <c r="C3801" s="23">
        <v>30000</v>
      </c>
      <c r="D3801" s="23">
        <v>-30000</v>
      </c>
      <c r="E3801" s="23">
        <v>0</v>
      </c>
      <c r="F3801" s="31">
        <v>-1</v>
      </c>
    </row>
    <row r="3802" spans="1:6" x14ac:dyDescent="0.2">
      <c r="A3802" s="38" t="s">
        <v>151</v>
      </c>
      <c r="B3802" s="23">
        <v>20000</v>
      </c>
      <c r="C3802" s="23">
        <v>20000</v>
      </c>
      <c r="D3802" s="23">
        <v>-950</v>
      </c>
      <c r="E3802" s="23">
        <v>19050</v>
      </c>
      <c r="F3802" s="31">
        <v>-4.7500000000000001E-2</v>
      </c>
    </row>
    <row r="3803" spans="1:6" x14ac:dyDescent="0.2">
      <c r="A3803" s="38" t="s">
        <v>1044</v>
      </c>
      <c r="B3803" s="23">
        <v>91500</v>
      </c>
      <c r="C3803" s="23">
        <v>56500</v>
      </c>
      <c r="D3803" s="23">
        <v>-56500</v>
      </c>
      <c r="E3803" s="23">
        <v>0</v>
      </c>
      <c r="F3803" s="31">
        <v>-1</v>
      </c>
    </row>
    <row r="3804" spans="1:6" x14ac:dyDescent="0.2">
      <c r="A3804" s="38" t="s">
        <v>145</v>
      </c>
      <c r="B3804" s="23">
        <v>71000</v>
      </c>
      <c r="C3804" s="23">
        <v>64500</v>
      </c>
      <c r="D3804" s="23">
        <v>-60272</v>
      </c>
      <c r="E3804" s="23">
        <v>4228</v>
      </c>
      <c r="F3804" s="31">
        <v>-0.93444961240310076</v>
      </c>
    </row>
    <row r="3805" spans="1:6" x14ac:dyDescent="0.2">
      <c r="A3805" s="38" t="s">
        <v>473</v>
      </c>
      <c r="B3805" s="23">
        <v>0</v>
      </c>
      <c r="C3805" s="23">
        <v>0</v>
      </c>
      <c r="D3805" s="23">
        <v>3000</v>
      </c>
      <c r="E3805" s="23">
        <v>3000</v>
      </c>
      <c r="F3805" s="31">
        <v>0</v>
      </c>
    </row>
    <row r="3806" spans="1:6" x14ac:dyDescent="0.2">
      <c r="A3806" s="38" t="s">
        <v>1406</v>
      </c>
      <c r="B3806" s="23">
        <v>0</v>
      </c>
      <c r="C3806" s="23">
        <v>32000</v>
      </c>
      <c r="D3806" s="23">
        <v>0</v>
      </c>
      <c r="E3806" s="23">
        <v>32000</v>
      </c>
      <c r="F3806" s="31">
        <v>0</v>
      </c>
    </row>
    <row r="3807" spans="1:6" x14ac:dyDescent="0.2">
      <c r="A3807" s="38" t="s">
        <v>178</v>
      </c>
      <c r="B3807" s="23">
        <v>0</v>
      </c>
      <c r="C3807" s="23">
        <v>12700</v>
      </c>
      <c r="D3807" s="23">
        <v>20000</v>
      </c>
      <c r="E3807" s="23">
        <v>32700</v>
      </c>
      <c r="F3807" s="31">
        <v>1.5748031496062993</v>
      </c>
    </row>
    <row r="3808" spans="1:6" x14ac:dyDescent="0.2">
      <c r="A3808" s="38" t="s">
        <v>218</v>
      </c>
      <c r="B3808" s="23">
        <v>0</v>
      </c>
      <c r="C3808" s="23">
        <v>1200</v>
      </c>
      <c r="D3808" s="23">
        <v>0</v>
      </c>
      <c r="E3808" s="23">
        <v>1200</v>
      </c>
      <c r="F3808" s="31">
        <v>0</v>
      </c>
    </row>
    <row r="3809" spans="1:6" x14ac:dyDescent="0.2">
      <c r="A3809" s="38" t="s">
        <v>168</v>
      </c>
      <c r="B3809" s="23">
        <v>0</v>
      </c>
      <c r="C3809" s="23">
        <v>100</v>
      </c>
      <c r="D3809" s="23">
        <v>0</v>
      </c>
      <c r="E3809" s="23">
        <v>100</v>
      </c>
      <c r="F3809" s="31">
        <v>0</v>
      </c>
    </row>
    <row r="3810" spans="1:6" x14ac:dyDescent="0.2">
      <c r="A3810" s="38" t="s">
        <v>1409</v>
      </c>
      <c r="B3810" s="23">
        <v>0</v>
      </c>
      <c r="C3810" s="23">
        <v>0</v>
      </c>
      <c r="D3810" s="23">
        <v>950</v>
      </c>
      <c r="E3810" s="23">
        <v>950</v>
      </c>
      <c r="F3810" s="31">
        <v>0</v>
      </c>
    </row>
    <row r="3811" spans="1:6" x14ac:dyDescent="0.2">
      <c r="A3811" s="38" t="s">
        <v>556</v>
      </c>
      <c r="B3811" s="23">
        <v>0</v>
      </c>
      <c r="C3811" s="23">
        <v>250</v>
      </c>
      <c r="D3811" s="23">
        <v>0</v>
      </c>
      <c r="E3811" s="23">
        <v>250</v>
      </c>
      <c r="F3811" s="31">
        <v>0</v>
      </c>
    </row>
    <row r="3812" spans="1:6" x14ac:dyDescent="0.2">
      <c r="A3812" s="38" t="s">
        <v>385</v>
      </c>
      <c r="B3812" s="23">
        <v>0</v>
      </c>
      <c r="C3812" s="23">
        <v>250</v>
      </c>
      <c r="D3812" s="23">
        <v>0</v>
      </c>
      <c r="E3812" s="23">
        <v>250</v>
      </c>
      <c r="F3812" s="31">
        <v>0</v>
      </c>
    </row>
    <row r="3813" spans="1:6" x14ac:dyDescent="0.2">
      <c r="A3813" s="37" t="s">
        <v>575</v>
      </c>
      <c r="B3813" s="23">
        <v>0</v>
      </c>
      <c r="C3813" s="23">
        <v>27000</v>
      </c>
      <c r="D3813" s="23">
        <v>0</v>
      </c>
      <c r="E3813" s="23">
        <v>27000</v>
      </c>
      <c r="F3813" s="31">
        <v>0</v>
      </c>
    </row>
    <row r="3814" spans="1:6" x14ac:dyDescent="0.2">
      <c r="A3814" s="38" t="s">
        <v>576</v>
      </c>
      <c r="B3814" s="23">
        <v>0</v>
      </c>
      <c r="C3814" s="23">
        <v>27000</v>
      </c>
      <c r="D3814" s="23">
        <v>0</v>
      </c>
      <c r="E3814" s="23">
        <v>27000</v>
      </c>
      <c r="F3814" s="31">
        <v>0</v>
      </c>
    </row>
    <row r="3815" spans="1:6" x14ac:dyDescent="0.2">
      <c r="A3815" s="37" t="s">
        <v>231</v>
      </c>
      <c r="B3815" s="23">
        <v>118500</v>
      </c>
      <c r="C3815" s="23">
        <v>118500</v>
      </c>
      <c r="D3815" s="23">
        <v>-61500</v>
      </c>
      <c r="E3815" s="23">
        <v>57000</v>
      </c>
      <c r="F3815" s="31">
        <v>-0.51898734177215189</v>
      </c>
    </row>
    <row r="3816" spans="1:6" x14ac:dyDescent="0.2">
      <c r="A3816" s="38" t="s">
        <v>232</v>
      </c>
      <c r="B3816" s="23">
        <v>118500</v>
      </c>
      <c r="C3816" s="23">
        <v>118500</v>
      </c>
      <c r="D3816" s="23">
        <v>-118500</v>
      </c>
      <c r="E3816" s="23">
        <v>0</v>
      </c>
      <c r="F3816" s="31">
        <v>-1</v>
      </c>
    </row>
    <row r="3817" spans="1:6" x14ac:dyDescent="0.2">
      <c r="A3817" s="38" t="s">
        <v>234</v>
      </c>
      <c r="B3817" s="23">
        <v>0</v>
      </c>
      <c r="C3817" s="23">
        <v>0</v>
      </c>
      <c r="D3817" s="23">
        <v>57000</v>
      </c>
      <c r="E3817" s="23">
        <v>57000</v>
      </c>
      <c r="F3817" s="31">
        <v>0</v>
      </c>
    </row>
    <row r="3818" spans="1:6" x14ac:dyDescent="0.2">
      <c r="A3818" s="36" t="s">
        <v>1412</v>
      </c>
      <c r="B3818" s="23">
        <v>647400.12</v>
      </c>
      <c r="C3818" s="23">
        <v>186592.12000000002</v>
      </c>
      <c r="D3818" s="23">
        <v>-73000</v>
      </c>
      <c r="E3818" s="23">
        <v>113592.12000000002</v>
      </c>
      <c r="F3818" s="31">
        <v>-0.39122766813518167</v>
      </c>
    </row>
    <row r="3819" spans="1:6" x14ac:dyDescent="0.2">
      <c r="A3819" s="37" t="s">
        <v>121</v>
      </c>
      <c r="B3819" s="23">
        <v>587400</v>
      </c>
      <c r="C3819" s="23">
        <v>151592.12000000002</v>
      </c>
      <c r="D3819" s="23">
        <v>-73000</v>
      </c>
      <c r="E3819" s="23">
        <v>78592.120000000024</v>
      </c>
      <c r="F3819" s="31">
        <v>-0.48155537372259183</v>
      </c>
    </row>
    <row r="3820" spans="1:6" x14ac:dyDescent="0.2">
      <c r="A3820" s="38" t="s">
        <v>353</v>
      </c>
      <c r="B3820" s="23">
        <v>1000</v>
      </c>
      <c r="C3820" s="23">
        <v>0</v>
      </c>
      <c r="D3820" s="23">
        <v>0</v>
      </c>
      <c r="E3820" s="23">
        <v>0</v>
      </c>
      <c r="F3820" s="31">
        <v>0</v>
      </c>
    </row>
    <row r="3821" spans="1:6" x14ac:dyDescent="0.2">
      <c r="A3821" s="38" t="s">
        <v>355</v>
      </c>
      <c r="B3821" s="23">
        <v>3000</v>
      </c>
      <c r="C3821" s="23">
        <v>0</v>
      </c>
      <c r="D3821" s="23">
        <v>0</v>
      </c>
      <c r="E3821" s="23">
        <v>0</v>
      </c>
      <c r="F3821" s="31">
        <v>0</v>
      </c>
    </row>
    <row r="3822" spans="1:6" x14ac:dyDescent="0.2">
      <c r="A3822" s="38" t="s">
        <v>357</v>
      </c>
      <c r="B3822" s="23">
        <v>7000</v>
      </c>
      <c r="C3822" s="23">
        <v>0</v>
      </c>
      <c r="D3822" s="23">
        <v>0</v>
      </c>
      <c r="E3822" s="23">
        <v>0</v>
      </c>
      <c r="F3822" s="31">
        <v>0</v>
      </c>
    </row>
    <row r="3823" spans="1:6" x14ac:dyDescent="0.2">
      <c r="A3823" s="38" t="s">
        <v>159</v>
      </c>
      <c r="B3823" s="23">
        <v>30000</v>
      </c>
      <c r="C3823" s="23">
        <v>0</v>
      </c>
      <c r="D3823" s="23">
        <v>0</v>
      </c>
      <c r="E3823" s="23">
        <v>0</v>
      </c>
      <c r="F3823" s="31">
        <v>0</v>
      </c>
    </row>
    <row r="3824" spans="1:6" x14ac:dyDescent="0.2">
      <c r="A3824" s="38" t="s">
        <v>467</v>
      </c>
      <c r="B3824" s="23">
        <v>7400</v>
      </c>
      <c r="C3824" s="23">
        <v>8000</v>
      </c>
      <c r="D3824" s="23">
        <v>0</v>
      </c>
      <c r="E3824" s="23">
        <v>8000</v>
      </c>
      <c r="F3824" s="31">
        <v>0</v>
      </c>
    </row>
    <row r="3825" spans="1:6" x14ac:dyDescent="0.2">
      <c r="A3825" s="38" t="s">
        <v>151</v>
      </c>
      <c r="B3825" s="23">
        <v>3000</v>
      </c>
      <c r="C3825" s="23">
        <v>0</v>
      </c>
      <c r="D3825" s="23">
        <v>0</v>
      </c>
      <c r="E3825" s="23">
        <v>0</v>
      </c>
      <c r="F3825" s="31">
        <v>0</v>
      </c>
    </row>
    <row r="3826" spans="1:6" x14ac:dyDescent="0.2">
      <c r="A3826" s="38" t="s">
        <v>161</v>
      </c>
      <c r="B3826" s="23">
        <v>340000</v>
      </c>
      <c r="C3826" s="23">
        <v>0</v>
      </c>
      <c r="D3826" s="23">
        <v>0</v>
      </c>
      <c r="E3826" s="23">
        <v>0</v>
      </c>
      <c r="F3826" s="31">
        <v>0</v>
      </c>
    </row>
    <row r="3827" spans="1:6" x14ac:dyDescent="0.2">
      <c r="A3827" s="38" t="s">
        <v>128</v>
      </c>
      <c r="B3827" s="23">
        <v>154916.70000000001</v>
      </c>
      <c r="C3827" s="23">
        <v>143592.12000000002</v>
      </c>
      <c r="D3827" s="23">
        <v>-73000</v>
      </c>
      <c r="E3827" s="23">
        <v>70592.120000000024</v>
      </c>
      <c r="F3827" s="31">
        <v>-0.50838444338031907</v>
      </c>
    </row>
    <row r="3828" spans="1:6" x14ac:dyDescent="0.2">
      <c r="A3828" s="38" t="s">
        <v>145</v>
      </c>
      <c r="B3828" s="23">
        <v>35000</v>
      </c>
      <c r="C3828" s="23">
        <v>0</v>
      </c>
      <c r="D3828" s="23">
        <v>0</v>
      </c>
      <c r="E3828" s="23">
        <v>0</v>
      </c>
      <c r="F3828" s="31">
        <v>0</v>
      </c>
    </row>
    <row r="3829" spans="1:6" x14ac:dyDescent="0.2">
      <c r="A3829" s="38" t="s">
        <v>168</v>
      </c>
      <c r="B3829" s="23">
        <v>1000</v>
      </c>
      <c r="C3829" s="23">
        <v>0</v>
      </c>
      <c r="D3829" s="23">
        <v>0</v>
      </c>
      <c r="E3829" s="23">
        <v>0</v>
      </c>
      <c r="F3829" s="31">
        <v>0</v>
      </c>
    </row>
    <row r="3830" spans="1:6" x14ac:dyDescent="0.2">
      <c r="A3830" s="38" t="s">
        <v>342</v>
      </c>
      <c r="B3830" s="23">
        <v>4083.3</v>
      </c>
      <c r="C3830" s="23">
        <v>0</v>
      </c>
      <c r="D3830" s="23">
        <v>0</v>
      </c>
      <c r="E3830" s="23">
        <v>0</v>
      </c>
      <c r="F3830" s="31">
        <v>0</v>
      </c>
    </row>
    <row r="3831" spans="1:6" x14ac:dyDescent="0.2">
      <c r="A3831" s="38" t="s">
        <v>385</v>
      </c>
      <c r="B3831" s="23">
        <v>1000</v>
      </c>
      <c r="C3831" s="23">
        <v>0</v>
      </c>
      <c r="D3831" s="23">
        <v>0</v>
      </c>
      <c r="E3831" s="23">
        <v>0</v>
      </c>
      <c r="F3831" s="31">
        <v>0</v>
      </c>
    </row>
    <row r="3832" spans="1:6" x14ac:dyDescent="0.2">
      <c r="A3832" s="37" t="s">
        <v>231</v>
      </c>
      <c r="B3832" s="23">
        <v>60000.119999999995</v>
      </c>
      <c r="C3832" s="23">
        <v>35000</v>
      </c>
      <c r="D3832" s="23">
        <v>0</v>
      </c>
      <c r="E3832" s="23">
        <v>35000</v>
      </c>
      <c r="F3832" s="31">
        <v>0</v>
      </c>
    </row>
    <row r="3833" spans="1:6" x14ac:dyDescent="0.2">
      <c r="A3833" s="38" t="s">
        <v>236</v>
      </c>
      <c r="B3833" s="23">
        <v>15000</v>
      </c>
      <c r="C3833" s="23">
        <v>15000</v>
      </c>
      <c r="D3833" s="23">
        <v>0</v>
      </c>
      <c r="E3833" s="23">
        <v>15000</v>
      </c>
      <c r="F3833" s="31">
        <v>0</v>
      </c>
    </row>
    <row r="3834" spans="1:6" x14ac:dyDescent="0.2">
      <c r="A3834" s="38" t="s">
        <v>232</v>
      </c>
      <c r="B3834" s="23">
        <v>25000.12</v>
      </c>
      <c r="C3834" s="23">
        <v>0</v>
      </c>
      <c r="D3834" s="23">
        <v>0</v>
      </c>
      <c r="E3834" s="23">
        <v>0</v>
      </c>
      <c r="F3834" s="31">
        <v>0</v>
      </c>
    </row>
    <row r="3835" spans="1:6" x14ac:dyDescent="0.2">
      <c r="A3835" s="38" t="s">
        <v>234</v>
      </c>
      <c r="B3835" s="23">
        <v>20000</v>
      </c>
      <c r="C3835" s="23">
        <v>20000</v>
      </c>
      <c r="D3835" s="23">
        <v>0</v>
      </c>
      <c r="E3835" s="23">
        <v>20000</v>
      </c>
      <c r="F3835" s="31">
        <v>0</v>
      </c>
    </row>
    <row r="3836" spans="1:6" x14ac:dyDescent="0.2">
      <c r="A3836" s="34" t="s">
        <v>1820</v>
      </c>
      <c r="B3836" s="23">
        <v>30256906.059999999</v>
      </c>
      <c r="C3836" s="23">
        <v>30256906.059999999</v>
      </c>
      <c r="D3836" s="23">
        <v>-12041569.119999999</v>
      </c>
      <c r="E3836" s="23">
        <v>18215336.939999998</v>
      </c>
      <c r="F3836" s="31">
        <v>-0.39797754258552898</v>
      </c>
    </row>
    <row r="3837" spans="1:6" x14ac:dyDescent="0.2">
      <c r="A3837" s="35" t="s">
        <v>792</v>
      </c>
      <c r="B3837" s="23">
        <v>30256906.059999999</v>
      </c>
      <c r="C3837" s="23">
        <v>30256906.059999999</v>
      </c>
      <c r="D3837" s="23">
        <v>-12041569.119999999</v>
      </c>
      <c r="E3837" s="23">
        <v>18215336.939999998</v>
      </c>
      <c r="F3837" s="31">
        <v>-0.39797754258552898</v>
      </c>
    </row>
    <row r="3838" spans="1:6" x14ac:dyDescent="0.2">
      <c r="A3838" s="36" t="s">
        <v>1822</v>
      </c>
      <c r="B3838" s="23">
        <v>30256906.059999999</v>
      </c>
      <c r="C3838" s="23">
        <v>30256906.059999999</v>
      </c>
      <c r="D3838" s="23">
        <v>-12041569.119999999</v>
      </c>
      <c r="E3838" s="23">
        <v>18215336.939999998</v>
      </c>
      <c r="F3838" s="31">
        <v>-0.39797754258552898</v>
      </c>
    </row>
    <row r="3839" spans="1:6" x14ac:dyDescent="0.2">
      <c r="A3839" s="37" t="s">
        <v>575</v>
      </c>
      <c r="B3839" s="23">
        <v>30256906.059999999</v>
      </c>
      <c r="C3839" s="23">
        <v>30256906.059999999</v>
      </c>
      <c r="D3839" s="23">
        <v>-12041569.119999999</v>
      </c>
      <c r="E3839" s="23">
        <v>18215336.939999998</v>
      </c>
      <c r="F3839" s="31">
        <v>-0.39797754258552898</v>
      </c>
    </row>
    <row r="3840" spans="1:6" x14ac:dyDescent="0.2">
      <c r="A3840" s="38" t="s">
        <v>794</v>
      </c>
      <c r="B3840" s="23">
        <v>0</v>
      </c>
      <c r="C3840" s="23">
        <v>30256906.059999999</v>
      </c>
      <c r="D3840" s="23">
        <v>-12041569.119999999</v>
      </c>
      <c r="E3840" s="23">
        <v>18215336.939999998</v>
      </c>
      <c r="F3840" s="31">
        <v>-0.39797754258552898</v>
      </c>
    </row>
    <row r="3841" spans="1:6" x14ac:dyDescent="0.2">
      <c r="A3841" s="38" t="s">
        <v>796</v>
      </c>
      <c r="B3841" s="23">
        <v>30256906.059999999</v>
      </c>
      <c r="C3841" s="23">
        <v>0</v>
      </c>
      <c r="D3841" s="23">
        <v>0</v>
      </c>
      <c r="E3841" s="23">
        <v>0</v>
      </c>
      <c r="F3841" s="31">
        <v>0</v>
      </c>
    </row>
    <row r="3842" spans="1:6" x14ac:dyDescent="0.2">
      <c r="A3842" s="24" t="s">
        <v>1455</v>
      </c>
      <c r="B3842" s="23">
        <v>26887208.650000002</v>
      </c>
      <c r="C3842" s="23">
        <v>40354939.370000012</v>
      </c>
      <c r="D3842" s="23">
        <v>-4550265.9399999995</v>
      </c>
      <c r="E3842" s="23">
        <v>35804673.43</v>
      </c>
      <c r="F3842" s="31">
        <v>-0.11275610894320119</v>
      </c>
    </row>
    <row r="3843" spans="1:6" x14ac:dyDescent="0.2">
      <c r="A3843" s="34" t="s">
        <v>1456</v>
      </c>
      <c r="B3843" s="23">
        <v>5495390.1200000001</v>
      </c>
      <c r="C3843" s="23">
        <v>13053840.23</v>
      </c>
      <c r="D3843" s="23">
        <v>-1261819.53</v>
      </c>
      <c r="E3843" s="23">
        <v>11792020.699999999</v>
      </c>
      <c r="F3843" s="31">
        <v>-9.6662706741278998E-2</v>
      </c>
    </row>
    <row r="3844" spans="1:6" x14ac:dyDescent="0.2">
      <c r="A3844" s="35" t="s">
        <v>7</v>
      </c>
      <c r="B3844" s="23">
        <v>2079717.79</v>
      </c>
      <c r="C3844" s="23">
        <v>1903424.9499999997</v>
      </c>
      <c r="D3844" s="23">
        <v>19075.14</v>
      </c>
      <c r="E3844" s="23">
        <v>1922500.0899999999</v>
      </c>
      <c r="F3844" s="31">
        <v>1.0021482591157588E-2</v>
      </c>
    </row>
    <row r="3845" spans="1:6" x14ac:dyDescent="0.2">
      <c r="A3845" s="36" t="s">
        <v>41</v>
      </c>
      <c r="B3845" s="23">
        <v>100000</v>
      </c>
      <c r="C3845" s="23">
        <v>100000</v>
      </c>
      <c r="D3845" s="23">
        <v>0</v>
      </c>
      <c r="E3845" s="23">
        <v>100000</v>
      </c>
      <c r="F3845" s="31">
        <v>0</v>
      </c>
    </row>
    <row r="3846" spans="1:6" x14ac:dyDescent="0.2">
      <c r="A3846" s="37" t="s">
        <v>42</v>
      </c>
      <c r="B3846" s="23">
        <v>100000</v>
      </c>
      <c r="C3846" s="23">
        <v>100000</v>
      </c>
      <c r="D3846" s="23">
        <v>0</v>
      </c>
      <c r="E3846" s="23">
        <v>100000</v>
      </c>
      <c r="F3846" s="31">
        <v>0</v>
      </c>
    </row>
    <row r="3847" spans="1:6" x14ac:dyDescent="0.2">
      <c r="A3847" s="38" t="s">
        <v>62</v>
      </c>
      <c r="B3847" s="23">
        <v>100000</v>
      </c>
      <c r="C3847" s="23">
        <v>100000</v>
      </c>
      <c r="D3847" s="23">
        <v>0</v>
      </c>
      <c r="E3847" s="23">
        <v>100000</v>
      </c>
      <c r="F3847" s="31">
        <v>0</v>
      </c>
    </row>
    <row r="3848" spans="1:6" x14ac:dyDescent="0.2">
      <c r="A3848" s="36" t="s">
        <v>8</v>
      </c>
      <c r="B3848" s="23">
        <v>1979717.79</v>
      </c>
      <c r="C3848" s="23">
        <v>1803424.9499999997</v>
      </c>
      <c r="D3848" s="23">
        <v>19075.14</v>
      </c>
      <c r="E3848" s="23">
        <v>1822500.0899999999</v>
      </c>
      <c r="F3848" s="31">
        <v>1.0577174281635619E-2</v>
      </c>
    </row>
    <row r="3849" spans="1:6" x14ac:dyDescent="0.2">
      <c r="A3849" s="37" t="s">
        <v>9</v>
      </c>
      <c r="B3849" s="23">
        <v>1979717.79</v>
      </c>
      <c r="C3849" s="23">
        <v>1803424.9499999997</v>
      </c>
      <c r="D3849" s="23">
        <v>19075.14</v>
      </c>
      <c r="E3849" s="23">
        <v>1822500.0899999999</v>
      </c>
      <c r="F3849" s="31">
        <v>1.0577174281635619E-2</v>
      </c>
    </row>
    <row r="3850" spans="1:6" x14ac:dyDescent="0.2">
      <c r="A3850" s="38" t="s">
        <v>10</v>
      </c>
      <c r="B3850" s="23">
        <v>766215.36</v>
      </c>
      <c r="C3850" s="23">
        <v>747321.82</v>
      </c>
      <c r="D3850" s="23">
        <v>0</v>
      </c>
      <c r="E3850" s="23">
        <v>747321.82</v>
      </c>
      <c r="F3850" s="31">
        <v>0</v>
      </c>
    </row>
    <row r="3851" spans="1:6" x14ac:dyDescent="0.2">
      <c r="A3851" s="38" t="s">
        <v>13</v>
      </c>
      <c r="B3851" s="23">
        <v>44890.2</v>
      </c>
      <c r="C3851" s="23">
        <v>44890.2</v>
      </c>
      <c r="D3851" s="23">
        <v>0</v>
      </c>
      <c r="E3851" s="23">
        <v>44890.2</v>
      </c>
      <c r="F3851" s="31">
        <v>0</v>
      </c>
    </row>
    <row r="3852" spans="1:6" x14ac:dyDescent="0.2">
      <c r="A3852" s="38" t="s">
        <v>15</v>
      </c>
      <c r="B3852" s="23">
        <v>123336.13</v>
      </c>
      <c r="C3852" s="23">
        <v>112353.89</v>
      </c>
      <c r="D3852" s="23">
        <v>0</v>
      </c>
      <c r="E3852" s="23">
        <v>112353.89</v>
      </c>
      <c r="F3852" s="31">
        <v>0</v>
      </c>
    </row>
    <row r="3853" spans="1:6" x14ac:dyDescent="0.2">
      <c r="A3853" s="38" t="s">
        <v>17</v>
      </c>
      <c r="B3853" s="23">
        <v>29624.86</v>
      </c>
      <c r="C3853" s="23">
        <v>26391.53</v>
      </c>
      <c r="D3853" s="23">
        <v>0</v>
      </c>
      <c r="E3853" s="23">
        <v>26391.53</v>
      </c>
      <c r="F3853" s="31">
        <v>0</v>
      </c>
    </row>
    <row r="3854" spans="1:6" x14ac:dyDescent="0.2">
      <c r="A3854" s="38" t="s">
        <v>19</v>
      </c>
      <c r="B3854" s="23">
        <v>792</v>
      </c>
      <c r="C3854" s="23">
        <v>792</v>
      </c>
      <c r="D3854" s="23">
        <v>0</v>
      </c>
      <c r="E3854" s="23">
        <v>792</v>
      </c>
      <c r="F3854" s="31">
        <v>0</v>
      </c>
    </row>
    <row r="3855" spans="1:6" x14ac:dyDescent="0.2">
      <c r="A3855" s="38" t="s">
        <v>21</v>
      </c>
      <c r="B3855" s="23">
        <v>6336</v>
      </c>
      <c r="C3855" s="23">
        <v>6336</v>
      </c>
      <c r="D3855" s="23">
        <v>0</v>
      </c>
      <c r="E3855" s="23">
        <v>6336</v>
      </c>
      <c r="F3855" s="31">
        <v>0</v>
      </c>
    </row>
    <row r="3856" spans="1:6" x14ac:dyDescent="0.2">
      <c r="A3856" s="38" t="s">
        <v>23</v>
      </c>
      <c r="B3856" s="23">
        <v>224.45</v>
      </c>
      <c r="C3856" s="23">
        <v>224.45</v>
      </c>
      <c r="D3856" s="23">
        <v>0</v>
      </c>
      <c r="E3856" s="23">
        <v>224.45</v>
      </c>
      <c r="F3856" s="31">
        <v>0</v>
      </c>
    </row>
    <row r="3857" spans="1:6" x14ac:dyDescent="0.2">
      <c r="A3857" s="38" t="s">
        <v>25</v>
      </c>
      <c r="B3857" s="23">
        <v>1346.71</v>
      </c>
      <c r="C3857" s="23">
        <v>1346.71</v>
      </c>
      <c r="D3857" s="23">
        <v>0</v>
      </c>
      <c r="E3857" s="23">
        <v>1346.71</v>
      </c>
      <c r="F3857" s="31">
        <v>0</v>
      </c>
    </row>
    <row r="3858" spans="1:6" x14ac:dyDescent="0.2">
      <c r="A3858" s="38" t="s">
        <v>27</v>
      </c>
      <c r="B3858" s="23">
        <v>4835.6899999999996</v>
      </c>
      <c r="C3858" s="23">
        <v>23419.829999999998</v>
      </c>
      <c r="D3858" s="23">
        <v>16951.63</v>
      </c>
      <c r="E3858" s="23">
        <v>40371.46</v>
      </c>
      <c r="F3858" s="31">
        <v>0.72381524545652132</v>
      </c>
    </row>
    <row r="3859" spans="1:6" x14ac:dyDescent="0.2">
      <c r="A3859" s="38" t="s">
        <v>29</v>
      </c>
      <c r="B3859" s="23">
        <v>1997.44</v>
      </c>
      <c r="C3859" s="23">
        <v>3165.98</v>
      </c>
      <c r="D3859" s="23">
        <v>2067.66</v>
      </c>
      <c r="E3859" s="23">
        <v>5233.6399999999994</v>
      </c>
      <c r="F3859" s="31">
        <v>0.65308687989185021</v>
      </c>
    </row>
    <row r="3860" spans="1:6" x14ac:dyDescent="0.2">
      <c r="A3860" s="38" t="s">
        <v>265</v>
      </c>
      <c r="B3860" s="23">
        <v>668928</v>
      </c>
      <c r="C3860" s="23">
        <v>531168</v>
      </c>
      <c r="D3860" s="23">
        <v>0</v>
      </c>
      <c r="E3860" s="23">
        <v>531168</v>
      </c>
      <c r="F3860" s="31">
        <v>0</v>
      </c>
    </row>
    <row r="3861" spans="1:6" x14ac:dyDescent="0.2">
      <c r="A3861" s="38" t="s">
        <v>31</v>
      </c>
      <c r="B3861" s="23">
        <v>9353.16</v>
      </c>
      <c r="C3861" s="23">
        <v>9353.16</v>
      </c>
      <c r="D3861" s="23">
        <v>-4016.58</v>
      </c>
      <c r="E3861" s="23">
        <v>5336.58</v>
      </c>
      <c r="F3861" s="31">
        <v>-0.42943561320452123</v>
      </c>
    </row>
    <row r="3862" spans="1:6" x14ac:dyDescent="0.2">
      <c r="A3862" s="38" t="s">
        <v>33</v>
      </c>
      <c r="B3862" s="23">
        <v>2706.32</v>
      </c>
      <c r="C3862" s="23">
        <v>5183.32</v>
      </c>
      <c r="D3862" s="23">
        <v>4072.43</v>
      </c>
      <c r="E3862" s="23">
        <v>9255.75</v>
      </c>
      <c r="F3862" s="31">
        <v>0.78567983454619816</v>
      </c>
    </row>
    <row r="3863" spans="1:6" x14ac:dyDescent="0.2">
      <c r="A3863" s="38" t="s">
        <v>35</v>
      </c>
      <c r="B3863" s="23">
        <v>186999.8</v>
      </c>
      <c r="C3863" s="23">
        <v>170328.63999999998</v>
      </c>
      <c r="D3863" s="23">
        <v>0</v>
      </c>
      <c r="E3863" s="23">
        <v>170328.63999999998</v>
      </c>
      <c r="F3863" s="31">
        <v>0</v>
      </c>
    </row>
    <row r="3864" spans="1:6" x14ac:dyDescent="0.2">
      <c r="A3864" s="38" t="s">
        <v>37</v>
      </c>
      <c r="B3864" s="23">
        <v>123336.13</v>
      </c>
      <c r="C3864" s="23">
        <v>112353.88</v>
      </c>
      <c r="D3864" s="23">
        <v>0</v>
      </c>
      <c r="E3864" s="23">
        <v>112353.88</v>
      </c>
      <c r="F3864" s="31">
        <v>0</v>
      </c>
    </row>
    <row r="3865" spans="1:6" x14ac:dyDescent="0.2">
      <c r="A3865" s="38" t="s">
        <v>39</v>
      </c>
      <c r="B3865" s="23">
        <v>8795.5400000000009</v>
      </c>
      <c r="C3865" s="23">
        <v>8795.5400000000009</v>
      </c>
      <c r="D3865" s="23">
        <v>0</v>
      </c>
      <c r="E3865" s="23">
        <v>8795.5400000000009</v>
      </c>
      <c r="F3865" s="31">
        <v>0</v>
      </c>
    </row>
    <row r="3866" spans="1:6" x14ac:dyDescent="0.2">
      <c r="A3866" s="35" t="s">
        <v>1481</v>
      </c>
      <c r="B3866" s="23">
        <v>72000</v>
      </c>
      <c r="C3866" s="23">
        <v>0</v>
      </c>
      <c r="D3866" s="23">
        <v>0</v>
      </c>
      <c r="E3866" s="23">
        <v>0</v>
      </c>
      <c r="F3866" s="31">
        <v>0</v>
      </c>
    </row>
    <row r="3867" spans="1:6" x14ac:dyDescent="0.2">
      <c r="A3867" s="36" t="s">
        <v>1482</v>
      </c>
      <c r="B3867" s="23">
        <v>72000</v>
      </c>
      <c r="C3867" s="23">
        <v>0</v>
      </c>
      <c r="D3867" s="23">
        <v>0</v>
      </c>
      <c r="E3867" s="23">
        <v>0</v>
      </c>
      <c r="F3867" s="31">
        <v>0</v>
      </c>
    </row>
    <row r="3868" spans="1:6" x14ac:dyDescent="0.2">
      <c r="A3868" s="37" t="s">
        <v>121</v>
      </c>
      <c r="B3868" s="23">
        <v>72000</v>
      </c>
      <c r="C3868" s="23">
        <v>0</v>
      </c>
      <c r="D3868" s="23">
        <v>0</v>
      </c>
      <c r="E3868" s="23">
        <v>0</v>
      </c>
      <c r="F3868" s="31">
        <v>0</v>
      </c>
    </row>
    <row r="3869" spans="1:6" x14ac:dyDescent="0.2">
      <c r="A3869" s="38" t="s">
        <v>325</v>
      </c>
      <c r="B3869" s="23">
        <v>3500</v>
      </c>
      <c r="C3869" s="23">
        <v>0</v>
      </c>
      <c r="D3869" s="23">
        <v>0</v>
      </c>
      <c r="E3869" s="23">
        <v>0</v>
      </c>
      <c r="F3869" s="31">
        <v>0</v>
      </c>
    </row>
    <row r="3870" spans="1:6" x14ac:dyDescent="0.2">
      <c r="A3870" s="38" t="s">
        <v>314</v>
      </c>
      <c r="B3870" s="23">
        <v>3500</v>
      </c>
      <c r="C3870" s="23">
        <v>0</v>
      </c>
      <c r="D3870" s="23">
        <v>0</v>
      </c>
      <c r="E3870" s="23">
        <v>0</v>
      </c>
      <c r="F3870" s="31">
        <v>0</v>
      </c>
    </row>
    <row r="3871" spans="1:6" x14ac:dyDescent="0.2">
      <c r="A3871" s="38" t="s">
        <v>126</v>
      </c>
      <c r="B3871" s="23">
        <v>65000</v>
      </c>
      <c r="C3871" s="23">
        <v>0</v>
      </c>
      <c r="D3871" s="23">
        <v>0</v>
      </c>
      <c r="E3871" s="23">
        <v>0</v>
      </c>
      <c r="F3871" s="31">
        <v>0</v>
      </c>
    </row>
    <row r="3872" spans="1:6" x14ac:dyDescent="0.2">
      <c r="A3872" s="35" t="s">
        <v>110</v>
      </c>
      <c r="B3872" s="23">
        <v>3343672.3299999996</v>
      </c>
      <c r="C3872" s="23">
        <v>11150415.279999999</v>
      </c>
      <c r="D3872" s="23">
        <v>-1280894.6700000002</v>
      </c>
      <c r="E3872" s="23">
        <v>9869520.6099999994</v>
      </c>
      <c r="F3872" s="31">
        <v>-0.11487416726957995</v>
      </c>
    </row>
    <row r="3873" spans="1:6" x14ac:dyDescent="0.2">
      <c r="A3873" s="36" t="s">
        <v>1486</v>
      </c>
      <c r="B3873" s="23">
        <v>700000</v>
      </c>
      <c r="C3873" s="23">
        <v>8719364.4399999995</v>
      </c>
      <c r="D3873" s="23">
        <v>-800080</v>
      </c>
      <c r="E3873" s="23">
        <v>7919284.4399999995</v>
      </c>
      <c r="F3873" s="31">
        <v>-9.1758981460809325E-2</v>
      </c>
    </row>
    <row r="3874" spans="1:6" x14ac:dyDescent="0.2">
      <c r="A3874" s="37" t="s">
        <v>121</v>
      </c>
      <c r="B3874" s="23">
        <v>0</v>
      </c>
      <c r="C3874" s="23">
        <v>8012996.1199999992</v>
      </c>
      <c r="D3874" s="23">
        <v>-100080</v>
      </c>
      <c r="E3874" s="23">
        <v>7912916.1199999992</v>
      </c>
      <c r="F3874" s="31">
        <v>-1.2489710278307238E-2</v>
      </c>
    </row>
    <row r="3875" spans="1:6" x14ac:dyDescent="0.2">
      <c r="A3875" s="38" t="s">
        <v>990</v>
      </c>
      <c r="B3875" s="23">
        <v>0</v>
      </c>
      <c r="C3875" s="23">
        <v>160080</v>
      </c>
      <c r="D3875" s="23">
        <v>-100080</v>
      </c>
      <c r="E3875" s="23">
        <v>60000</v>
      </c>
      <c r="F3875" s="31">
        <v>-0.62518740629685154</v>
      </c>
    </row>
    <row r="3876" spans="1:6" x14ac:dyDescent="0.2">
      <c r="A3876" s="38" t="s">
        <v>149</v>
      </c>
      <c r="B3876" s="23">
        <v>0</v>
      </c>
      <c r="C3876" s="23">
        <v>9498.7199999999993</v>
      </c>
      <c r="D3876" s="23">
        <v>0</v>
      </c>
      <c r="E3876" s="23">
        <v>9498.7199999999993</v>
      </c>
      <c r="F3876" s="31">
        <v>0</v>
      </c>
    </row>
    <row r="3877" spans="1:6" x14ac:dyDescent="0.2">
      <c r="A3877" s="38" t="s">
        <v>1489</v>
      </c>
      <c r="B3877" s="23">
        <v>0</v>
      </c>
      <c r="C3877" s="23">
        <v>728000</v>
      </c>
      <c r="D3877" s="23">
        <v>0</v>
      </c>
      <c r="E3877" s="23">
        <v>728000</v>
      </c>
      <c r="F3877" s="31">
        <v>0</v>
      </c>
    </row>
    <row r="3878" spans="1:6" x14ac:dyDescent="0.2">
      <c r="A3878" s="38" t="s">
        <v>1491</v>
      </c>
      <c r="B3878" s="23">
        <v>0</v>
      </c>
      <c r="C3878" s="23">
        <v>7840</v>
      </c>
      <c r="D3878" s="23">
        <v>0</v>
      </c>
      <c r="E3878" s="23">
        <v>7840</v>
      </c>
      <c r="F3878" s="31">
        <v>0</v>
      </c>
    </row>
    <row r="3879" spans="1:6" x14ac:dyDescent="0.2">
      <c r="A3879" s="38" t="s">
        <v>161</v>
      </c>
      <c r="B3879" s="23">
        <v>0</v>
      </c>
      <c r="C3879" s="23">
        <v>7001.12</v>
      </c>
      <c r="D3879" s="23">
        <v>0</v>
      </c>
      <c r="E3879" s="23">
        <v>7001.12</v>
      </c>
      <c r="F3879" s="31">
        <v>0</v>
      </c>
    </row>
    <row r="3880" spans="1:6" x14ac:dyDescent="0.2">
      <c r="A3880" s="38" t="s">
        <v>178</v>
      </c>
      <c r="B3880" s="23">
        <v>0</v>
      </c>
      <c r="C3880" s="23">
        <v>7050</v>
      </c>
      <c r="D3880" s="23">
        <v>0</v>
      </c>
      <c r="E3880" s="23">
        <v>7050</v>
      </c>
      <c r="F3880" s="31">
        <v>0</v>
      </c>
    </row>
    <row r="3881" spans="1:6" x14ac:dyDescent="0.2">
      <c r="A3881" s="38" t="s">
        <v>130</v>
      </c>
      <c r="B3881" s="23">
        <v>0</v>
      </c>
      <c r="C3881" s="23">
        <v>1020.88</v>
      </c>
      <c r="D3881" s="23">
        <v>0</v>
      </c>
      <c r="E3881" s="23">
        <v>1020.88</v>
      </c>
      <c r="F3881" s="31">
        <v>0</v>
      </c>
    </row>
    <row r="3882" spans="1:6" x14ac:dyDescent="0.2">
      <c r="A3882" s="38" t="s">
        <v>218</v>
      </c>
      <c r="B3882" s="23">
        <v>0</v>
      </c>
      <c r="C3882" s="23">
        <v>28864.66</v>
      </c>
      <c r="D3882" s="23">
        <v>0</v>
      </c>
      <c r="E3882" s="23">
        <v>28864.66</v>
      </c>
      <c r="F3882" s="31">
        <v>0</v>
      </c>
    </row>
    <row r="3883" spans="1:6" x14ac:dyDescent="0.2">
      <c r="A3883" s="38" t="s">
        <v>204</v>
      </c>
      <c r="B3883" s="23">
        <v>0</v>
      </c>
      <c r="C3883" s="23">
        <v>4621007.62</v>
      </c>
      <c r="D3883" s="23">
        <v>0</v>
      </c>
      <c r="E3883" s="23">
        <v>4621007.62</v>
      </c>
      <c r="F3883" s="31">
        <v>0</v>
      </c>
    </row>
    <row r="3884" spans="1:6" x14ac:dyDescent="0.2">
      <c r="A3884" s="38" t="s">
        <v>556</v>
      </c>
      <c r="B3884" s="23">
        <v>0</v>
      </c>
      <c r="C3884" s="23">
        <v>2440367.36</v>
      </c>
      <c r="D3884" s="23">
        <v>0</v>
      </c>
      <c r="E3884" s="23">
        <v>2440367.36</v>
      </c>
      <c r="F3884" s="31">
        <v>0</v>
      </c>
    </row>
    <row r="3885" spans="1:6" x14ac:dyDescent="0.2">
      <c r="A3885" s="38" t="s">
        <v>385</v>
      </c>
      <c r="B3885" s="23">
        <v>0</v>
      </c>
      <c r="C3885" s="23">
        <v>2265.7600000000002</v>
      </c>
      <c r="D3885" s="23">
        <v>0</v>
      </c>
      <c r="E3885" s="23">
        <v>2265.7600000000002</v>
      </c>
      <c r="F3885" s="31">
        <v>0</v>
      </c>
    </row>
    <row r="3886" spans="1:6" x14ac:dyDescent="0.2">
      <c r="A3886" s="37" t="s">
        <v>231</v>
      </c>
      <c r="B3886" s="23">
        <v>700000</v>
      </c>
      <c r="C3886" s="23">
        <v>706368.32</v>
      </c>
      <c r="D3886" s="23">
        <v>-700000</v>
      </c>
      <c r="E3886" s="23">
        <v>6368.3199999999488</v>
      </c>
      <c r="F3886" s="31">
        <v>-0.99098442013934041</v>
      </c>
    </row>
    <row r="3887" spans="1:6" x14ac:dyDescent="0.2">
      <c r="A3887" s="38" t="s">
        <v>234</v>
      </c>
      <c r="B3887" s="23">
        <v>700000</v>
      </c>
      <c r="C3887" s="23">
        <v>706368.32</v>
      </c>
      <c r="D3887" s="23">
        <v>-700000</v>
      </c>
      <c r="E3887" s="23">
        <v>6368.3199999999488</v>
      </c>
      <c r="F3887" s="31">
        <v>-0.99098442013934041</v>
      </c>
    </row>
    <row r="3888" spans="1:6" x14ac:dyDescent="0.2">
      <c r="A3888" s="36" t="s">
        <v>199</v>
      </c>
      <c r="B3888" s="23">
        <v>66299.89</v>
      </c>
      <c r="C3888" s="23">
        <v>66299.89</v>
      </c>
      <c r="D3888" s="23">
        <v>0</v>
      </c>
      <c r="E3888" s="23">
        <v>66299.89</v>
      </c>
      <c r="F3888" s="31">
        <v>0</v>
      </c>
    </row>
    <row r="3889" spans="1:6" x14ac:dyDescent="0.2">
      <c r="A3889" s="37" t="s">
        <v>121</v>
      </c>
      <c r="B3889" s="23">
        <v>66299.89</v>
      </c>
      <c r="C3889" s="23">
        <v>66299.89</v>
      </c>
      <c r="D3889" s="23">
        <v>0</v>
      </c>
      <c r="E3889" s="23">
        <v>66299.89</v>
      </c>
      <c r="F3889" s="31">
        <v>0</v>
      </c>
    </row>
    <row r="3890" spans="1:6" x14ac:dyDescent="0.2">
      <c r="A3890" s="38" t="s">
        <v>122</v>
      </c>
      <c r="B3890" s="23">
        <v>2500</v>
      </c>
      <c r="C3890" s="23">
        <v>2500</v>
      </c>
      <c r="D3890" s="23">
        <v>0</v>
      </c>
      <c r="E3890" s="23">
        <v>2500</v>
      </c>
      <c r="F3890" s="31">
        <v>0</v>
      </c>
    </row>
    <row r="3891" spans="1:6" x14ac:dyDescent="0.2">
      <c r="A3891" s="38" t="s">
        <v>128</v>
      </c>
      <c r="B3891" s="23">
        <v>7799.89</v>
      </c>
      <c r="C3891" s="23">
        <v>7799.89</v>
      </c>
      <c r="D3891" s="23">
        <v>0</v>
      </c>
      <c r="E3891" s="23">
        <v>7799.89</v>
      </c>
      <c r="F3891" s="31">
        <v>0</v>
      </c>
    </row>
    <row r="3892" spans="1:6" x14ac:dyDescent="0.2">
      <c r="A3892" s="38" t="s">
        <v>130</v>
      </c>
      <c r="B3892" s="23">
        <v>1000</v>
      </c>
      <c r="C3892" s="23">
        <v>1000</v>
      </c>
      <c r="D3892" s="23">
        <v>0</v>
      </c>
      <c r="E3892" s="23">
        <v>1000</v>
      </c>
      <c r="F3892" s="31">
        <v>0</v>
      </c>
    </row>
    <row r="3893" spans="1:6" x14ac:dyDescent="0.2">
      <c r="A3893" s="38" t="s">
        <v>204</v>
      </c>
      <c r="B3893" s="23">
        <v>55000</v>
      </c>
      <c r="C3893" s="23">
        <v>55000</v>
      </c>
      <c r="D3893" s="23">
        <v>0</v>
      </c>
      <c r="E3893" s="23">
        <v>55000</v>
      </c>
      <c r="F3893" s="31">
        <v>0</v>
      </c>
    </row>
    <row r="3894" spans="1:6" x14ac:dyDescent="0.2">
      <c r="A3894" s="36" t="s">
        <v>111</v>
      </c>
      <c r="B3894" s="23">
        <v>2326100</v>
      </c>
      <c r="C3894" s="23">
        <v>2364750.9500000002</v>
      </c>
      <c r="D3894" s="23">
        <v>-480814.67000000004</v>
      </c>
      <c r="E3894" s="23">
        <v>1883936.2799999998</v>
      </c>
      <c r="F3894" s="31">
        <v>-0.20332571174144154</v>
      </c>
    </row>
    <row r="3895" spans="1:6" x14ac:dyDescent="0.2">
      <c r="A3895" s="37" t="s">
        <v>97</v>
      </c>
      <c r="B3895" s="23">
        <v>0</v>
      </c>
      <c r="C3895" s="23">
        <v>1011922.2799999999</v>
      </c>
      <c r="D3895" s="23">
        <v>2955.75</v>
      </c>
      <c r="E3895" s="23">
        <v>1014878.0299999999</v>
      </c>
      <c r="F3895" s="31">
        <v>2.920925903518994E-3</v>
      </c>
    </row>
    <row r="3896" spans="1:6" x14ac:dyDescent="0.2">
      <c r="A3896" s="38" t="s">
        <v>98</v>
      </c>
      <c r="B3896" s="23">
        <v>0</v>
      </c>
      <c r="C3896" s="23">
        <v>63561.75</v>
      </c>
      <c r="D3896" s="23">
        <v>0</v>
      </c>
      <c r="E3896" s="23">
        <v>63561.75</v>
      </c>
      <c r="F3896" s="31">
        <v>0</v>
      </c>
    </row>
    <row r="3897" spans="1:6" x14ac:dyDescent="0.2">
      <c r="A3897" s="38" t="s">
        <v>100</v>
      </c>
      <c r="B3897" s="23">
        <v>0</v>
      </c>
      <c r="C3897" s="23">
        <v>22933.33</v>
      </c>
      <c r="D3897" s="23">
        <v>0</v>
      </c>
      <c r="E3897" s="23">
        <v>22933.33</v>
      </c>
      <c r="F3897" s="31">
        <v>0</v>
      </c>
    </row>
    <row r="3898" spans="1:6" x14ac:dyDescent="0.2">
      <c r="A3898" s="38" t="s">
        <v>102</v>
      </c>
      <c r="B3898" s="23">
        <v>0</v>
      </c>
      <c r="C3898" s="23">
        <v>2636.86</v>
      </c>
      <c r="D3898" s="23">
        <v>1013.04</v>
      </c>
      <c r="E3898" s="23">
        <v>3649.9</v>
      </c>
      <c r="F3898" s="31">
        <v>0.38418421910909184</v>
      </c>
    </row>
    <row r="3899" spans="1:6" x14ac:dyDescent="0.2">
      <c r="A3899" s="38" t="s">
        <v>104</v>
      </c>
      <c r="B3899" s="23">
        <v>0</v>
      </c>
      <c r="C3899" s="23">
        <v>762741</v>
      </c>
      <c r="D3899" s="23">
        <v>1942.71</v>
      </c>
      <c r="E3899" s="23">
        <v>764683.71</v>
      </c>
      <c r="F3899" s="31">
        <v>2.5470113708323011E-3</v>
      </c>
    </row>
    <row r="3900" spans="1:6" x14ac:dyDescent="0.2">
      <c r="A3900" s="38" t="s">
        <v>106</v>
      </c>
      <c r="B3900" s="23">
        <v>0</v>
      </c>
      <c r="C3900" s="23">
        <v>96487.59</v>
      </c>
      <c r="D3900" s="23">
        <v>0</v>
      </c>
      <c r="E3900" s="23">
        <v>96487.59</v>
      </c>
      <c r="F3900" s="31">
        <v>0</v>
      </c>
    </row>
    <row r="3901" spans="1:6" x14ac:dyDescent="0.2">
      <c r="A3901" s="38" t="s">
        <v>108</v>
      </c>
      <c r="B3901" s="23">
        <v>0</v>
      </c>
      <c r="C3901" s="23">
        <v>63561.75</v>
      </c>
      <c r="D3901" s="23">
        <v>0</v>
      </c>
      <c r="E3901" s="23">
        <v>63561.75</v>
      </c>
      <c r="F3901" s="31">
        <v>0</v>
      </c>
    </row>
    <row r="3902" spans="1:6" x14ac:dyDescent="0.2">
      <c r="A3902" s="37" t="s">
        <v>121</v>
      </c>
      <c r="B3902" s="23">
        <v>1456139.5</v>
      </c>
      <c r="C3902" s="23">
        <v>632868.17000000004</v>
      </c>
      <c r="D3902" s="23">
        <v>-247831.46000000002</v>
      </c>
      <c r="E3902" s="23">
        <v>385036.71000000008</v>
      </c>
      <c r="F3902" s="31">
        <v>-0.3916004497429536</v>
      </c>
    </row>
    <row r="3903" spans="1:6" x14ac:dyDescent="0.2">
      <c r="A3903" s="38" t="s">
        <v>149</v>
      </c>
      <c r="B3903" s="23">
        <v>12000</v>
      </c>
      <c r="C3903" s="23">
        <v>12000</v>
      </c>
      <c r="D3903" s="23">
        <v>-1264</v>
      </c>
      <c r="E3903" s="23">
        <v>10736</v>
      </c>
      <c r="F3903" s="31">
        <v>-0.10533333333333333</v>
      </c>
    </row>
    <row r="3904" spans="1:6" x14ac:dyDescent="0.2">
      <c r="A3904" s="38" t="s">
        <v>214</v>
      </c>
      <c r="B3904" s="23">
        <v>16680</v>
      </c>
      <c r="C3904" s="23">
        <v>16680</v>
      </c>
      <c r="D3904" s="23">
        <v>-12200</v>
      </c>
      <c r="E3904" s="23">
        <v>4480</v>
      </c>
      <c r="F3904" s="31">
        <v>-0.73141486810551559</v>
      </c>
    </row>
    <row r="3905" spans="1:6" x14ac:dyDescent="0.2">
      <c r="A3905" s="38" t="s">
        <v>1503</v>
      </c>
      <c r="B3905" s="23">
        <v>15150</v>
      </c>
      <c r="C3905" s="23">
        <v>15150</v>
      </c>
      <c r="D3905" s="23">
        <v>-14814</v>
      </c>
      <c r="E3905" s="23">
        <v>336</v>
      </c>
      <c r="F3905" s="31">
        <v>-0.9778217821782178</v>
      </c>
    </row>
    <row r="3906" spans="1:6" x14ac:dyDescent="0.2">
      <c r="A3906" s="38" t="s">
        <v>122</v>
      </c>
      <c r="B3906" s="23">
        <v>3930.01</v>
      </c>
      <c r="C3906" s="23">
        <v>3930.01</v>
      </c>
      <c r="D3906" s="23">
        <v>-3930.01</v>
      </c>
      <c r="E3906" s="23">
        <v>0</v>
      </c>
      <c r="F3906" s="31">
        <v>-1</v>
      </c>
    </row>
    <row r="3907" spans="1:6" x14ac:dyDescent="0.2">
      <c r="A3907" s="38" t="s">
        <v>128</v>
      </c>
      <c r="B3907" s="23">
        <v>870996</v>
      </c>
      <c r="C3907" s="23">
        <v>47724.670000000042</v>
      </c>
      <c r="D3907" s="23">
        <v>0</v>
      </c>
      <c r="E3907" s="23">
        <v>47724.670000000042</v>
      </c>
      <c r="F3907" s="31">
        <v>0</v>
      </c>
    </row>
    <row r="3908" spans="1:6" x14ac:dyDescent="0.2">
      <c r="A3908" s="38" t="s">
        <v>288</v>
      </c>
      <c r="B3908" s="23">
        <v>20000</v>
      </c>
      <c r="C3908" s="23">
        <v>20000</v>
      </c>
      <c r="D3908" s="23">
        <v>-2000</v>
      </c>
      <c r="E3908" s="23">
        <v>18000</v>
      </c>
      <c r="F3908" s="31">
        <v>-0.1</v>
      </c>
    </row>
    <row r="3909" spans="1:6" x14ac:dyDescent="0.2">
      <c r="A3909" s="38" t="s">
        <v>359</v>
      </c>
      <c r="B3909" s="23">
        <v>312.5</v>
      </c>
      <c r="C3909" s="23">
        <v>312.5</v>
      </c>
      <c r="D3909" s="23">
        <v>0</v>
      </c>
      <c r="E3909" s="23">
        <v>312.5</v>
      </c>
      <c r="F3909" s="31">
        <v>0</v>
      </c>
    </row>
    <row r="3910" spans="1:6" x14ac:dyDescent="0.2">
      <c r="A3910" s="38" t="s">
        <v>178</v>
      </c>
      <c r="B3910" s="23">
        <v>13500</v>
      </c>
      <c r="C3910" s="23">
        <v>13500</v>
      </c>
      <c r="D3910" s="23">
        <v>0</v>
      </c>
      <c r="E3910" s="23">
        <v>13500</v>
      </c>
      <c r="F3910" s="31">
        <v>0</v>
      </c>
    </row>
    <row r="3911" spans="1:6" x14ac:dyDescent="0.2">
      <c r="A3911" s="38" t="s">
        <v>130</v>
      </c>
      <c r="B3911" s="23">
        <v>1000</v>
      </c>
      <c r="C3911" s="23">
        <v>1000</v>
      </c>
      <c r="D3911" s="23">
        <v>0</v>
      </c>
      <c r="E3911" s="23">
        <v>1000</v>
      </c>
      <c r="F3911" s="31">
        <v>0</v>
      </c>
    </row>
    <row r="3912" spans="1:6" x14ac:dyDescent="0.2">
      <c r="A3912" s="38" t="s">
        <v>218</v>
      </c>
      <c r="B3912" s="23">
        <v>11654</v>
      </c>
      <c r="C3912" s="23">
        <v>11654</v>
      </c>
      <c r="D3912" s="23">
        <v>-4001</v>
      </c>
      <c r="E3912" s="23">
        <v>7653</v>
      </c>
      <c r="F3912" s="31">
        <v>-0.34331559979406212</v>
      </c>
    </row>
    <row r="3913" spans="1:6" x14ac:dyDescent="0.2">
      <c r="A3913" s="38" t="s">
        <v>166</v>
      </c>
      <c r="B3913" s="23">
        <v>2000</v>
      </c>
      <c r="C3913" s="23">
        <v>2000</v>
      </c>
      <c r="D3913" s="23">
        <v>0</v>
      </c>
      <c r="E3913" s="23">
        <v>2000</v>
      </c>
      <c r="F3913" s="31">
        <v>0</v>
      </c>
    </row>
    <row r="3914" spans="1:6" x14ac:dyDescent="0.2">
      <c r="A3914" s="38" t="s">
        <v>551</v>
      </c>
      <c r="B3914" s="23">
        <v>28084</v>
      </c>
      <c r="C3914" s="23">
        <v>28084</v>
      </c>
      <c r="D3914" s="23">
        <v>-20720</v>
      </c>
      <c r="E3914" s="23">
        <v>7364</v>
      </c>
      <c r="F3914" s="31">
        <v>-0.73778664007976069</v>
      </c>
    </row>
    <row r="3915" spans="1:6" x14ac:dyDescent="0.2">
      <c r="A3915" s="38" t="s">
        <v>204</v>
      </c>
      <c r="B3915" s="23">
        <v>2000</v>
      </c>
      <c r="C3915" s="23">
        <v>2000</v>
      </c>
      <c r="D3915" s="23">
        <v>-2000</v>
      </c>
      <c r="E3915" s="23">
        <v>0</v>
      </c>
      <c r="F3915" s="31">
        <v>-1</v>
      </c>
    </row>
    <row r="3916" spans="1:6" x14ac:dyDescent="0.2">
      <c r="A3916" s="38" t="s">
        <v>554</v>
      </c>
      <c r="B3916" s="23">
        <v>4916</v>
      </c>
      <c r="C3916" s="23">
        <v>4916</v>
      </c>
      <c r="D3916" s="23">
        <v>-3572</v>
      </c>
      <c r="E3916" s="23">
        <v>1344</v>
      </c>
      <c r="F3916" s="31">
        <v>-0.72660699755899105</v>
      </c>
    </row>
    <row r="3917" spans="1:6" x14ac:dyDescent="0.2">
      <c r="A3917" s="38" t="s">
        <v>1510</v>
      </c>
      <c r="B3917" s="23">
        <v>11340</v>
      </c>
      <c r="C3917" s="23">
        <v>11340</v>
      </c>
      <c r="D3917" s="23">
        <v>-3437.28</v>
      </c>
      <c r="E3917" s="23">
        <v>7902.7199999999993</v>
      </c>
      <c r="F3917" s="31">
        <v>-0.30311111111111111</v>
      </c>
    </row>
    <row r="3918" spans="1:6" x14ac:dyDescent="0.2">
      <c r="A3918" s="38" t="s">
        <v>871</v>
      </c>
      <c r="B3918" s="23">
        <v>293101.99</v>
      </c>
      <c r="C3918" s="23">
        <v>293101.99</v>
      </c>
      <c r="D3918" s="23">
        <v>-140264.07</v>
      </c>
      <c r="E3918" s="23">
        <v>152837.91999999998</v>
      </c>
      <c r="F3918" s="31">
        <v>-0.4785503844583246</v>
      </c>
    </row>
    <row r="3919" spans="1:6" x14ac:dyDescent="0.2">
      <c r="A3919" s="38" t="s">
        <v>556</v>
      </c>
      <c r="B3919" s="23">
        <v>149475</v>
      </c>
      <c r="C3919" s="23">
        <v>149475</v>
      </c>
      <c r="D3919" s="23">
        <v>-39629.1</v>
      </c>
      <c r="E3919" s="23">
        <v>109845.9</v>
      </c>
      <c r="F3919" s="31">
        <v>-0.26512192674360258</v>
      </c>
    </row>
    <row r="3920" spans="1:6" x14ac:dyDescent="0.2">
      <c r="A3920" s="37" t="s">
        <v>231</v>
      </c>
      <c r="B3920" s="23">
        <v>869960.5</v>
      </c>
      <c r="C3920" s="23">
        <v>719960.5</v>
      </c>
      <c r="D3920" s="23">
        <v>-235938.96</v>
      </c>
      <c r="E3920" s="23">
        <v>484021.54000000004</v>
      </c>
      <c r="F3920" s="31">
        <v>-0.32771097858840864</v>
      </c>
    </row>
    <row r="3921" spans="1:6" x14ac:dyDescent="0.2">
      <c r="A3921" s="38" t="s">
        <v>232</v>
      </c>
      <c r="B3921" s="23">
        <v>682960.5</v>
      </c>
      <c r="C3921" s="23">
        <v>532960.5</v>
      </c>
      <c r="D3921" s="23">
        <v>-135938.96</v>
      </c>
      <c r="E3921" s="23">
        <v>397021.54000000004</v>
      </c>
      <c r="F3921" s="31">
        <v>-0.25506385557653893</v>
      </c>
    </row>
    <row r="3922" spans="1:6" x14ac:dyDescent="0.2">
      <c r="A3922" s="38" t="s">
        <v>234</v>
      </c>
      <c r="B3922" s="23">
        <v>187000</v>
      </c>
      <c r="C3922" s="23">
        <v>187000</v>
      </c>
      <c r="D3922" s="23">
        <v>-100000</v>
      </c>
      <c r="E3922" s="23">
        <v>87000</v>
      </c>
      <c r="F3922" s="31">
        <v>-0.53475935828877008</v>
      </c>
    </row>
    <row r="3923" spans="1:6" x14ac:dyDescent="0.2">
      <c r="A3923" s="36" t="s">
        <v>1513</v>
      </c>
      <c r="B3923" s="23">
        <v>251272.44</v>
      </c>
      <c r="C3923" s="23">
        <v>0</v>
      </c>
      <c r="D3923" s="23">
        <v>0</v>
      </c>
      <c r="E3923" s="23">
        <v>0</v>
      </c>
      <c r="F3923" s="31">
        <v>0</v>
      </c>
    </row>
    <row r="3924" spans="1:6" x14ac:dyDescent="0.2">
      <c r="A3924" s="37" t="s">
        <v>121</v>
      </c>
      <c r="B3924" s="23">
        <v>251272.44</v>
      </c>
      <c r="C3924" s="23">
        <v>0</v>
      </c>
      <c r="D3924" s="23">
        <v>0</v>
      </c>
      <c r="E3924" s="23">
        <v>0</v>
      </c>
      <c r="F3924" s="31">
        <v>0</v>
      </c>
    </row>
    <row r="3925" spans="1:6" x14ac:dyDescent="0.2">
      <c r="A3925" s="38" t="s">
        <v>128</v>
      </c>
      <c r="B3925" s="23">
        <v>251272.44</v>
      </c>
      <c r="C3925" s="23">
        <v>0</v>
      </c>
      <c r="D3925" s="23">
        <v>0</v>
      </c>
      <c r="E3925" s="23">
        <v>0</v>
      </c>
      <c r="F3925" s="31">
        <v>0</v>
      </c>
    </row>
    <row r="3926" spans="1:6" x14ac:dyDescent="0.2">
      <c r="A3926" s="34" t="s">
        <v>1682</v>
      </c>
      <c r="B3926" s="23">
        <v>6117112.4199999999</v>
      </c>
      <c r="C3926" s="23">
        <v>4301685.1099999994</v>
      </c>
      <c r="D3926" s="23">
        <v>-361412.44</v>
      </c>
      <c r="E3926" s="23">
        <v>3940272.6699999995</v>
      </c>
      <c r="F3926" s="31">
        <v>-8.4016479765065849E-2</v>
      </c>
    </row>
    <row r="3927" spans="1:6" x14ac:dyDescent="0.2">
      <c r="A3927" s="35" t="s">
        <v>7</v>
      </c>
      <c r="B3927" s="23">
        <v>4048668.61</v>
      </c>
      <c r="C3927" s="23">
        <v>2266103.13</v>
      </c>
      <c r="D3927" s="23">
        <v>145640.44999999998</v>
      </c>
      <c r="E3927" s="23">
        <v>2411743.5799999996</v>
      </c>
      <c r="F3927" s="31">
        <v>6.4269118237350473E-2</v>
      </c>
    </row>
    <row r="3928" spans="1:6" x14ac:dyDescent="0.2">
      <c r="A3928" s="36" t="s">
        <v>41</v>
      </c>
      <c r="B3928" s="23">
        <v>201016</v>
      </c>
      <c r="C3928" s="23">
        <v>201016</v>
      </c>
      <c r="D3928" s="23">
        <v>0</v>
      </c>
      <c r="E3928" s="23">
        <v>201016</v>
      </c>
      <c r="F3928" s="31">
        <v>0</v>
      </c>
    </row>
    <row r="3929" spans="1:6" x14ac:dyDescent="0.2">
      <c r="A3929" s="37" t="s">
        <v>42</v>
      </c>
      <c r="B3929" s="23">
        <v>201016</v>
      </c>
      <c r="C3929" s="23">
        <v>201016</v>
      </c>
      <c r="D3929" s="23">
        <v>0</v>
      </c>
      <c r="E3929" s="23">
        <v>201016</v>
      </c>
      <c r="F3929" s="31">
        <v>0</v>
      </c>
    </row>
    <row r="3930" spans="1:6" x14ac:dyDescent="0.2">
      <c r="A3930" s="38" t="s">
        <v>43</v>
      </c>
      <c r="B3930" s="23">
        <v>7016</v>
      </c>
      <c r="C3930" s="23">
        <v>7016</v>
      </c>
      <c r="D3930" s="23">
        <v>0</v>
      </c>
      <c r="E3930" s="23">
        <v>7016</v>
      </c>
      <c r="F3930" s="31">
        <v>0</v>
      </c>
    </row>
    <row r="3931" spans="1:6" x14ac:dyDescent="0.2">
      <c r="A3931" s="38" t="s">
        <v>46</v>
      </c>
      <c r="B3931" s="23">
        <v>11000</v>
      </c>
      <c r="C3931" s="23">
        <v>11000</v>
      </c>
      <c r="D3931" s="23">
        <v>0</v>
      </c>
      <c r="E3931" s="23">
        <v>11000</v>
      </c>
      <c r="F3931" s="31">
        <v>0</v>
      </c>
    </row>
    <row r="3932" spans="1:6" x14ac:dyDescent="0.2">
      <c r="A3932" s="38" t="s">
        <v>48</v>
      </c>
      <c r="B3932" s="23">
        <v>4000</v>
      </c>
      <c r="C3932" s="23">
        <v>4000</v>
      </c>
      <c r="D3932" s="23">
        <v>0</v>
      </c>
      <c r="E3932" s="23">
        <v>4000</v>
      </c>
      <c r="F3932" s="31">
        <v>0</v>
      </c>
    </row>
    <row r="3933" spans="1:6" x14ac:dyDescent="0.2">
      <c r="A3933" s="38" t="s">
        <v>56</v>
      </c>
      <c r="B3933" s="23">
        <v>97000</v>
      </c>
      <c r="C3933" s="23">
        <v>64291.61</v>
      </c>
      <c r="D3933" s="23">
        <v>0</v>
      </c>
      <c r="E3933" s="23">
        <v>64291.61</v>
      </c>
      <c r="F3933" s="31">
        <v>0</v>
      </c>
    </row>
    <row r="3934" spans="1:6" x14ac:dyDescent="0.2">
      <c r="A3934" s="38" t="s">
        <v>58</v>
      </c>
      <c r="B3934" s="23">
        <v>78000</v>
      </c>
      <c r="C3934" s="23">
        <v>110708.39</v>
      </c>
      <c r="D3934" s="23">
        <v>0</v>
      </c>
      <c r="E3934" s="23">
        <v>110708.39</v>
      </c>
      <c r="F3934" s="31">
        <v>0</v>
      </c>
    </row>
    <row r="3935" spans="1:6" x14ac:dyDescent="0.2">
      <c r="A3935" s="38" t="s">
        <v>74</v>
      </c>
      <c r="B3935" s="23">
        <v>4000</v>
      </c>
      <c r="C3935" s="23">
        <v>4000</v>
      </c>
      <c r="D3935" s="23">
        <v>0</v>
      </c>
      <c r="E3935" s="23">
        <v>4000</v>
      </c>
      <c r="F3935" s="31">
        <v>0</v>
      </c>
    </row>
    <row r="3936" spans="1:6" x14ac:dyDescent="0.2">
      <c r="A3936" s="36" t="s">
        <v>8</v>
      </c>
      <c r="B3936" s="23">
        <v>3847652.61</v>
      </c>
      <c r="C3936" s="23">
        <v>2065087.13</v>
      </c>
      <c r="D3936" s="23">
        <v>145640.44999999998</v>
      </c>
      <c r="E3936" s="23">
        <v>2210727.5799999996</v>
      </c>
      <c r="F3936" s="31">
        <v>7.0525087239297249E-2</v>
      </c>
    </row>
    <row r="3937" spans="1:6" x14ac:dyDescent="0.2">
      <c r="A3937" s="37" t="s">
        <v>9</v>
      </c>
      <c r="B3937" s="23">
        <v>3847652.61</v>
      </c>
      <c r="C3937" s="23">
        <v>2065087.13</v>
      </c>
      <c r="D3937" s="23">
        <v>145640.44999999998</v>
      </c>
      <c r="E3937" s="23">
        <v>2210727.5799999996</v>
      </c>
      <c r="F3937" s="31">
        <v>7.0525087239297249E-2</v>
      </c>
    </row>
    <row r="3938" spans="1:6" x14ac:dyDescent="0.2">
      <c r="A3938" s="38" t="s">
        <v>10</v>
      </c>
      <c r="B3938" s="23">
        <v>1556724</v>
      </c>
      <c r="C3938" s="23">
        <v>1156929</v>
      </c>
      <c r="D3938" s="23">
        <v>142747.68</v>
      </c>
      <c r="E3938" s="23">
        <v>1299676.68</v>
      </c>
      <c r="F3938" s="31">
        <v>0.1233849959677733</v>
      </c>
    </row>
    <row r="3939" spans="1:6" x14ac:dyDescent="0.2">
      <c r="A3939" s="38" t="s">
        <v>13</v>
      </c>
      <c r="B3939" s="23">
        <v>114411</v>
      </c>
      <c r="C3939" s="23">
        <v>120081.96</v>
      </c>
      <c r="D3939" s="23">
        <v>0</v>
      </c>
      <c r="E3939" s="23">
        <v>120081.96</v>
      </c>
      <c r="F3939" s="31">
        <v>0</v>
      </c>
    </row>
    <row r="3940" spans="1:6" x14ac:dyDescent="0.2">
      <c r="A3940" s="38" t="s">
        <v>15</v>
      </c>
      <c r="B3940" s="23">
        <v>239114.25</v>
      </c>
      <c r="C3940" s="23">
        <v>126107.16</v>
      </c>
      <c r="D3940" s="23">
        <v>0</v>
      </c>
      <c r="E3940" s="23">
        <v>126107.16</v>
      </c>
      <c r="F3940" s="31">
        <v>0</v>
      </c>
    </row>
    <row r="3941" spans="1:6" x14ac:dyDescent="0.2">
      <c r="A3941" s="38" t="s">
        <v>17</v>
      </c>
      <c r="B3941" s="23">
        <v>71018.5</v>
      </c>
      <c r="C3941" s="23">
        <v>39718.5</v>
      </c>
      <c r="D3941" s="23">
        <v>0</v>
      </c>
      <c r="E3941" s="23">
        <v>39718.5</v>
      </c>
      <c r="F3941" s="31">
        <v>0</v>
      </c>
    </row>
    <row r="3942" spans="1:6" x14ac:dyDescent="0.2">
      <c r="A3942" s="38" t="s">
        <v>19</v>
      </c>
      <c r="B3942" s="23">
        <v>1584</v>
      </c>
      <c r="C3942" s="23">
        <v>1826</v>
      </c>
      <c r="D3942" s="23">
        <v>0</v>
      </c>
      <c r="E3942" s="23">
        <v>1826</v>
      </c>
      <c r="F3942" s="31">
        <v>0</v>
      </c>
    </row>
    <row r="3943" spans="1:6" x14ac:dyDescent="0.2">
      <c r="A3943" s="38" t="s">
        <v>21</v>
      </c>
      <c r="B3943" s="23">
        <v>12672</v>
      </c>
      <c r="C3943" s="23">
        <v>13472</v>
      </c>
      <c r="D3943" s="23">
        <v>0</v>
      </c>
      <c r="E3943" s="23">
        <v>13472</v>
      </c>
      <c r="F3943" s="31">
        <v>0</v>
      </c>
    </row>
    <row r="3944" spans="1:6" x14ac:dyDescent="0.2">
      <c r="A3944" s="38" t="s">
        <v>23</v>
      </c>
      <c r="B3944" s="23">
        <v>572.05999999999995</v>
      </c>
      <c r="C3944" s="23">
        <v>836.06</v>
      </c>
      <c r="D3944" s="23">
        <v>0</v>
      </c>
      <c r="E3944" s="23">
        <v>836.06</v>
      </c>
      <c r="F3944" s="31">
        <v>0</v>
      </c>
    </row>
    <row r="3945" spans="1:6" x14ac:dyDescent="0.2">
      <c r="A3945" s="38" t="s">
        <v>25</v>
      </c>
      <c r="B3945" s="23">
        <v>3432.33</v>
      </c>
      <c r="C3945" s="23">
        <v>3461.91</v>
      </c>
      <c r="D3945" s="23">
        <v>0</v>
      </c>
      <c r="E3945" s="23">
        <v>3461.91</v>
      </c>
      <c r="F3945" s="31">
        <v>0</v>
      </c>
    </row>
    <row r="3946" spans="1:6" x14ac:dyDescent="0.2">
      <c r="A3946" s="38" t="s">
        <v>27</v>
      </c>
      <c r="B3946" s="23">
        <v>12543.73</v>
      </c>
      <c r="C3946" s="23">
        <v>12543.73</v>
      </c>
      <c r="D3946" s="23">
        <v>0</v>
      </c>
      <c r="E3946" s="23">
        <v>12543.73</v>
      </c>
      <c r="F3946" s="31">
        <v>0</v>
      </c>
    </row>
    <row r="3947" spans="1:6" x14ac:dyDescent="0.2">
      <c r="A3947" s="38" t="s">
        <v>29</v>
      </c>
      <c r="B3947" s="23">
        <v>1290.8499999999999</v>
      </c>
      <c r="C3947" s="23">
        <v>1290.8499999999999</v>
      </c>
      <c r="D3947" s="23">
        <v>-645.42999999999995</v>
      </c>
      <c r="E3947" s="23">
        <v>645.41999999999996</v>
      </c>
      <c r="F3947" s="31">
        <v>-0.50000387341674091</v>
      </c>
    </row>
    <row r="3948" spans="1:6" x14ac:dyDescent="0.2">
      <c r="A3948" s="38" t="s">
        <v>265</v>
      </c>
      <c r="B3948" s="23">
        <v>1198236</v>
      </c>
      <c r="C3948" s="23">
        <v>237021</v>
      </c>
      <c r="D3948" s="23">
        <v>0</v>
      </c>
      <c r="E3948" s="23">
        <v>237021</v>
      </c>
      <c r="F3948" s="31">
        <v>0</v>
      </c>
    </row>
    <row r="3949" spans="1:6" x14ac:dyDescent="0.2">
      <c r="A3949" s="38" t="s">
        <v>31</v>
      </c>
      <c r="B3949" s="23">
        <v>3635.4</v>
      </c>
      <c r="C3949" s="23">
        <v>3635.4</v>
      </c>
      <c r="D3949" s="23">
        <v>-1710.45</v>
      </c>
      <c r="E3949" s="23">
        <v>1924.95</v>
      </c>
      <c r="F3949" s="31">
        <v>-0.47049843208450237</v>
      </c>
    </row>
    <row r="3950" spans="1:6" x14ac:dyDescent="0.2">
      <c r="A3950" s="38" t="s">
        <v>33</v>
      </c>
      <c r="B3950" s="23">
        <v>7270.8</v>
      </c>
      <c r="C3950" s="23">
        <v>7270.8</v>
      </c>
      <c r="D3950" s="23">
        <v>-3003.67</v>
      </c>
      <c r="E3950" s="23">
        <v>4267.13</v>
      </c>
      <c r="F3950" s="31">
        <v>-0.4131141002365627</v>
      </c>
    </row>
    <row r="3951" spans="1:6" x14ac:dyDescent="0.2">
      <c r="A3951" s="38" t="s">
        <v>35</v>
      </c>
      <c r="B3951" s="23">
        <v>362403.38</v>
      </c>
      <c r="C3951" s="23">
        <v>191155.54</v>
      </c>
      <c r="D3951" s="23">
        <v>8252.32</v>
      </c>
      <c r="E3951" s="23">
        <v>199407.86000000002</v>
      </c>
      <c r="F3951" s="31">
        <v>4.3170708000406365E-2</v>
      </c>
    </row>
    <row r="3952" spans="1:6" x14ac:dyDescent="0.2">
      <c r="A3952" s="38" t="s">
        <v>37</v>
      </c>
      <c r="B3952" s="23">
        <v>239114.25</v>
      </c>
      <c r="C3952" s="23">
        <v>126107.16</v>
      </c>
      <c r="D3952" s="23">
        <v>0</v>
      </c>
      <c r="E3952" s="23">
        <v>126107.16</v>
      </c>
      <c r="F3952" s="31">
        <v>0</v>
      </c>
    </row>
    <row r="3953" spans="1:6" x14ac:dyDescent="0.2">
      <c r="A3953" s="38" t="s">
        <v>39</v>
      </c>
      <c r="B3953" s="23">
        <v>23630.06</v>
      </c>
      <c r="C3953" s="23">
        <v>23630.06</v>
      </c>
      <c r="D3953" s="23">
        <v>0</v>
      </c>
      <c r="E3953" s="23">
        <v>23630.06</v>
      </c>
      <c r="F3953" s="31">
        <v>0</v>
      </c>
    </row>
    <row r="3954" spans="1:6" x14ac:dyDescent="0.2">
      <c r="A3954" s="35" t="s">
        <v>110</v>
      </c>
      <c r="B3954" s="23">
        <v>2068443.81</v>
      </c>
      <c r="C3954" s="23">
        <v>2035581.9800000002</v>
      </c>
      <c r="D3954" s="23">
        <v>-507052.89</v>
      </c>
      <c r="E3954" s="23">
        <v>1528529.09</v>
      </c>
      <c r="F3954" s="31">
        <v>-0.24909480187086347</v>
      </c>
    </row>
    <row r="3955" spans="1:6" x14ac:dyDescent="0.2">
      <c r="A3955" s="36" t="s">
        <v>1690</v>
      </c>
      <c r="B3955" s="23">
        <v>660876.49</v>
      </c>
      <c r="C3955" s="23">
        <v>1015159.37</v>
      </c>
      <c r="D3955" s="23">
        <v>-385602.88</v>
      </c>
      <c r="E3955" s="23">
        <v>629556.49</v>
      </c>
      <c r="F3955" s="31">
        <v>-0.37984467404364303</v>
      </c>
    </row>
    <row r="3956" spans="1:6" x14ac:dyDescent="0.2">
      <c r="A3956" s="37" t="s">
        <v>121</v>
      </c>
      <c r="B3956" s="23">
        <v>564876.49</v>
      </c>
      <c r="C3956" s="23">
        <v>918449.37</v>
      </c>
      <c r="D3956" s="23">
        <v>-383936.32</v>
      </c>
      <c r="E3956" s="23">
        <v>534513.05000000005</v>
      </c>
      <c r="F3956" s="31">
        <v>-0.41802665725602273</v>
      </c>
    </row>
    <row r="3957" spans="1:6" x14ac:dyDescent="0.2">
      <c r="A3957" s="38" t="s">
        <v>149</v>
      </c>
      <c r="B3957" s="23">
        <v>25000</v>
      </c>
      <c r="C3957" s="23">
        <v>1700</v>
      </c>
      <c r="D3957" s="23">
        <v>0</v>
      </c>
      <c r="E3957" s="23">
        <v>1700</v>
      </c>
      <c r="F3957" s="31">
        <v>0</v>
      </c>
    </row>
    <row r="3958" spans="1:6" x14ac:dyDescent="0.2">
      <c r="A3958" s="38" t="s">
        <v>1489</v>
      </c>
      <c r="B3958" s="23">
        <v>32000</v>
      </c>
      <c r="C3958" s="23">
        <v>45350</v>
      </c>
      <c r="D3958" s="23">
        <v>0</v>
      </c>
      <c r="E3958" s="23">
        <v>45350</v>
      </c>
      <c r="F3958" s="31">
        <v>0</v>
      </c>
    </row>
    <row r="3959" spans="1:6" x14ac:dyDescent="0.2">
      <c r="A3959" s="38" t="s">
        <v>151</v>
      </c>
      <c r="B3959" s="23">
        <v>10000</v>
      </c>
      <c r="C3959" s="23">
        <v>3780</v>
      </c>
      <c r="D3959" s="23">
        <v>0</v>
      </c>
      <c r="E3959" s="23">
        <v>3780</v>
      </c>
      <c r="F3959" s="31">
        <v>0</v>
      </c>
    </row>
    <row r="3960" spans="1:6" x14ac:dyDescent="0.2">
      <c r="A3960" s="38" t="s">
        <v>161</v>
      </c>
      <c r="B3960" s="23">
        <v>80876.490000000005</v>
      </c>
      <c r="C3960" s="23">
        <v>80876.490000000005</v>
      </c>
      <c r="D3960" s="23">
        <v>0</v>
      </c>
      <c r="E3960" s="23">
        <v>80876.490000000005</v>
      </c>
      <c r="F3960" s="31">
        <v>0</v>
      </c>
    </row>
    <row r="3961" spans="1:6" x14ac:dyDescent="0.2">
      <c r="A3961" s="38" t="s">
        <v>163</v>
      </c>
      <c r="B3961" s="23">
        <v>5000</v>
      </c>
      <c r="C3961" s="23">
        <v>3000</v>
      </c>
      <c r="D3961" s="23">
        <v>-3000</v>
      </c>
      <c r="E3961" s="23">
        <v>0</v>
      </c>
      <c r="F3961" s="31">
        <v>-1</v>
      </c>
    </row>
    <row r="3962" spans="1:6" x14ac:dyDescent="0.2">
      <c r="A3962" s="38" t="s">
        <v>122</v>
      </c>
      <c r="B3962" s="23">
        <v>50000</v>
      </c>
      <c r="C3962" s="23">
        <v>30000</v>
      </c>
      <c r="D3962" s="23">
        <v>0</v>
      </c>
      <c r="E3962" s="23">
        <v>30000</v>
      </c>
      <c r="F3962" s="31">
        <v>0</v>
      </c>
    </row>
    <row r="3963" spans="1:6" x14ac:dyDescent="0.2">
      <c r="A3963" s="38" t="s">
        <v>539</v>
      </c>
      <c r="B3963" s="23">
        <v>25000</v>
      </c>
      <c r="C3963" s="23">
        <v>17290</v>
      </c>
      <c r="D3963" s="23">
        <v>-7000</v>
      </c>
      <c r="E3963" s="23">
        <v>10290</v>
      </c>
      <c r="F3963" s="31">
        <v>-0.40485829959514169</v>
      </c>
    </row>
    <row r="3964" spans="1:6" x14ac:dyDescent="0.2">
      <c r="A3964" s="38" t="s">
        <v>359</v>
      </c>
      <c r="B3964" s="23">
        <v>20000</v>
      </c>
      <c r="C3964" s="23">
        <v>11800</v>
      </c>
      <c r="D3964" s="23">
        <v>0</v>
      </c>
      <c r="E3964" s="23">
        <v>11800</v>
      </c>
      <c r="F3964" s="31">
        <v>0</v>
      </c>
    </row>
    <row r="3965" spans="1:6" x14ac:dyDescent="0.2">
      <c r="A3965" s="38" t="s">
        <v>178</v>
      </c>
      <c r="B3965" s="23">
        <v>4000</v>
      </c>
      <c r="C3965" s="23">
        <v>266996.32</v>
      </c>
      <c r="D3965" s="23">
        <v>-228480</v>
      </c>
      <c r="E3965" s="23">
        <v>38516.320000000007</v>
      </c>
      <c r="F3965" s="31">
        <v>-0.85574213157694456</v>
      </c>
    </row>
    <row r="3966" spans="1:6" x14ac:dyDescent="0.2">
      <c r="A3966" s="38" t="s">
        <v>130</v>
      </c>
      <c r="B3966" s="23">
        <v>6000</v>
      </c>
      <c r="C3966" s="23">
        <v>9200</v>
      </c>
      <c r="D3966" s="23">
        <v>0</v>
      </c>
      <c r="E3966" s="23">
        <v>9200</v>
      </c>
      <c r="F3966" s="31">
        <v>0</v>
      </c>
    </row>
    <row r="3967" spans="1:6" x14ac:dyDescent="0.2">
      <c r="A3967" s="38" t="s">
        <v>218</v>
      </c>
      <c r="B3967" s="23">
        <v>15000</v>
      </c>
      <c r="C3967" s="23">
        <v>22000</v>
      </c>
      <c r="D3967" s="23">
        <v>0</v>
      </c>
      <c r="E3967" s="23">
        <v>22000</v>
      </c>
      <c r="F3967" s="31">
        <v>0</v>
      </c>
    </row>
    <row r="3968" spans="1:6" x14ac:dyDescent="0.2">
      <c r="A3968" s="38" t="s">
        <v>166</v>
      </c>
      <c r="B3968" s="23">
        <v>20000</v>
      </c>
      <c r="C3968" s="23">
        <v>13300</v>
      </c>
      <c r="D3968" s="23">
        <v>-10000</v>
      </c>
      <c r="E3968" s="23">
        <v>3300</v>
      </c>
      <c r="F3968" s="31">
        <v>-0.75187969924812026</v>
      </c>
    </row>
    <row r="3969" spans="1:6" x14ac:dyDescent="0.2">
      <c r="A3969" s="38" t="s">
        <v>551</v>
      </c>
      <c r="B3969" s="23">
        <v>60000</v>
      </c>
      <c r="C3969" s="23">
        <v>31096.560000000001</v>
      </c>
      <c r="D3969" s="23">
        <v>0</v>
      </c>
      <c r="E3969" s="23">
        <v>31096.560000000001</v>
      </c>
      <c r="F3969" s="31">
        <v>0</v>
      </c>
    </row>
    <row r="3970" spans="1:6" x14ac:dyDescent="0.2">
      <c r="A3970" s="38" t="s">
        <v>204</v>
      </c>
      <c r="B3970" s="23">
        <v>115000</v>
      </c>
      <c r="C3970" s="23">
        <v>61100</v>
      </c>
      <c r="D3970" s="23">
        <v>0</v>
      </c>
      <c r="E3970" s="23">
        <v>61100</v>
      </c>
      <c r="F3970" s="31">
        <v>0</v>
      </c>
    </row>
    <row r="3971" spans="1:6" x14ac:dyDescent="0.2">
      <c r="A3971" s="38" t="s">
        <v>175</v>
      </c>
      <c r="B3971" s="23">
        <v>2000</v>
      </c>
      <c r="C3971" s="23">
        <v>2000</v>
      </c>
      <c r="D3971" s="23">
        <v>0</v>
      </c>
      <c r="E3971" s="23">
        <v>2000</v>
      </c>
      <c r="F3971" s="31">
        <v>0</v>
      </c>
    </row>
    <row r="3972" spans="1:6" x14ac:dyDescent="0.2">
      <c r="A3972" s="38" t="s">
        <v>554</v>
      </c>
      <c r="B3972" s="23">
        <v>18000</v>
      </c>
      <c r="C3972" s="23">
        <v>18000</v>
      </c>
      <c r="D3972" s="23">
        <v>-10000</v>
      </c>
      <c r="E3972" s="23">
        <v>8000</v>
      </c>
      <c r="F3972" s="31">
        <v>-0.55555555555555558</v>
      </c>
    </row>
    <row r="3973" spans="1:6" x14ac:dyDescent="0.2">
      <c r="A3973" s="38" t="s">
        <v>168</v>
      </c>
      <c r="B3973" s="23">
        <v>0</v>
      </c>
      <c r="C3973" s="23">
        <v>6100</v>
      </c>
      <c r="D3973" s="23">
        <v>0</v>
      </c>
      <c r="E3973" s="23">
        <v>6100</v>
      </c>
      <c r="F3973" s="31">
        <v>0</v>
      </c>
    </row>
    <row r="3974" spans="1:6" x14ac:dyDescent="0.2">
      <c r="A3974" s="38" t="s">
        <v>556</v>
      </c>
      <c r="B3974" s="23">
        <v>33000</v>
      </c>
      <c r="C3974" s="23">
        <v>256460</v>
      </c>
      <c r="D3974" s="23">
        <v>-122456.32000000001</v>
      </c>
      <c r="E3974" s="23">
        <v>134003.68</v>
      </c>
      <c r="F3974" s="31">
        <v>-0.47748701551898937</v>
      </c>
    </row>
    <row r="3975" spans="1:6" x14ac:dyDescent="0.2">
      <c r="A3975" s="38" t="s">
        <v>558</v>
      </c>
      <c r="B3975" s="23">
        <v>40000</v>
      </c>
      <c r="C3975" s="23">
        <v>27300</v>
      </c>
      <c r="D3975" s="23">
        <v>0</v>
      </c>
      <c r="E3975" s="23">
        <v>27300</v>
      </c>
      <c r="F3975" s="31">
        <v>0</v>
      </c>
    </row>
    <row r="3976" spans="1:6" x14ac:dyDescent="0.2">
      <c r="A3976" s="38" t="s">
        <v>342</v>
      </c>
      <c r="B3976" s="23">
        <v>0</v>
      </c>
      <c r="C3976" s="23">
        <v>2000</v>
      </c>
      <c r="D3976" s="23">
        <v>-2000</v>
      </c>
      <c r="E3976" s="23">
        <v>0</v>
      </c>
      <c r="F3976" s="31">
        <v>-1</v>
      </c>
    </row>
    <row r="3977" spans="1:6" x14ac:dyDescent="0.2">
      <c r="A3977" s="38" t="s">
        <v>385</v>
      </c>
      <c r="B3977" s="23">
        <v>4000</v>
      </c>
      <c r="C3977" s="23">
        <v>9100</v>
      </c>
      <c r="D3977" s="23">
        <v>-1000</v>
      </c>
      <c r="E3977" s="23">
        <v>8100</v>
      </c>
      <c r="F3977" s="31">
        <v>-0.10989010989010989</v>
      </c>
    </row>
    <row r="3978" spans="1:6" x14ac:dyDescent="0.2">
      <c r="A3978" s="37" t="s">
        <v>572</v>
      </c>
      <c r="B3978" s="23">
        <v>0</v>
      </c>
      <c r="C3978" s="23">
        <v>710</v>
      </c>
      <c r="D3978" s="23">
        <v>0</v>
      </c>
      <c r="E3978" s="23">
        <v>710</v>
      </c>
      <c r="F3978" s="31">
        <v>0</v>
      </c>
    </row>
    <row r="3979" spans="1:6" x14ac:dyDescent="0.2">
      <c r="A3979" s="38" t="s">
        <v>573</v>
      </c>
      <c r="B3979" s="23">
        <v>0</v>
      </c>
      <c r="C3979" s="23">
        <v>710</v>
      </c>
      <c r="D3979" s="23">
        <v>0</v>
      </c>
      <c r="E3979" s="23">
        <v>710</v>
      </c>
      <c r="F3979" s="31">
        <v>0</v>
      </c>
    </row>
    <row r="3980" spans="1:6" x14ac:dyDescent="0.2">
      <c r="A3980" s="37" t="s">
        <v>231</v>
      </c>
      <c r="B3980" s="23">
        <v>96000</v>
      </c>
      <c r="C3980" s="23">
        <v>96000</v>
      </c>
      <c r="D3980" s="23">
        <v>-1666.56</v>
      </c>
      <c r="E3980" s="23">
        <v>94333.440000000002</v>
      </c>
      <c r="F3980" s="31">
        <v>-1.736E-2</v>
      </c>
    </row>
    <row r="3981" spans="1:6" x14ac:dyDescent="0.2">
      <c r="A3981" s="38" t="s">
        <v>232</v>
      </c>
      <c r="B3981" s="23">
        <v>50000</v>
      </c>
      <c r="C3981" s="23">
        <v>50000</v>
      </c>
      <c r="D3981" s="23">
        <v>-1666.56</v>
      </c>
      <c r="E3981" s="23">
        <v>48333.440000000002</v>
      </c>
      <c r="F3981" s="31">
        <v>-3.3331199999999998E-2</v>
      </c>
    </row>
    <row r="3982" spans="1:6" x14ac:dyDescent="0.2">
      <c r="A3982" s="38" t="s">
        <v>234</v>
      </c>
      <c r="B3982" s="23">
        <v>46000</v>
      </c>
      <c r="C3982" s="23">
        <v>46000</v>
      </c>
      <c r="D3982" s="23">
        <v>0</v>
      </c>
      <c r="E3982" s="23">
        <v>46000</v>
      </c>
      <c r="F3982" s="31">
        <v>0</v>
      </c>
    </row>
    <row r="3983" spans="1:6" x14ac:dyDescent="0.2">
      <c r="A3983" s="36" t="s">
        <v>1698</v>
      </c>
      <c r="B3983" s="23">
        <v>80000</v>
      </c>
      <c r="C3983" s="23">
        <v>80000</v>
      </c>
      <c r="D3983" s="23">
        <v>-15000</v>
      </c>
      <c r="E3983" s="23">
        <v>65000</v>
      </c>
      <c r="F3983" s="31">
        <v>-0.1875</v>
      </c>
    </row>
    <row r="3984" spans="1:6" x14ac:dyDescent="0.2">
      <c r="A3984" s="37" t="s">
        <v>121</v>
      </c>
      <c r="B3984" s="23">
        <v>80000</v>
      </c>
      <c r="C3984" s="23">
        <v>80000</v>
      </c>
      <c r="D3984" s="23">
        <v>-15000</v>
      </c>
      <c r="E3984" s="23">
        <v>65000</v>
      </c>
      <c r="F3984" s="31">
        <v>-0.1875</v>
      </c>
    </row>
    <row r="3985" spans="1:6" x14ac:dyDescent="0.2">
      <c r="A3985" s="38" t="s">
        <v>137</v>
      </c>
      <c r="B3985" s="23">
        <v>60000</v>
      </c>
      <c r="C3985" s="23">
        <v>60000</v>
      </c>
      <c r="D3985" s="23">
        <v>-15000</v>
      </c>
      <c r="E3985" s="23">
        <v>45000</v>
      </c>
      <c r="F3985" s="31">
        <v>-0.25</v>
      </c>
    </row>
    <row r="3986" spans="1:6" x14ac:dyDescent="0.2">
      <c r="A3986" s="38" t="s">
        <v>151</v>
      </c>
      <c r="B3986" s="23">
        <v>18000</v>
      </c>
      <c r="C3986" s="23">
        <v>18000</v>
      </c>
      <c r="D3986" s="23">
        <v>0</v>
      </c>
      <c r="E3986" s="23">
        <v>18000</v>
      </c>
      <c r="F3986" s="31">
        <v>0</v>
      </c>
    </row>
    <row r="3987" spans="1:6" x14ac:dyDescent="0.2">
      <c r="A3987" s="38" t="s">
        <v>155</v>
      </c>
      <c r="B3987" s="23">
        <v>2000</v>
      </c>
      <c r="C3987" s="23">
        <v>2000</v>
      </c>
      <c r="D3987" s="23">
        <v>0</v>
      </c>
      <c r="E3987" s="23">
        <v>2000</v>
      </c>
      <c r="F3987" s="31">
        <v>0</v>
      </c>
    </row>
    <row r="3988" spans="1:6" x14ac:dyDescent="0.2">
      <c r="A3988" s="36" t="s">
        <v>1513</v>
      </c>
      <c r="B3988" s="23">
        <v>1327567.3199999998</v>
      </c>
      <c r="C3988" s="23">
        <v>940422.61</v>
      </c>
      <c r="D3988" s="23">
        <v>-106450.01</v>
      </c>
      <c r="E3988" s="23">
        <v>833972.6</v>
      </c>
      <c r="F3988" s="31">
        <v>-0.11319380124218834</v>
      </c>
    </row>
    <row r="3989" spans="1:6" x14ac:dyDescent="0.2">
      <c r="A3989" s="37" t="s">
        <v>97</v>
      </c>
      <c r="B3989" s="23">
        <v>0</v>
      </c>
      <c r="C3989" s="23">
        <v>728484.11</v>
      </c>
      <c r="D3989" s="23">
        <v>1508.57</v>
      </c>
      <c r="E3989" s="23">
        <v>729992.67999999993</v>
      </c>
      <c r="F3989" s="31">
        <v>2.0708344619898436E-3</v>
      </c>
    </row>
    <row r="3990" spans="1:6" x14ac:dyDescent="0.2">
      <c r="A3990" s="38" t="s">
        <v>98</v>
      </c>
      <c r="B3990" s="23">
        <v>0</v>
      </c>
      <c r="C3990" s="23">
        <v>45867</v>
      </c>
      <c r="D3990" s="23">
        <v>0</v>
      </c>
      <c r="E3990" s="23">
        <v>45867</v>
      </c>
      <c r="F3990" s="31">
        <v>0</v>
      </c>
    </row>
    <row r="3991" spans="1:6" x14ac:dyDescent="0.2">
      <c r="A3991" s="38" t="s">
        <v>100</v>
      </c>
      <c r="B3991" s="23">
        <v>0</v>
      </c>
      <c r="C3991" s="23">
        <v>14800</v>
      </c>
      <c r="D3991" s="23">
        <v>0</v>
      </c>
      <c r="E3991" s="23">
        <v>14800</v>
      </c>
      <c r="F3991" s="31">
        <v>0</v>
      </c>
    </row>
    <row r="3992" spans="1:6" x14ac:dyDescent="0.2">
      <c r="A3992" s="38" t="s">
        <v>102</v>
      </c>
      <c r="B3992" s="23">
        <v>0</v>
      </c>
      <c r="C3992" s="23">
        <v>1920</v>
      </c>
      <c r="D3992" s="23">
        <v>1508.57</v>
      </c>
      <c r="E3992" s="23">
        <v>3428.5699999999997</v>
      </c>
      <c r="F3992" s="31">
        <v>0.78571354166666663</v>
      </c>
    </row>
    <row r="3993" spans="1:6" x14ac:dyDescent="0.2">
      <c r="A3993" s="38" t="s">
        <v>104</v>
      </c>
      <c r="B3993" s="23">
        <v>0</v>
      </c>
      <c r="C3993" s="23">
        <v>550404</v>
      </c>
      <c r="D3993" s="23">
        <v>0</v>
      </c>
      <c r="E3993" s="23">
        <v>550404</v>
      </c>
      <c r="F3993" s="31">
        <v>0</v>
      </c>
    </row>
    <row r="3994" spans="1:6" x14ac:dyDescent="0.2">
      <c r="A3994" s="38" t="s">
        <v>106</v>
      </c>
      <c r="B3994" s="23">
        <v>0</v>
      </c>
      <c r="C3994" s="23">
        <v>69626.11</v>
      </c>
      <c r="D3994" s="23">
        <v>0</v>
      </c>
      <c r="E3994" s="23">
        <v>69626.11</v>
      </c>
      <c r="F3994" s="31">
        <v>0</v>
      </c>
    </row>
    <row r="3995" spans="1:6" x14ac:dyDescent="0.2">
      <c r="A3995" s="38" t="s">
        <v>108</v>
      </c>
      <c r="B3995" s="23">
        <v>0</v>
      </c>
      <c r="C3995" s="23">
        <v>45867</v>
      </c>
      <c r="D3995" s="23">
        <v>0</v>
      </c>
      <c r="E3995" s="23">
        <v>45867</v>
      </c>
      <c r="F3995" s="31">
        <v>0</v>
      </c>
    </row>
    <row r="3996" spans="1:6" x14ac:dyDescent="0.2">
      <c r="A3996" s="37" t="s">
        <v>121</v>
      </c>
      <c r="B3996" s="23">
        <v>1216967.3199999998</v>
      </c>
      <c r="C3996" s="23">
        <v>204338.5</v>
      </c>
      <c r="D3996" s="23">
        <v>-107958.58</v>
      </c>
      <c r="E3996" s="23">
        <v>96379.92</v>
      </c>
      <c r="F3996" s="31">
        <v>-0.52833205685663742</v>
      </c>
    </row>
    <row r="3997" spans="1:6" x14ac:dyDescent="0.2">
      <c r="A3997" s="38" t="s">
        <v>357</v>
      </c>
      <c r="B3997" s="23">
        <v>12000</v>
      </c>
      <c r="C3997" s="23">
        <v>5000</v>
      </c>
      <c r="D3997" s="23">
        <v>-3000</v>
      </c>
      <c r="E3997" s="23">
        <v>2000</v>
      </c>
      <c r="F3997" s="31">
        <v>-0.6</v>
      </c>
    </row>
    <row r="3998" spans="1:6" x14ac:dyDescent="0.2">
      <c r="A3998" s="38" t="s">
        <v>990</v>
      </c>
      <c r="B3998" s="23">
        <v>36000</v>
      </c>
      <c r="C3998" s="23">
        <v>36000</v>
      </c>
      <c r="D3998" s="23">
        <v>-36000</v>
      </c>
      <c r="E3998" s="23">
        <v>0</v>
      </c>
      <c r="F3998" s="31">
        <v>-1</v>
      </c>
    </row>
    <row r="3999" spans="1:6" x14ac:dyDescent="0.2">
      <c r="A3999" s="38" t="s">
        <v>149</v>
      </c>
      <c r="B3999" s="23">
        <v>27170</v>
      </c>
      <c r="C3999" s="23">
        <v>9240</v>
      </c>
      <c r="D3999" s="23">
        <v>-7000</v>
      </c>
      <c r="E3999" s="23">
        <v>2240</v>
      </c>
      <c r="F3999" s="31">
        <v>-0.75757575757575757</v>
      </c>
    </row>
    <row r="4000" spans="1:6" x14ac:dyDescent="0.2">
      <c r="A4000" s="38" t="s">
        <v>137</v>
      </c>
      <c r="B4000" s="23">
        <v>31150</v>
      </c>
      <c r="C4000" s="23">
        <v>6000</v>
      </c>
      <c r="D4000" s="23">
        <v>-6000</v>
      </c>
      <c r="E4000" s="23">
        <v>0</v>
      </c>
      <c r="F4000" s="31">
        <v>-1</v>
      </c>
    </row>
    <row r="4001" spans="1:6" x14ac:dyDescent="0.2">
      <c r="A4001" s="38" t="s">
        <v>465</v>
      </c>
      <c r="B4001" s="23">
        <v>20000</v>
      </c>
      <c r="C4001" s="23">
        <v>0</v>
      </c>
      <c r="D4001" s="23">
        <v>0</v>
      </c>
      <c r="E4001" s="23">
        <v>0</v>
      </c>
      <c r="F4001" s="31">
        <v>0</v>
      </c>
    </row>
    <row r="4002" spans="1:6" x14ac:dyDescent="0.2">
      <c r="A4002" s="38" t="s">
        <v>122</v>
      </c>
      <c r="B4002" s="23">
        <v>6840</v>
      </c>
      <c r="C4002" s="23">
        <v>0</v>
      </c>
      <c r="D4002" s="23">
        <v>0</v>
      </c>
      <c r="E4002" s="23">
        <v>0</v>
      </c>
      <c r="F4002" s="31">
        <v>0</v>
      </c>
    </row>
    <row r="4003" spans="1:6" x14ac:dyDescent="0.2">
      <c r="A4003" s="38" t="s">
        <v>539</v>
      </c>
      <c r="B4003" s="23">
        <v>4800</v>
      </c>
      <c r="C4003" s="23">
        <v>1600</v>
      </c>
      <c r="D4003" s="23">
        <v>0</v>
      </c>
      <c r="E4003" s="23">
        <v>1600</v>
      </c>
      <c r="F4003" s="31">
        <v>0</v>
      </c>
    </row>
    <row r="4004" spans="1:6" x14ac:dyDescent="0.2">
      <c r="A4004" s="38" t="s">
        <v>128</v>
      </c>
      <c r="B4004" s="23">
        <v>861358.82</v>
      </c>
      <c r="C4004" s="23">
        <v>0</v>
      </c>
      <c r="D4004" s="23">
        <v>0</v>
      </c>
      <c r="E4004" s="23">
        <v>0</v>
      </c>
      <c r="F4004" s="31">
        <v>0</v>
      </c>
    </row>
    <row r="4005" spans="1:6" x14ac:dyDescent="0.2">
      <c r="A4005" s="38" t="s">
        <v>288</v>
      </c>
      <c r="B4005" s="23">
        <v>55000</v>
      </c>
      <c r="C4005" s="23">
        <v>0</v>
      </c>
      <c r="D4005" s="23">
        <v>0</v>
      </c>
      <c r="E4005" s="23">
        <v>0</v>
      </c>
      <c r="F4005" s="31">
        <v>0</v>
      </c>
    </row>
    <row r="4006" spans="1:6" x14ac:dyDescent="0.2">
      <c r="A4006" s="38" t="s">
        <v>359</v>
      </c>
      <c r="B4006" s="23">
        <v>18152</v>
      </c>
      <c r="C4006" s="23">
        <v>10502</v>
      </c>
      <c r="D4006" s="23">
        <v>-3452</v>
      </c>
      <c r="E4006" s="23">
        <v>7050</v>
      </c>
      <c r="F4006" s="31">
        <v>-0.32869929537231002</v>
      </c>
    </row>
    <row r="4007" spans="1:6" x14ac:dyDescent="0.2">
      <c r="A4007" s="38" t="s">
        <v>178</v>
      </c>
      <c r="B4007" s="23">
        <v>16800</v>
      </c>
      <c r="C4007" s="23">
        <v>16800</v>
      </c>
      <c r="D4007" s="23">
        <v>-16800</v>
      </c>
      <c r="E4007" s="23">
        <v>0</v>
      </c>
      <c r="F4007" s="31">
        <v>-1</v>
      </c>
    </row>
    <row r="4008" spans="1:6" x14ac:dyDescent="0.2">
      <c r="A4008" s="38" t="s">
        <v>544</v>
      </c>
      <c r="B4008" s="23">
        <v>5750</v>
      </c>
      <c r="C4008" s="23">
        <v>3750</v>
      </c>
      <c r="D4008" s="23">
        <v>-2750</v>
      </c>
      <c r="E4008" s="23">
        <v>1000</v>
      </c>
      <c r="F4008" s="31">
        <v>-0.73333333333333328</v>
      </c>
    </row>
    <row r="4009" spans="1:6" x14ac:dyDescent="0.2">
      <c r="A4009" s="38" t="s">
        <v>130</v>
      </c>
      <c r="B4009" s="23">
        <v>3000</v>
      </c>
      <c r="C4009" s="23">
        <v>1000</v>
      </c>
      <c r="D4009" s="23">
        <v>-1000</v>
      </c>
      <c r="E4009" s="23">
        <v>0</v>
      </c>
      <c r="F4009" s="31">
        <v>-1</v>
      </c>
    </row>
    <row r="4010" spans="1:6" x14ac:dyDescent="0.2">
      <c r="A4010" s="38" t="s">
        <v>218</v>
      </c>
      <c r="B4010" s="23">
        <v>7000</v>
      </c>
      <c r="C4010" s="23">
        <v>7000</v>
      </c>
      <c r="D4010" s="23">
        <v>-7000</v>
      </c>
      <c r="E4010" s="23">
        <v>0</v>
      </c>
      <c r="F4010" s="31">
        <v>-1</v>
      </c>
    </row>
    <row r="4011" spans="1:6" x14ac:dyDescent="0.2">
      <c r="A4011" s="38" t="s">
        <v>204</v>
      </c>
      <c r="B4011" s="23">
        <v>67631</v>
      </c>
      <c r="C4011" s="23">
        <v>67631</v>
      </c>
      <c r="D4011" s="23">
        <v>-1085.08</v>
      </c>
      <c r="E4011" s="23">
        <v>66545.919999999998</v>
      </c>
      <c r="F4011" s="31">
        <v>-1.6044121778474366E-2</v>
      </c>
    </row>
    <row r="4012" spans="1:6" x14ac:dyDescent="0.2">
      <c r="A4012" s="38" t="s">
        <v>556</v>
      </c>
      <c r="B4012" s="23">
        <v>39815.5</v>
      </c>
      <c r="C4012" s="23">
        <v>39815.5</v>
      </c>
      <c r="D4012" s="23">
        <v>-23871.5</v>
      </c>
      <c r="E4012" s="23">
        <v>15944</v>
      </c>
      <c r="F4012" s="31">
        <v>-0.59955293792618458</v>
      </c>
    </row>
    <row r="4013" spans="1:6" x14ac:dyDescent="0.2">
      <c r="A4013" s="38" t="s">
        <v>170</v>
      </c>
      <c r="B4013" s="23">
        <v>4500</v>
      </c>
      <c r="C4013" s="23">
        <v>0</v>
      </c>
      <c r="D4013" s="23">
        <v>0</v>
      </c>
      <c r="E4013" s="23">
        <v>0</v>
      </c>
      <c r="F4013" s="31">
        <v>0</v>
      </c>
    </row>
    <row r="4014" spans="1:6" x14ac:dyDescent="0.2">
      <c r="A4014" s="37" t="s">
        <v>572</v>
      </c>
      <c r="B4014" s="23">
        <v>600</v>
      </c>
      <c r="C4014" s="23">
        <v>600</v>
      </c>
      <c r="D4014" s="23">
        <v>0</v>
      </c>
      <c r="E4014" s="23">
        <v>600</v>
      </c>
      <c r="F4014" s="31">
        <v>0</v>
      </c>
    </row>
    <row r="4015" spans="1:6" x14ac:dyDescent="0.2">
      <c r="A4015" s="38" t="s">
        <v>573</v>
      </c>
      <c r="B4015" s="23">
        <v>600</v>
      </c>
      <c r="C4015" s="23">
        <v>600</v>
      </c>
      <c r="D4015" s="23">
        <v>0</v>
      </c>
      <c r="E4015" s="23">
        <v>600</v>
      </c>
      <c r="F4015" s="31">
        <v>0</v>
      </c>
    </row>
    <row r="4016" spans="1:6" x14ac:dyDescent="0.2">
      <c r="A4016" s="37" t="s">
        <v>231</v>
      </c>
      <c r="B4016" s="23">
        <v>110000</v>
      </c>
      <c r="C4016" s="23">
        <v>7000</v>
      </c>
      <c r="D4016" s="23">
        <v>0</v>
      </c>
      <c r="E4016" s="23">
        <v>7000</v>
      </c>
      <c r="F4016" s="31">
        <v>0</v>
      </c>
    </row>
    <row r="4017" spans="1:6" x14ac:dyDescent="0.2">
      <c r="A4017" s="38" t="s">
        <v>236</v>
      </c>
      <c r="B4017" s="23">
        <v>4000</v>
      </c>
      <c r="C4017" s="23">
        <v>0</v>
      </c>
      <c r="D4017" s="23">
        <v>0</v>
      </c>
      <c r="E4017" s="23">
        <v>0</v>
      </c>
      <c r="F4017" s="31">
        <v>0</v>
      </c>
    </row>
    <row r="4018" spans="1:6" x14ac:dyDescent="0.2">
      <c r="A4018" s="38" t="s">
        <v>232</v>
      </c>
      <c r="B4018" s="23">
        <v>84000</v>
      </c>
      <c r="C4018" s="23">
        <v>0</v>
      </c>
      <c r="D4018" s="23">
        <v>0</v>
      </c>
      <c r="E4018" s="23">
        <v>0</v>
      </c>
      <c r="F4018" s="31">
        <v>0</v>
      </c>
    </row>
    <row r="4019" spans="1:6" x14ac:dyDescent="0.2">
      <c r="A4019" s="38" t="s">
        <v>234</v>
      </c>
      <c r="B4019" s="23">
        <v>22000</v>
      </c>
      <c r="C4019" s="23">
        <v>7000</v>
      </c>
      <c r="D4019" s="23">
        <v>0</v>
      </c>
      <c r="E4019" s="23">
        <v>7000</v>
      </c>
      <c r="F4019" s="31">
        <v>0</v>
      </c>
    </row>
    <row r="4020" spans="1:6" x14ac:dyDescent="0.2">
      <c r="A4020" s="34" t="s">
        <v>1707</v>
      </c>
      <c r="B4020" s="23">
        <v>6645500.4300000006</v>
      </c>
      <c r="C4020" s="23">
        <v>7552406.2700000005</v>
      </c>
      <c r="D4020" s="23">
        <v>-1361861.7499999998</v>
      </c>
      <c r="E4020" s="23">
        <v>6190544.5200000005</v>
      </c>
      <c r="F4020" s="31">
        <v>-0.18032156922087822</v>
      </c>
    </row>
    <row r="4021" spans="1:6" x14ac:dyDescent="0.2">
      <c r="A4021" s="35" t="s">
        <v>7</v>
      </c>
      <c r="B4021" s="23">
        <v>3712617.6600000006</v>
      </c>
      <c r="C4021" s="23">
        <v>3645045.59</v>
      </c>
      <c r="D4021" s="23">
        <v>-49519.850000000006</v>
      </c>
      <c r="E4021" s="23">
        <v>3595525.7399999998</v>
      </c>
      <c r="F4021" s="31">
        <v>-1.3585522808234617E-2</v>
      </c>
    </row>
    <row r="4022" spans="1:6" x14ac:dyDescent="0.2">
      <c r="A4022" s="36" t="s">
        <v>41</v>
      </c>
      <c r="B4022" s="23">
        <v>346380</v>
      </c>
      <c r="C4022" s="23">
        <v>346380</v>
      </c>
      <c r="D4022" s="23">
        <v>-46227.68</v>
      </c>
      <c r="E4022" s="23">
        <v>300152.32000000001</v>
      </c>
      <c r="F4022" s="31">
        <v>-0.13345943761187135</v>
      </c>
    </row>
    <row r="4023" spans="1:6" x14ac:dyDescent="0.2">
      <c r="A4023" s="37" t="s">
        <v>42</v>
      </c>
      <c r="B4023" s="23">
        <v>340580</v>
      </c>
      <c r="C4023" s="23">
        <v>340580</v>
      </c>
      <c r="D4023" s="23">
        <v>-46227.68</v>
      </c>
      <c r="E4023" s="23">
        <v>294352.32</v>
      </c>
      <c r="F4023" s="31">
        <v>-0.13573222150449235</v>
      </c>
    </row>
    <row r="4024" spans="1:6" x14ac:dyDescent="0.2">
      <c r="A4024" s="38" t="s">
        <v>43</v>
      </c>
      <c r="B4024" s="23">
        <v>9000</v>
      </c>
      <c r="C4024" s="23">
        <v>9000</v>
      </c>
      <c r="D4024" s="23">
        <v>0</v>
      </c>
      <c r="E4024" s="23">
        <v>9000</v>
      </c>
      <c r="F4024" s="31">
        <v>0</v>
      </c>
    </row>
    <row r="4025" spans="1:6" x14ac:dyDescent="0.2">
      <c r="A4025" s="38" t="s">
        <v>46</v>
      </c>
      <c r="B4025" s="23">
        <v>18000</v>
      </c>
      <c r="C4025" s="23">
        <v>18000</v>
      </c>
      <c r="D4025" s="23">
        <v>0</v>
      </c>
      <c r="E4025" s="23">
        <v>18000</v>
      </c>
      <c r="F4025" s="31">
        <v>0</v>
      </c>
    </row>
    <row r="4026" spans="1:6" x14ac:dyDescent="0.2">
      <c r="A4026" s="38" t="s">
        <v>48</v>
      </c>
      <c r="B4026" s="23">
        <v>6000</v>
      </c>
      <c r="C4026" s="23">
        <v>6000</v>
      </c>
      <c r="D4026" s="23">
        <v>0</v>
      </c>
      <c r="E4026" s="23">
        <v>6000</v>
      </c>
      <c r="F4026" s="31">
        <v>0</v>
      </c>
    </row>
    <row r="4027" spans="1:6" x14ac:dyDescent="0.2">
      <c r="A4027" s="38" t="s">
        <v>50</v>
      </c>
      <c r="B4027" s="23">
        <v>30000</v>
      </c>
      <c r="C4027" s="23">
        <v>30000</v>
      </c>
      <c r="D4027" s="23">
        <v>-727.68</v>
      </c>
      <c r="E4027" s="23">
        <v>29272.32</v>
      </c>
      <c r="F4027" s="31">
        <v>-2.4256E-2</v>
      </c>
    </row>
    <row r="4028" spans="1:6" x14ac:dyDescent="0.2">
      <c r="A4028" s="38" t="s">
        <v>52</v>
      </c>
      <c r="B4028" s="23">
        <v>600</v>
      </c>
      <c r="C4028" s="23">
        <v>2700</v>
      </c>
      <c r="D4028" s="23">
        <v>0</v>
      </c>
      <c r="E4028" s="23">
        <v>2700</v>
      </c>
      <c r="F4028" s="31">
        <v>0</v>
      </c>
    </row>
    <row r="4029" spans="1:6" x14ac:dyDescent="0.2">
      <c r="A4029" s="38" t="s">
        <v>297</v>
      </c>
      <c r="B4029" s="23">
        <v>500</v>
      </c>
      <c r="C4029" s="23">
        <v>500</v>
      </c>
      <c r="D4029" s="23">
        <v>-500</v>
      </c>
      <c r="E4029" s="23">
        <v>0</v>
      </c>
      <c r="F4029" s="31">
        <v>-1</v>
      </c>
    </row>
    <row r="4030" spans="1:6" x14ac:dyDescent="0.2">
      <c r="A4030" s="38" t="s">
        <v>56</v>
      </c>
      <c r="B4030" s="23">
        <v>92000</v>
      </c>
      <c r="C4030" s="23">
        <v>133100</v>
      </c>
      <c r="D4030" s="23">
        <v>-25000</v>
      </c>
      <c r="E4030" s="23">
        <v>108100</v>
      </c>
      <c r="F4030" s="31">
        <v>-0.18782870022539444</v>
      </c>
    </row>
    <row r="4031" spans="1:6" x14ac:dyDescent="0.2">
      <c r="A4031" s="38" t="s">
        <v>58</v>
      </c>
      <c r="B4031" s="23">
        <v>133380</v>
      </c>
      <c r="C4031" s="23">
        <v>65680</v>
      </c>
      <c r="D4031" s="23">
        <v>0</v>
      </c>
      <c r="E4031" s="23">
        <v>65680</v>
      </c>
      <c r="F4031" s="31">
        <v>0</v>
      </c>
    </row>
    <row r="4032" spans="1:6" x14ac:dyDescent="0.2">
      <c r="A4032" s="38" t="s">
        <v>66</v>
      </c>
      <c r="B4032" s="23">
        <v>10000</v>
      </c>
      <c r="C4032" s="23">
        <v>12000</v>
      </c>
      <c r="D4032" s="23">
        <v>-4800</v>
      </c>
      <c r="E4032" s="23">
        <v>7200</v>
      </c>
      <c r="F4032" s="31">
        <v>-0.4</v>
      </c>
    </row>
    <row r="4033" spans="1:6" x14ac:dyDescent="0.2">
      <c r="A4033" s="38" t="s">
        <v>68</v>
      </c>
      <c r="B4033" s="23">
        <v>100</v>
      </c>
      <c r="C4033" s="23">
        <v>100</v>
      </c>
      <c r="D4033" s="23">
        <v>0</v>
      </c>
      <c r="E4033" s="23">
        <v>100</v>
      </c>
      <c r="F4033" s="31">
        <v>0</v>
      </c>
    </row>
    <row r="4034" spans="1:6" x14ac:dyDescent="0.2">
      <c r="A4034" s="38" t="s">
        <v>74</v>
      </c>
      <c r="B4034" s="23">
        <v>7000</v>
      </c>
      <c r="C4034" s="23">
        <v>7500</v>
      </c>
      <c r="D4034" s="23">
        <v>-1800</v>
      </c>
      <c r="E4034" s="23">
        <v>5700</v>
      </c>
      <c r="F4034" s="31">
        <v>-0.24</v>
      </c>
    </row>
    <row r="4035" spans="1:6" x14ac:dyDescent="0.2">
      <c r="A4035" s="38" t="s">
        <v>76</v>
      </c>
      <c r="B4035" s="23">
        <v>6000</v>
      </c>
      <c r="C4035" s="23">
        <v>5000</v>
      </c>
      <c r="D4035" s="23">
        <v>-2500</v>
      </c>
      <c r="E4035" s="23">
        <v>2500</v>
      </c>
      <c r="F4035" s="31">
        <v>-0.5</v>
      </c>
    </row>
    <row r="4036" spans="1:6" x14ac:dyDescent="0.2">
      <c r="A4036" s="38" t="s">
        <v>78</v>
      </c>
      <c r="B4036" s="23">
        <v>11000</v>
      </c>
      <c r="C4036" s="23">
        <v>11000</v>
      </c>
      <c r="D4036" s="23">
        <v>0</v>
      </c>
      <c r="E4036" s="23">
        <v>11000</v>
      </c>
      <c r="F4036" s="31">
        <v>0</v>
      </c>
    </row>
    <row r="4037" spans="1:6" x14ac:dyDescent="0.2">
      <c r="A4037" s="38" t="s">
        <v>82</v>
      </c>
      <c r="B4037" s="23">
        <v>5000</v>
      </c>
      <c r="C4037" s="23">
        <v>5000</v>
      </c>
      <c r="D4037" s="23">
        <v>0</v>
      </c>
      <c r="E4037" s="23">
        <v>5000</v>
      </c>
      <c r="F4037" s="31">
        <v>0</v>
      </c>
    </row>
    <row r="4038" spans="1:6" x14ac:dyDescent="0.2">
      <c r="A4038" s="38" t="s">
        <v>86</v>
      </c>
      <c r="B4038" s="23">
        <v>7000</v>
      </c>
      <c r="C4038" s="23">
        <v>24000</v>
      </c>
      <c r="D4038" s="23">
        <v>-9900</v>
      </c>
      <c r="E4038" s="23">
        <v>14100</v>
      </c>
      <c r="F4038" s="31">
        <v>-0.41249999999999998</v>
      </c>
    </row>
    <row r="4039" spans="1:6" x14ac:dyDescent="0.2">
      <c r="A4039" s="38" t="s">
        <v>88</v>
      </c>
      <c r="B4039" s="23">
        <v>5000</v>
      </c>
      <c r="C4039" s="23">
        <v>10000</v>
      </c>
      <c r="D4039" s="23">
        <v>0</v>
      </c>
      <c r="E4039" s="23">
        <v>10000</v>
      </c>
      <c r="F4039" s="31">
        <v>0</v>
      </c>
    </row>
    <row r="4040" spans="1:6" x14ac:dyDescent="0.2">
      <c r="A4040" s="38" t="s">
        <v>518</v>
      </c>
      <c r="B4040" s="23">
        <v>0</v>
      </c>
      <c r="C4040" s="23">
        <v>1000</v>
      </c>
      <c r="D4040" s="23">
        <v>-1000</v>
      </c>
      <c r="E4040" s="23">
        <v>0</v>
      </c>
      <c r="F4040" s="31">
        <v>-1</v>
      </c>
    </row>
    <row r="4041" spans="1:6" x14ac:dyDescent="0.2">
      <c r="A4041" s="37" t="s">
        <v>90</v>
      </c>
      <c r="B4041" s="23">
        <v>5800</v>
      </c>
      <c r="C4041" s="23">
        <v>5800</v>
      </c>
      <c r="D4041" s="23">
        <v>0</v>
      </c>
      <c r="E4041" s="23">
        <v>5800</v>
      </c>
      <c r="F4041" s="31">
        <v>0</v>
      </c>
    </row>
    <row r="4042" spans="1:6" x14ac:dyDescent="0.2">
      <c r="A4042" s="38" t="s">
        <v>91</v>
      </c>
      <c r="B4042" s="23">
        <v>5700</v>
      </c>
      <c r="C4042" s="23">
        <v>5700</v>
      </c>
      <c r="D4042" s="23">
        <v>0</v>
      </c>
      <c r="E4042" s="23">
        <v>5700</v>
      </c>
      <c r="F4042" s="31">
        <v>0</v>
      </c>
    </row>
    <row r="4043" spans="1:6" x14ac:dyDescent="0.2">
      <c r="A4043" s="38" t="s">
        <v>93</v>
      </c>
      <c r="B4043" s="23">
        <v>100</v>
      </c>
      <c r="C4043" s="23">
        <v>100</v>
      </c>
      <c r="D4043" s="23">
        <v>0</v>
      </c>
      <c r="E4043" s="23">
        <v>100</v>
      </c>
      <c r="F4043" s="31">
        <v>0</v>
      </c>
    </row>
    <row r="4044" spans="1:6" x14ac:dyDescent="0.2">
      <c r="A4044" s="36" t="s">
        <v>8</v>
      </c>
      <c r="B4044" s="23">
        <v>3366237.6600000006</v>
      </c>
      <c r="C4044" s="23">
        <v>3298665.59</v>
      </c>
      <c r="D4044" s="23">
        <v>-3292.17</v>
      </c>
      <c r="E4044" s="23">
        <v>3295373.42</v>
      </c>
      <c r="F4044" s="31">
        <v>-9.9803084313254079E-4</v>
      </c>
    </row>
    <row r="4045" spans="1:6" x14ac:dyDescent="0.2">
      <c r="A4045" s="37" t="s">
        <v>9</v>
      </c>
      <c r="B4045" s="23">
        <v>3366237.6600000006</v>
      </c>
      <c r="C4045" s="23">
        <v>3298665.59</v>
      </c>
      <c r="D4045" s="23">
        <v>-3292.17</v>
      </c>
      <c r="E4045" s="23">
        <v>3295373.42</v>
      </c>
      <c r="F4045" s="31">
        <v>-9.9803084313254079E-4</v>
      </c>
    </row>
    <row r="4046" spans="1:6" x14ac:dyDescent="0.2">
      <c r="A4046" s="38" t="s">
        <v>10</v>
      </c>
      <c r="B4046" s="23">
        <v>2298072</v>
      </c>
      <c r="C4046" s="23">
        <v>1893757.91</v>
      </c>
      <c r="D4046" s="23">
        <v>0</v>
      </c>
      <c r="E4046" s="23">
        <v>1893757.91</v>
      </c>
      <c r="F4046" s="31">
        <v>0</v>
      </c>
    </row>
    <row r="4047" spans="1:6" x14ac:dyDescent="0.2">
      <c r="A4047" s="38" t="s">
        <v>13</v>
      </c>
      <c r="B4047" s="23">
        <v>151835.4</v>
      </c>
      <c r="C4047" s="23">
        <v>167110.03999999998</v>
      </c>
      <c r="D4047" s="23">
        <v>0</v>
      </c>
      <c r="E4047" s="23">
        <v>167110.03999999998</v>
      </c>
      <c r="F4047" s="31">
        <v>0</v>
      </c>
    </row>
    <row r="4048" spans="1:6" x14ac:dyDescent="0.2">
      <c r="A4048" s="38" t="s">
        <v>15</v>
      </c>
      <c r="B4048" s="23">
        <v>208670.95</v>
      </c>
      <c r="C4048" s="23">
        <v>204180.84000000003</v>
      </c>
      <c r="D4048" s="23">
        <v>0</v>
      </c>
      <c r="E4048" s="23">
        <v>204180.84000000003</v>
      </c>
      <c r="F4048" s="31">
        <v>0</v>
      </c>
    </row>
    <row r="4049" spans="1:6" x14ac:dyDescent="0.2">
      <c r="A4049" s="38" t="s">
        <v>17</v>
      </c>
      <c r="B4049" s="23">
        <v>55597.34</v>
      </c>
      <c r="C4049" s="23">
        <v>56397.34</v>
      </c>
      <c r="D4049" s="23">
        <v>0</v>
      </c>
      <c r="E4049" s="23">
        <v>56397.34</v>
      </c>
      <c r="F4049" s="31">
        <v>0</v>
      </c>
    </row>
    <row r="4050" spans="1:6" x14ac:dyDescent="0.2">
      <c r="A4050" s="38" t="s">
        <v>19</v>
      </c>
      <c r="B4050" s="23">
        <v>2376</v>
      </c>
      <c r="C4050" s="23">
        <v>2696</v>
      </c>
      <c r="D4050" s="23">
        <v>0</v>
      </c>
      <c r="E4050" s="23">
        <v>2696</v>
      </c>
      <c r="F4050" s="31">
        <v>0</v>
      </c>
    </row>
    <row r="4051" spans="1:6" x14ac:dyDescent="0.2">
      <c r="A4051" s="38" t="s">
        <v>21</v>
      </c>
      <c r="B4051" s="23">
        <v>19008</v>
      </c>
      <c r="C4051" s="23">
        <v>20608</v>
      </c>
      <c r="D4051" s="23">
        <v>0</v>
      </c>
      <c r="E4051" s="23">
        <v>20608</v>
      </c>
      <c r="F4051" s="31">
        <v>0</v>
      </c>
    </row>
    <row r="4052" spans="1:6" x14ac:dyDescent="0.2">
      <c r="A4052" s="38" t="s">
        <v>23</v>
      </c>
      <c r="B4052" s="23">
        <v>759.18</v>
      </c>
      <c r="C4052" s="23">
        <v>1287.1799999999998</v>
      </c>
      <c r="D4052" s="23">
        <v>0</v>
      </c>
      <c r="E4052" s="23">
        <v>1287.1799999999998</v>
      </c>
      <c r="F4052" s="31">
        <v>0</v>
      </c>
    </row>
    <row r="4053" spans="1:6" x14ac:dyDescent="0.2">
      <c r="A4053" s="38" t="s">
        <v>25</v>
      </c>
      <c r="B4053" s="23">
        <v>4555.0600000000004</v>
      </c>
      <c r="C4053" s="23">
        <v>4507.9400000000005</v>
      </c>
      <c r="D4053" s="23">
        <v>0</v>
      </c>
      <c r="E4053" s="23">
        <v>4507.9400000000005</v>
      </c>
      <c r="F4053" s="31">
        <v>0</v>
      </c>
    </row>
    <row r="4054" spans="1:6" x14ac:dyDescent="0.2">
      <c r="A4054" s="38" t="s">
        <v>27</v>
      </c>
      <c r="B4054" s="23">
        <v>8977.4599999999991</v>
      </c>
      <c r="C4054" s="23">
        <v>9803.5299999999988</v>
      </c>
      <c r="D4054" s="23">
        <v>1470.27</v>
      </c>
      <c r="E4054" s="23">
        <v>11273.8</v>
      </c>
      <c r="F4054" s="31">
        <v>0.14997352994278593</v>
      </c>
    </row>
    <row r="4055" spans="1:6" x14ac:dyDescent="0.2">
      <c r="A4055" s="38" t="s">
        <v>29</v>
      </c>
      <c r="B4055" s="23">
        <v>1840.7</v>
      </c>
      <c r="C4055" s="23">
        <v>1840.7</v>
      </c>
      <c r="D4055" s="23">
        <v>787.07</v>
      </c>
      <c r="E4055" s="23">
        <v>2627.77</v>
      </c>
      <c r="F4055" s="31">
        <v>0.4275927636225349</v>
      </c>
    </row>
    <row r="4056" spans="1:6" x14ac:dyDescent="0.2">
      <c r="A4056" s="38" t="s">
        <v>265</v>
      </c>
      <c r="B4056" s="23">
        <v>54144</v>
      </c>
      <c r="C4056" s="23">
        <v>387432</v>
      </c>
      <c r="D4056" s="23">
        <v>0</v>
      </c>
      <c r="E4056" s="23">
        <v>387432</v>
      </c>
      <c r="F4056" s="31">
        <v>0</v>
      </c>
    </row>
    <row r="4057" spans="1:6" x14ac:dyDescent="0.2">
      <c r="A4057" s="38" t="s">
        <v>31</v>
      </c>
      <c r="B4057" s="23">
        <v>3760.77</v>
      </c>
      <c r="C4057" s="23">
        <v>3760.77</v>
      </c>
      <c r="D4057" s="23">
        <v>-1880.39</v>
      </c>
      <c r="E4057" s="23">
        <v>1880.3799999999999</v>
      </c>
      <c r="F4057" s="31">
        <v>-0.50000132951496634</v>
      </c>
    </row>
    <row r="4058" spans="1:6" x14ac:dyDescent="0.2">
      <c r="A4058" s="38" t="s">
        <v>33</v>
      </c>
      <c r="B4058" s="23">
        <v>7521.53</v>
      </c>
      <c r="C4058" s="23">
        <v>7521.53</v>
      </c>
      <c r="D4058" s="23">
        <v>-3669.12</v>
      </c>
      <c r="E4058" s="23">
        <v>3852.41</v>
      </c>
      <c r="F4058" s="31">
        <v>-0.48781564389160187</v>
      </c>
    </row>
    <row r="4059" spans="1:6" x14ac:dyDescent="0.2">
      <c r="A4059" s="38" t="s">
        <v>35</v>
      </c>
      <c r="B4059" s="23">
        <v>316003.33</v>
      </c>
      <c r="C4059" s="23">
        <v>310013.98000000004</v>
      </c>
      <c r="D4059" s="23">
        <v>0</v>
      </c>
      <c r="E4059" s="23">
        <v>310013.98000000004</v>
      </c>
      <c r="F4059" s="31">
        <v>0</v>
      </c>
    </row>
    <row r="4060" spans="1:6" x14ac:dyDescent="0.2">
      <c r="A4060" s="38" t="s">
        <v>37</v>
      </c>
      <c r="B4060" s="23">
        <v>208670.95</v>
      </c>
      <c r="C4060" s="23">
        <v>203302.84000000003</v>
      </c>
      <c r="D4060" s="23">
        <v>0</v>
      </c>
      <c r="E4060" s="23">
        <v>203302.84000000003</v>
      </c>
      <c r="F4060" s="31">
        <v>0</v>
      </c>
    </row>
    <row r="4061" spans="1:6" x14ac:dyDescent="0.2">
      <c r="A4061" s="38" t="s">
        <v>39</v>
      </c>
      <c r="B4061" s="23">
        <v>24444.99</v>
      </c>
      <c r="C4061" s="23">
        <v>24444.99</v>
      </c>
      <c r="D4061" s="23">
        <v>0</v>
      </c>
      <c r="E4061" s="23">
        <v>24444.99</v>
      </c>
      <c r="F4061" s="31">
        <v>0</v>
      </c>
    </row>
    <row r="4062" spans="1:6" x14ac:dyDescent="0.2">
      <c r="A4062" s="35" t="s">
        <v>110</v>
      </c>
      <c r="B4062" s="23">
        <v>2932882.77</v>
      </c>
      <c r="C4062" s="23">
        <v>3907360.68</v>
      </c>
      <c r="D4062" s="23">
        <v>-1312341.8999999999</v>
      </c>
      <c r="E4062" s="23">
        <v>2595018.7800000003</v>
      </c>
      <c r="F4062" s="31">
        <v>-0.33586402881036309</v>
      </c>
    </row>
    <row r="4063" spans="1:6" x14ac:dyDescent="0.2">
      <c r="A4063" s="36" t="s">
        <v>1690</v>
      </c>
      <c r="B4063" s="23">
        <v>1782882.77</v>
      </c>
      <c r="C4063" s="23">
        <v>1949762.77</v>
      </c>
      <c r="D4063" s="23">
        <v>-822362.35</v>
      </c>
      <c r="E4063" s="23">
        <v>1127400.42</v>
      </c>
      <c r="F4063" s="31">
        <v>-0.42177559375595214</v>
      </c>
    </row>
    <row r="4064" spans="1:6" x14ac:dyDescent="0.2">
      <c r="A4064" s="37" t="s">
        <v>121</v>
      </c>
      <c r="B4064" s="23">
        <v>967627.77</v>
      </c>
      <c r="C4064" s="23">
        <v>1493500.8399999999</v>
      </c>
      <c r="D4064" s="23">
        <v>-624987.39</v>
      </c>
      <c r="E4064" s="23">
        <v>868513.45</v>
      </c>
      <c r="F4064" s="31">
        <v>-0.41847140173017922</v>
      </c>
    </row>
    <row r="4065" spans="1:6" x14ac:dyDescent="0.2">
      <c r="A4065" s="38" t="s">
        <v>149</v>
      </c>
      <c r="B4065" s="23">
        <v>3000</v>
      </c>
      <c r="C4065" s="23">
        <v>36180.639999999999</v>
      </c>
      <c r="D4065" s="23">
        <v>-16180.64</v>
      </c>
      <c r="E4065" s="23">
        <v>20000</v>
      </c>
      <c r="F4065" s="31">
        <v>-0.44721818077292164</v>
      </c>
    </row>
    <row r="4066" spans="1:6" x14ac:dyDescent="0.2">
      <c r="A4066" s="38" t="s">
        <v>137</v>
      </c>
      <c r="B4066" s="23">
        <v>6500</v>
      </c>
      <c r="C4066" s="23">
        <v>6500</v>
      </c>
      <c r="D4066" s="23">
        <v>-6500</v>
      </c>
      <c r="E4066" s="23">
        <v>0</v>
      </c>
      <c r="F4066" s="31">
        <v>-1</v>
      </c>
    </row>
    <row r="4067" spans="1:6" x14ac:dyDescent="0.2">
      <c r="A4067" s="38" t="s">
        <v>214</v>
      </c>
      <c r="B4067" s="23">
        <v>0</v>
      </c>
      <c r="C4067" s="23">
        <v>88842.59</v>
      </c>
      <c r="D4067" s="23">
        <v>0</v>
      </c>
      <c r="E4067" s="23">
        <v>88842.59</v>
      </c>
      <c r="F4067" s="31">
        <v>0</v>
      </c>
    </row>
    <row r="4068" spans="1:6" x14ac:dyDescent="0.2">
      <c r="A4068" s="38" t="s">
        <v>1489</v>
      </c>
      <c r="B4068" s="23">
        <v>45000</v>
      </c>
      <c r="C4068" s="23">
        <v>0</v>
      </c>
      <c r="D4068" s="23">
        <v>0</v>
      </c>
      <c r="E4068" s="23">
        <v>0</v>
      </c>
      <c r="F4068" s="31">
        <v>0</v>
      </c>
    </row>
    <row r="4069" spans="1:6" x14ac:dyDescent="0.2">
      <c r="A4069" s="38" t="s">
        <v>161</v>
      </c>
      <c r="B4069" s="23">
        <v>129000</v>
      </c>
      <c r="C4069" s="23">
        <v>266914</v>
      </c>
      <c r="D4069" s="23">
        <v>0</v>
      </c>
      <c r="E4069" s="23">
        <v>266914</v>
      </c>
      <c r="F4069" s="31">
        <v>0</v>
      </c>
    </row>
    <row r="4070" spans="1:6" x14ac:dyDescent="0.2">
      <c r="A4070" s="38" t="s">
        <v>122</v>
      </c>
      <c r="B4070" s="23">
        <v>50000</v>
      </c>
      <c r="C4070" s="23">
        <v>50000</v>
      </c>
      <c r="D4070" s="23">
        <v>0</v>
      </c>
      <c r="E4070" s="23">
        <v>50000</v>
      </c>
      <c r="F4070" s="31">
        <v>0</v>
      </c>
    </row>
    <row r="4071" spans="1:6" x14ac:dyDescent="0.2">
      <c r="A4071" s="38" t="s">
        <v>128</v>
      </c>
      <c r="B4071" s="23">
        <v>68961</v>
      </c>
      <c r="C4071" s="23">
        <v>26410</v>
      </c>
      <c r="D4071" s="23">
        <v>-15846</v>
      </c>
      <c r="E4071" s="23">
        <v>10564</v>
      </c>
      <c r="F4071" s="31">
        <v>-0.6</v>
      </c>
    </row>
    <row r="4072" spans="1:6" x14ac:dyDescent="0.2">
      <c r="A4072" s="38" t="s">
        <v>178</v>
      </c>
      <c r="B4072" s="23">
        <v>18500</v>
      </c>
      <c r="C4072" s="23">
        <v>200380</v>
      </c>
      <c r="D4072" s="23">
        <v>-133000</v>
      </c>
      <c r="E4072" s="23">
        <v>67380</v>
      </c>
      <c r="F4072" s="31">
        <v>-0.66373889609741488</v>
      </c>
    </row>
    <row r="4073" spans="1:6" x14ac:dyDescent="0.2">
      <c r="A4073" s="38" t="s">
        <v>166</v>
      </c>
      <c r="B4073" s="23">
        <v>4000</v>
      </c>
      <c r="C4073" s="23">
        <v>4000</v>
      </c>
      <c r="D4073" s="23">
        <v>-4000</v>
      </c>
      <c r="E4073" s="23">
        <v>0</v>
      </c>
      <c r="F4073" s="31">
        <v>-1</v>
      </c>
    </row>
    <row r="4074" spans="1:6" x14ac:dyDescent="0.2">
      <c r="A4074" s="38" t="s">
        <v>551</v>
      </c>
      <c r="B4074" s="23">
        <v>130998.14</v>
      </c>
      <c r="C4074" s="23">
        <v>86942.13</v>
      </c>
      <c r="D4074" s="23">
        <v>-46460.75</v>
      </c>
      <c r="E4074" s="23">
        <v>40481.380000000005</v>
      </c>
      <c r="F4074" s="31">
        <v>-0.53438706873181041</v>
      </c>
    </row>
    <row r="4075" spans="1:6" x14ac:dyDescent="0.2">
      <c r="A4075" s="38" t="s">
        <v>204</v>
      </c>
      <c r="B4075" s="23">
        <v>193316.22</v>
      </c>
      <c r="C4075" s="23">
        <v>193316.22</v>
      </c>
      <c r="D4075" s="23">
        <v>-80000</v>
      </c>
      <c r="E4075" s="23">
        <v>113316.22</v>
      </c>
      <c r="F4075" s="31">
        <v>-0.41382973451477584</v>
      </c>
    </row>
    <row r="4076" spans="1:6" x14ac:dyDescent="0.2">
      <c r="A4076" s="38" t="s">
        <v>155</v>
      </c>
      <c r="B4076" s="23">
        <v>11352.41</v>
      </c>
      <c r="C4076" s="23">
        <v>0</v>
      </c>
      <c r="D4076" s="23">
        <v>0</v>
      </c>
      <c r="E4076" s="23">
        <v>0</v>
      </c>
      <c r="F4076" s="31">
        <v>0</v>
      </c>
    </row>
    <row r="4077" spans="1:6" x14ac:dyDescent="0.2">
      <c r="A4077" s="38" t="s">
        <v>554</v>
      </c>
      <c r="B4077" s="23">
        <v>40000</v>
      </c>
      <c r="C4077" s="23">
        <v>46068.15</v>
      </c>
      <c r="D4077" s="23">
        <v>0</v>
      </c>
      <c r="E4077" s="23">
        <v>46068.15</v>
      </c>
      <c r="F4077" s="31">
        <v>0</v>
      </c>
    </row>
    <row r="4078" spans="1:6" x14ac:dyDescent="0.2">
      <c r="A4078" s="38" t="s">
        <v>556</v>
      </c>
      <c r="B4078" s="23">
        <v>230000</v>
      </c>
      <c r="C4078" s="23">
        <v>463947.11</v>
      </c>
      <c r="D4078" s="23">
        <v>-300000</v>
      </c>
      <c r="E4078" s="23">
        <v>163947.10999999999</v>
      </c>
      <c r="F4078" s="31">
        <v>-0.64662543107553794</v>
      </c>
    </row>
    <row r="4079" spans="1:6" x14ac:dyDescent="0.2">
      <c r="A4079" s="38" t="s">
        <v>558</v>
      </c>
      <c r="B4079" s="23">
        <v>37000</v>
      </c>
      <c r="C4079" s="23">
        <v>24000</v>
      </c>
      <c r="D4079" s="23">
        <v>-23000</v>
      </c>
      <c r="E4079" s="23">
        <v>1000</v>
      </c>
      <c r="F4079" s="31">
        <v>-0.95833333333333337</v>
      </c>
    </row>
    <row r="4080" spans="1:6" x14ac:dyDescent="0.2">
      <c r="A4080" s="37" t="s">
        <v>575</v>
      </c>
      <c r="B4080" s="23">
        <v>80448</v>
      </c>
      <c r="C4080" s="23">
        <v>27448</v>
      </c>
      <c r="D4080" s="23">
        <v>-27448</v>
      </c>
      <c r="E4080" s="23">
        <v>0</v>
      </c>
      <c r="F4080" s="31">
        <v>-1</v>
      </c>
    </row>
    <row r="4081" spans="1:6" x14ac:dyDescent="0.2">
      <c r="A4081" s="38" t="s">
        <v>1422</v>
      </c>
      <c r="B4081" s="23">
        <v>80448</v>
      </c>
      <c r="C4081" s="23">
        <v>27448</v>
      </c>
      <c r="D4081" s="23">
        <v>-27448</v>
      </c>
      <c r="E4081" s="23">
        <v>0</v>
      </c>
      <c r="F4081" s="31">
        <v>-1</v>
      </c>
    </row>
    <row r="4082" spans="1:6" x14ac:dyDescent="0.2">
      <c r="A4082" s="37" t="s">
        <v>231</v>
      </c>
      <c r="B4082" s="23">
        <v>734807</v>
      </c>
      <c r="C4082" s="23">
        <v>428813.93</v>
      </c>
      <c r="D4082" s="23">
        <v>-169926.96</v>
      </c>
      <c r="E4082" s="23">
        <v>258886.97</v>
      </c>
      <c r="F4082" s="31">
        <v>-0.39627201476407259</v>
      </c>
    </row>
    <row r="4083" spans="1:6" x14ac:dyDescent="0.2">
      <c r="A4083" s="38" t="s">
        <v>236</v>
      </c>
      <c r="B4083" s="23">
        <v>1500</v>
      </c>
      <c r="C4083" s="23">
        <v>37655.22</v>
      </c>
      <c r="D4083" s="23">
        <v>0</v>
      </c>
      <c r="E4083" s="23">
        <v>37655.22</v>
      </c>
      <c r="F4083" s="31">
        <v>0</v>
      </c>
    </row>
    <row r="4084" spans="1:6" x14ac:dyDescent="0.2">
      <c r="A4084" s="38" t="s">
        <v>232</v>
      </c>
      <c r="B4084" s="23">
        <v>30000</v>
      </c>
      <c r="C4084" s="23">
        <v>108616</v>
      </c>
      <c r="D4084" s="23">
        <v>0</v>
      </c>
      <c r="E4084" s="23">
        <v>108616</v>
      </c>
      <c r="F4084" s="31">
        <v>0</v>
      </c>
    </row>
    <row r="4085" spans="1:6" x14ac:dyDescent="0.2">
      <c r="A4085" s="38" t="s">
        <v>234</v>
      </c>
      <c r="B4085" s="23">
        <v>50000</v>
      </c>
      <c r="C4085" s="23">
        <v>7866.1200000000026</v>
      </c>
      <c r="D4085" s="23">
        <v>0</v>
      </c>
      <c r="E4085" s="23">
        <v>7866.1200000000026</v>
      </c>
      <c r="F4085" s="31">
        <v>0</v>
      </c>
    </row>
    <row r="4086" spans="1:6" x14ac:dyDescent="0.2">
      <c r="A4086" s="38" t="s">
        <v>241</v>
      </c>
      <c r="B4086" s="23">
        <v>650757</v>
      </c>
      <c r="C4086" s="23">
        <v>233949.63</v>
      </c>
      <c r="D4086" s="23">
        <v>-139200</v>
      </c>
      <c r="E4086" s="23">
        <v>94749.63</v>
      </c>
      <c r="F4086" s="31">
        <v>-0.59499987240843255</v>
      </c>
    </row>
    <row r="4087" spans="1:6" x14ac:dyDescent="0.2">
      <c r="A4087" s="38" t="s">
        <v>1736</v>
      </c>
      <c r="B4087" s="23">
        <v>2550</v>
      </c>
      <c r="C4087" s="23">
        <v>40726.959999999999</v>
      </c>
      <c r="D4087" s="23">
        <v>-30726.959999999999</v>
      </c>
      <c r="E4087" s="23">
        <v>10000</v>
      </c>
      <c r="F4087" s="31">
        <v>-0.75446240033628831</v>
      </c>
    </row>
    <row r="4088" spans="1:6" x14ac:dyDescent="0.2">
      <c r="A4088" s="36" t="s">
        <v>1722</v>
      </c>
      <c r="B4088" s="23">
        <v>1150000</v>
      </c>
      <c r="C4088" s="23">
        <v>1957597.91</v>
      </c>
      <c r="D4088" s="23">
        <v>-489979.55000000005</v>
      </c>
      <c r="E4088" s="23">
        <v>1467618.3599999999</v>
      </c>
      <c r="F4088" s="31">
        <v>-0.25029631851210959</v>
      </c>
    </row>
    <row r="4089" spans="1:6" x14ac:dyDescent="0.2">
      <c r="A4089" s="37" t="s">
        <v>97</v>
      </c>
      <c r="B4089" s="23">
        <v>0</v>
      </c>
      <c r="C4089" s="23">
        <v>1103784.44</v>
      </c>
      <c r="D4089" s="23">
        <v>143317.88999999998</v>
      </c>
      <c r="E4089" s="23">
        <v>1247102.3299999998</v>
      </c>
      <c r="F4089" s="31">
        <v>0.12984228152373664</v>
      </c>
    </row>
    <row r="4090" spans="1:6" x14ac:dyDescent="0.2">
      <c r="A4090" s="38" t="s">
        <v>98</v>
      </c>
      <c r="B4090" s="23">
        <v>0</v>
      </c>
      <c r="C4090" s="23">
        <v>65044.25</v>
      </c>
      <c r="D4090" s="23">
        <v>0</v>
      </c>
      <c r="E4090" s="23">
        <v>65044.25</v>
      </c>
      <c r="F4090" s="31">
        <v>0</v>
      </c>
    </row>
    <row r="4091" spans="1:6" x14ac:dyDescent="0.2">
      <c r="A4091" s="38" t="s">
        <v>100</v>
      </c>
      <c r="B4091" s="23">
        <v>0</v>
      </c>
      <c r="C4091" s="23">
        <v>19800</v>
      </c>
      <c r="D4091" s="23">
        <v>0</v>
      </c>
      <c r="E4091" s="23">
        <v>19800</v>
      </c>
      <c r="F4091" s="31">
        <v>0</v>
      </c>
    </row>
    <row r="4092" spans="1:6" x14ac:dyDescent="0.2">
      <c r="A4092" s="38" t="s">
        <v>102</v>
      </c>
      <c r="B4092" s="23">
        <v>0</v>
      </c>
      <c r="C4092" s="23">
        <v>3928.33</v>
      </c>
      <c r="D4092" s="23">
        <v>1636.9</v>
      </c>
      <c r="E4092" s="23">
        <v>5565.23</v>
      </c>
      <c r="F4092" s="31">
        <v>0.41669106210527124</v>
      </c>
    </row>
    <row r="4093" spans="1:6" x14ac:dyDescent="0.2">
      <c r="A4093" s="38" t="s">
        <v>104</v>
      </c>
      <c r="B4093" s="23">
        <v>0</v>
      </c>
      <c r="C4093" s="23">
        <v>780531</v>
      </c>
      <c r="D4093" s="23">
        <v>125366.18</v>
      </c>
      <c r="E4093" s="23">
        <v>905897.17999999993</v>
      </c>
      <c r="F4093" s="31">
        <v>0.16061652900397294</v>
      </c>
    </row>
    <row r="4094" spans="1:6" x14ac:dyDescent="0.2">
      <c r="A4094" s="38" t="s">
        <v>106</v>
      </c>
      <c r="B4094" s="23">
        <v>0</v>
      </c>
      <c r="C4094" s="23">
        <v>98737.17</v>
      </c>
      <c r="D4094" s="23">
        <v>16314.81</v>
      </c>
      <c r="E4094" s="23">
        <v>115051.98</v>
      </c>
      <c r="F4094" s="31">
        <v>0.16523473378870387</v>
      </c>
    </row>
    <row r="4095" spans="1:6" x14ac:dyDescent="0.2">
      <c r="A4095" s="38" t="s">
        <v>108</v>
      </c>
      <c r="B4095" s="23">
        <v>0</v>
      </c>
      <c r="C4095" s="23">
        <v>65044.25</v>
      </c>
      <c r="D4095" s="23">
        <v>0</v>
      </c>
      <c r="E4095" s="23">
        <v>65044.25</v>
      </c>
      <c r="F4095" s="31">
        <v>0</v>
      </c>
    </row>
    <row r="4096" spans="1:6" x14ac:dyDescent="0.2">
      <c r="A4096" s="38" t="s">
        <v>1163</v>
      </c>
      <c r="B4096" s="23">
        <v>0</v>
      </c>
      <c r="C4096" s="23">
        <v>70699.44</v>
      </c>
      <c r="D4096" s="23">
        <v>0</v>
      </c>
      <c r="E4096" s="23">
        <v>70699.44</v>
      </c>
      <c r="F4096" s="31">
        <v>0</v>
      </c>
    </row>
    <row r="4097" spans="1:6" x14ac:dyDescent="0.2">
      <c r="A4097" s="37" t="s">
        <v>121</v>
      </c>
      <c r="B4097" s="23">
        <v>1075000</v>
      </c>
      <c r="C4097" s="23">
        <v>780291.91</v>
      </c>
      <c r="D4097" s="23">
        <v>-595297.43999999994</v>
      </c>
      <c r="E4097" s="23">
        <v>184994.47</v>
      </c>
      <c r="F4097" s="31">
        <v>-0.7629163296079795</v>
      </c>
    </row>
    <row r="4098" spans="1:6" x14ac:dyDescent="0.2">
      <c r="A4098" s="38" t="s">
        <v>353</v>
      </c>
      <c r="B4098" s="23">
        <v>0</v>
      </c>
      <c r="C4098" s="23">
        <v>3000</v>
      </c>
      <c r="D4098" s="23">
        <v>0</v>
      </c>
      <c r="E4098" s="23">
        <v>3000</v>
      </c>
      <c r="F4098" s="31">
        <v>0</v>
      </c>
    </row>
    <row r="4099" spans="1:6" x14ac:dyDescent="0.2">
      <c r="A4099" s="38" t="s">
        <v>355</v>
      </c>
      <c r="B4099" s="23">
        <v>0</v>
      </c>
      <c r="C4099" s="23">
        <v>25000</v>
      </c>
      <c r="D4099" s="23">
        <v>0</v>
      </c>
      <c r="E4099" s="23">
        <v>25000</v>
      </c>
      <c r="F4099" s="31">
        <v>0</v>
      </c>
    </row>
    <row r="4100" spans="1:6" x14ac:dyDescent="0.2">
      <c r="A4100" s="38" t="s">
        <v>357</v>
      </c>
      <c r="B4100" s="23">
        <v>0</v>
      </c>
      <c r="C4100" s="23">
        <v>22000</v>
      </c>
      <c r="D4100" s="23">
        <v>0</v>
      </c>
      <c r="E4100" s="23">
        <v>22000</v>
      </c>
      <c r="F4100" s="31">
        <v>0</v>
      </c>
    </row>
    <row r="4101" spans="1:6" x14ac:dyDescent="0.2">
      <c r="A4101" s="38" t="s">
        <v>387</v>
      </c>
      <c r="B4101" s="23">
        <v>6500</v>
      </c>
      <c r="C4101" s="23">
        <v>0</v>
      </c>
      <c r="D4101" s="23">
        <v>0</v>
      </c>
      <c r="E4101" s="23">
        <v>0</v>
      </c>
      <c r="F4101" s="31">
        <v>0</v>
      </c>
    </row>
    <row r="4102" spans="1:6" x14ac:dyDescent="0.2">
      <c r="A4102" s="38" t="s">
        <v>149</v>
      </c>
      <c r="B4102" s="23">
        <v>105000</v>
      </c>
      <c r="C4102" s="23">
        <v>0</v>
      </c>
      <c r="D4102" s="23">
        <v>0</v>
      </c>
      <c r="E4102" s="23">
        <v>0</v>
      </c>
      <c r="F4102" s="31">
        <v>0</v>
      </c>
    </row>
    <row r="4103" spans="1:6" x14ac:dyDescent="0.2">
      <c r="A4103" s="38" t="s">
        <v>137</v>
      </c>
      <c r="B4103" s="23">
        <v>95000</v>
      </c>
      <c r="C4103" s="23">
        <v>75000</v>
      </c>
      <c r="D4103" s="23">
        <v>-75000</v>
      </c>
      <c r="E4103" s="23">
        <v>0</v>
      </c>
      <c r="F4103" s="31">
        <v>-1</v>
      </c>
    </row>
    <row r="4104" spans="1:6" x14ac:dyDescent="0.2">
      <c r="A4104" s="38" t="s">
        <v>465</v>
      </c>
      <c r="B4104" s="23">
        <v>80000</v>
      </c>
      <c r="C4104" s="23">
        <v>20000</v>
      </c>
      <c r="D4104" s="23">
        <v>-20000</v>
      </c>
      <c r="E4104" s="23">
        <v>0</v>
      </c>
      <c r="F4104" s="31">
        <v>-1</v>
      </c>
    </row>
    <row r="4105" spans="1:6" x14ac:dyDescent="0.2">
      <c r="A4105" s="38" t="s">
        <v>159</v>
      </c>
      <c r="B4105" s="23">
        <v>54000</v>
      </c>
      <c r="C4105" s="23">
        <v>105800</v>
      </c>
      <c r="D4105" s="23">
        <v>-54447.44</v>
      </c>
      <c r="E4105" s="23">
        <v>51352.56</v>
      </c>
      <c r="F4105" s="31">
        <v>-0.51462608695652179</v>
      </c>
    </row>
    <row r="4106" spans="1:6" x14ac:dyDescent="0.2">
      <c r="A4106" s="38" t="s">
        <v>325</v>
      </c>
      <c r="B4106" s="23">
        <v>20000</v>
      </c>
      <c r="C4106" s="23">
        <v>70000</v>
      </c>
      <c r="D4106" s="23">
        <v>-70000</v>
      </c>
      <c r="E4106" s="23">
        <v>0</v>
      </c>
      <c r="F4106" s="31">
        <v>-1</v>
      </c>
    </row>
    <row r="4107" spans="1:6" x14ac:dyDescent="0.2">
      <c r="A4107" s="38" t="s">
        <v>314</v>
      </c>
      <c r="B4107" s="23">
        <v>115000</v>
      </c>
      <c r="C4107" s="23">
        <v>100000</v>
      </c>
      <c r="D4107" s="23">
        <v>-100000</v>
      </c>
      <c r="E4107" s="23">
        <v>0</v>
      </c>
      <c r="F4107" s="31">
        <v>-1</v>
      </c>
    </row>
    <row r="4108" spans="1:6" x14ac:dyDescent="0.2">
      <c r="A4108" s="38" t="s">
        <v>161</v>
      </c>
      <c r="B4108" s="23">
        <v>0</v>
      </c>
      <c r="C4108" s="23">
        <v>50000</v>
      </c>
      <c r="D4108" s="23">
        <v>0</v>
      </c>
      <c r="E4108" s="23">
        <v>50000</v>
      </c>
      <c r="F4108" s="31">
        <v>0</v>
      </c>
    </row>
    <row r="4109" spans="1:6" x14ac:dyDescent="0.2">
      <c r="A4109" s="38" t="s">
        <v>416</v>
      </c>
      <c r="B4109" s="23">
        <v>270000</v>
      </c>
      <c r="C4109" s="23">
        <v>170000</v>
      </c>
      <c r="D4109" s="23">
        <v>-170000</v>
      </c>
      <c r="E4109" s="23">
        <v>0</v>
      </c>
      <c r="F4109" s="31">
        <v>-1</v>
      </c>
    </row>
    <row r="4110" spans="1:6" x14ac:dyDescent="0.2">
      <c r="A4110" s="38" t="s">
        <v>173</v>
      </c>
      <c r="B4110" s="23">
        <v>0</v>
      </c>
      <c r="C4110" s="23">
        <v>1000</v>
      </c>
      <c r="D4110" s="23">
        <v>0</v>
      </c>
      <c r="E4110" s="23">
        <v>1000</v>
      </c>
      <c r="F4110" s="31">
        <v>0</v>
      </c>
    </row>
    <row r="4111" spans="1:6" x14ac:dyDescent="0.2">
      <c r="A4111" s="38" t="s">
        <v>285</v>
      </c>
      <c r="B4111" s="23">
        <v>105000</v>
      </c>
      <c r="C4111" s="23">
        <v>50000</v>
      </c>
      <c r="D4111" s="23">
        <v>-50000</v>
      </c>
      <c r="E4111" s="23">
        <v>0</v>
      </c>
      <c r="F4111" s="31">
        <v>-1</v>
      </c>
    </row>
    <row r="4112" spans="1:6" x14ac:dyDescent="0.2">
      <c r="A4112" s="38" t="s">
        <v>145</v>
      </c>
      <c r="B4112" s="23">
        <v>120000</v>
      </c>
      <c r="C4112" s="23">
        <v>32600</v>
      </c>
      <c r="D4112" s="23">
        <v>-32600</v>
      </c>
      <c r="E4112" s="23">
        <v>0</v>
      </c>
      <c r="F4112" s="31">
        <v>-1</v>
      </c>
    </row>
    <row r="4113" spans="1:6" x14ac:dyDescent="0.2">
      <c r="A4113" s="38" t="s">
        <v>130</v>
      </c>
      <c r="B4113" s="23">
        <v>10000</v>
      </c>
      <c r="C4113" s="23">
        <v>18800</v>
      </c>
      <c r="D4113" s="23">
        <v>-18800</v>
      </c>
      <c r="E4113" s="23">
        <v>0</v>
      </c>
      <c r="F4113" s="31">
        <v>-1</v>
      </c>
    </row>
    <row r="4114" spans="1:6" x14ac:dyDescent="0.2">
      <c r="A4114" s="38" t="s">
        <v>218</v>
      </c>
      <c r="B4114" s="23">
        <v>1750</v>
      </c>
      <c r="C4114" s="23">
        <v>891.91</v>
      </c>
      <c r="D4114" s="23">
        <v>0</v>
      </c>
      <c r="E4114" s="23">
        <v>891.91</v>
      </c>
      <c r="F4114" s="31">
        <v>0</v>
      </c>
    </row>
    <row r="4115" spans="1:6" x14ac:dyDescent="0.2">
      <c r="A4115" s="38" t="s">
        <v>166</v>
      </c>
      <c r="B4115" s="23">
        <v>0</v>
      </c>
      <c r="C4115" s="23">
        <v>3700</v>
      </c>
      <c r="D4115" s="23">
        <v>-3700</v>
      </c>
      <c r="E4115" s="23">
        <v>0</v>
      </c>
      <c r="F4115" s="31">
        <v>-1</v>
      </c>
    </row>
    <row r="4116" spans="1:6" x14ac:dyDescent="0.2">
      <c r="A4116" s="38" t="s">
        <v>155</v>
      </c>
      <c r="B4116" s="23">
        <v>90000</v>
      </c>
      <c r="C4116" s="23">
        <v>30000</v>
      </c>
      <c r="D4116" s="23">
        <v>0</v>
      </c>
      <c r="E4116" s="23">
        <v>30000</v>
      </c>
      <c r="F4116" s="31">
        <v>0</v>
      </c>
    </row>
    <row r="4117" spans="1:6" x14ac:dyDescent="0.2">
      <c r="A4117" s="38" t="s">
        <v>342</v>
      </c>
      <c r="B4117" s="23">
        <v>750</v>
      </c>
      <c r="C4117" s="23">
        <v>750</v>
      </c>
      <c r="D4117" s="23">
        <v>-750</v>
      </c>
      <c r="E4117" s="23">
        <v>0</v>
      </c>
      <c r="F4117" s="31">
        <v>-1</v>
      </c>
    </row>
    <row r="4118" spans="1:6" x14ac:dyDescent="0.2">
      <c r="A4118" s="38" t="s">
        <v>385</v>
      </c>
      <c r="B4118" s="23">
        <v>2000</v>
      </c>
      <c r="C4118" s="23">
        <v>1750</v>
      </c>
      <c r="D4118" s="23">
        <v>0</v>
      </c>
      <c r="E4118" s="23">
        <v>1750</v>
      </c>
      <c r="F4118" s="31">
        <v>0</v>
      </c>
    </row>
    <row r="4119" spans="1:6" x14ac:dyDescent="0.2">
      <c r="A4119" s="37" t="s">
        <v>231</v>
      </c>
      <c r="B4119" s="23">
        <v>75000</v>
      </c>
      <c r="C4119" s="23">
        <v>73521.56</v>
      </c>
      <c r="D4119" s="23">
        <v>-38000</v>
      </c>
      <c r="E4119" s="23">
        <v>35521.56</v>
      </c>
      <c r="F4119" s="31">
        <v>-0.51685519186480811</v>
      </c>
    </row>
    <row r="4120" spans="1:6" x14ac:dyDescent="0.2">
      <c r="A4120" s="38" t="s">
        <v>236</v>
      </c>
      <c r="B4120" s="23">
        <v>6000</v>
      </c>
      <c r="C4120" s="23">
        <v>18000</v>
      </c>
      <c r="D4120" s="23">
        <v>-8000</v>
      </c>
      <c r="E4120" s="23">
        <v>10000</v>
      </c>
      <c r="F4120" s="31">
        <v>-0.44444444444444442</v>
      </c>
    </row>
    <row r="4121" spans="1:6" x14ac:dyDescent="0.2">
      <c r="A4121" s="38" t="s">
        <v>232</v>
      </c>
      <c r="B4121" s="23">
        <v>19000</v>
      </c>
      <c r="C4121" s="23">
        <v>14000</v>
      </c>
      <c r="D4121" s="23">
        <v>-10000</v>
      </c>
      <c r="E4121" s="23">
        <v>4000</v>
      </c>
      <c r="F4121" s="31">
        <v>-0.7142857142857143</v>
      </c>
    </row>
    <row r="4122" spans="1:6" x14ac:dyDescent="0.2">
      <c r="A4122" s="38" t="s">
        <v>234</v>
      </c>
      <c r="B4122" s="23">
        <v>50000</v>
      </c>
      <c r="C4122" s="23">
        <v>41521.56</v>
      </c>
      <c r="D4122" s="23">
        <v>-20000</v>
      </c>
      <c r="E4122" s="23">
        <v>21521.559999999998</v>
      </c>
      <c r="F4122" s="31">
        <v>-0.4816774706923343</v>
      </c>
    </row>
    <row r="4123" spans="1:6" x14ac:dyDescent="0.2">
      <c r="A4123" s="34" t="s">
        <v>1738</v>
      </c>
      <c r="B4123" s="23">
        <v>8629205.6799999997</v>
      </c>
      <c r="C4123" s="23">
        <v>15447007.76</v>
      </c>
      <c r="D4123" s="23">
        <v>-1565172.22</v>
      </c>
      <c r="E4123" s="23">
        <v>13881835.540000001</v>
      </c>
      <c r="F4123" s="31">
        <v>-0.10132526922482753</v>
      </c>
    </row>
    <row r="4124" spans="1:6" x14ac:dyDescent="0.2">
      <c r="A4124" s="35" t="s">
        <v>7</v>
      </c>
      <c r="B4124" s="23">
        <v>5684205.6799999988</v>
      </c>
      <c r="C4124" s="23">
        <v>5424702.7899999982</v>
      </c>
      <c r="D4124" s="23">
        <v>-6580.9400000000005</v>
      </c>
      <c r="E4124" s="23">
        <v>5418121.8499999987</v>
      </c>
      <c r="F4124" s="31">
        <v>-1.2131429600403974E-3</v>
      </c>
    </row>
    <row r="4125" spans="1:6" x14ac:dyDescent="0.2">
      <c r="A4125" s="36" t="s">
        <v>41</v>
      </c>
      <c r="B4125" s="23">
        <v>826250</v>
      </c>
      <c r="C4125" s="23">
        <v>543770</v>
      </c>
      <c r="D4125" s="23">
        <v>0</v>
      </c>
      <c r="E4125" s="23">
        <v>543770</v>
      </c>
      <c r="F4125" s="31">
        <v>0</v>
      </c>
    </row>
    <row r="4126" spans="1:6" x14ac:dyDescent="0.2">
      <c r="A4126" s="37" t="s">
        <v>42</v>
      </c>
      <c r="B4126" s="23">
        <v>820700</v>
      </c>
      <c r="C4126" s="23">
        <v>540720</v>
      </c>
      <c r="D4126" s="23">
        <v>0</v>
      </c>
      <c r="E4126" s="23">
        <v>540720</v>
      </c>
      <c r="F4126" s="31">
        <v>0</v>
      </c>
    </row>
    <row r="4127" spans="1:6" x14ac:dyDescent="0.2">
      <c r="A4127" s="38" t="s">
        <v>43</v>
      </c>
      <c r="B4127" s="23">
        <v>12200</v>
      </c>
      <c r="C4127" s="23">
        <v>12200</v>
      </c>
      <c r="D4127" s="23">
        <v>0</v>
      </c>
      <c r="E4127" s="23">
        <v>12200</v>
      </c>
      <c r="F4127" s="31">
        <v>0</v>
      </c>
    </row>
    <row r="4128" spans="1:6" x14ac:dyDescent="0.2">
      <c r="A4128" s="38" t="s">
        <v>46</v>
      </c>
      <c r="B4128" s="23">
        <v>15000</v>
      </c>
      <c r="C4128" s="23">
        <v>12000</v>
      </c>
      <c r="D4128" s="23">
        <v>0</v>
      </c>
      <c r="E4128" s="23">
        <v>12000</v>
      </c>
      <c r="F4128" s="31">
        <v>0</v>
      </c>
    </row>
    <row r="4129" spans="1:6" x14ac:dyDescent="0.2">
      <c r="A4129" s="38" t="s">
        <v>48</v>
      </c>
      <c r="B4129" s="23">
        <v>18000</v>
      </c>
      <c r="C4129" s="23">
        <v>9000</v>
      </c>
      <c r="D4129" s="23">
        <v>0</v>
      </c>
      <c r="E4129" s="23">
        <v>9000</v>
      </c>
      <c r="F4129" s="31">
        <v>0</v>
      </c>
    </row>
    <row r="4130" spans="1:6" x14ac:dyDescent="0.2">
      <c r="A4130" s="38" t="s">
        <v>50</v>
      </c>
      <c r="B4130" s="23">
        <v>70000</v>
      </c>
      <c r="C4130" s="23">
        <v>29020</v>
      </c>
      <c r="D4130" s="23">
        <v>0</v>
      </c>
      <c r="E4130" s="23">
        <v>29020</v>
      </c>
      <c r="F4130" s="31">
        <v>0</v>
      </c>
    </row>
    <row r="4131" spans="1:6" x14ac:dyDescent="0.2">
      <c r="A4131" s="38" t="s">
        <v>52</v>
      </c>
      <c r="B4131" s="23">
        <v>3000</v>
      </c>
      <c r="C4131" s="23">
        <v>3000</v>
      </c>
      <c r="D4131" s="23">
        <v>0</v>
      </c>
      <c r="E4131" s="23">
        <v>3000</v>
      </c>
      <c r="F4131" s="31">
        <v>0</v>
      </c>
    </row>
    <row r="4132" spans="1:6" x14ac:dyDescent="0.2">
      <c r="A4132" s="38" t="s">
        <v>54</v>
      </c>
      <c r="B4132" s="23">
        <v>35000</v>
      </c>
      <c r="C4132" s="23">
        <v>35000</v>
      </c>
      <c r="D4132" s="23">
        <v>0</v>
      </c>
      <c r="E4132" s="23">
        <v>35000</v>
      </c>
      <c r="F4132" s="31">
        <v>0</v>
      </c>
    </row>
    <row r="4133" spans="1:6" x14ac:dyDescent="0.2">
      <c r="A4133" s="38" t="s">
        <v>297</v>
      </c>
      <c r="B4133" s="23">
        <v>5000</v>
      </c>
      <c r="C4133" s="23">
        <v>5000</v>
      </c>
      <c r="D4133" s="23">
        <v>0</v>
      </c>
      <c r="E4133" s="23">
        <v>5000</v>
      </c>
      <c r="F4133" s="31">
        <v>0</v>
      </c>
    </row>
    <row r="4134" spans="1:6" x14ac:dyDescent="0.2">
      <c r="A4134" s="38" t="s">
        <v>56</v>
      </c>
      <c r="B4134" s="23">
        <v>150000</v>
      </c>
      <c r="C4134" s="23">
        <v>150000</v>
      </c>
      <c r="D4134" s="23">
        <v>0</v>
      </c>
      <c r="E4134" s="23">
        <v>150000</v>
      </c>
      <c r="F4134" s="31">
        <v>0</v>
      </c>
    </row>
    <row r="4135" spans="1:6" x14ac:dyDescent="0.2">
      <c r="A4135" s="38" t="s">
        <v>1741</v>
      </c>
      <c r="B4135" s="23">
        <v>1500</v>
      </c>
      <c r="C4135" s="23">
        <v>1500</v>
      </c>
      <c r="D4135" s="23">
        <v>0</v>
      </c>
      <c r="E4135" s="23">
        <v>1500</v>
      </c>
      <c r="F4135" s="31">
        <v>0</v>
      </c>
    </row>
    <row r="4136" spans="1:6" x14ac:dyDescent="0.2">
      <c r="A4136" s="38" t="s">
        <v>62</v>
      </c>
      <c r="B4136" s="23">
        <v>15000</v>
      </c>
      <c r="C4136" s="23">
        <v>47040.959999999999</v>
      </c>
      <c r="D4136" s="23">
        <v>0</v>
      </c>
      <c r="E4136" s="23">
        <v>47040.959999999999</v>
      </c>
      <c r="F4136" s="31">
        <v>0</v>
      </c>
    </row>
    <row r="4137" spans="1:6" x14ac:dyDescent="0.2">
      <c r="A4137" s="38" t="s">
        <v>299</v>
      </c>
      <c r="B4137" s="23">
        <v>5000</v>
      </c>
      <c r="C4137" s="23">
        <v>5000</v>
      </c>
      <c r="D4137" s="23">
        <v>0</v>
      </c>
      <c r="E4137" s="23">
        <v>5000</v>
      </c>
      <c r="F4137" s="31">
        <v>0</v>
      </c>
    </row>
    <row r="4138" spans="1:6" x14ac:dyDescent="0.2">
      <c r="A4138" s="38" t="s">
        <v>64</v>
      </c>
      <c r="B4138" s="23">
        <v>170000</v>
      </c>
      <c r="C4138" s="23">
        <v>67959.039999999994</v>
      </c>
      <c r="D4138" s="23">
        <v>0</v>
      </c>
      <c r="E4138" s="23">
        <v>67959.039999999994</v>
      </c>
      <c r="F4138" s="31">
        <v>0</v>
      </c>
    </row>
    <row r="4139" spans="1:6" x14ac:dyDescent="0.2">
      <c r="A4139" s="38" t="s">
        <v>66</v>
      </c>
      <c r="B4139" s="23">
        <v>16000</v>
      </c>
      <c r="C4139" s="23">
        <v>16000</v>
      </c>
      <c r="D4139" s="23">
        <v>0</v>
      </c>
      <c r="E4139" s="23">
        <v>16000</v>
      </c>
      <c r="F4139" s="31">
        <v>0</v>
      </c>
    </row>
    <row r="4140" spans="1:6" x14ac:dyDescent="0.2">
      <c r="A4140" s="38" t="s">
        <v>70</v>
      </c>
      <c r="B4140" s="23">
        <v>8000</v>
      </c>
      <c r="C4140" s="23">
        <v>8000</v>
      </c>
      <c r="D4140" s="23">
        <v>0</v>
      </c>
      <c r="E4140" s="23">
        <v>8000</v>
      </c>
      <c r="F4140" s="31">
        <v>0</v>
      </c>
    </row>
    <row r="4141" spans="1:6" x14ac:dyDescent="0.2">
      <c r="A4141" s="38" t="s">
        <v>74</v>
      </c>
      <c r="B4141" s="23">
        <v>10000</v>
      </c>
      <c r="C4141" s="23">
        <v>10000</v>
      </c>
      <c r="D4141" s="23">
        <v>0</v>
      </c>
      <c r="E4141" s="23">
        <v>10000</v>
      </c>
      <c r="F4141" s="31">
        <v>0</v>
      </c>
    </row>
    <row r="4142" spans="1:6" x14ac:dyDescent="0.2">
      <c r="A4142" s="38" t="s">
        <v>76</v>
      </c>
      <c r="B4142" s="23">
        <v>10000</v>
      </c>
      <c r="C4142" s="23">
        <v>10000</v>
      </c>
      <c r="D4142" s="23">
        <v>0</v>
      </c>
      <c r="E4142" s="23">
        <v>10000</v>
      </c>
      <c r="F4142" s="31">
        <v>0</v>
      </c>
    </row>
    <row r="4143" spans="1:6" x14ac:dyDescent="0.2">
      <c r="A4143" s="38" t="s">
        <v>78</v>
      </c>
      <c r="B4143" s="23">
        <v>30000</v>
      </c>
      <c r="C4143" s="23">
        <v>30000</v>
      </c>
      <c r="D4143" s="23">
        <v>0</v>
      </c>
      <c r="E4143" s="23">
        <v>30000</v>
      </c>
      <c r="F4143" s="31">
        <v>0</v>
      </c>
    </row>
    <row r="4144" spans="1:6" x14ac:dyDescent="0.2">
      <c r="A4144" s="38" t="s">
        <v>82</v>
      </c>
      <c r="B4144" s="23">
        <v>40000</v>
      </c>
      <c r="C4144" s="23">
        <v>40000</v>
      </c>
      <c r="D4144" s="23">
        <v>0</v>
      </c>
      <c r="E4144" s="23">
        <v>40000</v>
      </c>
      <c r="F4144" s="31">
        <v>0</v>
      </c>
    </row>
    <row r="4145" spans="1:6" x14ac:dyDescent="0.2">
      <c r="A4145" s="38" t="s">
        <v>86</v>
      </c>
      <c r="B4145" s="23">
        <v>10000</v>
      </c>
      <c r="C4145" s="23">
        <v>10000</v>
      </c>
      <c r="D4145" s="23">
        <v>0</v>
      </c>
      <c r="E4145" s="23">
        <v>10000</v>
      </c>
      <c r="F4145" s="31">
        <v>0</v>
      </c>
    </row>
    <row r="4146" spans="1:6" x14ac:dyDescent="0.2">
      <c r="A4146" s="38" t="s">
        <v>88</v>
      </c>
      <c r="B4146" s="23">
        <v>180000</v>
      </c>
      <c r="C4146" s="23">
        <v>30000</v>
      </c>
      <c r="D4146" s="23">
        <v>0</v>
      </c>
      <c r="E4146" s="23">
        <v>30000</v>
      </c>
      <c r="F4146" s="31">
        <v>0</v>
      </c>
    </row>
    <row r="4147" spans="1:6" x14ac:dyDescent="0.2">
      <c r="A4147" s="38" t="s">
        <v>518</v>
      </c>
      <c r="B4147" s="23">
        <v>3000</v>
      </c>
      <c r="C4147" s="23">
        <v>3000</v>
      </c>
      <c r="D4147" s="23">
        <v>0</v>
      </c>
      <c r="E4147" s="23">
        <v>3000</v>
      </c>
      <c r="F4147" s="31">
        <v>0</v>
      </c>
    </row>
    <row r="4148" spans="1:6" x14ac:dyDescent="0.2">
      <c r="A4148" s="38" t="s">
        <v>923</v>
      </c>
      <c r="B4148" s="23">
        <v>5000</v>
      </c>
      <c r="C4148" s="23">
        <v>5000</v>
      </c>
      <c r="D4148" s="23">
        <v>0</v>
      </c>
      <c r="E4148" s="23">
        <v>5000</v>
      </c>
      <c r="F4148" s="31">
        <v>0</v>
      </c>
    </row>
    <row r="4149" spans="1:6" x14ac:dyDescent="0.2">
      <c r="A4149" s="38" t="s">
        <v>306</v>
      </c>
      <c r="B4149" s="23">
        <v>2000</v>
      </c>
      <c r="C4149" s="23">
        <v>2000</v>
      </c>
      <c r="D4149" s="23">
        <v>0</v>
      </c>
      <c r="E4149" s="23">
        <v>2000</v>
      </c>
      <c r="F4149" s="31">
        <v>0</v>
      </c>
    </row>
    <row r="4150" spans="1:6" x14ac:dyDescent="0.2">
      <c r="A4150" s="38" t="s">
        <v>308</v>
      </c>
      <c r="B4150" s="23">
        <v>7000</v>
      </c>
      <c r="C4150" s="23">
        <v>0</v>
      </c>
      <c r="D4150" s="23">
        <v>0</v>
      </c>
      <c r="E4150" s="23">
        <v>0</v>
      </c>
      <c r="F4150" s="31">
        <v>0</v>
      </c>
    </row>
    <row r="4151" spans="1:6" x14ac:dyDescent="0.2">
      <c r="A4151" s="37" t="s">
        <v>90</v>
      </c>
      <c r="B4151" s="23">
        <v>5550</v>
      </c>
      <c r="C4151" s="23">
        <v>3050</v>
      </c>
      <c r="D4151" s="23">
        <v>0</v>
      </c>
      <c r="E4151" s="23">
        <v>3050</v>
      </c>
      <c r="F4151" s="31">
        <v>0</v>
      </c>
    </row>
    <row r="4152" spans="1:6" x14ac:dyDescent="0.2">
      <c r="A4152" s="38" t="s">
        <v>91</v>
      </c>
      <c r="B4152" s="23">
        <v>5000</v>
      </c>
      <c r="C4152" s="23">
        <v>2500</v>
      </c>
      <c r="D4152" s="23">
        <v>0</v>
      </c>
      <c r="E4152" s="23">
        <v>2500</v>
      </c>
      <c r="F4152" s="31">
        <v>0</v>
      </c>
    </row>
    <row r="4153" spans="1:6" x14ac:dyDescent="0.2">
      <c r="A4153" s="38" t="s">
        <v>93</v>
      </c>
      <c r="B4153" s="23">
        <v>550</v>
      </c>
      <c r="C4153" s="23">
        <v>550</v>
      </c>
      <c r="D4153" s="23">
        <v>0</v>
      </c>
      <c r="E4153" s="23">
        <v>550</v>
      </c>
      <c r="F4153" s="31">
        <v>0</v>
      </c>
    </row>
    <row r="4154" spans="1:6" x14ac:dyDescent="0.2">
      <c r="A4154" s="36" t="s">
        <v>8</v>
      </c>
      <c r="B4154" s="23">
        <v>4857955.6800000006</v>
      </c>
      <c r="C4154" s="23">
        <v>4880932.79</v>
      </c>
      <c r="D4154" s="23">
        <v>-6580.9400000000005</v>
      </c>
      <c r="E4154" s="23">
        <v>4874351.8499999996</v>
      </c>
      <c r="F4154" s="31">
        <v>-1.3482955580709809E-3</v>
      </c>
    </row>
    <row r="4155" spans="1:6" x14ac:dyDescent="0.2">
      <c r="A4155" s="37" t="s">
        <v>9</v>
      </c>
      <c r="B4155" s="23">
        <v>4857955.6800000006</v>
      </c>
      <c r="C4155" s="23">
        <v>4880932.79</v>
      </c>
      <c r="D4155" s="23">
        <v>-6580.9400000000005</v>
      </c>
      <c r="E4155" s="23">
        <v>4874351.8499999996</v>
      </c>
      <c r="F4155" s="31">
        <v>-1.3482955580709809E-3</v>
      </c>
    </row>
    <row r="4156" spans="1:6" x14ac:dyDescent="0.2">
      <c r="A4156" s="38" t="s">
        <v>10</v>
      </c>
      <c r="B4156" s="23">
        <v>3409428</v>
      </c>
      <c r="C4156" s="23">
        <v>3076633.61</v>
      </c>
      <c r="D4156" s="23">
        <v>0</v>
      </c>
      <c r="E4156" s="23">
        <v>3076633.61</v>
      </c>
      <c r="F4156" s="31">
        <v>0</v>
      </c>
    </row>
    <row r="4157" spans="1:6" x14ac:dyDescent="0.2">
      <c r="A4157" s="38" t="s">
        <v>13</v>
      </c>
      <c r="B4157" s="23">
        <v>158226.23999999999</v>
      </c>
      <c r="C4157" s="23">
        <v>168401.19999999998</v>
      </c>
      <c r="D4157" s="23">
        <v>0</v>
      </c>
      <c r="E4157" s="23">
        <v>168401.19999999998</v>
      </c>
      <c r="F4157" s="31">
        <v>0</v>
      </c>
    </row>
    <row r="4158" spans="1:6" x14ac:dyDescent="0.2">
      <c r="A4158" s="38" t="s">
        <v>15</v>
      </c>
      <c r="B4158" s="23">
        <v>300907.52000000002</v>
      </c>
      <c r="C4158" s="23">
        <v>313227.60000000003</v>
      </c>
      <c r="D4158" s="23">
        <v>0</v>
      </c>
      <c r="E4158" s="23">
        <v>313227.60000000003</v>
      </c>
      <c r="F4158" s="31">
        <v>0</v>
      </c>
    </row>
    <row r="4159" spans="1:6" x14ac:dyDescent="0.2">
      <c r="A4159" s="38" t="s">
        <v>17</v>
      </c>
      <c r="B4159" s="23">
        <v>83193.100000000006</v>
      </c>
      <c r="C4159" s="23">
        <v>86926.430000000008</v>
      </c>
      <c r="D4159" s="23">
        <v>0</v>
      </c>
      <c r="E4159" s="23">
        <v>86926.430000000008</v>
      </c>
      <c r="F4159" s="31">
        <v>0</v>
      </c>
    </row>
    <row r="4160" spans="1:6" x14ac:dyDescent="0.2">
      <c r="A4160" s="38" t="s">
        <v>19</v>
      </c>
      <c r="B4160" s="23">
        <v>2640</v>
      </c>
      <c r="C4160" s="23">
        <v>2740</v>
      </c>
      <c r="D4160" s="23">
        <v>0</v>
      </c>
      <c r="E4160" s="23">
        <v>2740</v>
      </c>
      <c r="F4160" s="31">
        <v>0</v>
      </c>
    </row>
    <row r="4161" spans="1:6" x14ac:dyDescent="0.2">
      <c r="A4161" s="38" t="s">
        <v>21</v>
      </c>
      <c r="B4161" s="23">
        <v>21120</v>
      </c>
      <c r="C4161" s="23">
        <v>21920</v>
      </c>
      <c r="D4161" s="23">
        <v>0</v>
      </c>
      <c r="E4161" s="23">
        <v>21920</v>
      </c>
      <c r="F4161" s="31">
        <v>0</v>
      </c>
    </row>
    <row r="4162" spans="1:6" x14ac:dyDescent="0.2">
      <c r="A4162" s="38" t="s">
        <v>23</v>
      </c>
      <c r="B4162" s="23">
        <v>791.13</v>
      </c>
      <c r="C4162" s="23">
        <v>1055.1300000000001</v>
      </c>
      <c r="D4162" s="23">
        <v>0</v>
      </c>
      <c r="E4162" s="23">
        <v>1055.1300000000001</v>
      </c>
      <c r="F4162" s="31">
        <v>0</v>
      </c>
    </row>
    <row r="4163" spans="1:6" x14ac:dyDescent="0.2">
      <c r="A4163" s="38" t="s">
        <v>25</v>
      </c>
      <c r="B4163" s="23">
        <v>4746.79</v>
      </c>
      <c r="C4163" s="23">
        <v>4728.2699999999995</v>
      </c>
      <c r="D4163" s="23">
        <v>1237.48</v>
      </c>
      <c r="E4163" s="23">
        <v>5965.75</v>
      </c>
      <c r="F4163" s="31">
        <v>0.26171940265678573</v>
      </c>
    </row>
    <row r="4164" spans="1:6" x14ac:dyDescent="0.2">
      <c r="A4164" s="38" t="s">
        <v>27</v>
      </c>
      <c r="B4164" s="23">
        <v>12516.01</v>
      </c>
      <c r="C4164" s="23">
        <v>12516.01</v>
      </c>
      <c r="D4164" s="23">
        <v>0</v>
      </c>
      <c r="E4164" s="23">
        <v>12516.01</v>
      </c>
      <c r="F4164" s="31">
        <v>0</v>
      </c>
    </row>
    <row r="4165" spans="1:6" x14ac:dyDescent="0.2">
      <c r="A4165" s="38" t="s">
        <v>29</v>
      </c>
      <c r="B4165" s="23">
        <v>14033.49</v>
      </c>
      <c r="C4165" s="23">
        <v>14033.49</v>
      </c>
      <c r="D4165" s="23">
        <v>0</v>
      </c>
      <c r="E4165" s="23">
        <v>14033.49</v>
      </c>
      <c r="F4165" s="31">
        <v>0</v>
      </c>
    </row>
    <row r="4166" spans="1:6" x14ac:dyDescent="0.2">
      <c r="A4166" s="38" t="s">
        <v>265</v>
      </c>
      <c r="B4166" s="23">
        <v>43236</v>
      </c>
      <c r="C4166" s="23">
        <v>340562</v>
      </c>
      <c r="D4166" s="23">
        <v>0</v>
      </c>
      <c r="E4166" s="23">
        <v>340562</v>
      </c>
      <c r="F4166" s="31">
        <v>0</v>
      </c>
    </row>
    <row r="4167" spans="1:6" x14ac:dyDescent="0.2">
      <c r="A4167" s="38" t="s">
        <v>31</v>
      </c>
      <c r="B4167" s="23">
        <v>5286.67</v>
      </c>
      <c r="C4167" s="23">
        <v>5286.67</v>
      </c>
      <c r="D4167" s="23">
        <v>-2531.7399999999998</v>
      </c>
      <c r="E4167" s="23">
        <v>2754.9300000000003</v>
      </c>
      <c r="F4167" s="31">
        <v>-0.47889124912279368</v>
      </c>
    </row>
    <row r="4168" spans="1:6" x14ac:dyDescent="0.2">
      <c r="A4168" s="38" t="s">
        <v>33</v>
      </c>
      <c r="B4168" s="23">
        <v>10573.35</v>
      </c>
      <c r="C4168" s="23">
        <v>10573.35</v>
      </c>
      <c r="D4168" s="23">
        <v>-5286.68</v>
      </c>
      <c r="E4168" s="23">
        <v>5286.67</v>
      </c>
      <c r="F4168" s="31">
        <v>-0.50000047288702254</v>
      </c>
    </row>
    <row r="4169" spans="1:6" x14ac:dyDescent="0.2">
      <c r="A4169" s="38" t="s">
        <v>35</v>
      </c>
      <c r="B4169" s="23">
        <v>455986.48</v>
      </c>
      <c r="C4169" s="23">
        <v>474738.05</v>
      </c>
      <c r="D4169" s="23">
        <v>0</v>
      </c>
      <c r="E4169" s="23">
        <v>474738.05</v>
      </c>
      <c r="F4169" s="31">
        <v>0</v>
      </c>
    </row>
    <row r="4170" spans="1:6" x14ac:dyDescent="0.2">
      <c r="A4170" s="38" t="s">
        <v>37</v>
      </c>
      <c r="B4170" s="23">
        <v>300907.52000000002</v>
      </c>
      <c r="C4170" s="23">
        <v>313227.60000000003</v>
      </c>
      <c r="D4170" s="23">
        <v>0</v>
      </c>
      <c r="E4170" s="23">
        <v>313227.60000000003</v>
      </c>
      <c r="F4170" s="31">
        <v>0</v>
      </c>
    </row>
    <row r="4171" spans="1:6" x14ac:dyDescent="0.2">
      <c r="A4171" s="38" t="s">
        <v>39</v>
      </c>
      <c r="B4171" s="23">
        <v>34363.379999999997</v>
      </c>
      <c r="C4171" s="23">
        <v>34363.379999999997</v>
      </c>
      <c r="D4171" s="23">
        <v>0</v>
      </c>
      <c r="E4171" s="23">
        <v>34363.379999999997</v>
      </c>
      <c r="F4171" s="31">
        <v>0</v>
      </c>
    </row>
    <row r="4172" spans="1:6" x14ac:dyDescent="0.2">
      <c r="A4172" s="35" t="s">
        <v>110</v>
      </c>
      <c r="B4172" s="23">
        <v>2945000</v>
      </c>
      <c r="C4172" s="23">
        <v>10022304.969999999</v>
      </c>
      <c r="D4172" s="23">
        <v>-1558591.28</v>
      </c>
      <c r="E4172" s="23">
        <v>8463713.6900000013</v>
      </c>
      <c r="F4172" s="31">
        <v>-0.15551225837423308</v>
      </c>
    </row>
    <row r="4173" spans="1:6" x14ac:dyDescent="0.2">
      <c r="A4173" s="36" t="s">
        <v>1690</v>
      </c>
      <c r="B4173" s="23">
        <v>945000</v>
      </c>
      <c r="C4173" s="23">
        <v>8022304.9699999997</v>
      </c>
      <c r="D4173" s="23">
        <v>31408.720000000001</v>
      </c>
      <c r="E4173" s="23">
        <v>8053713.6900000004</v>
      </c>
      <c r="F4173" s="31">
        <v>3.9151740201170638E-3</v>
      </c>
    </row>
    <row r="4174" spans="1:6" x14ac:dyDescent="0.2">
      <c r="A4174" s="37" t="s">
        <v>97</v>
      </c>
      <c r="B4174" s="23">
        <v>0</v>
      </c>
      <c r="C4174" s="23">
        <v>3840447.8899999997</v>
      </c>
      <c r="D4174" s="23">
        <v>31408.720000000001</v>
      </c>
      <c r="E4174" s="23">
        <v>3871856.61</v>
      </c>
      <c r="F4174" s="31">
        <v>8.1784002542474293E-3</v>
      </c>
    </row>
    <row r="4175" spans="1:6" x14ac:dyDescent="0.2">
      <c r="A4175" s="38" t="s">
        <v>1749</v>
      </c>
      <c r="B4175" s="23">
        <v>0</v>
      </c>
      <c r="C4175" s="23">
        <v>367027</v>
      </c>
      <c r="D4175" s="23">
        <v>0</v>
      </c>
      <c r="E4175" s="23">
        <v>367027</v>
      </c>
      <c r="F4175" s="31">
        <v>0</v>
      </c>
    </row>
    <row r="4176" spans="1:6" x14ac:dyDescent="0.2">
      <c r="A4176" s="38" t="s">
        <v>98</v>
      </c>
      <c r="B4176" s="23">
        <v>0</v>
      </c>
      <c r="C4176" s="23">
        <v>221729.66</v>
      </c>
      <c r="D4176" s="23">
        <v>0</v>
      </c>
      <c r="E4176" s="23">
        <v>221729.66</v>
      </c>
      <c r="F4176" s="31">
        <v>0</v>
      </c>
    </row>
    <row r="4177" spans="1:6" x14ac:dyDescent="0.2">
      <c r="A4177" s="38" t="s">
        <v>100</v>
      </c>
      <c r="B4177" s="23">
        <v>0</v>
      </c>
      <c r="C4177" s="23">
        <v>64100</v>
      </c>
      <c r="D4177" s="23">
        <v>0</v>
      </c>
      <c r="E4177" s="23">
        <v>64100</v>
      </c>
      <c r="F4177" s="31">
        <v>0</v>
      </c>
    </row>
    <row r="4178" spans="1:6" x14ac:dyDescent="0.2">
      <c r="A4178" s="38" t="s">
        <v>1751</v>
      </c>
      <c r="B4178" s="23">
        <v>0</v>
      </c>
      <c r="C4178" s="23">
        <v>3720</v>
      </c>
      <c r="D4178" s="23">
        <v>0</v>
      </c>
      <c r="E4178" s="23">
        <v>3720</v>
      </c>
      <c r="F4178" s="31">
        <v>0</v>
      </c>
    </row>
    <row r="4179" spans="1:6" x14ac:dyDescent="0.2">
      <c r="A4179" s="38" t="s">
        <v>1753</v>
      </c>
      <c r="B4179" s="23">
        <v>0</v>
      </c>
      <c r="C4179" s="23">
        <v>30000</v>
      </c>
      <c r="D4179" s="23">
        <v>0</v>
      </c>
      <c r="E4179" s="23">
        <v>30000</v>
      </c>
      <c r="F4179" s="31">
        <v>0</v>
      </c>
    </row>
    <row r="4180" spans="1:6" x14ac:dyDescent="0.2">
      <c r="A4180" s="38" t="s">
        <v>1755</v>
      </c>
      <c r="B4180" s="23">
        <v>0</v>
      </c>
      <c r="C4180" s="23">
        <v>4464</v>
      </c>
      <c r="D4180" s="23">
        <v>0</v>
      </c>
      <c r="E4180" s="23">
        <v>4464</v>
      </c>
      <c r="F4180" s="31">
        <v>0</v>
      </c>
    </row>
    <row r="4181" spans="1:6" x14ac:dyDescent="0.2">
      <c r="A4181" s="38" t="s">
        <v>102</v>
      </c>
      <c r="B4181" s="23">
        <v>0</v>
      </c>
      <c r="C4181" s="23">
        <v>174797.39</v>
      </c>
      <c r="D4181" s="23">
        <v>31408.720000000001</v>
      </c>
      <c r="E4181" s="23">
        <v>206206.11000000002</v>
      </c>
      <c r="F4181" s="31">
        <v>0.17968643582149596</v>
      </c>
    </row>
    <row r="4182" spans="1:6" x14ac:dyDescent="0.2">
      <c r="A4182" s="38" t="s">
        <v>104</v>
      </c>
      <c r="B4182" s="23">
        <v>0</v>
      </c>
      <c r="C4182" s="23">
        <v>2361296</v>
      </c>
      <c r="D4182" s="23">
        <v>0</v>
      </c>
      <c r="E4182" s="23">
        <v>2361296</v>
      </c>
      <c r="F4182" s="31">
        <v>0</v>
      </c>
    </row>
    <row r="4183" spans="1:6" x14ac:dyDescent="0.2">
      <c r="A4183" s="38" t="s">
        <v>106</v>
      </c>
      <c r="B4183" s="23">
        <v>0</v>
      </c>
      <c r="C4183" s="23">
        <v>335088.33</v>
      </c>
      <c r="D4183" s="23">
        <v>0</v>
      </c>
      <c r="E4183" s="23">
        <v>335088.33</v>
      </c>
      <c r="F4183" s="31">
        <v>0</v>
      </c>
    </row>
    <row r="4184" spans="1:6" x14ac:dyDescent="0.2">
      <c r="A4184" s="38" t="s">
        <v>108</v>
      </c>
      <c r="B4184" s="23">
        <v>0</v>
      </c>
      <c r="C4184" s="23">
        <v>196774.67</v>
      </c>
      <c r="D4184" s="23">
        <v>0</v>
      </c>
      <c r="E4184" s="23">
        <v>196774.67</v>
      </c>
      <c r="F4184" s="31">
        <v>0</v>
      </c>
    </row>
    <row r="4185" spans="1:6" x14ac:dyDescent="0.2">
      <c r="A4185" s="38" t="s">
        <v>1757</v>
      </c>
      <c r="B4185" s="23">
        <v>0</v>
      </c>
      <c r="C4185" s="23">
        <v>10465</v>
      </c>
      <c r="D4185" s="23">
        <v>0</v>
      </c>
      <c r="E4185" s="23">
        <v>10465</v>
      </c>
      <c r="F4185" s="31">
        <v>0</v>
      </c>
    </row>
    <row r="4186" spans="1:6" x14ac:dyDescent="0.2">
      <c r="A4186" s="38" t="s">
        <v>1163</v>
      </c>
      <c r="B4186" s="23">
        <v>0</v>
      </c>
      <c r="C4186" s="23">
        <v>70985.84</v>
      </c>
      <c r="D4186" s="23">
        <v>0</v>
      </c>
      <c r="E4186" s="23">
        <v>70985.84</v>
      </c>
      <c r="F4186" s="31">
        <v>0</v>
      </c>
    </row>
    <row r="4187" spans="1:6" x14ac:dyDescent="0.2">
      <c r="A4187" s="37" t="s">
        <v>121</v>
      </c>
      <c r="B4187" s="23">
        <v>517872</v>
      </c>
      <c r="C4187" s="23">
        <v>4025918.01</v>
      </c>
      <c r="D4187" s="23">
        <v>0</v>
      </c>
      <c r="E4187" s="23">
        <v>4025918.01</v>
      </c>
      <c r="F4187" s="31">
        <v>0</v>
      </c>
    </row>
    <row r="4188" spans="1:6" x14ac:dyDescent="0.2">
      <c r="A4188" s="38" t="s">
        <v>353</v>
      </c>
      <c r="B4188" s="23">
        <v>0</v>
      </c>
      <c r="C4188" s="23">
        <v>2400</v>
      </c>
      <c r="D4188" s="23">
        <v>0</v>
      </c>
      <c r="E4188" s="23">
        <v>2400</v>
      </c>
      <c r="F4188" s="31">
        <v>0</v>
      </c>
    </row>
    <row r="4189" spans="1:6" x14ac:dyDescent="0.2">
      <c r="A4189" s="38" t="s">
        <v>355</v>
      </c>
      <c r="B4189" s="23">
        <v>0</v>
      </c>
      <c r="C4189" s="23">
        <v>19800</v>
      </c>
      <c r="D4189" s="23">
        <v>0</v>
      </c>
      <c r="E4189" s="23">
        <v>19800</v>
      </c>
      <c r="F4189" s="31">
        <v>0</v>
      </c>
    </row>
    <row r="4190" spans="1:6" x14ac:dyDescent="0.2">
      <c r="A4190" s="38" t="s">
        <v>990</v>
      </c>
      <c r="B4190" s="23">
        <v>0</v>
      </c>
      <c r="C4190" s="23">
        <v>50000</v>
      </c>
      <c r="D4190" s="23">
        <v>0</v>
      </c>
      <c r="E4190" s="23">
        <v>50000</v>
      </c>
      <c r="F4190" s="31">
        <v>0</v>
      </c>
    </row>
    <row r="4191" spans="1:6" x14ac:dyDescent="0.2">
      <c r="A4191" s="38" t="s">
        <v>387</v>
      </c>
      <c r="B4191" s="23">
        <v>0</v>
      </c>
      <c r="C4191" s="23">
        <v>700</v>
      </c>
      <c r="D4191" s="23">
        <v>0</v>
      </c>
      <c r="E4191" s="23">
        <v>700</v>
      </c>
      <c r="F4191" s="31">
        <v>0</v>
      </c>
    </row>
    <row r="4192" spans="1:6" x14ac:dyDescent="0.2">
      <c r="A4192" s="38" t="s">
        <v>159</v>
      </c>
      <c r="B4192" s="23">
        <v>0</v>
      </c>
      <c r="C4192" s="23">
        <v>78328</v>
      </c>
      <c r="D4192" s="23">
        <v>0</v>
      </c>
      <c r="E4192" s="23">
        <v>78328</v>
      </c>
      <c r="F4192" s="31">
        <v>0</v>
      </c>
    </row>
    <row r="4193" spans="1:6" x14ac:dyDescent="0.2">
      <c r="A4193" s="38" t="s">
        <v>214</v>
      </c>
      <c r="B4193" s="23">
        <v>160000</v>
      </c>
      <c r="C4193" s="23">
        <v>610339.96</v>
      </c>
      <c r="D4193" s="23">
        <v>0</v>
      </c>
      <c r="E4193" s="23">
        <v>610339.96</v>
      </c>
      <c r="F4193" s="31">
        <v>0</v>
      </c>
    </row>
    <row r="4194" spans="1:6" x14ac:dyDescent="0.2">
      <c r="A4194" s="38" t="s">
        <v>1489</v>
      </c>
      <c r="B4194" s="23">
        <v>0</v>
      </c>
      <c r="C4194" s="23">
        <v>6400</v>
      </c>
      <c r="D4194" s="23">
        <v>0</v>
      </c>
      <c r="E4194" s="23">
        <v>6400</v>
      </c>
      <c r="F4194" s="31">
        <v>0</v>
      </c>
    </row>
    <row r="4195" spans="1:6" x14ac:dyDescent="0.2">
      <c r="A4195" s="38" t="s">
        <v>151</v>
      </c>
      <c r="B4195" s="23">
        <v>0</v>
      </c>
      <c r="C4195" s="23">
        <v>874191.1</v>
      </c>
      <c r="D4195" s="23">
        <v>0</v>
      </c>
      <c r="E4195" s="23">
        <v>874191.1</v>
      </c>
      <c r="F4195" s="31">
        <v>0</v>
      </c>
    </row>
    <row r="4196" spans="1:6" x14ac:dyDescent="0.2">
      <c r="A4196" s="38" t="s">
        <v>161</v>
      </c>
      <c r="B4196" s="23">
        <v>0</v>
      </c>
      <c r="C4196" s="23">
        <v>460010.73</v>
      </c>
      <c r="D4196" s="23">
        <v>0</v>
      </c>
      <c r="E4196" s="23">
        <v>460010.73</v>
      </c>
      <c r="F4196" s="31">
        <v>0</v>
      </c>
    </row>
    <row r="4197" spans="1:6" x14ac:dyDescent="0.2">
      <c r="A4197" s="38" t="s">
        <v>128</v>
      </c>
      <c r="B4197" s="23">
        <v>0</v>
      </c>
      <c r="C4197" s="23">
        <v>107878.39999999999</v>
      </c>
      <c r="D4197" s="23">
        <v>0</v>
      </c>
      <c r="E4197" s="23">
        <v>107878.39999999999</v>
      </c>
      <c r="F4197" s="31">
        <v>0</v>
      </c>
    </row>
    <row r="4198" spans="1:6" x14ac:dyDescent="0.2">
      <c r="A4198" s="38" t="s">
        <v>178</v>
      </c>
      <c r="B4198" s="23">
        <v>5000</v>
      </c>
      <c r="C4198" s="23">
        <v>312420.96000000002</v>
      </c>
      <c r="D4198" s="23">
        <v>0</v>
      </c>
      <c r="E4198" s="23">
        <v>312420.96000000002</v>
      </c>
      <c r="F4198" s="31">
        <v>0</v>
      </c>
    </row>
    <row r="4199" spans="1:6" x14ac:dyDescent="0.2">
      <c r="A4199" s="38" t="s">
        <v>218</v>
      </c>
      <c r="B4199" s="23">
        <v>0</v>
      </c>
      <c r="C4199" s="23">
        <v>13400</v>
      </c>
      <c r="D4199" s="23">
        <v>0</v>
      </c>
      <c r="E4199" s="23">
        <v>13400</v>
      </c>
      <c r="F4199" s="31">
        <v>0</v>
      </c>
    </row>
    <row r="4200" spans="1:6" x14ac:dyDescent="0.2">
      <c r="A4200" s="38" t="s">
        <v>549</v>
      </c>
      <c r="B4200" s="23">
        <v>6872</v>
      </c>
      <c r="C4200" s="23">
        <v>0</v>
      </c>
      <c r="D4200" s="23">
        <v>0</v>
      </c>
      <c r="E4200" s="23">
        <v>0</v>
      </c>
      <c r="F4200" s="31">
        <v>0</v>
      </c>
    </row>
    <row r="4201" spans="1:6" x14ac:dyDescent="0.2">
      <c r="A4201" s="38" t="s">
        <v>551</v>
      </c>
      <c r="B4201" s="23">
        <v>70000</v>
      </c>
      <c r="C4201" s="23">
        <v>342960</v>
      </c>
      <c r="D4201" s="23">
        <v>0</v>
      </c>
      <c r="E4201" s="23">
        <v>342960</v>
      </c>
      <c r="F4201" s="31">
        <v>0</v>
      </c>
    </row>
    <row r="4202" spans="1:6" x14ac:dyDescent="0.2">
      <c r="A4202" s="38" t="s">
        <v>204</v>
      </c>
      <c r="B4202" s="23">
        <v>140000</v>
      </c>
      <c r="C4202" s="23">
        <v>320000</v>
      </c>
      <c r="D4202" s="23">
        <v>0</v>
      </c>
      <c r="E4202" s="23">
        <v>320000</v>
      </c>
      <c r="F4202" s="31">
        <v>0</v>
      </c>
    </row>
    <row r="4203" spans="1:6" x14ac:dyDescent="0.2">
      <c r="A4203" s="38" t="s">
        <v>554</v>
      </c>
      <c r="B4203" s="23">
        <v>0</v>
      </c>
      <c r="C4203" s="23">
        <v>20000</v>
      </c>
      <c r="D4203" s="23">
        <v>0</v>
      </c>
      <c r="E4203" s="23">
        <v>20000</v>
      </c>
      <c r="F4203" s="31">
        <v>0</v>
      </c>
    </row>
    <row r="4204" spans="1:6" x14ac:dyDescent="0.2">
      <c r="A4204" s="38" t="s">
        <v>168</v>
      </c>
      <c r="B4204" s="23">
        <v>0</v>
      </c>
      <c r="C4204" s="23">
        <v>85000</v>
      </c>
      <c r="D4204" s="23">
        <v>0</v>
      </c>
      <c r="E4204" s="23">
        <v>85000</v>
      </c>
      <c r="F4204" s="31">
        <v>0</v>
      </c>
    </row>
    <row r="4205" spans="1:6" x14ac:dyDescent="0.2">
      <c r="A4205" s="38" t="s">
        <v>556</v>
      </c>
      <c r="B4205" s="23">
        <v>100000</v>
      </c>
      <c r="C4205" s="23">
        <v>683030.46</v>
      </c>
      <c r="D4205" s="23">
        <v>0</v>
      </c>
      <c r="E4205" s="23">
        <v>683030.46</v>
      </c>
      <c r="F4205" s="31">
        <v>0</v>
      </c>
    </row>
    <row r="4206" spans="1:6" x14ac:dyDescent="0.2">
      <c r="A4206" s="38" t="s">
        <v>558</v>
      </c>
      <c r="B4206" s="23">
        <v>36000</v>
      </c>
      <c r="C4206" s="23">
        <v>16450.88</v>
      </c>
      <c r="D4206" s="23">
        <v>0</v>
      </c>
      <c r="E4206" s="23">
        <v>16450.88</v>
      </c>
      <c r="F4206" s="31">
        <v>0</v>
      </c>
    </row>
    <row r="4207" spans="1:6" x14ac:dyDescent="0.2">
      <c r="A4207" s="38" t="s">
        <v>342</v>
      </c>
      <c r="B4207" s="23">
        <v>0</v>
      </c>
      <c r="C4207" s="23">
        <v>10023.52</v>
      </c>
      <c r="D4207" s="23">
        <v>0</v>
      </c>
      <c r="E4207" s="23">
        <v>10023.52</v>
      </c>
      <c r="F4207" s="31">
        <v>0</v>
      </c>
    </row>
    <row r="4208" spans="1:6" x14ac:dyDescent="0.2">
      <c r="A4208" s="38" t="s">
        <v>385</v>
      </c>
      <c r="B4208" s="23">
        <v>0</v>
      </c>
      <c r="C4208" s="23">
        <v>12584</v>
      </c>
      <c r="D4208" s="23">
        <v>0</v>
      </c>
      <c r="E4208" s="23">
        <v>12584</v>
      </c>
      <c r="F4208" s="31">
        <v>0</v>
      </c>
    </row>
    <row r="4209" spans="1:6" x14ac:dyDescent="0.2">
      <c r="A4209" s="37" t="s">
        <v>575</v>
      </c>
      <c r="B4209" s="23">
        <v>382128</v>
      </c>
      <c r="C4209" s="23">
        <v>0</v>
      </c>
      <c r="D4209" s="23">
        <v>0</v>
      </c>
      <c r="E4209" s="23">
        <v>0</v>
      </c>
      <c r="F4209" s="31">
        <v>0</v>
      </c>
    </row>
    <row r="4210" spans="1:6" x14ac:dyDescent="0.2">
      <c r="A4210" s="38" t="s">
        <v>1422</v>
      </c>
      <c r="B4210" s="23">
        <v>382128</v>
      </c>
      <c r="C4210" s="23">
        <v>0</v>
      </c>
      <c r="D4210" s="23">
        <v>0</v>
      </c>
      <c r="E4210" s="23">
        <v>0</v>
      </c>
      <c r="F4210" s="31">
        <v>0</v>
      </c>
    </row>
    <row r="4211" spans="1:6" x14ac:dyDescent="0.2">
      <c r="A4211" s="37" t="s">
        <v>231</v>
      </c>
      <c r="B4211" s="23">
        <v>45000</v>
      </c>
      <c r="C4211" s="23">
        <v>155939.07</v>
      </c>
      <c r="D4211" s="23">
        <v>0</v>
      </c>
      <c r="E4211" s="23">
        <v>155939.07</v>
      </c>
      <c r="F4211" s="31">
        <v>0</v>
      </c>
    </row>
    <row r="4212" spans="1:6" x14ac:dyDescent="0.2">
      <c r="A4212" s="38" t="s">
        <v>232</v>
      </c>
      <c r="B4212" s="23">
        <v>0</v>
      </c>
      <c r="C4212" s="23">
        <v>11000</v>
      </c>
      <c r="D4212" s="23">
        <v>0</v>
      </c>
      <c r="E4212" s="23">
        <v>11000</v>
      </c>
      <c r="F4212" s="31">
        <v>0</v>
      </c>
    </row>
    <row r="4213" spans="1:6" x14ac:dyDescent="0.2">
      <c r="A4213" s="38" t="s">
        <v>234</v>
      </c>
      <c r="B4213" s="23">
        <v>0</v>
      </c>
      <c r="C4213" s="23">
        <v>23800</v>
      </c>
      <c r="D4213" s="23">
        <v>0</v>
      </c>
      <c r="E4213" s="23">
        <v>23800</v>
      </c>
      <c r="F4213" s="31">
        <v>0</v>
      </c>
    </row>
    <row r="4214" spans="1:6" x14ac:dyDescent="0.2">
      <c r="A4214" s="38" t="s">
        <v>241</v>
      </c>
      <c r="B4214" s="23">
        <v>25000</v>
      </c>
      <c r="C4214" s="23">
        <v>121139.07</v>
      </c>
      <c r="D4214" s="23">
        <v>0</v>
      </c>
      <c r="E4214" s="23">
        <v>121139.07</v>
      </c>
      <c r="F4214" s="31">
        <v>0</v>
      </c>
    </row>
    <row r="4215" spans="1:6" x14ac:dyDescent="0.2">
      <c r="A4215" s="38" t="s">
        <v>1736</v>
      </c>
      <c r="B4215" s="23">
        <v>20000</v>
      </c>
      <c r="C4215" s="23">
        <v>0</v>
      </c>
      <c r="D4215" s="23">
        <v>0</v>
      </c>
      <c r="E4215" s="23">
        <v>0</v>
      </c>
      <c r="F4215" s="31">
        <v>0</v>
      </c>
    </row>
    <row r="4216" spans="1:6" x14ac:dyDescent="0.2">
      <c r="A4216" s="36" t="s">
        <v>1760</v>
      </c>
      <c r="B4216" s="23">
        <v>2000000</v>
      </c>
      <c r="C4216" s="23">
        <v>2000000</v>
      </c>
      <c r="D4216" s="23">
        <v>-1590000</v>
      </c>
      <c r="E4216" s="23">
        <v>410000</v>
      </c>
      <c r="F4216" s="31">
        <v>-0.79500000000000004</v>
      </c>
    </row>
    <row r="4217" spans="1:6" x14ac:dyDescent="0.2">
      <c r="A4217" s="37" t="s">
        <v>121</v>
      </c>
      <c r="B4217" s="23">
        <v>2000000</v>
      </c>
      <c r="C4217" s="23">
        <v>400000</v>
      </c>
      <c r="D4217" s="23">
        <v>0</v>
      </c>
      <c r="E4217" s="23">
        <v>400000</v>
      </c>
      <c r="F4217" s="31">
        <v>0</v>
      </c>
    </row>
    <row r="4218" spans="1:6" x14ac:dyDescent="0.2">
      <c r="A4218" s="38" t="s">
        <v>161</v>
      </c>
      <c r="B4218" s="23">
        <v>0</v>
      </c>
      <c r="C4218" s="23">
        <v>400000</v>
      </c>
      <c r="D4218" s="23">
        <v>0</v>
      </c>
      <c r="E4218" s="23">
        <v>400000</v>
      </c>
      <c r="F4218" s="31">
        <v>0</v>
      </c>
    </row>
    <row r="4219" spans="1:6" x14ac:dyDescent="0.2">
      <c r="A4219" s="38" t="s">
        <v>126</v>
      </c>
      <c r="B4219" s="23">
        <v>2000000</v>
      </c>
      <c r="C4219" s="23">
        <v>0</v>
      </c>
      <c r="D4219" s="23">
        <v>0</v>
      </c>
      <c r="E4219" s="23">
        <v>0</v>
      </c>
      <c r="F4219" s="31">
        <v>0</v>
      </c>
    </row>
    <row r="4220" spans="1:6" x14ac:dyDescent="0.2">
      <c r="A4220" s="37" t="s">
        <v>223</v>
      </c>
      <c r="B4220" s="23">
        <v>0</v>
      </c>
      <c r="C4220" s="23">
        <v>1600000</v>
      </c>
      <c r="D4220" s="23">
        <v>-1590000</v>
      </c>
      <c r="E4220" s="23">
        <v>10000</v>
      </c>
      <c r="F4220" s="31">
        <v>-0.99375000000000002</v>
      </c>
    </row>
    <row r="4221" spans="1:6" x14ac:dyDescent="0.2">
      <c r="A4221" s="38" t="s">
        <v>344</v>
      </c>
      <c r="B4221" s="23">
        <v>0</v>
      </c>
      <c r="C4221" s="23">
        <v>1600000</v>
      </c>
      <c r="D4221" s="23">
        <v>-1590000</v>
      </c>
      <c r="E4221" s="23">
        <v>10000</v>
      </c>
      <c r="F4221" s="31">
        <v>-0.99375000000000002</v>
      </c>
    </row>
    <row r="4222" spans="1:6" x14ac:dyDescent="0.2">
      <c r="A4222" s="24" t="s">
        <v>1857</v>
      </c>
      <c r="B4222" s="23">
        <v>757330687.86999953</v>
      </c>
      <c r="C4222" s="23">
        <v>757330687.87</v>
      </c>
      <c r="D4222" s="23">
        <v>-146202910.43999997</v>
      </c>
      <c r="E4222" s="23">
        <v>611127777.43000054</v>
      </c>
      <c r="F4222" s="31">
        <v>-0.19305029200810156</v>
      </c>
    </row>
    <row r="4224" spans="1:6" ht="13.5" thickBot="1" x14ac:dyDescent="0.25"/>
    <row r="4225" spans="1:6" ht="15" x14ac:dyDescent="0.2">
      <c r="A4225" s="61" t="s">
        <v>1853</v>
      </c>
      <c r="B4225" s="62"/>
      <c r="C4225" s="62"/>
      <c r="D4225" s="62"/>
      <c r="E4225" s="62"/>
      <c r="F4225" s="63"/>
    </row>
    <row r="4226" spans="1:6" ht="15" x14ac:dyDescent="0.2">
      <c r="A4226" s="67" t="s">
        <v>1862</v>
      </c>
      <c r="B4226" s="68"/>
      <c r="C4226" s="68"/>
      <c r="D4226" s="68"/>
      <c r="E4226" s="68"/>
      <c r="F4226" s="69"/>
    </row>
    <row r="4227" spans="1:6" ht="15.75" thickBot="1" x14ac:dyDescent="0.25">
      <c r="A4227" s="64" t="s">
        <v>1856</v>
      </c>
      <c r="B4227" s="65"/>
      <c r="C4227" s="65"/>
      <c r="D4227" s="65"/>
      <c r="E4227" s="65"/>
      <c r="F4227" s="66"/>
    </row>
    <row r="4229" spans="1:6" x14ac:dyDescent="0.2">
      <c r="A4229" s="22" t="s">
        <v>1864</v>
      </c>
      <c r="B4229" s="27" t="s">
        <v>1849</v>
      </c>
      <c r="C4229" s="27" t="s">
        <v>1850</v>
      </c>
      <c r="D4229" s="27" t="s">
        <v>1860</v>
      </c>
      <c r="E4229" s="27" t="s">
        <v>1861</v>
      </c>
      <c r="F4229" s="31" t="s">
        <v>1863</v>
      </c>
    </row>
    <row r="4230" spans="1:6" x14ac:dyDescent="0.2">
      <c r="A4230" s="24" t="s">
        <v>2</v>
      </c>
      <c r="B4230" s="23">
        <v>320373912.99999994</v>
      </c>
      <c r="C4230" s="23">
        <v>320373912.99999994</v>
      </c>
      <c r="D4230" s="23">
        <v>-101917067.19</v>
      </c>
      <c r="E4230" s="23">
        <v>218456845.81</v>
      </c>
      <c r="F4230" s="31">
        <v>0.318119119736194</v>
      </c>
    </row>
    <row r="4231" spans="1:6" x14ac:dyDescent="0.2">
      <c r="A4231" s="33" t="s">
        <v>483</v>
      </c>
      <c r="B4231" s="23">
        <v>320373912.99999994</v>
      </c>
      <c r="C4231" s="23">
        <v>320373912.99999994</v>
      </c>
      <c r="D4231" s="23">
        <v>-101917067.19</v>
      </c>
      <c r="E4231" s="23">
        <v>218456845.81</v>
      </c>
      <c r="F4231" s="31">
        <v>0.318119119736194</v>
      </c>
    </row>
    <row r="4232" spans="1:6" x14ac:dyDescent="0.2">
      <c r="A4232" s="34" t="s">
        <v>1429</v>
      </c>
      <c r="B4232" s="23">
        <v>320373912.99999994</v>
      </c>
      <c r="C4232" s="23">
        <v>320373912.99999994</v>
      </c>
      <c r="D4232" s="23">
        <v>-101917067.19</v>
      </c>
      <c r="E4232" s="23">
        <v>218456845.81</v>
      </c>
      <c r="F4232" s="31">
        <v>0.318119119736194</v>
      </c>
    </row>
    <row r="4233" spans="1:6" x14ac:dyDescent="0.2">
      <c r="A4233" s="35" t="s">
        <v>1441</v>
      </c>
      <c r="B4233" s="23">
        <v>320373912.99999994</v>
      </c>
      <c r="C4233" s="23">
        <v>320373912.99999994</v>
      </c>
      <c r="D4233" s="23">
        <v>-101917067.19</v>
      </c>
      <c r="E4233" s="23">
        <v>218456845.81</v>
      </c>
      <c r="F4233" s="31">
        <v>0.318119119736194</v>
      </c>
    </row>
    <row r="4234" spans="1:6" x14ac:dyDescent="0.2">
      <c r="A4234" s="36" t="s">
        <v>1447</v>
      </c>
      <c r="B4234" s="23">
        <v>320373912.99999994</v>
      </c>
      <c r="C4234" s="23">
        <v>320373912.99999994</v>
      </c>
      <c r="D4234" s="23">
        <v>-101917067.19</v>
      </c>
      <c r="E4234" s="23">
        <v>218456845.81</v>
      </c>
      <c r="F4234" s="31">
        <v>0.318119119736194</v>
      </c>
    </row>
    <row r="4235" spans="1:6" x14ac:dyDescent="0.2">
      <c r="A4235" s="37" t="s">
        <v>121</v>
      </c>
      <c r="B4235" s="23">
        <v>27593944.210000001</v>
      </c>
      <c r="C4235" s="23">
        <v>30273321.969999999</v>
      </c>
      <c r="D4235" s="23">
        <v>-4498335.87</v>
      </c>
      <c r="E4235" s="23">
        <v>25774986.100000001</v>
      </c>
      <c r="F4235" s="31">
        <v>0.14859075837325428</v>
      </c>
    </row>
    <row r="4236" spans="1:6" x14ac:dyDescent="0.2">
      <c r="A4236" s="38" t="s">
        <v>351</v>
      </c>
      <c r="B4236" s="23">
        <v>27593944.210000001</v>
      </c>
      <c r="C4236" s="23">
        <v>30273321.969999999</v>
      </c>
      <c r="D4236" s="23">
        <v>-4498335.87</v>
      </c>
      <c r="E4236" s="23">
        <v>25774986.100000001</v>
      </c>
      <c r="F4236" s="31">
        <v>0.14859075837325428</v>
      </c>
    </row>
    <row r="4237" spans="1:6" x14ac:dyDescent="0.2">
      <c r="A4237" s="37" t="s">
        <v>223</v>
      </c>
      <c r="B4237" s="23">
        <v>255910151.82999998</v>
      </c>
      <c r="C4237" s="23">
        <v>253230774.06999999</v>
      </c>
      <c r="D4237" s="23">
        <v>-96568731.319999993</v>
      </c>
      <c r="E4237" s="23">
        <v>156662042.75</v>
      </c>
      <c r="F4237" s="31">
        <v>0.38134674458368051</v>
      </c>
    </row>
    <row r="4238" spans="1:6" x14ac:dyDescent="0.2">
      <c r="A4238" s="38" t="s">
        <v>228</v>
      </c>
      <c r="B4238" s="23">
        <v>255910151.82999998</v>
      </c>
      <c r="C4238" s="23">
        <v>253230774.06999999</v>
      </c>
      <c r="D4238" s="23">
        <v>-96568731.319999993</v>
      </c>
      <c r="E4238" s="23">
        <v>156662042.75</v>
      </c>
      <c r="F4238" s="31">
        <v>0.38134674458368051</v>
      </c>
    </row>
    <row r="4239" spans="1:6" x14ac:dyDescent="0.2">
      <c r="A4239" s="37" t="s">
        <v>231</v>
      </c>
      <c r="B4239" s="23">
        <v>36869816.960000001</v>
      </c>
      <c r="C4239" s="23">
        <v>36869816.960000001</v>
      </c>
      <c r="D4239" s="23">
        <v>-850000</v>
      </c>
      <c r="E4239" s="23">
        <v>36019816.960000001</v>
      </c>
      <c r="F4239" s="31">
        <v>2.3054087871446811E-2</v>
      </c>
    </row>
    <row r="4240" spans="1:6" x14ac:dyDescent="0.2">
      <c r="A4240" s="38" t="s">
        <v>670</v>
      </c>
      <c r="B4240" s="23">
        <v>35719816.960000001</v>
      </c>
      <c r="C4240" s="23">
        <v>35719816.960000001</v>
      </c>
      <c r="D4240" s="23">
        <v>0</v>
      </c>
      <c r="E4240" s="23">
        <v>35719816.960000001</v>
      </c>
      <c r="F4240" s="31">
        <v>0</v>
      </c>
    </row>
    <row r="4241" spans="1:6" x14ac:dyDescent="0.2">
      <c r="A4241" s="38" t="s">
        <v>948</v>
      </c>
      <c r="B4241" s="23">
        <v>1150000</v>
      </c>
      <c r="C4241" s="23">
        <v>1150000</v>
      </c>
      <c r="D4241" s="23">
        <v>-850000</v>
      </c>
      <c r="E4241" s="23">
        <v>300000</v>
      </c>
      <c r="F4241" s="31">
        <v>0.73913043478260865</v>
      </c>
    </row>
    <row r="4242" spans="1:6" x14ac:dyDescent="0.2">
      <c r="A4242" s="24" t="s">
        <v>1858</v>
      </c>
      <c r="B4242" s="23">
        <v>320373912.99999994</v>
      </c>
      <c r="C4242" s="23">
        <v>320373912.99999994</v>
      </c>
      <c r="D4242" s="23">
        <v>-101917067.19</v>
      </c>
      <c r="E4242" s="23">
        <v>218456845.81</v>
      </c>
      <c r="F4242" s="31">
        <v>0.318119119736194</v>
      </c>
    </row>
    <row r="4243" spans="1:6" x14ac:dyDescent="0.2">
      <c r="A4243" s="24"/>
      <c r="B4243" s="23"/>
      <c r="C4243" s="23"/>
      <c r="D4243" s="23"/>
      <c r="E4243" s="23"/>
      <c r="F4243" s="31"/>
    </row>
    <row r="4244" spans="1:6" ht="16.5" thickBot="1" x14ac:dyDescent="0.25">
      <c r="A4244" s="25" t="s">
        <v>1859</v>
      </c>
      <c r="B4244" s="26">
        <f>+GETPIVOTDATA(" Asignación inicial",$A$4229)+GETPIVOTDATA(" Asignación inicial",$A$4)</f>
        <v>1077704600.8699994</v>
      </c>
      <c r="C4244" s="26">
        <f>+GETPIVOTDATA(" Codificado Actual",$A$4229)+GETPIVOTDATA(" Codificado Actual",$A$4)</f>
        <v>1077704600.8699999</v>
      </c>
      <c r="D4244" s="26">
        <f>+GETPIVOTDATA(" Reformas",$A$4229)+GETPIVOTDATA(" Reformas",$A$4)</f>
        <v>-248119977.62999997</v>
      </c>
      <c r="E4244" s="29">
        <f>+GETPIVOTDATA(" Codificado con Reforma",$A$4229)+GETPIVOTDATA(" Codificado con Reforma",$A$4)</f>
        <v>829584623.24000049</v>
      </c>
      <c r="F4244" s="32">
        <f>+D4244*(-1)/C4244</f>
        <v>0.23023004395610805</v>
      </c>
    </row>
    <row r="4245" spans="1:6" ht="13.5" thickTop="1" x14ac:dyDescent="0.2"/>
    <row r="4246" spans="1:6" x14ac:dyDescent="0.2">
      <c r="D4246" s="30"/>
    </row>
  </sheetData>
  <mergeCells count="5">
    <mergeCell ref="A1:F1"/>
    <mergeCell ref="A2:F2"/>
    <mergeCell ref="A4225:F4225"/>
    <mergeCell ref="A4226:F4226"/>
    <mergeCell ref="A4227:F4227"/>
  </mergeCell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6"/>
  <sheetViews>
    <sheetView zoomScale="80" zoomScaleNormal="80" workbookViewId="0">
      <selection activeCell="A6" sqref="A6"/>
    </sheetView>
  </sheetViews>
  <sheetFormatPr baseColWidth="10" defaultColWidth="41.85546875" defaultRowHeight="12.75" x14ac:dyDescent="0.2"/>
  <cols>
    <col min="1" max="1" width="81.5703125" style="21" bestFit="1" customWidth="1"/>
    <col min="2" max="3" width="18.85546875" style="21" customWidth="1"/>
    <col min="4" max="4" width="14.28515625" style="21" customWidth="1"/>
    <col min="5" max="5" width="25.5703125" style="28" bestFit="1" customWidth="1"/>
    <col min="6" max="6" width="14.140625" style="28" bestFit="1" customWidth="1"/>
    <col min="7" max="16384" width="41.85546875" style="21"/>
  </cols>
  <sheetData>
    <row r="1" spans="1:6" ht="15" x14ac:dyDescent="0.2">
      <c r="A1" s="61" t="s">
        <v>1853</v>
      </c>
      <c r="B1" s="62"/>
      <c r="C1" s="62"/>
      <c r="D1" s="62"/>
      <c r="E1" s="62"/>
      <c r="F1" s="63"/>
    </row>
    <row r="2" spans="1:6" ht="15.75" thickBot="1" x14ac:dyDescent="0.25">
      <c r="A2" s="64" t="s">
        <v>1862</v>
      </c>
      <c r="B2" s="65"/>
      <c r="C2" s="65"/>
      <c r="D2" s="65"/>
      <c r="E2" s="65"/>
      <c r="F2" s="66"/>
    </row>
    <row r="4" spans="1:6" x14ac:dyDescent="0.2">
      <c r="A4" s="22" t="s">
        <v>1864</v>
      </c>
      <c r="B4" s="27" t="s">
        <v>1849</v>
      </c>
      <c r="C4" s="27" t="s">
        <v>1850</v>
      </c>
      <c r="D4" s="27" t="s">
        <v>1860</v>
      </c>
      <c r="E4" s="27" t="s">
        <v>1861</v>
      </c>
      <c r="F4" s="31" t="s">
        <v>1863</v>
      </c>
    </row>
    <row r="5" spans="1:6" x14ac:dyDescent="0.2">
      <c r="A5" s="36" t="s">
        <v>41</v>
      </c>
      <c r="B5" s="23">
        <v>108192920.26000001</v>
      </c>
      <c r="C5" s="23">
        <v>107400737.77999999</v>
      </c>
      <c r="D5" s="23">
        <v>-19785543.309999999</v>
      </c>
      <c r="E5" s="23">
        <v>87615194.469999999</v>
      </c>
      <c r="F5" s="31">
        <v>-0.18422167034391118</v>
      </c>
    </row>
    <row r="6" spans="1:6" x14ac:dyDescent="0.2">
      <c r="A6" s="24" t="s">
        <v>9</v>
      </c>
      <c r="B6" s="23">
        <v>8786358.2699999996</v>
      </c>
      <c r="C6" s="23">
        <v>8946086.0800000001</v>
      </c>
      <c r="D6" s="23">
        <v>-78667.81</v>
      </c>
      <c r="E6" s="23">
        <v>8867418.2699999996</v>
      </c>
      <c r="F6" s="31">
        <v>-8.7935449420580569E-3</v>
      </c>
    </row>
    <row r="7" spans="1:6" x14ac:dyDescent="0.2">
      <c r="A7" s="24" t="s">
        <v>42</v>
      </c>
      <c r="B7" s="23">
        <v>32554066.600000001</v>
      </c>
      <c r="C7" s="23">
        <v>31769848.559999991</v>
      </c>
      <c r="D7" s="23">
        <v>-5751948.9600000009</v>
      </c>
      <c r="E7" s="23">
        <v>26017899.59999999</v>
      </c>
      <c r="F7" s="31">
        <v>-0.18105056274149273</v>
      </c>
    </row>
    <row r="8" spans="1:6" x14ac:dyDescent="0.2">
      <c r="A8" s="24" t="s">
        <v>997</v>
      </c>
      <c r="B8" s="23">
        <v>47854393.219999999</v>
      </c>
      <c r="C8" s="23">
        <v>47854393.219999999</v>
      </c>
      <c r="D8" s="23">
        <v>-10652710.300000001</v>
      </c>
      <c r="E8" s="23">
        <v>37201682.920000002</v>
      </c>
      <c r="F8" s="31">
        <v>-0.22260673646046494</v>
      </c>
    </row>
    <row r="9" spans="1:6" x14ac:dyDescent="0.2">
      <c r="A9" s="24" t="s">
        <v>90</v>
      </c>
      <c r="B9" s="23">
        <v>7269402.1699999999</v>
      </c>
      <c r="C9" s="23">
        <v>7278809.9199999999</v>
      </c>
      <c r="D9" s="23">
        <v>-2605616.2399999998</v>
      </c>
      <c r="E9" s="23">
        <v>4673193.68</v>
      </c>
      <c r="F9" s="31">
        <v>-0.35797283740581587</v>
      </c>
    </row>
    <row r="10" spans="1:6" x14ac:dyDescent="0.2">
      <c r="A10" s="24" t="s">
        <v>982</v>
      </c>
      <c r="B10" s="23">
        <v>11145000</v>
      </c>
      <c r="C10" s="23">
        <v>11145000</v>
      </c>
      <c r="D10" s="23">
        <v>-370000</v>
      </c>
      <c r="E10" s="23">
        <v>10775000</v>
      </c>
      <c r="F10" s="31">
        <v>-3.3198743831314492E-2</v>
      </c>
    </row>
    <row r="11" spans="1:6" x14ac:dyDescent="0.2">
      <c r="A11" s="24" t="s">
        <v>121</v>
      </c>
      <c r="B11" s="23">
        <v>183700</v>
      </c>
      <c r="C11" s="23">
        <v>6600</v>
      </c>
      <c r="D11" s="23">
        <v>-6600</v>
      </c>
      <c r="E11" s="23">
        <v>0</v>
      </c>
      <c r="F11" s="31">
        <v>-1</v>
      </c>
    </row>
    <row r="12" spans="1:6" x14ac:dyDescent="0.2">
      <c r="A12" s="24" t="s">
        <v>290</v>
      </c>
      <c r="B12" s="23">
        <v>400000</v>
      </c>
      <c r="C12" s="23">
        <v>400000</v>
      </c>
      <c r="D12" s="23">
        <v>-320000</v>
      </c>
      <c r="E12" s="23">
        <v>80000</v>
      </c>
      <c r="F12" s="31">
        <v>-0.8</v>
      </c>
    </row>
    <row r="13" spans="1:6" x14ac:dyDescent="0.2">
      <c r="A13" s="36" t="s">
        <v>8</v>
      </c>
      <c r="B13" s="23">
        <v>173542292.76000002</v>
      </c>
      <c r="C13" s="23">
        <v>170033688.57999992</v>
      </c>
      <c r="D13" s="23">
        <v>-6634408.040000001</v>
      </c>
      <c r="E13" s="23">
        <v>163399280.53999981</v>
      </c>
      <c r="F13" s="31">
        <v>-3.9018197484309403E-2</v>
      </c>
    </row>
    <row r="14" spans="1:6" x14ac:dyDescent="0.2">
      <c r="A14" s="24" t="s">
        <v>9</v>
      </c>
      <c r="B14" s="23">
        <v>172517191.01000002</v>
      </c>
      <c r="C14" s="23">
        <v>169056886.71999991</v>
      </c>
      <c r="D14" s="23">
        <v>-6634408.040000001</v>
      </c>
      <c r="E14" s="23">
        <v>162422478.6799998</v>
      </c>
      <c r="F14" s="31">
        <v>-3.9243642591077786E-2</v>
      </c>
    </row>
    <row r="15" spans="1:6" x14ac:dyDescent="0.2">
      <c r="A15" s="24" t="s">
        <v>290</v>
      </c>
      <c r="B15" s="23">
        <v>1025101.75</v>
      </c>
      <c r="C15" s="23">
        <v>976801.86</v>
      </c>
      <c r="D15" s="23">
        <v>0</v>
      </c>
      <c r="E15" s="23">
        <v>976801.86</v>
      </c>
      <c r="F15" s="31">
        <v>0</v>
      </c>
    </row>
    <row r="16" spans="1:6" x14ac:dyDescent="0.2">
      <c r="A16" s="24" t="s">
        <v>1857</v>
      </c>
      <c r="B16" s="23">
        <v>281735213.02000004</v>
      </c>
      <c r="C16" s="23">
        <v>277434426.3599999</v>
      </c>
      <c r="D16" s="23">
        <v>-26419951.350000001</v>
      </c>
      <c r="E16" s="23">
        <v>251014475.00999981</v>
      </c>
      <c r="F16" s="31">
        <v>-9.5229534764793039E-2</v>
      </c>
    </row>
    <row r="17" spans="1:6" x14ac:dyDescent="0.2">
      <c r="A17"/>
      <c r="B17"/>
      <c r="C17"/>
      <c r="D17"/>
      <c r="E17"/>
      <c r="F17"/>
    </row>
    <row r="18" spans="1:6" x14ac:dyDescent="0.2">
      <c r="A18"/>
      <c r="B18"/>
      <c r="C18"/>
      <c r="D18"/>
      <c r="E18"/>
      <c r="F18"/>
    </row>
    <row r="19" spans="1:6" x14ac:dyDescent="0.2">
      <c r="A19"/>
      <c r="B19"/>
      <c r="C19"/>
      <c r="D19"/>
      <c r="E19"/>
      <c r="F19"/>
    </row>
    <row r="20" spans="1:6" x14ac:dyDescent="0.2">
      <c r="A20"/>
      <c r="B20"/>
      <c r="C20"/>
      <c r="D20"/>
      <c r="E20"/>
      <c r="F20"/>
    </row>
    <row r="21" spans="1:6" x14ac:dyDescent="0.2">
      <c r="A21"/>
      <c r="B21"/>
      <c r="C21"/>
      <c r="D21"/>
      <c r="E21"/>
      <c r="F21"/>
    </row>
    <row r="22" spans="1:6" x14ac:dyDescent="0.2">
      <c r="A22"/>
      <c r="B22"/>
      <c r="C22"/>
      <c r="D22"/>
      <c r="E22"/>
      <c r="F22"/>
    </row>
    <row r="23" spans="1:6" x14ac:dyDescent="0.2">
      <c r="A23"/>
      <c r="B23"/>
      <c r="C23"/>
      <c r="D23"/>
      <c r="E23"/>
      <c r="F23"/>
    </row>
    <row r="24" spans="1:6" x14ac:dyDescent="0.2">
      <c r="A24"/>
      <c r="B24"/>
      <c r="C24"/>
      <c r="D24"/>
      <c r="E24"/>
      <c r="F24"/>
    </row>
    <row r="25" spans="1:6" x14ac:dyDescent="0.2">
      <c r="A25"/>
      <c r="B25"/>
      <c r="C25"/>
      <c r="D25"/>
      <c r="E25"/>
      <c r="F25"/>
    </row>
    <row r="26" spans="1:6" x14ac:dyDescent="0.2">
      <c r="A26"/>
      <c r="B26"/>
      <c r="C26"/>
      <c r="D26"/>
      <c r="E26"/>
      <c r="F26"/>
    </row>
    <row r="27" spans="1:6" x14ac:dyDescent="0.2">
      <c r="A27"/>
      <c r="B27"/>
      <c r="C27"/>
      <c r="D27"/>
      <c r="E27"/>
      <c r="F27"/>
    </row>
    <row r="28" spans="1:6" x14ac:dyDescent="0.2">
      <c r="A28"/>
      <c r="B28"/>
      <c r="C28"/>
      <c r="D28"/>
      <c r="E28"/>
      <c r="F28"/>
    </row>
    <row r="29" spans="1:6" x14ac:dyDescent="0.2">
      <c r="A29"/>
      <c r="B29"/>
      <c r="C29"/>
      <c r="D29"/>
      <c r="E29"/>
      <c r="F29"/>
    </row>
    <row r="30" spans="1:6" x14ac:dyDescent="0.2">
      <c r="A30"/>
      <c r="B30"/>
      <c r="C30"/>
      <c r="D30"/>
      <c r="E30"/>
      <c r="F30"/>
    </row>
    <row r="31" spans="1:6" x14ac:dyDescent="0.2">
      <c r="A31"/>
      <c r="B31"/>
      <c r="C31"/>
      <c r="D31"/>
      <c r="E31"/>
      <c r="F31"/>
    </row>
    <row r="32" spans="1:6" x14ac:dyDescent="0.2">
      <c r="A32"/>
      <c r="B32"/>
      <c r="C32"/>
      <c r="D32"/>
      <c r="E32"/>
      <c r="F32"/>
    </row>
    <row r="33" spans="1:6" x14ac:dyDescent="0.2">
      <c r="A33"/>
      <c r="B33"/>
      <c r="C33"/>
      <c r="D33"/>
      <c r="E33"/>
      <c r="F33"/>
    </row>
    <row r="34" spans="1:6" x14ac:dyDescent="0.2">
      <c r="A34"/>
      <c r="B34"/>
      <c r="C34"/>
      <c r="D34"/>
      <c r="E34"/>
      <c r="F34"/>
    </row>
    <row r="35" spans="1:6" x14ac:dyDescent="0.2">
      <c r="A35"/>
      <c r="B35"/>
      <c r="C35"/>
      <c r="D35"/>
      <c r="E35"/>
      <c r="F35"/>
    </row>
    <row r="36" spans="1:6" x14ac:dyDescent="0.2">
      <c r="A36"/>
      <c r="B36"/>
      <c r="C36"/>
      <c r="D36"/>
      <c r="E36"/>
      <c r="F36"/>
    </row>
    <row r="37" spans="1:6" x14ac:dyDescent="0.2">
      <c r="A37"/>
      <c r="B37"/>
      <c r="C37"/>
      <c r="D37"/>
      <c r="E37"/>
      <c r="F37"/>
    </row>
    <row r="38" spans="1:6" x14ac:dyDescent="0.2">
      <c r="A38"/>
      <c r="B38"/>
      <c r="C38"/>
      <c r="D38"/>
      <c r="E38"/>
      <c r="F38"/>
    </row>
    <row r="39" spans="1:6" x14ac:dyDescent="0.2">
      <c r="A39"/>
      <c r="B39"/>
      <c r="C39"/>
      <c r="D39"/>
      <c r="E39"/>
      <c r="F39"/>
    </row>
    <row r="40" spans="1:6" x14ac:dyDescent="0.2">
      <c r="A40"/>
      <c r="B40"/>
      <c r="C40"/>
      <c r="D40"/>
      <c r="E40"/>
      <c r="F40"/>
    </row>
    <row r="41" spans="1:6" x14ac:dyDescent="0.2">
      <c r="A41"/>
      <c r="B41"/>
      <c r="C41"/>
      <c r="D41"/>
      <c r="E41"/>
      <c r="F41"/>
    </row>
    <row r="42" spans="1:6" x14ac:dyDescent="0.2">
      <c r="A42"/>
      <c r="B42"/>
      <c r="C42"/>
      <c r="D42"/>
      <c r="E42"/>
      <c r="F42"/>
    </row>
    <row r="43" spans="1:6" x14ac:dyDescent="0.2">
      <c r="A43"/>
      <c r="B43"/>
      <c r="C43"/>
      <c r="D43"/>
      <c r="E43"/>
      <c r="F43"/>
    </row>
    <row r="44" spans="1:6" x14ac:dyDescent="0.2">
      <c r="A44"/>
      <c r="B44"/>
      <c r="C44"/>
      <c r="D44"/>
      <c r="E44"/>
      <c r="F44"/>
    </row>
    <row r="45" spans="1:6" x14ac:dyDescent="0.2">
      <c r="A45"/>
      <c r="B45"/>
      <c r="C45"/>
      <c r="D45"/>
      <c r="E45"/>
      <c r="F45"/>
    </row>
    <row r="46" spans="1:6" x14ac:dyDescent="0.2">
      <c r="A46"/>
      <c r="B46"/>
      <c r="C46"/>
      <c r="D46"/>
      <c r="E46"/>
      <c r="F46"/>
    </row>
    <row r="47" spans="1:6" x14ac:dyDescent="0.2">
      <c r="A47"/>
      <c r="B47"/>
      <c r="C47"/>
      <c r="D47"/>
      <c r="E47"/>
      <c r="F47"/>
    </row>
    <row r="48" spans="1:6" x14ac:dyDescent="0.2">
      <c r="A48"/>
      <c r="B48"/>
      <c r="C48"/>
      <c r="D48"/>
      <c r="E48"/>
      <c r="F48"/>
    </row>
    <row r="49" spans="1:6" x14ac:dyDescent="0.2">
      <c r="A49"/>
      <c r="B49"/>
      <c r="C49"/>
      <c r="D49"/>
      <c r="E49"/>
      <c r="F49"/>
    </row>
    <row r="50" spans="1:6" x14ac:dyDescent="0.2">
      <c r="A50"/>
      <c r="B50"/>
      <c r="C50"/>
      <c r="D50"/>
      <c r="E50"/>
      <c r="F50"/>
    </row>
    <row r="51" spans="1:6" x14ac:dyDescent="0.2">
      <c r="A51"/>
      <c r="B51"/>
      <c r="C51"/>
      <c r="D51"/>
      <c r="E51"/>
      <c r="F51"/>
    </row>
    <row r="52" spans="1:6" x14ac:dyDescent="0.2">
      <c r="A52"/>
      <c r="B52"/>
      <c r="C52"/>
      <c r="D52"/>
      <c r="E52"/>
      <c r="F52"/>
    </row>
    <row r="53" spans="1:6" x14ac:dyDescent="0.2">
      <c r="A53"/>
      <c r="B53"/>
      <c r="C53"/>
      <c r="D53"/>
      <c r="E53"/>
      <c r="F53"/>
    </row>
    <row r="54" spans="1:6" x14ac:dyDescent="0.2">
      <c r="A54"/>
      <c r="B54"/>
      <c r="C54"/>
      <c r="D54"/>
      <c r="E54"/>
      <c r="F54"/>
    </row>
    <row r="55" spans="1:6" x14ac:dyDescent="0.2">
      <c r="A55"/>
      <c r="B55"/>
      <c r="C55"/>
      <c r="D55"/>
      <c r="E55"/>
      <c r="F55"/>
    </row>
    <row r="56" spans="1:6" x14ac:dyDescent="0.2">
      <c r="A56"/>
      <c r="B56"/>
      <c r="C56"/>
      <c r="D56"/>
      <c r="E56"/>
      <c r="F56"/>
    </row>
    <row r="57" spans="1:6" x14ac:dyDescent="0.2">
      <c r="A57"/>
      <c r="B57"/>
      <c r="C57"/>
      <c r="D57"/>
      <c r="E57"/>
      <c r="F57"/>
    </row>
    <row r="58" spans="1:6" x14ac:dyDescent="0.2">
      <c r="A58"/>
      <c r="B58"/>
      <c r="C58"/>
      <c r="D58"/>
      <c r="E58"/>
      <c r="F58"/>
    </row>
    <row r="59" spans="1:6" x14ac:dyDescent="0.2">
      <c r="A59"/>
      <c r="B59"/>
      <c r="C59"/>
      <c r="D59"/>
      <c r="E59"/>
      <c r="F59"/>
    </row>
    <row r="60" spans="1:6" x14ac:dyDescent="0.2">
      <c r="A60"/>
      <c r="B60"/>
      <c r="C60"/>
      <c r="D60"/>
      <c r="E60"/>
      <c r="F60"/>
    </row>
    <row r="61" spans="1:6" x14ac:dyDescent="0.2">
      <c r="A61"/>
      <c r="B61"/>
      <c r="C61"/>
      <c r="D61"/>
      <c r="E61"/>
      <c r="F61"/>
    </row>
    <row r="62" spans="1:6" x14ac:dyDescent="0.2">
      <c r="A62"/>
      <c r="B62"/>
      <c r="C62"/>
      <c r="D62"/>
      <c r="E62"/>
      <c r="F62"/>
    </row>
    <row r="63" spans="1:6" x14ac:dyDescent="0.2">
      <c r="A63"/>
      <c r="B63"/>
      <c r="C63"/>
      <c r="D63"/>
      <c r="E63"/>
      <c r="F63"/>
    </row>
    <row r="64" spans="1:6" x14ac:dyDescent="0.2">
      <c r="A64"/>
      <c r="B64"/>
      <c r="C64"/>
      <c r="D64"/>
      <c r="E64"/>
      <c r="F64"/>
    </row>
    <row r="65" spans="1:6" x14ac:dyDescent="0.2">
      <c r="A65"/>
      <c r="B65"/>
      <c r="C65"/>
      <c r="D65"/>
      <c r="E65"/>
      <c r="F65"/>
    </row>
    <row r="66" spans="1:6" x14ac:dyDescent="0.2">
      <c r="A66"/>
      <c r="B66"/>
      <c r="C66"/>
      <c r="D66"/>
      <c r="E66"/>
      <c r="F66"/>
    </row>
    <row r="67" spans="1:6" x14ac:dyDescent="0.2">
      <c r="A67"/>
      <c r="B67"/>
      <c r="C67"/>
      <c r="D67"/>
      <c r="E67"/>
      <c r="F67"/>
    </row>
    <row r="68" spans="1:6" x14ac:dyDescent="0.2">
      <c r="A68"/>
      <c r="B68"/>
      <c r="C68"/>
      <c r="D68"/>
      <c r="E68"/>
      <c r="F68"/>
    </row>
    <row r="69" spans="1:6" x14ac:dyDescent="0.2">
      <c r="A69"/>
      <c r="B69"/>
      <c r="C69"/>
      <c r="D69"/>
      <c r="E69"/>
      <c r="F69"/>
    </row>
    <row r="70" spans="1:6" x14ac:dyDescent="0.2">
      <c r="A70"/>
      <c r="B70"/>
      <c r="C70"/>
      <c r="D70"/>
      <c r="E70"/>
      <c r="F70"/>
    </row>
    <row r="71" spans="1:6" x14ac:dyDescent="0.2">
      <c r="A71"/>
      <c r="B71"/>
      <c r="C71"/>
      <c r="D71"/>
      <c r="E71"/>
      <c r="F71"/>
    </row>
    <row r="72" spans="1:6" x14ac:dyDescent="0.2">
      <c r="A72"/>
      <c r="B72"/>
      <c r="C72"/>
      <c r="D72"/>
      <c r="E72"/>
      <c r="F72"/>
    </row>
    <row r="73" spans="1:6" x14ac:dyDescent="0.2">
      <c r="A73"/>
      <c r="B73"/>
      <c r="C73"/>
      <c r="D73"/>
      <c r="E73"/>
      <c r="F73"/>
    </row>
    <row r="74" spans="1:6" x14ac:dyDescent="0.2">
      <c r="A74"/>
      <c r="B74"/>
      <c r="C74"/>
      <c r="D74"/>
      <c r="E74"/>
      <c r="F74"/>
    </row>
    <row r="75" spans="1:6" x14ac:dyDescent="0.2">
      <c r="A75"/>
      <c r="B75"/>
      <c r="C75"/>
      <c r="D75"/>
      <c r="E75"/>
      <c r="F75"/>
    </row>
    <row r="76" spans="1:6" x14ac:dyDescent="0.2">
      <c r="A76"/>
      <c r="B76"/>
      <c r="C76"/>
      <c r="D76"/>
      <c r="E76"/>
      <c r="F76"/>
    </row>
    <row r="77" spans="1:6" x14ac:dyDescent="0.2">
      <c r="A77"/>
      <c r="B77"/>
      <c r="C77"/>
      <c r="D77"/>
      <c r="E77"/>
      <c r="F77"/>
    </row>
    <row r="78" spans="1:6" x14ac:dyDescent="0.2">
      <c r="A78"/>
      <c r="B78"/>
      <c r="C78"/>
      <c r="D78"/>
      <c r="E78"/>
      <c r="F78"/>
    </row>
    <row r="79" spans="1:6" x14ac:dyDescent="0.2">
      <c r="A79"/>
      <c r="B79"/>
      <c r="C79"/>
      <c r="D79"/>
      <c r="E79"/>
      <c r="F79"/>
    </row>
    <row r="80" spans="1:6" x14ac:dyDescent="0.2">
      <c r="A80"/>
      <c r="B80"/>
      <c r="C80"/>
      <c r="D80"/>
      <c r="E80"/>
      <c r="F80"/>
    </row>
    <row r="81" spans="1:6" x14ac:dyDescent="0.2">
      <c r="A81"/>
      <c r="B81"/>
      <c r="C81"/>
      <c r="D81"/>
      <c r="E81"/>
      <c r="F81"/>
    </row>
    <row r="82" spans="1:6" x14ac:dyDescent="0.2">
      <c r="A82"/>
      <c r="B82"/>
      <c r="C82"/>
      <c r="D82"/>
      <c r="E82"/>
      <c r="F82"/>
    </row>
    <row r="83" spans="1:6" x14ac:dyDescent="0.2">
      <c r="A83"/>
      <c r="B83"/>
      <c r="C83"/>
      <c r="D83"/>
      <c r="E83"/>
      <c r="F83"/>
    </row>
    <row r="84" spans="1:6" x14ac:dyDescent="0.2">
      <c r="A84"/>
      <c r="B84"/>
      <c r="C84"/>
      <c r="D84"/>
      <c r="E84"/>
      <c r="F84"/>
    </row>
    <row r="85" spans="1:6" x14ac:dyDescent="0.2">
      <c r="A85"/>
      <c r="B85"/>
      <c r="C85"/>
      <c r="D85"/>
      <c r="E85"/>
      <c r="F85"/>
    </row>
    <row r="86" spans="1:6" x14ac:dyDescent="0.2">
      <c r="A86"/>
      <c r="B86"/>
      <c r="C86"/>
      <c r="D86"/>
      <c r="E86"/>
      <c r="F86"/>
    </row>
    <row r="87" spans="1:6" x14ac:dyDescent="0.2">
      <c r="A87"/>
      <c r="B87"/>
      <c r="C87"/>
      <c r="D87"/>
      <c r="E87"/>
      <c r="F87"/>
    </row>
    <row r="88" spans="1:6" x14ac:dyDescent="0.2">
      <c r="A88"/>
      <c r="B88"/>
      <c r="C88"/>
      <c r="D88"/>
      <c r="E88"/>
      <c r="F88"/>
    </row>
    <row r="89" spans="1:6" x14ac:dyDescent="0.2">
      <c r="A89"/>
      <c r="B89"/>
      <c r="C89"/>
      <c r="D89"/>
      <c r="E89"/>
      <c r="F89"/>
    </row>
    <row r="90" spans="1:6" x14ac:dyDescent="0.2">
      <c r="A90"/>
      <c r="B90"/>
      <c r="C90"/>
      <c r="D90"/>
      <c r="E90"/>
      <c r="F90"/>
    </row>
    <row r="91" spans="1:6" x14ac:dyDescent="0.2">
      <c r="A91"/>
      <c r="B91"/>
      <c r="C91"/>
      <c r="D91"/>
      <c r="E91"/>
      <c r="F91"/>
    </row>
    <row r="92" spans="1:6" x14ac:dyDescent="0.2">
      <c r="A92"/>
      <c r="B92"/>
      <c r="C92"/>
      <c r="D92"/>
      <c r="E92"/>
      <c r="F92"/>
    </row>
    <row r="93" spans="1:6" x14ac:dyDescent="0.2">
      <c r="A93"/>
      <c r="B93"/>
      <c r="C93"/>
      <c r="D93"/>
      <c r="E93"/>
      <c r="F93"/>
    </row>
    <row r="94" spans="1:6" x14ac:dyDescent="0.2">
      <c r="A94"/>
      <c r="B94"/>
      <c r="C94"/>
      <c r="D94"/>
      <c r="E94"/>
      <c r="F94"/>
    </row>
    <row r="95" spans="1:6" x14ac:dyDescent="0.2">
      <c r="A95"/>
      <c r="B95"/>
      <c r="C95"/>
      <c r="D95"/>
      <c r="E95"/>
      <c r="F95"/>
    </row>
    <row r="96" spans="1:6" x14ac:dyDescent="0.2">
      <c r="A96"/>
      <c r="B96"/>
      <c r="C96"/>
      <c r="D96"/>
      <c r="E96"/>
      <c r="F96"/>
    </row>
    <row r="97" spans="1:6" x14ac:dyDescent="0.2">
      <c r="A97"/>
      <c r="B97"/>
      <c r="C97"/>
      <c r="D97"/>
      <c r="E97"/>
      <c r="F97"/>
    </row>
    <row r="98" spans="1:6" x14ac:dyDescent="0.2">
      <c r="A98"/>
      <c r="B98"/>
      <c r="C98"/>
      <c r="D98"/>
      <c r="E98"/>
      <c r="F98"/>
    </row>
    <row r="99" spans="1:6" x14ac:dyDescent="0.2">
      <c r="A99"/>
      <c r="B99"/>
      <c r="C99"/>
      <c r="D99"/>
      <c r="E99"/>
      <c r="F99"/>
    </row>
    <row r="100" spans="1:6" x14ac:dyDescent="0.2">
      <c r="A100"/>
      <c r="B100"/>
      <c r="C100"/>
      <c r="D100"/>
      <c r="E100"/>
      <c r="F100"/>
    </row>
    <row r="101" spans="1:6" x14ac:dyDescent="0.2">
      <c r="A101"/>
      <c r="B101"/>
      <c r="C101"/>
      <c r="D101"/>
      <c r="E101"/>
      <c r="F101"/>
    </row>
    <row r="102" spans="1:6" x14ac:dyDescent="0.2">
      <c r="A102"/>
      <c r="B102"/>
      <c r="C102"/>
      <c r="D102"/>
      <c r="E102"/>
      <c r="F102"/>
    </row>
    <row r="103" spans="1:6" x14ac:dyDescent="0.2">
      <c r="A103"/>
      <c r="B103"/>
      <c r="C103"/>
      <c r="D103"/>
      <c r="E103"/>
      <c r="F103"/>
    </row>
    <row r="104" spans="1:6" x14ac:dyDescent="0.2">
      <c r="A104"/>
      <c r="B104"/>
      <c r="C104"/>
      <c r="D104"/>
      <c r="E104"/>
      <c r="F104"/>
    </row>
    <row r="105" spans="1:6" x14ac:dyDescent="0.2">
      <c r="A105"/>
      <c r="B105"/>
      <c r="C105"/>
      <c r="D105"/>
      <c r="E105"/>
      <c r="F105"/>
    </row>
    <row r="106" spans="1:6" x14ac:dyDescent="0.2">
      <c r="A106"/>
      <c r="B106"/>
      <c r="C106"/>
      <c r="D106"/>
      <c r="E106"/>
      <c r="F106"/>
    </row>
    <row r="107" spans="1:6" x14ac:dyDescent="0.2">
      <c r="A107"/>
      <c r="B107"/>
      <c r="C107"/>
      <c r="D107"/>
      <c r="E107"/>
      <c r="F107"/>
    </row>
    <row r="108" spans="1:6" x14ac:dyDescent="0.2">
      <c r="A108"/>
      <c r="B108"/>
      <c r="C108"/>
      <c r="D108"/>
      <c r="E108"/>
      <c r="F108"/>
    </row>
    <row r="109" spans="1:6" x14ac:dyDescent="0.2">
      <c r="A109"/>
      <c r="B109"/>
      <c r="C109"/>
      <c r="D109"/>
      <c r="E109"/>
      <c r="F109"/>
    </row>
    <row r="110" spans="1:6" x14ac:dyDescent="0.2">
      <c r="A110"/>
      <c r="B110"/>
      <c r="C110"/>
      <c r="D110"/>
      <c r="E110"/>
      <c r="F110"/>
    </row>
    <row r="111" spans="1:6" x14ac:dyDescent="0.2">
      <c r="A111"/>
      <c r="B111"/>
      <c r="C111"/>
      <c r="D111"/>
      <c r="E111"/>
      <c r="F111"/>
    </row>
    <row r="112" spans="1:6" x14ac:dyDescent="0.2">
      <c r="A112"/>
      <c r="B112"/>
      <c r="C112"/>
      <c r="D112"/>
      <c r="E112"/>
      <c r="F112"/>
    </row>
    <row r="113" spans="1:6" x14ac:dyDescent="0.2">
      <c r="A113"/>
      <c r="B113"/>
      <c r="C113"/>
      <c r="D113"/>
      <c r="E113"/>
      <c r="F113"/>
    </row>
    <row r="114" spans="1:6" x14ac:dyDescent="0.2">
      <c r="A114"/>
      <c r="B114"/>
      <c r="C114"/>
      <c r="D114"/>
      <c r="E114"/>
      <c r="F114"/>
    </row>
    <row r="115" spans="1:6" x14ac:dyDescent="0.2">
      <c r="A115"/>
      <c r="B115"/>
      <c r="C115"/>
      <c r="D115"/>
      <c r="E115"/>
      <c r="F115"/>
    </row>
    <row r="116" spans="1:6" x14ac:dyDescent="0.2">
      <c r="A116"/>
      <c r="B116"/>
      <c r="C116"/>
      <c r="D116"/>
      <c r="E116"/>
      <c r="F116"/>
    </row>
    <row r="117" spans="1:6" x14ac:dyDescent="0.2">
      <c r="A117"/>
      <c r="B117"/>
      <c r="C117"/>
      <c r="D117"/>
      <c r="E117"/>
      <c r="F117"/>
    </row>
    <row r="118" spans="1:6" x14ac:dyDescent="0.2">
      <c r="A118"/>
      <c r="B118"/>
      <c r="C118"/>
      <c r="D118"/>
      <c r="E118"/>
      <c r="F118"/>
    </row>
    <row r="119" spans="1:6" x14ac:dyDescent="0.2">
      <c r="A119"/>
      <c r="B119"/>
      <c r="C119"/>
      <c r="D119"/>
      <c r="E119"/>
      <c r="F119"/>
    </row>
    <row r="120" spans="1:6" x14ac:dyDescent="0.2">
      <c r="A120"/>
      <c r="B120"/>
      <c r="C120"/>
      <c r="D120"/>
      <c r="E120"/>
      <c r="F120"/>
    </row>
    <row r="121" spans="1:6" x14ac:dyDescent="0.2">
      <c r="A121"/>
      <c r="B121"/>
      <c r="C121"/>
      <c r="D121"/>
      <c r="E121"/>
      <c r="F121"/>
    </row>
    <row r="122" spans="1:6" x14ac:dyDescent="0.2">
      <c r="A122"/>
      <c r="B122"/>
      <c r="C122"/>
      <c r="D122"/>
      <c r="E122"/>
      <c r="F122"/>
    </row>
    <row r="123" spans="1:6" x14ac:dyDescent="0.2">
      <c r="A123"/>
      <c r="B123"/>
      <c r="C123"/>
      <c r="D123"/>
      <c r="E123"/>
      <c r="F123"/>
    </row>
    <row r="124" spans="1:6" x14ac:dyDescent="0.2">
      <c r="A124"/>
      <c r="B124"/>
      <c r="C124"/>
      <c r="D124"/>
      <c r="E124"/>
      <c r="F124"/>
    </row>
    <row r="125" spans="1:6" x14ac:dyDescent="0.2">
      <c r="A125"/>
      <c r="B125"/>
      <c r="C125"/>
      <c r="D125"/>
      <c r="E125"/>
      <c r="F125"/>
    </row>
    <row r="126" spans="1:6" x14ac:dyDescent="0.2">
      <c r="A126"/>
      <c r="B126"/>
      <c r="C126"/>
      <c r="D126"/>
      <c r="E126"/>
      <c r="F126"/>
    </row>
    <row r="127" spans="1:6" x14ac:dyDescent="0.2">
      <c r="A127"/>
      <c r="B127"/>
      <c r="C127"/>
      <c r="D127"/>
      <c r="E127"/>
      <c r="F127"/>
    </row>
    <row r="128" spans="1:6" x14ac:dyDescent="0.2">
      <c r="A128"/>
      <c r="B128"/>
      <c r="C128"/>
      <c r="D128"/>
      <c r="E128"/>
      <c r="F128"/>
    </row>
    <row r="129" spans="1:6" x14ac:dyDescent="0.2">
      <c r="A129"/>
      <c r="B129"/>
      <c r="C129"/>
      <c r="D129"/>
      <c r="E129"/>
      <c r="F129"/>
    </row>
    <row r="130" spans="1:6" x14ac:dyDescent="0.2">
      <c r="A130"/>
      <c r="B130"/>
      <c r="C130"/>
      <c r="D130"/>
      <c r="E130"/>
      <c r="F130"/>
    </row>
    <row r="131" spans="1:6" x14ac:dyDescent="0.2">
      <c r="A131"/>
      <c r="B131"/>
      <c r="C131"/>
      <c r="D131"/>
      <c r="E131"/>
      <c r="F131"/>
    </row>
    <row r="132" spans="1:6" x14ac:dyDescent="0.2">
      <c r="A132"/>
      <c r="B132"/>
      <c r="C132"/>
      <c r="D132"/>
      <c r="E132"/>
      <c r="F132"/>
    </row>
    <row r="133" spans="1:6" x14ac:dyDescent="0.2">
      <c r="A133"/>
      <c r="B133"/>
      <c r="C133"/>
      <c r="D133"/>
      <c r="E133"/>
      <c r="F133"/>
    </row>
    <row r="134" spans="1:6" x14ac:dyDescent="0.2">
      <c r="A134"/>
      <c r="B134"/>
      <c r="C134"/>
      <c r="D134"/>
      <c r="E134"/>
      <c r="F134"/>
    </row>
    <row r="135" spans="1:6" x14ac:dyDescent="0.2">
      <c r="A135"/>
      <c r="B135"/>
      <c r="C135"/>
      <c r="D135"/>
      <c r="E135"/>
      <c r="F135"/>
    </row>
    <row r="136" spans="1:6" x14ac:dyDescent="0.2">
      <c r="A136"/>
      <c r="B136"/>
      <c r="C136"/>
      <c r="D136"/>
      <c r="E136"/>
      <c r="F136"/>
    </row>
    <row r="137" spans="1:6" x14ac:dyDescent="0.2">
      <c r="A137"/>
      <c r="B137"/>
      <c r="C137"/>
      <c r="D137"/>
      <c r="E137"/>
      <c r="F137"/>
    </row>
    <row r="138" spans="1:6" x14ac:dyDescent="0.2">
      <c r="A138"/>
      <c r="B138"/>
      <c r="C138"/>
      <c r="D138"/>
      <c r="E138"/>
      <c r="F138"/>
    </row>
    <row r="139" spans="1:6" x14ac:dyDescent="0.2">
      <c r="A139"/>
      <c r="B139"/>
      <c r="C139"/>
      <c r="D139"/>
      <c r="E139"/>
      <c r="F139"/>
    </row>
    <row r="140" spans="1:6" x14ac:dyDescent="0.2">
      <c r="A140"/>
      <c r="B140"/>
      <c r="C140"/>
      <c r="D140"/>
      <c r="E140"/>
      <c r="F140"/>
    </row>
    <row r="141" spans="1:6" x14ac:dyDescent="0.2">
      <c r="A141"/>
      <c r="B141"/>
      <c r="C141"/>
      <c r="D141"/>
      <c r="E141"/>
      <c r="F141"/>
    </row>
    <row r="142" spans="1:6" x14ac:dyDescent="0.2">
      <c r="A142"/>
      <c r="B142"/>
      <c r="C142"/>
      <c r="D142"/>
      <c r="E142"/>
      <c r="F142"/>
    </row>
    <row r="143" spans="1:6" x14ac:dyDescent="0.2">
      <c r="A143"/>
      <c r="B143"/>
      <c r="C143"/>
      <c r="D143"/>
      <c r="E143"/>
      <c r="F143"/>
    </row>
    <row r="144" spans="1:6" x14ac:dyDescent="0.2">
      <c r="A144"/>
      <c r="B144"/>
      <c r="C144"/>
      <c r="D144"/>
      <c r="E144"/>
      <c r="F144"/>
    </row>
    <row r="145" spans="1:6" x14ac:dyDescent="0.2">
      <c r="A145"/>
      <c r="B145"/>
      <c r="C145"/>
      <c r="D145"/>
      <c r="E145"/>
      <c r="F145"/>
    </row>
    <row r="146" spans="1:6" x14ac:dyDescent="0.2">
      <c r="A146"/>
      <c r="B146"/>
      <c r="C146"/>
      <c r="D146"/>
      <c r="E146"/>
      <c r="F146"/>
    </row>
    <row r="147" spans="1:6" x14ac:dyDescent="0.2">
      <c r="A147"/>
      <c r="B147"/>
      <c r="C147"/>
      <c r="D147"/>
      <c r="E147"/>
      <c r="F147"/>
    </row>
    <row r="148" spans="1:6" x14ac:dyDescent="0.2">
      <c r="A148"/>
      <c r="B148"/>
      <c r="C148"/>
      <c r="D148"/>
      <c r="E148"/>
      <c r="F148"/>
    </row>
    <row r="149" spans="1:6" x14ac:dyDescent="0.2">
      <c r="A149"/>
      <c r="B149"/>
      <c r="C149"/>
      <c r="D149"/>
      <c r="E149"/>
      <c r="F149"/>
    </row>
    <row r="150" spans="1:6" x14ac:dyDescent="0.2">
      <c r="A150"/>
      <c r="B150"/>
      <c r="C150"/>
      <c r="D150"/>
      <c r="E150"/>
      <c r="F150"/>
    </row>
    <row r="151" spans="1:6" x14ac:dyDescent="0.2">
      <c r="A151"/>
      <c r="B151"/>
      <c r="C151"/>
      <c r="D151"/>
      <c r="E151"/>
      <c r="F151"/>
    </row>
    <row r="152" spans="1:6" x14ac:dyDescent="0.2">
      <c r="A152"/>
      <c r="B152"/>
      <c r="C152"/>
      <c r="D152"/>
      <c r="E152"/>
      <c r="F152"/>
    </row>
    <row r="153" spans="1:6" x14ac:dyDescent="0.2">
      <c r="A153"/>
      <c r="B153"/>
      <c r="C153"/>
      <c r="D153"/>
      <c r="E153"/>
      <c r="F153"/>
    </row>
    <row r="154" spans="1:6" x14ac:dyDescent="0.2">
      <c r="A154"/>
      <c r="B154"/>
      <c r="C154"/>
      <c r="D154"/>
      <c r="E154"/>
      <c r="F154"/>
    </row>
    <row r="155" spans="1:6" x14ac:dyDescent="0.2">
      <c r="A155"/>
      <c r="B155"/>
      <c r="C155"/>
      <c r="D155"/>
      <c r="E155"/>
      <c r="F155"/>
    </row>
    <row r="156" spans="1:6" x14ac:dyDescent="0.2">
      <c r="A156"/>
      <c r="B156"/>
      <c r="C156"/>
      <c r="D156"/>
      <c r="E156"/>
      <c r="F156"/>
    </row>
    <row r="157" spans="1:6" x14ac:dyDescent="0.2">
      <c r="A157"/>
      <c r="B157"/>
      <c r="C157"/>
      <c r="D157"/>
      <c r="E157"/>
      <c r="F157"/>
    </row>
    <row r="158" spans="1:6" x14ac:dyDescent="0.2">
      <c r="A158"/>
      <c r="B158"/>
      <c r="C158"/>
      <c r="D158"/>
      <c r="E158"/>
      <c r="F158"/>
    </row>
    <row r="159" spans="1:6" x14ac:dyDescent="0.2">
      <c r="A159"/>
      <c r="B159"/>
      <c r="C159"/>
      <c r="D159"/>
      <c r="E159"/>
      <c r="F159"/>
    </row>
    <row r="160" spans="1:6" x14ac:dyDescent="0.2">
      <c r="A160"/>
      <c r="B160"/>
      <c r="C160"/>
      <c r="D160"/>
      <c r="E160"/>
      <c r="F160"/>
    </row>
    <row r="161" spans="1:6" x14ac:dyDescent="0.2">
      <c r="A161"/>
      <c r="B161"/>
      <c r="C161"/>
      <c r="D161"/>
      <c r="E161"/>
      <c r="F161"/>
    </row>
    <row r="162" spans="1:6" x14ac:dyDescent="0.2">
      <c r="A162"/>
      <c r="B162"/>
      <c r="C162"/>
      <c r="D162"/>
      <c r="E162"/>
      <c r="F162"/>
    </row>
    <row r="163" spans="1:6" x14ac:dyDescent="0.2">
      <c r="A163"/>
      <c r="B163"/>
      <c r="C163"/>
      <c r="D163"/>
      <c r="E163"/>
      <c r="F163"/>
    </row>
    <row r="164" spans="1:6" x14ac:dyDescent="0.2">
      <c r="A164"/>
      <c r="B164"/>
      <c r="C164"/>
      <c r="D164"/>
      <c r="E164"/>
      <c r="F164"/>
    </row>
    <row r="165" spans="1:6" x14ac:dyDescent="0.2">
      <c r="A165"/>
      <c r="B165"/>
      <c r="C165"/>
      <c r="D165"/>
      <c r="E165"/>
      <c r="F165"/>
    </row>
    <row r="166" spans="1:6" x14ac:dyDescent="0.2">
      <c r="A166"/>
      <c r="B166"/>
      <c r="C166"/>
      <c r="D166"/>
      <c r="E166"/>
      <c r="F166"/>
    </row>
    <row r="167" spans="1:6" x14ac:dyDescent="0.2">
      <c r="A167"/>
      <c r="B167"/>
      <c r="C167"/>
      <c r="D167"/>
      <c r="E167"/>
      <c r="F167"/>
    </row>
    <row r="168" spans="1:6" x14ac:dyDescent="0.2">
      <c r="A168"/>
      <c r="B168"/>
      <c r="C168"/>
      <c r="D168"/>
      <c r="E168"/>
      <c r="F168"/>
    </row>
    <row r="169" spans="1:6" x14ac:dyDescent="0.2">
      <c r="A169"/>
      <c r="B169"/>
      <c r="C169"/>
      <c r="D169"/>
      <c r="E169"/>
      <c r="F169"/>
    </row>
    <row r="170" spans="1:6" x14ac:dyDescent="0.2">
      <c r="A170"/>
      <c r="B170"/>
      <c r="C170"/>
      <c r="D170"/>
      <c r="E170"/>
      <c r="F170"/>
    </row>
    <row r="171" spans="1:6" x14ac:dyDescent="0.2">
      <c r="A171"/>
      <c r="B171"/>
      <c r="C171"/>
      <c r="D171"/>
      <c r="E171"/>
      <c r="F171"/>
    </row>
    <row r="172" spans="1:6" x14ac:dyDescent="0.2">
      <c r="A172"/>
      <c r="B172"/>
      <c r="C172"/>
      <c r="D172"/>
      <c r="E172"/>
      <c r="F172"/>
    </row>
    <row r="173" spans="1:6" x14ac:dyDescent="0.2">
      <c r="A173"/>
      <c r="B173"/>
      <c r="C173"/>
      <c r="D173"/>
      <c r="E173"/>
      <c r="F173"/>
    </row>
    <row r="174" spans="1:6" x14ac:dyDescent="0.2">
      <c r="A174"/>
      <c r="B174"/>
      <c r="C174"/>
      <c r="D174"/>
      <c r="E174"/>
      <c r="F174"/>
    </row>
    <row r="175" spans="1:6" x14ac:dyDescent="0.2">
      <c r="A175"/>
      <c r="B175"/>
      <c r="C175"/>
      <c r="D175"/>
      <c r="E175"/>
      <c r="F175"/>
    </row>
    <row r="176" spans="1:6" x14ac:dyDescent="0.2">
      <c r="A176"/>
      <c r="B176"/>
      <c r="C176"/>
      <c r="D176"/>
      <c r="E176"/>
      <c r="F176"/>
    </row>
    <row r="177" spans="1:6" x14ac:dyDescent="0.2">
      <c r="A177"/>
      <c r="B177"/>
      <c r="C177"/>
      <c r="D177"/>
      <c r="E177"/>
      <c r="F177"/>
    </row>
    <row r="178" spans="1:6" x14ac:dyDescent="0.2">
      <c r="A178"/>
      <c r="B178"/>
      <c r="C178"/>
      <c r="D178"/>
      <c r="E178"/>
      <c r="F178"/>
    </row>
    <row r="179" spans="1:6" x14ac:dyDescent="0.2">
      <c r="A179"/>
      <c r="B179"/>
      <c r="C179"/>
      <c r="D179"/>
      <c r="E179"/>
      <c r="F179"/>
    </row>
    <row r="180" spans="1:6" x14ac:dyDescent="0.2">
      <c r="A180"/>
      <c r="B180"/>
      <c r="C180"/>
      <c r="D180"/>
      <c r="E180"/>
      <c r="F180"/>
    </row>
    <row r="181" spans="1:6" x14ac:dyDescent="0.2">
      <c r="A181"/>
      <c r="B181"/>
      <c r="C181"/>
      <c r="D181"/>
      <c r="E181"/>
      <c r="F181"/>
    </row>
    <row r="182" spans="1:6" x14ac:dyDescent="0.2">
      <c r="A182"/>
      <c r="B182"/>
      <c r="C182"/>
      <c r="D182"/>
      <c r="E182"/>
      <c r="F182"/>
    </row>
    <row r="183" spans="1:6" x14ac:dyDescent="0.2">
      <c r="A183"/>
      <c r="B183"/>
      <c r="C183"/>
      <c r="D183"/>
      <c r="E183"/>
      <c r="F183"/>
    </row>
    <row r="184" spans="1:6" x14ac:dyDescent="0.2">
      <c r="A184"/>
      <c r="B184"/>
      <c r="C184"/>
      <c r="D184"/>
      <c r="E184"/>
      <c r="F184"/>
    </row>
    <row r="185" spans="1:6" x14ac:dyDescent="0.2">
      <c r="A185"/>
      <c r="B185"/>
      <c r="C185"/>
      <c r="D185"/>
      <c r="E185"/>
      <c r="F185"/>
    </row>
    <row r="186" spans="1:6" x14ac:dyDescent="0.2">
      <c r="A186"/>
      <c r="B186"/>
      <c r="C186"/>
      <c r="D186"/>
      <c r="E186"/>
      <c r="F186"/>
    </row>
    <row r="187" spans="1:6" x14ac:dyDescent="0.2">
      <c r="A187"/>
      <c r="B187"/>
      <c r="C187"/>
      <c r="D187"/>
      <c r="E187"/>
      <c r="F187"/>
    </row>
    <row r="188" spans="1:6" x14ac:dyDescent="0.2">
      <c r="A188"/>
      <c r="B188"/>
      <c r="C188"/>
      <c r="D188"/>
      <c r="E188"/>
      <c r="F188"/>
    </row>
    <row r="189" spans="1:6" x14ac:dyDescent="0.2">
      <c r="A189"/>
      <c r="B189"/>
      <c r="C189"/>
      <c r="D189"/>
      <c r="E189"/>
      <c r="F189"/>
    </row>
    <row r="190" spans="1:6" x14ac:dyDescent="0.2">
      <c r="A190"/>
      <c r="B190"/>
      <c r="C190"/>
      <c r="D190"/>
      <c r="E190"/>
      <c r="F190"/>
    </row>
    <row r="191" spans="1:6" x14ac:dyDescent="0.2">
      <c r="A191"/>
      <c r="B191"/>
      <c r="C191"/>
      <c r="D191"/>
      <c r="E191"/>
      <c r="F191"/>
    </row>
    <row r="192" spans="1:6" x14ac:dyDescent="0.2">
      <c r="A192"/>
      <c r="B192"/>
      <c r="C192"/>
      <c r="D192"/>
      <c r="E192"/>
      <c r="F192"/>
    </row>
    <row r="193" spans="1:6" x14ac:dyDescent="0.2">
      <c r="A193"/>
      <c r="B193"/>
      <c r="C193"/>
      <c r="D193"/>
      <c r="E193"/>
      <c r="F193"/>
    </row>
    <row r="194" spans="1:6" x14ac:dyDescent="0.2">
      <c r="A194"/>
      <c r="B194"/>
      <c r="C194"/>
      <c r="D194"/>
      <c r="E194"/>
      <c r="F194"/>
    </row>
    <row r="195" spans="1:6" x14ac:dyDescent="0.2">
      <c r="A195"/>
      <c r="B195"/>
      <c r="C195"/>
      <c r="D195"/>
      <c r="E195"/>
      <c r="F195"/>
    </row>
    <row r="196" spans="1:6" x14ac:dyDescent="0.2">
      <c r="A196"/>
      <c r="B196"/>
      <c r="C196"/>
      <c r="D196"/>
      <c r="E196"/>
      <c r="F196"/>
    </row>
    <row r="197" spans="1:6" x14ac:dyDescent="0.2">
      <c r="A197"/>
      <c r="B197"/>
      <c r="C197"/>
      <c r="D197"/>
      <c r="E197"/>
      <c r="F197"/>
    </row>
    <row r="198" spans="1:6" x14ac:dyDescent="0.2">
      <c r="A198"/>
      <c r="B198"/>
      <c r="C198"/>
      <c r="D198"/>
      <c r="E198"/>
      <c r="F198"/>
    </row>
    <row r="199" spans="1:6" x14ac:dyDescent="0.2">
      <c r="A199"/>
      <c r="B199"/>
      <c r="C199"/>
      <c r="D199"/>
      <c r="E199"/>
      <c r="F199"/>
    </row>
    <row r="200" spans="1:6" x14ac:dyDescent="0.2">
      <c r="A200"/>
      <c r="B200"/>
      <c r="C200"/>
      <c r="D200"/>
      <c r="E200"/>
      <c r="F200"/>
    </row>
    <row r="201" spans="1:6" x14ac:dyDescent="0.2">
      <c r="A201"/>
      <c r="B201"/>
      <c r="C201"/>
      <c r="D201"/>
      <c r="E201"/>
      <c r="F201"/>
    </row>
    <row r="202" spans="1:6" x14ac:dyDescent="0.2">
      <c r="A202"/>
      <c r="B202"/>
      <c r="C202"/>
      <c r="D202"/>
      <c r="E202"/>
      <c r="F202"/>
    </row>
    <row r="203" spans="1:6" x14ac:dyDescent="0.2">
      <c r="A203"/>
      <c r="B203"/>
      <c r="C203"/>
      <c r="D203"/>
      <c r="E203"/>
      <c r="F203"/>
    </row>
    <row r="204" spans="1:6" x14ac:dyDescent="0.2">
      <c r="A204"/>
      <c r="B204"/>
      <c r="C204"/>
      <c r="D204"/>
      <c r="E204"/>
      <c r="F204"/>
    </row>
    <row r="205" spans="1:6" x14ac:dyDescent="0.2">
      <c r="A205"/>
      <c r="B205"/>
      <c r="C205"/>
      <c r="D205"/>
      <c r="E205"/>
      <c r="F205"/>
    </row>
    <row r="206" spans="1:6" x14ac:dyDescent="0.2">
      <c r="A206"/>
      <c r="B206"/>
      <c r="C206"/>
      <c r="D206"/>
      <c r="E206"/>
      <c r="F206"/>
    </row>
    <row r="207" spans="1:6" x14ac:dyDescent="0.2">
      <c r="A207"/>
      <c r="B207"/>
      <c r="C207"/>
      <c r="D207"/>
      <c r="E207"/>
      <c r="F207"/>
    </row>
    <row r="208" spans="1:6" x14ac:dyDescent="0.2">
      <c r="A208"/>
      <c r="B208"/>
      <c r="C208"/>
      <c r="D208"/>
      <c r="E208"/>
      <c r="F208"/>
    </row>
    <row r="209" spans="1:6" x14ac:dyDescent="0.2">
      <c r="A209"/>
      <c r="B209"/>
      <c r="C209"/>
      <c r="D209"/>
      <c r="E209"/>
      <c r="F209"/>
    </row>
    <row r="210" spans="1:6" x14ac:dyDescent="0.2">
      <c r="A210"/>
      <c r="B210"/>
      <c r="C210"/>
      <c r="D210"/>
      <c r="E210"/>
      <c r="F210"/>
    </row>
    <row r="211" spans="1:6" x14ac:dyDescent="0.2">
      <c r="A211"/>
      <c r="B211"/>
      <c r="C211"/>
      <c r="D211"/>
      <c r="E211"/>
      <c r="F211"/>
    </row>
    <row r="212" spans="1:6" x14ac:dyDescent="0.2">
      <c r="A212"/>
      <c r="B212"/>
      <c r="C212"/>
      <c r="D212"/>
      <c r="E212"/>
      <c r="F212"/>
    </row>
    <row r="213" spans="1:6" x14ac:dyDescent="0.2">
      <c r="A213"/>
      <c r="B213"/>
      <c r="C213"/>
      <c r="D213"/>
      <c r="E213"/>
      <c r="F213"/>
    </row>
    <row r="214" spans="1:6" x14ac:dyDescent="0.2">
      <c r="A214"/>
      <c r="B214"/>
      <c r="C214"/>
      <c r="D214"/>
      <c r="E214"/>
      <c r="F214"/>
    </row>
    <row r="215" spans="1:6" x14ac:dyDescent="0.2">
      <c r="A215"/>
      <c r="B215"/>
      <c r="C215"/>
      <c r="D215"/>
      <c r="E215"/>
      <c r="F215"/>
    </row>
    <row r="216" spans="1:6" x14ac:dyDescent="0.2">
      <c r="A216"/>
      <c r="B216"/>
      <c r="C216"/>
      <c r="D216"/>
      <c r="E216"/>
      <c r="F216"/>
    </row>
    <row r="217" spans="1:6" x14ac:dyDescent="0.2">
      <c r="A217"/>
      <c r="B217"/>
      <c r="C217"/>
      <c r="D217"/>
      <c r="E217"/>
      <c r="F217"/>
    </row>
    <row r="218" spans="1:6" x14ac:dyDescent="0.2">
      <c r="A218"/>
      <c r="B218"/>
      <c r="C218"/>
      <c r="D218"/>
      <c r="E218"/>
      <c r="F218"/>
    </row>
    <row r="219" spans="1:6" x14ac:dyDescent="0.2">
      <c r="A219"/>
      <c r="B219"/>
      <c r="C219"/>
      <c r="D219"/>
      <c r="E219"/>
      <c r="F219"/>
    </row>
    <row r="220" spans="1:6" x14ac:dyDescent="0.2">
      <c r="A220"/>
      <c r="B220"/>
      <c r="C220"/>
      <c r="D220"/>
      <c r="E220"/>
      <c r="F220"/>
    </row>
    <row r="221" spans="1:6" x14ac:dyDescent="0.2">
      <c r="A221"/>
      <c r="B221"/>
      <c r="C221"/>
      <c r="D221"/>
      <c r="E221"/>
      <c r="F221"/>
    </row>
    <row r="222" spans="1:6" x14ac:dyDescent="0.2">
      <c r="A222"/>
      <c r="B222"/>
      <c r="C222"/>
      <c r="D222"/>
      <c r="E222"/>
      <c r="F222"/>
    </row>
    <row r="223" spans="1:6" x14ac:dyDescent="0.2">
      <c r="A223"/>
      <c r="B223"/>
      <c r="C223"/>
      <c r="D223"/>
      <c r="E223"/>
      <c r="F223"/>
    </row>
    <row r="224" spans="1:6" x14ac:dyDescent="0.2">
      <c r="A224"/>
      <c r="B224"/>
      <c r="C224"/>
      <c r="D224"/>
      <c r="E224"/>
      <c r="F224"/>
    </row>
    <row r="225" spans="1:6" x14ac:dyDescent="0.2">
      <c r="A225"/>
      <c r="B225"/>
      <c r="C225"/>
      <c r="D225"/>
      <c r="E225"/>
      <c r="F225"/>
    </row>
    <row r="226" spans="1:6" x14ac:dyDescent="0.2">
      <c r="A226"/>
      <c r="B226"/>
      <c r="C226"/>
      <c r="D226"/>
      <c r="E226"/>
      <c r="F226"/>
    </row>
    <row r="227" spans="1:6" x14ac:dyDescent="0.2">
      <c r="A227"/>
      <c r="B227"/>
      <c r="C227"/>
      <c r="D227"/>
      <c r="E227"/>
      <c r="F227"/>
    </row>
    <row r="228" spans="1:6" x14ac:dyDescent="0.2">
      <c r="A228"/>
      <c r="B228"/>
      <c r="C228"/>
      <c r="D228"/>
      <c r="E228"/>
      <c r="F228"/>
    </row>
    <row r="229" spans="1:6" x14ac:dyDescent="0.2">
      <c r="A229"/>
      <c r="B229"/>
      <c r="C229"/>
      <c r="D229"/>
      <c r="E229"/>
      <c r="F229"/>
    </row>
    <row r="230" spans="1:6" x14ac:dyDescent="0.2">
      <c r="A230"/>
      <c r="B230"/>
      <c r="C230"/>
      <c r="D230"/>
      <c r="E230"/>
      <c r="F230"/>
    </row>
    <row r="231" spans="1:6" x14ac:dyDescent="0.2">
      <c r="A231"/>
      <c r="B231"/>
      <c r="C231"/>
      <c r="D231"/>
      <c r="E231"/>
      <c r="F231"/>
    </row>
    <row r="232" spans="1:6" x14ac:dyDescent="0.2">
      <c r="A232"/>
      <c r="B232"/>
      <c r="C232"/>
      <c r="D232"/>
      <c r="E232"/>
      <c r="F232"/>
    </row>
    <row r="233" spans="1:6" x14ac:dyDescent="0.2">
      <c r="A233"/>
      <c r="B233"/>
      <c r="C233"/>
      <c r="D233"/>
      <c r="E233"/>
      <c r="F233"/>
    </row>
    <row r="234" spans="1:6" x14ac:dyDescent="0.2">
      <c r="A234"/>
      <c r="B234"/>
      <c r="C234"/>
      <c r="D234"/>
      <c r="E234"/>
      <c r="F234"/>
    </row>
    <row r="235" spans="1:6" x14ac:dyDescent="0.2">
      <c r="A235"/>
      <c r="B235"/>
      <c r="C235"/>
      <c r="D235"/>
      <c r="E235"/>
      <c r="F235"/>
    </row>
    <row r="236" spans="1:6" x14ac:dyDescent="0.2">
      <c r="A236"/>
      <c r="B236"/>
      <c r="C236"/>
      <c r="D236"/>
      <c r="E236"/>
      <c r="F236"/>
    </row>
    <row r="237" spans="1:6" x14ac:dyDescent="0.2">
      <c r="A237"/>
      <c r="B237"/>
      <c r="C237"/>
      <c r="D237"/>
      <c r="E237"/>
      <c r="F237"/>
    </row>
    <row r="238" spans="1:6" x14ac:dyDescent="0.2">
      <c r="A238"/>
      <c r="B238"/>
      <c r="C238"/>
      <c r="D238"/>
      <c r="E238"/>
      <c r="F238"/>
    </row>
    <row r="239" spans="1:6" x14ac:dyDescent="0.2">
      <c r="A239"/>
      <c r="B239"/>
      <c r="C239"/>
      <c r="D239"/>
      <c r="E239"/>
      <c r="F239"/>
    </row>
    <row r="240" spans="1:6" x14ac:dyDescent="0.2">
      <c r="A240"/>
      <c r="B240"/>
      <c r="C240"/>
      <c r="D240"/>
      <c r="E240"/>
      <c r="F240"/>
    </row>
    <row r="241" spans="1:6" x14ac:dyDescent="0.2">
      <c r="A241"/>
      <c r="B241"/>
      <c r="C241"/>
      <c r="D241"/>
      <c r="E241"/>
      <c r="F241"/>
    </row>
    <row r="242" spans="1:6" x14ac:dyDescent="0.2">
      <c r="A242"/>
      <c r="B242"/>
      <c r="C242"/>
      <c r="D242"/>
      <c r="E242"/>
      <c r="F242"/>
    </row>
    <row r="243" spans="1:6" x14ac:dyDescent="0.2">
      <c r="A243"/>
      <c r="B243"/>
      <c r="C243"/>
      <c r="D243"/>
      <c r="E243"/>
      <c r="F243"/>
    </row>
    <row r="244" spans="1:6" x14ac:dyDescent="0.2">
      <c r="A244"/>
      <c r="B244"/>
      <c r="C244"/>
      <c r="D244"/>
      <c r="E244"/>
      <c r="F244"/>
    </row>
    <row r="245" spans="1:6" x14ac:dyDescent="0.2">
      <c r="A245"/>
      <c r="B245"/>
      <c r="C245"/>
      <c r="D245"/>
      <c r="E245"/>
      <c r="F245"/>
    </row>
    <row r="246" spans="1:6" x14ac:dyDescent="0.2">
      <c r="A246"/>
      <c r="B246"/>
      <c r="C246"/>
      <c r="D246"/>
      <c r="E246"/>
      <c r="F246"/>
    </row>
    <row r="247" spans="1:6" x14ac:dyDescent="0.2">
      <c r="A247"/>
      <c r="B247"/>
      <c r="C247"/>
      <c r="D247"/>
      <c r="E247"/>
      <c r="F247"/>
    </row>
    <row r="248" spans="1:6" x14ac:dyDescent="0.2">
      <c r="A248"/>
      <c r="B248"/>
      <c r="C248"/>
      <c r="D248"/>
      <c r="E248"/>
      <c r="F248"/>
    </row>
    <row r="249" spans="1:6" x14ac:dyDescent="0.2">
      <c r="A249"/>
      <c r="B249"/>
      <c r="C249"/>
      <c r="D249"/>
      <c r="E249"/>
      <c r="F249"/>
    </row>
    <row r="250" spans="1:6" x14ac:dyDescent="0.2">
      <c r="A250"/>
      <c r="B250"/>
      <c r="C250"/>
      <c r="D250"/>
      <c r="E250"/>
      <c r="F250"/>
    </row>
    <row r="251" spans="1:6" x14ac:dyDescent="0.2">
      <c r="A251"/>
      <c r="B251"/>
      <c r="C251"/>
      <c r="D251"/>
      <c r="E251"/>
      <c r="F251"/>
    </row>
    <row r="252" spans="1:6" x14ac:dyDescent="0.2">
      <c r="A252"/>
      <c r="B252"/>
      <c r="C252"/>
      <c r="D252"/>
      <c r="E252"/>
      <c r="F252"/>
    </row>
    <row r="253" spans="1:6" x14ac:dyDescent="0.2">
      <c r="A253"/>
      <c r="B253"/>
      <c r="C253"/>
      <c r="D253"/>
      <c r="E253"/>
      <c r="F253"/>
    </row>
    <row r="254" spans="1:6" x14ac:dyDescent="0.2">
      <c r="A254"/>
      <c r="B254"/>
      <c r="C254"/>
      <c r="D254"/>
      <c r="E254"/>
      <c r="F254"/>
    </row>
    <row r="255" spans="1:6" x14ac:dyDescent="0.2">
      <c r="A255"/>
      <c r="B255"/>
      <c r="C255"/>
      <c r="D255"/>
      <c r="E255"/>
      <c r="F255"/>
    </row>
    <row r="256" spans="1:6" x14ac:dyDescent="0.2">
      <c r="A256"/>
      <c r="B256"/>
      <c r="C256"/>
      <c r="D256"/>
      <c r="E256"/>
      <c r="F256"/>
    </row>
    <row r="257" spans="1:6" x14ac:dyDescent="0.2">
      <c r="A257"/>
      <c r="B257"/>
      <c r="C257"/>
      <c r="D257"/>
      <c r="E257"/>
      <c r="F257"/>
    </row>
    <row r="258" spans="1:6" x14ac:dyDescent="0.2">
      <c r="A258"/>
      <c r="B258"/>
      <c r="C258"/>
      <c r="D258"/>
      <c r="E258"/>
      <c r="F258"/>
    </row>
    <row r="259" spans="1:6" x14ac:dyDescent="0.2">
      <c r="A259"/>
      <c r="B259"/>
      <c r="C259"/>
      <c r="D259"/>
      <c r="E259"/>
      <c r="F259"/>
    </row>
    <row r="260" spans="1:6" x14ac:dyDescent="0.2">
      <c r="A260"/>
      <c r="B260"/>
      <c r="C260"/>
      <c r="D260"/>
      <c r="E260"/>
      <c r="F260"/>
    </row>
    <row r="261" spans="1:6" x14ac:dyDescent="0.2">
      <c r="A261"/>
      <c r="B261"/>
      <c r="C261"/>
      <c r="D261"/>
      <c r="E261"/>
      <c r="F261"/>
    </row>
    <row r="262" spans="1:6" x14ac:dyDescent="0.2">
      <c r="A262"/>
      <c r="B262"/>
      <c r="C262"/>
      <c r="D262"/>
      <c r="E262"/>
      <c r="F262"/>
    </row>
    <row r="263" spans="1:6" x14ac:dyDescent="0.2">
      <c r="A263"/>
      <c r="B263"/>
      <c r="C263"/>
      <c r="D263"/>
      <c r="E263"/>
      <c r="F263"/>
    </row>
    <row r="264" spans="1:6" x14ac:dyDescent="0.2">
      <c r="A264"/>
      <c r="B264"/>
      <c r="C264"/>
      <c r="D264"/>
      <c r="E264"/>
      <c r="F264"/>
    </row>
    <row r="265" spans="1:6" x14ac:dyDescent="0.2">
      <c r="A265"/>
      <c r="B265"/>
      <c r="C265"/>
      <c r="D265"/>
      <c r="E265"/>
      <c r="F265"/>
    </row>
    <row r="266" spans="1:6" x14ac:dyDescent="0.2">
      <c r="A266"/>
      <c r="B266"/>
      <c r="C266"/>
      <c r="D266"/>
      <c r="E266"/>
      <c r="F266"/>
    </row>
    <row r="267" spans="1:6" x14ac:dyDescent="0.2">
      <c r="A267"/>
      <c r="B267"/>
      <c r="C267"/>
      <c r="D267"/>
      <c r="E267"/>
      <c r="F267"/>
    </row>
    <row r="268" spans="1:6" x14ac:dyDescent="0.2">
      <c r="A268"/>
      <c r="B268"/>
      <c r="C268"/>
      <c r="D268"/>
      <c r="E268"/>
      <c r="F268"/>
    </row>
    <row r="269" spans="1:6" x14ac:dyDescent="0.2">
      <c r="A269"/>
      <c r="B269"/>
      <c r="C269"/>
      <c r="D269"/>
      <c r="E269"/>
      <c r="F269"/>
    </row>
    <row r="270" spans="1:6" x14ac:dyDescent="0.2">
      <c r="A270"/>
      <c r="B270"/>
      <c r="C270"/>
      <c r="D270"/>
      <c r="E270"/>
      <c r="F270"/>
    </row>
    <row r="271" spans="1:6" x14ac:dyDescent="0.2">
      <c r="A271"/>
      <c r="B271"/>
      <c r="C271"/>
      <c r="D271"/>
      <c r="E271"/>
      <c r="F271"/>
    </row>
    <row r="272" spans="1:6" x14ac:dyDescent="0.2">
      <c r="A272"/>
      <c r="B272"/>
      <c r="C272"/>
      <c r="D272"/>
      <c r="E272"/>
      <c r="F272"/>
    </row>
    <row r="273" spans="1:6" x14ac:dyDescent="0.2">
      <c r="A273"/>
      <c r="B273"/>
      <c r="C273"/>
      <c r="D273"/>
      <c r="E273"/>
      <c r="F273"/>
    </row>
    <row r="274" spans="1:6" x14ac:dyDescent="0.2">
      <c r="A274"/>
      <c r="B274"/>
      <c r="C274"/>
      <c r="D274"/>
      <c r="E274"/>
      <c r="F274"/>
    </row>
    <row r="275" spans="1:6" x14ac:dyDescent="0.2">
      <c r="A275"/>
      <c r="B275"/>
      <c r="C275"/>
      <c r="D275"/>
      <c r="E275"/>
      <c r="F275"/>
    </row>
    <row r="276" spans="1:6" x14ac:dyDescent="0.2">
      <c r="A276"/>
      <c r="B276"/>
      <c r="C276"/>
      <c r="D276"/>
      <c r="E276"/>
      <c r="F276"/>
    </row>
    <row r="277" spans="1:6" x14ac:dyDescent="0.2">
      <c r="A277"/>
      <c r="B277"/>
      <c r="C277"/>
      <c r="D277"/>
      <c r="E277"/>
      <c r="F277"/>
    </row>
    <row r="278" spans="1:6" x14ac:dyDescent="0.2">
      <c r="A278"/>
      <c r="B278"/>
      <c r="C278"/>
      <c r="D278"/>
      <c r="E278"/>
      <c r="F278"/>
    </row>
    <row r="279" spans="1:6" x14ac:dyDescent="0.2">
      <c r="A279"/>
      <c r="B279"/>
      <c r="C279"/>
      <c r="D279"/>
      <c r="E279"/>
      <c r="F279"/>
    </row>
    <row r="280" spans="1:6" x14ac:dyDescent="0.2">
      <c r="A280"/>
      <c r="B280"/>
      <c r="C280"/>
      <c r="D280"/>
      <c r="E280"/>
      <c r="F280"/>
    </row>
    <row r="281" spans="1:6" x14ac:dyDescent="0.2">
      <c r="A281"/>
      <c r="B281"/>
      <c r="C281"/>
      <c r="D281"/>
      <c r="E281"/>
      <c r="F281"/>
    </row>
    <row r="282" spans="1:6" x14ac:dyDescent="0.2">
      <c r="A282"/>
      <c r="B282"/>
      <c r="C282"/>
      <c r="D282"/>
      <c r="E282"/>
      <c r="F282"/>
    </row>
    <row r="283" spans="1:6" x14ac:dyDescent="0.2">
      <c r="A283"/>
      <c r="B283"/>
      <c r="C283"/>
      <c r="D283"/>
      <c r="E283"/>
      <c r="F283"/>
    </row>
    <row r="284" spans="1:6" x14ac:dyDescent="0.2">
      <c r="A284"/>
      <c r="B284"/>
      <c r="C284"/>
      <c r="D284"/>
      <c r="E284"/>
      <c r="F284"/>
    </row>
    <row r="285" spans="1:6" x14ac:dyDescent="0.2">
      <c r="A285"/>
      <c r="B285"/>
      <c r="C285"/>
      <c r="D285"/>
      <c r="E285"/>
      <c r="F285"/>
    </row>
    <row r="286" spans="1:6" x14ac:dyDescent="0.2">
      <c r="A286"/>
      <c r="B286"/>
      <c r="C286"/>
      <c r="D286"/>
      <c r="E286"/>
      <c r="F286"/>
    </row>
    <row r="287" spans="1:6" x14ac:dyDescent="0.2">
      <c r="A287"/>
      <c r="B287"/>
      <c r="C287"/>
      <c r="D287"/>
      <c r="E287"/>
      <c r="F287"/>
    </row>
    <row r="288" spans="1:6" x14ac:dyDescent="0.2">
      <c r="A288"/>
      <c r="B288"/>
      <c r="C288"/>
      <c r="D288"/>
      <c r="E288"/>
      <c r="F288"/>
    </row>
    <row r="289" spans="1:6" x14ac:dyDescent="0.2">
      <c r="A289"/>
      <c r="B289"/>
      <c r="C289"/>
      <c r="D289"/>
      <c r="E289"/>
      <c r="F289"/>
    </row>
    <row r="290" spans="1:6" x14ac:dyDescent="0.2">
      <c r="A290"/>
      <c r="B290"/>
      <c r="C290"/>
      <c r="D290"/>
      <c r="E290"/>
      <c r="F290"/>
    </row>
    <row r="291" spans="1:6" x14ac:dyDescent="0.2">
      <c r="A291"/>
      <c r="B291"/>
      <c r="C291"/>
      <c r="D291"/>
      <c r="E291"/>
      <c r="F291"/>
    </row>
    <row r="292" spans="1:6" x14ac:dyDescent="0.2">
      <c r="A292"/>
      <c r="B292"/>
      <c r="C292"/>
      <c r="D292"/>
      <c r="E292"/>
      <c r="F292"/>
    </row>
    <row r="293" spans="1:6" x14ac:dyDescent="0.2">
      <c r="A293"/>
      <c r="B293"/>
      <c r="C293"/>
      <c r="D293"/>
      <c r="E293"/>
      <c r="F293"/>
    </row>
    <row r="294" spans="1:6" x14ac:dyDescent="0.2">
      <c r="A294"/>
      <c r="B294"/>
      <c r="C294"/>
      <c r="D294"/>
      <c r="E294"/>
      <c r="F294"/>
    </row>
    <row r="295" spans="1:6" x14ac:dyDescent="0.2">
      <c r="A295"/>
      <c r="B295"/>
      <c r="C295"/>
      <c r="D295"/>
      <c r="E295"/>
      <c r="F295"/>
    </row>
    <row r="296" spans="1:6" x14ac:dyDescent="0.2">
      <c r="A296"/>
      <c r="B296"/>
      <c r="C296"/>
      <c r="D296"/>
      <c r="E296"/>
      <c r="F296"/>
    </row>
    <row r="297" spans="1:6" x14ac:dyDescent="0.2">
      <c r="A297"/>
      <c r="B297"/>
      <c r="C297"/>
      <c r="D297"/>
      <c r="E297"/>
      <c r="F297"/>
    </row>
    <row r="298" spans="1:6" x14ac:dyDescent="0.2">
      <c r="A298"/>
      <c r="B298"/>
      <c r="C298"/>
      <c r="D298"/>
      <c r="E298"/>
      <c r="F298"/>
    </row>
    <row r="299" spans="1:6" x14ac:dyDescent="0.2">
      <c r="A299"/>
      <c r="B299"/>
      <c r="C299"/>
      <c r="D299"/>
      <c r="E299"/>
      <c r="F299"/>
    </row>
    <row r="300" spans="1:6" x14ac:dyDescent="0.2">
      <c r="A300"/>
      <c r="B300"/>
      <c r="C300"/>
      <c r="D300"/>
      <c r="E300"/>
      <c r="F300"/>
    </row>
    <row r="301" spans="1:6" x14ac:dyDescent="0.2">
      <c r="A301"/>
      <c r="B301"/>
      <c r="C301"/>
      <c r="D301"/>
      <c r="E301"/>
      <c r="F301"/>
    </row>
    <row r="302" spans="1:6" x14ac:dyDescent="0.2">
      <c r="A302"/>
      <c r="B302"/>
      <c r="C302"/>
      <c r="D302"/>
      <c r="E302"/>
      <c r="F302"/>
    </row>
    <row r="303" spans="1:6" x14ac:dyDescent="0.2">
      <c r="A303"/>
      <c r="B303"/>
      <c r="C303"/>
      <c r="D303"/>
      <c r="E303"/>
      <c r="F303"/>
    </row>
    <row r="304" spans="1:6" x14ac:dyDescent="0.2">
      <c r="A304"/>
      <c r="B304"/>
      <c r="C304"/>
      <c r="D304"/>
      <c r="E304"/>
      <c r="F304"/>
    </row>
    <row r="305" spans="1:6" x14ac:dyDescent="0.2">
      <c r="A305"/>
      <c r="B305"/>
      <c r="C305"/>
      <c r="D305"/>
      <c r="E305"/>
      <c r="F305"/>
    </row>
    <row r="306" spans="1:6" x14ac:dyDescent="0.2">
      <c r="A306"/>
      <c r="B306"/>
      <c r="C306"/>
      <c r="D306"/>
      <c r="E306"/>
      <c r="F306"/>
    </row>
    <row r="307" spans="1:6" x14ac:dyDescent="0.2">
      <c r="A307"/>
      <c r="B307"/>
      <c r="C307"/>
      <c r="D307"/>
      <c r="E307"/>
      <c r="F307"/>
    </row>
    <row r="308" spans="1:6" x14ac:dyDescent="0.2">
      <c r="A308"/>
      <c r="B308"/>
      <c r="C308"/>
      <c r="D308"/>
      <c r="E308"/>
      <c r="F308"/>
    </row>
    <row r="309" spans="1:6" x14ac:dyDescent="0.2">
      <c r="A309"/>
      <c r="B309"/>
      <c r="C309"/>
      <c r="D309"/>
      <c r="E309"/>
      <c r="F309"/>
    </row>
    <row r="310" spans="1:6" x14ac:dyDescent="0.2">
      <c r="A310"/>
      <c r="B310"/>
      <c r="C310"/>
      <c r="D310"/>
      <c r="E310"/>
      <c r="F310"/>
    </row>
    <row r="311" spans="1:6" x14ac:dyDescent="0.2">
      <c r="A311"/>
      <c r="B311"/>
      <c r="C311"/>
      <c r="D311"/>
      <c r="E311"/>
      <c r="F311"/>
    </row>
    <row r="312" spans="1:6" x14ac:dyDescent="0.2">
      <c r="A312"/>
      <c r="B312"/>
      <c r="C312"/>
      <c r="D312"/>
      <c r="E312"/>
      <c r="F312"/>
    </row>
    <row r="313" spans="1:6" x14ac:dyDescent="0.2">
      <c r="A313"/>
      <c r="B313"/>
      <c r="C313"/>
      <c r="D313"/>
      <c r="E313"/>
      <c r="F313"/>
    </row>
    <row r="314" spans="1:6" x14ac:dyDescent="0.2">
      <c r="A314"/>
      <c r="B314"/>
      <c r="C314"/>
      <c r="D314"/>
      <c r="E314"/>
      <c r="F314"/>
    </row>
    <row r="315" spans="1:6" x14ac:dyDescent="0.2">
      <c r="A315"/>
      <c r="B315"/>
      <c r="C315"/>
      <c r="D315"/>
      <c r="E315"/>
      <c r="F315"/>
    </row>
    <row r="316" spans="1:6" x14ac:dyDescent="0.2">
      <c r="A316"/>
      <c r="B316"/>
      <c r="C316"/>
      <c r="D316"/>
      <c r="E316"/>
      <c r="F316"/>
    </row>
    <row r="317" spans="1:6" x14ac:dyDescent="0.2">
      <c r="A317"/>
      <c r="B317"/>
      <c r="C317"/>
      <c r="D317"/>
      <c r="E317"/>
      <c r="F317"/>
    </row>
    <row r="318" spans="1:6" x14ac:dyDescent="0.2">
      <c r="A318"/>
      <c r="B318"/>
      <c r="C318"/>
      <c r="D318"/>
      <c r="E318"/>
      <c r="F318"/>
    </row>
    <row r="319" spans="1:6" x14ac:dyDescent="0.2">
      <c r="A319"/>
      <c r="B319"/>
      <c r="C319"/>
      <c r="D319"/>
      <c r="E319"/>
      <c r="F319"/>
    </row>
    <row r="320" spans="1:6" x14ac:dyDescent="0.2">
      <c r="A320"/>
      <c r="B320"/>
      <c r="C320"/>
      <c r="D320"/>
      <c r="E320"/>
      <c r="F320"/>
    </row>
    <row r="321" spans="1:6" x14ac:dyDescent="0.2">
      <c r="A321"/>
      <c r="B321"/>
      <c r="C321"/>
      <c r="D321"/>
      <c r="E321"/>
      <c r="F321"/>
    </row>
    <row r="322" spans="1:6" x14ac:dyDescent="0.2">
      <c r="A322"/>
      <c r="B322"/>
      <c r="C322"/>
      <c r="D322"/>
      <c r="E322"/>
      <c r="F322"/>
    </row>
    <row r="323" spans="1:6" x14ac:dyDescent="0.2">
      <c r="A323"/>
      <c r="B323"/>
      <c r="C323"/>
      <c r="D323"/>
      <c r="E323"/>
      <c r="F323"/>
    </row>
    <row r="324" spans="1:6" x14ac:dyDescent="0.2">
      <c r="A324"/>
      <c r="B324"/>
      <c r="C324"/>
      <c r="D324"/>
      <c r="E324"/>
      <c r="F324"/>
    </row>
    <row r="325" spans="1:6" x14ac:dyDescent="0.2">
      <c r="A325"/>
      <c r="B325"/>
      <c r="C325"/>
      <c r="D325"/>
      <c r="E325"/>
      <c r="F325"/>
    </row>
    <row r="326" spans="1:6" x14ac:dyDescent="0.2">
      <c r="A326"/>
      <c r="B326"/>
      <c r="C326"/>
      <c r="D326"/>
      <c r="E326"/>
      <c r="F326"/>
    </row>
    <row r="327" spans="1:6" x14ac:dyDescent="0.2">
      <c r="A327"/>
      <c r="B327"/>
      <c r="C327"/>
      <c r="D327"/>
      <c r="E327"/>
      <c r="F327"/>
    </row>
    <row r="328" spans="1:6" x14ac:dyDescent="0.2">
      <c r="A328"/>
      <c r="B328"/>
      <c r="C328"/>
      <c r="D328"/>
      <c r="E328"/>
      <c r="F328"/>
    </row>
    <row r="329" spans="1:6" x14ac:dyDescent="0.2">
      <c r="A329"/>
      <c r="B329"/>
      <c r="C329"/>
      <c r="D329"/>
      <c r="E329"/>
      <c r="F329"/>
    </row>
    <row r="330" spans="1:6" x14ac:dyDescent="0.2">
      <c r="A330"/>
      <c r="B330"/>
      <c r="C330"/>
      <c r="D330"/>
      <c r="E330"/>
      <c r="F330"/>
    </row>
    <row r="331" spans="1:6" x14ac:dyDescent="0.2">
      <c r="A331"/>
      <c r="B331"/>
      <c r="C331"/>
      <c r="D331"/>
      <c r="E331"/>
      <c r="F331"/>
    </row>
    <row r="332" spans="1:6" x14ac:dyDescent="0.2">
      <c r="A332"/>
      <c r="B332"/>
      <c r="C332"/>
      <c r="D332"/>
      <c r="E332"/>
      <c r="F332"/>
    </row>
    <row r="333" spans="1:6" x14ac:dyDescent="0.2">
      <c r="A333"/>
      <c r="B333"/>
      <c r="C333"/>
      <c r="D333"/>
      <c r="E333"/>
      <c r="F333"/>
    </row>
    <row r="334" spans="1:6" x14ac:dyDescent="0.2">
      <c r="A334"/>
      <c r="B334"/>
      <c r="C334"/>
      <c r="D334"/>
      <c r="E334"/>
      <c r="F334"/>
    </row>
    <row r="335" spans="1:6" x14ac:dyDescent="0.2">
      <c r="A335"/>
      <c r="B335"/>
      <c r="C335"/>
      <c r="D335"/>
      <c r="E335"/>
      <c r="F335"/>
    </row>
    <row r="336" spans="1:6" x14ac:dyDescent="0.2">
      <c r="A336"/>
      <c r="B336"/>
      <c r="C336"/>
      <c r="D336"/>
      <c r="E336"/>
      <c r="F336"/>
    </row>
    <row r="337" spans="1:6" x14ac:dyDescent="0.2">
      <c r="A337"/>
      <c r="B337"/>
      <c r="C337"/>
      <c r="D337"/>
      <c r="E337"/>
      <c r="F337"/>
    </row>
    <row r="338" spans="1:6" x14ac:dyDescent="0.2">
      <c r="A338"/>
      <c r="B338"/>
      <c r="C338"/>
      <c r="D338"/>
      <c r="E338"/>
      <c r="F338"/>
    </row>
    <row r="339" spans="1:6" x14ac:dyDescent="0.2">
      <c r="A339"/>
      <c r="B339"/>
      <c r="C339"/>
      <c r="D339"/>
      <c r="E339"/>
      <c r="F339"/>
    </row>
    <row r="340" spans="1:6" x14ac:dyDescent="0.2">
      <c r="A340"/>
      <c r="B340"/>
      <c r="C340"/>
      <c r="D340"/>
      <c r="E340"/>
      <c r="F340"/>
    </row>
    <row r="341" spans="1:6" x14ac:dyDescent="0.2">
      <c r="A341"/>
      <c r="B341"/>
      <c r="C341"/>
      <c r="D341"/>
      <c r="E341"/>
      <c r="F341"/>
    </row>
    <row r="342" spans="1:6" x14ac:dyDescent="0.2">
      <c r="A342"/>
      <c r="B342"/>
      <c r="C342"/>
      <c r="D342"/>
      <c r="E342"/>
      <c r="F342"/>
    </row>
    <row r="343" spans="1:6" x14ac:dyDescent="0.2">
      <c r="A343"/>
      <c r="B343"/>
      <c r="C343"/>
      <c r="D343"/>
      <c r="E343"/>
      <c r="F343"/>
    </row>
    <row r="344" spans="1:6" x14ac:dyDescent="0.2">
      <c r="A344"/>
      <c r="B344"/>
      <c r="C344"/>
      <c r="D344"/>
      <c r="E344"/>
      <c r="F344"/>
    </row>
    <row r="345" spans="1:6" x14ac:dyDescent="0.2">
      <c r="A345"/>
      <c r="B345"/>
      <c r="C345"/>
      <c r="D345"/>
      <c r="E345"/>
      <c r="F345"/>
    </row>
    <row r="346" spans="1:6" x14ac:dyDescent="0.2">
      <c r="A346"/>
      <c r="B346"/>
      <c r="C346"/>
      <c r="D346"/>
      <c r="E346"/>
      <c r="F346"/>
    </row>
    <row r="347" spans="1:6" x14ac:dyDescent="0.2">
      <c r="A347"/>
      <c r="B347"/>
      <c r="C347"/>
      <c r="D347"/>
      <c r="E347"/>
      <c r="F347"/>
    </row>
    <row r="348" spans="1:6" x14ac:dyDescent="0.2">
      <c r="A348"/>
      <c r="B348"/>
      <c r="C348"/>
      <c r="D348"/>
      <c r="E348"/>
      <c r="F348"/>
    </row>
    <row r="349" spans="1:6" x14ac:dyDescent="0.2">
      <c r="A349"/>
      <c r="B349"/>
      <c r="C349"/>
      <c r="D349"/>
      <c r="E349"/>
      <c r="F349"/>
    </row>
    <row r="350" spans="1:6" x14ac:dyDescent="0.2">
      <c r="A350"/>
      <c r="B350"/>
      <c r="C350"/>
      <c r="D350"/>
      <c r="E350"/>
      <c r="F350"/>
    </row>
    <row r="351" spans="1:6" x14ac:dyDescent="0.2">
      <c r="A351"/>
      <c r="B351"/>
      <c r="C351"/>
      <c r="D351"/>
      <c r="E351"/>
      <c r="F351"/>
    </row>
    <row r="352" spans="1:6" x14ac:dyDescent="0.2">
      <c r="A352"/>
      <c r="B352"/>
      <c r="C352"/>
      <c r="D352"/>
      <c r="E352"/>
      <c r="F352"/>
    </row>
    <row r="353" spans="1:6" x14ac:dyDescent="0.2">
      <c r="A353"/>
      <c r="B353"/>
      <c r="C353"/>
      <c r="D353"/>
      <c r="E353"/>
      <c r="F353"/>
    </row>
    <row r="354" spans="1:6" x14ac:dyDescent="0.2">
      <c r="A354"/>
      <c r="B354"/>
      <c r="C354"/>
      <c r="D354"/>
      <c r="E354"/>
      <c r="F354"/>
    </row>
    <row r="355" spans="1:6" x14ac:dyDescent="0.2">
      <c r="A355"/>
      <c r="B355"/>
      <c r="C355"/>
      <c r="D355"/>
      <c r="E355"/>
      <c r="F355"/>
    </row>
    <row r="356" spans="1:6" x14ac:dyDescent="0.2">
      <c r="A356"/>
      <c r="B356"/>
      <c r="C356"/>
      <c r="D356"/>
      <c r="E356"/>
      <c r="F356"/>
    </row>
    <row r="357" spans="1:6" x14ac:dyDescent="0.2">
      <c r="A357"/>
      <c r="B357"/>
      <c r="C357"/>
      <c r="D357"/>
      <c r="E357"/>
      <c r="F357"/>
    </row>
    <row r="358" spans="1:6" x14ac:dyDescent="0.2">
      <c r="A358"/>
      <c r="B358"/>
      <c r="C358"/>
      <c r="D358"/>
      <c r="E358"/>
      <c r="F358"/>
    </row>
    <row r="359" spans="1:6" x14ac:dyDescent="0.2">
      <c r="A359"/>
      <c r="B359"/>
      <c r="C359"/>
      <c r="D359"/>
      <c r="E359"/>
      <c r="F359"/>
    </row>
    <row r="360" spans="1:6" x14ac:dyDescent="0.2">
      <c r="A360"/>
      <c r="B360"/>
      <c r="C360"/>
      <c r="D360"/>
      <c r="E360"/>
      <c r="F360"/>
    </row>
    <row r="361" spans="1:6" x14ac:dyDescent="0.2">
      <c r="A361"/>
      <c r="B361"/>
      <c r="C361"/>
      <c r="D361"/>
      <c r="E361"/>
      <c r="F361"/>
    </row>
    <row r="362" spans="1:6" x14ac:dyDescent="0.2">
      <c r="A362"/>
      <c r="B362"/>
      <c r="C362"/>
      <c r="D362"/>
      <c r="E362"/>
      <c r="F362"/>
    </row>
    <row r="363" spans="1:6" x14ac:dyDescent="0.2">
      <c r="A363"/>
      <c r="B363"/>
      <c r="C363"/>
      <c r="D363"/>
      <c r="E363"/>
      <c r="F363"/>
    </row>
    <row r="364" spans="1:6" x14ac:dyDescent="0.2">
      <c r="A364"/>
      <c r="B364"/>
      <c r="C364"/>
      <c r="D364"/>
      <c r="E364"/>
      <c r="F364"/>
    </row>
    <row r="365" spans="1:6" x14ac:dyDescent="0.2">
      <c r="A365"/>
      <c r="B365"/>
      <c r="C365"/>
      <c r="D365"/>
      <c r="E365"/>
      <c r="F365"/>
    </row>
    <row r="366" spans="1:6" x14ac:dyDescent="0.2">
      <c r="A366"/>
      <c r="B366"/>
      <c r="C366"/>
      <c r="D366"/>
      <c r="E366"/>
      <c r="F366"/>
    </row>
    <row r="367" spans="1:6" x14ac:dyDescent="0.2">
      <c r="A367"/>
      <c r="B367"/>
      <c r="C367"/>
      <c r="D367"/>
      <c r="E367"/>
      <c r="F367"/>
    </row>
    <row r="368" spans="1:6" x14ac:dyDescent="0.2">
      <c r="A368"/>
      <c r="B368"/>
      <c r="C368"/>
      <c r="D368"/>
      <c r="E368"/>
      <c r="F368"/>
    </row>
    <row r="369" spans="1:6" x14ac:dyDescent="0.2">
      <c r="A369"/>
      <c r="B369"/>
      <c r="C369"/>
      <c r="D369"/>
      <c r="E369"/>
      <c r="F369"/>
    </row>
    <row r="370" spans="1:6" x14ac:dyDescent="0.2">
      <c r="A370"/>
      <c r="B370"/>
      <c r="C370"/>
      <c r="D370"/>
      <c r="E370"/>
      <c r="F370"/>
    </row>
    <row r="371" spans="1:6" x14ac:dyDescent="0.2">
      <c r="A371"/>
      <c r="B371"/>
      <c r="C371"/>
      <c r="D371"/>
      <c r="E371"/>
      <c r="F371"/>
    </row>
    <row r="372" spans="1:6" x14ac:dyDescent="0.2">
      <c r="A372"/>
      <c r="B372"/>
      <c r="C372"/>
      <c r="D372"/>
      <c r="E372"/>
      <c r="F372"/>
    </row>
    <row r="373" spans="1:6" x14ac:dyDescent="0.2">
      <c r="A373"/>
      <c r="B373"/>
      <c r="C373"/>
      <c r="D373"/>
      <c r="E373"/>
      <c r="F373"/>
    </row>
    <row r="374" spans="1:6" x14ac:dyDescent="0.2">
      <c r="A374"/>
      <c r="B374"/>
      <c r="C374"/>
      <c r="D374"/>
      <c r="E374"/>
      <c r="F374"/>
    </row>
    <row r="375" spans="1:6" x14ac:dyDescent="0.2">
      <c r="A375"/>
      <c r="B375"/>
      <c r="C375"/>
      <c r="D375"/>
      <c r="E375"/>
      <c r="F375"/>
    </row>
    <row r="376" spans="1:6" x14ac:dyDescent="0.2">
      <c r="A376"/>
      <c r="B376"/>
      <c r="C376"/>
      <c r="D376"/>
      <c r="E376"/>
      <c r="F376"/>
    </row>
    <row r="377" spans="1:6" x14ac:dyDescent="0.2">
      <c r="A377"/>
      <c r="B377"/>
      <c r="C377"/>
      <c r="D377"/>
      <c r="E377"/>
      <c r="F377"/>
    </row>
    <row r="378" spans="1:6" x14ac:dyDescent="0.2">
      <c r="A378"/>
      <c r="B378"/>
      <c r="C378"/>
      <c r="D378"/>
      <c r="E378"/>
      <c r="F378"/>
    </row>
    <row r="379" spans="1:6" x14ac:dyDescent="0.2">
      <c r="A379"/>
      <c r="B379"/>
      <c r="C379"/>
      <c r="D379"/>
      <c r="E379"/>
      <c r="F379"/>
    </row>
    <row r="380" spans="1:6" x14ac:dyDescent="0.2">
      <c r="A380"/>
      <c r="B380"/>
      <c r="C380"/>
      <c r="D380"/>
      <c r="E380"/>
      <c r="F380"/>
    </row>
    <row r="381" spans="1:6" x14ac:dyDescent="0.2">
      <c r="A381"/>
      <c r="B381"/>
      <c r="C381"/>
      <c r="D381"/>
      <c r="E381"/>
      <c r="F381"/>
    </row>
    <row r="382" spans="1:6" x14ac:dyDescent="0.2">
      <c r="A382"/>
      <c r="B382"/>
      <c r="C382"/>
      <c r="D382"/>
      <c r="E382"/>
      <c r="F382"/>
    </row>
    <row r="383" spans="1:6" x14ac:dyDescent="0.2">
      <c r="A383"/>
      <c r="B383"/>
      <c r="C383"/>
      <c r="D383"/>
      <c r="E383"/>
      <c r="F383"/>
    </row>
    <row r="384" spans="1:6" x14ac:dyDescent="0.2">
      <c r="A384"/>
      <c r="B384"/>
      <c r="C384"/>
      <c r="D384"/>
      <c r="E384"/>
      <c r="F384"/>
    </row>
    <row r="385" spans="1:6" x14ac:dyDescent="0.2">
      <c r="A385"/>
      <c r="B385"/>
      <c r="C385"/>
      <c r="D385"/>
      <c r="E385"/>
      <c r="F385"/>
    </row>
    <row r="386" spans="1:6" x14ac:dyDescent="0.2">
      <c r="A386"/>
      <c r="B386"/>
      <c r="C386"/>
      <c r="D386"/>
      <c r="E386"/>
      <c r="F386"/>
    </row>
    <row r="387" spans="1:6" x14ac:dyDescent="0.2">
      <c r="A387"/>
      <c r="B387"/>
      <c r="C387"/>
      <c r="D387"/>
      <c r="E387"/>
      <c r="F387"/>
    </row>
    <row r="388" spans="1:6" x14ac:dyDescent="0.2">
      <c r="A388"/>
      <c r="B388"/>
      <c r="C388"/>
      <c r="D388"/>
      <c r="E388"/>
      <c r="F388"/>
    </row>
    <row r="389" spans="1:6" x14ac:dyDescent="0.2">
      <c r="A389"/>
      <c r="B389"/>
      <c r="C389"/>
      <c r="D389"/>
      <c r="E389"/>
      <c r="F389"/>
    </row>
    <row r="390" spans="1:6" x14ac:dyDescent="0.2">
      <c r="A390"/>
      <c r="B390"/>
      <c r="C390"/>
      <c r="D390"/>
      <c r="E390"/>
      <c r="F390"/>
    </row>
    <row r="391" spans="1:6" x14ac:dyDescent="0.2">
      <c r="A391"/>
      <c r="B391"/>
      <c r="C391"/>
      <c r="D391"/>
      <c r="E391"/>
      <c r="F391"/>
    </row>
    <row r="392" spans="1:6" x14ac:dyDescent="0.2">
      <c r="A392"/>
      <c r="B392"/>
      <c r="C392"/>
      <c r="D392"/>
      <c r="E392"/>
      <c r="F392"/>
    </row>
    <row r="393" spans="1:6" x14ac:dyDescent="0.2">
      <c r="A393"/>
      <c r="B393"/>
      <c r="C393"/>
      <c r="D393"/>
      <c r="E393"/>
      <c r="F393"/>
    </row>
    <row r="394" spans="1:6" x14ac:dyDescent="0.2">
      <c r="A394"/>
      <c r="B394"/>
      <c r="C394"/>
      <c r="D394"/>
      <c r="E394"/>
      <c r="F394"/>
    </row>
    <row r="395" spans="1:6" x14ac:dyDescent="0.2">
      <c r="A395"/>
      <c r="B395"/>
      <c r="C395"/>
      <c r="D395"/>
      <c r="E395"/>
      <c r="F395"/>
    </row>
    <row r="396" spans="1:6" x14ac:dyDescent="0.2">
      <c r="A396"/>
      <c r="B396"/>
      <c r="C396"/>
      <c r="D396"/>
      <c r="E396"/>
      <c r="F396"/>
    </row>
    <row r="397" spans="1:6" x14ac:dyDescent="0.2">
      <c r="A397"/>
      <c r="B397"/>
      <c r="C397"/>
      <c r="D397"/>
      <c r="E397"/>
      <c r="F397"/>
    </row>
    <row r="398" spans="1:6" x14ac:dyDescent="0.2">
      <c r="A398"/>
      <c r="B398"/>
      <c r="C398"/>
      <c r="D398"/>
      <c r="E398"/>
      <c r="F398"/>
    </row>
    <row r="399" spans="1:6" x14ac:dyDescent="0.2">
      <c r="A399"/>
      <c r="B399"/>
      <c r="C399"/>
      <c r="D399"/>
      <c r="E399"/>
      <c r="F399"/>
    </row>
    <row r="400" spans="1:6" x14ac:dyDescent="0.2">
      <c r="A400"/>
      <c r="B400"/>
      <c r="C400"/>
      <c r="D400"/>
      <c r="E400"/>
      <c r="F400"/>
    </row>
    <row r="401" spans="1:6" x14ac:dyDescent="0.2">
      <c r="A401"/>
      <c r="B401"/>
      <c r="C401"/>
      <c r="D401"/>
      <c r="E401"/>
      <c r="F401"/>
    </row>
    <row r="402" spans="1:6" x14ac:dyDescent="0.2">
      <c r="A402"/>
      <c r="B402"/>
      <c r="C402"/>
      <c r="D402"/>
      <c r="E402"/>
      <c r="F402"/>
    </row>
    <row r="403" spans="1:6" x14ac:dyDescent="0.2">
      <c r="A403"/>
      <c r="B403"/>
      <c r="C403"/>
      <c r="D403"/>
      <c r="E403"/>
      <c r="F403"/>
    </row>
    <row r="404" spans="1:6" x14ac:dyDescent="0.2">
      <c r="A404"/>
      <c r="B404"/>
      <c r="C404"/>
      <c r="D404"/>
      <c r="E404"/>
      <c r="F404"/>
    </row>
    <row r="405" spans="1:6" x14ac:dyDescent="0.2">
      <c r="A405"/>
      <c r="B405"/>
      <c r="C405"/>
      <c r="D405"/>
      <c r="E405"/>
      <c r="F405"/>
    </row>
    <row r="406" spans="1:6" x14ac:dyDescent="0.2">
      <c r="A406"/>
      <c r="B406"/>
      <c r="C406"/>
      <c r="D406"/>
      <c r="E406"/>
      <c r="F406"/>
    </row>
    <row r="407" spans="1:6" x14ac:dyDescent="0.2">
      <c r="A407"/>
      <c r="B407"/>
      <c r="C407"/>
      <c r="D407"/>
      <c r="E407"/>
      <c r="F407"/>
    </row>
    <row r="408" spans="1:6" x14ac:dyDescent="0.2">
      <c r="A408"/>
      <c r="B408"/>
      <c r="C408"/>
      <c r="D408"/>
      <c r="E408"/>
      <c r="F408"/>
    </row>
    <row r="409" spans="1:6" x14ac:dyDescent="0.2">
      <c r="A409"/>
      <c r="B409"/>
      <c r="C409"/>
      <c r="D409"/>
      <c r="E409"/>
      <c r="F409"/>
    </row>
    <row r="410" spans="1:6" x14ac:dyDescent="0.2">
      <c r="A410"/>
      <c r="B410"/>
      <c r="C410"/>
      <c r="D410"/>
      <c r="E410"/>
      <c r="F410"/>
    </row>
    <row r="411" spans="1:6" x14ac:dyDescent="0.2">
      <c r="A411"/>
      <c r="B411"/>
      <c r="C411"/>
      <c r="D411"/>
      <c r="E411"/>
      <c r="F411"/>
    </row>
    <row r="412" spans="1:6" x14ac:dyDescent="0.2">
      <c r="A412"/>
      <c r="B412"/>
      <c r="C412"/>
      <c r="D412"/>
      <c r="E412"/>
      <c r="F412"/>
    </row>
    <row r="413" spans="1:6" x14ac:dyDescent="0.2">
      <c r="A413"/>
      <c r="B413"/>
      <c r="C413"/>
      <c r="D413"/>
      <c r="E413"/>
      <c r="F413"/>
    </row>
    <row r="414" spans="1:6" x14ac:dyDescent="0.2">
      <c r="A414"/>
      <c r="B414"/>
      <c r="C414"/>
      <c r="D414"/>
      <c r="E414"/>
      <c r="F414"/>
    </row>
    <row r="415" spans="1:6" x14ac:dyDescent="0.2">
      <c r="A415"/>
      <c r="B415"/>
      <c r="C415"/>
      <c r="D415"/>
      <c r="E415"/>
      <c r="F415"/>
    </row>
    <row r="416" spans="1:6" x14ac:dyDescent="0.2">
      <c r="A416"/>
      <c r="B416"/>
      <c r="C416"/>
      <c r="D416"/>
      <c r="E416"/>
      <c r="F416"/>
    </row>
    <row r="417" spans="1:6" x14ac:dyDescent="0.2">
      <c r="A417"/>
      <c r="B417"/>
      <c r="C417"/>
      <c r="D417"/>
      <c r="E417"/>
      <c r="F417"/>
    </row>
    <row r="418" spans="1:6" x14ac:dyDescent="0.2">
      <c r="A418"/>
      <c r="B418"/>
      <c r="C418"/>
      <c r="D418"/>
      <c r="E418"/>
      <c r="F418"/>
    </row>
    <row r="419" spans="1:6" x14ac:dyDescent="0.2">
      <c r="A419"/>
      <c r="B419"/>
      <c r="C419"/>
      <c r="D419"/>
      <c r="E419"/>
      <c r="F419"/>
    </row>
    <row r="420" spans="1:6" x14ac:dyDescent="0.2">
      <c r="A420"/>
      <c r="B420"/>
      <c r="C420"/>
      <c r="D420"/>
      <c r="E420"/>
      <c r="F420"/>
    </row>
    <row r="421" spans="1:6" x14ac:dyDescent="0.2">
      <c r="A421"/>
      <c r="B421"/>
      <c r="C421"/>
      <c r="D421"/>
      <c r="E421"/>
      <c r="F421"/>
    </row>
    <row r="422" spans="1:6" x14ac:dyDescent="0.2">
      <c r="A422"/>
      <c r="B422"/>
      <c r="C422"/>
      <c r="D422"/>
      <c r="E422"/>
      <c r="F422"/>
    </row>
    <row r="423" spans="1:6" x14ac:dyDescent="0.2">
      <c r="A423"/>
      <c r="B423"/>
      <c r="C423"/>
      <c r="D423"/>
      <c r="E423"/>
      <c r="F423"/>
    </row>
    <row r="424" spans="1:6" x14ac:dyDescent="0.2">
      <c r="A424"/>
      <c r="B424"/>
      <c r="C424"/>
      <c r="D424"/>
      <c r="E424"/>
      <c r="F424"/>
    </row>
    <row r="425" spans="1:6" x14ac:dyDescent="0.2">
      <c r="A425"/>
      <c r="B425"/>
      <c r="C425"/>
      <c r="D425"/>
      <c r="E425"/>
      <c r="F425"/>
    </row>
    <row r="426" spans="1:6" x14ac:dyDescent="0.2">
      <c r="A426"/>
      <c r="B426"/>
      <c r="C426"/>
      <c r="D426"/>
      <c r="E426"/>
      <c r="F426"/>
    </row>
    <row r="427" spans="1:6" x14ac:dyDescent="0.2">
      <c r="A427"/>
      <c r="B427"/>
      <c r="C427"/>
      <c r="D427"/>
      <c r="E427"/>
      <c r="F427"/>
    </row>
    <row r="428" spans="1:6" x14ac:dyDescent="0.2">
      <c r="A428"/>
      <c r="B428"/>
      <c r="C428"/>
      <c r="D428"/>
      <c r="E428"/>
      <c r="F428"/>
    </row>
    <row r="429" spans="1:6" x14ac:dyDescent="0.2">
      <c r="A429"/>
      <c r="B429"/>
      <c r="C429"/>
      <c r="D429"/>
      <c r="E429"/>
      <c r="F429"/>
    </row>
    <row r="430" spans="1:6" x14ac:dyDescent="0.2">
      <c r="A430"/>
      <c r="B430"/>
      <c r="C430"/>
      <c r="D430"/>
      <c r="E430"/>
      <c r="F430"/>
    </row>
    <row r="431" spans="1:6" x14ac:dyDescent="0.2">
      <c r="A431"/>
      <c r="B431"/>
      <c r="C431"/>
      <c r="D431"/>
      <c r="E431"/>
      <c r="F431"/>
    </row>
    <row r="432" spans="1:6" x14ac:dyDescent="0.2">
      <c r="A432"/>
      <c r="B432"/>
      <c r="C432"/>
      <c r="D432"/>
      <c r="E432"/>
      <c r="F432"/>
    </row>
    <row r="433" spans="1:6" x14ac:dyDescent="0.2">
      <c r="A433"/>
      <c r="B433"/>
      <c r="C433"/>
      <c r="D433"/>
      <c r="E433"/>
      <c r="F433"/>
    </row>
    <row r="434" spans="1:6" x14ac:dyDescent="0.2">
      <c r="A434"/>
      <c r="B434"/>
      <c r="C434"/>
      <c r="D434"/>
      <c r="E434"/>
      <c r="F434"/>
    </row>
    <row r="435" spans="1:6" x14ac:dyDescent="0.2">
      <c r="A435"/>
      <c r="B435"/>
      <c r="C435"/>
      <c r="D435"/>
      <c r="E435"/>
      <c r="F435"/>
    </row>
    <row r="436" spans="1:6" x14ac:dyDescent="0.2">
      <c r="A436"/>
      <c r="B436"/>
      <c r="C436"/>
      <c r="D436"/>
      <c r="E436"/>
      <c r="F436"/>
    </row>
    <row r="437" spans="1:6" x14ac:dyDescent="0.2">
      <c r="A437"/>
      <c r="B437"/>
      <c r="C437"/>
      <c r="D437"/>
      <c r="E437"/>
      <c r="F437"/>
    </row>
    <row r="438" spans="1:6" x14ac:dyDescent="0.2">
      <c r="A438"/>
      <c r="B438"/>
      <c r="C438"/>
      <c r="D438"/>
      <c r="E438"/>
      <c r="F438"/>
    </row>
    <row r="439" spans="1:6" x14ac:dyDescent="0.2">
      <c r="A439"/>
      <c r="B439"/>
      <c r="C439"/>
      <c r="D439"/>
      <c r="E439"/>
      <c r="F439"/>
    </row>
    <row r="440" spans="1:6" x14ac:dyDescent="0.2">
      <c r="A440"/>
      <c r="B440"/>
      <c r="C440"/>
      <c r="D440"/>
      <c r="E440"/>
      <c r="F440"/>
    </row>
    <row r="441" spans="1:6" x14ac:dyDescent="0.2">
      <c r="A441"/>
      <c r="B441"/>
      <c r="C441"/>
      <c r="D441"/>
      <c r="E441"/>
      <c r="F441"/>
    </row>
    <row r="442" spans="1:6" x14ac:dyDescent="0.2">
      <c r="A442"/>
      <c r="B442"/>
      <c r="C442"/>
      <c r="D442"/>
      <c r="E442"/>
      <c r="F442"/>
    </row>
    <row r="443" spans="1:6" x14ac:dyDescent="0.2">
      <c r="A443"/>
      <c r="B443"/>
      <c r="C443"/>
      <c r="D443"/>
      <c r="E443"/>
      <c r="F443"/>
    </row>
    <row r="444" spans="1:6" x14ac:dyDescent="0.2">
      <c r="A444"/>
      <c r="B444"/>
      <c r="C444"/>
      <c r="D444"/>
      <c r="E444"/>
      <c r="F444"/>
    </row>
    <row r="445" spans="1:6" x14ac:dyDescent="0.2">
      <c r="A445"/>
      <c r="B445"/>
      <c r="C445"/>
      <c r="D445"/>
      <c r="E445"/>
      <c r="F445"/>
    </row>
    <row r="446" spans="1:6" x14ac:dyDescent="0.2">
      <c r="A446"/>
      <c r="B446"/>
      <c r="C446"/>
      <c r="D446"/>
      <c r="E446"/>
      <c r="F446"/>
    </row>
    <row r="447" spans="1:6" x14ac:dyDescent="0.2">
      <c r="A447"/>
      <c r="B447"/>
      <c r="C447"/>
      <c r="D447"/>
      <c r="E447"/>
      <c r="F447"/>
    </row>
    <row r="448" spans="1:6" x14ac:dyDescent="0.2">
      <c r="A448"/>
      <c r="B448"/>
      <c r="C448"/>
      <c r="D448"/>
      <c r="E448"/>
      <c r="F448"/>
    </row>
    <row r="449" spans="1:6" x14ac:dyDescent="0.2">
      <c r="A449"/>
      <c r="B449"/>
      <c r="C449"/>
      <c r="D449"/>
      <c r="E449"/>
      <c r="F449"/>
    </row>
    <row r="450" spans="1:6" x14ac:dyDescent="0.2">
      <c r="A450"/>
      <c r="B450"/>
      <c r="C450"/>
      <c r="D450"/>
      <c r="E450"/>
      <c r="F450"/>
    </row>
    <row r="451" spans="1:6" x14ac:dyDescent="0.2">
      <c r="A451"/>
      <c r="B451"/>
      <c r="C451"/>
      <c r="D451"/>
      <c r="E451"/>
      <c r="F451"/>
    </row>
    <row r="452" spans="1:6" x14ac:dyDescent="0.2">
      <c r="A452"/>
      <c r="B452"/>
      <c r="C452"/>
      <c r="D452"/>
      <c r="E452"/>
      <c r="F452"/>
    </row>
    <row r="453" spans="1:6" x14ac:dyDescent="0.2">
      <c r="A453"/>
      <c r="B453"/>
      <c r="C453"/>
      <c r="D453"/>
      <c r="E453"/>
      <c r="F453"/>
    </row>
    <row r="454" spans="1:6" x14ac:dyDescent="0.2">
      <c r="A454"/>
      <c r="B454"/>
      <c r="C454"/>
      <c r="D454"/>
      <c r="E454"/>
      <c r="F454"/>
    </row>
    <row r="455" spans="1:6" x14ac:dyDescent="0.2">
      <c r="A455"/>
      <c r="B455"/>
      <c r="C455"/>
      <c r="D455"/>
      <c r="E455"/>
      <c r="F455"/>
    </row>
    <row r="456" spans="1:6" x14ac:dyDescent="0.2">
      <c r="A456"/>
      <c r="B456"/>
      <c r="C456"/>
      <c r="D456"/>
      <c r="E456"/>
      <c r="F456"/>
    </row>
    <row r="457" spans="1:6" x14ac:dyDescent="0.2">
      <c r="A457"/>
      <c r="B457"/>
      <c r="C457"/>
      <c r="D457"/>
      <c r="E457"/>
      <c r="F457"/>
    </row>
    <row r="458" spans="1:6" x14ac:dyDescent="0.2">
      <c r="A458"/>
      <c r="B458"/>
      <c r="C458"/>
      <c r="D458"/>
      <c r="E458"/>
      <c r="F458"/>
    </row>
    <row r="459" spans="1:6" x14ac:dyDescent="0.2">
      <c r="A459"/>
      <c r="B459"/>
      <c r="C459"/>
      <c r="D459"/>
      <c r="E459"/>
      <c r="F459"/>
    </row>
    <row r="460" spans="1:6" x14ac:dyDescent="0.2">
      <c r="A460"/>
      <c r="B460"/>
      <c r="C460"/>
      <c r="D460"/>
      <c r="E460"/>
      <c r="F460"/>
    </row>
    <row r="461" spans="1:6" x14ac:dyDescent="0.2">
      <c r="A461"/>
      <c r="B461"/>
      <c r="C461"/>
      <c r="D461"/>
      <c r="E461"/>
      <c r="F461"/>
    </row>
    <row r="462" spans="1:6" x14ac:dyDescent="0.2">
      <c r="A462"/>
      <c r="B462"/>
      <c r="C462"/>
      <c r="D462"/>
      <c r="E462"/>
      <c r="F462"/>
    </row>
    <row r="463" spans="1:6" x14ac:dyDescent="0.2">
      <c r="A463"/>
      <c r="B463"/>
      <c r="C463"/>
      <c r="D463"/>
      <c r="E463"/>
      <c r="F463"/>
    </row>
    <row r="464" spans="1:6" x14ac:dyDescent="0.2">
      <c r="A464"/>
      <c r="B464"/>
      <c r="C464"/>
      <c r="D464"/>
      <c r="E464"/>
      <c r="F464"/>
    </row>
    <row r="465" spans="1:6" x14ac:dyDescent="0.2">
      <c r="A465"/>
      <c r="B465"/>
      <c r="C465"/>
      <c r="D465"/>
      <c r="E465"/>
      <c r="F465"/>
    </row>
    <row r="466" spans="1:6" x14ac:dyDescent="0.2">
      <c r="A466"/>
      <c r="B466"/>
      <c r="C466"/>
      <c r="D466"/>
      <c r="E466"/>
      <c r="F466"/>
    </row>
    <row r="467" spans="1:6" x14ac:dyDescent="0.2">
      <c r="A467"/>
      <c r="B467"/>
      <c r="C467"/>
      <c r="D467"/>
      <c r="E467"/>
      <c r="F467"/>
    </row>
    <row r="468" spans="1:6" x14ac:dyDescent="0.2">
      <c r="A468"/>
      <c r="B468"/>
      <c r="C468"/>
      <c r="D468"/>
      <c r="E468"/>
      <c r="F468"/>
    </row>
    <row r="469" spans="1:6" x14ac:dyDescent="0.2">
      <c r="A469"/>
      <c r="B469"/>
      <c r="C469"/>
      <c r="D469"/>
      <c r="E469"/>
      <c r="F469"/>
    </row>
    <row r="470" spans="1:6" x14ac:dyDescent="0.2">
      <c r="A470"/>
      <c r="B470"/>
      <c r="C470"/>
      <c r="D470"/>
      <c r="E470"/>
      <c r="F470"/>
    </row>
    <row r="471" spans="1:6" x14ac:dyDescent="0.2">
      <c r="A471"/>
      <c r="B471"/>
      <c r="C471"/>
      <c r="D471"/>
      <c r="E471"/>
      <c r="F471"/>
    </row>
    <row r="472" spans="1:6" x14ac:dyDescent="0.2">
      <c r="A472"/>
      <c r="B472"/>
      <c r="C472"/>
      <c r="D472"/>
      <c r="E472"/>
      <c r="F472"/>
    </row>
    <row r="473" spans="1:6" x14ac:dyDescent="0.2">
      <c r="A473"/>
      <c r="B473"/>
      <c r="C473"/>
      <c r="D473"/>
      <c r="E473"/>
      <c r="F473"/>
    </row>
    <row r="474" spans="1:6" x14ac:dyDescent="0.2">
      <c r="A474"/>
      <c r="B474"/>
      <c r="C474"/>
      <c r="D474"/>
      <c r="E474"/>
      <c r="F474"/>
    </row>
    <row r="475" spans="1:6" x14ac:dyDescent="0.2">
      <c r="A475"/>
      <c r="B475"/>
      <c r="C475"/>
      <c r="D475"/>
      <c r="E475"/>
      <c r="F475"/>
    </row>
    <row r="476" spans="1:6" x14ac:dyDescent="0.2">
      <c r="A476"/>
      <c r="B476"/>
      <c r="C476"/>
      <c r="D476"/>
      <c r="E476"/>
      <c r="F476"/>
    </row>
    <row r="477" spans="1:6" x14ac:dyDescent="0.2">
      <c r="A477"/>
      <c r="B477"/>
      <c r="C477"/>
      <c r="D477"/>
      <c r="E477"/>
      <c r="F477"/>
    </row>
    <row r="478" spans="1:6" x14ac:dyDescent="0.2">
      <c r="A478"/>
      <c r="B478"/>
      <c r="C478"/>
      <c r="D478"/>
      <c r="E478"/>
      <c r="F478"/>
    </row>
    <row r="479" spans="1:6" x14ac:dyDescent="0.2">
      <c r="A479"/>
      <c r="B479"/>
      <c r="C479"/>
      <c r="D479"/>
      <c r="E479"/>
      <c r="F479"/>
    </row>
    <row r="480" spans="1:6" x14ac:dyDescent="0.2">
      <c r="A480"/>
      <c r="B480"/>
      <c r="C480"/>
      <c r="D480"/>
      <c r="E480"/>
      <c r="F480"/>
    </row>
    <row r="481" spans="1:6" x14ac:dyDescent="0.2">
      <c r="A481"/>
      <c r="B481"/>
      <c r="C481"/>
      <c r="D481"/>
      <c r="E481"/>
      <c r="F481"/>
    </row>
    <row r="482" spans="1:6" x14ac:dyDescent="0.2">
      <c r="A482"/>
      <c r="B482"/>
      <c r="C482"/>
      <c r="D482"/>
      <c r="E482"/>
      <c r="F482"/>
    </row>
    <row r="483" spans="1:6" x14ac:dyDescent="0.2">
      <c r="A483"/>
      <c r="B483"/>
      <c r="C483"/>
      <c r="D483"/>
      <c r="E483"/>
      <c r="F483"/>
    </row>
    <row r="484" spans="1:6" x14ac:dyDescent="0.2">
      <c r="A484"/>
      <c r="B484"/>
      <c r="C484"/>
      <c r="D484"/>
      <c r="E484"/>
      <c r="F484"/>
    </row>
    <row r="485" spans="1:6" x14ac:dyDescent="0.2">
      <c r="A485"/>
      <c r="B485"/>
      <c r="C485"/>
      <c r="D485"/>
      <c r="E485"/>
      <c r="F485"/>
    </row>
    <row r="486" spans="1:6" x14ac:dyDescent="0.2">
      <c r="A486"/>
      <c r="B486"/>
      <c r="C486"/>
      <c r="D486"/>
      <c r="E486"/>
      <c r="F486"/>
    </row>
    <row r="487" spans="1:6" x14ac:dyDescent="0.2">
      <c r="A487"/>
      <c r="B487"/>
      <c r="C487"/>
      <c r="D487"/>
      <c r="E487"/>
      <c r="F487"/>
    </row>
    <row r="488" spans="1:6" x14ac:dyDescent="0.2">
      <c r="A488"/>
      <c r="B488"/>
      <c r="C488"/>
      <c r="D488"/>
      <c r="E488"/>
      <c r="F488"/>
    </row>
    <row r="489" spans="1:6" x14ac:dyDescent="0.2">
      <c r="A489"/>
      <c r="B489"/>
      <c r="C489"/>
      <c r="D489"/>
      <c r="E489"/>
      <c r="F489"/>
    </row>
    <row r="490" spans="1:6" x14ac:dyDescent="0.2">
      <c r="A490"/>
      <c r="B490"/>
      <c r="C490"/>
      <c r="D490"/>
      <c r="E490"/>
      <c r="F490"/>
    </row>
    <row r="491" spans="1:6" x14ac:dyDescent="0.2">
      <c r="A491"/>
      <c r="B491"/>
      <c r="C491"/>
      <c r="D491"/>
      <c r="E491"/>
      <c r="F491"/>
    </row>
    <row r="492" spans="1:6" x14ac:dyDescent="0.2">
      <c r="A492"/>
      <c r="B492"/>
      <c r="C492"/>
      <c r="D492"/>
      <c r="E492"/>
      <c r="F492"/>
    </row>
    <row r="493" spans="1:6" x14ac:dyDescent="0.2">
      <c r="A493"/>
      <c r="B493"/>
      <c r="C493"/>
      <c r="D493"/>
      <c r="E493"/>
      <c r="F493"/>
    </row>
    <row r="494" spans="1:6" x14ac:dyDescent="0.2">
      <c r="A494"/>
      <c r="B494"/>
      <c r="C494"/>
      <c r="D494"/>
      <c r="E494"/>
      <c r="F494"/>
    </row>
    <row r="495" spans="1:6" x14ac:dyDescent="0.2">
      <c r="A495"/>
      <c r="B495"/>
      <c r="C495"/>
      <c r="D495"/>
      <c r="E495"/>
      <c r="F495"/>
    </row>
    <row r="496" spans="1:6" x14ac:dyDescent="0.2">
      <c r="A496"/>
      <c r="B496"/>
      <c r="C496"/>
      <c r="D496"/>
      <c r="E496"/>
      <c r="F496"/>
    </row>
    <row r="497" spans="1:6" x14ac:dyDescent="0.2">
      <c r="A497"/>
      <c r="B497"/>
      <c r="C497"/>
      <c r="D497"/>
      <c r="E497"/>
      <c r="F497"/>
    </row>
    <row r="498" spans="1:6" x14ac:dyDescent="0.2">
      <c r="A498"/>
      <c r="B498"/>
      <c r="C498"/>
      <c r="D498"/>
      <c r="E498"/>
      <c r="F498"/>
    </row>
    <row r="499" spans="1:6" x14ac:dyDescent="0.2">
      <c r="A499"/>
      <c r="B499"/>
      <c r="C499"/>
      <c r="D499"/>
      <c r="E499"/>
      <c r="F499"/>
    </row>
    <row r="500" spans="1:6" x14ac:dyDescent="0.2">
      <c r="A500"/>
      <c r="B500"/>
      <c r="C500"/>
      <c r="D500"/>
      <c r="E500"/>
      <c r="F500"/>
    </row>
    <row r="501" spans="1:6" x14ac:dyDescent="0.2">
      <c r="A501"/>
      <c r="B501"/>
      <c r="C501"/>
      <c r="D501"/>
      <c r="E501"/>
      <c r="F501"/>
    </row>
    <row r="502" spans="1:6" x14ac:dyDescent="0.2">
      <c r="A502"/>
      <c r="B502"/>
      <c r="C502"/>
      <c r="D502"/>
      <c r="E502"/>
      <c r="F502"/>
    </row>
    <row r="503" spans="1:6" x14ac:dyDescent="0.2">
      <c r="A503"/>
      <c r="B503"/>
      <c r="C503"/>
      <c r="D503"/>
      <c r="E503"/>
      <c r="F503"/>
    </row>
    <row r="504" spans="1:6" x14ac:dyDescent="0.2">
      <c r="A504"/>
      <c r="B504"/>
      <c r="C504"/>
      <c r="D504"/>
      <c r="E504"/>
      <c r="F504"/>
    </row>
    <row r="505" spans="1:6" x14ac:dyDescent="0.2">
      <c r="A505"/>
      <c r="B505"/>
      <c r="C505"/>
      <c r="D505"/>
      <c r="E505"/>
      <c r="F505"/>
    </row>
    <row r="506" spans="1:6" x14ac:dyDescent="0.2">
      <c r="A506"/>
      <c r="B506"/>
      <c r="C506"/>
      <c r="D506"/>
      <c r="E506"/>
      <c r="F506"/>
    </row>
    <row r="507" spans="1:6" x14ac:dyDescent="0.2">
      <c r="A507"/>
      <c r="B507"/>
      <c r="C507"/>
      <c r="D507"/>
      <c r="E507"/>
      <c r="F507"/>
    </row>
    <row r="508" spans="1:6" x14ac:dyDescent="0.2">
      <c r="A508"/>
      <c r="B508"/>
      <c r="C508"/>
      <c r="D508"/>
      <c r="E508"/>
      <c r="F508"/>
    </row>
    <row r="509" spans="1:6" x14ac:dyDescent="0.2">
      <c r="A509"/>
      <c r="B509"/>
      <c r="C509"/>
      <c r="D509"/>
      <c r="E509"/>
      <c r="F509"/>
    </row>
    <row r="510" spans="1:6" x14ac:dyDescent="0.2">
      <c r="A510"/>
      <c r="B510"/>
      <c r="C510"/>
      <c r="D510"/>
      <c r="E510"/>
      <c r="F510"/>
    </row>
    <row r="511" spans="1:6" x14ac:dyDescent="0.2">
      <c r="A511"/>
      <c r="B511"/>
      <c r="C511"/>
      <c r="D511"/>
      <c r="E511"/>
      <c r="F511"/>
    </row>
    <row r="512" spans="1:6" x14ac:dyDescent="0.2">
      <c r="A512"/>
      <c r="B512"/>
      <c r="C512"/>
      <c r="D512"/>
      <c r="E512"/>
      <c r="F512"/>
    </row>
    <row r="513" spans="1:6" x14ac:dyDescent="0.2">
      <c r="A513"/>
      <c r="B513"/>
      <c r="C513"/>
      <c r="D513"/>
      <c r="E513"/>
      <c r="F513"/>
    </row>
    <row r="514" spans="1:6" x14ac:dyDescent="0.2">
      <c r="A514"/>
      <c r="B514"/>
      <c r="C514"/>
      <c r="D514"/>
      <c r="E514"/>
      <c r="F514"/>
    </row>
    <row r="515" spans="1:6" x14ac:dyDescent="0.2">
      <c r="A515"/>
      <c r="B515"/>
      <c r="C515"/>
      <c r="D515"/>
      <c r="E515"/>
      <c r="F515"/>
    </row>
    <row r="516" spans="1:6" x14ac:dyDescent="0.2">
      <c r="A516"/>
      <c r="B516"/>
      <c r="C516"/>
      <c r="D516"/>
      <c r="E516"/>
      <c r="F516"/>
    </row>
    <row r="517" spans="1:6" x14ac:dyDescent="0.2">
      <c r="A517"/>
      <c r="B517"/>
      <c r="C517"/>
      <c r="D517"/>
      <c r="E517"/>
      <c r="F517"/>
    </row>
    <row r="518" spans="1:6" x14ac:dyDescent="0.2">
      <c r="A518"/>
      <c r="B518"/>
      <c r="C518"/>
      <c r="D518"/>
      <c r="E518"/>
      <c r="F518"/>
    </row>
    <row r="519" spans="1:6" x14ac:dyDescent="0.2">
      <c r="A519"/>
      <c r="B519"/>
      <c r="C519"/>
      <c r="D519"/>
      <c r="E519"/>
      <c r="F519"/>
    </row>
    <row r="520" spans="1:6" x14ac:dyDescent="0.2">
      <c r="A520"/>
      <c r="B520"/>
      <c r="C520"/>
      <c r="D520"/>
      <c r="E520"/>
      <c r="F520"/>
    </row>
    <row r="521" spans="1:6" x14ac:dyDescent="0.2">
      <c r="A521"/>
      <c r="B521"/>
      <c r="C521"/>
      <c r="D521"/>
      <c r="E521"/>
      <c r="F521"/>
    </row>
    <row r="522" spans="1:6" x14ac:dyDescent="0.2">
      <c r="A522"/>
      <c r="B522"/>
      <c r="C522"/>
      <c r="D522"/>
      <c r="E522"/>
      <c r="F522"/>
    </row>
    <row r="523" spans="1:6" x14ac:dyDescent="0.2">
      <c r="A523"/>
      <c r="B523"/>
      <c r="C523"/>
      <c r="D523"/>
      <c r="E523"/>
      <c r="F523"/>
    </row>
    <row r="524" spans="1:6" x14ac:dyDescent="0.2">
      <c r="A524"/>
      <c r="B524"/>
      <c r="C524"/>
      <c r="D524"/>
      <c r="E524"/>
      <c r="F524"/>
    </row>
    <row r="525" spans="1:6" x14ac:dyDescent="0.2">
      <c r="A525"/>
      <c r="B525"/>
      <c r="C525"/>
      <c r="D525"/>
      <c r="E525"/>
      <c r="F525"/>
    </row>
    <row r="526" spans="1:6" x14ac:dyDescent="0.2">
      <c r="A526"/>
      <c r="B526"/>
      <c r="C526"/>
      <c r="D526"/>
      <c r="E526"/>
      <c r="F526"/>
    </row>
    <row r="527" spans="1:6" x14ac:dyDescent="0.2">
      <c r="A527"/>
      <c r="B527"/>
      <c r="C527"/>
      <c r="D527"/>
      <c r="E527"/>
      <c r="F527"/>
    </row>
    <row r="528" spans="1:6" x14ac:dyDescent="0.2">
      <c r="A528"/>
      <c r="B528"/>
      <c r="C528"/>
      <c r="D528"/>
      <c r="E528"/>
      <c r="F528"/>
    </row>
    <row r="529" spans="1:6" x14ac:dyDescent="0.2">
      <c r="A529"/>
      <c r="B529"/>
      <c r="C529"/>
      <c r="D529"/>
      <c r="E529"/>
      <c r="F529"/>
    </row>
    <row r="530" spans="1:6" x14ac:dyDescent="0.2">
      <c r="A530"/>
      <c r="B530"/>
      <c r="C530"/>
      <c r="D530"/>
      <c r="E530"/>
      <c r="F530"/>
    </row>
    <row r="531" spans="1:6" x14ac:dyDescent="0.2">
      <c r="A531"/>
      <c r="B531"/>
      <c r="C531"/>
      <c r="D531"/>
      <c r="E531"/>
      <c r="F531"/>
    </row>
    <row r="532" spans="1:6" x14ac:dyDescent="0.2">
      <c r="A532"/>
      <c r="B532"/>
      <c r="C532"/>
      <c r="D532"/>
      <c r="E532"/>
      <c r="F532"/>
    </row>
    <row r="533" spans="1:6" x14ac:dyDescent="0.2">
      <c r="A533"/>
      <c r="B533"/>
      <c r="C533"/>
      <c r="D533"/>
      <c r="E533"/>
      <c r="F533"/>
    </row>
    <row r="534" spans="1:6" x14ac:dyDescent="0.2">
      <c r="A534"/>
      <c r="B534"/>
      <c r="C534"/>
      <c r="D534"/>
      <c r="E534"/>
      <c r="F534"/>
    </row>
    <row r="535" spans="1:6" x14ac:dyDescent="0.2">
      <c r="A535"/>
      <c r="B535"/>
      <c r="C535"/>
      <c r="D535"/>
      <c r="E535"/>
      <c r="F535"/>
    </row>
    <row r="536" spans="1:6" x14ac:dyDescent="0.2">
      <c r="A536"/>
      <c r="B536"/>
      <c r="C536"/>
      <c r="D536"/>
      <c r="E536"/>
      <c r="F536"/>
    </row>
    <row r="537" spans="1:6" x14ac:dyDescent="0.2">
      <c r="A537"/>
      <c r="B537"/>
      <c r="C537"/>
      <c r="D537"/>
      <c r="E537"/>
      <c r="F537"/>
    </row>
    <row r="538" spans="1:6" x14ac:dyDescent="0.2">
      <c r="A538"/>
      <c r="B538"/>
      <c r="C538"/>
      <c r="D538"/>
      <c r="E538"/>
      <c r="F538"/>
    </row>
    <row r="539" spans="1:6" x14ac:dyDescent="0.2">
      <c r="A539"/>
      <c r="B539"/>
      <c r="C539"/>
      <c r="D539"/>
      <c r="E539"/>
      <c r="F539"/>
    </row>
    <row r="540" spans="1:6" x14ac:dyDescent="0.2">
      <c r="A540"/>
      <c r="B540"/>
      <c r="C540"/>
      <c r="D540"/>
      <c r="E540"/>
      <c r="F540"/>
    </row>
    <row r="541" spans="1:6" x14ac:dyDescent="0.2">
      <c r="A541"/>
      <c r="B541"/>
      <c r="C541"/>
      <c r="D541"/>
      <c r="E541"/>
      <c r="F541"/>
    </row>
    <row r="542" spans="1:6" x14ac:dyDescent="0.2">
      <c r="A542"/>
      <c r="B542"/>
      <c r="C542"/>
      <c r="D542"/>
      <c r="E542"/>
      <c r="F542"/>
    </row>
    <row r="543" spans="1:6" x14ac:dyDescent="0.2">
      <c r="A543"/>
      <c r="B543"/>
      <c r="C543"/>
      <c r="D543"/>
      <c r="E543"/>
      <c r="F543"/>
    </row>
    <row r="544" spans="1:6" x14ac:dyDescent="0.2">
      <c r="A544"/>
      <c r="B544"/>
      <c r="C544"/>
      <c r="D544"/>
      <c r="E544"/>
      <c r="F544"/>
    </row>
    <row r="545" spans="1:6" x14ac:dyDescent="0.2">
      <c r="A545"/>
      <c r="B545"/>
      <c r="C545"/>
      <c r="D545"/>
      <c r="E545"/>
      <c r="F545"/>
    </row>
    <row r="546" spans="1:6" x14ac:dyDescent="0.2">
      <c r="A546"/>
      <c r="B546"/>
      <c r="C546"/>
      <c r="D546"/>
      <c r="E546"/>
      <c r="F546"/>
    </row>
    <row r="547" spans="1:6" x14ac:dyDescent="0.2">
      <c r="A547"/>
      <c r="B547"/>
      <c r="C547"/>
      <c r="D547"/>
      <c r="E547"/>
      <c r="F547"/>
    </row>
    <row r="548" spans="1:6" x14ac:dyDescent="0.2">
      <c r="A548"/>
      <c r="B548"/>
      <c r="C548"/>
      <c r="D548"/>
      <c r="E548"/>
      <c r="F548"/>
    </row>
    <row r="549" spans="1:6" x14ac:dyDescent="0.2">
      <c r="A549"/>
      <c r="B549"/>
      <c r="C549"/>
      <c r="D549"/>
      <c r="E549"/>
      <c r="F549"/>
    </row>
    <row r="550" spans="1:6" x14ac:dyDescent="0.2">
      <c r="A550"/>
      <c r="B550"/>
      <c r="C550"/>
      <c r="D550"/>
      <c r="E550"/>
      <c r="F550"/>
    </row>
    <row r="551" spans="1:6" x14ac:dyDescent="0.2">
      <c r="A551"/>
      <c r="B551"/>
      <c r="C551"/>
      <c r="D551"/>
      <c r="E551"/>
      <c r="F551"/>
    </row>
    <row r="552" spans="1:6" x14ac:dyDescent="0.2">
      <c r="A552"/>
      <c r="B552"/>
      <c r="C552"/>
      <c r="D552"/>
      <c r="E552"/>
      <c r="F552"/>
    </row>
    <row r="553" spans="1:6" x14ac:dyDescent="0.2">
      <c r="A553"/>
      <c r="B553"/>
      <c r="C553"/>
      <c r="D553"/>
      <c r="E553"/>
      <c r="F553"/>
    </row>
    <row r="554" spans="1:6" x14ac:dyDescent="0.2">
      <c r="A554"/>
      <c r="B554"/>
      <c r="C554"/>
      <c r="D554"/>
      <c r="E554"/>
      <c r="F554"/>
    </row>
    <row r="555" spans="1:6" x14ac:dyDescent="0.2">
      <c r="A555"/>
      <c r="B555"/>
      <c r="C555"/>
      <c r="D555"/>
      <c r="E555"/>
      <c r="F555"/>
    </row>
    <row r="556" spans="1:6" x14ac:dyDescent="0.2">
      <c r="A556"/>
      <c r="B556"/>
      <c r="C556"/>
      <c r="D556"/>
      <c r="E556"/>
      <c r="F556"/>
    </row>
    <row r="557" spans="1:6" x14ac:dyDescent="0.2">
      <c r="A557"/>
      <c r="B557"/>
      <c r="C557"/>
      <c r="D557"/>
      <c r="E557"/>
      <c r="F557"/>
    </row>
    <row r="558" spans="1:6" x14ac:dyDescent="0.2">
      <c r="A558"/>
      <c r="B558"/>
      <c r="C558"/>
      <c r="D558"/>
      <c r="E558"/>
      <c r="F558"/>
    </row>
    <row r="559" spans="1:6" x14ac:dyDescent="0.2">
      <c r="A559"/>
      <c r="B559"/>
      <c r="C559"/>
      <c r="D559"/>
      <c r="E559"/>
      <c r="F559"/>
    </row>
    <row r="560" spans="1:6" x14ac:dyDescent="0.2">
      <c r="A560"/>
      <c r="B560"/>
      <c r="C560"/>
      <c r="D560"/>
      <c r="E560"/>
      <c r="F560"/>
    </row>
    <row r="561" spans="1:6" x14ac:dyDescent="0.2">
      <c r="A561"/>
      <c r="B561"/>
      <c r="C561"/>
      <c r="D561"/>
      <c r="E561"/>
      <c r="F561"/>
    </row>
    <row r="562" spans="1:6" x14ac:dyDescent="0.2">
      <c r="A562"/>
      <c r="B562"/>
      <c r="C562"/>
      <c r="D562"/>
      <c r="E562"/>
      <c r="F562"/>
    </row>
    <row r="563" spans="1:6" x14ac:dyDescent="0.2">
      <c r="A563"/>
      <c r="B563"/>
      <c r="C563"/>
      <c r="D563"/>
      <c r="E563"/>
      <c r="F563"/>
    </row>
    <row r="564" spans="1:6" x14ac:dyDescent="0.2">
      <c r="A564"/>
      <c r="B564"/>
      <c r="C564"/>
      <c r="D564"/>
      <c r="E564"/>
      <c r="F564"/>
    </row>
    <row r="565" spans="1:6" x14ac:dyDescent="0.2">
      <c r="A565"/>
      <c r="B565"/>
      <c r="C565"/>
      <c r="D565"/>
      <c r="E565"/>
      <c r="F565"/>
    </row>
    <row r="566" spans="1:6" x14ac:dyDescent="0.2">
      <c r="A566"/>
      <c r="B566"/>
      <c r="C566"/>
      <c r="D566"/>
      <c r="E566"/>
      <c r="F566"/>
    </row>
    <row r="567" spans="1:6" x14ac:dyDescent="0.2">
      <c r="A567"/>
      <c r="B567"/>
      <c r="C567"/>
      <c r="D567"/>
      <c r="E567"/>
      <c r="F567"/>
    </row>
    <row r="568" spans="1:6" x14ac:dyDescent="0.2">
      <c r="A568"/>
      <c r="B568"/>
      <c r="C568"/>
      <c r="D568"/>
      <c r="E568"/>
      <c r="F568"/>
    </row>
    <row r="569" spans="1:6" x14ac:dyDescent="0.2">
      <c r="A569"/>
      <c r="B569"/>
      <c r="C569"/>
      <c r="D569"/>
      <c r="E569"/>
      <c r="F569"/>
    </row>
    <row r="570" spans="1:6" x14ac:dyDescent="0.2">
      <c r="A570"/>
      <c r="B570"/>
      <c r="C570"/>
      <c r="D570"/>
      <c r="E570"/>
      <c r="F570"/>
    </row>
    <row r="571" spans="1:6" x14ac:dyDescent="0.2">
      <c r="A571"/>
      <c r="B571"/>
      <c r="C571"/>
      <c r="D571"/>
      <c r="E571"/>
      <c r="F571"/>
    </row>
    <row r="572" spans="1:6" x14ac:dyDescent="0.2">
      <c r="A572"/>
      <c r="B572"/>
      <c r="C572"/>
      <c r="D572"/>
      <c r="E572"/>
      <c r="F572"/>
    </row>
    <row r="573" spans="1:6" x14ac:dyDescent="0.2">
      <c r="A573"/>
      <c r="B573"/>
      <c r="C573"/>
      <c r="D573"/>
      <c r="E573"/>
      <c r="F573"/>
    </row>
    <row r="574" spans="1:6" x14ac:dyDescent="0.2">
      <c r="A574"/>
      <c r="B574"/>
      <c r="C574"/>
      <c r="D574"/>
      <c r="E574"/>
      <c r="F574"/>
    </row>
    <row r="575" spans="1:6" x14ac:dyDescent="0.2">
      <c r="A575"/>
      <c r="B575"/>
      <c r="C575"/>
      <c r="D575"/>
      <c r="E575"/>
      <c r="F575"/>
    </row>
    <row r="576" spans="1:6" x14ac:dyDescent="0.2">
      <c r="A576"/>
      <c r="B576"/>
      <c r="C576"/>
      <c r="D576"/>
      <c r="E576"/>
      <c r="F576"/>
    </row>
    <row r="577" spans="1:6" x14ac:dyDescent="0.2">
      <c r="A577"/>
      <c r="B577"/>
      <c r="C577"/>
      <c r="D577"/>
      <c r="E577"/>
      <c r="F577"/>
    </row>
    <row r="578" spans="1:6" x14ac:dyDescent="0.2">
      <c r="A578"/>
      <c r="B578"/>
      <c r="C578"/>
      <c r="D578"/>
      <c r="E578"/>
      <c r="F578"/>
    </row>
    <row r="579" spans="1:6" x14ac:dyDescent="0.2">
      <c r="A579"/>
      <c r="B579"/>
      <c r="C579"/>
      <c r="D579"/>
      <c r="E579"/>
      <c r="F579"/>
    </row>
    <row r="580" spans="1:6" x14ac:dyDescent="0.2">
      <c r="A580"/>
      <c r="B580"/>
      <c r="C580"/>
      <c r="D580"/>
      <c r="E580"/>
      <c r="F580"/>
    </row>
    <row r="581" spans="1:6" x14ac:dyDescent="0.2">
      <c r="A581"/>
      <c r="B581"/>
      <c r="C581"/>
      <c r="D581"/>
      <c r="E581"/>
      <c r="F581"/>
    </row>
    <row r="582" spans="1:6" x14ac:dyDescent="0.2">
      <c r="A582"/>
      <c r="B582"/>
      <c r="C582"/>
      <c r="D582"/>
      <c r="E582"/>
      <c r="F582"/>
    </row>
    <row r="583" spans="1:6" x14ac:dyDescent="0.2">
      <c r="A583"/>
      <c r="B583"/>
      <c r="C583"/>
      <c r="D583"/>
      <c r="E583"/>
      <c r="F583"/>
    </row>
    <row r="584" spans="1:6" x14ac:dyDescent="0.2">
      <c r="A584"/>
      <c r="B584"/>
      <c r="C584"/>
      <c r="D584"/>
      <c r="E584"/>
      <c r="F584"/>
    </row>
    <row r="585" spans="1:6" x14ac:dyDescent="0.2">
      <c r="A585"/>
      <c r="B585"/>
      <c r="C585"/>
      <c r="D585"/>
      <c r="E585"/>
      <c r="F585"/>
    </row>
    <row r="586" spans="1:6" x14ac:dyDescent="0.2">
      <c r="A586"/>
      <c r="B586"/>
      <c r="C586"/>
      <c r="D586"/>
      <c r="E586"/>
      <c r="F586"/>
    </row>
    <row r="587" spans="1:6" x14ac:dyDescent="0.2">
      <c r="A587"/>
      <c r="B587"/>
      <c r="C587"/>
      <c r="D587"/>
      <c r="E587"/>
      <c r="F587"/>
    </row>
    <row r="588" spans="1:6" x14ac:dyDescent="0.2">
      <c r="A588"/>
      <c r="B588"/>
      <c r="C588"/>
      <c r="D588"/>
      <c r="E588"/>
      <c r="F588"/>
    </row>
    <row r="589" spans="1:6" x14ac:dyDescent="0.2">
      <c r="A589"/>
      <c r="B589"/>
      <c r="C589"/>
      <c r="D589"/>
      <c r="E589"/>
      <c r="F589"/>
    </row>
    <row r="590" spans="1:6" x14ac:dyDescent="0.2">
      <c r="A590"/>
      <c r="B590"/>
      <c r="C590"/>
      <c r="D590"/>
      <c r="E590"/>
      <c r="F590"/>
    </row>
    <row r="591" spans="1:6" x14ac:dyDescent="0.2">
      <c r="A591"/>
      <c r="B591"/>
      <c r="C591"/>
      <c r="D591"/>
      <c r="E591"/>
      <c r="F591"/>
    </row>
    <row r="592" spans="1:6" x14ac:dyDescent="0.2">
      <c r="A592"/>
      <c r="B592"/>
      <c r="C592"/>
      <c r="D592"/>
      <c r="E592"/>
      <c r="F592"/>
    </row>
    <row r="593" spans="1:6" x14ac:dyDescent="0.2">
      <c r="A593"/>
      <c r="B593"/>
      <c r="C593"/>
      <c r="D593"/>
      <c r="E593"/>
      <c r="F593"/>
    </row>
    <row r="594" spans="1:6" x14ac:dyDescent="0.2">
      <c r="A594"/>
      <c r="B594"/>
      <c r="C594"/>
      <c r="D594"/>
      <c r="E594"/>
      <c r="F594"/>
    </row>
    <row r="595" spans="1:6" x14ac:dyDescent="0.2">
      <c r="A595"/>
      <c r="B595"/>
      <c r="C595"/>
      <c r="D595"/>
      <c r="E595"/>
      <c r="F595"/>
    </row>
    <row r="596" spans="1:6" x14ac:dyDescent="0.2">
      <c r="A596"/>
      <c r="B596"/>
      <c r="C596"/>
      <c r="D596"/>
      <c r="E596"/>
      <c r="F596"/>
    </row>
    <row r="597" spans="1:6" x14ac:dyDescent="0.2">
      <c r="A597"/>
      <c r="B597"/>
      <c r="C597"/>
      <c r="D597"/>
      <c r="E597"/>
      <c r="F597"/>
    </row>
    <row r="598" spans="1:6" x14ac:dyDescent="0.2">
      <c r="A598"/>
      <c r="B598"/>
      <c r="C598"/>
      <c r="D598"/>
      <c r="E598"/>
      <c r="F598"/>
    </row>
    <row r="599" spans="1:6" x14ac:dyDescent="0.2">
      <c r="A599"/>
      <c r="B599"/>
      <c r="C599"/>
      <c r="D599"/>
      <c r="E599"/>
      <c r="F599"/>
    </row>
    <row r="600" spans="1:6" x14ac:dyDescent="0.2">
      <c r="A600"/>
      <c r="B600"/>
      <c r="C600"/>
      <c r="D600"/>
      <c r="E600"/>
      <c r="F600"/>
    </row>
    <row r="601" spans="1:6" x14ac:dyDescent="0.2">
      <c r="A601"/>
      <c r="B601"/>
      <c r="C601"/>
      <c r="D601"/>
      <c r="E601"/>
      <c r="F601"/>
    </row>
    <row r="602" spans="1:6" x14ac:dyDescent="0.2">
      <c r="A602"/>
      <c r="B602"/>
      <c r="C602"/>
      <c r="D602"/>
      <c r="E602"/>
      <c r="F602"/>
    </row>
    <row r="603" spans="1:6" x14ac:dyDescent="0.2">
      <c r="A603"/>
      <c r="B603"/>
      <c r="C603"/>
      <c r="D603"/>
      <c r="E603"/>
      <c r="F603"/>
    </row>
    <row r="604" spans="1:6" x14ac:dyDescent="0.2">
      <c r="A604"/>
      <c r="B604"/>
      <c r="C604"/>
      <c r="D604"/>
      <c r="E604"/>
      <c r="F604"/>
    </row>
    <row r="605" spans="1:6" x14ac:dyDescent="0.2">
      <c r="A605"/>
      <c r="B605"/>
      <c r="C605"/>
      <c r="D605"/>
      <c r="E605"/>
      <c r="F605"/>
    </row>
    <row r="606" spans="1:6" x14ac:dyDescent="0.2">
      <c r="A606"/>
      <c r="B606"/>
      <c r="C606"/>
      <c r="D606"/>
      <c r="E606"/>
      <c r="F606"/>
    </row>
    <row r="607" spans="1:6" x14ac:dyDescent="0.2">
      <c r="A607"/>
      <c r="B607"/>
      <c r="C607"/>
      <c r="D607"/>
      <c r="E607"/>
      <c r="F607"/>
    </row>
    <row r="608" spans="1:6" x14ac:dyDescent="0.2">
      <c r="A608"/>
      <c r="B608"/>
      <c r="C608"/>
      <c r="D608"/>
      <c r="E608"/>
      <c r="F608"/>
    </row>
    <row r="609" spans="1:6" x14ac:dyDescent="0.2">
      <c r="A609"/>
      <c r="B609"/>
      <c r="C609"/>
      <c r="D609"/>
      <c r="E609"/>
      <c r="F609"/>
    </row>
    <row r="610" spans="1:6" x14ac:dyDescent="0.2">
      <c r="A610"/>
      <c r="B610"/>
      <c r="C610"/>
      <c r="D610"/>
      <c r="E610"/>
      <c r="F610"/>
    </row>
    <row r="611" spans="1:6" x14ac:dyDescent="0.2">
      <c r="A611"/>
      <c r="B611"/>
      <c r="C611"/>
      <c r="D611"/>
      <c r="E611"/>
      <c r="F611"/>
    </row>
    <row r="612" spans="1:6" x14ac:dyDescent="0.2">
      <c r="A612"/>
      <c r="B612"/>
      <c r="C612"/>
      <c r="D612"/>
      <c r="E612"/>
      <c r="F612"/>
    </row>
    <row r="613" spans="1:6" x14ac:dyDescent="0.2">
      <c r="A613"/>
      <c r="B613"/>
      <c r="C613"/>
      <c r="D613"/>
      <c r="E613"/>
      <c r="F613"/>
    </row>
    <row r="614" spans="1:6" x14ac:dyDescent="0.2">
      <c r="A614"/>
      <c r="B614"/>
      <c r="C614"/>
      <c r="D614"/>
      <c r="E614"/>
      <c r="F614"/>
    </row>
    <row r="615" spans="1:6" x14ac:dyDescent="0.2">
      <c r="A615"/>
      <c r="B615"/>
      <c r="C615"/>
      <c r="D615"/>
      <c r="E615"/>
      <c r="F615"/>
    </row>
    <row r="616" spans="1:6" x14ac:dyDescent="0.2">
      <c r="A616"/>
      <c r="B616"/>
      <c r="C616"/>
      <c r="D616"/>
      <c r="E616"/>
      <c r="F616"/>
    </row>
    <row r="617" spans="1:6" x14ac:dyDescent="0.2">
      <c r="A617"/>
      <c r="B617"/>
      <c r="C617"/>
      <c r="D617"/>
      <c r="E617"/>
      <c r="F617"/>
    </row>
    <row r="618" spans="1:6" x14ac:dyDescent="0.2">
      <c r="A618"/>
      <c r="B618"/>
      <c r="C618"/>
      <c r="D618"/>
      <c r="E618"/>
      <c r="F618"/>
    </row>
    <row r="619" spans="1:6" x14ac:dyDescent="0.2">
      <c r="A619"/>
      <c r="B619"/>
      <c r="C619"/>
      <c r="D619"/>
      <c r="E619"/>
      <c r="F619"/>
    </row>
    <row r="620" spans="1:6" x14ac:dyDescent="0.2">
      <c r="A620"/>
      <c r="B620"/>
      <c r="C620"/>
      <c r="D620"/>
      <c r="E620"/>
      <c r="F620"/>
    </row>
    <row r="621" spans="1:6" x14ac:dyDescent="0.2">
      <c r="A621"/>
      <c r="B621"/>
      <c r="C621"/>
      <c r="D621"/>
      <c r="E621"/>
      <c r="F621"/>
    </row>
    <row r="622" spans="1:6" x14ac:dyDescent="0.2">
      <c r="A622"/>
      <c r="B622"/>
      <c r="C622"/>
      <c r="D622"/>
      <c r="E622"/>
      <c r="F622"/>
    </row>
    <row r="623" spans="1:6" x14ac:dyDescent="0.2">
      <c r="A623"/>
      <c r="B623"/>
      <c r="C623"/>
      <c r="D623"/>
      <c r="E623"/>
      <c r="F623"/>
    </row>
    <row r="624" spans="1:6" x14ac:dyDescent="0.2">
      <c r="A624"/>
      <c r="B624"/>
      <c r="C624"/>
      <c r="D624"/>
      <c r="E624"/>
      <c r="F624"/>
    </row>
    <row r="625" spans="1:6" x14ac:dyDescent="0.2">
      <c r="A625"/>
      <c r="B625"/>
      <c r="C625"/>
      <c r="D625"/>
      <c r="E625"/>
      <c r="F625"/>
    </row>
    <row r="626" spans="1:6" x14ac:dyDescent="0.2">
      <c r="A626"/>
      <c r="B626"/>
      <c r="C626"/>
      <c r="D626"/>
      <c r="E626"/>
      <c r="F626"/>
    </row>
    <row r="627" spans="1:6" x14ac:dyDescent="0.2">
      <c r="A627"/>
      <c r="B627"/>
      <c r="C627"/>
      <c r="D627"/>
      <c r="E627"/>
      <c r="F627"/>
    </row>
    <row r="628" spans="1:6" x14ac:dyDescent="0.2">
      <c r="A628"/>
      <c r="B628"/>
      <c r="C628"/>
      <c r="D628"/>
      <c r="E628"/>
      <c r="F628"/>
    </row>
    <row r="629" spans="1:6" x14ac:dyDescent="0.2">
      <c r="A629"/>
      <c r="B629"/>
      <c r="C629"/>
      <c r="D629"/>
      <c r="E629"/>
      <c r="F629"/>
    </row>
    <row r="630" spans="1:6" x14ac:dyDescent="0.2">
      <c r="A630"/>
      <c r="B630"/>
      <c r="C630"/>
      <c r="D630"/>
      <c r="E630"/>
      <c r="F630"/>
    </row>
    <row r="631" spans="1:6" x14ac:dyDescent="0.2">
      <c r="A631"/>
      <c r="B631"/>
      <c r="C631"/>
      <c r="D631"/>
      <c r="E631"/>
      <c r="F631"/>
    </row>
    <row r="632" spans="1:6" x14ac:dyDescent="0.2">
      <c r="A632"/>
      <c r="B632"/>
      <c r="C632"/>
      <c r="D632"/>
      <c r="E632"/>
      <c r="F632"/>
    </row>
    <row r="633" spans="1:6" x14ac:dyDescent="0.2">
      <c r="A633"/>
      <c r="B633"/>
      <c r="C633"/>
      <c r="D633"/>
      <c r="E633"/>
      <c r="F633"/>
    </row>
    <row r="634" spans="1:6" x14ac:dyDescent="0.2">
      <c r="A634"/>
      <c r="B634"/>
      <c r="C634"/>
      <c r="D634"/>
      <c r="E634"/>
      <c r="F634"/>
    </row>
    <row r="635" spans="1:6" x14ac:dyDescent="0.2">
      <c r="A635"/>
      <c r="B635"/>
      <c r="C635"/>
      <c r="D635"/>
      <c r="E635"/>
      <c r="F635"/>
    </row>
    <row r="636" spans="1:6" x14ac:dyDescent="0.2">
      <c r="A636"/>
      <c r="B636"/>
      <c r="C636"/>
      <c r="D636"/>
      <c r="E636"/>
      <c r="F636"/>
    </row>
    <row r="637" spans="1:6" x14ac:dyDescent="0.2">
      <c r="A637"/>
      <c r="B637"/>
      <c r="C637"/>
      <c r="D637"/>
      <c r="E637"/>
      <c r="F637"/>
    </row>
    <row r="638" spans="1:6" x14ac:dyDescent="0.2">
      <c r="A638"/>
      <c r="B638"/>
      <c r="C638"/>
      <c r="D638"/>
      <c r="E638"/>
      <c r="F638"/>
    </row>
    <row r="639" spans="1:6" x14ac:dyDescent="0.2">
      <c r="A639"/>
      <c r="B639"/>
      <c r="C639"/>
      <c r="D639"/>
      <c r="E639"/>
      <c r="F639"/>
    </row>
    <row r="640" spans="1:6" x14ac:dyDescent="0.2">
      <c r="A640"/>
      <c r="B640"/>
      <c r="C640"/>
      <c r="D640"/>
      <c r="E640"/>
      <c r="F640"/>
    </row>
    <row r="641" spans="1:6" x14ac:dyDescent="0.2">
      <c r="A641"/>
      <c r="B641"/>
      <c r="C641"/>
      <c r="D641"/>
      <c r="E641"/>
      <c r="F641"/>
    </row>
    <row r="642" spans="1:6" x14ac:dyDescent="0.2">
      <c r="A642"/>
      <c r="B642"/>
      <c r="C642"/>
      <c r="D642"/>
      <c r="E642"/>
      <c r="F642"/>
    </row>
    <row r="643" spans="1:6" x14ac:dyDescent="0.2">
      <c r="A643"/>
      <c r="B643"/>
      <c r="C643"/>
      <c r="D643"/>
      <c r="E643"/>
      <c r="F643"/>
    </row>
    <row r="644" spans="1:6" x14ac:dyDescent="0.2">
      <c r="A644"/>
      <c r="B644"/>
      <c r="C644"/>
      <c r="D644"/>
      <c r="E644"/>
      <c r="F644"/>
    </row>
    <row r="645" spans="1:6" x14ac:dyDescent="0.2">
      <c r="A645"/>
      <c r="B645"/>
      <c r="C645"/>
      <c r="D645"/>
      <c r="E645"/>
      <c r="F645"/>
    </row>
    <row r="646" spans="1:6" x14ac:dyDescent="0.2">
      <c r="A646"/>
      <c r="B646"/>
      <c r="C646"/>
      <c r="D646"/>
      <c r="E646"/>
      <c r="F646"/>
    </row>
    <row r="647" spans="1:6" x14ac:dyDescent="0.2">
      <c r="A647"/>
      <c r="B647"/>
      <c r="C647"/>
      <c r="D647"/>
      <c r="E647"/>
      <c r="F647"/>
    </row>
    <row r="648" spans="1:6" x14ac:dyDescent="0.2">
      <c r="A648"/>
      <c r="B648"/>
      <c r="C648"/>
      <c r="D648"/>
      <c r="E648"/>
      <c r="F648"/>
    </row>
    <row r="649" spans="1:6" x14ac:dyDescent="0.2">
      <c r="A649"/>
      <c r="B649"/>
      <c r="C649"/>
      <c r="D649"/>
      <c r="E649"/>
      <c r="F649"/>
    </row>
    <row r="650" spans="1:6" x14ac:dyDescent="0.2">
      <c r="A650"/>
      <c r="B650"/>
      <c r="C650"/>
      <c r="D650"/>
      <c r="E650"/>
      <c r="F650"/>
    </row>
    <row r="651" spans="1:6" x14ac:dyDescent="0.2">
      <c r="A651"/>
      <c r="B651"/>
      <c r="C651"/>
      <c r="D651"/>
      <c r="E651"/>
      <c r="F651"/>
    </row>
    <row r="652" spans="1:6" x14ac:dyDescent="0.2">
      <c r="A652"/>
      <c r="B652"/>
      <c r="C652"/>
      <c r="D652"/>
      <c r="E652"/>
      <c r="F652"/>
    </row>
    <row r="653" spans="1:6" x14ac:dyDescent="0.2">
      <c r="A653"/>
      <c r="B653"/>
      <c r="C653"/>
      <c r="D653"/>
      <c r="E653"/>
      <c r="F653"/>
    </row>
    <row r="654" spans="1:6" x14ac:dyDescent="0.2">
      <c r="A654"/>
      <c r="B654"/>
      <c r="C654"/>
      <c r="D654"/>
      <c r="E654"/>
      <c r="F654"/>
    </row>
    <row r="655" spans="1:6" x14ac:dyDescent="0.2">
      <c r="A655"/>
      <c r="B655"/>
      <c r="C655"/>
      <c r="D655"/>
      <c r="E655"/>
      <c r="F655"/>
    </row>
    <row r="656" spans="1:6" x14ac:dyDescent="0.2">
      <c r="A656"/>
      <c r="B656"/>
      <c r="C656"/>
      <c r="D656"/>
      <c r="E656"/>
      <c r="F656"/>
    </row>
    <row r="657" spans="1:6" x14ac:dyDescent="0.2">
      <c r="A657"/>
      <c r="B657"/>
      <c r="C657"/>
      <c r="D657"/>
      <c r="E657"/>
      <c r="F657"/>
    </row>
    <row r="658" spans="1:6" x14ac:dyDescent="0.2">
      <c r="A658"/>
      <c r="B658"/>
      <c r="C658"/>
      <c r="D658"/>
      <c r="E658"/>
      <c r="F658"/>
    </row>
    <row r="659" spans="1:6" x14ac:dyDescent="0.2">
      <c r="A659"/>
      <c r="B659"/>
      <c r="C659"/>
      <c r="D659"/>
      <c r="E659"/>
      <c r="F659"/>
    </row>
    <row r="660" spans="1:6" x14ac:dyDescent="0.2">
      <c r="A660"/>
      <c r="B660"/>
      <c r="C660"/>
      <c r="D660"/>
      <c r="E660"/>
      <c r="F660"/>
    </row>
    <row r="661" spans="1:6" x14ac:dyDescent="0.2">
      <c r="A661"/>
      <c r="B661"/>
      <c r="C661"/>
      <c r="D661"/>
      <c r="E661"/>
      <c r="F661"/>
    </row>
    <row r="662" spans="1:6" x14ac:dyDescent="0.2">
      <c r="A662"/>
      <c r="B662"/>
      <c r="C662"/>
      <c r="D662"/>
      <c r="E662"/>
      <c r="F662"/>
    </row>
    <row r="663" spans="1:6" x14ac:dyDescent="0.2">
      <c r="A663"/>
      <c r="B663"/>
      <c r="C663"/>
      <c r="D663"/>
      <c r="E663"/>
      <c r="F663"/>
    </row>
    <row r="664" spans="1:6" x14ac:dyDescent="0.2">
      <c r="A664"/>
      <c r="B664"/>
      <c r="C664"/>
      <c r="D664"/>
      <c r="E664"/>
      <c r="F664"/>
    </row>
    <row r="665" spans="1:6" x14ac:dyDescent="0.2">
      <c r="A665"/>
      <c r="B665"/>
      <c r="C665"/>
      <c r="D665"/>
      <c r="E665"/>
      <c r="F665"/>
    </row>
    <row r="666" spans="1:6" x14ac:dyDescent="0.2">
      <c r="A666"/>
      <c r="B666"/>
      <c r="C666"/>
      <c r="D666"/>
      <c r="E666"/>
      <c r="F666"/>
    </row>
    <row r="667" spans="1:6" x14ac:dyDescent="0.2">
      <c r="A667"/>
      <c r="B667"/>
      <c r="C667"/>
      <c r="D667"/>
      <c r="E667"/>
      <c r="F667"/>
    </row>
    <row r="668" spans="1:6" x14ac:dyDescent="0.2">
      <c r="A668"/>
      <c r="B668"/>
      <c r="C668"/>
      <c r="D668"/>
      <c r="E668"/>
      <c r="F668"/>
    </row>
    <row r="669" spans="1:6" x14ac:dyDescent="0.2">
      <c r="A669"/>
      <c r="B669"/>
      <c r="C669"/>
      <c r="D669"/>
      <c r="E669"/>
      <c r="F669"/>
    </row>
    <row r="670" spans="1:6" x14ac:dyDescent="0.2">
      <c r="A670"/>
      <c r="B670"/>
      <c r="C670"/>
      <c r="D670"/>
      <c r="E670"/>
      <c r="F670"/>
    </row>
    <row r="671" spans="1:6" x14ac:dyDescent="0.2">
      <c r="A671"/>
      <c r="B671"/>
      <c r="C671"/>
      <c r="D671"/>
      <c r="E671"/>
      <c r="F671"/>
    </row>
    <row r="672" spans="1:6" x14ac:dyDescent="0.2">
      <c r="A672"/>
      <c r="B672"/>
      <c r="C672"/>
      <c r="D672"/>
      <c r="E672"/>
      <c r="F672"/>
    </row>
    <row r="673" spans="1:6" x14ac:dyDescent="0.2">
      <c r="A673"/>
      <c r="B673"/>
      <c r="C673"/>
      <c r="D673"/>
      <c r="E673"/>
      <c r="F673"/>
    </row>
    <row r="674" spans="1:6" x14ac:dyDescent="0.2">
      <c r="A674"/>
      <c r="B674"/>
      <c r="C674"/>
      <c r="D674"/>
      <c r="E674"/>
      <c r="F674"/>
    </row>
    <row r="675" spans="1:6" x14ac:dyDescent="0.2">
      <c r="A675"/>
      <c r="B675"/>
      <c r="C675"/>
      <c r="D675"/>
      <c r="E675"/>
      <c r="F675"/>
    </row>
    <row r="676" spans="1:6" x14ac:dyDescent="0.2">
      <c r="A676"/>
      <c r="B676"/>
      <c r="C676"/>
      <c r="D676"/>
      <c r="E676"/>
      <c r="F676"/>
    </row>
    <row r="677" spans="1:6" x14ac:dyDescent="0.2">
      <c r="A677"/>
      <c r="B677"/>
      <c r="C677"/>
      <c r="D677"/>
      <c r="E677"/>
      <c r="F677"/>
    </row>
    <row r="678" spans="1:6" x14ac:dyDescent="0.2">
      <c r="A678"/>
      <c r="B678"/>
      <c r="C678"/>
      <c r="D678"/>
      <c r="E678"/>
      <c r="F678"/>
    </row>
    <row r="679" spans="1:6" x14ac:dyDescent="0.2">
      <c r="A679"/>
      <c r="B679"/>
      <c r="C679"/>
      <c r="D679"/>
      <c r="E679"/>
      <c r="F679"/>
    </row>
    <row r="680" spans="1:6" x14ac:dyDescent="0.2">
      <c r="A680"/>
      <c r="B680"/>
      <c r="C680"/>
      <c r="D680"/>
      <c r="E680"/>
      <c r="F680"/>
    </row>
    <row r="681" spans="1:6" x14ac:dyDescent="0.2">
      <c r="A681"/>
      <c r="B681"/>
      <c r="C681"/>
      <c r="D681"/>
      <c r="E681"/>
      <c r="F681"/>
    </row>
    <row r="682" spans="1:6" x14ac:dyDescent="0.2">
      <c r="A682"/>
      <c r="B682"/>
      <c r="C682"/>
      <c r="D682"/>
      <c r="E682"/>
      <c r="F682"/>
    </row>
    <row r="683" spans="1:6" x14ac:dyDescent="0.2">
      <c r="A683"/>
      <c r="B683"/>
      <c r="C683"/>
      <c r="D683"/>
      <c r="E683"/>
      <c r="F683"/>
    </row>
    <row r="684" spans="1:6" x14ac:dyDescent="0.2">
      <c r="A684"/>
      <c r="B684"/>
      <c r="C684"/>
      <c r="D684"/>
      <c r="E684"/>
      <c r="F684"/>
    </row>
    <row r="685" spans="1:6" x14ac:dyDescent="0.2">
      <c r="A685"/>
      <c r="B685"/>
      <c r="C685"/>
      <c r="D685"/>
      <c r="E685"/>
      <c r="F685"/>
    </row>
    <row r="686" spans="1:6" x14ac:dyDescent="0.2">
      <c r="A686"/>
      <c r="B686"/>
      <c r="C686"/>
      <c r="D686"/>
      <c r="E686"/>
      <c r="F686"/>
    </row>
    <row r="687" spans="1:6" x14ac:dyDescent="0.2">
      <c r="A687"/>
      <c r="B687"/>
      <c r="C687"/>
      <c r="D687"/>
      <c r="E687"/>
      <c r="F687"/>
    </row>
    <row r="688" spans="1:6" x14ac:dyDescent="0.2">
      <c r="A688"/>
      <c r="B688"/>
      <c r="C688"/>
      <c r="D688"/>
      <c r="E688"/>
      <c r="F688"/>
    </row>
    <row r="689" spans="1:6" x14ac:dyDescent="0.2">
      <c r="A689"/>
      <c r="B689"/>
      <c r="C689"/>
      <c r="D689"/>
      <c r="E689"/>
      <c r="F689"/>
    </row>
    <row r="690" spans="1:6" x14ac:dyDescent="0.2">
      <c r="A690"/>
      <c r="B690"/>
      <c r="C690"/>
      <c r="D690"/>
      <c r="E690"/>
      <c r="F690"/>
    </row>
    <row r="691" spans="1:6" x14ac:dyDescent="0.2">
      <c r="A691"/>
      <c r="B691"/>
      <c r="C691"/>
      <c r="D691"/>
      <c r="E691"/>
      <c r="F691"/>
    </row>
    <row r="692" spans="1:6" x14ac:dyDescent="0.2">
      <c r="A692"/>
      <c r="B692"/>
      <c r="C692"/>
      <c r="D692"/>
      <c r="E692"/>
      <c r="F692"/>
    </row>
    <row r="693" spans="1:6" x14ac:dyDescent="0.2">
      <c r="A693"/>
      <c r="B693"/>
      <c r="C693"/>
      <c r="D693"/>
      <c r="E693"/>
      <c r="F693"/>
    </row>
    <row r="694" spans="1:6" x14ac:dyDescent="0.2">
      <c r="A694"/>
      <c r="B694"/>
      <c r="C694"/>
      <c r="D694"/>
      <c r="E694"/>
      <c r="F694"/>
    </row>
    <row r="695" spans="1:6" x14ac:dyDescent="0.2">
      <c r="A695"/>
      <c r="B695"/>
      <c r="C695"/>
      <c r="D695"/>
      <c r="E695"/>
      <c r="F695"/>
    </row>
    <row r="696" spans="1:6" x14ac:dyDescent="0.2">
      <c r="A696"/>
      <c r="B696"/>
      <c r="C696"/>
      <c r="D696"/>
      <c r="E696"/>
      <c r="F696"/>
    </row>
    <row r="697" spans="1:6" x14ac:dyDescent="0.2">
      <c r="A697"/>
      <c r="B697"/>
      <c r="C697"/>
      <c r="D697"/>
      <c r="E697"/>
      <c r="F697"/>
    </row>
    <row r="698" spans="1:6" x14ac:dyDescent="0.2">
      <c r="A698"/>
      <c r="B698"/>
      <c r="C698"/>
      <c r="D698"/>
      <c r="E698"/>
      <c r="F698"/>
    </row>
    <row r="699" spans="1:6" x14ac:dyDescent="0.2">
      <c r="A699"/>
      <c r="B699"/>
      <c r="C699"/>
      <c r="D699"/>
      <c r="E699"/>
      <c r="F699"/>
    </row>
    <row r="700" spans="1:6" x14ac:dyDescent="0.2">
      <c r="A700"/>
      <c r="B700"/>
      <c r="C700"/>
      <c r="D700"/>
      <c r="E700"/>
      <c r="F700"/>
    </row>
    <row r="701" spans="1:6" x14ac:dyDescent="0.2">
      <c r="A701"/>
      <c r="B701"/>
      <c r="C701"/>
      <c r="D701"/>
      <c r="E701"/>
      <c r="F701"/>
    </row>
    <row r="702" spans="1:6" x14ac:dyDescent="0.2">
      <c r="A702"/>
      <c r="B702"/>
      <c r="C702"/>
      <c r="D702"/>
      <c r="E702"/>
      <c r="F702"/>
    </row>
    <row r="703" spans="1:6" x14ac:dyDescent="0.2">
      <c r="A703"/>
      <c r="B703"/>
      <c r="C703"/>
      <c r="D703"/>
      <c r="E703"/>
      <c r="F703"/>
    </row>
    <row r="704" spans="1:6" x14ac:dyDescent="0.2">
      <c r="A704"/>
      <c r="B704"/>
      <c r="C704"/>
      <c r="D704"/>
      <c r="E704"/>
      <c r="F704"/>
    </row>
    <row r="705" spans="1:6" x14ac:dyDescent="0.2">
      <c r="A705"/>
      <c r="B705"/>
      <c r="C705"/>
      <c r="D705"/>
      <c r="E705"/>
      <c r="F705"/>
    </row>
    <row r="706" spans="1:6" x14ac:dyDescent="0.2">
      <c r="A706"/>
      <c r="B706"/>
      <c r="C706"/>
      <c r="D706"/>
      <c r="E706"/>
      <c r="F706"/>
    </row>
    <row r="707" spans="1:6" x14ac:dyDescent="0.2">
      <c r="A707"/>
      <c r="B707"/>
      <c r="C707"/>
      <c r="D707"/>
      <c r="E707"/>
      <c r="F707"/>
    </row>
    <row r="708" spans="1:6" x14ac:dyDescent="0.2">
      <c r="A708"/>
      <c r="B708"/>
      <c r="C708"/>
      <c r="D708"/>
      <c r="E708"/>
      <c r="F708"/>
    </row>
    <row r="709" spans="1:6" x14ac:dyDescent="0.2">
      <c r="A709"/>
      <c r="B709"/>
      <c r="C709"/>
      <c r="D709"/>
      <c r="E709"/>
      <c r="F709"/>
    </row>
    <row r="710" spans="1:6" x14ac:dyDescent="0.2">
      <c r="A710"/>
      <c r="B710"/>
      <c r="C710"/>
      <c r="D710"/>
      <c r="E710"/>
      <c r="F710"/>
    </row>
    <row r="711" spans="1:6" x14ac:dyDescent="0.2">
      <c r="A711"/>
      <c r="B711"/>
      <c r="C711"/>
      <c r="D711"/>
      <c r="E711"/>
      <c r="F711"/>
    </row>
    <row r="712" spans="1:6" x14ac:dyDescent="0.2">
      <c r="A712"/>
      <c r="B712"/>
      <c r="C712"/>
      <c r="D712"/>
      <c r="E712"/>
      <c r="F712"/>
    </row>
    <row r="713" spans="1:6" x14ac:dyDescent="0.2">
      <c r="A713"/>
      <c r="B713"/>
      <c r="C713"/>
      <c r="D713"/>
      <c r="E713"/>
      <c r="F713"/>
    </row>
    <row r="714" spans="1:6" x14ac:dyDescent="0.2">
      <c r="A714"/>
      <c r="B714"/>
      <c r="C714"/>
      <c r="D714"/>
      <c r="E714"/>
      <c r="F714"/>
    </row>
    <row r="715" spans="1:6" x14ac:dyDescent="0.2">
      <c r="A715"/>
      <c r="B715"/>
      <c r="C715"/>
      <c r="D715"/>
      <c r="E715"/>
      <c r="F715"/>
    </row>
    <row r="716" spans="1:6" x14ac:dyDescent="0.2">
      <c r="A716"/>
      <c r="B716"/>
      <c r="C716"/>
      <c r="D716"/>
      <c r="E716"/>
      <c r="F716"/>
    </row>
    <row r="717" spans="1:6" x14ac:dyDescent="0.2">
      <c r="A717"/>
      <c r="B717"/>
      <c r="C717"/>
      <c r="D717"/>
      <c r="E717"/>
      <c r="F717"/>
    </row>
    <row r="718" spans="1:6" x14ac:dyDescent="0.2">
      <c r="A718"/>
      <c r="B718"/>
      <c r="C718"/>
      <c r="D718"/>
      <c r="E718"/>
      <c r="F718"/>
    </row>
    <row r="719" spans="1:6" x14ac:dyDescent="0.2">
      <c r="A719"/>
      <c r="B719"/>
      <c r="C719"/>
      <c r="D719"/>
      <c r="E719"/>
      <c r="F719"/>
    </row>
    <row r="720" spans="1:6" x14ac:dyDescent="0.2">
      <c r="A720"/>
      <c r="B720"/>
      <c r="C720"/>
      <c r="D720"/>
      <c r="E720"/>
      <c r="F720"/>
    </row>
    <row r="721" spans="1:6" x14ac:dyDescent="0.2">
      <c r="A721"/>
      <c r="B721"/>
      <c r="C721"/>
      <c r="D721"/>
      <c r="E721"/>
      <c r="F721"/>
    </row>
    <row r="722" spans="1:6" x14ac:dyDescent="0.2">
      <c r="A722"/>
      <c r="B722"/>
      <c r="C722"/>
      <c r="D722"/>
      <c r="E722"/>
      <c r="F722"/>
    </row>
    <row r="723" spans="1:6" x14ac:dyDescent="0.2">
      <c r="A723"/>
      <c r="B723"/>
      <c r="C723"/>
      <c r="D723"/>
      <c r="E723"/>
      <c r="F723"/>
    </row>
    <row r="724" spans="1:6" x14ac:dyDescent="0.2">
      <c r="A724"/>
      <c r="B724"/>
      <c r="C724"/>
      <c r="D724"/>
      <c r="E724"/>
      <c r="F724"/>
    </row>
    <row r="725" spans="1:6" x14ac:dyDescent="0.2">
      <c r="A725"/>
      <c r="B725"/>
      <c r="C725"/>
      <c r="D725"/>
      <c r="E725"/>
      <c r="F725"/>
    </row>
    <row r="726" spans="1:6" x14ac:dyDescent="0.2">
      <c r="A726"/>
      <c r="B726"/>
      <c r="C726"/>
      <c r="D726"/>
      <c r="E726"/>
      <c r="F726"/>
    </row>
    <row r="727" spans="1:6" x14ac:dyDescent="0.2">
      <c r="A727"/>
      <c r="B727"/>
      <c r="C727"/>
      <c r="D727"/>
      <c r="E727"/>
      <c r="F727"/>
    </row>
    <row r="728" spans="1:6" x14ac:dyDescent="0.2">
      <c r="A728"/>
      <c r="B728"/>
      <c r="C728"/>
      <c r="D728"/>
      <c r="E728"/>
      <c r="F728"/>
    </row>
    <row r="729" spans="1:6" x14ac:dyDescent="0.2">
      <c r="A729"/>
      <c r="B729"/>
      <c r="C729"/>
      <c r="D729"/>
      <c r="E729"/>
      <c r="F729"/>
    </row>
    <row r="730" spans="1:6" x14ac:dyDescent="0.2">
      <c r="A730"/>
      <c r="B730"/>
      <c r="C730"/>
      <c r="D730"/>
      <c r="E730"/>
      <c r="F730"/>
    </row>
    <row r="731" spans="1:6" x14ac:dyDescent="0.2">
      <c r="A731"/>
      <c r="B731"/>
      <c r="C731"/>
      <c r="D731"/>
      <c r="E731"/>
      <c r="F731"/>
    </row>
    <row r="732" spans="1:6" x14ac:dyDescent="0.2">
      <c r="A732"/>
      <c r="B732"/>
      <c r="C732"/>
      <c r="D732"/>
      <c r="E732"/>
      <c r="F732"/>
    </row>
    <row r="733" spans="1:6" x14ac:dyDescent="0.2">
      <c r="A733"/>
      <c r="B733"/>
      <c r="C733"/>
      <c r="D733"/>
      <c r="E733"/>
      <c r="F733"/>
    </row>
    <row r="734" spans="1:6" x14ac:dyDescent="0.2">
      <c r="A734"/>
      <c r="B734"/>
      <c r="C734"/>
      <c r="D734"/>
      <c r="E734"/>
      <c r="F734"/>
    </row>
    <row r="735" spans="1:6" x14ac:dyDescent="0.2">
      <c r="A735"/>
      <c r="B735"/>
      <c r="C735"/>
      <c r="D735"/>
      <c r="E735"/>
      <c r="F735"/>
    </row>
    <row r="736" spans="1:6" x14ac:dyDescent="0.2">
      <c r="A736"/>
      <c r="B736"/>
      <c r="C736"/>
      <c r="D736"/>
      <c r="E736"/>
      <c r="F736"/>
    </row>
    <row r="737" spans="1:6" x14ac:dyDescent="0.2">
      <c r="A737"/>
      <c r="B737"/>
      <c r="C737"/>
      <c r="D737"/>
      <c r="E737"/>
      <c r="F737"/>
    </row>
    <row r="738" spans="1:6" x14ac:dyDescent="0.2">
      <c r="A738"/>
      <c r="B738"/>
      <c r="C738"/>
      <c r="D738"/>
      <c r="E738"/>
      <c r="F738"/>
    </row>
    <row r="739" spans="1:6" x14ac:dyDescent="0.2">
      <c r="A739"/>
      <c r="B739"/>
      <c r="C739"/>
      <c r="D739"/>
      <c r="E739"/>
      <c r="F739"/>
    </row>
    <row r="740" spans="1:6" x14ac:dyDescent="0.2">
      <c r="A740"/>
      <c r="B740"/>
      <c r="C740"/>
      <c r="D740"/>
      <c r="E740"/>
      <c r="F740"/>
    </row>
    <row r="741" spans="1:6" x14ac:dyDescent="0.2">
      <c r="A741"/>
      <c r="B741"/>
      <c r="C741"/>
      <c r="D741"/>
      <c r="E741"/>
      <c r="F741"/>
    </row>
    <row r="742" spans="1:6" x14ac:dyDescent="0.2">
      <c r="A742"/>
      <c r="B742"/>
      <c r="C742"/>
      <c r="D742"/>
      <c r="E742"/>
      <c r="F742"/>
    </row>
    <row r="743" spans="1:6" x14ac:dyDescent="0.2">
      <c r="A743"/>
      <c r="B743"/>
      <c r="C743"/>
      <c r="D743"/>
      <c r="E743"/>
      <c r="F743"/>
    </row>
    <row r="744" spans="1:6" x14ac:dyDescent="0.2">
      <c r="A744"/>
      <c r="B744"/>
      <c r="C744"/>
      <c r="D744"/>
      <c r="E744"/>
      <c r="F744"/>
    </row>
    <row r="745" spans="1:6" x14ac:dyDescent="0.2">
      <c r="A745"/>
      <c r="B745"/>
      <c r="C745"/>
      <c r="D745"/>
      <c r="E745"/>
      <c r="F745"/>
    </row>
    <row r="746" spans="1:6" x14ac:dyDescent="0.2">
      <c r="A746"/>
      <c r="B746"/>
      <c r="C746"/>
      <c r="D746"/>
      <c r="E746"/>
      <c r="F746"/>
    </row>
    <row r="747" spans="1:6" x14ac:dyDescent="0.2">
      <c r="A747"/>
      <c r="B747"/>
      <c r="C747"/>
      <c r="D747"/>
      <c r="E747"/>
      <c r="F747"/>
    </row>
    <row r="748" spans="1:6" x14ac:dyDescent="0.2">
      <c r="A748"/>
      <c r="B748"/>
      <c r="C748"/>
      <c r="D748"/>
      <c r="E748"/>
      <c r="F748"/>
    </row>
    <row r="749" spans="1:6" x14ac:dyDescent="0.2">
      <c r="A749"/>
      <c r="B749"/>
      <c r="C749"/>
      <c r="D749"/>
      <c r="E749"/>
      <c r="F749"/>
    </row>
    <row r="750" spans="1:6" x14ac:dyDescent="0.2">
      <c r="A750"/>
      <c r="B750"/>
      <c r="C750"/>
      <c r="D750"/>
      <c r="E750"/>
      <c r="F750"/>
    </row>
    <row r="751" spans="1:6" x14ac:dyDescent="0.2">
      <c r="A751"/>
      <c r="B751"/>
      <c r="C751"/>
      <c r="D751"/>
      <c r="E751"/>
      <c r="F751"/>
    </row>
    <row r="752" spans="1:6" x14ac:dyDescent="0.2">
      <c r="A752"/>
      <c r="B752"/>
      <c r="C752"/>
      <c r="D752"/>
      <c r="E752"/>
      <c r="F752"/>
    </row>
    <row r="753" spans="1:6" x14ac:dyDescent="0.2">
      <c r="A753"/>
      <c r="B753"/>
      <c r="C753"/>
      <c r="D753"/>
      <c r="E753"/>
      <c r="F753"/>
    </row>
    <row r="754" spans="1:6" x14ac:dyDescent="0.2">
      <c r="A754"/>
      <c r="B754"/>
      <c r="C754"/>
      <c r="D754"/>
      <c r="E754"/>
      <c r="F754"/>
    </row>
    <row r="755" spans="1:6" x14ac:dyDescent="0.2">
      <c r="A755"/>
      <c r="B755"/>
      <c r="C755"/>
      <c r="D755"/>
      <c r="E755"/>
      <c r="F755"/>
    </row>
    <row r="756" spans="1:6" x14ac:dyDescent="0.2">
      <c r="A756"/>
      <c r="B756"/>
      <c r="C756"/>
      <c r="D756"/>
      <c r="E756"/>
      <c r="F756"/>
    </row>
    <row r="757" spans="1:6" x14ac:dyDescent="0.2">
      <c r="A757"/>
      <c r="B757"/>
      <c r="C757"/>
      <c r="D757"/>
      <c r="E757"/>
      <c r="F757"/>
    </row>
    <row r="758" spans="1:6" x14ac:dyDescent="0.2">
      <c r="A758"/>
      <c r="B758"/>
      <c r="C758"/>
      <c r="D758"/>
      <c r="E758"/>
      <c r="F758"/>
    </row>
    <row r="759" spans="1:6" x14ac:dyDescent="0.2">
      <c r="A759"/>
      <c r="B759"/>
      <c r="C759"/>
      <c r="D759"/>
      <c r="E759"/>
      <c r="F759"/>
    </row>
    <row r="760" spans="1:6" x14ac:dyDescent="0.2">
      <c r="A760"/>
      <c r="B760"/>
      <c r="C760"/>
      <c r="D760"/>
      <c r="E760"/>
      <c r="F760"/>
    </row>
    <row r="761" spans="1:6" x14ac:dyDescent="0.2">
      <c r="A761"/>
      <c r="B761"/>
      <c r="C761"/>
      <c r="D761"/>
      <c r="E761"/>
      <c r="F761"/>
    </row>
    <row r="762" spans="1:6" x14ac:dyDescent="0.2">
      <c r="A762"/>
      <c r="B762"/>
      <c r="C762"/>
      <c r="D762"/>
      <c r="E762"/>
      <c r="F762"/>
    </row>
    <row r="763" spans="1:6" x14ac:dyDescent="0.2">
      <c r="A763"/>
      <c r="B763"/>
      <c r="C763"/>
      <c r="D763"/>
      <c r="E763"/>
      <c r="F763"/>
    </row>
    <row r="764" spans="1:6" x14ac:dyDescent="0.2">
      <c r="A764"/>
      <c r="B764"/>
      <c r="C764"/>
      <c r="D764"/>
      <c r="E764"/>
      <c r="F764"/>
    </row>
    <row r="765" spans="1:6" x14ac:dyDescent="0.2">
      <c r="A765"/>
      <c r="B765"/>
      <c r="C765"/>
      <c r="D765"/>
      <c r="E765"/>
      <c r="F765"/>
    </row>
    <row r="766" spans="1:6" x14ac:dyDescent="0.2">
      <c r="A766"/>
      <c r="B766"/>
      <c r="C766"/>
      <c r="D766"/>
      <c r="E766"/>
      <c r="F766"/>
    </row>
    <row r="767" spans="1:6" x14ac:dyDescent="0.2">
      <c r="A767"/>
      <c r="B767"/>
      <c r="C767"/>
      <c r="D767"/>
      <c r="E767"/>
      <c r="F767"/>
    </row>
    <row r="768" spans="1:6" x14ac:dyDescent="0.2">
      <c r="A768"/>
      <c r="B768"/>
      <c r="C768"/>
      <c r="D768"/>
      <c r="E768"/>
      <c r="F768"/>
    </row>
    <row r="769" spans="1:6" x14ac:dyDescent="0.2">
      <c r="A769"/>
      <c r="B769"/>
      <c r="C769"/>
      <c r="D769"/>
      <c r="E769"/>
      <c r="F769"/>
    </row>
    <row r="770" spans="1:6" x14ac:dyDescent="0.2">
      <c r="A770"/>
      <c r="B770"/>
      <c r="C770"/>
      <c r="D770"/>
      <c r="E770"/>
      <c r="F770"/>
    </row>
    <row r="771" spans="1:6" x14ac:dyDescent="0.2">
      <c r="A771"/>
      <c r="B771"/>
      <c r="C771"/>
      <c r="D771"/>
      <c r="E771"/>
      <c r="F771"/>
    </row>
    <row r="772" spans="1:6" x14ac:dyDescent="0.2">
      <c r="A772"/>
      <c r="B772"/>
      <c r="C772"/>
      <c r="D772"/>
      <c r="E772"/>
      <c r="F772"/>
    </row>
    <row r="773" spans="1:6" x14ac:dyDescent="0.2">
      <c r="A773"/>
      <c r="B773"/>
      <c r="C773"/>
      <c r="D773"/>
      <c r="E773"/>
      <c r="F773"/>
    </row>
    <row r="774" spans="1:6" x14ac:dyDescent="0.2">
      <c r="A774"/>
      <c r="B774"/>
      <c r="C774"/>
      <c r="D774"/>
      <c r="E774"/>
      <c r="F774"/>
    </row>
    <row r="775" spans="1:6" x14ac:dyDescent="0.2">
      <c r="A775"/>
      <c r="B775"/>
      <c r="C775"/>
      <c r="D775"/>
      <c r="E775"/>
      <c r="F775"/>
    </row>
    <row r="776" spans="1:6" x14ac:dyDescent="0.2">
      <c r="A776"/>
      <c r="B776"/>
      <c r="C776"/>
      <c r="D776"/>
      <c r="E776"/>
      <c r="F776"/>
    </row>
    <row r="777" spans="1:6" x14ac:dyDescent="0.2">
      <c r="A777"/>
      <c r="B777"/>
      <c r="C777"/>
      <c r="D777"/>
      <c r="E777"/>
      <c r="F777"/>
    </row>
    <row r="778" spans="1:6" x14ac:dyDescent="0.2">
      <c r="A778"/>
      <c r="B778"/>
      <c r="C778"/>
      <c r="D778"/>
      <c r="E778"/>
      <c r="F778"/>
    </row>
    <row r="779" spans="1:6" x14ac:dyDescent="0.2">
      <c r="A779"/>
      <c r="B779"/>
      <c r="C779"/>
      <c r="D779"/>
      <c r="E779"/>
      <c r="F779"/>
    </row>
    <row r="780" spans="1:6" x14ac:dyDescent="0.2">
      <c r="A780"/>
      <c r="B780"/>
      <c r="C780"/>
      <c r="D780"/>
      <c r="E780"/>
      <c r="F780"/>
    </row>
    <row r="781" spans="1:6" x14ac:dyDescent="0.2">
      <c r="A781"/>
      <c r="B781"/>
      <c r="C781"/>
      <c r="D781"/>
      <c r="E781"/>
      <c r="F781"/>
    </row>
    <row r="782" spans="1:6" x14ac:dyDescent="0.2">
      <c r="A782"/>
      <c r="B782"/>
      <c r="C782"/>
      <c r="D782"/>
      <c r="E782"/>
      <c r="F782"/>
    </row>
    <row r="783" spans="1:6" x14ac:dyDescent="0.2">
      <c r="A783"/>
      <c r="B783"/>
      <c r="C783"/>
      <c r="D783"/>
      <c r="E783"/>
      <c r="F783"/>
    </row>
    <row r="784" spans="1:6" x14ac:dyDescent="0.2">
      <c r="A784"/>
      <c r="B784"/>
      <c r="C784"/>
      <c r="D784"/>
      <c r="E784"/>
      <c r="F784"/>
    </row>
    <row r="785" spans="1:6" x14ac:dyDescent="0.2">
      <c r="A785"/>
      <c r="B785"/>
      <c r="C785"/>
      <c r="D785"/>
      <c r="E785"/>
      <c r="F785"/>
    </row>
    <row r="786" spans="1:6" x14ac:dyDescent="0.2">
      <c r="A786"/>
      <c r="B786"/>
      <c r="C786"/>
      <c r="D786"/>
      <c r="E786"/>
      <c r="F786"/>
    </row>
    <row r="787" spans="1:6" x14ac:dyDescent="0.2">
      <c r="A787"/>
      <c r="B787"/>
      <c r="C787"/>
      <c r="D787"/>
      <c r="E787"/>
      <c r="F787"/>
    </row>
    <row r="788" spans="1:6" x14ac:dyDescent="0.2">
      <c r="A788"/>
      <c r="B788"/>
      <c r="C788"/>
      <c r="D788"/>
      <c r="E788"/>
      <c r="F788"/>
    </row>
    <row r="789" spans="1:6" x14ac:dyDescent="0.2">
      <c r="A789"/>
      <c r="B789"/>
      <c r="C789"/>
      <c r="D789"/>
      <c r="E789"/>
      <c r="F789"/>
    </row>
    <row r="790" spans="1:6" x14ac:dyDescent="0.2">
      <c r="A790"/>
      <c r="B790"/>
      <c r="C790"/>
      <c r="D790"/>
      <c r="E790"/>
      <c r="F790"/>
    </row>
    <row r="791" spans="1:6" x14ac:dyDescent="0.2">
      <c r="A791"/>
      <c r="B791"/>
      <c r="C791"/>
      <c r="D791"/>
      <c r="E791"/>
      <c r="F791"/>
    </row>
    <row r="792" spans="1:6" x14ac:dyDescent="0.2">
      <c r="A792"/>
      <c r="B792"/>
      <c r="C792"/>
      <c r="D792"/>
      <c r="E792"/>
      <c r="F792"/>
    </row>
    <row r="793" spans="1:6" x14ac:dyDescent="0.2">
      <c r="A793"/>
      <c r="B793"/>
      <c r="C793"/>
      <c r="D793"/>
      <c r="E793"/>
      <c r="F793"/>
    </row>
    <row r="794" spans="1:6" x14ac:dyDescent="0.2">
      <c r="A794"/>
      <c r="B794"/>
      <c r="C794"/>
      <c r="D794"/>
      <c r="E794"/>
      <c r="F794"/>
    </row>
    <row r="795" spans="1:6" x14ac:dyDescent="0.2">
      <c r="A795"/>
      <c r="B795"/>
      <c r="C795"/>
      <c r="D795"/>
      <c r="E795"/>
      <c r="F795"/>
    </row>
    <row r="796" spans="1:6" x14ac:dyDescent="0.2">
      <c r="A796"/>
      <c r="B796"/>
      <c r="C796"/>
      <c r="D796"/>
      <c r="E796"/>
      <c r="F796"/>
    </row>
    <row r="797" spans="1:6" x14ac:dyDescent="0.2">
      <c r="A797"/>
      <c r="B797"/>
      <c r="C797"/>
      <c r="D797"/>
      <c r="E797"/>
      <c r="F797"/>
    </row>
    <row r="798" spans="1:6" x14ac:dyDescent="0.2">
      <c r="A798"/>
      <c r="B798"/>
      <c r="C798"/>
      <c r="D798"/>
      <c r="E798"/>
      <c r="F798"/>
    </row>
    <row r="799" spans="1:6" x14ac:dyDescent="0.2">
      <c r="A799"/>
      <c r="B799"/>
      <c r="C799"/>
      <c r="D799"/>
      <c r="E799"/>
      <c r="F799"/>
    </row>
    <row r="800" spans="1:6" x14ac:dyDescent="0.2">
      <c r="A800"/>
      <c r="B800"/>
      <c r="C800"/>
      <c r="D800"/>
      <c r="E800"/>
      <c r="F800"/>
    </row>
    <row r="801" spans="1:6" x14ac:dyDescent="0.2">
      <c r="A801"/>
      <c r="B801"/>
      <c r="C801"/>
      <c r="D801"/>
      <c r="E801"/>
      <c r="F801"/>
    </row>
    <row r="802" spans="1:6" x14ac:dyDescent="0.2">
      <c r="A802"/>
      <c r="B802"/>
      <c r="C802"/>
      <c r="D802"/>
      <c r="E802"/>
      <c r="F802"/>
    </row>
    <row r="803" spans="1:6" x14ac:dyDescent="0.2">
      <c r="A803"/>
      <c r="B803"/>
      <c r="C803"/>
      <c r="D803"/>
      <c r="E803"/>
      <c r="F803"/>
    </row>
    <row r="804" spans="1:6" x14ac:dyDescent="0.2">
      <c r="A804"/>
      <c r="B804"/>
      <c r="C804"/>
      <c r="D804"/>
      <c r="E804"/>
      <c r="F804"/>
    </row>
    <row r="805" spans="1:6" x14ac:dyDescent="0.2">
      <c r="A805"/>
      <c r="B805"/>
      <c r="C805"/>
      <c r="D805"/>
      <c r="E805"/>
      <c r="F805"/>
    </row>
    <row r="806" spans="1:6" x14ac:dyDescent="0.2">
      <c r="A806"/>
      <c r="B806"/>
      <c r="C806"/>
      <c r="D806"/>
      <c r="E806"/>
      <c r="F806"/>
    </row>
    <row r="807" spans="1:6" x14ac:dyDescent="0.2">
      <c r="A807"/>
      <c r="B807"/>
      <c r="C807"/>
      <c r="D807"/>
      <c r="E807"/>
      <c r="F807"/>
    </row>
    <row r="808" spans="1:6" x14ac:dyDescent="0.2">
      <c r="A808"/>
      <c r="B808"/>
      <c r="C808"/>
      <c r="D808"/>
      <c r="E808"/>
      <c r="F808"/>
    </row>
    <row r="809" spans="1:6" x14ac:dyDescent="0.2">
      <c r="A809"/>
      <c r="B809"/>
      <c r="C809"/>
      <c r="D809"/>
      <c r="E809"/>
      <c r="F809"/>
    </row>
    <row r="810" spans="1:6" x14ac:dyDescent="0.2">
      <c r="A810"/>
      <c r="B810"/>
      <c r="C810"/>
      <c r="D810"/>
      <c r="E810"/>
      <c r="F810"/>
    </row>
    <row r="811" spans="1:6" x14ac:dyDescent="0.2">
      <c r="A811"/>
      <c r="B811"/>
      <c r="C811"/>
      <c r="D811"/>
      <c r="E811"/>
      <c r="F811"/>
    </row>
    <row r="812" spans="1:6" x14ac:dyDescent="0.2">
      <c r="A812"/>
      <c r="B812"/>
      <c r="C812"/>
      <c r="D812"/>
      <c r="E812"/>
      <c r="F812"/>
    </row>
    <row r="813" spans="1:6" x14ac:dyDescent="0.2">
      <c r="A813"/>
      <c r="B813"/>
      <c r="C813"/>
      <c r="D813"/>
      <c r="E813"/>
      <c r="F813"/>
    </row>
    <row r="814" spans="1:6" x14ac:dyDescent="0.2">
      <c r="A814"/>
      <c r="B814"/>
      <c r="C814"/>
      <c r="D814"/>
      <c r="E814"/>
      <c r="F814"/>
    </row>
    <row r="815" spans="1:6" x14ac:dyDescent="0.2">
      <c r="A815"/>
      <c r="B815"/>
      <c r="C815"/>
      <c r="D815"/>
      <c r="E815"/>
      <c r="F815"/>
    </row>
    <row r="816" spans="1:6" x14ac:dyDescent="0.2">
      <c r="A816"/>
      <c r="B816"/>
      <c r="C816"/>
      <c r="D816"/>
      <c r="E816"/>
      <c r="F816"/>
    </row>
    <row r="817" spans="1:6" x14ac:dyDescent="0.2">
      <c r="A817"/>
      <c r="B817"/>
      <c r="C817"/>
      <c r="D817"/>
      <c r="E817"/>
      <c r="F817"/>
    </row>
    <row r="818" spans="1:6" x14ac:dyDescent="0.2">
      <c r="A818"/>
      <c r="B818"/>
      <c r="C818"/>
      <c r="D818"/>
      <c r="E818"/>
      <c r="F818"/>
    </row>
    <row r="819" spans="1:6" x14ac:dyDescent="0.2">
      <c r="A819"/>
      <c r="B819"/>
      <c r="C819"/>
      <c r="D819"/>
      <c r="E819"/>
      <c r="F819"/>
    </row>
    <row r="820" spans="1:6" x14ac:dyDescent="0.2">
      <c r="A820"/>
      <c r="B820"/>
      <c r="C820"/>
      <c r="D820"/>
      <c r="E820"/>
      <c r="F820"/>
    </row>
    <row r="821" spans="1:6" x14ac:dyDescent="0.2">
      <c r="A821"/>
      <c r="B821"/>
      <c r="C821"/>
      <c r="D821"/>
      <c r="E821"/>
      <c r="F821"/>
    </row>
    <row r="822" spans="1:6" x14ac:dyDescent="0.2">
      <c r="A822"/>
      <c r="B822"/>
      <c r="C822"/>
      <c r="D822"/>
      <c r="E822"/>
      <c r="F822"/>
    </row>
    <row r="823" spans="1:6" x14ac:dyDescent="0.2">
      <c r="A823"/>
      <c r="B823"/>
      <c r="C823"/>
      <c r="D823"/>
      <c r="E823"/>
      <c r="F823"/>
    </row>
    <row r="824" spans="1:6" x14ac:dyDescent="0.2">
      <c r="A824"/>
      <c r="B824"/>
      <c r="C824"/>
      <c r="D824"/>
      <c r="E824"/>
      <c r="F824"/>
    </row>
    <row r="825" spans="1:6" x14ac:dyDescent="0.2">
      <c r="A825"/>
      <c r="B825"/>
      <c r="C825"/>
      <c r="D825"/>
      <c r="E825"/>
      <c r="F825"/>
    </row>
    <row r="826" spans="1:6" x14ac:dyDescent="0.2">
      <c r="A826"/>
      <c r="B826"/>
      <c r="C826"/>
      <c r="D826"/>
      <c r="E826"/>
      <c r="F826"/>
    </row>
    <row r="827" spans="1:6" x14ac:dyDescent="0.2">
      <c r="A827"/>
      <c r="B827"/>
      <c r="C827"/>
      <c r="D827"/>
      <c r="E827"/>
      <c r="F827"/>
    </row>
    <row r="828" spans="1:6" x14ac:dyDescent="0.2">
      <c r="A828"/>
      <c r="B828"/>
      <c r="C828"/>
      <c r="D828"/>
      <c r="E828"/>
      <c r="F828"/>
    </row>
    <row r="829" spans="1:6" x14ac:dyDescent="0.2">
      <c r="A829"/>
      <c r="B829"/>
      <c r="C829"/>
      <c r="D829"/>
      <c r="E829"/>
      <c r="F829"/>
    </row>
    <row r="830" spans="1:6" x14ac:dyDescent="0.2">
      <c r="A830"/>
      <c r="B830"/>
      <c r="C830"/>
      <c r="D830"/>
      <c r="E830"/>
      <c r="F830"/>
    </row>
    <row r="831" spans="1:6" x14ac:dyDescent="0.2">
      <c r="A831"/>
      <c r="B831"/>
      <c r="C831"/>
      <c r="D831"/>
      <c r="E831"/>
      <c r="F831"/>
    </row>
    <row r="832" spans="1:6" x14ac:dyDescent="0.2">
      <c r="A832"/>
      <c r="B832"/>
      <c r="C832"/>
      <c r="D832"/>
      <c r="E832"/>
      <c r="F832"/>
    </row>
    <row r="833" spans="1:6" x14ac:dyDescent="0.2">
      <c r="A833"/>
      <c r="B833"/>
      <c r="C833"/>
      <c r="D833"/>
      <c r="E833"/>
      <c r="F833"/>
    </row>
    <row r="834" spans="1:6" x14ac:dyDescent="0.2">
      <c r="A834"/>
      <c r="B834"/>
      <c r="C834"/>
      <c r="D834"/>
      <c r="E834"/>
      <c r="F834"/>
    </row>
    <row r="835" spans="1:6" x14ac:dyDescent="0.2">
      <c r="A835"/>
      <c r="B835"/>
      <c r="C835"/>
      <c r="D835"/>
      <c r="E835"/>
      <c r="F835"/>
    </row>
    <row r="836" spans="1:6" x14ac:dyDescent="0.2">
      <c r="A836"/>
      <c r="B836"/>
      <c r="C836"/>
      <c r="D836"/>
      <c r="E836"/>
      <c r="F836"/>
    </row>
    <row r="837" spans="1:6" x14ac:dyDescent="0.2">
      <c r="A837"/>
      <c r="B837"/>
      <c r="C837"/>
      <c r="D837"/>
      <c r="E837"/>
      <c r="F837"/>
    </row>
    <row r="838" spans="1:6" x14ac:dyDescent="0.2">
      <c r="A838"/>
      <c r="B838"/>
      <c r="C838"/>
      <c r="D838"/>
      <c r="E838"/>
      <c r="F838"/>
    </row>
    <row r="839" spans="1:6" x14ac:dyDescent="0.2">
      <c r="A839"/>
      <c r="B839"/>
      <c r="C839"/>
      <c r="D839"/>
      <c r="E839"/>
      <c r="F839"/>
    </row>
    <row r="840" spans="1:6" x14ac:dyDescent="0.2">
      <c r="A840"/>
      <c r="B840"/>
      <c r="C840"/>
      <c r="D840"/>
      <c r="E840"/>
      <c r="F840"/>
    </row>
    <row r="841" spans="1:6" x14ac:dyDescent="0.2">
      <c r="A841"/>
      <c r="B841"/>
      <c r="C841"/>
      <c r="D841"/>
      <c r="E841"/>
      <c r="F841"/>
    </row>
    <row r="842" spans="1:6" x14ac:dyDescent="0.2">
      <c r="A842"/>
      <c r="B842"/>
      <c r="C842"/>
      <c r="D842"/>
      <c r="E842"/>
      <c r="F842"/>
    </row>
    <row r="843" spans="1:6" x14ac:dyDescent="0.2">
      <c r="A843"/>
      <c r="B843"/>
      <c r="C843"/>
      <c r="D843"/>
      <c r="E843"/>
      <c r="F843"/>
    </row>
    <row r="844" spans="1:6" x14ac:dyDescent="0.2">
      <c r="A844"/>
      <c r="B844"/>
      <c r="C844"/>
      <c r="D844"/>
      <c r="E844"/>
      <c r="F844"/>
    </row>
    <row r="845" spans="1:6" x14ac:dyDescent="0.2">
      <c r="A845"/>
      <c r="B845"/>
      <c r="C845"/>
      <c r="D845"/>
      <c r="E845"/>
      <c r="F845"/>
    </row>
    <row r="846" spans="1:6" x14ac:dyDescent="0.2">
      <c r="A846"/>
      <c r="B846"/>
      <c r="C846"/>
      <c r="D846"/>
      <c r="E846"/>
      <c r="F846"/>
    </row>
    <row r="847" spans="1:6" x14ac:dyDescent="0.2">
      <c r="A847"/>
      <c r="B847"/>
      <c r="C847"/>
      <c r="D847"/>
      <c r="E847"/>
      <c r="F847"/>
    </row>
    <row r="848" spans="1:6" x14ac:dyDescent="0.2">
      <c r="A848"/>
      <c r="B848"/>
      <c r="C848"/>
      <c r="D848"/>
      <c r="E848"/>
      <c r="F848"/>
    </row>
    <row r="849" spans="1:6" x14ac:dyDescent="0.2">
      <c r="A849"/>
      <c r="B849"/>
      <c r="C849"/>
      <c r="D849"/>
      <c r="E849"/>
      <c r="F849"/>
    </row>
    <row r="850" spans="1:6" x14ac:dyDescent="0.2">
      <c r="A850"/>
      <c r="B850"/>
      <c r="C850"/>
      <c r="D850"/>
      <c r="E850"/>
      <c r="F850"/>
    </row>
    <row r="851" spans="1:6" x14ac:dyDescent="0.2">
      <c r="A851"/>
      <c r="B851"/>
      <c r="C851"/>
      <c r="D851"/>
      <c r="E851"/>
      <c r="F851"/>
    </row>
    <row r="852" spans="1:6" x14ac:dyDescent="0.2">
      <c r="A852"/>
      <c r="B852"/>
      <c r="C852"/>
      <c r="D852"/>
      <c r="E852"/>
      <c r="F852"/>
    </row>
    <row r="853" spans="1:6" x14ac:dyDescent="0.2">
      <c r="A853"/>
      <c r="B853"/>
      <c r="C853"/>
      <c r="D853"/>
      <c r="E853"/>
      <c r="F853"/>
    </row>
    <row r="854" spans="1:6" x14ac:dyDescent="0.2">
      <c r="A854"/>
      <c r="B854"/>
      <c r="C854"/>
      <c r="D854"/>
      <c r="E854"/>
      <c r="F854"/>
    </row>
    <row r="855" spans="1:6" x14ac:dyDescent="0.2">
      <c r="A855"/>
      <c r="B855"/>
      <c r="C855"/>
      <c r="D855"/>
      <c r="E855"/>
      <c r="F855"/>
    </row>
    <row r="856" spans="1:6" x14ac:dyDescent="0.2">
      <c r="A856"/>
      <c r="B856"/>
      <c r="C856"/>
      <c r="D856"/>
      <c r="E856"/>
      <c r="F856"/>
    </row>
    <row r="857" spans="1:6" x14ac:dyDescent="0.2">
      <c r="A857"/>
      <c r="B857"/>
      <c r="C857"/>
      <c r="D857"/>
      <c r="E857"/>
      <c r="F857"/>
    </row>
    <row r="858" spans="1:6" x14ac:dyDescent="0.2">
      <c r="A858"/>
      <c r="B858"/>
      <c r="C858"/>
      <c r="D858"/>
      <c r="E858"/>
      <c r="F858"/>
    </row>
    <row r="859" spans="1:6" x14ac:dyDescent="0.2">
      <c r="A859"/>
      <c r="B859"/>
      <c r="C859"/>
      <c r="D859"/>
      <c r="E859"/>
      <c r="F859"/>
    </row>
    <row r="860" spans="1:6" x14ac:dyDescent="0.2">
      <c r="A860"/>
      <c r="B860"/>
      <c r="C860"/>
      <c r="D860"/>
      <c r="E860"/>
      <c r="F860"/>
    </row>
    <row r="861" spans="1:6" x14ac:dyDescent="0.2">
      <c r="A861"/>
      <c r="B861"/>
      <c r="C861"/>
      <c r="D861"/>
      <c r="E861"/>
      <c r="F861"/>
    </row>
    <row r="862" spans="1:6" x14ac:dyDescent="0.2">
      <c r="A862"/>
      <c r="B862"/>
      <c r="C862"/>
      <c r="D862"/>
      <c r="E862"/>
      <c r="F862"/>
    </row>
    <row r="863" spans="1:6" x14ac:dyDescent="0.2">
      <c r="A863"/>
      <c r="B863"/>
      <c r="C863"/>
      <c r="D863"/>
      <c r="E863"/>
      <c r="F863"/>
    </row>
    <row r="864" spans="1:6" x14ac:dyDescent="0.2">
      <c r="A864"/>
      <c r="B864"/>
      <c r="C864"/>
      <c r="D864"/>
      <c r="E864"/>
      <c r="F864"/>
    </row>
    <row r="865" spans="1:6" x14ac:dyDescent="0.2">
      <c r="A865"/>
      <c r="B865"/>
      <c r="C865"/>
      <c r="D865"/>
      <c r="E865"/>
      <c r="F865"/>
    </row>
    <row r="866" spans="1:6" x14ac:dyDescent="0.2">
      <c r="A866"/>
      <c r="B866"/>
      <c r="C866"/>
      <c r="D866"/>
      <c r="E866"/>
      <c r="F866"/>
    </row>
    <row r="867" spans="1:6" x14ac:dyDescent="0.2">
      <c r="A867"/>
      <c r="B867"/>
      <c r="C867"/>
      <c r="D867"/>
      <c r="E867"/>
      <c r="F867"/>
    </row>
    <row r="868" spans="1:6" x14ac:dyDescent="0.2">
      <c r="A868"/>
      <c r="B868"/>
      <c r="C868"/>
      <c r="D868"/>
      <c r="E868"/>
      <c r="F868"/>
    </row>
    <row r="869" spans="1:6" x14ac:dyDescent="0.2">
      <c r="A869"/>
      <c r="B869"/>
      <c r="C869"/>
      <c r="D869"/>
      <c r="E869"/>
      <c r="F869"/>
    </row>
    <row r="870" spans="1:6" x14ac:dyDescent="0.2">
      <c r="A870"/>
      <c r="B870"/>
      <c r="C870"/>
      <c r="D870"/>
      <c r="E870"/>
      <c r="F870"/>
    </row>
    <row r="871" spans="1:6" x14ac:dyDescent="0.2">
      <c r="A871"/>
      <c r="B871"/>
      <c r="C871"/>
      <c r="D871"/>
      <c r="E871"/>
      <c r="F871"/>
    </row>
    <row r="872" spans="1:6" x14ac:dyDescent="0.2">
      <c r="A872"/>
      <c r="B872"/>
      <c r="C872"/>
      <c r="D872"/>
      <c r="E872"/>
      <c r="F872"/>
    </row>
    <row r="873" spans="1:6" x14ac:dyDescent="0.2">
      <c r="A873"/>
      <c r="B873"/>
      <c r="C873"/>
      <c r="D873"/>
      <c r="E873"/>
      <c r="F873"/>
    </row>
    <row r="874" spans="1:6" x14ac:dyDescent="0.2">
      <c r="A874"/>
      <c r="B874"/>
      <c r="C874"/>
      <c r="D874"/>
      <c r="E874"/>
      <c r="F874"/>
    </row>
    <row r="875" spans="1:6" x14ac:dyDescent="0.2">
      <c r="A875"/>
      <c r="B875"/>
      <c r="C875"/>
      <c r="D875"/>
      <c r="E875"/>
      <c r="F875"/>
    </row>
    <row r="876" spans="1:6" x14ac:dyDescent="0.2">
      <c r="A876"/>
      <c r="B876"/>
      <c r="C876"/>
      <c r="D876"/>
      <c r="E876"/>
      <c r="F876"/>
    </row>
    <row r="877" spans="1:6" x14ac:dyDescent="0.2">
      <c r="A877"/>
      <c r="B877"/>
      <c r="C877"/>
      <c r="D877"/>
      <c r="E877"/>
      <c r="F877"/>
    </row>
    <row r="878" spans="1:6" x14ac:dyDescent="0.2">
      <c r="A878"/>
      <c r="B878"/>
      <c r="C878"/>
      <c r="D878"/>
      <c r="E878"/>
      <c r="F878"/>
    </row>
    <row r="879" spans="1:6" x14ac:dyDescent="0.2">
      <c r="A879"/>
      <c r="B879"/>
      <c r="C879"/>
      <c r="D879"/>
      <c r="E879"/>
      <c r="F879"/>
    </row>
    <row r="880" spans="1:6" x14ac:dyDescent="0.2">
      <c r="A880"/>
      <c r="B880"/>
      <c r="C880"/>
      <c r="D880"/>
      <c r="E880"/>
      <c r="F880"/>
    </row>
    <row r="881" spans="1:6" x14ac:dyDescent="0.2">
      <c r="A881"/>
      <c r="B881"/>
      <c r="C881"/>
      <c r="D881"/>
      <c r="E881"/>
      <c r="F881"/>
    </row>
    <row r="882" spans="1:6" x14ac:dyDescent="0.2">
      <c r="A882"/>
      <c r="B882"/>
      <c r="C882"/>
      <c r="D882"/>
      <c r="E882"/>
      <c r="F882"/>
    </row>
    <row r="883" spans="1:6" x14ac:dyDescent="0.2">
      <c r="A883"/>
      <c r="B883"/>
      <c r="C883"/>
      <c r="D883"/>
      <c r="E883"/>
      <c r="F883"/>
    </row>
    <row r="884" spans="1:6" x14ac:dyDescent="0.2">
      <c r="A884"/>
      <c r="B884"/>
      <c r="C884"/>
      <c r="D884"/>
      <c r="E884"/>
      <c r="F884"/>
    </row>
    <row r="885" spans="1:6" x14ac:dyDescent="0.2">
      <c r="A885"/>
      <c r="B885"/>
      <c r="C885"/>
      <c r="D885"/>
      <c r="E885"/>
      <c r="F885"/>
    </row>
    <row r="886" spans="1:6" x14ac:dyDescent="0.2">
      <c r="A886"/>
      <c r="B886"/>
      <c r="C886"/>
      <c r="D886"/>
      <c r="E886"/>
      <c r="F886"/>
    </row>
    <row r="887" spans="1:6" x14ac:dyDescent="0.2">
      <c r="A887"/>
      <c r="B887"/>
      <c r="C887"/>
      <c r="D887"/>
      <c r="E887"/>
      <c r="F887"/>
    </row>
    <row r="888" spans="1:6" x14ac:dyDescent="0.2">
      <c r="A888"/>
      <c r="B888"/>
      <c r="C888"/>
      <c r="D888"/>
      <c r="E888"/>
      <c r="F888"/>
    </row>
    <row r="889" spans="1:6" x14ac:dyDescent="0.2">
      <c r="A889"/>
      <c r="B889"/>
      <c r="C889"/>
      <c r="D889"/>
      <c r="E889"/>
      <c r="F889"/>
    </row>
    <row r="890" spans="1:6" x14ac:dyDescent="0.2">
      <c r="A890"/>
      <c r="B890"/>
      <c r="C890"/>
      <c r="D890"/>
      <c r="E890"/>
      <c r="F890"/>
    </row>
    <row r="891" spans="1:6" x14ac:dyDescent="0.2">
      <c r="A891"/>
      <c r="B891"/>
      <c r="C891"/>
      <c r="D891"/>
      <c r="E891"/>
      <c r="F891"/>
    </row>
    <row r="892" spans="1:6" x14ac:dyDescent="0.2">
      <c r="A892"/>
      <c r="B892"/>
      <c r="C892"/>
      <c r="D892"/>
      <c r="E892"/>
      <c r="F892"/>
    </row>
    <row r="893" spans="1:6" x14ac:dyDescent="0.2">
      <c r="A893"/>
      <c r="B893"/>
      <c r="C893"/>
      <c r="D893"/>
      <c r="E893"/>
      <c r="F893"/>
    </row>
    <row r="894" spans="1:6" x14ac:dyDescent="0.2">
      <c r="A894"/>
      <c r="B894"/>
      <c r="C894"/>
      <c r="D894"/>
      <c r="E894"/>
      <c r="F894"/>
    </row>
    <row r="895" spans="1:6" x14ac:dyDescent="0.2">
      <c r="A895"/>
      <c r="B895"/>
      <c r="C895"/>
      <c r="D895"/>
      <c r="E895"/>
      <c r="F895"/>
    </row>
    <row r="896" spans="1:6" x14ac:dyDescent="0.2">
      <c r="A896"/>
      <c r="B896"/>
      <c r="C896"/>
      <c r="D896"/>
      <c r="E896"/>
      <c r="F896"/>
    </row>
    <row r="897" spans="1:6" x14ac:dyDescent="0.2">
      <c r="A897"/>
      <c r="B897"/>
      <c r="C897"/>
      <c r="D897"/>
      <c r="E897"/>
      <c r="F897"/>
    </row>
    <row r="898" spans="1:6" x14ac:dyDescent="0.2">
      <c r="A898"/>
      <c r="B898"/>
      <c r="C898"/>
      <c r="D898"/>
      <c r="E898"/>
      <c r="F898"/>
    </row>
    <row r="899" spans="1:6" x14ac:dyDescent="0.2">
      <c r="A899"/>
      <c r="B899"/>
      <c r="C899"/>
      <c r="D899"/>
      <c r="E899"/>
      <c r="F899"/>
    </row>
    <row r="900" spans="1:6" x14ac:dyDescent="0.2">
      <c r="A900"/>
      <c r="B900"/>
      <c r="C900"/>
      <c r="D900"/>
      <c r="E900"/>
      <c r="F900"/>
    </row>
    <row r="901" spans="1:6" x14ac:dyDescent="0.2">
      <c r="A901"/>
      <c r="B901"/>
      <c r="C901"/>
      <c r="D901"/>
      <c r="E901"/>
      <c r="F901"/>
    </row>
    <row r="902" spans="1:6" x14ac:dyDescent="0.2">
      <c r="A902"/>
      <c r="B902"/>
      <c r="C902"/>
      <c r="D902"/>
      <c r="E902"/>
      <c r="F902"/>
    </row>
    <row r="903" spans="1:6" x14ac:dyDescent="0.2">
      <c r="A903"/>
      <c r="B903"/>
      <c r="C903"/>
      <c r="D903"/>
      <c r="E903"/>
      <c r="F903"/>
    </row>
    <row r="904" spans="1:6" x14ac:dyDescent="0.2">
      <c r="A904"/>
      <c r="B904"/>
      <c r="C904"/>
      <c r="D904"/>
      <c r="E904"/>
      <c r="F904"/>
    </row>
    <row r="905" spans="1:6" x14ac:dyDescent="0.2">
      <c r="A905"/>
      <c r="B905"/>
      <c r="C905"/>
      <c r="D905"/>
      <c r="E905"/>
      <c r="F905"/>
    </row>
    <row r="906" spans="1:6" x14ac:dyDescent="0.2">
      <c r="A906"/>
      <c r="B906"/>
      <c r="C906"/>
      <c r="D906"/>
      <c r="E906"/>
      <c r="F906"/>
    </row>
    <row r="907" spans="1:6" x14ac:dyDescent="0.2">
      <c r="A907"/>
      <c r="B907"/>
      <c r="C907"/>
      <c r="D907"/>
      <c r="E907"/>
      <c r="F907"/>
    </row>
    <row r="908" spans="1:6" x14ac:dyDescent="0.2">
      <c r="A908"/>
      <c r="B908"/>
      <c r="C908"/>
      <c r="D908"/>
      <c r="E908"/>
      <c r="F908"/>
    </row>
    <row r="909" spans="1:6" x14ac:dyDescent="0.2">
      <c r="A909"/>
      <c r="B909"/>
      <c r="C909"/>
      <c r="D909"/>
      <c r="E909"/>
      <c r="F909"/>
    </row>
    <row r="910" spans="1:6" x14ac:dyDescent="0.2">
      <c r="A910"/>
      <c r="B910"/>
      <c r="C910"/>
      <c r="D910"/>
      <c r="E910"/>
      <c r="F910"/>
    </row>
    <row r="911" spans="1:6" x14ac:dyDescent="0.2">
      <c r="A911"/>
      <c r="B911"/>
      <c r="C911"/>
      <c r="D911"/>
      <c r="E911"/>
      <c r="F911"/>
    </row>
    <row r="912" spans="1:6" x14ac:dyDescent="0.2">
      <c r="A912"/>
      <c r="B912"/>
      <c r="C912"/>
      <c r="D912"/>
      <c r="E912"/>
      <c r="F912"/>
    </row>
    <row r="913" spans="1:6" x14ac:dyDescent="0.2">
      <c r="A913"/>
      <c r="B913"/>
      <c r="C913"/>
      <c r="D913"/>
      <c r="E913"/>
      <c r="F913"/>
    </row>
    <row r="914" spans="1:6" x14ac:dyDescent="0.2">
      <c r="A914"/>
      <c r="B914"/>
      <c r="C914"/>
      <c r="D914"/>
      <c r="E914"/>
      <c r="F914"/>
    </row>
    <row r="915" spans="1:6" x14ac:dyDescent="0.2">
      <c r="A915"/>
      <c r="B915"/>
      <c r="C915"/>
      <c r="D915"/>
      <c r="E915"/>
      <c r="F915"/>
    </row>
    <row r="916" spans="1:6" x14ac:dyDescent="0.2">
      <c r="A916"/>
      <c r="B916"/>
      <c r="C916"/>
      <c r="D916"/>
      <c r="E916"/>
      <c r="F916"/>
    </row>
    <row r="917" spans="1:6" x14ac:dyDescent="0.2">
      <c r="A917"/>
      <c r="B917"/>
      <c r="C917"/>
      <c r="D917"/>
      <c r="E917"/>
      <c r="F917"/>
    </row>
    <row r="918" spans="1:6" x14ac:dyDescent="0.2">
      <c r="A918"/>
      <c r="B918"/>
      <c r="C918"/>
      <c r="D918"/>
      <c r="E918"/>
      <c r="F918"/>
    </row>
    <row r="919" spans="1:6" x14ac:dyDescent="0.2">
      <c r="A919"/>
      <c r="B919"/>
      <c r="C919"/>
      <c r="D919"/>
      <c r="E919"/>
      <c r="F919"/>
    </row>
    <row r="920" spans="1:6" x14ac:dyDescent="0.2">
      <c r="A920"/>
      <c r="B920"/>
      <c r="C920"/>
      <c r="D920"/>
      <c r="E920"/>
      <c r="F920"/>
    </row>
    <row r="921" spans="1:6" x14ac:dyDescent="0.2">
      <c r="A921"/>
      <c r="B921"/>
      <c r="C921"/>
      <c r="D921"/>
      <c r="E921"/>
      <c r="F921"/>
    </row>
    <row r="922" spans="1:6" x14ac:dyDescent="0.2">
      <c r="A922"/>
      <c r="B922"/>
      <c r="C922"/>
      <c r="D922"/>
      <c r="E922"/>
      <c r="F922"/>
    </row>
    <row r="923" spans="1:6" x14ac:dyDescent="0.2">
      <c r="A923"/>
      <c r="B923"/>
      <c r="C923"/>
      <c r="D923"/>
      <c r="E923"/>
      <c r="F923"/>
    </row>
    <row r="924" spans="1:6" x14ac:dyDescent="0.2">
      <c r="A924"/>
      <c r="B924"/>
      <c r="C924"/>
      <c r="D924"/>
      <c r="E924"/>
      <c r="F924"/>
    </row>
    <row r="925" spans="1:6" x14ac:dyDescent="0.2">
      <c r="A925"/>
      <c r="B925"/>
      <c r="C925"/>
      <c r="D925"/>
      <c r="E925"/>
      <c r="F925"/>
    </row>
    <row r="926" spans="1:6" x14ac:dyDescent="0.2">
      <c r="A926"/>
      <c r="B926"/>
      <c r="C926"/>
      <c r="D926"/>
      <c r="E926"/>
      <c r="F926"/>
    </row>
    <row r="927" spans="1:6" x14ac:dyDescent="0.2">
      <c r="A927"/>
      <c r="B927"/>
      <c r="C927"/>
      <c r="D927"/>
      <c r="E927"/>
      <c r="F927"/>
    </row>
    <row r="928" spans="1:6" x14ac:dyDescent="0.2">
      <c r="A928"/>
      <c r="B928"/>
      <c r="C928"/>
      <c r="D928"/>
      <c r="E928"/>
      <c r="F928"/>
    </row>
    <row r="929" spans="1:6" x14ac:dyDescent="0.2">
      <c r="A929"/>
      <c r="B929"/>
      <c r="C929"/>
      <c r="D929"/>
      <c r="E929"/>
      <c r="F929"/>
    </row>
    <row r="930" spans="1:6" x14ac:dyDescent="0.2">
      <c r="A930"/>
      <c r="B930"/>
      <c r="C930"/>
      <c r="D930"/>
      <c r="E930"/>
      <c r="F930"/>
    </row>
    <row r="931" spans="1:6" x14ac:dyDescent="0.2">
      <c r="A931"/>
      <c r="B931"/>
      <c r="C931"/>
      <c r="D931"/>
      <c r="E931"/>
      <c r="F931"/>
    </row>
    <row r="932" spans="1:6" x14ac:dyDescent="0.2">
      <c r="A932"/>
      <c r="B932"/>
      <c r="C932"/>
      <c r="D932"/>
      <c r="E932"/>
      <c r="F932"/>
    </row>
    <row r="933" spans="1:6" x14ac:dyDescent="0.2">
      <c r="A933"/>
      <c r="B933"/>
      <c r="C933"/>
      <c r="D933"/>
      <c r="E933"/>
      <c r="F933"/>
    </row>
    <row r="934" spans="1:6" x14ac:dyDescent="0.2">
      <c r="A934"/>
      <c r="B934"/>
      <c r="C934"/>
      <c r="D934"/>
      <c r="E934"/>
      <c r="F934"/>
    </row>
    <row r="935" spans="1:6" x14ac:dyDescent="0.2">
      <c r="A935"/>
      <c r="B935"/>
      <c r="C935"/>
      <c r="D935"/>
      <c r="E935"/>
      <c r="F935"/>
    </row>
    <row r="936" spans="1:6" x14ac:dyDescent="0.2">
      <c r="A936"/>
      <c r="B936"/>
      <c r="C936"/>
      <c r="D936"/>
      <c r="E936"/>
      <c r="F936"/>
    </row>
    <row r="937" spans="1:6" x14ac:dyDescent="0.2">
      <c r="A937"/>
      <c r="B937"/>
      <c r="C937"/>
      <c r="D937"/>
      <c r="E937"/>
      <c r="F937"/>
    </row>
    <row r="938" spans="1:6" x14ac:dyDescent="0.2">
      <c r="A938"/>
      <c r="B938"/>
      <c r="C938"/>
      <c r="D938"/>
      <c r="E938"/>
      <c r="F938"/>
    </row>
    <row r="939" spans="1:6" x14ac:dyDescent="0.2">
      <c r="A939"/>
      <c r="B939"/>
      <c r="C939"/>
      <c r="D939"/>
      <c r="E939"/>
      <c r="F939"/>
    </row>
    <row r="940" spans="1:6" x14ac:dyDescent="0.2">
      <c r="A940"/>
      <c r="B940"/>
      <c r="C940"/>
      <c r="D940"/>
      <c r="E940"/>
      <c r="F940"/>
    </row>
    <row r="941" spans="1:6" x14ac:dyDescent="0.2">
      <c r="A941"/>
      <c r="B941"/>
      <c r="C941"/>
      <c r="D941"/>
      <c r="E941"/>
      <c r="F941"/>
    </row>
    <row r="942" spans="1:6" x14ac:dyDescent="0.2">
      <c r="A942"/>
      <c r="B942"/>
      <c r="C942"/>
      <c r="D942"/>
      <c r="E942"/>
      <c r="F942"/>
    </row>
    <row r="943" spans="1:6" x14ac:dyDescent="0.2">
      <c r="A943"/>
      <c r="B943"/>
      <c r="C943"/>
      <c r="D943"/>
      <c r="E943"/>
      <c r="F943"/>
    </row>
    <row r="944" spans="1:6" x14ac:dyDescent="0.2">
      <c r="A944"/>
      <c r="B944"/>
      <c r="C944"/>
      <c r="D944"/>
      <c r="E944"/>
      <c r="F944"/>
    </row>
    <row r="945" spans="1:6" x14ac:dyDescent="0.2">
      <c r="A945"/>
      <c r="B945"/>
      <c r="C945"/>
      <c r="D945"/>
      <c r="E945"/>
      <c r="F945"/>
    </row>
    <row r="946" spans="1:6" x14ac:dyDescent="0.2">
      <c r="A946"/>
      <c r="B946"/>
      <c r="C946"/>
      <c r="D946"/>
      <c r="E946"/>
      <c r="F946"/>
    </row>
    <row r="947" spans="1:6" x14ac:dyDescent="0.2">
      <c r="A947"/>
      <c r="B947"/>
      <c r="C947"/>
      <c r="D947"/>
      <c r="E947"/>
      <c r="F947"/>
    </row>
    <row r="948" spans="1:6" x14ac:dyDescent="0.2">
      <c r="A948"/>
      <c r="B948"/>
      <c r="C948"/>
      <c r="D948"/>
      <c r="E948"/>
      <c r="F948"/>
    </row>
    <row r="949" spans="1:6" x14ac:dyDescent="0.2">
      <c r="A949"/>
      <c r="B949"/>
      <c r="C949"/>
      <c r="D949"/>
      <c r="E949"/>
      <c r="F949"/>
    </row>
    <row r="950" spans="1:6" x14ac:dyDescent="0.2">
      <c r="A950"/>
      <c r="B950"/>
      <c r="C950"/>
      <c r="D950"/>
      <c r="E950"/>
      <c r="F950"/>
    </row>
    <row r="951" spans="1:6" x14ac:dyDescent="0.2">
      <c r="A951"/>
      <c r="B951"/>
      <c r="C951"/>
      <c r="D951"/>
      <c r="E951"/>
      <c r="F951"/>
    </row>
    <row r="952" spans="1:6" x14ac:dyDescent="0.2">
      <c r="A952"/>
      <c r="B952"/>
      <c r="C952"/>
      <c r="D952"/>
      <c r="E952"/>
      <c r="F952"/>
    </row>
    <row r="953" spans="1:6" x14ac:dyDescent="0.2">
      <c r="A953"/>
      <c r="B953"/>
      <c r="C953"/>
      <c r="D953"/>
      <c r="E953"/>
      <c r="F953"/>
    </row>
    <row r="954" spans="1:6" x14ac:dyDescent="0.2">
      <c r="A954"/>
      <c r="B954"/>
      <c r="C954"/>
      <c r="D954"/>
      <c r="E954"/>
      <c r="F954"/>
    </row>
    <row r="955" spans="1:6" x14ac:dyDescent="0.2">
      <c r="A955"/>
      <c r="B955"/>
      <c r="C955"/>
      <c r="D955"/>
      <c r="E955"/>
      <c r="F955"/>
    </row>
    <row r="956" spans="1:6" x14ac:dyDescent="0.2">
      <c r="A956"/>
      <c r="B956"/>
      <c r="C956"/>
      <c r="D956"/>
      <c r="E956"/>
      <c r="F956"/>
    </row>
    <row r="957" spans="1:6" x14ac:dyDescent="0.2">
      <c r="A957"/>
      <c r="B957"/>
      <c r="C957"/>
      <c r="D957"/>
      <c r="E957"/>
      <c r="F957"/>
    </row>
    <row r="958" spans="1:6" x14ac:dyDescent="0.2">
      <c r="A958"/>
      <c r="B958"/>
      <c r="C958"/>
      <c r="D958"/>
      <c r="E958"/>
      <c r="F958"/>
    </row>
    <row r="959" spans="1:6" x14ac:dyDescent="0.2">
      <c r="A959"/>
      <c r="B959"/>
      <c r="C959"/>
      <c r="D959"/>
      <c r="E959"/>
      <c r="F959"/>
    </row>
    <row r="960" spans="1:6" x14ac:dyDescent="0.2">
      <c r="A960"/>
      <c r="B960"/>
      <c r="C960"/>
      <c r="D960"/>
      <c r="E960"/>
      <c r="F960"/>
    </row>
    <row r="961" spans="1:6" x14ac:dyDescent="0.2">
      <c r="A961"/>
      <c r="B961"/>
      <c r="C961"/>
      <c r="D961"/>
      <c r="E961"/>
      <c r="F961"/>
    </row>
    <row r="962" spans="1:6" x14ac:dyDescent="0.2">
      <c r="A962"/>
      <c r="B962"/>
      <c r="C962"/>
      <c r="D962"/>
      <c r="E962"/>
      <c r="F962"/>
    </row>
    <row r="963" spans="1:6" x14ac:dyDescent="0.2">
      <c r="A963"/>
      <c r="B963"/>
      <c r="C963"/>
      <c r="D963"/>
      <c r="E963"/>
      <c r="F963"/>
    </row>
    <row r="964" spans="1:6" x14ac:dyDescent="0.2">
      <c r="A964"/>
      <c r="B964"/>
      <c r="C964"/>
      <c r="D964"/>
      <c r="E964"/>
      <c r="F964"/>
    </row>
    <row r="965" spans="1:6" x14ac:dyDescent="0.2">
      <c r="A965"/>
      <c r="B965"/>
      <c r="C965"/>
      <c r="D965"/>
      <c r="E965"/>
      <c r="F965"/>
    </row>
    <row r="966" spans="1:6" x14ac:dyDescent="0.2">
      <c r="A966"/>
      <c r="B966"/>
      <c r="C966"/>
      <c r="D966"/>
      <c r="E966"/>
      <c r="F966"/>
    </row>
    <row r="967" spans="1:6" x14ac:dyDescent="0.2">
      <c r="A967"/>
      <c r="B967"/>
      <c r="C967"/>
      <c r="D967"/>
      <c r="E967"/>
      <c r="F967"/>
    </row>
    <row r="968" spans="1:6" x14ac:dyDescent="0.2">
      <c r="A968"/>
      <c r="B968"/>
      <c r="C968"/>
      <c r="D968"/>
      <c r="E968"/>
      <c r="F968"/>
    </row>
    <row r="969" spans="1:6" x14ac:dyDescent="0.2">
      <c r="A969"/>
      <c r="B969"/>
      <c r="C969"/>
      <c r="D969"/>
      <c r="E969"/>
      <c r="F969"/>
    </row>
    <row r="970" spans="1:6" x14ac:dyDescent="0.2">
      <c r="A970"/>
      <c r="B970"/>
      <c r="C970"/>
      <c r="D970"/>
      <c r="E970"/>
      <c r="F970"/>
    </row>
    <row r="971" spans="1:6" x14ac:dyDescent="0.2">
      <c r="A971"/>
      <c r="B971"/>
      <c r="C971"/>
      <c r="D971"/>
      <c r="E971"/>
      <c r="F971"/>
    </row>
    <row r="972" spans="1:6" x14ac:dyDescent="0.2">
      <c r="A972"/>
      <c r="B972"/>
      <c r="C972"/>
      <c r="D972"/>
      <c r="E972"/>
      <c r="F972"/>
    </row>
    <row r="973" spans="1:6" x14ac:dyDescent="0.2">
      <c r="A973"/>
      <c r="B973"/>
      <c r="C973"/>
      <c r="D973"/>
      <c r="E973"/>
      <c r="F973"/>
    </row>
    <row r="974" spans="1:6" x14ac:dyDescent="0.2">
      <c r="A974"/>
      <c r="B974"/>
      <c r="C974"/>
      <c r="D974"/>
      <c r="E974"/>
      <c r="F974"/>
    </row>
    <row r="975" spans="1:6" x14ac:dyDescent="0.2">
      <c r="A975"/>
      <c r="B975"/>
      <c r="C975"/>
      <c r="D975"/>
      <c r="E975"/>
      <c r="F975"/>
    </row>
    <row r="976" spans="1:6" x14ac:dyDescent="0.2">
      <c r="A976"/>
      <c r="B976"/>
      <c r="C976"/>
      <c r="D976"/>
      <c r="E976"/>
      <c r="F976"/>
    </row>
    <row r="977" spans="1:6" x14ac:dyDescent="0.2">
      <c r="A977"/>
      <c r="B977"/>
      <c r="C977"/>
      <c r="D977"/>
      <c r="E977"/>
      <c r="F977"/>
    </row>
    <row r="978" spans="1:6" x14ac:dyDescent="0.2">
      <c r="A978"/>
      <c r="B978"/>
      <c r="C978"/>
      <c r="D978"/>
      <c r="E978"/>
      <c r="F978"/>
    </row>
    <row r="979" spans="1:6" x14ac:dyDescent="0.2">
      <c r="A979"/>
      <c r="B979"/>
      <c r="C979"/>
      <c r="D979"/>
      <c r="E979"/>
      <c r="F979"/>
    </row>
    <row r="980" spans="1:6" x14ac:dyDescent="0.2">
      <c r="A980"/>
      <c r="B980"/>
      <c r="C980"/>
      <c r="D980"/>
      <c r="E980"/>
      <c r="F980"/>
    </row>
    <row r="981" spans="1:6" x14ac:dyDescent="0.2">
      <c r="A981"/>
      <c r="B981"/>
      <c r="C981"/>
      <c r="D981"/>
      <c r="E981"/>
      <c r="F981"/>
    </row>
    <row r="982" spans="1:6" x14ac:dyDescent="0.2">
      <c r="A982"/>
      <c r="B982"/>
      <c r="C982"/>
      <c r="D982"/>
      <c r="E982"/>
      <c r="F982"/>
    </row>
    <row r="983" spans="1:6" x14ac:dyDescent="0.2">
      <c r="A983"/>
      <c r="B983"/>
      <c r="C983"/>
      <c r="D983"/>
      <c r="E983"/>
      <c r="F983"/>
    </row>
    <row r="984" spans="1:6" x14ac:dyDescent="0.2">
      <c r="A984"/>
      <c r="B984"/>
      <c r="C984"/>
      <c r="D984"/>
      <c r="E984"/>
      <c r="F984"/>
    </row>
    <row r="985" spans="1:6" x14ac:dyDescent="0.2">
      <c r="A985"/>
      <c r="B985"/>
      <c r="C985"/>
      <c r="D985"/>
      <c r="E985"/>
      <c r="F985"/>
    </row>
    <row r="986" spans="1:6" x14ac:dyDescent="0.2">
      <c r="A986"/>
      <c r="B986"/>
      <c r="C986"/>
      <c r="D986"/>
      <c r="E986"/>
      <c r="F986"/>
    </row>
    <row r="987" spans="1:6" x14ac:dyDescent="0.2">
      <c r="A987"/>
      <c r="B987"/>
      <c r="C987"/>
      <c r="D987"/>
      <c r="E987"/>
      <c r="F987"/>
    </row>
    <row r="988" spans="1:6" x14ac:dyDescent="0.2">
      <c r="A988"/>
      <c r="B988"/>
      <c r="C988"/>
      <c r="D988"/>
      <c r="E988"/>
      <c r="F988"/>
    </row>
    <row r="989" spans="1:6" x14ac:dyDescent="0.2">
      <c r="A989"/>
      <c r="B989"/>
      <c r="C989"/>
      <c r="D989"/>
      <c r="E989"/>
      <c r="F989"/>
    </row>
    <row r="990" spans="1:6" x14ac:dyDescent="0.2">
      <c r="A990"/>
      <c r="B990"/>
      <c r="C990"/>
      <c r="D990"/>
      <c r="E990"/>
      <c r="F990"/>
    </row>
    <row r="991" spans="1:6" x14ac:dyDescent="0.2">
      <c r="A991"/>
      <c r="B991"/>
      <c r="C991"/>
      <c r="D991"/>
      <c r="E991"/>
      <c r="F991"/>
    </row>
    <row r="992" spans="1:6" x14ac:dyDescent="0.2">
      <c r="A992"/>
      <c r="B992"/>
      <c r="C992"/>
      <c r="D992"/>
      <c r="E992"/>
      <c r="F992"/>
    </row>
    <row r="993" spans="1:6" x14ac:dyDescent="0.2">
      <c r="A993"/>
      <c r="B993"/>
      <c r="C993"/>
      <c r="D993"/>
      <c r="E993"/>
      <c r="F993"/>
    </row>
    <row r="994" spans="1:6" x14ac:dyDescent="0.2">
      <c r="A994"/>
      <c r="B994"/>
      <c r="C994"/>
      <c r="D994"/>
      <c r="E994"/>
      <c r="F994"/>
    </row>
    <row r="995" spans="1:6" x14ac:dyDescent="0.2">
      <c r="A995"/>
      <c r="B995"/>
      <c r="C995"/>
      <c r="D995"/>
      <c r="E995"/>
      <c r="F995"/>
    </row>
    <row r="996" spans="1:6" x14ac:dyDescent="0.2">
      <c r="A996"/>
      <c r="B996"/>
      <c r="C996"/>
      <c r="D996"/>
      <c r="E996"/>
      <c r="F996"/>
    </row>
    <row r="997" spans="1:6" x14ac:dyDescent="0.2">
      <c r="A997"/>
      <c r="B997"/>
      <c r="C997"/>
      <c r="D997"/>
      <c r="E997"/>
      <c r="F997"/>
    </row>
    <row r="998" spans="1:6" x14ac:dyDescent="0.2">
      <c r="A998"/>
      <c r="B998"/>
      <c r="C998"/>
      <c r="D998"/>
      <c r="E998"/>
      <c r="F998"/>
    </row>
    <row r="999" spans="1:6" x14ac:dyDescent="0.2">
      <c r="A999"/>
      <c r="B999"/>
      <c r="C999"/>
      <c r="D999"/>
      <c r="E999"/>
      <c r="F999"/>
    </row>
    <row r="1000" spans="1:6" x14ac:dyDescent="0.2">
      <c r="A1000"/>
      <c r="B1000"/>
      <c r="C1000"/>
      <c r="D1000"/>
      <c r="E1000"/>
      <c r="F1000"/>
    </row>
    <row r="1001" spans="1:6" x14ac:dyDescent="0.2">
      <c r="A1001"/>
      <c r="B1001"/>
      <c r="C1001"/>
      <c r="D1001"/>
      <c r="E1001"/>
      <c r="F1001"/>
    </row>
    <row r="1002" spans="1:6" x14ac:dyDescent="0.2">
      <c r="A1002"/>
      <c r="B1002"/>
      <c r="C1002"/>
      <c r="D1002"/>
      <c r="E1002"/>
      <c r="F1002"/>
    </row>
    <row r="1003" spans="1:6" x14ac:dyDescent="0.2">
      <c r="A1003"/>
      <c r="B1003"/>
      <c r="C1003"/>
      <c r="D1003"/>
      <c r="E1003"/>
      <c r="F1003"/>
    </row>
    <row r="1004" spans="1:6" x14ac:dyDescent="0.2">
      <c r="A1004"/>
      <c r="B1004"/>
      <c r="C1004"/>
      <c r="D1004"/>
      <c r="E1004"/>
      <c r="F1004"/>
    </row>
    <row r="1005" spans="1:6" x14ac:dyDescent="0.2">
      <c r="A1005"/>
      <c r="B1005"/>
      <c r="C1005"/>
      <c r="D1005"/>
      <c r="E1005"/>
      <c r="F1005"/>
    </row>
    <row r="1006" spans="1:6" x14ac:dyDescent="0.2">
      <c r="A1006"/>
      <c r="B1006"/>
      <c r="C1006"/>
      <c r="D1006"/>
      <c r="E1006"/>
      <c r="F1006"/>
    </row>
    <row r="1007" spans="1:6" x14ac:dyDescent="0.2">
      <c r="A1007"/>
      <c r="B1007"/>
      <c r="C1007"/>
      <c r="D1007"/>
      <c r="E1007"/>
      <c r="F1007"/>
    </row>
    <row r="1008" spans="1:6" x14ac:dyDescent="0.2">
      <c r="A1008"/>
      <c r="B1008"/>
      <c r="C1008"/>
      <c r="D1008"/>
      <c r="E1008"/>
      <c r="F1008"/>
    </row>
    <row r="1009" spans="1:6" x14ac:dyDescent="0.2">
      <c r="A1009"/>
      <c r="B1009"/>
      <c r="C1009"/>
      <c r="D1009"/>
      <c r="E1009"/>
      <c r="F1009"/>
    </row>
    <row r="1010" spans="1:6" x14ac:dyDescent="0.2">
      <c r="A1010"/>
      <c r="B1010"/>
      <c r="C1010"/>
      <c r="D1010"/>
      <c r="E1010"/>
      <c r="F1010"/>
    </row>
    <row r="1011" spans="1:6" x14ac:dyDescent="0.2">
      <c r="A1011"/>
      <c r="B1011"/>
      <c r="C1011"/>
      <c r="D1011"/>
      <c r="E1011"/>
      <c r="F1011"/>
    </row>
    <row r="1012" spans="1:6" x14ac:dyDescent="0.2">
      <c r="A1012"/>
      <c r="B1012"/>
      <c r="C1012"/>
      <c r="D1012"/>
      <c r="E1012"/>
      <c r="F1012"/>
    </row>
    <row r="1013" spans="1:6" x14ac:dyDescent="0.2">
      <c r="A1013"/>
      <c r="B1013"/>
      <c r="C1013"/>
      <c r="D1013"/>
      <c r="E1013"/>
      <c r="F1013"/>
    </row>
    <row r="1014" spans="1:6" x14ac:dyDescent="0.2">
      <c r="A1014"/>
      <c r="B1014"/>
      <c r="C1014"/>
      <c r="D1014"/>
      <c r="E1014"/>
      <c r="F1014"/>
    </row>
    <row r="1015" spans="1:6" x14ac:dyDescent="0.2">
      <c r="A1015"/>
      <c r="B1015"/>
      <c r="C1015"/>
      <c r="D1015"/>
      <c r="E1015"/>
      <c r="F1015"/>
    </row>
    <row r="1016" spans="1:6" x14ac:dyDescent="0.2">
      <c r="A1016"/>
      <c r="B1016"/>
      <c r="C1016"/>
      <c r="D1016"/>
      <c r="E1016"/>
      <c r="F1016"/>
    </row>
    <row r="1017" spans="1:6" x14ac:dyDescent="0.2">
      <c r="A1017"/>
      <c r="B1017"/>
      <c r="C1017"/>
      <c r="D1017"/>
      <c r="E1017"/>
      <c r="F1017"/>
    </row>
    <row r="1018" spans="1:6" x14ac:dyDescent="0.2">
      <c r="A1018"/>
      <c r="B1018"/>
      <c r="C1018"/>
      <c r="D1018"/>
      <c r="E1018"/>
      <c r="F1018"/>
    </row>
    <row r="1019" spans="1:6" x14ac:dyDescent="0.2">
      <c r="A1019"/>
      <c r="B1019"/>
      <c r="C1019"/>
      <c r="D1019"/>
      <c r="E1019"/>
      <c r="F1019"/>
    </row>
    <row r="1020" spans="1:6" x14ac:dyDescent="0.2">
      <c r="A1020"/>
      <c r="B1020"/>
      <c r="C1020"/>
      <c r="D1020"/>
      <c r="E1020"/>
      <c r="F1020"/>
    </row>
    <row r="1021" spans="1:6" x14ac:dyDescent="0.2">
      <c r="A1021"/>
      <c r="B1021"/>
      <c r="C1021"/>
      <c r="D1021"/>
      <c r="E1021"/>
      <c r="F1021"/>
    </row>
    <row r="1022" spans="1:6" x14ac:dyDescent="0.2">
      <c r="A1022"/>
      <c r="B1022"/>
      <c r="C1022"/>
      <c r="D1022"/>
      <c r="E1022"/>
      <c r="F1022"/>
    </row>
    <row r="1023" spans="1:6" x14ac:dyDescent="0.2">
      <c r="A1023"/>
      <c r="B1023"/>
      <c r="C1023"/>
      <c r="D1023"/>
      <c r="E1023"/>
      <c r="F1023"/>
    </row>
    <row r="1024" spans="1:6" x14ac:dyDescent="0.2">
      <c r="A1024"/>
      <c r="B1024"/>
      <c r="C1024"/>
      <c r="D1024"/>
      <c r="E1024"/>
      <c r="F1024"/>
    </row>
    <row r="1025" spans="1:6" x14ac:dyDescent="0.2">
      <c r="A1025"/>
      <c r="B1025"/>
      <c r="C1025"/>
      <c r="D1025"/>
      <c r="E1025"/>
      <c r="F1025"/>
    </row>
    <row r="1026" spans="1:6" x14ac:dyDescent="0.2">
      <c r="A1026"/>
      <c r="B1026"/>
      <c r="C1026"/>
      <c r="D1026"/>
      <c r="E1026"/>
      <c r="F1026"/>
    </row>
    <row r="1027" spans="1:6" x14ac:dyDescent="0.2">
      <c r="A1027"/>
      <c r="B1027"/>
      <c r="C1027"/>
      <c r="D1027"/>
      <c r="E1027"/>
      <c r="F1027"/>
    </row>
    <row r="1028" spans="1:6" x14ac:dyDescent="0.2">
      <c r="A1028"/>
      <c r="B1028"/>
      <c r="C1028"/>
      <c r="D1028"/>
      <c r="E1028"/>
      <c r="F1028"/>
    </row>
    <row r="1029" spans="1:6" x14ac:dyDescent="0.2">
      <c r="A1029"/>
      <c r="B1029"/>
      <c r="C1029"/>
      <c r="D1029"/>
      <c r="E1029"/>
      <c r="F1029"/>
    </row>
    <row r="1030" spans="1:6" x14ac:dyDescent="0.2">
      <c r="A1030"/>
      <c r="B1030"/>
      <c r="C1030"/>
      <c r="D1030"/>
      <c r="E1030"/>
      <c r="F1030"/>
    </row>
    <row r="1031" spans="1:6" x14ac:dyDescent="0.2">
      <c r="A1031"/>
      <c r="B1031"/>
      <c r="C1031"/>
      <c r="D1031"/>
      <c r="E1031"/>
      <c r="F1031"/>
    </row>
    <row r="1032" spans="1:6" x14ac:dyDescent="0.2">
      <c r="A1032"/>
      <c r="B1032"/>
      <c r="C1032"/>
      <c r="D1032"/>
      <c r="E1032"/>
      <c r="F1032"/>
    </row>
    <row r="1033" spans="1:6" x14ac:dyDescent="0.2">
      <c r="A1033"/>
      <c r="B1033"/>
      <c r="C1033"/>
      <c r="D1033"/>
      <c r="E1033"/>
      <c r="F1033"/>
    </row>
    <row r="1034" spans="1:6" x14ac:dyDescent="0.2">
      <c r="A1034"/>
      <c r="B1034"/>
      <c r="C1034"/>
      <c r="D1034"/>
      <c r="E1034"/>
      <c r="F1034"/>
    </row>
    <row r="1035" spans="1:6" x14ac:dyDescent="0.2">
      <c r="A1035"/>
      <c r="B1035"/>
      <c r="C1035"/>
      <c r="D1035"/>
      <c r="E1035"/>
      <c r="F1035"/>
    </row>
    <row r="1036" spans="1:6" x14ac:dyDescent="0.2">
      <c r="A1036"/>
      <c r="B1036"/>
      <c r="C1036"/>
      <c r="D1036"/>
      <c r="E1036"/>
      <c r="F1036"/>
    </row>
    <row r="1037" spans="1:6" x14ac:dyDescent="0.2">
      <c r="A1037"/>
      <c r="B1037"/>
      <c r="C1037"/>
      <c r="D1037"/>
      <c r="E1037"/>
      <c r="F1037"/>
    </row>
    <row r="1038" spans="1:6" x14ac:dyDescent="0.2">
      <c r="A1038"/>
      <c r="B1038"/>
      <c r="C1038"/>
      <c r="D1038"/>
      <c r="E1038"/>
      <c r="F1038"/>
    </row>
    <row r="1039" spans="1:6" x14ac:dyDescent="0.2">
      <c r="A1039"/>
      <c r="B1039"/>
      <c r="C1039"/>
      <c r="D1039"/>
      <c r="E1039"/>
      <c r="F1039"/>
    </row>
    <row r="1040" spans="1:6" x14ac:dyDescent="0.2">
      <c r="A1040"/>
      <c r="B1040"/>
      <c r="C1040"/>
      <c r="D1040"/>
      <c r="E1040"/>
      <c r="F1040"/>
    </row>
    <row r="1041" spans="1:6" x14ac:dyDescent="0.2">
      <c r="A1041"/>
      <c r="B1041"/>
      <c r="C1041"/>
      <c r="D1041"/>
      <c r="E1041"/>
      <c r="F1041"/>
    </row>
    <row r="1042" spans="1:6" x14ac:dyDescent="0.2">
      <c r="A1042"/>
      <c r="B1042"/>
      <c r="C1042"/>
      <c r="D1042"/>
      <c r="E1042"/>
      <c r="F1042"/>
    </row>
    <row r="1043" spans="1:6" x14ac:dyDescent="0.2">
      <c r="A1043"/>
      <c r="B1043"/>
      <c r="C1043"/>
      <c r="D1043"/>
      <c r="E1043"/>
      <c r="F1043"/>
    </row>
    <row r="1044" spans="1:6" x14ac:dyDescent="0.2">
      <c r="A1044"/>
      <c r="B1044"/>
      <c r="C1044"/>
      <c r="D1044"/>
      <c r="E1044"/>
      <c r="F1044"/>
    </row>
    <row r="1045" spans="1:6" x14ac:dyDescent="0.2">
      <c r="A1045"/>
      <c r="B1045"/>
      <c r="C1045"/>
      <c r="D1045"/>
      <c r="E1045"/>
      <c r="F1045"/>
    </row>
    <row r="1046" spans="1:6" x14ac:dyDescent="0.2">
      <c r="A1046"/>
      <c r="B1046"/>
      <c r="C1046"/>
      <c r="D1046"/>
      <c r="E1046"/>
      <c r="F1046"/>
    </row>
    <row r="1047" spans="1:6" x14ac:dyDescent="0.2">
      <c r="A1047"/>
      <c r="B1047"/>
      <c r="C1047"/>
      <c r="D1047"/>
      <c r="E1047"/>
      <c r="F1047"/>
    </row>
    <row r="1048" spans="1:6" x14ac:dyDescent="0.2">
      <c r="A1048"/>
      <c r="B1048"/>
      <c r="C1048"/>
      <c r="D1048"/>
      <c r="E1048"/>
      <c r="F1048"/>
    </row>
    <row r="1049" spans="1:6" x14ac:dyDescent="0.2">
      <c r="A1049"/>
      <c r="B1049"/>
      <c r="C1049"/>
      <c r="D1049"/>
      <c r="E1049"/>
      <c r="F1049"/>
    </row>
    <row r="1050" spans="1:6" x14ac:dyDescent="0.2">
      <c r="A1050"/>
      <c r="B1050"/>
      <c r="C1050"/>
      <c r="D1050"/>
      <c r="E1050"/>
      <c r="F1050"/>
    </row>
    <row r="1051" spans="1:6" x14ac:dyDescent="0.2">
      <c r="A1051"/>
      <c r="B1051"/>
      <c r="C1051"/>
      <c r="D1051"/>
      <c r="E1051"/>
      <c r="F1051"/>
    </row>
    <row r="1052" spans="1:6" x14ac:dyDescent="0.2">
      <c r="A1052"/>
      <c r="B1052"/>
      <c r="C1052"/>
      <c r="D1052"/>
      <c r="E1052"/>
      <c r="F1052"/>
    </row>
    <row r="1053" spans="1:6" x14ac:dyDescent="0.2">
      <c r="A1053"/>
      <c r="B1053"/>
      <c r="C1053"/>
      <c r="D1053"/>
      <c r="E1053"/>
      <c r="F1053"/>
    </row>
    <row r="1054" spans="1:6" x14ac:dyDescent="0.2">
      <c r="A1054"/>
      <c r="B1054"/>
      <c r="C1054"/>
      <c r="D1054"/>
      <c r="E1054"/>
      <c r="F1054"/>
    </row>
    <row r="1055" spans="1:6" x14ac:dyDescent="0.2">
      <c r="A1055"/>
      <c r="B1055"/>
      <c r="C1055"/>
      <c r="D1055"/>
      <c r="E1055"/>
      <c r="F1055"/>
    </row>
    <row r="1056" spans="1:6" x14ac:dyDescent="0.2">
      <c r="A1056"/>
      <c r="B1056"/>
      <c r="C1056"/>
      <c r="D1056"/>
      <c r="E1056"/>
      <c r="F1056"/>
    </row>
    <row r="1057" spans="1:6" x14ac:dyDescent="0.2">
      <c r="A1057"/>
      <c r="B1057"/>
      <c r="C1057"/>
      <c r="D1057"/>
      <c r="E1057"/>
      <c r="F1057"/>
    </row>
    <row r="1058" spans="1:6" x14ac:dyDescent="0.2">
      <c r="A1058"/>
      <c r="B1058"/>
      <c r="C1058"/>
      <c r="D1058"/>
      <c r="E1058"/>
      <c r="F1058"/>
    </row>
    <row r="1059" spans="1:6" x14ac:dyDescent="0.2">
      <c r="A1059"/>
      <c r="B1059"/>
      <c r="C1059"/>
      <c r="D1059"/>
      <c r="E1059"/>
      <c r="F1059"/>
    </row>
    <row r="1060" spans="1:6" x14ac:dyDescent="0.2">
      <c r="A1060"/>
      <c r="B1060"/>
      <c r="C1060"/>
      <c r="D1060"/>
      <c r="E1060"/>
      <c r="F1060"/>
    </row>
    <row r="1061" spans="1:6" x14ac:dyDescent="0.2">
      <c r="A1061"/>
      <c r="B1061"/>
      <c r="C1061"/>
      <c r="D1061"/>
      <c r="E1061"/>
      <c r="F1061"/>
    </row>
    <row r="1062" spans="1:6" x14ac:dyDescent="0.2">
      <c r="A1062"/>
      <c r="B1062"/>
      <c r="C1062"/>
      <c r="D1062"/>
      <c r="E1062"/>
      <c r="F1062"/>
    </row>
    <row r="1063" spans="1:6" x14ac:dyDescent="0.2">
      <c r="A1063"/>
      <c r="B1063"/>
      <c r="C1063"/>
      <c r="D1063"/>
      <c r="E1063"/>
      <c r="F1063"/>
    </row>
    <row r="1064" spans="1:6" x14ac:dyDescent="0.2">
      <c r="A1064"/>
      <c r="B1064"/>
      <c r="C1064"/>
      <c r="D1064"/>
      <c r="E1064"/>
      <c r="F1064"/>
    </row>
    <row r="1065" spans="1:6" x14ac:dyDescent="0.2">
      <c r="A1065"/>
      <c r="B1065"/>
      <c r="C1065"/>
      <c r="D1065"/>
      <c r="E1065"/>
      <c r="F1065"/>
    </row>
    <row r="1066" spans="1:6" x14ac:dyDescent="0.2">
      <c r="A1066"/>
      <c r="B1066"/>
      <c r="C1066"/>
      <c r="D1066"/>
      <c r="E1066"/>
      <c r="F1066"/>
    </row>
    <row r="1067" spans="1:6" x14ac:dyDescent="0.2">
      <c r="A1067"/>
      <c r="B1067"/>
      <c r="C1067"/>
      <c r="D1067"/>
      <c r="E1067"/>
      <c r="F1067"/>
    </row>
    <row r="1068" spans="1:6" x14ac:dyDescent="0.2">
      <c r="A1068"/>
      <c r="B1068"/>
      <c r="C1068"/>
      <c r="D1068"/>
      <c r="E1068"/>
      <c r="F1068"/>
    </row>
    <row r="1069" spans="1:6" x14ac:dyDescent="0.2">
      <c r="A1069"/>
      <c r="B1069"/>
      <c r="C1069"/>
      <c r="D1069"/>
      <c r="E1069"/>
      <c r="F1069"/>
    </row>
    <row r="1070" spans="1:6" x14ac:dyDescent="0.2">
      <c r="A1070"/>
      <c r="B1070"/>
      <c r="C1070"/>
      <c r="D1070"/>
      <c r="E1070"/>
      <c r="F1070"/>
    </row>
    <row r="1071" spans="1:6" x14ac:dyDescent="0.2">
      <c r="A1071"/>
      <c r="B1071"/>
      <c r="C1071"/>
      <c r="D1071"/>
      <c r="E1071"/>
      <c r="F1071"/>
    </row>
    <row r="1072" spans="1:6" x14ac:dyDescent="0.2">
      <c r="A1072"/>
      <c r="B1072"/>
      <c r="C1072"/>
      <c r="D1072"/>
      <c r="E1072"/>
      <c r="F1072"/>
    </row>
    <row r="1073" spans="1:6" x14ac:dyDescent="0.2">
      <c r="A1073"/>
      <c r="B1073"/>
      <c r="C1073"/>
      <c r="D1073"/>
      <c r="E1073"/>
      <c r="F1073"/>
    </row>
    <row r="1074" spans="1:6" x14ac:dyDescent="0.2">
      <c r="A1074"/>
      <c r="B1074"/>
      <c r="C1074"/>
      <c r="D1074"/>
      <c r="E1074"/>
      <c r="F1074"/>
    </row>
    <row r="1075" spans="1:6" x14ac:dyDescent="0.2">
      <c r="A1075"/>
      <c r="B1075"/>
      <c r="C1075"/>
      <c r="D1075"/>
      <c r="E1075"/>
      <c r="F1075"/>
    </row>
    <row r="1076" spans="1:6" x14ac:dyDescent="0.2">
      <c r="A1076"/>
      <c r="B1076"/>
      <c r="C1076"/>
      <c r="D1076"/>
      <c r="E1076"/>
      <c r="F1076"/>
    </row>
    <row r="1077" spans="1:6" x14ac:dyDescent="0.2">
      <c r="A1077"/>
      <c r="B1077"/>
      <c r="C1077"/>
      <c r="D1077"/>
      <c r="E1077"/>
      <c r="F1077"/>
    </row>
    <row r="1078" spans="1:6" x14ac:dyDescent="0.2">
      <c r="A1078"/>
      <c r="B1078"/>
      <c r="C1078"/>
      <c r="D1078"/>
      <c r="E1078"/>
      <c r="F1078"/>
    </row>
    <row r="1079" spans="1:6" x14ac:dyDescent="0.2">
      <c r="A1079"/>
      <c r="B1079"/>
      <c r="C1079"/>
      <c r="D1079"/>
      <c r="E1079"/>
      <c r="F1079"/>
    </row>
    <row r="1080" spans="1:6" x14ac:dyDescent="0.2">
      <c r="A1080"/>
      <c r="B1080"/>
      <c r="C1080"/>
      <c r="D1080"/>
      <c r="E1080"/>
      <c r="F1080"/>
    </row>
    <row r="1081" spans="1:6" x14ac:dyDescent="0.2">
      <c r="A1081"/>
      <c r="B1081"/>
      <c r="C1081"/>
      <c r="D1081"/>
      <c r="E1081"/>
      <c r="F1081"/>
    </row>
    <row r="1082" spans="1:6" x14ac:dyDescent="0.2">
      <c r="A1082"/>
      <c r="B1082"/>
      <c r="C1082"/>
      <c r="D1082"/>
      <c r="E1082"/>
      <c r="F1082"/>
    </row>
    <row r="1083" spans="1:6" x14ac:dyDescent="0.2">
      <c r="A1083"/>
      <c r="B1083"/>
      <c r="C1083"/>
      <c r="D1083"/>
      <c r="E1083"/>
      <c r="F1083"/>
    </row>
    <row r="1084" spans="1:6" x14ac:dyDescent="0.2">
      <c r="A1084"/>
      <c r="B1084"/>
      <c r="C1084"/>
      <c r="D1084"/>
      <c r="E1084"/>
      <c r="F1084"/>
    </row>
    <row r="1085" spans="1:6" x14ac:dyDescent="0.2">
      <c r="A1085"/>
      <c r="B1085"/>
      <c r="C1085"/>
      <c r="D1085"/>
      <c r="E1085"/>
      <c r="F1085"/>
    </row>
    <row r="1086" spans="1:6" x14ac:dyDescent="0.2">
      <c r="A1086"/>
      <c r="B1086"/>
      <c r="C1086"/>
      <c r="D1086"/>
      <c r="E1086"/>
      <c r="F1086"/>
    </row>
    <row r="1087" spans="1:6" x14ac:dyDescent="0.2">
      <c r="A1087"/>
      <c r="B1087"/>
      <c r="C1087"/>
      <c r="D1087"/>
      <c r="E1087"/>
      <c r="F1087"/>
    </row>
    <row r="1088" spans="1:6" x14ac:dyDescent="0.2">
      <c r="A1088"/>
      <c r="B1088"/>
      <c r="C1088"/>
      <c r="D1088"/>
      <c r="E1088"/>
      <c r="F1088"/>
    </row>
    <row r="1089" spans="1:6" x14ac:dyDescent="0.2">
      <c r="A1089"/>
      <c r="B1089"/>
      <c r="C1089"/>
      <c r="D1089"/>
      <c r="E1089"/>
      <c r="F1089"/>
    </row>
    <row r="1090" spans="1:6" x14ac:dyDescent="0.2">
      <c r="A1090"/>
      <c r="B1090"/>
      <c r="C1090"/>
      <c r="D1090"/>
      <c r="E1090"/>
      <c r="F1090"/>
    </row>
    <row r="1091" spans="1:6" x14ac:dyDescent="0.2">
      <c r="A1091"/>
      <c r="B1091"/>
      <c r="C1091"/>
      <c r="D1091"/>
      <c r="E1091"/>
      <c r="F1091"/>
    </row>
    <row r="1092" spans="1:6" x14ac:dyDescent="0.2">
      <c r="A1092"/>
      <c r="B1092"/>
      <c r="C1092"/>
      <c r="D1092"/>
      <c r="E1092"/>
      <c r="F1092"/>
    </row>
    <row r="1093" spans="1:6" x14ac:dyDescent="0.2">
      <c r="A1093"/>
      <c r="B1093"/>
      <c r="C1093"/>
      <c r="D1093"/>
      <c r="E1093"/>
      <c r="F1093"/>
    </row>
    <row r="1094" spans="1:6" x14ac:dyDescent="0.2">
      <c r="A1094"/>
      <c r="B1094"/>
      <c r="C1094"/>
      <c r="D1094"/>
      <c r="E1094"/>
      <c r="F1094"/>
    </row>
    <row r="1095" spans="1:6" x14ac:dyDescent="0.2">
      <c r="A1095"/>
      <c r="B1095"/>
      <c r="C1095"/>
      <c r="D1095"/>
      <c r="E1095"/>
      <c r="F1095"/>
    </row>
    <row r="1096" spans="1:6" x14ac:dyDescent="0.2">
      <c r="A1096"/>
      <c r="B1096"/>
      <c r="C1096"/>
      <c r="D1096"/>
      <c r="E1096"/>
      <c r="F1096"/>
    </row>
    <row r="1097" spans="1:6" x14ac:dyDescent="0.2">
      <c r="A1097"/>
      <c r="B1097"/>
      <c r="C1097"/>
      <c r="D1097"/>
      <c r="E1097"/>
      <c r="F1097"/>
    </row>
    <row r="1098" spans="1:6" x14ac:dyDescent="0.2">
      <c r="A1098"/>
      <c r="B1098"/>
      <c r="C1098"/>
      <c r="D1098"/>
      <c r="E1098"/>
      <c r="F1098"/>
    </row>
    <row r="1099" spans="1:6" x14ac:dyDescent="0.2">
      <c r="A1099"/>
      <c r="B1099"/>
      <c r="C1099"/>
      <c r="D1099"/>
      <c r="E1099"/>
      <c r="F1099"/>
    </row>
    <row r="1100" spans="1:6" x14ac:dyDescent="0.2">
      <c r="A1100"/>
      <c r="B1100"/>
      <c r="C1100"/>
      <c r="D1100"/>
      <c r="E1100"/>
      <c r="F1100"/>
    </row>
    <row r="1101" spans="1:6" x14ac:dyDescent="0.2">
      <c r="A1101"/>
      <c r="B1101"/>
      <c r="C1101"/>
      <c r="D1101"/>
      <c r="E1101"/>
      <c r="F1101"/>
    </row>
    <row r="1102" spans="1:6" x14ac:dyDescent="0.2">
      <c r="A1102"/>
      <c r="B1102"/>
      <c r="C1102"/>
      <c r="D1102"/>
      <c r="E1102"/>
      <c r="F1102"/>
    </row>
    <row r="1103" spans="1:6" x14ac:dyDescent="0.2">
      <c r="A1103"/>
      <c r="B1103"/>
      <c r="C1103"/>
      <c r="D1103"/>
      <c r="E1103"/>
      <c r="F1103"/>
    </row>
    <row r="1104" spans="1:6" x14ac:dyDescent="0.2">
      <c r="A1104"/>
      <c r="B1104"/>
      <c r="C1104"/>
      <c r="D1104"/>
      <c r="E1104"/>
      <c r="F1104"/>
    </row>
    <row r="1105" spans="1:6" x14ac:dyDescent="0.2">
      <c r="A1105"/>
      <c r="B1105"/>
      <c r="C1105"/>
      <c r="D1105"/>
      <c r="E1105"/>
      <c r="F1105"/>
    </row>
    <row r="1106" spans="1:6" x14ac:dyDescent="0.2">
      <c r="A1106"/>
      <c r="B1106"/>
      <c r="C1106"/>
      <c r="D1106"/>
      <c r="E1106"/>
      <c r="F1106"/>
    </row>
    <row r="1107" spans="1:6" x14ac:dyDescent="0.2">
      <c r="A1107"/>
      <c r="B1107"/>
      <c r="C1107"/>
      <c r="D1107"/>
      <c r="E1107"/>
      <c r="F1107"/>
    </row>
    <row r="1108" spans="1:6" x14ac:dyDescent="0.2">
      <c r="A1108"/>
      <c r="B1108"/>
      <c r="C1108"/>
      <c r="D1108"/>
      <c r="E1108"/>
      <c r="F1108"/>
    </row>
    <row r="1109" spans="1:6" x14ac:dyDescent="0.2">
      <c r="A1109"/>
      <c r="B1109"/>
      <c r="C1109"/>
      <c r="D1109"/>
      <c r="E1109"/>
      <c r="F1109"/>
    </row>
    <row r="1110" spans="1:6" x14ac:dyDescent="0.2">
      <c r="A1110"/>
      <c r="B1110"/>
      <c r="C1110"/>
      <c r="D1110"/>
      <c r="E1110"/>
      <c r="F1110"/>
    </row>
    <row r="1111" spans="1:6" x14ac:dyDescent="0.2">
      <c r="A1111"/>
      <c r="B1111"/>
      <c r="C1111"/>
      <c r="D1111"/>
      <c r="E1111"/>
      <c r="F1111"/>
    </row>
    <row r="1112" spans="1:6" x14ac:dyDescent="0.2">
      <c r="A1112"/>
      <c r="B1112"/>
      <c r="C1112"/>
      <c r="D1112"/>
      <c r="E1112"/>
      <c r="F1112"/>
    </row>
    <row r="1113" spans="1:6" x14ac:dyDescent="0.2">
      <c r="A1113"/>
      <c r="B1113"/>
      <c r="C1113"/>
      <c r="D1113"/>
      <c r="E1113"/>
      <c r="F1113"/>
    </row>
    <row r="1114" spans="1:6" x14ac:dyDescent="0.2">
      <c r="A1114"/>
      <c r="B1114"/>
      <c r="C1114"/>
      <c r="D1114"/>
      <c r="E1114"/>
      <c r="F1114"/>
    </row>
    <row r="1115" spans="1:6" x14ac:dyDescent="0.2">
      <c r="A1115"/>
      <c r="B1115"/>
      <c r="C1115"/>
      <c r="D1115"/>
      <c r="E1115"/>
      <c r="F1115"/>
    </row>
    <row r="1116" spans="1:6" x14ac:dyDescent="0.2">
      <c r="A1116"/>
      <c r="B1116"/>
      <c r="C1116"/>
      <c r="D1116"/>
      <c r="E1116"/>
      <c r="F1116"/>
    </row>
    <row r="1117" spans="1:6" x14ac:dyDescent="0.2">
      <c r="A1117"/>
      <c r="B1117"/>
      <c r="C1117"/>
      <c r="D1117"/>
      <c r="E1117"/>
      <c r="F1117"/>
    </row>
    <row r="1118" spans="1:6" x14ac:dyDescent="0.2">
      <c r="A1118"/>
      <c r="B1118"/>
      <c r="C1118"/>
      <c r="D1118"/>
      <c r="E1118"/>
      <c r="F1118"/>
    </row>
    <row r="1119" spans="1:6" x14ac:dyDescent="0.2">
      <c r="A1119"/>
      <c r="B1119"/>
      <c r="C1119"/>
      <c r="D1119"/>
      <c r="E1119"/>
      <c r="F1119"/>
    </row>
    <row r="1120" spans="1:6" x14ac:dyDescent="0.2">
      <c r="A1120"/>
      <c r="B1120"/>
      <c r="C1120"/>
      <c r="D1120"/>
      <c r="E1120"/>
      <c r="F1120"/>
    </row>
    <row r="1121" spans="1:6" x14ac:dyDescent="0.2">
      <c r="A1121"/>
      <c r="B1121"/>
      <c r="C1121"/>
      <c r="D1121"/>
      <c r="E1121"/>
      <c r="F1121"/>
    </row>
    <row r="1122" spans="1:6" x14ac:dyDescent="0.2">
      <c r="A1122"/>
      <c r="B1122"/>
      <c r="C1122"/>
      <c r="D1122"/>
      <c r="E1122"/>
      <c r="F1122"/>
    </row>
    <row r="1123" spans="1:6" x14ac:dyDescent="0.2">
      <c r="A1123"/>
      <c r="B1123"/>
      <c r="C1123"/>
      <c r="D1123"/>
      <c r="E1123"/>
      <c r="F1123"/>
    </row>
    <row r="1124" spans="1:6" x14ac:dyDescent="0.2">
      <c r="A1124"/>
      <c r="B1124"/>
      <c r="C1124"/>
      <c r="D1124"/>
      <c r="E1124"/>
      <c r="F1124"/>
    </row>
    <row r="1125" spans="1:6" x14ac:dyDescent="0.2">
      <c r="A1125"/>
      <c r="B1125"/>
      <c r="C1125"/>
      <c r="D1125"/>
      <c r="E1125"/>
      <c r="F1125"/>
    </row>
    <row r="1126" spans="1:6" x14ac:dyDescent="0.2">
      <c r="A1126"/>
      <c r="B1126"/>
      <c r="C1126"/>
      <c r="D1126"/>
      <c r="E1126"/>
      <c r="F1126"/>
    </row>
    <row r="1127" spans="1:6" x14ac:dyDescent="0.2">
      <c r="A1127"/>
      <c r="B1127"/>
      <c r="C1127"/>
      <c r="D1127"/>
      <c r="E1127"/>
      <c r="F1127"/>
    </row>
    <row r="1128" spans="1:6" x14ac:dyDescent="0.2">
      <c r="A1128"/>
      <c r="B1128"/>
      <c r="C1128"/>
      <c r="D1128"/>
      <c r="E1128"/>
      <c r="F1128"/>
    </row>
    <row r="1129" spans="1:6" x14ac:dyDescent="0.2">
      <c r="A1129"/>
      <c r="B1129"/>
      <c r="C1129"/>
      <c r="D1129"/>
      <c r="E1129"/>
      <c r="F1129"/>
    </row>
    <row r="1130" spans="1:6" x14ac:dyDescent="0.2">
      <c r="A1130"/>
      <c r="B1130"/>
      <c r="C1130"/>
      <c r="D1130"/>
      <c r="E1130"/>
      <c r="F1130"/>
    </row>
    <row r="1131" spans="1:6" x14ac:dyDescent="0.2">
      <c r="A1131"/>
      <c r="B1131"/>
      <c r="C1131"/>
      <c r="D1131"/>
      <c r="E1131"/>
      <c r="F1131"/>
    </row>
    <row r="1132" spans="1:6" x14ac:dyDescent="0.2">
      <c r="A1132"/>
      <c r="B1132"/>
      <c r="C1132"/>
      <c r="D1132"/>
      <c r="E1132"/>
      <c r="F1132"/>
    </row>
    <row r="1133" spans="1:6" x14ac:dyDescent="0.2">
      <c r="A1133"/>
      <c r="B1133"/>
      <c r="C1133"/>
      <c r="D1133"/>
      <c r="E1133"/>
      <c r="F1133"/>
    </row>
    <row r="1134" spans="1:6" x14ac:dyDescent="0.2">
      <c r="A1134"/>
      <c r="B1134"/>
      <c r="C1134"/>
      <c r="D1134"/>
      <c r="E1134"/>
      <c r="F1134"/>
    </row>
    <row r="1135" spans="1:6" x14ac:dyDescent="0.2">
      <c r="A1135"/>
      <c r="B1135"/>
      <c r="C1135"/>
      <c r="D1135"/>
      <c r="E1135"/>
      <c r="F1135"/>
    </row>
    <row r="1136" spans="1:6" x14ac:dyDescent="0.2">
      <c r="A1136"/>
      <c r="B1136"/>
      <c r="C1136"/>
      <c r="D1136"/>
      <c r="E1136"/>
      <c r="F1136"/>
    </row>
    <row r="1137" spans="1:6" x14ac:dyDescent="0.2">
      <c r="A1137"/>
      <c r="B1137"/>
      <c r="C1137"/>
      <c r="D1137"/>
      <c r="E1137"/>
      <c r="F1137"/>
    </row>
    <row r="1138" spans="1:6" x14ac:dyDescent="0.2">
      <c r="A1138"/>
      <c r="B1138"/>
      <c r="C1138"/>
      <c r="D1138"/>
      <c r="E1138"/>
      <c r="F1138"/>
    </row>
    <row r="1139" spans="1:6" x14ac:dyDescent="0.2">
      <c r="A1139"/>
      <c r="B1139"/>
      <c r="C1139"/>
      <c r="D1139"/>
      <c r="E1139"/>
      <c r="F1139"/>
    </row>
    <row r="1140" spans="1:6" x14ac:dyDescent="0.2">
      <c r="A1140"/>
      <c r="B1140"/>
      <c r="C1140"/>
      <c r="D1140"/>
      <c r="E1140"/>
      <c r="F1140"/>
    </row>
    <row r="1141" spans="1:6" x14ac:dyDescent="0.2">
      <c r="A1141"/>
      <c r="B1141"/>
      <c r="C1141"/>
      <c r="D1141"/>
      <c r="E1141"/>
      <c r="F1141"/>
    </row>
    <row r="1142" spans="1:6" x14ac:dyDescent="0.2">
      <c r="A1142"/>
      <c r="B1142"/>
      <c r="C1142"/>
      <c r="D1142"/>
      <c r="E1142"/>
      <c r="F1142"/>
    </row>
    <row r="1143" spans="1:6" x14ac:dyDescent="0.2">
      <c r="A1143"/>
      <c r="B1143"/>
      <c r="C1143"/>
      <c r="D1143"/>
      <c r="E1143"/>
      <c r="F1143"/>
    </row>
    <row r="1144" spans="1:6" x14ac:dyDescent="0.2">
      <c r="A1144"/>
      <c r="B1144"/>
      <c r="C1144"/>
      <c r="D1144"/>
      <c r="E1144"/>
      <c r="F1144"/>
    </row>
    <row r="1145" spans="1:6" x14ac:dyDescent="0.2">
      <c r="A1145"/>
      <c r="B1145"/>
      <c r="C1145"/>
      <c r="D1145"/>
      <c r="E1145"/>
      <c r="F1145"/>
    </row>
    <row r="1146" spans="1:6" x14ac:dyDescent="0.2">
      <c r="A1146"/>
      <c r="B1146"/>
      <c r="C1146"/>
      <c r="D1146"/>
      <c r="E1146"/>
      <c r="F1146"/>
    </row>
    <row r="1147" spans="1:6" x14ac:dyDescent="0.2">
      <c r="A1147"/>
      <c r="B1147"/>
      <c r="C1147"/>
      <c r="D1147"/>
      <c r="E1147"/>
      <c r="F1147"/>
    </row>
    <row r="1148" spans="1:6" x14ac:dyDescent="0.2">
      <c r="A1148"/>
      <c r="B1148"/>
      <c r="C1148"/>
      <c r="D1148"/>
      <c r="E1148"/>
      <c r="F1148"/>
    </row>
    <row r="1149" spans="1:6" x14ac:dyDescent="0.2">
      <c r="A1149"/>
      <c r="B1149"/>
      <c r="C1149"/>
      <c r="D1149"/>
      <c r="E1149"/>
      <c r="F1149"/>
    </row>
    <row r="1150" spans="1:6" x14ac:dyDescent="0.2">
      <c r="A1150"/>
      <c r="B1150"/>
      <c r="C1150"/>
      <c r="D1150"/>
      <c r="E1150"/>
      <c r="F1150"/>
    </row>
    <row r="1151" spans="1:6" x14ac:dyDescent="0.2">
      <c r="A1151"/>
      <c r="B1151"/>
      <c r="C1151"/>
      <c r="D1151"/>
      <c r="E1151"/>
      <c r="F1151"/>
    </row>
    <row r="1152" spans="1:6" x14ac:dyDescent="0.2">
      <c r="A1152"/>
      <c r="B1152"/>
      <c r="C1152"/>
      <c r="D1152"/>
      <c r="E1152"/>
      <c r="F1152"/>
    </row>
    <row r="1153" spans="1:6" x14ac:dyDescent="0.2">
      <c r="A1153"/>
      <c r="B1153"/>
      <c r="C1153"/>
      <c r="D1153"/>
      <c r="E1153"/>
      <c r="F1153"/>
    </row>
    <row r="1154" spans="1:6" x14ac:dyDescent="0.2">
      <c r="A1154"/>
      <c r="B1154"/>
      <c r="C1154"/>
      <c r="D1154"/>
      <c r="E1154"/>
      <c r="F1154"/>
    </row>
    <row r="1155" spans="1:6" x14ac:dyDescent="0.2">
      <c r="A1155"/>
      <c r="B1155"/>
      <c r="C1155"/>
      <c r="D1155"/>
      <c r="E1155"/>
      <c r="F1155"/>
    </row>
    <row r="1156" spans="1:6" x14ac:dyDescent="0.2">
      <c r="A1156"/>
      <c r="B1156"/>
      <c r="C1156"/>
      <c r="D1156"/>
      <c r="E1156"/>
      <c r="F1156"/>
    </row>
    <row r="1157" spans="1:6" x14ac:dyDescent="0.2">
      <c r="A1157"/>
      <c r="B1157"/>
      <c r="C1157"/>
      <c r="D1157"/>
      <c r="E1157"/>
      <c r="F1157"/>
    </row>
    <row r="1158" spans="1:6" x14ac:dyDescent="0.2">
      <c r="A1158"/>
      <c r="B1158"/>
      <c r="C1158"/>
      <c r="D1158"/>
      <c r="E1158"/>
      <c r="F1158"/>
    </row>
    <row r="1159" spans="1:6" x14ac:dyDescent="0.2">
      <c r="A1159"/>
      <c r="B1159"/>
      <c r="C1159"/>
      <c r="D1159"/>
      <c r="E1159"/>
      <c r="F1159"/>
    </row>
    <row r="1160" spans="1:6" x14ac:dyDescent="0.2">
      <c r="A1160"/>
      <c r="B1160"/>
      <c r="C1160"/>
      <c r="D1160"/>
      <c r="E1160"/>
      <c r="F1160"/>
    </row>
    <row r="1161" spans="1:6" x14ac:dyDescent="0.2">
      <c r="A1161"/>
      <c r="B1161"/>
      <c r="C1161"/>
      <c r="D1161"/>
      <c r="E1161"/>
      <c r="F1161"/>
    </row>
    <row r="1162" spans="1:6" x14ac:dyDescent="0.2">
      <c r="A1162"/>
      <c r="B1162"/>
      <c r="C1162"/>
      <c r="D1162"/>
      <c r="E1162"/>
      <c r="F1162"/>
    </row>
    <row r="1163" spans="1:6" x14ac:dyDescent="0.2">
      <c r="A1163"/>
      <c r="B1163"/>
      <c r="C1163"/>
      <c r="D1163"/>
      <c r="E1163"/>
      <c r="F1163"/>
    </row>
    <row r="1164" spans="1:6" x14ac:dyDescent="0.2">
      <c r="A1164"/>
      <c r="B1164"/>
      <c r="C1164"/>
      <c r="D1164"/>
      <c r="E1164"/>
      <c r="F1164"/>
    </row>
    <row r="1165" spans="1:6" x14ac:dyDescent="0.2">
      <c r="A1165"/>
      <c r="B1165"/>
      <c r="C1165"/>
      <c r="D1165"/>
      <c r="E1165"/>
      <c r="F1165"/>
    </row>
    <row r="1166" spans="1:6" x14ac:dyDescent="0.2">
      <c r="A1166"/>
      <c r="B1166"/>
      <c r="C1166"/>
      <c r="D1166"/>
      <c r="E1166"/>
      <c r="F1166"/>
    </row>
    <row r="1167" spans="1:6" x14ac:dyDescent="0.2">
      <c r="A1167"/>
      <c r="B1167"/>
      <c r="C1167"/>
      <c r="D1167"/>
      <c r="E1167"/>
      <c r="F1167"/>
    </row>
    <row r="1168" spans="1:6" x14ac:dyDescent="0.2">
      <c r="A1168"/>
      <c r="B1168"/>
      <c r="C1168"/>
      <c r="D1168"/>
      <c r="E1168"/>
      <c r="F1168"/>
    </row>
    <row r="1169" spans="1:6" x14ac:dyDescent="0.2">
      <c r="A1169"/>
      <c r="B1169"/>
      <c r="C1169"/>
      <c r="D1169"/>
      <c r="E1169"/>
      <c r="F1169"/>
    </row>
    <row r="1170" spans="1:6" x14ac:dyDescent="0.2">
      <c r="A1170"/>
      <c r="B1170"/>
      <c r="C1170"/>
      <c r="D1170"/>
      <c r="E1170"/>
      <c r="F1170"/>
    </row>
    <row r="1171" spans="1:6" x14ac:dyDescent="0.2">
      <c r="A1171"/>
      <c r="B1171"/>
      <c r="C1171"/>
      <c r="D1171"/>
      <c r="E1171"/>
      <c r="F1171"/>
    </row>
    <row r="1172" spans="1:6" x14ac:dyDescent="0.2">
      <c r="A1172"/>
      <c r="B1172"/>
      <c r="C1172"/>
      <c r="D1172"/>
      <c r="E1172"/>
      <c r="F1172"/>
    </row>
    <row r="1173" spans="1:6" x14ac:dyDescent="0.2">
      <c r="A1173"/>
      <c r="B1173"/>
      <c r="C1173"/>
      <c r="D1173"/>
      <c r="E1173"/>
      <c r="F1173"/>
    </row>
    <row r="1174" spans="1:6" x14ac:dyDescent="0.2">
      <c r="A1174"/>
      <c r="B1174"/>
      <c r="C1174"/>
      <c r="D1174"/>
      <c r="E1174"/>
      <c r="F1174"/>
    </row>
    <row r="1175" spans="1:6" x14ac:dyDescent="0.2">
      <c r="A1175"/>
      <c r="B1175"/>
      <c r="C1175"/>
      <c r="D1175"/>
      <c r="E1175"/>
      <c r="F1175"/>
    </row>
    <row r="1176" spans="1:6" x14ac:dyDescent="0.2">
      <c r="A1176"/>
      <c r="B1176"/>
      <c r="C1176"/>
      <c r="D1176"/>
      <c r="E1176"/>
      <c r="F1176"/>
    </row>
    <row r="1177" spans="1:6" x14ac:dyDescent="0.2">
      <c r="A1177"/>
      <c r="B1177"/>
      <c r="C1177"/>
      <c r="D1177"/>
      <c r="E1177"/>
      <c r="F1177"/>
    </row>
    <row r="1178" spans="1:6" x14ac:dyDescent="0.2">
      <c r="A1178"/>
      <c r="B1178"/>
      <c r="C1178"/>
      <c r="D1178"/>
      <c r="E1178"/>
      <c r="F1178"/>
    </row>
    <row r="1179" spans="1:6" x14ac:dyDescent="0.2">
      <c r="A1179"/>
      <c r="B1179"/>
      <c r="C1179"/>
      <c r="D1179"/>
      <c r="E1179"/>
      <c r="F1179"/>
    </row>
    <row r="1180" spans="1:6" x14ac:dyDescent="0.2">
      <c r="A1180"/>
      <c r="B1180"/>
      <c r="C1180"/>
      <c r="D1180"/>
      <c r="E1180"/>
      <c r="F1180"/>
    </row>
    <row r="1181" spans="1:6" x14ac:dyDescent="0.2">
      <c r="A1181"/>
      <c r="B1181"/>
      <c r="C1181"/>
      <c r="D1181"/>
      <c r="E1181"/>
      <c r="F1181"/>
    </row>
    <row r="1182" spans="1:6" x14ac:dyDescent="0.2">
      <c r="A1182"/>
      <c r="B1182"/>
      <c r="C1182"/>
      <c r="D1182"/>
      <c r="E1182"/>
      <c r="F1182"/>
    </row>
    <row r="1183" spans="1:6" x14ac:dyDescent="0.2">
      <c r="A1183"/>
      <c r="B1183"/>
      <c r="C1183"/>
      <c r="D1183"/>
      <c r="E1183"/>
      <c r="F1183"/>
    </row>
    <row r="1184" spans="1:6" x14ac:dyDescent="0.2">
      <c r="A1184"/>
      <c r="B1184"/>
      <c r="C1184"/>
      <c r="D1184"/>
      <c r="E1184"/>
      <c r="F1184"/>
    </row>
    <row r="1185" spans="1:6" x14ac:dyDescent="0.2">
      <c r="A1185"/>
      <c r="B1185"/>
      <c r="C1185"/>
      <c r="D1185"/>
      <c r="E1185"/>
      <c r="F1185"/>
    </row>
    <row r="1186" spans="1:6" x14ac:dyDescent="0.2">
      <c r="A1186"/>
      <c r="B1186"/>
      <c r="C1186"/>
      <c r="D1186"/>
      <c r="E1186"/>
      <c r="F1186"/>
    </row>
    <row r="1187" spans="1:6" x14ac:dyDescent="0.2">
      <c r="A1187"/>
      <c r="B1187"/>
      <c r="C1187"/>
      <c r="D1187"/>
      <c r="E1187"/>
      <c r="F1187"/>
    </row>
    <row r="1188" spans="1:6" x14ac:dyDescent="0.2">
      <c r="A1188"/>
      <c r="B1188"/>
      <c r="C1188"/>
      <c r="D1188"/>
      <c r="E1188"/>
      <c r="F1188"/>
    </row>
    <row r="1189" spans="1:6" x14ac:dyDescent="0.2">
      <c r="A1189"/>
      <c r="B1189"/>
      <c r="C1189"/>
      <c r="D1189"/>
      <c r="E1189"/>
      <c r="F1189"/>
    </row>
    <row r="1190" spans="1:6" x14ac:dyDescent="0.2">
      <c r="A1190"/>
      <c r="B1190"/>
      <c r="C1190"/>
      <c r="D1190"/>
      <c r="E1190"/>
      <c r="F1190"/>
    </row>
    <row r="1191" spans="1:6" x14ac:dyDescent="0.2">
      <c r="A1191"/>
      <c r="B1191"/>
      <c r="C1191"/>
      <c r="D1191"/>
      <c r="E1191"/>
      <c r="F1191"/>
    </row>
    <row r="1192" spans="1:6" x14ac:dyDescent="0.2">
      <c r="A1192"/>
      <c r="B1192"/>
      <c r="C1192"/>
      <c r="D1192"/>
      <c r="E1192"/>
      <c r="F1192"/>
    </row>
    <row r="1193" spans="1:6" x14ac:dyDescent="0.2">
      <c r="A1193"/>
      <c r="B1193"/>
      <c r="C1193"/>
      <c r="D1193"/>
      <c r="E1193"/>
      <c r="F1193"/>
    </row>
    <row r="1194" spans="1:6" x14ac:dyDescent="0.2">
      <c r="A1194"/>
      <c r="B1194"/>
      <c r="C1194"/>
      <c r="D1194"/>
      <c r="E1194"/>
      <c r="F1194"/>
    </row>
    <row r="1195" spans="1:6" x14ac:dyDescent="0.2">
      <c r="A1195"/>
      <c r="B1195"/>
      <c r="C1195"/>
      <c r="D1195"/>
      <c r="E1195"/>
      <c r="F1195"/>
    </row>
    <row r="1196" spans="1:6" x14ac:dyDescent="0.2">
      <c r="A1196"/>
      <c r="B1196"/>
      <c r="C1196"/>
      <c r="D1196"/>
      <c r="E1196"/>
      <c r="F1196"/>
    </row>
    <row r="1197" spans="1:6" x14ac:dyDescent="0.2">
      <c r="A1197"/>
      <c r="B1197"/>
      <c r="C1197"/>
      <c r="D1197"/>
      <c r="E1197"/>
      <c r="F1197"/>
    </row>
    <row r="1198" spans="1:6" x14ac:dyDescent="0.2">
      <c r="A1198"/>
      <c r="B1198"/>
      <c r="C1198"/>
      <c r="D1198"/>
      <c r="E1198"/>
      <c r="F1198"/>
    </row>
    <row r="1199" spans="1:6" x14ac:dyDescent="0.2">
      <c r="A1199"/>
      <c r="B1199"/>
      <c r="C1199"/>
      <c r="D1199"/>
      <c r="E1199"/>
      <c r="F1199"/>
    </row>
    <row r="1200" spans="1:6" x14ac:dyDescent="0.2">
      <c r="A1200"/>
      <c r="B1200"/>
      <c r="C1200"/>
      <c r="D1200"/>
      <c r="E1200"/>
      <c r="F1200"/>
    </row>
    <row r="1201" spans="1:6" x14ac:dyDescent="0.2">
      <c r="A1201"/>
      <c r="B1201"/>
      <c r="C1201"/>
      <c r="D1201"/>
      <c r="E1201"/>
      <c r="F1201"/>
    </row>
    <row r="1202" spans="1:6" x14ac:dyDescent="0.2">
      <c r="A1202"/>
      <c r="B1202"/>
      <c r="C1202"/>
      <c r="D1202"/>
      <c r="E1202"/>
      <c r="F1202"/>
    </row>
    <row r="1203" spans="1:6" x14ac:dyDescent="0.2">
      <c r="A1203"/>
      <c r="B1203"/>
      <c r="C1203"/>
      <c r="D1203"/>
      <c r="E1203"/>
      <c r="F1203"/>
    </row>
    <row r="1204" spans="1:6" x14ac:dyDescent="0.2">
      <c r="A1204"/>
      <c r="B1204"/>
      <c r="C1204"/>
      <c r="D1204"/>
      <c r="E1204"/>
      <c r="F1204"/>
    </row>
    <row r="1205" spans="1:6" x14ac:dyDescent="0.2">
      <c r="A1205"/>
      <c r="B1205"/>
      <c r="C1205"/>
      <c r="D1205"/>
      <c r="E1205"/>
      <c r="F1205"/>
    </row>
    <row r="1206" spans="1:6" x14ac:dyDescent="0.2">
      <c r="A1206"/>
      <c r="B1206"/>
      <c r="C1206"/>
      <c r="D1206"/>
      <c r="E1206"/>
      <c r="F1206"/>
    </row>
    <row r="1207" spans="1:6" x14ac:dyDescent="0.2">
      <c r="A1207"/>
      <c r="B1207"/>
      <c r="C1207"/>
      <c r="D1207"/>
      <c r="E1207"/>
      <c r="F1207"/>
    </row>
    <row r="1208" spans="1:6" x14ac:dyDescent="0.2">
      <c r="A1208"/>
      <c r="B1208"/>
      <c r="C1208"/>
      <c r="D1208"/>
      <c r="E1208"/>
      <c r="F1208"/>
    </row>
    <row r="1209" spans="1:6" x14ac:dyDescent="0.2">
      <c r="A1209"/>
      <c r="B1209"/>
      <c r="C1209"/>
      <c r="D1209"/>
      <c r="E1209"/>
      <c r="F1209"/>
    </row>
    <row r="1210" spans="1:6" x14ac:dyDescent="0.2">
      <c r="A1210"/>
      <c r="B1210"/>
      <c r="C1210"/>
      <c r="D1210"/>
      <c r="E1210"/>
      <c r="F1210"/>
    </row>
    <row r="1211" spans="1:6" x14ac:dyDescent="0.2">
      <c r="A1211"/>
      <c r="B1211"/>
      <c r="C1211"/>
      <c r="D1211"/>
      <c r="E1211"/>
      <c r="F1211"/>
    </row>
    <row r="1212" spans="1:6" x14ac:dyDescent="0.2">
      <c r="A1212"/>
      <c r="B1212"/>
      <c r="C1212"/>
      <c r="D1212"/>
      <c r="E1212"/>
      <c r="F1212"/>
    </row>
    <row r="1213" spans="1:6" x14ac:dyDescent="0.2">
      <c r="A1213"/>
      <c r="B1213"/>
      <c r="C1213"/>
      <c r="D1213"/>
      <c r="E1213"/>
      <c r="F1213"/>
    </row>
    <row r="1214" spans="1:6" x14ac:dyDescent="0.2">
      <c r="A1214"/>
      <c r="B1214"/>
      <c r="C1214"/>
      <c r="D1214"/>
      <c r="E1214"/>
      <c r="F1214"/>
    </row>
    <row r="1215" spans="1:6" x14ac:dyDescent="0.2">
      <c r="A1215"/>
      <c r="B1215"/>
      <c r="C1215"/>
      <c r="D1215"/>
      <c r="E1215"/>
      <c r="F1215"/>
    </row>
    <row r="1216" spans="1:6" x14ac:dyDescent="0.2">
      <c r="A1216"/>
      <c r="B1216"/>
      <c r="C1216"/>
      <c r="D1216"/>
      <c r="E1216"/>
      <c r="F1216"/>
    </row>
    <row r="1217" spans="1:6" x14ac:dyDescent="0.2">
      <c r="A1217"/>
      <c r="B1217"/>
      <c r="C1217"/>
      <c r="D1217"/>
      <c r="E1217"/>
      <c r="F1217"/>
    </row>
    <row r="1218" spans="1:6" x14ac:dyDescent="0.2">
      <c r="A1218"/>
      <c r="B1218"/>
      <c r="C1218"/>
      <c r="D1218"/>
      <c r="E1218"/>
      <c r="F1218"/>
    </row>
    <row r="1219" spans="1:6" x14ac:dyDescent="0.2">
      <c r="A1219"/>
      <c r="B1219"/>
      <c r="C1219"/>
      <c r="D1219"/>
      <c r="E1219"/>
      <c r="F1219"/>
    </row>
    <row r="1220" spans="1:6" x14ac:dyDescent="0.2">
      <c r="A1220"/>
      <c r="B1220"/>
      <c r="C1220"/>
      <c r="D1220"/>
      <c r="E1220"/>
      <c r="F1220"/>
    </row>
    <row r="1221" spans="1:6" x14ac:dyDescent="0.2">
      <c r="A1221"/>
      <c r="B1221"/>
      <c r="C1221"/>
      <c r="D1221"/>
      <c r="E1221"/>
      <c r="F1221"/>
    </row>
    <row r="1222" spans="1:6" x14ac:dyDescent="0.2">
      <c r="A1222"/>
      <c r="B1222"/>
      <c r="C1222"/>
      <c r="D1222"/>
      <c r="E1222"/>
      <c r="F1222"/>
    </row>
    <row r="1223" spans="1:6" x14ac:dyDescent="0.2">
      <c r="A1223"/>
      <c r="B1223"/>
      <c r="C1223"/>
      <c r="D1223"/>
      <c r="E1223"/>
      <c r="F1223"/>
    </row>
    <row r="1224" spans="1:6" x14ac:dyDescent="0.2">
      <c r="A1224"/>
      <c r="B1224"/>
      <c r="C1224"/>
      <c r="D1224"/>
      <c r="E1224"/>
      <c r="F1224"/>
    </row>
    <row r="1225" spans="1:6" x14ac:dyDescent="0.2">
      <c r="A1225"/>
      <c r="B1225"/>
      <c r="C1225"/>
      <c r="D1225"/>
      <c r="E1225"/>
      <c r="F1225"/>
    </row>
    <row r="1226" spans="1:6" x14ac:dyDescent="0.2">
      <c r="A1226"/>
      <c r="B1226"/>
      <c r="C1226"/>
      <c r="D1226"/>
      <c r="E1226"/>
      <c r="F1226"/>
    </row>
    <row r="1227" spans="1:6" x14ac:dyDescent="0.2">
      <c r="A1227"/>
      <c r="B1227"/>
      <c r="C1227"/>
      <c r="D1227"/>
      <c r="E1227"/>
      <c r="F1227"/>
    </row>
    <row r="1228" spans="1:6" x14ac:dyDescent="0.2">
      <c r="A1228"/>
      <c r="B1228"/>
      <c r="C1228"/>
      <c r="D1228"/>
      <c r="E1228"/>
      <c r="F1228"/>
    </row>
    <row r="1229" spans="1:6" x14ac:dyDescent="0.2">
      <c r="A1229"/>
      <c r="B1229"/>
      <c r="C1229"/>
      <c r="D1229"/>
      <c r="E1229"/>
      <c r="F1229"/>
    </row>
    <row r="1230" spans="1:6" x14ac:dyDescent="0.2">
      <c r="A1230"/>
      <c r="B1230"/>
      <c r="C1230"/>
      <c r="D1230"/>
      <c r="E1230"/>
      <c r="F1230"/>
    </row>
    <row r="1231" spans="1:6" x14ac:dyDescent="0.2">
      <c r="A1231"/>
      <c r="B1231"/>
      <c r="C1231"/>
      <c r="D1231"/>
      <c r="E1231"/>
      <c r="F1231"/>
    </row>
    <row r="1232" spans="1:6" x14ac:dyDescent="0.2">
      <c r="A1232"/>
      <c r="B1232"/>
      <c r="C1232"/>
      <c r="D1232"/>
      <c r="E1232"/>
      <c r="F1232"/>
    </row>
    <row r="1233" spans="1:6" x14ac:dyDescent="0.2">
      <c r="A1233"/>
      <c r="B1233"/>
      <c r="C1233"/>
      <c r="D1233"/>
      <c r="E1233"/>
      <c r="F1233"/>
    </row>
    <row r="1234" spans="1:6" x14ac:dyDescent="0.2">
      <c r="A1234"/>
      <c r="B1234"/>
      <c r="C1234"/>
      <c r="D1234"/>
      <c r="E1234"/>
      <c r="F1234"/>
    </row>
    <row r="1235" spans="1:6" x14ac:dyDescent="0.2">
      <c r="A1235"/>
      <c r="B1235"/>
      <c r="C1235"/>
      <c r="D1235"/>
      <c r="E1235"/>
      <c r="F1235"/>
    </row>
    <row r="1236" spans="1:6" x14ac:dyDescent="0.2">
      <c r="A1236"/>
      <c r="B1236"/>
      <c r="C1236"/>
      <c r="D1236"/>
      <c r="E1236"/>
      <c r="F1236"/>
    </row>
    <row r="1237" spans="1:6" x14ac:dyDescent="0.2">
      <c r="A1237"/>
      <c r="B1237"/>
      <c r="C1237"/>
      <c r="D1237"/>
      <c r="E1237"/>
      <c r="F1237"/>
    </row>
    <row r="1238" spans="1:6" x14ac:dyDescent="0.2">
      <c r="A1238"/>
      <c r="B1238"/>
      <c r="C1238"/>
      <c r="D1238"/>
      <c r="E1238"/>
      <c r="F1238"/>
    </row>
    <row r="1239" spans="1:6" x14ac:dyDescent="0.2">
      <c r="A1239"/>
      <c r="B1239"/>
      <c r="C1239"/>
      <c r="D1239"/>
      <c r="E1239"/>
      <c r="F1239"/>
    </row>
    <row r="1240" spans="1:6" x14ac:dyDescent="0.2">
      <c r="A1240"/>
      <c r="B1240"/>
      <c r="C1240"/>
      <c r="D1240"/>
      <c r="E1240"/>
      <c r="F1240"/>
    </row>
    <row r="1241" spans="1:6" x14ac:dyDescent="0.2">
      <c r="A1241"/>
      <c r="B1241"/>
      <c r="C1241"/>
      <c r="D1241"/>
      <c r="E1241"/>
      <c r="F1241"/>
    </row>
    <row r="1242" spans="1:6" x14ac:dyDescent="0.2">
      <c r="A1242"/>
      <c r="B1242"/>
      <c r="C1242"/>
      <c r="D1242"/>
      <c r="E1242"/>
      <c r="F1242"/>
    </row>
    <row r="1243" spans="1:6" x14ac:dyDescent="0.2">
      <c r="A1243"/>
      <c r="B1243"/>
      <c r="C1243"/>
      <c r="D1243"/>
      <c r="E1243"/>
      <c r="F1243"/>
    </row>
    <row r="1244" spans="1:6" x14ac:dyDescent="0.2">
      <c r="A1244"/>
      <c r="B1244"/>
      <c r="C1244"/>
      <c r="D1244"/>
      <c r="E1244"/>
      <c r="F1244"/>
    </row>
    <row r="1245" spans="1:6" x14ac:dyDescent="0.2">
      <c r="A1245"/>
      <c r="B1245"/>
      <c r="C1245"/>
      <c r="D1245"/>
      <c r="E1245"/>
      <c r="F1245"/>
    </row>
    <row r="1246" spans="1:6" x14ac:dyDescent="0.2">
      <c r="A1246"/>
      <c r="B1246"/>
      <c r="C1246"/>
      <c r="D1246"/>
      <c r="E1246"/>
      <c r="F1246"/>
    </row>
    <row r="1247" spans="1:6" x14ac:dyDescent="0.2">
      <c r="A1247"/>
      <c r="B1247"/>
      <c r="C1247"/>
      <c r="D1247"/>
      <c r="E1247"/>
      <c r="F1247"/>
    </row>
    <row r="1248" spans="1:6" x14ac:dyDescent="0.2">
      <c r="A1248"/>
      <c r="B1248"/>
      <c r="C1248"/>
      <c r="D1248"/>
      <c r="E1248"/>
      <c r="F1248"/>
    </row>
    <row r="1249" spans="1:6" x14ac:dyDescent="0.2">
      <c r="A1249"/>
      <c r="B1249"/>
      <c r="C1249"/>
      <c r="D1249"/>
      <c r="E1249"/>
      <c r="F1249"/>
    </row>
    <row r="1250" spans="1:6" x14ac:dyDescent="0.2">
      <c r="A1250"/>
      <c r="B1250"/>
      <c r="C1250"/>
      <c r="D1250"/>
      <c r="E1250"/>
      <c r="F1250"/>
    </row>
    <row r="1251" spans="1:6" x14ac:dyDescent="0.2">
      <c r="A1251"/>
      <c r="B1251"/>
      <c r="C1251"/>
      <c r="D1251"/>
      <c r="E1251"/>
      <c r="F1251"/>
    </row>
    <row r="1252" spans="1:6" x14ac:dyDescent="0.2">
      <c r="A1252"/>
      <c r="B1252"/>
      <c r="C1252"/>
      <c r="D1252"/>
      <c r="E1252"/>
      <c r="F1252"/>
    </row>
    <row r="1253" spans="1:6" x14ac:dyDescent="0.2">
      <c r="A1253"/>
      <c r="B1253"/>
      <c r="C1253"/>
      <c r="D1253"/>
      <c r="E1253"/>
      <c r="F1253"/>
    </row>
    <row r="1254" spans="1:6" x14ac:dyDescent="0.2">
      <c r="A1254"/>
      <c r="B1254"/>
      <c r="C1254"/>
      <c r="D1254"/>
      <c r="E1254"/>
      <c r="F1254"/>
    </row>
    <row r="1255" spans="1:6" x14ac:dyDescent="0.2">
      <c r="A1255"/>
      <c r="B1255"/>
      <c r="C1255"/>
      <c r="D1255"/>
      <c r="E1255"/>
      <c r="F1255"/>
    </row>
    <row r="1256" spans="1:6" x14ac:dyDescent="0.2">
      <c r="A1256"/>
      <c r="B1256"/>
      <c r="C1256"/>
      <c r="D1256"/>
      <c r="E1256"/>
      <c r="F1256"/>
    </row>
    <row r="1257" spans="1:6" x14ac:dyDescent="0.2">
      <c r="A1257"/>
      <c r="B1257"/>
      <c r="C1257"/>
      <c r="D1257"/>
      <c r="E1257"/>
      <c r="F1257"/>
    </row>
    <row r="1258" spans="1:6" x14ac:dyDescent="0.2">
      <c r="A1258"/>
      <c r="B1258"/>
      <c r="C1258"/>
      <c r="D1258"/>
      <c r="E1258"/>
      <c r="F1258"/>
    </row>
    <row r="1259" spans="1:6" x14ac:dyDescent="0.2">
      <c r="A1259"/>
      <c r="B1259"/>
      <c r="C1259"/>
      <c r="D1259"/>
      <c r="E1259"/>
      <c r="F1259"/>
    </row>
    <row r="1260" spans="1:6" x14ac:dyDescent="0.2">
      <c r="A1260"/>
      <c r="B1260"/>
      <c r="C1260"/>
      <c r="D1260"/>
      <c r="E1260"/>
      <c r="F1260"/>
    </row>
    <row r="1261" spans="1:6" x14ac:dyDescent="0.2">
      <c r="A1261"/>
      <c r="B1261"/>
      <c r="C1261"/>
      <c r="D1261"/>
      <c r="E1261"/>
      <c r="F1261"/>
    </row>
    <row r="1262" spans="1:6" x14ac:dyDescent="0.2">
      <c r="A1262"/>
      <c r="B1262"/>
      <c r="C1262"/>
      <c r="D1262"/>
      <c r="E1262"/>
      <c r="F1262"/>
    </row>
    <row r="1263" spans="1:6" x14ac:dyDescent="0.2">
      <c r="A1263"/>
      <c r="B1263"/>
      <c r="C1263"/>
      <c r="D1263"/>
      <c r="E1263"/>
      <c r="F1263"/>
    </row>
    <row r="1264" spans="1:6" x14ac:dyDescent="0.2">
      <c r="A1264"/>
      <c r="B1264"/>
      <c r="C1264"/>
      <c r="D1264"/>
      <c r="E1264"/>
      <c r="F1264"/>
    </row>
    <row r="1265" spans="1:6" x14ac:dyDescent="0.2">
      <c r="A1265"/>
      <c r="B1265"/>
      <c r="C1265"/>
      <c r="D1265"/>
      <c r="E1265"/>
      <c r="F1265"/>
    </row>
    <row r="1266" spans="1:6" x14ac:dyDescent="0.2">
      <c r="A1266"/>
      <c r="B1266"/>
      <c r="C1266"/>
      <c r="D1266"/>
      <c r="E1266"/>
      <c r="F1266"/>
    </row>
    <row r="1267" spans="1:6" x14ac:dyDescent="0.2">
      <c r="A1267"/>
      <c r="B1267"/>
      <c r="C1267"/>
      <c r="D1267"/>
      <c r="E1267"/>
      <c r="F1267"/>
    </row>
    <row r="1268" spans="1:6" x14ac:dyDescent="0.2">
      <c r="A1268"/>
      <c r="B1268"/>
      <c r="C1268"/>
      <c r="D1268"/>
      <c r="E1268"/>
      <c r="F1268"/>
    </row>
    <row r="1269" spans="1:6" x14ac:dyDescent="0.2">
      <c r="A1269"/>
      <c r="B1269"/>
      <c r="C1269"/>
      <c r="D1269"/>
      <c r="E1269"/>
      <c r="F1269"/>
    </row>
    <row r="1270" spans="1:6" x14ac:dyDescent="0.2">
      <c r="A1270"/>
      <c r="B1270"/>
      <c r="C1270"/>
      <c r="D1270"/>
      <c r="E1270"/>
      <c r="F1270"/>
    </row>
    <row r="1271" spans="1:6" x14ac:dyDescent="0.2">
      <c r="A1271"/>
      <c r="B1271"/>
      <c r="C1271"/>
      <c r="D1271"/>
      <c r="E1271"/>
      <c r="F1271"/>
    </row>
    <row r="1272" spans="1:6" x14ac:dyDescent="0.2">
      <c r="A1272"/>
      <c r="B1272"/>
      <c r="C1272"/>
      <c r="D1272"/>
      <c r="E1272"/>
      <c r="F1272"/>
    </row>
    <row r="1273" spans="1:6" x14ac:dyDescent="0.2">
      <c r="A1273"/>
      <c r="B1273"/>
      <c r="C1273"/>
      <c r="D1273"/>
      <c r="E1273"/>
      <c r="F1273"/>
    </row>
    <row r="1274" spans="1:6" x14ac:dyDescent="0.2">
      <c r="A1274"/>
      <c r="B1274"/>
      <c r="C1274"/>
      <c r="D1274"/>
      <c r="E1274"/>
      <c r="F1274"/>
    </row>
    <row r="1275" spans="1:6" x14ac:dyDescent="0.2">
      <c r="A1275"/>
      <c r="B1275"/>
      <c r="C1275"/>
      <c r="D1275"/>
      <c r="E1275"/>
      <c r="F1275"/>
    </row>
    <row r="1276" spans="1:6" x14ac:dyDescent="0.2">
      <c r="A1276"/>
      <c r="B1276"/>
      <c r="C1276"/>
      <c r="D1276"/>
      <c r="E1276"/>
      <c r="F1276"/>
    </row>
    <row r="1277" spans="1:6" x14ac:dyDescent="0.2">
      <c r="A1277"/>
      <c r="B1277"/>
      <c r="C1277"/>
      <c r="D1277"/>
      <c r="E1277"/>
      <c r="F1277"/>
    </row>
    <row r="1278" spans="1:6" x14ac:dyDescent="0.2">
      <c r="A1278"/>
      <c r="B1278"/>
      <c r="C1278"/>
      <c r="D1278"/>
      <c r="E1278"/>
      <c r="F1278"/>
    </row>
    <row r="1279" spans="1:6" x14ac:dyDescent="0.2">
      <c r="A1279"/>
      <c r="B1279"/>
      <c r="C1279"/>
      <c r="D1279"/>
      <c r="E1279"/>
      <c r="F1279"/>
    </row>
    <row r="1280" spans="1:6" x14ac:dyDescent="0.2">
      <c r="A1280"/>
      <c r="B1280"/>
      <c r="C1280"/>
      <c r="D1280"/>
      <c r="E1280"/>
      <c r="F1280"/>
    </row>
    <row r="1281" spans="1:6" x14ac:dyDescent="0.2">
      <c r="A1281"/>
      <c r="B1281"/>
      <c r="C1281"/>
      <c r="D1281"/>
      <c r="E1281"/>
      <c r="F1281"/>
    </row>
    <row r="1282" spans="1:6" x14ac:dyDescent="0.2">
      <c r="A1282"/>
      <c r="B1282"/>
      <c r="C1282"/>
      <c r="D1282"/>
      <c r="E1282"/>
      <c r="F1282"/>
    </row>
    <row r="1283" spans="1:6" x14ac:dyDescent="0.2">
      <c r="A1283"/>
      <c r="B1283"/>
      <c r="C1283"/>
      <c r="D1283"/>
      <c r="E1283"/>
      <c r="F1283"/>
    </row>
    <row r="1284" spans="1:6" x14ac:dyDescent="0.2">
      <c r="A1284"/>
      <c r="B1284"/>
      <c r="C1284"/>
      <c r="D1284"/>
      <c r="E1284"/>
      <c r="F1284"/>
    </row>
    <row r="1285" spans="1:6" x14ac:dyDescent="0.2">
      <c r="A1285"/>
      <c r="B1285"/>
      <c r="C1285"/>
      <c r="D1285"/>
      <c r="E1285"/>
      <c r="F1285"/>
    </row>
    <row r="1286" spans="1:6" x14ac:dyDescent="0.2">
      <c r="A1286"/>
      <c r="B1286"/>
      <c r="C1286"/>
      <c r="D1286"/>
      <c r="E1286"/>
      <c r="F1286"/>
    </row>
    <row r="1287" spans="1:6" x14ac:dyDescent="0.2">
      <c r="A1287"/>
      <c r="B1287"/>
      <c r="C1287"/>
      <c r="D1287"/>
      <c r="E1287"/>
      <c r="F1287"/>
    </row>
    <row r="1288" spans="1:6" x14ac:dyDescent="0.2">
      <c r="A1288"/>
      <c r="B1288"/>
      <c r="C1288"/>
      <c r="D1288"/>
      <c r="E1288"/>
      <c r="F1288"/>
    </row>
    <row r="1289" spans="1:6" x14ac:dyDescent="0.2">
      <c r="A1289"/>
      <c r="B1289"/>
      <c r="C1289"/>
      <c r="D1289"/>
      <c r="E1289"/>
      <c r="F1289"/>
    </row>
    <row r="1290" spans="1:6" x14ac:dyDescent="0.2">
      <c r="A1290"/>
      <c r="B1290"/>
      <c r="C1290"/>
      <c r="D1290"/>
      <c r="E1290"/>
      <c r="F1290"/>
    </row>
    <row r="1291" spans="1:6" x14ac:dyDescent="0.2">
      <c r="A1291"/>
      <c r="B1291"/>
      <c r="C1291"/>
      <c r="D1291"/>
      <c r="E1291"/>
      <c r="F1291"/>
    </row>
    <row r="1292" spans="1:6" x14ac:dyDescent="0.2">
      <c r="A1292"/>
      <c r="B1292"/>
      <c r="C1292"/>
      <c r="D1292"/>
      <c r="E1292"/>
      <c r="F1292"/>
    </row>
    <row r="1293" spans="1:6" x14ac:dyDescent="0.2">
      <c r="A1293"/>
      <c r="B1293"/>
      <c r="C1293"/>
      <c r="D1293"/>
      <c r="E1293"/>
      <c r="F1293"/>
    </row>
    <row r="1294" spans="1:6" x14ac:dyDescent="0.2">
      <c r="A1294"/>
      <c r="B1294"/>
      <c r="C1294"/>
      <c r="D1294"/>
      <c r="E1294"/>
      <c r="F1294"/>
    </row>
    <row r="1295" spans="1:6" x14ac:dyDescent="0.2">
      <c r="A1295"/>
      <c r="B1295"/>
      <c r="C1295"/>
      <c r="D1295"/>
      <c r="E1295"/>
      <c r="F1295"/>
    </row>
    <row r="1296" spans="1:6" x14ac:dyDescent="0.2">
      <c r="A1296"/>
      <c r="B1296"/>
      <c r="C1296"/>
      <c r="D1296"/>
      <c r="E1296"/>
      <c r="F1296"/>
    </row>
    <row r="1297" spans="1:6" x14ac:dyDescent="0.2">
      <c r="A1297"/>
      <c r="B1297"/>
      <c r="C1297"/>
      <c r="D1297"/>
      <c r="E1297"/>
      <c r="F1297"/>
    </row>
    <row r="1298" spans="1:6" x14ac:dyDescent="0.2">
      <c r="A1298"/>
      <c r="B1298"/>
      <c r="C1298"/>
      <c r="D1298"/>
      <c r="E1298"/>
      <c r="F1298"/>
    </row>
    <row r="1299" spans="1:6" x14ac:dyDescent="0.2">
      <c r="A1299"/>
      <c r="B1299"/>
      <c r="C1299"/>
      <c r="D1299"/>
      <c r="E1299"/>
      <c r="F1299"/>
    </row>
    <row r="1300" spans="1:6" x14ac:dyDescent="0.2">
      <c r="A1300"/>
      <c r="B1300"/>
      <c r="C1300"/>
      <c r="D1300"/>
      <c r="E1300"/>
      <c r="F1300"/>
    </row>
    <row r="1301" spans="1:6" x14ac:dyDescent="0.2">
      <c r="A1301"/>
      <c r="B1301"/>
      <c r="C1301"/>
      <c r="D1301"/>
      <c r="E1301"/>
      <c r="F1301"/>
    </row>
    <row r="1302" spans="1:6" x14ac:dyDescent="0.2">
      <c r="A1302"/>
      <c r="B1302"/>
      <c r="C1302"/>
      <c r="D1302"/>
      <c r="E1302"/>
      <c r="F1302"/>
    </row>
    <row r="1303" spans="1:6" x14ac:dyDescent="0.2">
      <c r="A1303"/>
      <c r="B1303"/>
      <c r="C1303"/>
      <c r="D1303"/>
      <c r="E1303"/>
      <c r="F1303"/>
    </row>
    <row r="1304" spans="1:6" x14ac:dyDescent="0.2">
      <c r="A1304"/>
      <c r="B1304"/>
      <c r="C1304"/>
      <c r="D1304"/>
      <c r="E1304"/>
      <c r="F1304"/>
    </row>
    <row r="1305" spans="1:6" x14ac:dyDescent="0.2">
      <c r="A1305"/>
      <c r="B1305"/>
      <c r="C1305"/>
      <c r="D1305"/>
      <c r="E1305"/>
      <c r="F1305"/>
    </row>
    <row r="1306" spans="1:6" x14ac:dyDescent="0.2">
      <c r="A1306"/>
      <c r="B1306"/>
      <c r="C1306"/>
      <c r="D1306"/>
      <c r="E1306"/>
      <c r="F1306"/>
    </row>
    <row r="1307" spans="1:6" x14ac:dyDescent="0.2">
      <c r="A1307"/>
      <c r="B1307"/>
      <c r="C1307"/>
      <c r="D1307"/>
      <c r="E1307"/>
      <c r="F1307"/>
    </row>
    <row r="1308" spans="1:6" x14ac:dyDescent="0.2">
      <c r="A1308"/>
      <c r="B1308"/>
      <c r="C1308"/>
      <c r="D1308"/>
      <c r="E1308"/>
      <c r="F1308"/>
    </row>
    <row r="1309" spans="1:6" x14ac:dyDescent="0.2">
      <c r="A1309"/>
      <c r="B1309"/>
      <c r="C1309"/>
      <c r="D1309"/>
      <c r="E1309"/>
      <c r="F1309"/>
    </row>
    <row r="1310" spans="1:6" x14ac:dyDescent="0.2">
      <c r="A1310"/>
      <c r="B1310"/>
      <c r="C1310"/>
      <c r="D1310"/>
      <c r="E1310"/>
      <c r="F1310"/>
    </row>
    <row r="1311" spans="1:6" x14ac:dyDescent="0.2">
      <c r="A1311"/>
      <c r="B1311"/>
      <c r="C1311"/>
      <c r="D1311"/>
      <c r="E1311"/>
      <c r="F1311"/>
    </row>
    <row r="1312" spans="1:6" x14ac:dyDescent="0.2">
      <c r="A1312"/>
      <c r="B1312"/>
      <c r="C1312"/>
      <c r="D1312"/>
      <c r="E1312"/>
      <c r="F1312"/>
    </row>
    <row r="1313" spans="1:6" x14ac:dyDescent="0.2">
      <c r="A1313"/>
      <c r="B1313"/>
      <c r="C1313"/>
      <c r="D1313"/>
      <c r="E1313"/>
      <c r="F1313"/>
    </row>
    <row r="1314" spans="1:6" x14ac:dyDescent="0.2">
      <c r="A1314"/>
      <c r="B1314"/>
      <c r="C1314"/>
      <c r="D1314"/>
      <c r="E1314"/>
      <c r="F1314"/>
    </row>
    <row r="1315" spans="1:6" x14ac:dyDescent="0.2">
      <c r="A1315"/>
      <c r="B1315"/>
      <c r="C1315"/>
      <c r="D1315"/>
      <c r="E1315"/>
      <c r="F1315"/>
    </row>
    <row r="1316" spans="1:6" x14ac:dyDescent="0.2">
      <c r="A1316"/>
      <c r="B1316"/>
      <c r="C1316"/>
      <c r="D1316"/>
      <c r="E1316"/>
      <c r="F1316"/>
    </row>
    <row r="1317" spans="1:6" x14ac:dyDescent="0.2">
      <c r="A1317"/>
      <c r="B1317"/>
      <c r="C1317"/>
      <c r="D1317"/>
      <c r="E1317"/>
      <c r="F1317"/>
    </row>
    <row r="1318" spans="1:6" x14ac:dyDescent="0.2">
      <c r="A1318"/>
      <c r="B1318"/>
      <c r="C1318"/>
      <c r="D1318"/>
      <c r="E1318"/>
      <c r="F1318"/>
    </row>
    <row r="1319" spans="1:6" x14ac:dyDescent="0.2">
      <c r="A1319"/>
      <c r="B1319"/>
      <c r="C1319"/>
      <c r="D1319"/>
      <c r="E1319"/>
      <c r="F1319"/>
    </row>
    <row r="1320" spans="1:6" x14ac:dyDescent="0.2">
      <c r="A1320"/>
      <c r="B1320"/>
      <c r="C1320"/>
      <c r="D1320"/>
      <c r="E1320"/>
      <c r="F1320"/>
    </row>
    <row r="1321" spans="1:6" x14ac:dyDescent="0.2">
      <c r="A1321"/>
      <c r="B1321"/>
      <c r="C1321"/>
      <c r="D1321"/>
      <c r="E1321"/>
      <c r="F1321"/>
    </row>
    <row r="1322" spans="1:6" x14ac:dyDescent="0.2">
      <c r="A1322"/>
      <c r="B1322"/>
      <c r="C1322"/>
      <c r="D1322"/>
      <c r="E1322"/>
      <c r="F1322"/>
    </row>
    <row r="1323" spans="1:6" x14ac:dyDescent="0.2">
      <c r="A1323"/>
      <c r="B1323"/>
      <c r="C1323"/>
      <c r="D1323"/>
      <c r="E1323"/>
      <c r="F1323"/>
    </row>
    <row r="1324" spans="1:6" x14ac:dyDescent="0.2">
      <c r="A1324"/>
      <c r="B1324"/>
      <c r="C1324"/>
      <c r="D1324"/>
      <c r="E1324"/>
      <c r="F1324"/>
    </row>
    <row r="1325" spans="1:6" x14ac:dyDescent="0.2">
      <c r="A1325"/>
      <c r="B1325"/>
      <c r="C1325"/>
      <c r="D1325"/>
      <c r="E1325"/>
      <c r="F1325"/>
    </row>
    <row r="1326" spans="1:6" x14ac:dyDescent="0.2">
      <c r="A1326"/>
      <c r="B1326"/>
      <c r="C1326"/>
      <c r="D1326"/>
      <c r="E1326"/>
      <c r="F1326"/>
    </row>
    <row r="1327" spans="1:6" x14ac:dyDescent="0.2">
      <c r="A1327"/>
      <c r="B1327"/>
      <c r="C1327"/>
      <c r="D1327"/>
      <c r="E1327"/>
      <c r="F1327"/>
    </row>
    <row r="1328" spans="1:6" x14ac:dyDescent="0.2">
      <c r="A1328"/>
      <c r="B1328"/>
      <c r="C1328"/>
      <c r="D1328"/>
      <c r="E1328"/>
      <c r="F1328"/>
    </row>
    <row r="1329" spans="1:6" x14ac:dyDescent="0.2">
      <c r="A1329"/>
      <c r="B1329"/>
      <c r="C1329"/>
      <c r="D1329"/>
      <c r="E1329"/>
      <c r="F1329"/>
    </row>
    <row r="1330" spans="1:6" x14ac:dyDescent="0.2">
      <c r="A1330"/>
      <c r="B1330"/>
      <c r="C1330"/>
      <c r="D1330"/>
      <c r="E1330"/>
      <c r="F1330"/>
    </row>
    <row r="1331" spans="1:6" x14ac:dyDescent="0.2">
      <c r="A1331"/>
      <c r="B1331"/>
      <c r="C1331"/>
      <c r="D1331"/>
      <c r="E1331"/>
      <c r="F1331"/>
    </row>
    <row r="1332" spans="1:6" x14ac:dyDescent="0.2">
      <c r="A1332"/>
      <c r="B1332"/>
      <c r="C1332"/>
      <c r="D1332"/>
      <c r="E1332"/>
      <c r="F1332"/>
    </row>
    <row r="1333" spans="1:6" x14ac:dyDescent="0.2">
      <c r="A1333"/>
      <c r="B1333"/>
      <c r="C1333"/>
      <c r="D1333"/>
      <c r="E1333"/>
      <c r="F1333"/>
    </row>
    <row r="1334" spans="1:6" x14ac:dyDescent="0.2">
      <c r="A1334"/>
      <c r="B1334"/>
      <c r="C1334"/>
      <c r="D1334"/>
      <c r="E1334"/>
      <c r="F1334"/>
    </row>
    <row r="1335" spans="1:6" x14ac:dyDescent="0.2">
      <c r="A1335"/>
      <c r="B1335"/>
      <c r="C1335"/>
      <c r="D1335"/>
      <c r="E1335"/>
      <c r="F1335"/>
    </row>
    <row r="1336" spans="1:6" x14ac:dyDescent="0.2">
      <c r="A1336"/>
      <c r="B1336"/>
      <c r="C1336"/>
      <c r="D1336"/>
      <c r="E1336"/>
      <c r="F1336"/>
    </row>
    <row r="1337" spans="1:6" x14ac:dyDescent="0.2">
      <c r="A1337"/>
      <c r="B1337"/>
      <c r="C1337"/>
      <c r="D1337"/>
      <c r="E1337"/>
      <c r="F1337"/>
    </row>
    <row r="1338" spans="1:6" x14ac:dyDescent="0.2">
      <c r="A1338"/>
      <c r="B1338"/>
      <c r="C1338"/>
      <c r="D1338"/>
      <c r="E1338"/>
      <c r="F1338"/>
    </row>
    <row r="1339" spans="1:6" x14ac:dyDescent="0.2">
      <c r="A1339"/>
      <c r="B1339"/>
      <c r="C1339"/>
      <c r="D1339"/>
      <c r="E1339"/>
      <c r="F1339"/>
    </row>
    <row r="1340" spans="1:6" x14ac:dyDescent="0.2">
      <c r="A1340"/>
      <c r="B1340"/>
      <c r="C1340"/>
      <c r="D1340"/>
      <c r="E1340"/>
      <c r="F1340"/>
    </row>
    <row r="1341" spans="1:6" x14ac:dyDescent="0.2">
      <c r="A1341"/>
      <c r="B1341"/>
      <c r="C1341"/>
      <c r="D1341"/>
      <c r="E1341"/>
      <c r="F1341"/>
    </row>
    <row r="1342" spans="1:6" x14ac:dyDescent="0.2">
      <c r="A1342"/>
      <c r="B1342"/>
      <c r="C1342"/>
      <c r="D1342"/>
      <c r="E1342"/>
      <c r="F1342"/>
    </row>
    <row r="1343" spans="1:6" x14ac:dyDescent="0.2">
      <c r="A1343"/>
      <c r="B1343"/>
      <c r="C1343"/>
      <c r="D1343"/>
      <c r="E1343"/>
      <c r="F1343"/>
    </row>
    <row r="1344" spans="1:6" x14ac:dyDescent="0.2">
      <c r="A1344"/>
      <c r="B1344"/>
      <c r="C1344"/>
      <c r="D1344"/>
      <c r="E1344"/>
      <c r="F1344"/>
    </row>
    <row r="1345" spans="1:6" x14ac:dyDescent="0.2">
      <c r="A1345"/>
      <c r="B1345"/>
      <c r="C1345"/>
      <c r="D1345"/>
      <c r="E1345"/>
      <c r="F1345"/>
    </row>
    <row r="1346" spans="1:6" x14ac:dyDescent="0.2">
      <c r="A1346"/>
      <c r="B1346"/>
      <c r="C1346"/>
      <c r="D1346"/>
      <c r="E1346"/>
      <c r="F1346"/>
    </row>
    <row r="1347" spans="1:6" x14ac:dyDescent="0.2">
      <c r="A1347"/>
      <c r="B1347"/>
      <c r="C1347"/>
      <c r="D1347"/>
      <c r="E1347"/>
      <c r="F1347"/>
    </row>
    <row r="1348" spans="1:6" x14ac:dyDescent="0.2">
      <c r="A1348"/>
      <c r="B1348"/>
      <c r="C1348"/>
      <c r="D1348"/>
      <c r="E1348"/>
      <c r="F1348"/>
    </row>
    <row r="1349" spans="1:6" x14ac:dyDescent="0.2">
      <c r="A1349"/>
      <c r="B1349"/>
      <c r="C1349"/>
      <c r="D1349"/>
      <c r="E1349"/>
      <c r="F1349"/>
    </row>
    <row r="1350" spans="1:6" x14ac:dyDescent="0.2">
      <c r="A1350"/>
      <c r="B1350"/>
      <c r="C1350"/>
      <c r="D1350"/>
      <c r="E1350"/>
      <c r="F1350"/>
    </row>
    <row r="1351" spans="1:6" x14ac:dyDescent="0.2">
      <c r="A1351"/>
      <c r="B1351"/>
      <c r="C1351"/>
      <c r="D1351"/>
      <c r="E1351"/>
      <c r="F1351"/>
    </row>
    <row r="1352" spans="1:6" x14ac:dyDescent="0.2">
      <c r="A1352"/>
      <c r="B1352"/>
      <c r="C1352"/>
      <c r="D1352"/>
      <c r="E1352"/>
      <c r="F1352"/>
    </row>
    <row r="1353" spans="1:6" x14ac:dyDescent="0.2">
      <c r="A1353"/>
      <c r="B1353"/>
      <c r="C1353"/>
      <c r="D1353"/>
      <c r="E1353"/>
      <c r="F1353"/>
    </row>
    <row r="1354" spans="1:6" x14ac:dyDescent="0.2">
      <c r="A1354"/>
      <c r="B1354"/>
      <c r="C1354"/>
      <c r="D1354"/>
      <c r="E1354"/>
      <c r="F1354"/>
    </row>
    <row r="1355" spans="1:6" x14ac:dyDescent="0.2">
      <c r="A1355"/>
      <c r="B1355"/>
      <c r="C1355"/>
      <c r="D1355"/>
      <c r="E1355"/>
      <c r="F1355"/>
    </row>
    <row r="1356" spans="1:6" x14ac:dyDescent="0.2">
      <c r="A1356"/>
      <c r="B1356"/>
      <c r="C1356"/>
      <c r="D1356"/>
      <c r="E1356"/>
      <c r="F1356"/>
    </row>
    <row r="1357" spans="1:6" x14ac:dyDescent="0.2">
      <c r="A1357"/>
      <c r="B1357"/>
      <c r="C1357"/>
      <c r="D1357"/>
      <c r="E1357"/>
      <c r="F1357"/>
    </row>
    <row r="1358" spans="1:6" x14ac:dyDescent="0.2">
      <c r="A1358"/>
      <c r="B1358"/>
      <c r="C1358"/>
      <c r="D1358"/>
      <c r="E1358"/>
      <c r="F1358"/>
    </row>
    <row r="1359" spans="1:6" x14ac:dyDescent="0.2">
      <c r="A1359"/>
      <c r="B1359"/>
      <c r="C1359"/>
      <c r="D1359"/>
      <c r="E1359"/>
      <c r="F1359"/>
    </row>
    <row r="1360" spans="1:6" x14ac:dyDescent="0.2">
      <c r="A1360"/>
      <c r="B1360"/>
      <c r="C1360"/>
      <c r="D1360"/>
      <c r="E1360"/>
      <c r="F1360"/>
    </row>
    <row r="1361" spans="1:6" x14ac:dyDescent="0.2">
      <c r="A1361"/>
      <c r="B1361"/>
      <c r="C1361"/>
      <c r="D1361"/>
      <c r="E1361"/>
      <c r="F1361"/>
    </row>
    <row r="1362" spans="1:6" x14ac:dyDescent="0.2">
      <c r="A1362"/>
      <c r="B1362"/>
      <c r="C1362"/>
      <c r="D1362"/>
      <c r="E1362"/>
      <c r="F1362"/>
    </row>
    <row r="1363" spans="1:6" x14ac:dyDescent="0.2">
      <c r="A1363"/>
      <c r="B1363"/>
      <c r="C1363"/>
      <c r="D1363"/>
      <c r="E1363"/>
      <c r="F1363"/>
    </row>
    <row r="1364" spans="1:6" x14ac:dyDescent="0.2">
      <c r="A1364"/>
      <c r="B1364"/>
      <c r="C1364"/>
      <c r="D1364"/>
      <c r="E1364"/>
      <c r="F1364"/>
    </row>
    <row r="1365" spans="1:6" x14ac:dyDescent="0.2">
      <c r="A1365"/>
      <c r="B1365"/>
      <c r="C1365"/>
      <c r="D1365"/>
      <c r="E1365"/>
      <c r="F1365"/>
    </row>
    <row r="1366" spans="1:6" x14ac:dyDescent="0.2">
      <c r="A1366"/>
      <c r="B1366"/>
      <c r="C1366"/>
      <c r="D1366"/>
      <c r="E1366"/>
      <c r="F1366"/>
    </row>
    <row r="1367" spans="1:6" x14ac:dyDescent="0.2">
      <c r="A1367"/>
      <c r="B1367"/>
      <c r="C1367"/>
      <c r="D1367"/>
      <c r="E1367"/>
      <c r="F1367"/>
    </row>
    <row r="1368" spans="1:6" x14ac:dyDescent="0.2">
      <c r="A1368"/>
      <c r="B1368"/>
      <c r="C1368"/>
      <c r="D1368"/>
      <c r="E1368"/>
      <c r="F1368"/>
    </row>
    <row r="1369" spans="1:6" x14ac:dyDescent="0.2">
      <c r="A1369"/>
      <c r="B1369"/>
      <c r="C1369"/>
      <c r="D1369"/>
      <c r="E1369"/>
      <c r="F1369"/>
    </row>
    <row r="1370" spans="1:6" x14ac:dyDescent="0.2">
      <c r="A1370"/>
      <c r="B1370"/>
      <c r="C1370"/>
      <c r="D1370"/>
      <c r="E1370"/>
      <c r="F1370"/>
    </row>
    <row r="1371" spans="1:6" x14ac:dyDescent="0.2">
      <c r="A1371"/>
      <c r="B1371"/>
      <c r="C1371"/>
      <c r="D1371"/>
      <c r="E1371"/>
      <c r="F1371"/>
    </row>
    <row r="1372" spans="1:6" x14ac:dyDescent="0.2">
      <c r="A1372"/>
      <c r="B1372"/>
      <c r="C1372"/>
      <c r="D1372"/>
      <c r="E1372"/>
      <c r="F1372"/>
    </row>
    <row r="1373" spans="1:6" x14ac:dyDescent="0.2">
      <c r="A1373"/>
      <c r="B1373"/>
      <c r="C1373"/>
      <c r="D1373"/>
      <c r="E1373"/>
      <c r="F1373"/>
    </row>
    <row r="1374" spans="1:6" x14ac:dyDescent="0.2">
      <c r="A1374"/>
      <c r="B1374"/>
      <c r="C1374"/>
      <c r="D1374"/>
      <c r="E1374"/>
      <c r="F1374"/>
    </row>
    <row r="1375" spans="1:6" x14ac:dyDescent="0.2">
      <c r="A1375"/>
      <c r="B1375"/>
      <c r="C1375"/>
      <c r="D1375"/>
      <c r="E1375"/>
      <c r="F1375"/>
    </row>
    <row r="1376" spans="1:6" x14ac:dyDescent="0.2">
      <c r="A1376"/>
      <c r="B1376"/>
      <c r="C1376"/>
      <c r="D1376"/>
      <c r="E1376"/>
      <c r="F1376"/>
    </row>
    <row r="1377" spans="1:6" x14ac:dyDescent="0.2">
      <c r="A1377"/>
      <c r="B1377"/>
      <c r="C1377"/>
      <c r="D1377"/>
      <c r="E1377"/>
      <c r="F1377"/>
    </row>
    <row r="1378" spans="1:6" x14ac:dyDescent="0.2">
      <c r="A1378"/>
      <c r="B1378"/>
      <c r="C1378"/>
      <c r="D1378"/>
      <c r="E1378"/>
      <c r="F1378"/>
    </row>
    <row r="1379" spans="1:6" x14ac:dyDescent="0.2">
      <c r="A1379"/>
      <c r="B1379"/>
      <c r="C1379"/>
      <c r="D1379"/>
      <c r="E1379"/>
      <c r="F1379"/>
    </row>
    <row r="1380" spans="1:6" x14ac:dyDescent="0.2">
      <c r="A1380"/>
      <c r="B1380"/>
      <c r="C1380"/>
      <c r="D1380"/>
      <c r="E1380"/>
      <c r="F1380"/>
    </row>
    <row r="1381" spans="1:6" x14ac:dyDescent="0.2">
      <c r="A1381"/>
      <c r="B1381"/>
      <c r="C1381"/>
      <c r="D1381"/>
      <c r="E1381"/>
      <c r="F1381"/>
    </row>
    <row r="1382" spans="1:6" x14ac:dyDescent="0.2">
      <c r="A1382"/>
      <c r="B1382"/>
      <c r="C1382"/>
      <c r="D1382"/>
      <c r="E1382"/>
      <c r="F1382"/>
    </row>
    <row r="1383" spans="1:6" x14ac:dyDescent="0.2">
      <c r="A1383"/>
      <c r="B1383"/>
      <c r="C1383"/>
      <c r="D1383"/>
      <c r="E1383"/>
      <c r="F1383"/>
    </row>
    <row r="1384" spans="1:6" x14ac:dyDescent="0.2">
      <c r="A1384"/>
      <c r="B1384"/>
      <c r="C1384"/>
      <c r="D1384"/>
      <c r="E1384"/>
      <c r="F1384"/>
    </row>
    <row r="1385" spans="1:6" x14ac:dyDescent="0.2">
      <c r="A1385"/>
      <c r="B1385"/>
      <c r="C1385"/>
      <c r="D1385"/>
      <c r="E1385"/>
      <c r="F1385"/>
    </row>
    <row r="1386" spans="1:6" x14ac:dyDescent="0.2">
      <c r="A1386"/>
      <c r="B1386"/>
      <c r="C1386"/>
      <c r="D1386"/>
      <c r="E1386"/>
      <c r="F1386"/>
    </row>
    <row r="1387" spans="1:6" x14ac:dyDescent="0.2">
      <c r="A1387"/>
      <c r="B1387"/>
      <c r="C1387"/>
      <c r="D1387"/>
      <c r="E1387"/>
      <c r="F1387"/>
    </row>
    <row r="1388" spans="1:6" x14ac:dyDescent="0.2">
      <c r="A1388"/>
      <c r="B1388"/>
      <c r="C1388"/>
      <c r="D1388"/>
      <c r="E1388"/>
      <c r="F1388"/>
    </row>
    <row r="1389" spans="1:6" x14ac:dyDescent="0.2">
      <c r="A1389"/>
      <c r="B1389"/>
      <c r="C1389"/>
      <c r="D1389"/>
      <c r="E1389"/>
      <c r="F1389"/>
    </row>
    <row r="1390" spans="1:6" x14ac:dyDescent="0.2">
      <c r="A1390"/>
      <c r="B1390"/>
      <c r="C1390"/>
      <c r="D1390"/>
      <c r="E1390"/>
      <c r="F1390"/>
    </row>
    <row r="1391" spans="1:6" x14ac:dyDescent="0.2">
      <c r="A1391"/>
      <c r="B1391"/>
      <c r="C1391"/>
      <c r="D1391"/>
      <c r="E1391"/>
      <c r="F1391"/>
    </row>
    <row r="1392" spans="1:6" x14ac:dyDescent="0.2">
      <c r="A1392"/>
      <c r="B1392"/>
      <c r="C1392"/>
      <c r="D1392"/>
      <c r="E1392"/>
      <c r="F1392"/>
    </row>
    <row r="1393" spans="1:6" x14ac:dyDescent="0.2">
      <c r="A1393"/>
      <c r="B1393"/>
      <c r="C1393"/>
      <c r="D1393"/>
      <c r="E1393"/>
      <c r="F1393"/>
    </row>
    <row r="1394" spans="1:6" x14ac:dyDescent="0.2">
      <c r="A1394"/>
      <c r="B1394"/>
      <c r="C1394"/>
      <c r="D1394"/>
      <c r="E1394"/>
      <c r="F1394"/>
    </row>
    <row r="1395" spans="1:6" x14ac:dyDescent="0.2">
      <c r="A1395"/>
      <c r="B1395"/>
      <c r="C1395"/>
      <c r="D1395"/>
      <c r="E1395"/>
      <c r="F1395"/>
    </row>
    <row r="1396" spans="1:6" x14ac:dyDescent="0.2">
      <c r="A1396"/>
      <c r="B1396"/>
      <c r="C1396"/>
      <c r="D1396"/>
      <c r="E1396"/>
      <c r="F1396"/>
    </row>
    <row r="1397" spans="1:6" x14ac:dyDescent="0.2">
      <c r="A1397"/>
      <c r="B1397"/>
      <c r="C1397"/>
      <c r="D1397"/>
      <c r="E1397"/>
      <c r="F1397"/>
    </row>
    <row r="1398" spans="1:6" x14ac:dyDescent="0.2">
      <c r="A1398"/>
      <c r="B1398"/>
      <c r="C1398"/>
      <c r="D1398"/>
      <c r="E1398"/>
      <c r="F1398"/>
    </row>
    <row r="1399" spans="1:6" x14ac:dyDescent="0.2">
      <c r="A1399"/>
      <c r="B1399"/>
      <c r="C1399"/>
      <c r="D1399"/>
      <c r="E1399"/>
      <c r="F1399"/>
    </row>
    <row r="1400" spans="1:6" x14ac:dyDescent="0.2">
      <c r="A1400"/>
      <c r="B1400"/>
      <c r="C1400"/>
      <c r="D1400"/>
      <c r="E1400"/>
      <c r="F1400"/>
    </row>
    <row r="1401" spans="1:6" x14ac:dyDescent="0.2">
      <c r="A1401"/>
      <c r="B1401"/>
      <c r="C1401"/>
      <c r="D1401"/>
      <c r="E1401"/>
      <c r="F1401"/>
    </row>
    <row r="1402" spans="1:6" x14ac:dyDescent="0.2">
      <c r="A1402"/>
      <c r="B1402"/>
      <c r="C1402"/>
      <c r="D1402"/>
      <c r="E1402"/>
      <c r="F1402"/>
    </row>
    <row r="1403" spans="1:6" x14ac:dyDescent="0.2">
      <c r="A1403"/>
      <c r="B1403"/>
      <c r="C1403"/>
      <c r="D1403"/>
      <c r="E1403"/>
      <c r="F1403"/>
    </row>
    <row r="1404" spans="1:6" x14ac:dyDescent="0.2">
      <c r="A1404"/>
      <c r="B1404"/>
      <c r="C1404"/>
      <c r="D1404"/>
      <c r="E1404"/>
      <c r="F1404"/>
    </row>
    <row r="1405" spans="1:6" x14ac:dyDescent="0.2">
      <c r="A1405"/>
      <c r="B1405"/>
      <c r="C1405"/>
      <c r="D1405"/>
      <c r="E1405"/>
      <c r="F1405"/>
    </row>
    <row r="1406" spans="1:6" x14ac:dyDescent="0.2">
      <c r="A1406"/>
      <c r="B1406"/>
      <c r="C1406"/>
      <c r="D1406"/>
      <c r="E1406"/>
      <c r="F1406"/>
    </row>
    <row r="1407" spans="1:6" x14ac:dyDescent="0.2">
      <c r="A1407"/>
      <c r="B1407"/>
      <c r="C1407"/>
      <c r="D1407"/>
      <c r="E1407"/>
      <c r="F1407"/>
    </row>
    <row r="1408" spans="1:6" x14ac:dyDescent="0.2">
      <c r="A1408"/>
      <c r="B1408"/>
      <c r="C1408"/>
      <c r="D1408"/>
      <c r="E1408"/>
      <c r="F1408"/>
    </row>
    <row r="1409" spans="1:6" x14ac:dyDescent="0.2">
      <c r="A1409"/>
      <c r="B1409"/>
      <c r="C1409"/>
      <c r="D1409"/>
      <c r="E1409"/>
      <c r="F1409"/>
    </row>
    <row r="1410" spans="1:6" x14ac:dyDescent="0.2">
      <c r="A1410"/>
      <c r="B1410"/>
      <c r="C1410"/>
      <c r="D1410"/>
      <c r="E1410"/>
      <c r="F1410"/>
    </row>
    <row r="1411" spans="1:6" x14ac:dyDescent="0.2">
      <c r="A1411"/>
      <c r="B1411"/>
      <c r="C1411"/>
      <c r="D1411"/>
      <c r="E1411"/>
      <c r="F1411"/>
    </row>
    <row r="1412" spans="1:6" x14ac:dyDescent="0.2">
      <c r="A1412"/>
      <c r="B1412"/>
      <c r="C1412"/>
      <c r="D1412"/>
      <c r="E1412"/>
      <c r="F1412"/>
    </row>
    <row r="1413" spans="1:6" x14ac:dyDescent="0.2">
      <c r="A1413"/>
      <c r="B1413"/>
      <c r="C1413"/>
      <c r="D1413"/>
      <c r="E1413"/>
      <c r="F1413"/>
    </row>
    <row r="1414" spans="1:6" x14ac:dyDescent="0.2">
      <c r="A1414"/>
      <c r="B1414"/>
      <c r="C1414"/>
      <c r="D1414"/>
      <c r="E1414"/>
      <c r="F1414"/>
    </row>
    <row r="1415" spans="1:6" x14ac:dyDescent="0.2">
      <c r="A1415"/>
      <c r="B1415"/>
      <c r="C1415"/>
      <c r="D1415"/>
      <c r="E1415"/>
      <c r="F1415"/>
    </row>
    <row r="1416" spans="1:6" x14ac:dyDescent="0.2">
      <c r="A1416"/>
      <c r="B1416"/>
      <c r="C1416"/>
      <c r="D1416"/>
      <c r="E1416"/>
      <c r="F1416"/>
    </row>
    <row r="1417" spans="1:6" x14ac:dyDescent="0.2">
      <c r="A1417"/>
      <c r="B1417"/>
      <c r="C1417"/>
      <c r="D1417"/>
      <c r="E1417"/>
      <c r="F1417"/>
    </row>
    <row r="1418" spans="1:6" x14ac:dyDescent="0.2">
      <c r="A1418"/>
      <c r="B1418"/>
      <c r="C1418"/>
      <c r="D1418"/>
      <c r="E1418"/>
      <c r="F1418"/>
    </row>
    <row r="1419" spans="1:6" x14ac:dyDescent="0.2">
      <c r="A1419"/>
      <c r="B1419"/>
      <c r="C1419"/>
      <c r="D1419"/>
      <c r="E1419"/>
      <c r="F1419"/>
    </row>
    <row r="1420" spans="1:6" x14ac:dyDescent="0.2">
      <c r="A1420"/>
      <c r="B1420"/>
      <c r="C1420"/>
      <c r="D1420"/>
      <c r="E1420"/>
      <c r="F1420"/>
    </row>
    <row r="1421" spans="1:6" x14ac:dyDescent="0.2">
      <c r="A1421"/>
      <c r="B1421"/>
      <c r="C1421"/>
      <c r="D1421"/>
      <c r="E1421"/>
      <c r="F1421"/>
    </row>
    <row r="1422" spans="1:6" x14ac:dyDescent="0.2">
      <c r="A1422"/>
      <c r="B1422"/>
      <c r="C1422"/>
      <c r="D1422"/>
      <c r="E1422"/>
      <c r="F1422"/>
    </row>
    <row r="1423" spans="1:6" x14ac:dyDescent="0.2">
      <c r="A1423"/>
      <c r="B1423"/>
      <c r="C1423"/>
      <c r="D1423"/>
      <c r="E1423"/>
      <c r="F1423"/>
    </row>
    <row r="1424" spans="1:6" x14ac:dyDescent="0.2">
      <c r="A1424"/>
      <c r="B1424"/>
      <c r="C1424"/>
      <c r="D1424"/>
      <c r="E1424"/>
      <c r="F1424"/>
    </row>
    <row r="1425" spans="1:6" x14ac:dyDescent="0.2">
      <c r="A1425"/>
      <c r="B1425"/>
      <c r="C1425"/>
      <c r="D1425"/>
      <c r="E1425"/>
      <c r="F1425"/>
    </row>
    <row r="1426" spans="1:6" x14ac:dyDescent="0.2">
      <c r="A1426"/>
      <c r="B1426"/>
      <c r="C1426"/>
      <c r="D1426"/>
      <c r="E1426"/>
      <c r="F1426"/>
    </row>
    <row r="1427" spans="1:6" x14ac:dyDescent="0.2">
      <c r="A1427"/>
      <c r="B1427"/>
      <c r="C1427"/>
      <c r="D1427"/>
      <c r="E1427"/>
      <c r="F1427"/>
    </row>
    <row r="1428" spans="1:6" x14ac:dyDescent="0.2">
      <c r="A1428"/>
      <c r="B1428"/>
      <c r="C1428"/>
      <c r="D1428"/>
      <c r="E1428"/>
      <c r="F1428"/>
    </row>
    <row r="1429" spans="1:6" x14ac:dyDescent="0.2">
      <c r="A1429"/>
      <c r="B1429"/>
      <c r="C1429"/>
      <c r="D1429"/>
      <c r="E1429"/>
      <c r="F1429"/>
    </row>
    <row r="1430" spans="1:6" x14ac:dyDescent="0.2">
      <c r="A1430"/>
      <c r="B1430"/>
      <c r="C1430"/>
      <c r="D1430"/>
      <c r="E1430"/>
      <c r="F1430"/>
    </row>
    <row r="1431" spans="1:6" x14ac:dyDescent="0.2">
      <c r="A1431"/>
      <c r="B1431"/>
      <c r="C1431"/>
      <c r="D1431"/>
      <c r="E1431"/>
      <c r="F1431"/>
    </row>
    <row r="1432" spans="1:6" x14ac:dyDescent="0.2">
      <c r="A1432"/>
      <c r="B1432"/>
      <c r="C1432"/>
      <c r="D1432"/>
      <c r="E1432"/>
      <c r="F1432"/>
    </row>
    <row r="1433" spans="1:6" x14ac:dyDescent="0.2">
      <c r="A1433"/>
      <c r="B1433"/>
      <c r="C1433"/>
      <c r="D1433"/>
      <c r="E1433"/>
      <c r="F1433"/>
    </row>
    <row r="1434" spans="1:6" x14ac:dyDescent="0.2">
      <c r="A1434"/>
      <c r="B1434"/>
      <c r="C1434"/>
      <c r="D1434"/>
      <c r="E1434"/>
      <c r="F1434"/>
    </row>
    <row r="1435" spans="1:6" x14ac:dyDescent="0.2">
      <c r="A1435"/>
      <c r="B1435"/>
      <c r="C1435"/>
      <c r="D1435"/>
      <c r="E1435"/>
      <c r="F1435"/>
    </row>
    <row r="1436" spans="1:6" x14ac:dyDescent="0.2">
      <c r="A1436"/>
      <c r="B1436"/>
      <c r="C1436"/>
      <c r="D1436"/>
      <c r="E1436"/>
      <c r="F1436"/>
    </row>
    <row r="1437" spans="1:6" x14ac:dyDescent="0.2">
      <c r="A1437"/>
      <c r="B1437"/>
      <c r="C1437"/>
      <c r="D1437"/>
      <c r="E1437"/>
      <c r="F1437"/>
    </row>
    <row r="1438" spans="1:6" x14ac:dyDescent="0.2">
      <c r="A1438"/>
      <c r="B1438"/>
      <c r="C1438"/>
      <c r="D1438"/>
      <c r="E1438"/>
      <c r="F1438"/>
    </row>
    <row r="1439" spans="1:6" x14ac:dyDescent="0.2">
      <c r="A1439"/>
      <c r="B1439"/>
      <c r="C1439"/>
      <c r="D1439"/>
      <c r="E1439"/>
      <c r="F1439"/>
    </row>
    <row r="1440" spans="1:6" x14ac:dyDescent="0.2">
      <c r="A1440"/>
      <c r="B1440"/>
      <c r="C1440"/>
      <c r="D1440"/>
      <c r="E1440"/>
      <c r="F1440"/>
    </row>
    <row r="1441" spans="1:6" x14ac:dyDescent="0.2">
      <c r="A1441"/>
      <c r="B1441"/>
      <c r="C1441"/>
      <c r="D1441"/>
      <c r="E1441"/>
      <c r="F1441"/>
    </row>
    <row r="1442" spans="1:6" x14ac:dyDescent="0.2">
      <c r="A1442"/>
      <c r="B1442"/>
      <c r="C1442"/>
      <c r="D1442"/>
      <c r="E1442"/>
      <c r="F1442"/>
    </row>
    <row r="1443" spans="1:6" x14ac:dyDescent="0.2">
      <c r="A1443"/>
      <c r="B1443"/>
      <c r="C1443"/>
      <c r="D1443"/>
      <c r="E1443"/>
      <c r="F1443"/>
    </row>
    <row r="1444" spans="1:6" x14ac:dyDescent="0.2">
      <c r="A1444"/>
      <c r="B1444"/>
      <c r="C1444"/>
      <c r="D1444"/>
      <c r="E1444"/>
      <c r="F1444"/>
    </row>
    <row r="1445" spans="1:6" x14ac:dyDescent="0.2">
      <c r="A1445"/>
      <c r="B1445"/>
      <c r="C1445"/>
      <c r="D1445"/>
      <c r="E1445"/>
      <c r="F1445"/>
    </row>
    <row r="1446" spans="1:6" x14ac:dyDescent="0.2">
      <c r="A1446"/>
      <c r="B1446"/>
      <c r="C1446"/>
      <c r="D1446"/>
      <c r="E1446"/>
      <c r="F1446"/>
    </row>
    <row r="1447" spans="1:6" x14ac:dyDescent="0.2">
      <c r="A1447"/>
      <c r="B1447"/>
      <c r="C1447"/>
      <c r="D1447"/>
      <c r="E1447"/>
      <c r="F1447"/>
    </row>
    <row r="1448" spans="1:6" x14ac:dyDescent="0.2">
      <c r="A1448"/>
      <c r="B1448"/>
      <c r="C1448"/>
      <c r="D1448"/>
      <c r="E1448"/>
      <c r="F1448"/>
    </row>
    <row r="1449" spans="1:6" x14ac:dyDescent="0.2">
      <c r="A1449"/>
      <c r="B1449"/>
      <c r="C1449"/>
      <c r="D1449"/>
      <c r="E1449"/>
      <c r="F1449"/>
    </row>
    <row r="1450" spans="1:6" x14ac:dyDescent="0.2">
      <c r="A1450"/>
      <c r="B1450"/>
      <c r="C1450"/>
      <c r="D1450"/>
      <c r="E1450"/>
      <c r="F1450"/>
    </row>
    <row r="1451" spans="1:6" x14ac:dyDescent="0.2">
      <c r="A1451"/>
      <c r="B1451"/>
      <c r="C1451"/>
      <c r="D1451"/>
      <c r="E1451"/>
      <c r="F1451"/>
    </row>
    <row r="1452" spans="1:6" x14ac:dyDescent="0.2">
      <c r="A1452"/>
      <c r="B1452"/>
      <c r="C1452"/>
      <c r="D1452"/>
      <c r="E1452"/>
      <c r="F1452"/>
    </row>
    <row r="1453" spans="1:6" x14ac:dyDescent="0.2">
      <c r="A1453"/>
      <c r="B1453"/>
      <c r="C1453"/>
      <c r="D1453"/>
      <c r="E1453"/>
      <c r="F1453"/>
    </row>
    <row r="1454" spans="1:6" x14ac:dyDescent="0.2">
      <c r="A1454"/>
      <c r="B1454"/>
      <c r="C1454"/>
      <c r="D1454"/>
      <c r="E1454"/>
      <c r="F1454"/>
    </row>
    <row r="1455" spans="1:6" x14ac:dyDescent="0.2">
      <c r="A1455"/>
      <c r="B1455"/>
      <c r="C1455"/>
      <c r="D1455"/>
      <c r="E1455"/>
      <c r="F1455"/>
    </row>
    <row r="1456" spans="1:6" x14ac:dyDescent="0.2">
      <c r="A1456"/>
      <c r="B1456"/>
      <c r="C1456"/>
      <c r="D1456"/>
      <c r="E1456"/>
      <c r="F1456"/>
    </row>
    <row r="1457" spans="1:6" x14ac:dyDescent="0.2">
      <c r="A1457"/>
      <c r="B1457"/>
      <c r="C1457"/>
      <c r="D1457"/>
      <c r="E1457"/>
      <c r="F1457"/>
    </row>
    <row r="1458" spans="1:6" x14ac:dyDescent="0.2">
      <c r="A1458"/>
      <c r="B1458"/>
      <c r="C1458"/>
      <c r="D1458"/>
      <c r="E1458"/>
      <c r="F1458"/>
    </row>
    <row r="1459" spans="1:6" x14ac:dyDescent="0.2">
      <c r="A1459"/>
      <c r="B1459"/>
      <c r="C1459"/>
      <c r="D1459"/>
      <c r="E1459"/>
      <c r="F1459"/>
    </row>
    <row r="1460" spans="1:6" x14ac:dyDescent="0.2">
      <c r="A1460"/>
      <c r="B1460"/>
      <c r="C1460"/>
      <c r="D1460"/>
      <c r="E1460"/>
      <c r="F1460"/>
    </row>
    <row r="1461" spans="1:6" x14ac:dyDescent="0.2">
      <c r="A1461"/>
      <c r="B1461"/>
      <c r="C1461"/>
      <c r="D1461"/>
      <c r="E1461"/>
      <c r="F1461"/>
    </row>
    <row r="1462" spans="1:6" x14ac:dyDescent="0.2">
      <c r="A1462"/>
      <c r="B1462"/>
      <c r="C1462"/>
      <c r="D1462"/>
      <c r="E1462"/>
      <c r="F1462"/>
    </row>
    <row r="1463" spans="1:6" x14ac:dyDescent="0.2">
      <c r="A1463"/>
      <c r="B1463"/>
      <c r="C1463"/>
      <c r="D1463"/>
      <c r="E1463"/>
      <c r="F1463"/>
    </row>
    <row r="1464" spans="1:6" x14ac:dyDescent="0.2">
      <c r="A1464"/>
      <c r="B1464"/>
      <c r="C1464"/>
      <c r="D1464"/>
      <c r="E1464"/>
      <c r="F1464"/>
    </row>
    <row r="1465" spans="1:6" x14ac:dyDescent="0.2">
      <c r="A1465"/>
      <c r="B1465"/>
      <c r="C1465"/>
      <c r="D1465"/>
      <c r="E1465"/>
      <c r="F1465"/>
    </row>
    <row r="1466" spans="1:6" x14ac:dyDescent="0.2">
      <c r="A1466"/>
      <c r="B1466"/>
      <c r="C1466"/>
      <c r="D1466"/>
      <c r="E1466"/>
      <c r="F1466"/>
    </row>
    <row r="1467" spans="1:6" x14ac:dyDescent="0.2">
      <c r="A1467"/>
      <c r="B1467"/>
      <c r="C1467"/>
      <c r="D1467"/>
      <c r="E1467"/>
      <c r="F1467"/>
    </row>
    <row r="1468" spans="1:6" x14ac:dyDescent="0.2">
      <c r="A1468"/>
      <c r="B1468"/>
      <c r="C1468"/>
      <c r="D1468"/>
      <c r="E1468"/>
      <c r="F1468"/>
    </row>
    <row r="1469" spans="1:6" x14ac:dyDescent="0.2">
      <c r="A1469"/>
      <c r="B1469"/>
      <c r="C1469"/>
      <c r="D1469"/>
      <c r="E1469"/>
      <c r="F1469"/>
    </row>
    <row r="1470" spans="1:6" x14ac:dyDescent="0.2">
      <c r="A1470"/>
      <c r="B1470"/>
      <c r="C1470"/>
      <c r="D1470"/>
      <c r="E1470"/>
      <c r="F1470"/>
    </row>
    <row r="1471" spans="1:6" x14ac:dyDescent="0.2">
      <c r="A1471"/>
      <c r="B1471"/>
      <c r="C1471"/>
      <c r="D1471"/>
      <c r="E1471"/>
      <c r="F1471"/>
    </row>
    <row r="1472" spans="1:6" x14ac:dyDescent="0.2">
      <c r="A1472"/>
      <c r="B1472"/>
      <c r="C1472"/>
      <c r="D1472"/>
      <c r="E1472"/>
      <c r="F1472"/>
    </row>
    <row r="1473" spans="1:6" x14ac:dyDescent="0.2">
      <c r="A1473"/>
      <c r="B1473"/>
      <c r="C1473"/>
      <c r="D1473"/>
      <c r="E1473"/>
      <c r="F1473"/>
    </row>
    <row r="1474" spans="1:6" x14ac:dyDescent="0.2">
      <c r="A1474"/>
      <c r="B1474"/>
      <c r="C1474"/>
      <c r="D1474"/>
      <c r="E1474"/>
      <c r="F1474"/>
    </row>
    <row r="1475" spans="1:6" x14ac:dyDescent="0.2">
      <c r="A1475"/>
      <c r="B1475"/>
      <c r="C1475"/>
      <c r="D1475"/>
      <c r="E1475"/>
      <c r="F1475"/>
    </row>
    <row r="1476" spans="1:6" x14ac:dyDescent="0.2">
      <c r="A1476"/>
      <c r="B1476"/>
      <c r="C1476"/>
      <c r="D1476"/>
      <c r="E1476"/>
      <c r="F1476"/>
    </row>
    <row r="1477" spans="1:6" x14ac:dyDescent="0.2">
      <c r="A1477"/>
      <c r="B1477"/>
      <c r="C1477"/>
      <c r="D1477"/>
      <c r="E1477"/>
      <c r="F1477"/>
    </row>
    <row r="1478" spans="1:6" x14ac:dyDescent="0.2">
      <c r="A1478"/>
      <c r="B1478"/>
      <c r="C1478"/>
      <c r="D1478"/>
      <c r="E1478"/>
      <c r="F1478"/>
    </row>
    <row r="1479" spans="1:6" x14ac:dyDescent="0.2">
      <c r="A1479"/>
      <c r="B1479"/>
      <c r="C1479"/>
      <c r="D1479"/>
      <c r="E1479"/>
      <c r="F1479"/>
    </row>
    <row r="1480" spans="1:6" x14ac:dyDescent="0.2">
      <c r="A1480"/>
      <c r="B1480"/>
      <c r="C1480"/>
      <c r="D1480"/>
      <c r="E1480"/>
      <c r="F1480"/>
    </row>
    <row r="1481" spans="1:6" x14ac:dyDescent="0.2">
      <c r="A1481"/>
      <c r="B1481"/>
      <c r="C1481"/>
      <c r="D1481"/>
      <c r="E1481"/>
      <c r="F1481"/>
    </row>
    <row r="1482" spans="1:6" x14ac:dyDescent="0.2">
      <c r="A1482"/>
      <c r="B1482"/>
      <c r="C1482"/>
      <c r="D1482"/>
      <c r="E1482"/>
      <c r="F1482"/>
    </row>
    <row r="1483" spans="1:6" x14ac:dyDescent="0.2">
      <c r="A1483"/>
      <c r="B1483"/>
      <c r="C1483"/>
      <c r="D1483"/>
      <c r="E1483"/>
      <c r="F1483"/>
    </row>
    <row r="1484" spans="1:6" x14ac:dyDescent="0.2">
      <c r="A1484"/>
      <c r="B1484"/>
      <c r="C1484"/>
      <c r="D1484"/>
      <c r="E1484"/>
      <c r="F1484"/>
    </row>
    <row r="1485" spans="1:6" x14ac:dyDescent="0.2">
      <c r="A1485"/>
      <c r="B1485"/>
      <c r="C1485"/>
      <c r="D1485"/>
      <c r="E1485"/>
      <c r="F1485"/>
    </row>
    <row r="1486" spans="1:6" x14ac:dyDescent="0.2">
      <c r="A1486"/>
      <c r="B1486"/>
      <c r="C1486"/>
      <c r="D1486"/>
      <c r="E1486"/>
      <c r="F1486"/>
    </row>
    <row r="1487" spans="1:6" x14ac:dyDescent="0.2">
      <c r="A1487"/>
      <c r="B1487"/>
      <c r="C1487"/>
      <c r="D1487"/>
      <c r="E1487"/>
      <c r="F1487"/>
    </row>
    <row r="1488" spans="1:6" x14ac:dyDescent="0.2">
      <c r="A1488"/>
      <c r="B1488"/>
      <c r="C1488"/>
      <c r="D1488"/>
      <c r="E1488"/>
      <c r="F1488"/>
    </row>
    <row r="1489" spans="1:6" x14ac:dyDescent="0.2">
      <c r="A1489"/>
      <c r="B1489"/>
      <c r="C1489"/>
      <c r="D1489"/>
      <c r="E1489"/>
      <c r="F1489"/>
    </row>
    <row r="1490" spans="1:6" x14ac:dyDescent="0.2">
      <c r="A1490"/>
      <c r="B1490"/>
      <c r="C1490"/>
      <c r="D1490"/>
      <c r="E1490"/>
      <c r="F1490"/>
    </row>
    <row r="1491" spans="1:6" x14ac:dyDescent="0.2">
      <c r="A1491"/>
      <c r="B1491"/>
      <c r="C1491"/>
      <c r="D1491"/>
      <c r="E1491"/>
      <c r="F1491"/>
    </row>
    <row r="1492" spans="1:6" x14ac:dyDescent="0.2">
      <c r="A1492"/>
      <c r="B1492"/>
      <c r="C1492"/>
      <c r="D1492"/>
      <c r="E1492"/>
      <c r="F1492"/>
    </row>
    <row r="1493" spans="1:6" x14ac:dyDescent="0.2">
      <c r="A1493"/>
      <c r="B1493"/>
      <c r="C1493"/>
      <c r="D1493"/>
      <c r="E1493"/>
      <c r="F1493"/>
    </row>
    <row r="1494" spans="1:6" x14ac:dyDescent="0.2">
      <c r="A1494"/>
      <c r="B1494"/>
      <c r="C1494"/>
      <c r="D1494"/>
      <c r="E1494"/>
      <c r="F1494"/>
    </row>
    <row r="1495" spans="1:6" x14ac:dyDescent="0.2">
      <c r="A1495"/>
      <c r="B1495"/>
      <c r="C1495"/>
      <c r="D1495"/>
      <c r="E1495"/>
      <c r="F1495"/>
    </row>
    <row r="1496" spans="1:6" x14ac:dyDescent="0.2">
      <c r="A1496"/>
      <c r="B1496"/>
      <c r="C1496"/>
      <c r="D1496"/>
      <c r="E1496"/>
      <c r="F1496"/>
    </row>
    <row r="1497" spans="1:6" x14ac:dyDescent="0.2">
      <c r="A1497"/>
      <c r="B1497"/>
      <c r="C1497"/>
      <c r="D1497"/>
      <c r="E1497"/>
      <c r="F1497"/>
    </row>
    <row r="1498" spans="1:6" x14ac:dyDescent="0.2">
      <c r="A1498"/>
      <c r="B1498"/>
      <c r="C1498"/>
      <c r="D1498"/>
      <c r="E1498"/>
      <c r="F1498"/>
    </row>
    <row r="1499" spans="1:6" x14ac:dyDescent="0.2">
      <c r="A1499"/>
      <c r="B1499"/>
      <c r="C1499"/>
      <c r="D1499"/>
      <c r="E1499"/>
      <c r="F1499"/>
    </row>
    <row r="1500" spans="1:6" x14ac:dyDescent="0.2">
      <c r="A1500"/>
      <c r="B1500"/>
      <c r="C1500"/>
      <c r="D1500"/>
      <c r="E1500"/>
      <c r="F1500"/>
    </row>
    <row r="1501" spans="1:6" x14ac:dyDescent="0.2">
      <c r="A1501"/>
      <c r="B1501"/>
      <c r="C1501"/>
      <c r="D1501"/>
      <c r="E1501"/>
      <c r="F1501"/>
    </row>
    <row r="1502" spans="1:6" x14ac:dyDescent="0.2">
      <c r="A1502"/>
      <c r="B1502"/>
      <c r="C1502"/>
      <c r="D1502"/>
      <c r="E1502"/>
      <c r="F1502"/>
    </row>
    <row r="1503" spans="1:6" x14ac:dyDescent="0.2">
      <c r="A1503"/>
      <c r="B1503"/>
      <c r="C1503"/>
      <c r="D1503"/>
      <c r="E1503"/>
      <c r="F1503"/>
    </row>
    <row r="1504" spans="1:6" x14ac:dyDescent="0.2">
      <c r="A1504"/>
      <c r="B1504"/>
      <c r="C1504"/>
      <c r="D1504"/>
      <c r="E1504"/>
      <c r="F1504"/>
    </row>
    <row r="1505" spans="1:6" x14ac:dyDescent="0.2">
      <c r="A1505"/>
      <c r="B1505"/>
      <c r="C1505"/>
      <c r="D1505"/>
      <c r="E1505"/>
      <c r="F1505"/>
    </row>
    <row r="1506" spans="1:6" x14ac:dyDescent="0.2">
      <c r="A1506"/>
      <c r="B1506"/>
      <c r="C1506"/>
      <c r="D1506"/>
      <c r="E1506"/>
      <c r="F1506"/>
    </row>
    <row r="1507" spans="1:6" x14ac:dyDescent="0.2">
      <c r="A1507"/>
      <c r="B1507"/>
      <c r="C1507"/>
      <c r="D1507"/>
      <c r="E1507"/>
      <c r="F1507"/>
    </row>
    <row r="1508" spans="1:6" x14ac:dyDescent="0.2">
      <c r="A1508"/>
      <c r="B1508"/>
      <c r="C1508"/>
      <c r="D1508"/>
      <c r="E1508"/>
      <c r="F1508"/>
    </row>
    <row r="1509" spans="1:6" x14ac:dyDescent="0.2">
      <c r="A1509"/>
      <c r="B1509"/>
      <c r="C1509"/>
      <c r="D1509"/>
      <c r="E1509"/>
      <c r="F1509"/>
    </row>
    <row r="1510" spans="1:6" x14ac:dyDescent="0.2">
      <c r="A1510"/>
      <c r="B1510"/>
      <c r="C1510"/>
      <c r="D1510"/>
      <c r="E1510"/>
      <c r="F1510"/>
    </row>
    <row r="1511" spans="1:6" x14ac:dyDescent="0.2">
      <c r="A1511"/>
      <c r="B1511"/>
      <c r="C1511"/>
      <c r="D1511"/>
      <c r="E1511"/>
      <c r="F1511"/>
    </row>
    <row r="1512" spans="1:6" x14ac:dyDescent="0.2">
      <c r="A1512"/>
      <c r="B1512"/>
      <c r="C1512"/>
      <c r="D1512"/>
      <c r="E1512"/>
      <c r="F1512"/>
    </row>
    <row r="1513" spans="1:6" x14ac:dyDescent="0.2">
      <c r="A1513"/>
      <c r="B1513"/>
      <c r="C1513"/>
      <c r="D1513"/>
      <c r="E1513"/>
      <c r="F1513"/>
    </row>
    <row r="1514" spans="1:6" x14ac:dyDescent="0.2">
      <c r="A1514"/>
      <c r="B1514"/>
      <c r="C1514"/>
      <c r="D1514"/>
      <c r="E1514"/>
      <c r="F1514"/>
    </row>
    <row r="1515" spans="1:6" x14ac:dyDescent="0.2">
      <c r="A1515"/>
      <c r="B1515"/>
      <c r="C1515"/>
      <c r="D1515"/>
      <c r="E1515"/>
      <c r="F1515"/>
    </row>
    <row r="1516" spans="1:6" x14ac:dyDescent="0.2">
      <c r="A1516"/>
      <c r="B1516"/>
      <c r="C1516"/>
      <c r="D1516"/>
      <c r="E1516"/>
      <c r="F1516"/>
    </row>
    <row r="1517" spans="1:6" x14ac:dyDescent="0.2">
      <c r="A1517"/>
      <c r="B1517"/>
      <c r="C1517"/>
      <c r="D1517"/>
      <c r="E1517"/>
      <c r="F1517"/>
    </row>
    <row r="1518" spans="1:6" x14ac:dyDescent="0.2">
      <c r="A1518"/>
      <c r="B1518"/>
      <c r="C1518"/>
      <c r="D1518"/>
      <c r="E1518"/>
      <c r="F1518"/>
    </row>
    <row r="1519" spans="1:6" x14ac:dyDescent="0.2">
      <c r="A1519"/>
      <c r="B1519"/>
      <c r="C1519"/>
      <c r="D1519"/>
      <c r="E1519"/>
      <c r="F1519"/>
    </row>
    <row r="1520" spans="1:6" x14ac:dyDescent="0.2">
      <c r="A1520"/>
      <c r="B1520"/>
      <c r="C1520"/>
      <c r="D1520"/>
      <c r="E1520"/>
      <c r="F1520"/>
    </row>
    <row r="1521" spans="1:6" x14ac:dyDescent="0.2">
      <c r="A1521"/>
      <c r="B1521"/>
      <c r="C1521"/>
      <c r="D1521"/>
      <c r="E1521"/>
      <c r="F1521"/>
    </row>
    <row r="1522" spans="1:6" x14ac:dyDescent="0.2">
      <c r="A1522"/>
      <c r="B1522"/>
      <c r="C1522"/>
      <c r="D1522"/>
      <c r="E1522"/>
      <c r="F1522"/>
    </row>
    <row r="1523" spans="1:6" x14ac:dyDescent="0.2">
      <c r="A1523"/>
      <c r="B1523"/>
      <c r="C1523"/>
      <c r="D1523"/>
      <c r="E1523"/>
      <c r="F1523"/>
    </row>
    <row r="1524" spans="1:6" x14ac:dyDescent="0.2">
      <c r="A1524"/>
      <c r="B1524"/>
      <c r="C1524"/>
      <c r="D1524"/>
      <c r="E1524"/>
      <c r="F1524"/>
    </row>
    <row r="1525" spans="1:6" x14ac:dyDescent="0.2">
      <c r="A1525"/>
      <c r="B1525"/>
      <c r="C1525"/>
      <c r="D1525"/>
      <c r="E1525"/>
      <c r="F1525"/>
    </row>
    <row r="1526" spans="1:6" x14ac:dyDescent="0.2">
      <c r="A1526"/>
      <c r="B1526"/>
      <c r="C1526"/>
      <c r="D1526"/>
      <c r="E1526"/>
      <c r="F1526"/>
    </row>
    <row r="1527" spans="1:6" x14ac:dyDescent="0.2">
      <c r="A1527"/>
      <c r="B1527"/>
      <c r="C1527"/>
      <c r="D1527"/>
      <c r="E1527"/>
      <c r="F1527"/>
    </row>
    <row r="1528" spans="1:6" x14ac:dyDescent="0.2">
      <c r="A1528"/>
      <c r="B1528"/>
      <c r="C1528"/>
      <c r="D1528"/>
      <c r="E1528"/>
      <c r="F1528"/>
    </row>
    <row r="1529" spans="1:6" x14ac:dyDescent="0.2">
      <c r="A1529"/>
      <c r="B1529"/>
      <c r="C1529"/>
      <c r="D1529"/>
      <c r="E1529"/>
      <c r="F1529"/>
    </row>
    <row r="1530" spans="1:6" x14ac:dyDescent="0.2">
      <c r="A1530"/>
      <c r="B1530"/>
      <c r="C1530"/>
      <c r="D1530"/>
      <c r="E1530"/>
      <c r="F1530"/>
    </row>
    <row r="1531" spans="1:6" x14ac:dyDescent="0.2">
      <c r="A1531"/>
      <c r="B1531"/>
      <c r="C1531"/>
      <c r="D1531"/>
      <c r="E1531"/>
      <c r="F1531"/>
    </row>
    <row r="1532" spans="1:6" x14ac:dyDescent="0.2">
      <c r="A1532"/>
      <c r="B1532"/>
      <c r="C1532"/>
      <c r="D1532"/>
      <c r="E1532"/>
      <c r="F1532"/>
    </row>
    <row r="1533" spans="1:6" x14ac:dyDescent="0.2">
      <c r="A1533"/>
      <c r="B1533"/>
      <c r="C1533"/>
      <c r="D1533"/>
      <c r="E1533"/>
      <c r="F1533"/>
    </row>
    <row r="1534" spans="1:6" x14ac:dyDescent="0.2">
      <c r="A1534"/>
      <c r="B1534"/>
      <c r="C1534"/>
      <c r="D1534"/>
      <c r="E1534"/>
      <c r="F1534"/>
    </row>
    <row r="1535" spans="1:6" x14ac:dyDescent="0.2">
      <c r="A1535"/>
      <c r="B1535"/>
      <c r="C1535"/>
      <c r="D1535"/>
      <c r="E1535"/>
      <c r="F1535"/>
    </row>
    <row r="1536" spans="1:6" x14ac:dyDescent="0.2">
      <c r="A1536"/>
      <c r="B1536"/>
      <c r="C1536"/>
      <c r="D1536"/>
      <c r="E1536"/>
      <c r="F1536"/>
    </row>
    <row r="1537" spans="1:6" x14ac:dyDescent="0.2">
      <c r="A1537"/>
      <c r="B1537"/>
      <c r="C1537"/>
      <c r="D1537"/>
      <c r="E1537"/>
      <c r="F1537"/>
    </row>
    <row r="1538" spans="1:6" x14ac:dyDescent="0.2">
      <c r="A1538"/>
      <c r="B1538"/>
      <c r="C1538"/>
      <c r="D1538"/>
      <c r="E1538"/>
      <c r="F1538"/>
    </row>
    <row r="1539" spans="1:6" x14ac:dyDescent="0.2">
      <c r="A1539"/>
      <c r="B1539"/>
      <c r="C1539"/>
      <c r="D1539"/>
      <c r="E1539"/>
      <c r="F1539"/>
    </row>
    <row r="1540" spans="1:6" x14ac:dyDescent="0.2">
      <c r="A1540"/>
      <c r="B1540"/>
      <c r="C1540"/>
      <c r="D1540"/>
      <c r="E1540"/>
      <c r="F1540"/>
    </row>
    <row r="1541" spans="1:6" x14ac:dyDescent="0.2">
      <c r="A1541"/>
      <c r="B1541"/>
      <c r="C1541"/>
      <c r="D1541"/>
      <c r="E1541"/>
      <c r="F1541"/>
    </row>
    <row r="1542" spans="1:6" x14ac:dyDescent="0.2">
      <c r="A1542"/>
      <c r="B1542"/>
      <c r="C1542"/>
      <c r="D1542"/>
      <c r="E1542"/>
      <c r="F1542"/>
    </row>
    <row r="1543" spans="1:6" x14ac:dyDescent="0.2">
      <c r="A1543"/>
      <c r="B1543"/>
      <c r="C1543"/>
      <c r="D1543"/>
      <c r="E1543"/>
      <c r="F1543"/>
    </row>
    <row r="1544" spans="1:6" x14ac:dyDescent="0.2">
      <c r="A1544"/>
      <c r="B1544"/>
      <c r="C1544"/>
      <c r="D1544"/>
      <c r="E1544"/>
      <c r="F1544"/>
    </row>
    <row r="1545" spans="1:6" x14ac:dyDescent="0.2">
      <c r="A1545"/>
      <c r="B1545"/>
      <c r="C1545"/>
      <c r="D1545"/>
      <c r="E1545"/>
      <c r="F1545"/>
    </row>
    <row r="1546" spans="1:6" x14ac:dyDescent="0.2">
      <c r="A1546"/>
      <c r="B1546"/>
      <c r="C1546"/>
      <c r="D1546"/>
      <c r="E1546"/>
      <c r="F1546"/>
    </row>
    <row r="1547" spans="1:6" x14ac:dyDescent="0.2">
      <c r="A1547"/>
      <c r="B1547"/>
      <c r="C1547"/>
      <c r="D1547"/>
      <c r="E1547"/>
      <c r="F1547"/>
    </row>
    <row r="1548" spans="1:6" x14ac:dyDescent="0.2">
      <c r="A1548"/>
      <c r="B1548"/>
      <c r="C1548"/>
      <c r="D1548"/>
      <c r="E1548"/>
      <c r="F1548"/>
    </row>
    <row r="1549" spans="1:6" x14ac:dyDescent="0.2">
      <c r="A1549"/>
      <c r="B1549"/>
      <c r="C1549"/>
      <c r="D1549"/>
      <c r="E1549"/>
      <c r="F1549"/>
    </row>
    <row r="1550" spans="1:6" x14ac:dyDescent="0.2">
      <c r="A1550"/>
      <c r="B1550"/>
      <c r="C1550"/>
      <c r="D1550"/>
      <c r="E1550"/>
      <c r="F1550"/>
    </row>
    <row r="1551" spans="1:6" x14ac:dyDescent="0.2">
      <c r="A1551"/>
      <c r="B1551"/>
      <c r="C1551"/>
      <c r="D1551"/>
      <c r="E1551"/>
      <c r="F1551"/>
    </row>
    <row r="1552" spans="1:6" x14ac:dyDescent="0.2">
      <c r="A1552"/>
      <c r="B1552"/>
      <c r="C1552"/>
      <c r="D1552"/>
      <c r="E1552"/>
      <c r="F1552"/>
    </row>
    <row r="1553" spans="1:6" x14ac:dyDescent="0.2">
      <c r="A1553"/>
      <c r="B1553"/>
      <c r="C1553"/>
      <c r="D1553"/>
      <c r="E1553"/>
      <c r="F1553"/>
    </row>
    <row r="1554" spans="1:6" x14ac:dyDescent="0.2">
      <c r="A1554"/>
      <c r="B1554"/>
      <c r="C1554"/>
      <c r="D1554"/>
      <c r="E1554"/>
      <c r="F1554"/>
    </row>
    <row r="1555" spans="1:6" x14ac:dyDescent="0.2">
      <c r="A1555"/>
      <c r="B1555"/>
      <c r="C1555"/>
      <c r="D1555"/>
      <c r="E1555"/>
      <c r="F1555"/>
    </row>
    <row r="1556" spans="1:6" x14ac:dyDescent="0.2">
      <c r="A1556"/>
      <c r="B1556"/>
      <c r="C1556"/>
      <c r="D1556"/>
      <c r="E1556"/>
      <c r="F1556"/>
    </row>
    <row r="1557" spans="1:6" x14ac:dyDescent="0.2">
      <c r="A1557"/>
      <c r="B1557"/>
      <c r="C1557"/>
      <c r="D1557"/>
      <c r="E1557"/>
      <c r="F1557"/>
    </row>
    <row r="1558" spans="1:6" x14ac:dyDescent="0.2">
      <c r="A1558"/>
      <c r="B1558"/>
      <c r="C1558"/>
      <c r="D1558"/>
      <c r="E1558"/>
      <c r="F1558"/>
    </row>
    <row r="1559" spans="1:6" x14ac:dyDescent="0.2">
      <c r="A1559"/>
      <c r="B1559"/>
      <c r="C1559"/>
      <c r="D1559"/>
      <c r="E1559"/>
      <c r="F1559"/>
    </row>
    <row r="1560" spans="1:6" x14ac:dyDescent="0.2">
      <c r="A1560"/>
      <c r="B1560"/>
      <c r="C1560"/>
      <c r="D1560"/>
      <c r="E1560"/>
      <c r="F1560"/>
    </row>
    <row r="1561" spans="1:6" x14ac:dyDescent="0.2">
      <c r="A1561"/>
      <c r="B1561"/>
      <c r="C1561"/>
      <c r="D1561"/>
      <c r="E1561"/>
      <c r="F1561"/>
    </row>
    <row r="1562" spans="1:6" x14ac:dyDescent="0.2">
      <c r="A1562"/>
      <c r="B1562"/>
      <c r="C1562"/>
      <c r="D1562"/>
      <c r="E1562"/>
      <c r="F1562"/>
    </row>
    <row r="1563" spans="1:6" x14ac:dyDescent="0.2">
      <c r="A1563"/>
      <c r="B1563"/>
      <c r="C1563"/>
      <c r="D1563"/>
      <c r="E1563"/>
      <c r="F1563"/>
    </row>
    <row r="1564" spans="1:6" x14ac:dyDescent="0.2">
      <c r="A1564"/>
      <c r="B1564"/>
      <c r="C1564"/>
      <c r="D1564"/>
      <c r="E1564"/>
      <c r="F1564"/>
    </row>
    <row r="1565" spans="1:6" x14ac:dyDescent="0.2">
      <c r="A1565"/>
      <c r="B1565"/>
      <c r="C1565"/>
      <c r="D1565"/>
      <c r="E1565"/>
      <c r="F1565"/>
    </row>
    <row r="1566" spans="1:6" x14ac:dyDescent="0.2">
      <c r="A1566"/>
      <c r="B1566"/>
      <c r="C1566"/>
      <c r="D1566"/>
      <c r="E1566"/>
      <c r="F1566"/>
    </row>
    <row r="1567" spans="1:6" x14ac:dyDescent="0.2">
      <c r="A1567"/>
      <c r="B1567"/>
      <c r="C1567"/>
      <c r="D1567"/>
      <c r="E1567"/>
      <c r="F1567"/>
    </row>
    <row r="1568" spans="1:6" x14ac:dyDescent="0.2">
      <c r="A1568"/>
      <c r="B1568"/>
      <c r="C1568"/>
      <c r="D1568"/>
      <c r="E1568"/>
      <c r="F1568"/>
    </row>
    <row r="1569" spans="1:6" x14ac:dyDescent="0.2">
      <c r="A1569"/>
      <c r="B1569"/>
      <c r="C1569"/>
      <c r="D1569"/>
      <c r="E1569"/>
      <c r="F1569"/>
    </row>
    <row r="1570" spans="1:6" x14ac:dyDescent="0.2">
      <c r="A1570"/>
      <c r="B1570"/>
      <c r="C1570"/>
      <c r="D1570"/>
      <c r="E1570"/>
      <c r="F1570"/>
    </row>
    <row r="1571" spans="1:6" x14ac:dyDescent="0.2">
      <c r="A1571"/>
      <c r="B1571"/>
      <c r="C1571"/>
      <c r="D1571"/>
      <c r="E1571"/>
      <c r="F1571"/>
    </row>
    <row r="1572" spans="1:6" x14ac:dyDescent="0.2">
      <c r="A1572"/>
      <c r="B1572"/>
      <c r="C1572"/>
      <c r="D1572"/>
      <c r="E1572"/>
      <c r="F1572"/>
    </row>
    <row r="1573" spans="1:6" x14ac:dyDescent="0.2">
      <c r="A1573"/>
      <c r="B1573"/>
      <c r="C1573"/>
      <c r="D1573"/>
      <c r="E1573"/>
      <c r="F1573"/>
    </row>
    <row r="1574" spans="1:6" x14ac:dyDescent="0.2">
      <c r="A1574"/>
      <c r="B1574"/>
      <c r="C1574"/>
      <c r="D1574"/>
      <c r="E1574"/>
      <c r="F1574"/>
    </row>
    <row r="1575" spans="1:6" x14ac:dyDescent="0.2">
      <c r="A1575"/>
      <c r="B1575"/>
      <c r="C1575"/>
      <c r="D1575"/>
      <c r="E1575"/>
      <c r="F1575"/>
    </row>
    <row r="1576" spans="1:6" x14ac:dyDescent="0.2">
      <c r="A1576"/>
      <c r="B1576"/>
      <c r="C1576"/>
      <c r="D1576"/>
      <c r="E1576"/>
      <c r="F1576"/>
    </row>
    <row r="1577" spans="1:6" x14ac:dyDescent="0.2">
      <c r="A1577"/>
      <c r="B1577"/>
      <c r="C1577"/>
      <c r="D1577"/>
      <c r="E1577"/>
      <c r="F1577"/>
    </row>
    <row r="1578" spans="1:6" x14ac:dyDescent="0.2">
      <c r="A1578"/>
      <c r="B1578"/>
      <c r="C1578"/>
      <c r="D1578"/>
      <c r="E1578"/>
      <c r="F1578"/>
    </row>
    <row r="1579" spans="1:6" x14ac:dyDescent="0.2">
      <c r="A1579"/>
      <c r="B1579"/>
      <c r="C1579"/>
      <c r="D1579"/>
      <c r="E1579"/>
      <c r="F1579"/>
    </row>
    <row r="1580" spans="1:6" x14ac:dyDescent="0.2">
      <c r="A1580"/>
      <c r="B1580"/>
      <c r="C1580"/>
      <c r="D1580"/>
      <c r="E1580"/>
      <c r="F1580"/>
    </row>
    <row r="1581" spans="1:6" x14ac:dyDescent="0.2">
      <c r="A1581"/>
      <c r="B1581"/>
      <c r="C1581"/>
      <c r="D1581"/>
      <c r="E1581"/>
      <c r="F1581"/>
    </row>
    <row r="1582" spans="1:6" x14ac:dyDescent="0.2">
      <c r="A1582"/>
      <c r="B1582"/>
      <c r="C1582"/>
      <c r="D1582"/>
      <c r="E1582"/>
      <c r="F1582"/>
    </row>
    <row r="1583" spans="1:6" x14ac:dyDescent="0.2">
      <c r="A1583"/>
      <c r="B1583"/>
      <c r="C1583"/>
      <c r="D1583"/>
      <c r="E1583"/>
      <c r="F1583"/>
    </row>
    <row r="1584" spans="1:6" x14ac:dyDescent="0.2">
      <c r="A1584"/>
      <c r="B1584"/>
      <c r="C1584"/>
      <c r="D1584"/>
      <c r="E1584"/>
      <c r="F1584"/>
    </row>
    <row r="1585" spans="1:6" x14ac:dyDescent="0.2">
      <c r="A1585"/>
      <c r="B1585"/>
      <c r="C1585"/>
      <c r="D1585"/>
      <c r="E1585"/>
      <c r="F1585"/>
    </row>
    <row r="1586" spans="1:6" x14ac:dyDescent="0.2">
      <c r="A1586"/>
      <c r="B1586"/>
      <c r="C1586"/>
      <c r="D1586"/>
      <c r="E1586"/>
      <c r="F1586"/>
    </row>
    <row r="1587" spans="1:6" x14ac:dyDescent="0.2">
      <c r="A1587"/>
      <c r="B1587"/>
      <c r="C1587"/>
      <c r="D1587"/>
      <c r="E1587"/>
      <c r="F1587"/>
    </row>
    <row r="1588" spans="1:6" x14ac:dyDescent="0.2">
      <c r="A1588"/>
      <c r="B1588"/>
      <c r="C1588"/>
      <c r="D1588"/>
      <c r="E1588"/>
      <c r="F1588"/>
    </row>
    <row r="1589" spans="1:6" x14ac:dyDescent="0.2">
      <c r="A1589"/>
      <c r="B1589"/>
      <c r="C1589"/>
      <c r="D1589"/>
      <c r="E1589"/>
      <c r="F1589"/>
    </row>
    <row r="1590" spans="1:6" x14ac:dyDescent="0.2">
      <c r="A1590"/>
      <c r="B1590"/>
      <c r="C1590"/>
      <c r="D1590"/>
      <c r="E1590"/>
      <c r="F1590"/>
    </row>
    <row r="1591" spans="1:6" x14ac:dyDescent="0.2">
      <c r="A1591"/>
      <c r="B1591"/>
      <c r="C1591"/>
      <c r="D1591"/>
      <c r="E1591"/>
      <c r="F1591"/>
    </row>
    <row r="1592" spans="1:6" x14ac:dyDescent="0.2">
      <c r="A1592"/>
      <c r="B1592"/>
      <c r="C1592"/>
      <c r="D1592"/>
      <c r="E1592"/>
      <c r="F1592"/>
    </row>
    <row r="1593" spans="1:6" x14ac:dyDescent="0.2">
      <c r="A1593"/>
      <c r="B1593"/>
      <c r="C1593"/>
      <c r="D1593"/>
      <c r="E1593"/>
      <c r="F1593"/>
    </row>
    <row r="1594" spans="1:6" x14ac:dyDescent="0.2">
      <c r="A1594"/>
      <c r="B1594"/>
      <c r="C1594"/>
      <c r="D1594"/>
      <c r="E1594"/>
      <c r="F1594"/>
    </row>
    <row r="1595" spans="1:6" x14ac:dyDescent="0.2">
      <c r="A1595"/>
      <c r="B1595"/>
      <c r="C1595"/>
      <c r="D1595"/>
      <c r="E1595"/>
      <c r="F1595"/>
    </row>
    <row r="1596" spans="1:6" x14ac:dyDescent="0.2">
      <c r="A1596"/>
      <c r="B1596"/>
      <c r="C1596"/>
      <c r="D1596"/>
      <c r="E1596"/>
      <c r="F1596"/>
    </row>
    <row r="1597" spans="1:6" x14ac:dyDescent="0.2">
      <c r="A1597"/>
      <c r="B1597"/>
      <c r="C1597"/>
      <c r="D1597"/>
      <c r="E1597"/>
      <c r="F1597"/>
    </row>
    <row r="1598" spans="1:6" x14ac:dyDescent="0.2">
      <c r="A1598"/>
      <c r="B1598"/>
      <c r="C1598"/>
      <c r="D1598"/>
      <c r="E1598"/>
      <c r="F1598"/>
    </row>
    <row r="1599" spans="1:6" x14ac:dyDescent="0.2">
      <c r="A1599"/>
      <c r="B1599"/>
      <c r="C1599"/>
      <c r="D1599"/>
      <c r="E1599"/>
      <c r="F1599"/>
    </row>
    <row r="1600" spans="1:6" x14ac:dyDescent="0.2">
      <c r="A1600"/>
      <c r="B1600"/>
      <c r="C1600"/>
      <c r="D1600"/>
      <c r="E1600"/>
      <c r="F1600"/>
    </row>
    <row r="1601" spans="1:6" x14ac:dyDescent="0.2">
      <c r="A1601"/>
      <c r="B1601"/>
      <c r="C1601"/>
      <c r="D1601"/>
      <c r="E1601"/>
      <c r="F1601"/>
    </row>
    <row r="1602" spans="1:6" x14ac:dyDescent="0.2">
      <c r="A1602"/>
      <c r="B1602"/>
      <c r="C1602"/>
      <c r="D1602"/>
      <c r="E1602"/>
      <c r="F1602"/>
    </row>
    <row r="1603" spans="1:6" x14ac:dyDescent="0.2">
      <c r="A1603"/>
      <c r="B1603"/>
      <c r="C1603"/>
      <c r="D1603"/>
      <c r="E1603"/>
      <c r="F1603"/>
    </row>
    <row r="1604" spans="1:6" x14ac:dyDescent="0.2">
      <c r="A1604"/>
      <c r="B1604"/>
      <c r="C1604"/>
      <c r="D1604"/>
      <c r="E1604"/>
      <c r="F1604"/>
    </row>
    <row r="1605" spans="1:6" x14ac:dyDescent="0.2">
      <c r="A1605"/>
      <c r="B1605"/>
      <c r="C1605"/>
      <c r="D1605"/>
      <c r="E1605"/>
      <c r="F1605"/>
    </row>
    <row r="1606" spans="1:6" x14ac:dyDescent="0.2">
      <c r="A1606"/>
      <c r="B1606"/>
      <c r="C1606"/>
      <c r="D1606"/>
      <c r="E1606"/>
      <c r="F1606"/>
    </row>
    <row r="1607" spans="1:6" x14ac:dyDescent="0.2">
      <c r="A1607"/>
      <c r="B1607"/>
      <c r="C1607"/>
      <c r="D1607"/>
      <c r="E1607"/>
      <c r="F1607"/>
    </row>
    <row r="1608" spans="1:6" x14ac:dyDescent="0.2">
      <c r="A1608"/>
      <c r="B1608"/>
      <c r="C1608"/>
      <c r="D1608"/>
      <c r="E1608"/>
      <c r="F1608"/>
    </row>
    <row r="1609" spans="1:6" x14ac:dyDescent="0.2">
      <c r="A1609"/>
      <c r="B1609"/>
      <c r="C1609"/>
      <c r="D1609"/>
      <c r="E1609"/>
      <c r="F1609"/>
    </row>
    <row r="1610" spans="1:6" x14ac:dyDescent="0.2">
      <c r="A1610"/>
      <c r="B1610"/>
      <c r="C1610"/>
      <c r="D1610"/>
      <c r="E1610"/>
      <c r="F1610"/>
    </row>
    <row r="1611" spans="1:6" x14ac:dyDescent="0.2">
      <c r="A1611"/>
      <c r="B1611"/>
      <c r="C1611"/>
      <c r="D1611"/>
      <c r="E1611"/>
      <c r="F1611"/>
    </row>
    <row r="1612" spans="1:6" x14ac:dyDescent="0.2">
      <c r="A1612"/>
      <c r="B1612"/>
      <c r="C1612"/>
      <c r="D1612"/>
      <c r="E1612"/>
      <c r="F1612"/>
    </row>
    <row r="1613" spans="1:6" x14ac:dyDescent="0.2">
      <c r="A1613"/>
      <c r="B1613"/>
      <c r="C1613"/>
      <c r="D1613"/>
      <c r="E1613"/>
      <c r="F1613"/>
    </row>
    <row r="1614" spans="1:6" x14ac:dyDescent="0.2">
      <c r="A1614"/>
      <c r="B1614"/>
      <c r="C1614"/>
      <c r="D1614"/>
      <c r="E1614"/>
      <c r="F1614"/>
    </row>
    <row r="1615" spans="1:6" x14ac:dyDescent="0.2">
      <c r="A1615"/>
      <c r="B1615"/>
      <c r="C1615"/>
      <c r="D1615"/>
      <c r="E1615"/>
      <c r="F1615"/>
    </row>
    <row r="1616" spans="1:6" x14ac:dyDescent="0.2">
      <c r="A1616"/>
      <c r="B1616"/>
      <c r="C1616"/>
      <c r="D1616"/>
      <c r="E1616"/>
      <c r="F1616"/>
    </row>
    <row r="1617" spans="1:6" x14ac:dyDescent="0.2">
      <c r="A1617"/>
      <c r="B1617"/>
      <c r="C1617"/>
      <c r="D1617"/>
      <c r="E1617"/>
      <c r="F1617"/>
    </row>
    <row r="1618" spans="1:6" x14ac:dyDescent="0.2">
      <c r="A1618"/>
      <c r="B1618"/>
      <c r="C1618"/>
      <c r="D1618"/>
      <c r="E1618"/>
      <c r="F1618"/>
    </row>
    <row r="1619" spans="1:6" x14ac:dyDescent="0.2">
      <c r="A1619"/>
      <c r="B1619"/>
      <c r="C1619"/>
      <c r="D1619"/>
      <c r="E1619"/>
      <c r="F1619"/>
    </row>
    <row r="1620" spans="1:6" x14ac:dyDescent="0.2">
      <c r="A1620"/>
      <c r="B1620"/>
      <c r="C1620"/>
      <c r="D1620"/>
      <c r="E1620"/>
      <c r="F1620"/>
    </row>
    <row r="1621" spans="1:6" x14ac:dyDescent="0.2">
      <c r="A1621"/>
      <c r="B1621"/>
      <c r="C1621"/>
      <c r="D1621"/>
      <c r="E1621"/>
      <c r="F1621"/>
    </row>
    <row r="1622" spans="1:6" x14ac:dyDescent="0.2">
      <c r="A1622"/>
      <c r="B1622"/>
      <c r="C1622"/>
      <c r="D1622"/>
      <c r="E1622"/>
      <c r="F1622"/>
    </row>
    <row r="1623" spans="1:6" x14ac:dyDescent="0.2">
      <c r="A1623"/>
      <c r="B1623"/>
      <c r="C1623"/>
      <c r="D1623"/>
      <c r="E1623"/>
      <c r="F1623"/>
    </row>
    <row r="1624" spans="1:6" x14ac:dyDescent="0.2">
      <c r="A1624"/>
      <c r="B1624"/>
      <c r="C1624"/>
      <c r="D1624"/>
      <c r="E1624"/>
      <c r="F1624"/>
    </row>
    <row r="1625" spans="1:6" x14ac:dyDescent="0.2">
      <c r="A1625"/>
      <c r="B1625"/>
      <c r="C1625"/>
      <c r="D1625"/>
      <c r="E1625"/>
      <c r="F1625"/>
    </row>
    <row r="1626" spans="1:6" x14ac:dyDescent="0.2">
      <c r="A1626"/>
      <c r="B1626"/>
      <c r="C1626"/>
      <c r="D1626"/>
      <c r="E1626"/>
      <c r="F1626"/>
    </row>
    <row r="1627" spans="1:6" x14ac:dyDescent="0.2">
      <c r="A1627"/>
      <c r="B1627"/>
      <c r="C1627"/>
      <c r="D1627"/>
      <c r="E1627"/>
      <c r="F1627"/>
    </row>
    <row r="1628" spans="1:6" x14ac:dyDescent="0.2">
      <c r="A1628"/>
      <c r="B1628"/>
      <c r="C1628"/>
      <c r="D1628"/>
      <c r="E1628"/>
      <c r="F1628"/>
    </row>
    <row r="1629" spans="1:6" x14ac:dyDescent="0.2">
      <c r="A1629"/>
      <c r="B1629"/>
      <c r="C1629"/>
      <c r="D1629"/>
      <c r="E1629"/>
      <c r="F1629"/>
    </row>
    <row r="1630" spans="1:6" x14ac:dyDescent="0.2">
      <c r="A1630"/>
      <c r="B1630"/>
      <c r="C1630"/>
      <c r="D1630"/>
      <c r="E1630"/>
      <c r="F1630"/>
    </row>
    <row r="1631" spans="1:6" x14ac:dyDescent="0.2">
      <c r="A1631"/>
      <c r="B1631"/>
      <c r="C1631"/>
      <c r="D1631"/>
      <c r="E1631"/>
      <c r="F1631"/>
    </row>
    <row r="1632" spans="1:6" x14ac:dyDescent="0.2">
      <c r="A1632"/>
      <c r="B1632"/>
      <c r="C1632"/>
      <c r="D1632"/>
      <c r="E1632"/>
      <c r="F1632"/>
    </row>
    <row r="1633" spans="1:6" x14ac:dyDescent="0.2">
      <c r="A1633"/>
      <c r="B1633"/>
      <c r="C1633"/>
      <c r="D1633"/>
      <c r="E1633"/>
      <c r="F1633"/>
    </row>
    <row r="1634" spans="1:6" x14ac:dyDescent="0.2">
      <c r="A1634"/>
      <c r="B1634"/>
      <c r="C1634"/>
      <c r="D1634"/>
      <c r="E1634"/>
      <c r="F1634"/>
    </row>
    <row r="1635" spans="1:6" x14ac:dyDescent="0.2">
      <c r="A1635"/>
      <c r="B1635"/>
      <c r="C1635"/>
      <c r="D1635"/>
      <c r="E1635"/>
      <c r="F1635"/>
    </row>
    <row r="1636" spans="1:6" x14ac:dyDescent="0.2">
      <c r="A1636"/>
      <c r="B1636"/>
      <c r="C1636"/>
      <c r="D1636"/>
      <c r="E1636"/>
      <c r="F1636"/>
    </row>
    <row r="1637" spans="1:6" x14ac:dyDescent="0.2">
      <c r="A1637"/>
      <c r="B1637"/>
      <c r="C1637"/>
      <c r="D1637"/>
      <c r="E1637"/>
      <c r="F1637"/>
    </row>
    <row r="1638" spans="1:6" x14ac:dyDescent="0.2">
      <c r="A1638"/>
      <c r="B1638"/>
      <c r="C1638"/>
      <c r="D1638"/>
      <c r="E1638"/>
      <c r="F1638"/>
    </row>
    <row r="1639" spans="1:6" x14ac:dyDescent="0.2">
      <c r="A1639"/>
      <c r="B1639"/>
      <c r="C1639"/>
      <c r="D1639"/>
      <c r="E1639"/>
      <c r="F1639"/>
    </row>
    <row r="1640" spans="1:6" x14ac:dyDescent="0.2">
      <c r="A1640"/>
      <c r="B1640"/>
      <c r="C1640"/>
      <c r="D1640"/>
      <c r="E1640"/>
      <c r="F1640"/>
    </row>
    <row r="1641" spans="1:6" x14ac:dyDescent="0.2">
      <c r="A1641"/>
      <c r="B1641"/>
      <c r="C1641"/>
      <c r="D1641"/>
      <c r="E1641"/>
      <c r="F1641"/>
    </row>
    <row r="1642" spans="1:6" x14ac:dyDescent="0.2">
      <c r="A1642"/>
      <c r="B1642"/>
      <c r="C1642"/>
      <c r="D1642"/>
      <c r="E1642"/>
      <c r="F1642"/>
    </row>
    <row r="1643" spans="1:6" x14ac:dyDescent="0.2">
      <c r="A1643"/>
      <c r="B1643"/>
      <c r="C1643"/>
      <c r="D1643"/>
      <c r="E1643"/>
      <c r="F1643"/>
    </row>
    <row r="1644" spans="1:6" x14ac:dyDescent="0.2">
      <c r="A1644"/>
      <c r="B1644"/>
      <c r="C1644"/>
      <c r="D1644"/>
      <c r="E1644"/>
      <c r="F1644"/>
    </row>
    <row r="1645" spans="1:6" x14ac:dyDescent="0.2">
      <c r="A1645"/>
      <c r="B1645"/>
      <c r="C1645"/>
      <c r="D1645"/>
      <c r="E1645"/>
      <c r="F1645"/>
    </row>
    <row r="1646" spans="1:6" x14ac:dyDescent="0.2">
      <c r="A1646"/>
      <c r="B1646"/>
      <c r="C1646"/>
      <c r="D1646"/>
      <c r="E1646"/>
      <c r="F1646"/>
    </row>
    <row r="1647" spans="1:6" x14ac:dyDescent="0.2">
      <c r="A1647"/>
      <c r="B1647"/>
      <c r="C1647"/>
      <c r="D1647"/>
      <c r="E1647"/>
      <c r="F1647"/>
    </row>
    <row r="1648" spans="1:6" x14ac:dyDescent="0.2">
      <c r="A1648"/>
      <c r="B1648"/>
      <c r="C1648"/>
      <c r="D1648"/>
      <c r="E1648"/>
      <c r="F1648"/>
    </row>
    <row r="1649" spans="1:6" x14ac:dyDescent="0.2">
      <c r="A1649"/>
      <c r="B1649"/>
      <c r="C1649"/>
      <c r="D1649"/>
      <c r="E1649"/>
      <c r="F1649"/>
    </row>
    <row r="1650" spans="1:6" x14ac:dyDescent="0.2">
      <c r="A1650"/>
      <c r="B1650"/>
      <c r="C1650"/>
      <c r="D1650"/>
      <c r="E1650"/>
      <c r="F1650"/>
    </row>
    <row r="1651" spans="1:6" x14ac:dyDescent="0.2">
      <c r="A1651"/>
      <c r="B1651"/>
      <c r="C1651"/>
      <c r="D1651"/>
      <c r="E1651"/>
      <c r="F1651"/>
    </row>
    <row r="1652" spans="1:6" x14ac:dyDescent="0.2">
      <c r="A1652"/>
      <c r="B1652"/>
      <c r="C1652"/>
      <c r="D1652"/>
      <c r="E1652"/>
      <c r="F1652"/>
    </row>
    <row r="1653" spans="1:6" x14ac:dyDescent="0.2">
      <c r="A1653"/>
      <c r="B1653"/>
      <c r="C1653"/>
      <c r="D1653"/>
      <c r="E1653"/>
      <c r="F1653"/>
    </row>
    <row r="1654" spans="1:6" x14ac:dyDescent="0.2">
      <c r="A1654"/>
      <c r="B1654"/>
      <c r="C1654"/>
      <c r="D1654"/>
      <c r="E1654"/>
      <c r="F1654"/>
    </row>
    <row r="1655" spans="1:6" x14ac:dyDescent="0.2">
      <c r="A1655"/>
      <c r="B1655"/>
      <c r="C1655"/>
      <c r="D1655"/>
      <c r="E1655"/>
      <c r="F1655"/>
    </row>
    <row r="1656" spans="1:6" x14ac:dyDescent="0.2">
      <c r="A1656"/>
      <c r="B1656"/>
      <c r="C1656"/>
      <c r="D1656"/>
      <c r="E1656"/>
      <c r="F1656"/>
    </row>
    <row r="1657" spans="1:6" x14ac:dyDescent="0.2">
      <c r="A1657"/>
      <c r="B1657"/>
      <c r="C1657"/>
      <c r="D1657"/>
      <c r="E1657"/>
      <c r="F1657"/>
    </row>
    <row r="1658" spans="1:6" x14ac:dyDescent="0.2">
      <c r="A1658"/>
      <c r="B1658"/>
      <c r="C1658"/>
      <c r="D1658"/>
      <c r="E1658"/>
      <c r="F1658"/>
    </row>
    <row r="1659" spans="1:6" x14ac:dyDescent="0.2">
      <c r="A1659"/>
      <c r="B1659"/>
      <c r="C1659"/>
      <c r="D1659"/>
      <c r="E1659"/>
      <c r="F1659"/>
    </row>
    <row r="1660" spans="1:6" x14ac:dyDescent="0.2">
      <c r="A1660"/>
      <c r="B1660"/>
      <c r="C1660"/>
      <c r="D1660"/>
      <c r="E1660"/>
      <c r="F1660"/>
    </row>
    <row r="1661" spans="1:6" x14ac:dyDescent="0.2">
      <c r="A1661"/>
      <c r="B1661"/>
      <c r="C1661"/>
      <c r="D1661"/>
      <c r="E1661"/>
      <c r="F1661"/>
    </row>
    <row r="1662" spans="1:6" x14ac:dyDescent="0.2">
      <c r="A1662"/>
      <c r="B1662"/>
      <c r="C1662"/>
      <c r="D1662"/>
      <c r="E1662"/>
      <c r="F1662"/>
    </row>
    <row r="1663" spans="1:6" x14ac:dyDescent="0.2">
      <c r="A1663"/>
      <c r="B1663"/>
      <c r="C1663"/>
      <c r="D1663"/>
      <c r="E1663"/>
      <c r="F1663"/>
    </row>
    <row r="1664" spans="1:6" x14ac:dyDescent="0.2">
      <c r="A1664"/>
      <c r="B1664"/>
      <c r="C1664"/>
      <c r="D1664"/>
      <c r="E1664"/>
      <c r="F1664"/>
    </row>
    <row r="1665" spans="1:6" x14ac:dyDescent="0.2">
      <c r="A1665"/>
      <c r="B1665"/>
      <c r="C1665"/>
      <c r="D1665"/>
      <c r="E1665"/>
      <c r="F1665"/>
    </row>
    <row r="1666" spans="1:6" x14ac:dyDescent="0.2">
      <c r="A1666"/>
      <c r="B1666"/>
      <c r="C1666"/>
      <c r="D1666"/>
      <c r="E1666"/>
      <c r="F1666"/>
    </row>
    <row r="1667" spans="1:6" x14ac:dyDescent="0.2">
      <c r="A1667"/>
      <c r="B1667"/>
      <c r="C1667"/>
      <c r="D1667"/>
      <c r="E1667"/>
      <c r="F1667"/>
    </row>
    <row r="1668" spans="1:6" x14ac:dyDescent="0.2">
      <c r="A1668"/>
      <c r="B1668"/>
      <c r="C1668"/>
      <c r="D1668"/>
      <c r="E1668"/>
      <c r="F1668"/>
    </row>
    <row r="1669" spans="1:6" x14ac:dyDescent="0.2">
      <c r="A1669"/>
      <c r="B1669"/>
      <c r="C1669"/>
      <c r="D1669"/>
      <c r="E1669"/>
      <c r="F1669"/>
    </row>
    <row r="1670" spans="1:6" x14ac:dyDescent="0.2">
      <c r="A1670"/>
      <c r="B1670"/>
      <c r="C1670"/>
      <c r="D1670"/>
      <c r="E1670"/>
      <c r="F1670"/>
    </row>
    <row r="1671" spans="1:6" x14ac:dyDescent="0.2">
      <c r="A1671"/>
      <c r="B1671"/>
      <c r="C1671"/>
      <c r="D1671"/>
      <c r="E1671"/>
      <c r="F1671"/>
    </row>
    <row r="1672" spans="1:6" x14ac:dyDescent="0.2">
      <c r="A1672"/>
      <c r="B1672"/>
      <c r="C1672"/>
      <c r="D1672"/>
      <c r="E1672"/>
      <c r="F1672"/>
    </row>
    <row r="1673" spans="1:6" x14ac:dyDescent="0.2">
      <c r="A1673"/>
      <c r="B1673"/>
      <c r="C1673"/>
      <c r="D1673"/>
      <c r="E1673"/>
      <c r="F1673"/>
    </row>
    <row r="1674" spans="1:6" x14ac:dyDescent="0.2">
      <c r="A1674"/>
      <c r="B1674"/>
      <c r="C1674"/>
      <c r="D1674"/>
      <c r="E1674"/>
      <c r="F1674"/>
    </row>
    <row r="1675" spans="1:6" x14ac:dyDescent="0.2">
      <c r="A1675"/>
      <c r="B1675"/>
      <c r="C1675"/>
      <c r="D1675"/>
      <c r="E1675"/>
      <c r="F1675"/>
    </row>
    <row r="1676" spans="1:6" x14ac:dyDescent="0.2">
      <c r="A1676"/>
      <c r="B1676"/>
      <c r="C1676"/>
      <c r="D1676"/>
      <c r="E1676"/>
      <c r="F1676"/>
    </row>
    <row r="1677" spans="1:6" x14ac:dyDescent="0.2">
      <c r="A1677"/>
      <c r="B1677"/>
      <c r="C1677"/>
      <c r="D1677"/>
      <c r="E1677"/>
      <c r="F1677"/>
    </row>
    <row r="1678" spans="1:6" x14ac:dyDescent="0.2">
      <c r="A1678"/>
      <c r="B1678"/>
      <c r="C1678"/>
      <c r="D1678"/>
      <c r="E1678"/>
      <c r="F1678"/>
    </row>
    <row r="1679" spans="1:6" x14ac:dyDescent="0.2">
      <c r="A1679"/>
      <c r="B1679"/>
      <c r="C1679"/>
      <c r="D1679"/>
      <c r="E1679"/>
      <c r="F1679"/>
    </row>
    <row r="1680" spans="1:6" x14ac:dyDescent="0.2">
      <c r="A1680"/>
      <c r="B1680"/>
      <c r="C1680"/>
      <c r="D1680"/>
      <c r="E1680"/>
      <c r="F1680"/>
    </row>
    <row r="1681" spans="1:6" x14ac:dyDescent="0.2">
      <c r="A1681"/>
      <c r="B1681"/>
      <c r="C1681"/>
      <c r="D1681"/>
      <c r="E1681"/>
      <c r="F1681"/>
    </row>
    <row r="1682" spans="1:6" x14ac:dyDescent="0.2">
      <c r="A1682"/>
      <c r="B1682"/>
      <c r="C1682"/>
      <c r="D1682"/>
      <c r="E1682"/>
      <c r="F1682"/>
    </row>
    <row r="1683" spans="1:6" x14ac:dyDescent="0.2">
      <c r="A1683"/>
      <c r="B1683"/>
      <c r="C1683"/>
      <c r="D1683"/>
      <c r="E1683"/>
      <c r="F1683"/>
    </row>
    <row r="1684" spans="1:6" x14ac:dyDescent="0.2">
      <c r="A1684"/>
      <c r="B1684"/>
      <c r="C1684"/>
      <c r="D1684"/>
      <c r="E1684"/>
      <c r="F1684"/>
    </row>
    <row r="1685" spans="1:6" x14ac:dyDescent="0.2">
      <c r="A1685"/>
      <c r="B1685"/>
      <c r="C1685"/>
      <c r="D1685"/>
      <c r="E1685"/>
      <c r="F1685"/>
    </row>
    <row r="1686" spans="1:6" x14ac:dyDescent="0.2">
      <c r="A1686"/>
      <c r="B1686"/>
      <c r="C1686"/>
      <c r="D1686"/>
      <c r="E1686"/>
      <c r="F1686"/>
    </row>
    <row r="1687" spans="1:6" x14ac:dyDescent="0.2">
      <c r="A1687"/>
      <c r="B1687"/>
      <c r="C1687"/>
      <c r="D1687"/>
      <c r="E1687"/>
      <c r="F1687"/>
    </row>
    <row r="1688" spans="1:6" x14ac:dyDescent="0.2">
      <c r="A1688"/>
      <c r="B1688"/>
      <c r="C1688"/>
      <c r="D1688"/>
      <c r="E1688"/>
      <c r="F1688"/>
    </row>
    <row r="1689" spans="1:6" x14ac:dyDescent="0.2">
      <c r="A1689"/>
      <c r="B1689"/>
      <c r="C1689"/>
      <c r="D1689"/>
      <c r="E1689"/>
      <c r="F1689"/>
    </row>
    <row r="1690" spans="1:6" x14ac:dyDescent="0.2">
      <c r="A1690"/>
      <c r="B1690"/>
      <c r="C1690"/>
      <c r="D1690"/>
      <c r="E1690"/>
      <c r="F1690"/>
    </row>
    <row r="1691" spans="1:6" x14ac:dyDescent="0.2">
      <c r="A1691"/>
      <c r="B1691"/>
      <c r="C1691"/>
      <c r="D1691"/>
      <c r="E1691"/>
      <c r="F1691"/>
    </row>
    <row r="1692" spans="1:6" x14ac:dyDescent="0.2">
      <c r="A1692"/>
      <c r="B1692"/>
      <c r="C1692"/>
      <c r="D1692"/>
      <c r="E1692"/>
      <c r="F1692"/>
    </row>
    <row r="1693" spans="1:6" x14ac:dyDescent="0.2">
      <c r="A1693"/>
      <c r="B1693"/>
      <c r="C1693"/>
      <c r="D1693"/>
      <c r="E1693"/>
      <c r="F1693"/>
    </row>
    <row r="1694" spans="1:6" x14ac:dyDescent="0.2">
      <c r="A1694"/>
      <c r="B1694"/>
      <c r="C1694"/>
      <c r="D1694"/>
      <c r="E1694"/>
      <c r="F1694"/>
    </row>
    <row r="1695" spans="1:6" x14ac:dyDescent="0.2">
      <c r="A1695"/>
      <c r="B1695"/>
      <c r="C1695"/>
      <c r="D1695"/>
      <c r="E1695"/>
      <c r="F1695"/>
    </row>
    <row r="1696" spans="1:6" x14ac:dyDescent="0.2">
      <c r="A1696"/>
      <c r="B1696"/>
      <c r="C1696"/>
      <c r="D1696"/>
      <c r="E1696"/>
      <c r="F1696"/>
    </row>
    <row r="1697" spans="1:6" x14ac:dyDescent="0.2">
      <c r="A1697"/>
      <c r="B1697"/>
      <c r="C1697"/>
      <c r="D1697"/>
      <c r="E1697"/>
      <c r="F1697"/>
    </row>
    <row r="1698" spans="1:6" x14ac:dyDescent="0.2">
      <c r="A1698"/>
      <c r="B1698"/>
      <c r="C1698"/>
      <c r="D1698"/>
      <c r="E1698"/>
      <c r="F1698"/>
    </row>
    <row r="1699" spans="1:6" x14ac:dyDescent="0.2">
      <c r="A1699"/>
      <c r="B1699"/>
      <c r="C1699"/>
      <c r="D1699"/>
      <c r="E1699"/>
      <c r="F1699"/>
    </row>
    <row r="1700" spans="1:6" x14ac:dyDescent="0.2">
      <c r="A1700"/>
      <c r="B1700"/>
      <c r="C1700"/>
      <c r="D1700"/>
      <c r="E1700"/>
      <c r="F1700"/>
    </row>
    <row r="1701" spans="1:6" x14ac:dyDescent="0.2">
      <c r="A1701"/>
      <c r="B1701"/>
      <c r="C1701"/>
      <c r="D1701"/>
      <c r="E1701"/>
      <c r="F1701"/>
    </row>
    <row r="1702" spans="1:6" x14ac:dyDescent="0.2">
      <c r="A1702"/>
      <c r="B1702"/>
      <c r="C1702"/>
      <c r="D1702"/>
      <c r="E1702"/>
      <c r="F1702"/>
    </row>
    <row r="1703" spans="1:6" x14ac:dyDescent="0.2">
      <c r="A1703"/>
      <c r="B1703"/>
      <c r="C1703"/>
      <c r="D1703"/>
      <c r="E1703"/>
      <c r="F1703"/>
    </row>
    <row r="1704" spans="1:6" x14ac:dyDescent="0.2">
      <c r="A1704"/>
      <c r="B1704"/>
      <c r="C1704"/>
      <c r="D1704"/>
      <c r="E1704"/>
      <c r="F1704"/>
    </row>
    <row r="1705" spans="1:6" x14ac:dyDescent="0.2">
      <c r="A1705"/>
      <c r="B1705"/>
      <c r="C1705"/>
      <c r="D1705"/>
      <c r="E1705"/>
      <c r="F1705"/>
    </row>
    <row r="1706" spans="1:6" x14ac:dyDescent="0.2">
      <c r="A1706"/>
      <c r="B1706"/>
      <c r="C1706"/>
      <c r="D1706"/>
      <c r="E1706"/>
      <c r="F1706"/>
    </row>
    <row r="1707" spans="1:6" x14ac:dyDescent="0.2">
      <c r="A1707"/>
      <c r="B1707"/>
      <c r="C1707"/>
      <c r="D1707"/>
      <c r="E1707"/>
      <c r="F1707"/>
    </row>
    <row r="1708" spans="1:6" x14ac:dyDescent="0.2">
      <c r="A1708"/>
      <c r="B1708"/>
      <c r="C1708"/>
      <c r="D1708"/>
      <c r="E1708"/>
      <c r="F1708"/>
    </row>
    <row r="1709" spans="1:6" x14ac:dyDescent="0.2">
      <c r="A1709"/>
      <c r="B1709"/>
      <c r="C1709"/>
      <c r="D1709"/>
      <c r="E1709"/>
      <c r="F1709"/>
    </row>
    <row r="1710" spans="1:6" x14ac:dyDescent="0.2">
      <c r="A1710"/>
      <c r="B1710"/>
      <c r="C1710"/>
      <c r="D1710"/>
      <c r="E1710"/>
      <c r="F1710"/>
    </row>
    <row r="1711" spans="1:6" x14ac:dyDescent="0.2">
      <c r="A1711"/>
      <c r="B1711"/>
      <c r="C1711"/>
      <c r="D1711"/>
      <c r="E1711"/>
      <c r="F1711"/>
    </row>
    <row r="1712" spans="1:6" x14ac:dyDescent="0.2">
      <c r="A1712"/>
      <c r="B1712"/>
      <c r="C1712"/>
      <c r="D1712"/>
      <c r="E1712"/>
      <c r="F1712"/>
    </row>
    <row r="1713" spans="1:6" x14ac:dyDescent="0.2">
      <c r="A1713"/>
      <c r="B1713"/>
      <c r="C1713"/>
      <c r="D1713"/>
      <c r="E1713"/>
      <c r="F1713"/>
    </row>
    <row r="1714" spans="1:6" x14ac:dyDescent="0.2">
      <c r="A1714"/>
      <c r="B1714"/>
      <c r="C1714"/>
      <c r="D1714"/>
      <c r="E1714"/>
      <c r="F1714"/>
    </row>
    <row r="1715" spans="1:6" x14ac:dyDescent="0.2">
      <c r="A1715"/>
      <c r="B1715"/>
      <c r="C1715"/>
      <c r="D1715"/>
      <c r="E1715"/>
      <c r="F1715"/>
    </row>
    <row r="1716" spans="1:6" x14ac:dyDescent="0.2">
      <c r="A1716"/>
      <c r="B1716"/>
      <c r="C1716"/>
      <c r="D1716"/>
      <c r="E1716"/>
      <c r="F1716"/>
    </row>
    <row r="1717" spans="1:6" x14ac:dyDescent="0.2">
      <c r="A1717"/>
      <c r="B1717"/>
      <c r="C1717"/>
      <c r="D1717"/>
      <c r="E1717"/>
      <c r="F1717"/>
    </row>
    <row r="1718" spans="1:6" x14ac:dyDescent="0.2">
      <c r="A1718"/>
      <c r="B1718"/>
      <c r="C1718"/>
      <c r="D1718"/>
      <c r="E1718"/>
      <c r="F1718"/>
    </row>
    <row r="1719" spans="1:6" x14ac:dyDescent="0.2">
      <c r="A1719"/>
      <c r="B1719"/>
      <c r="C1719"/>
      <c r="D1719"/>
      <c r="E1719"/>
      <c r="F1719"/>
    </row>
    <row r="1720" spans="1:6" x14ac:dyDescent="0.2">
      <c r="A1720"/>
      <c r="B1720"/>
      <c r="C1720"/>
      <c r="D1720"/>
      <c r="E1720"/>
      <c r="F1720"/>
    </row>
    <row r="1721" spans="1:6" x14ac:dyDescent="0.2">
      <c r="A1721"/>
      <c r="B1721"/>
      <c r="C1721"/>
      <c r="D1721"/>
      <c r="E1721"/>
      <c r="F1721"/>
    </row>
    <row r="1722" spans="1:6" x14ac:dyDescent="0.2">
      <c r="A1722"/>
      <c r="B1722"/>
      <c r="C1722"/>
      <c r="D1722"/>
      <c r="E1722"/>
      <c r="F1722"/>
    </row>
    <row r="1723" spans="1:6" x14ac:dyDescent="0.2">
      <c r="A1723"/>
      <c r="B1723"/>
      <c r="C1723"/>
      <c r="D1723"/>
      <c r="E1723"/>
      <c r="F1723"/>
    </row>
    <row r="1724" spans="1:6" x14ac:dyDescent="0.2">
      <c r="A1724"/>
      <c r="B1724"/>
      <c r="C1724"/>
      <c r="D1724"/>
      <c r="E1724"/>
      <c r="F1724"/>
    </row>
    <row r="1725" spans="1:6" x14ac:dyDescent="0.2">
      <c r="A1725"/>
      <c r="B1725"/>
      <c r="C1725"/>
      <c r="D1725"/>
      <c r="E1725"/>
      <c r="F1725"/>
    </row>
    <row r="1726" spans="1:6" x14ac:dyDescent="0.2">
      <c r="A1726"/>
      <c r="B1726"/>
      <c r="C1726"/>
      <c r="D1726"/>
      <c r="E1726"/>
      <c r="F1726"/>
    </row>
    <row r="1727" spans="1:6" x14ac:dyDescent="0.2">
      <c r="A1727"/>
      <c r="B1727"/>
      <c r="C1727"/>
      <c r="D1727"/>
      <c r="E1727"/>
      <c r="F1727"/>
    </row>
    <row r="1728" spans="1:6" x14ac:dyDescent="0.2">
      <c r="A1728"/>
      <c r="B1728"/>
      <c r="C1728"/>
      <c r="D1728"/>
      <c r="E1728"/>
      <c r="F1728"/>
    </row>
    <row r="1729" spans="1:6" x14ac:dyDescent="0.2">
      <c r="A1729"/>
      <c r="B1729"/>
      <c r="C1729"/>
      <c r="D1729"/>
      <c r="E1729"/>
      <c r="F1729"/>
    </row>
    <row r="1730" spans="1:6" x14ac:dyDescent="0.2">
      <c r="A1730"/>
      <c r="B1730"/>
      <c r="C1730"/>
      <c r="D1730"/>
      <c r="E1730"/>
      <c r="F1730"/>
    </row>
    <row r="1731" spans="1:6" x14ac:dyDescent="0.2">
      <c r="A1731"/>
      <c r="B1731"/>
      <c r="C1731"/>
      <c r="D1731"/>
      <c r="E1731"/>
      <c r="F1731"/>
    </row>
    <row r="1732" spans="1:6" x14ac:dyDescent="0.2">
      <c r="A1732"/>
      <c r="B1732"/>
      <c r="C1732"/>
      <c r="D1732"/>
      <c r="E1732"/>
      <c r="F1732"/>
    </row>
    <row r="1733" spans="1:6" x14ac:dyDescent="0.2">
      <c r="A1733"/>
      <c r="B1733"/>
      <c r="C1733"/>
      <c r="D1733"/>
      <c r="E1733"/>
      <c r="F1733"/>
    </row>
    <row r="1734" spans="1:6" x14ac:dyDescent="0.2">
      <c r="A1734"/>
      <c r="B1734"/>
      <c r="C1734"/>
      <c r="D1734"/>
      <c r="E1734"/>
      <c r="F1734"/>
    </row>
    <row r="1735" spans="1:6" x14ac:dyDescent="0.2">
      <c r="A1735"/>
      <c r="B1735"/>
      <c r="C1735"/>
      <c r="D1735"/>
      <c r="E1735"/>
      <c r="F1735"/>
    </row>
    <row r="1736" spans="1:6" x14ac:dyDescent="0.2">
      <c r="A1736"/>
      <c r="B1736"/>
      <c r="C1736"/>
      <c r="D1736"/>
      <c r="E1736"/>
      <c r="F1736"/>
    </row>
    <row r="1737" spans="1:6" x14ac:dyDescent="0.2">
      <c r="A1737"/>
      <c r="B1737"/>
      <c r="C1737"/>
      <c r="D1737"/>
      <c r="E1737"/>
      <c r="F1737"/>
    </row>
    <row r="1738" spans="1:6" x14ac:dyDescent="0.2">
      <c r="A1738"/>
      <c r="B1738"/>
      <c r="C1738"/>
      <c r="D1738"/>
      <c r="E1738"/>
      <c r="F1738"/>
    </row>
    <row r="1739" spans="1:6" x14ac:dyDescent="0.2">
      <c r="A1739"/>
      <c r="B1739"/>
      <c r="C1739"/>
      <c r="D1739"/>
      <c r="E1739"/>
      <c r="F1739"/>
    </row>
    <row r="1740" spans="1:6" x14ac:dyDescent="0.2">
      <c r="A1740"/>
      <c r="B1740"/>
      <c r="C1740"/>
      <c r="D1740"/>
      <c r="E1740"/>
      <c r="F1740"/>
    </row>
    <row r="1741" spans="1:6" x14ac:dyDescent="0.2">
      <c r="A1741"/>
      <c r="B1741"/>
      <c r="C1741"/>
      <c r="D1741"/>
      <c r="E1741"/>
      <c r="F1741"/>
    </row>
    <row r="1742" spans="1:6" x14ac:dyDescent="0.2">
      <c r="A1742"/>
      <c r="B1742"/>
      <c r="C1742"/>
      <c r="D1742"/>
      <c r="E1742"/>
      <c r="F1742"/>
    </row>
    <row r="1743" spans="1:6" x14ac:dyDescent="0.2">
      <c r="A1743"/>
      <c r="B1743"/>
      <c r="C1743"/>
      <c r="D1743"/>
      <c r="E1743"/>
      <c r="F1743"/>
    </row>
    <row r="1744" spans="1:6" x14ac:dyDescent="0.2">
      <c r="A1744"/>
      <c r="B1744"/>
      <c r="C1744"/>
      <c r="D1744"/>
      <c r="E1744"/>
      <c r="F1744"/>
    </row>
    <row r="1745" spans="1:6" x14ac:dyDescent="0.2">
      <c r="A1745"/>
      <c r="B1745"/>
      <c r="C1745"/>
      <c r="D1745"/>
      <c r="E1745"/>
      <c r="F1745"/>
    </row>
    <row r="1746" spans="1:6" x14ac:dyDescent="0.2">
      <c r="A1746"/>
      <c r="B1746"/>
      <c r="C1746"/>
      <c r="D1746"/>
      <c r="E1746"/>
      <c r="F1746"/>
    </row>
    <row r="1747" spans="1:6" x14ac:dyDescent="0.2">
      <c r="A1747"/>
      <c r="B1747"/>
      <c r="C1747"/>
      <c r="D1747"/>
      <c r="E1747"/>
      <c r="F1747"/>
    </row>
    <row r="1748" spans="1:6" x14ac:dyDescent="0.2">
      <c r="A1748"/>
      <c r="B1748"/>
      <c r="C1748"/>
      <c r="D1748"/>
      <c r="E1748"/>
      <c r="F1748"/>
    </row>
    <row r="1749" spans="1:6" x14ac:dyDescent="0.2">
      <c r="A1749"/>
      <c r="B1749"/>
      <c r="C1749"/>
      <c r="D1749"/>
      <c r="E1749"/>
      <c r="F1749"/>
    </row>
    <row r="1750" spans="1:6" x14ac:dyDescent="0.2">
      <c r="A1750"/>
      <c r="B1750"/>
      <c r="C1750"/>
      <c r="D1750"/>
      <c r="E1750"/>
      <c r="F1750"/>
    </row>
    <row r="1751" spans="1:6" x14ac:dyDescent="0.2">
      <c r="A1751"/>
      <c r="B1751"/>
      <c r="C1751"/>
      <c r="D1751"/>
      <c r="E1751"/>
      <c r="F1751"/>
    </row>
    <row r="1752" spans="1:6" x14ac:dyDescent="0.2">
      <c r="A1752"/>
      <c r="B1752"/>
      <c r="C1752"/>
      <c r="D1752"/>
      <c r="E1752"/>
      <c r="F1752"/>
    </row>
    <row r="1753" spans="1:6" x14ac:dyDescent="0.2">
      <c r="A1753"/>
      <c r="B1753"/>
      <c r="C1753"/>
      <c r="D1753"/>
      <c r="E1753"/>
      <c r="F1753"/>
    </row>
    <row r="1754" spans="1:6" x14ac:dyDescent="0.2">
      <c r="A1754"/>
      <c r="B1754"/>
      <c r="C1754"/>
      <c r="D1754"/>
      <c r="E1754"/>
      <c r="F1754"/>
    </row>
    <row r="1755" spans="1:6" x14ac:dyDescent="0.2">
      <c r="A1755"/>
      <c r="B1755"/>
      <c r="C1755"/>
      <c r="D1755"/>
      <c r="E1755"/>
      <c r="F1755"/>
    </row>
    <row r="1756" spans="1:6" x14ac:dyDescent="0.2">
      <c r="A1756"/>
      <c r="B1756"/>
      <c r="C1756"/>
      <c r="D1756"/>
      <c r="E1756"/>
      <c r="F1756"/>
    </row>
    <row r="1757" spans="1:6" x14ac:dyDescent="0.2">
      <c r="A1757"/>
      <c r="B1757"/>
      <c r="C1757"/>
      <c r="D1757"/>
      <c r="E1757"/>
      <c r="F1757"/>
    </row>
    <row r="1758" spans="1:6" x14ac:dyDescent="0.2">
      <c r="A1758"/>
      <c r="B1758"/>
      <c r="C1758"/>
      <c r="D1758"/>
      <c r="E1758"/>
      <c r="F1758"/>
    </row>
    <row r="1759" spans="1:6" x14ac:dyDescent="0.2">
      <c r="A1759"/>
      <c r="B1759"/>
      <c r="C1759"/>
      <c r="D1759"/>
      <c r="E1759"/>
      <c r="F1759"/>
    </row>
    <row r="1760" spans="1:6" x14ac:dyDescent="0.2">
      <c r="A1760"/>
      <c r="B1760"/>
      <c r="C1760"/>
      <c r="D1760"/>
      <c r="E1760"/>
      <c r="F1760"/>
    </row>
    <row r="1761" spans="1:6" x14ac:dyDescent="0.2">
      <c r="A1761"/>
      <c r="B1761"/>
      <c r="C1761"/>
      <c r="D1761"/>
      <c r="E1761"/>
      <c r="F1761"/>
    </row>
    <row r="1762" spans="1:6" x14ac:dyDescent="0.2">
      <c r="A1762"/>
      <c r="B1762"/>
      <c r="C1762"/>
      <c r="D1762"/>
      <c r="E1762"/>
      <c r="F1762"/>
    </row>
    <row r="1763" spans="1:6" x14ac:dyDescent="0.2">
      <c r="A1763"/>
      <c r="B1763"/>
      <c r="C1763"/>
      <c r="D1763"/>
      <c r="E1763"/>
      <c r="F1763"/>
    </row>
    <row r="1764" spans="1:6" x14ac:dyDescent="0.2">
      <c r="A1764"/>
      <c r="B1764"/>
      <c r="C1764"/>
      <c r="D1764"/>
      <c r="E1764"/>
      <c r="F1764"/>
    </row>
    <row r="1765" spans="1:6" x14ac:dyDescent="0.2">
      <c r="A1765"/>
      <c r="B1765"/>
      <c r="C1765"/>
      <c r="D1765"/>
      <c r="E1765"/>
      <c r="F1765"/>
    </row>
    <row r="1766" spans="1:6" x14ac:dyDescent="0.2">
      <c r="A1766"/>
      <c r="B1766"/>
      <c r="C1766"/>
      <c r="D1766"/>
      <c r="E1766"/>
      <c r="F1766"/>
    </row>
    <row r="1767" spans="1:6" x14ac:dyDescent="0.2">
      <c r="A1767"/>
      <c r="B1767"/>
      <c r="C1767"/>
      <c r="D1767"/>
      <c r="E1767"/>
      <c r="F1767"/>
    </row>
    <row r="1768" spans="1:6" x14ac:dyDescent="0.2">
      <c r="A1768"/>
      <c r="B1768"/>
      <c r="C1768"/>
      <c r="D1768"/>
      <c r="E1768"/>
      <c r="F1768"/>
    </row>
    <row r="1769" spans="1:6" x14ac:dyDescent="0.2">
      <c r="A1769"/>
      <c r="B1769"/>
      <c r="C1769"/>
      <c r="D1769"/>
      <c r="E1769"/>
      <c r="F1769"/>
    </row>
    <row r="1770" spans="1:6" x14ac:dyDescent="0.2">
      <c r="A1770"/>
      <c r="B1770"/>
      <c r="C1770"/>
      <c r="D1770"/>
      <c r="E1770"/>
      <c r="F1770"/>
    </row>
    <row r="1771" spans="1:6" x14ac:dyDescent="0.2">
      <c r="A1771"/>
      <c r="B1771"/>
      <c r="C1771"/>
      <c r="D1771"/>
      <c r="E1771"/>
      <c r="F1771"/>
    </row>
    <row r="1772" spans="1:6" x14ac:dyDescent="0.2">
      <c r="A1772"/>
      <c r="B1772"/>
      <c r="C1772"/>
      <c r="D1772"/>
      <c r="E1772"/>
      <c r="F1772"/>
    </row>
    <row r="1773" spans="1:6" x14ac:dyDescent="0.2">
      <c r="A1773"/>
      <c r="B1773"/>
      <c r="C1773"/>
      <c r="D1773"/>
      <c r="E1773"/>
      <c r="F1773"/>
    </row>
    <row r="1774" spans="1:6" x14ac:dyDescent="0.2">
      <c r="A1774"/>
      <c r="B1774"/>
      <c r="C1774"/>
      <c r="D1774"/>
      <c r="E1774"/>
      <c r="F1774"/>
    </row>
    <row r="1775" spans="1:6" x14ac:dyDescent="0.2">
      <c r="A1775"/>
      <c r="B1775"/>
      <c r="C1775"/>
      <c r="D1775"/>
      <c r="E1775"/>
      <c r="F1775"/>
    </row>
    <row r="1776" spans="1:6" x14ac:dyDescent="0.2">
      <c r="A1776"/>
      <c r="B1776"/>
      <c r="C1776"/>
      <c r="D1776"/>
      <c r="E1776"/>
      <c r="F1776"/>
    </row>
    <row r="1777" spans="1:6" x14ac:dyDescent="0.2">
      <c r="A1777"/>
      <c r="B1777"/>
      <c r="C1777"/>
      <c r="D1777"/>
      <c r="E1777"/>
      <c r="F1777"/>
    </row>
    <row r="1778" spans="1:6" x14ac:dyDescent="0.2">
      <c r="A1778"/>
      <c r="B1778"/>
      <c r="C1778"/>
      <c r="D1778"/>
      <c r="E1778"/>
      <c r="F1778"/>
    </row>
    <row r="1779" spans="1:6" x14ac:dyDescent="0.2">
      <c r="A1779"/>
      <c r="B1779"/>
      <c r="C1779"/>
      <c r="D1779"/>
      <c r="E1779"/>
      <c r="F1779"/>
    </row>
    <row r="1780" spans="1:6" x14ac:dyDescent="0.2">
      <c r="A1780"/>
      <c r="B1780"/>
      <c r="C1780"/>
      <c r="D1780"/>
      <c r="E1780"/>
      <c r="F1780"/>
    </row>
    <row r="1781" spans="1:6" x14ac:dyDescent="0.2">
      <c r="A1781"/>
      <c r="B1781"/>
      <c r="C1781"/>
      <c r="D1781"/>
      <c r="E1781"/>
      <c r="F1781"/>
    </row>
    <row r="1782" spans="1:6" x14ac:dyDescent="0.2">
      <c r="A1782"/>
      <c r="B1782"/>
      <c r="C1782"/>
      <c r="D1782"/>
      <c r="E1782"/>
      <c r="F1782"/>
    </row>
    <row r="1783" spans="1:6" x14ac:dyDescent="0.2">
      <c r="A1783"/>
      <c r="B1783"/>
      <c r="C1783"/>
      <c r="D1783"/>
      <c r="E1783"/>
      <c r="F1783"/>
    </row>
    <row r="1784" spans="1:6" x14ac:dyDescent="0.2">
      <c r="A1784"/>
      <c r="B1784"/>
      <c r="C1784"/>
      <c r="D1784"/>
      <c r="E1784"/>
      <c r="F1784"/>
    </row>
    <row r="1785" spans="1:6" x14ac:dyDescent="0.2">
      <c r="A1785"/>
      <c r="B1785"/>
      <c r="C1785"/>
      <c r="D1785"/>
      <c r="E1785"/>
      <c r="F1785"/>
    </row>
    <row r="1786" spans="1:6" x14ac:dyDescent="0.2">
      <c r="A1786"/>
      <c r="B1786"/>
      <c r="C1786"/>
      <c r="D1786"/>
      <c r="E1786"/>
      <c r="F1786"/>
    </row>
    <row r="1787" spans="1:6" x14ac:dyDescent="0.2">
      <c r="A1787"/>
      <c r="B1787"/>
      <c r="C1787"/>
      <c r="D1787"/>
      <c r="E1787"/>
      <c r="F1787"/>
    </row>
    <row r="1788" spans="1:6" x14ac:dyDescent="0.2">
      <c r="A1788"/>
      <c r="B1788"/>
      <c r="C1788"/>
      <c r="D1788"/>
      <c r="E1788"/>
      <c r="F1788"/>
    </row>
    <row r="1789" spans="1:6" x14ac:dyDescent="0.2">
      <c r="A1789"/>
      <c r="B1789"/>
      <c r="C1789"/>
      <c r="D1789"/>
      <c r="E1789"/>
      <c r="F1789"/>
    </row>
    <row r="1790" spans="1:6" x14ac:dyDescent="0.2">
      <c r="A1790"/>
      <c r="B1790"/>
      <c r="C1790"/>
      <c r="D1790"/>
      <c r="E1790"/>
      <c r="F1790"/>
    </row>
    <row r="1791" spans="1:6" x14ac:dyDescent="0.2">
      <c r="A1791"/>
      <c r="B1791"/>
      <c r="C1791"/>
      <c r="D1791"/>
      <c r="E1791"/>
      <c r="F1791"/>
    </row>
    <row r="1792" spans="1:6" x14ac:dyDescent="0.2">
      <c r="A1792"/>
      <c r="B1792"/>
      <c r="C1792"/>
      <c r="D1792"/>
      <c r="E1792"/>
      <c r="F1792"/>
    </row>
    <row r="1793" spans="1:6" x14ac:dyDescent="0.2">
      <c r="A1793"/>
      <c r="B1793"/>
      <c r="C1793"/>
      <c r="D1793"/>
      <c r="E1793"/>
      <c r="F1793"/>
    </row>
    <row r="1794" spans="1:6" x14ac:dyDescent="0.2">
      <c r="A1794"/>
      <c r="B1794"/>
      <c r="C1794"/>
      <c r="D1794"/>
      <c r="E1794"/>
      <c r="F1794"/>
    </row>
    <row r="1795" spans="1:6" x14ac:dyDescent="0.2">
      <c r="A1795"/>
      <c r="B1795"/>
      <c r="C1795"/>
      <c r="D1795"/>
      <c r="E1795"/>
      <c r="F1795"/>
    </row>
    <row r="1796" spans="1:6" x14ac:dyDescent="0.2">
      <c r="A1796"/>
      <c r="B1796"/>
      <c r="C1796"/>
      <c r="D1796"/>
      <c r="E1796"/>
      <c r="F1796"/>
    </row>
    <row r="1797" spans="1:6" x14ac:dyDescent="0.2">
      <c r="A1797"/>
      <c r="B1797"/>
      <c r="C1797"/>
      <c r="D1797"/>
      <c r="E1797"/>
      <c r="F1797"/>
    </row>
    <row r="1798" spans="1:6" x14ac:dyDescent="0.2">
      <c r="A1798"/>
      <c r="B1798"/>
      <c r="C1798"/>
      <c r="D1798"/>
      <c r="E1798"/>
      <c r="F1798"/>
    </row>
    <row r="1799" spans="1:6" x14ac:dyDescent="0.2">
      <c r="A1799"/>
      <c r="B1799"/>
      <c r="C1799"/>
      <c r="D1799"/>
      <c r="E1799"/>
      <c r="F1799"/>
    </row>
    <row r="1800" spans="1:6" x14ac:dyDescent="0.2">
      <c r="A1800"/>
      <c r="B1800"/>
      <c r="C1800"/>
      <c r="D1800"/>
      <c r="E1800"/>
      <c r="F1800"/>
    </row>
    <row r="1801" spans="1:6" x14ac:dyDescent="0.2">
      <c r="A1801"/>
      <c r="B1801"/>
      <c r="C1801"/>
      <c r="D1801"/>
      <c r="E1801"/>
      <c r="F1801"/>
    </row>
    <row r="1802" spans="1:6" x14ac:dyDescent="0.2">
      <c r="A1802"/>
      <c r="B1802"/>
      <c r="C1802"/>
      <c r="D1802"/>
      <c r="E1802"/>
      <c r="F1802"/>
    </row>
    <row r="1803" spans="1:6" x14ac:dyDescent="0.2">
      <c r="A1803"/>
      <c r="B1803"/>
      <c r="C1803"/>
      <c r="D1803"/>
      <c r="E1803"/>
      <c r="F1803"/>
    </row>
    <row r="1804" spans="1:6" x14ac:dyDescent="0.2">
      <c r="A1804"/>
      <c r="B1804"/>
      <c r="C1804"/>
      <c r="D1804"/>
      <c r="E1804"/>
      <c r="F1804"/>
    </row>
    <row r="1805" spans="1:6" x14ac:dyDescent="0.2">
      <c r="A1805"/>
      <c r="B1805"/>
      <c r="C1805"/>
      <c r="D1805"/>
      <c r="E1805"/>
      <c r="F1805"/>
    </row>
    <row r="1806" spans="1:6" x14ac:dyDescent="0.2">
      <c r="A1806"/>
      <c r="B1806"/>
      <c r="C1806"/>
      <c r="D1806"/>
      <c r="E1806"/>
      <c r="F1806"/>
    </row>
    <row r="1807" spans="1:6" x14ac:dyDescent="0.2">
      <c r="A1807"/>
      <c r="B1807"/>
      <c r="C1807"/>
      <c r="D1807"/>
      <c r="E1807"/>
      <c r="F1807"/>
    </row>
    <row r="1808" spans="1:6" x14ac:dyDescent="0.2">
      <c r="A1808"/>
      <c r="B1808"/>
      <c r="C1808"/>
      <c r="D1808"/>
      <c r="E1808"/>
      <c r="F1808"/>
    </row>
    <row r="1809" spans="1:6" x14ac:dyDescent="0.2">
      <c r="A1809"/>
      <c r="B1809"/>
      <c r="C1809"/>
      <c r="D1809"/>
      <c r="E1809"/>
      <c r="F1809"/>
    </row>
    <row r="1810" spans="1:6" x14ac:dyDescent="0.2">
      <c r="A1810"/>
      <c r="B1810"/>
      <c r="C1810"/>
      <c r="D1810"/>
      <c r="E1810"/>
      <c r="F1810"/>
    </row>
    <row r="1811" spans="1:6" x14ac:dyDescent="0.2">
      <c r="A1811"/>
      <c r="B1811"/>
      <c r="C1811"/>
      <c r="D1811"/>
      <c r="E1811"/>
      <c r="F1811"/>
    </row>
    <row r="1812" spans="1:6" x14ac:dyDescent="0.2">
      <c r="A1812"/>
      <c r="B1812"/>
      <c r="C1812"/>
      <c r="D1812"/>
      <c r="E1812"/>
      <c r="F1812"/>
    </row>
    <row r="1813" spans="1:6" x14ac:dyDescent="0.2">
      <c r="A1813"/>
      <c r="B1813"/>
      <c r="C1813"/>
      <c r="D1813"/>
      <c r="E1813"/>
      <c r="F1813"/>
    </row>
    <row r="1814" spans="1:6" x14ac:dyDescent="0.2">
      <c r="A1814"/>
      <c r="B1814"/>
      <c r="C1814"/>
      <c r="D1814"/>
      <c r="E1814"/>
      <c r="F1814"/>
    </row>
    <row r="1815" spans="1:6" x14ac:dyDescent="0.2">
      <c r="A1815"/>
      <c r="B1815"/>
      <c r="C1815"/>
      <c r="D1815"/>
      <c r="E1815"/>
      <c r="F1815"/>
    </row>
    <row r="1816" spans="1:6" x14ac:dyDescent="0.2">
      <c r="A1816"/>
      <c r="B1816"/>
      <c r="C1816"/>
      <c r="D1816"/>
      <c r="E1816"/>
      <c r="F1816"/>
    </row>
    <row r="1817" spans="1:6" x14ac:dyDescent="0.2">
      <c r="A1817"/>
      <c r="B1817"/>
      <c r="C1817"/>
      <c r="D1817"/>
      <c r="E1817"/>
      <c r="F1817"/>
    </row>
    <row r="1818" spans="1:6" x14ac:dyDescent="0.2">
      <c r="A1818"/>
      <c r="B1818"/>
      <c r="C1818"/>
      <c r="D1818"/>
      <c r="E1818"/>
      <c r="F1818"/>
    </row>
    <row r="1819" spans="1:6" x14ac:dyDescent="0.2">
      <c r="A1819"/>
      <c r="B1819"/>
      <c r="C1819"/>
      <c r="D1819"/>
      <c r="E1819"/>
      <c r="F1819"/>
    </row>
    <row r="1820" spans="1:6" x14ac:dyDescent="0.2">
      <c r="A1820"/>
      <c r="B1820"/>
      <c r="C1820"/>
      <c r="D1820"/>
      <c r="E1820"/>
      <c r="F1820"/>
    </row>
    <row r="1821" spans="1:6" x14ac:dyDescent="0.2">
      <c r="A1821"/>
      <c r="B1821"/>
      <c r="C1821"/>
      <c r="D1821"/>
      <c r="E1821"/>
      <c r="F1821"/>
    </row>
    <row r="1822" spans="1:6" x14ac:dyDescent="0.2">
      <c r="A1822"/>
      <c r="B1822"/>
      <c r="C1822"/>
      <c r="D1822"/>
      <c r="E1822"/>
      <c r="F1822"/>
    </row>
    <row r="1823" spans="1:6" x14ac:dyDescent="0.2">
      <c r="A1823"/>
      <c r="B1823"/>
      <c r="C1823"/>
      <c r="D1823"/>
      <c r="E1823"/>
      <c r="F1823"/>
    </row>
    <row r="1824" spans="1:6" x14ac:dyDescent="0.2">
      <c r="A1824"/>
      <c r="B1824"/>
      <c r="C1824"/>
      <c r="D1824"/>
      <c r="E1824"/>
      <c r="F1824"/>
    </row>
    <row r="1825" spans="1:6" x14ac:dyDescent="0.2">
      <c r="A1825"/>
      <c r="B1825"/>
      <c r="C1825"/>
      <c r="D1825"/>
      <c r="E1825"/>
      <c r="F1825"/>
    </row>
    <row r="1826" spans="1:6" x14ac:dyDescent="0.2">
      <c r="A1826"/>
      <c r="B1826"/>
      <c r="C1826"/>
      <c r="D1826"/>
      <c r="E1826"/>
      <c r="F1826"/>
    </row>
    <row r="1827" spans="1:6" x14ac:dyDescent="0.2">
      <c r="A1827"/>
      <c r="B1827"/>
      <c r="C1827"/>
      <c r="D1827"/>
      <c r="E1827"/>
      <c r="F1827"/>
    </row>
    <row r="1828" spans="1:6" x14ac:dyDescent="0.2">
      <c r="A1828"/>
      <c r="B1828"/>
      <c r="C1828"/>
      <c r="D1828"/>
      <c r="E1828"/>
      <c r="F1828"/>
    </row>
    <row r="1829" spans="1:6" x14ac:dyDescent="0.2">
      <c r="A1829"/>
      <c r="B1829"/>
      <c r="C1829"/>
      <c r="D1829"/>
      <c r="E1829"/>
      <c r="F1829"/>
    </row>
    <row r="1830" spans="1:6" x14ac:dyDescent="0.2">
      <c r="A1830"/>
      <c r="B1830"/>
      <c r="C1830"/>
      <c r="D1830"/>
      <c r="E1830"/>
      <c r="F1830"/>
    </row>
    <row r="1831" spans="1:6" x14ac:dyDescent="0.2">
      <c r="A1831"/>
      <c r="B1831"/>
      <c r="C1831"/>
      <c r="D1831"/>
      <c r="E1831"/>
      <c r="F1831"/>
    </row>
    <row r="1832" spans="1:6" x14ac:dyDescent="0.2">
      <c r="A1832"/>
      <c r="B1832"/>
      <c r="C1832"/>
      <c r="D1832"/>
      <c r="E1832"/>
      <c r="F1832"/>
    </row>
    <row r="1833" spans="1:6" x14ac:dyDescent="0.2">
      <c r="A1833"/>
      <c r="B1833"/>
      <c r="C1833"/>
      <c r="D1833"/>
      <c r="E1833"/>
      <c r="F1833"/>
    </row>
    <row r="1834" spans="1:6" x14ac:dyDescent="0.2">
      <c r="A1834"/>
      <c r="B1834"/>
      <c r="C1834"/>
      <c r="D1834"/>
      <c r="E1834"/>
      <c r="F1834"/>
    </row>
    <row r="1835" spans="1:6" x14ac:dyDescent="0.2">
      <c r="A1835"/>
      <c r="B1835"/>
      <c r="C1835"/>
      <c r="D1835"/>
      <c r="E1835"/>
      <c r="F1835"/>
    </row>
    <row r="1836" spans="1:6" x14ac:dyDescent="0.2">
      <c r="A1836"/>
      <c r="B1836"/>
      <c r="C1836"/>
      <c r="D1836"/>
      <c r="E1836"/>
      <c r="F1836"/>
    </row>
    <row r="1837" spans="1:6" x14ac:dyDescent="0.2">
      <c r="A1837"/>
      <c r="B1837"/>
      <c r="C1837"/>
      <c r="D1837"/>
      <c r="E1837"/>
      <c r="F1837"/>
    </row>
    <row r="1838" spans="1:6" x14ac:dyDescent="0.2">
      <c r="A1838"/>
      <c r="B1838"/>
      <c r="C1838"/>
      <c r="D1838"/>
      <c r="E1838"/>
      <c r="F1838"/>
    </row>
    <row r="1839" spans="1:6" x14ac:dyDescent="0.2">
      <c r="A1839"/>
      <c r="B1839"/>
      <c r="C1839"/>
      <c r="D1839"/>
      <c r="E1839"/>
      <c r="F1839"/>
    </row>
    <row r="1840" spans="1:6" x14ac:dyDescent="0.2">
      <c r="A1840"/>
      <c r="B1840"/>
      <c r="C1840"/>
      <c r="D1840"/>
      <c r="E1840"/>
      <c r="F1840"/>
    </row>
    <row r="1841" spans="1:6" x14ac:dyDescent="0.2">
      <c r="A1841"/>
      <c r="B1841"/>
      <c r="C1841"/>
      <c r="D1841"/>
      <c r="E1841"/>
      <c r="F1841"/>
    </row>
    <row r="1842" spans="1:6" x14ac:dyDescent="0.2">
      <c r="A1842"/>
      <c r="B1842"/>
      <c r="C1842"/>
      <c r="D1842"/>
      <c r="E1842"/>
      <c r="F1842"/>
    </row>
    <row r="1843" spans="1:6" x14ac:dyDescent="0.2">
      <c r="A1843"/>
      <c r="B1843"/>
      <c r="C1843"/>
      <c r="D1843"/>
      <c r="E1843"/>
      <c r="F1843"/>
    </row>
    <row r="1844" spans="1:6" x14ac:dyDescent="0.2">
      <c r="A1844"/>
      <c r="B1844"/>
      <c r="C1844"/>
      <c r="D1844"/>
      <c r="E1844"/>
      <c r="F1844"/>
    </row>
    <row r="1845" spans="1:6" x14ac:dyDescent="0.2">
      <c r="A1845"/>
      <c r="B1845"/>
      <c r="C1845"/>
      <c r="D1845"/>
      <c r="E1845"/>
      <c r="F1845"/>
    </row>
    <row r="1846" spans="1:6" x14ac:dyDescent="0.2">
      <c r="A1846"/>
      <c r="B1846"/>
      <c r="C1846"/>
      <c r="D1846"/>
      <c r="E1846"/>
      <c r="F1846"/>
    </row>
    <row r="1847" spans="1:6" x14ac:dyDescent="0.2">
      <c r="A1847"/>
      <c r="B1847"/>
      <c r="C1847"/>
      <c r="D1847"/>
      <c r="E1847"/>
      <c r="F1847"/>
    </row>
    <row r="1848" spans="1:6" x14ac:dyDescent="0.2">
      <c r="A1848"/>
      <c r="B1848"/>
      <c r="C1848"/>
      <c r="D1848"/>
      <c r="E1848"/>
      <c r="F1848"/>
    </row>
    <row r="1849" spans="1:6" x14ac:dyDescent="0.2">
      <c r="A1849"/>
      <c r="B1849"/>
      <c r="C1849"/>
      <c r="D1849"/>
      <c r="E1849"/>
      <c r="F1849"/>
    </row>
    <row r="1850" spans="1:6" x14ac:dyDescent="0.2">
      <c r="A1850"/>
      <c r="B1850"/>
      <c r="C1850"/>
      <c r="D1850"/>
      <c r="E1850"/>
      <c r="F1850"/>
    </row>
    <row r="1851" spans="1:6" x14ac:dyDescent="0.2">
      <c r="A1851"/>
      <c r="B1851"/>
      <c r="C1851"/>
      <c r="D1851"/>
      <c r="E1851"/>
      <c r="F1851"/>
    </row>
    <row r="1852" spans="1:6" x14ac:dyDescent="0.2">
      <c r="A1852"/>
      <c r="B1852"/>
      <c r="C1852"/>
      <c r="D1852"/>
      <c r="E1852"/>
      <c r="F1852"/>
    </row>
    <row r="1853" spans="1:6" x14ac:dyDescent="0.2">
      <c r="A1853"/>
      <c r="B1853"/>
      <c r="C1853"/>
      <c r="D1853"/>
      <c r="E1853"/>
      <c r="F1853"/>
    </row>
    <row r="1854" spans="1:6" x14ac:dyDescent="0.2">
      <c r="A1854"/>
      <c r="B1854"/>
      <c r="C1854"/>
      <c r="D1854"/>
      <c r="E1854"/>
      <c r="F1854"/>
    </row>
    <row r="1855" spans="1:6" x14ac:dyDescent="0.2">
      <c r="A1855"/>
      <c r="B1855"/>
      <c r="C1855"/>
      <c r="D1855"/>
      <c r="E1855"/>
      <c r="F1855"/>
    </row>
    <row r="1856" spans="1:6" x14ac:dyDescent="0.2">
      <c r="A1856"/>
      <c r="B1856"/>
      <c r="C1856"/>
      <c r="D1856"/>
      <c r="E1856"/>
      <c r="F1856"/>
    </row>
    <row r="1857" spans="1:6" x14ac:dyDescent="0.2">
      <c r="A1857"/>
      <c r="B1857"/>
      <c r="C1857"/>
      <c r="D1857"/>
      <c r="E1857"/>
      <c r="F1857"/>
    </row>
    <row r="1858" spans="1:6" x14ac:dyDescent="0.2">
      <c r="A1858"/>
      <c r="B1858"/>
      <c r="C1858"/>
      <c r="D1858"/>
      <c r="E1858"/>
      <c r="F1858"/>
    </row>
    <row r="1859" spans="1:6" x14ac:dyDescent="0.2">
      <c r="A1859"/>
      <c r="B1859"/>
      <c r="C1859"/>
      <c r="D1859"/>
      <c r="E1859"/>
      <c r="F1859"/>
    </row>
    <row r="1860" spans="1:6" x14ac:dyDescent="0.2">
      <c r="A1860"/>
      <c r="B1860"/>
      <c r="C1860"/>
      <c r="D1860"/>
      <c r="E1860"/>
      <c r="F1860"/>
    </row>
    <row r="1861" spans="1:6" x14ac:dyDescent="0.2">
      <c r="A1861"/>
      <c r="B1861"/>
      <c r="C1861"/>
      <c r="D1861"/>
      <c r="E1861"/>
      <c r="F1861"/>
    </row>
    <row r="1862" spans="1:6" x14ac:dyDescent="0.2">
      <c r="A1862"/>
      <c r="B1862"/>
      <c r="C1862"/>
      <c r="D1862"/>
      <c r="E1862"/>
      <c r="F1862"/>
    </row>
    <row r="1863" spans="1:6" x14ac:dyDescent="0.2">
      <c r="A1863"/>
      <c r="B1863"/>
      <c r="C1863"/>
      <c r="D1863"/>
      <c r="E1863"/>
      <c r="F1863"/>
    </row>
    <row r="1864" spans="1:6" x14ac:dyDescent="0.2">
      <c r="A1864"/>
      <c r="B1864"/>
      <c r="C1864"/>
      <c r="D1864"/>
      <c r="E1864"/>
      <c r="F1864"/>
    </row>
    <row r="1865" spans="1:6" x14ac:dyDescent="0.2">
      <c r="A1865"/>
      <c r="B1865"/>
      <c r="C1865"/>
      <c r="D1865"/>
      <c r="E1865"/>
      <c r="F1865"/>
    </row>
    <row r="1866" spans="1:6" x14ac:dyDescent="0.2">
      <c r="A1866"/>
      <c r="B1866"/>
      <c r="C1866"/>
      <c r="D1866"/>
      <c r="E1866"/>
      <c r="F1866"/>
    </row>
    <row r="1867" spans="1:6" x14ac:dyDescent="0.2">
      <c r="A1867"/>
      <c r="B1867"/>
      <c r="C1867"/>
      <c r="D1867"/>
      <c r="E1867"/>
      <c r="F1867"/>
    </row>
    <row r="1868" spans="1:6" x14ac:dyDescent="0.2">
      <c r="A1868"/>
      <c r="B1868"/>
      <c r="C1868"/>
      <c r="D1868"/>
      <c r="E1868"/>
      <c r="F1868"/>
    </row>
    <row r="1869" spans="1:6" x14ac:dyDescent="0.2">
      <c r="A1869"/>
      <c r="B1869"/>
      <c r="C1869"/>
      <c r="D1869"/>
      <c r="E1869"/>
      <c r="F1869"/>
    </row>
    <row r="1870" spans="1:6" x14ac:dyDescent="0.2">
      <c r="A1870"/>
      <c r="B1870"/>
      <c r="C1870"/>
      <c r="D1870"/>
      <c r="E1870"/>
      <c r="F1870"/>
    </row>
    <row r="1871" spans="1:6" x14ac:dyDescent="0.2">
      <c r="A1871"/>
      <c r="B1871"/>
      <c r="C1871"/>
      <c r="D1871"/>
      <c r="E1871"/>
      <c r="F1871"/>
    </row>
    <row r="1872" spans="1:6" x14ac:dyDescent="0.2">
      <c r="A1872"/>
      <c r="B1872"/>
      <c r="C1872"/>
      <c r="D1872"/>
      <c r="E1872"/>
      <c r="F1872"/>
    </row>
    <row r="1873" spans="1:6" x14ac:dyDescent="0.2">
      <c r="A1873"/>
      <c r="B1873"/>
      <c r="C1873"/>
      <c r="D1873"/>
      <c r="E1873"/>
      <c r="F1873"/>
    </row>
    <row r="1874" spans="1:6" x14ac:dyDescent="0.2">
      <c r="A1874"/>
      <c r="B1874"/>
      <c r="C1874"/>
      <c r="D1874"/>
      <c r="E1874"/>
      <c r="F1874"/>
    </row>
    <row r="1875" spans="1:6" x14ac:dyDescent="0.2">
      <c r="A1875"/>
      <c r="B1875"/>
      <c r="C1875"/>
      <c r="D1875"/>
      <c r="E1875"/>
      <c r="F1875"/>
    </row>
    <row r="1876" spans="1:6" x14ac:dyDescent="0.2">
      <c r="A1876"/>
      <c r="B1876"/>
      <c r="C1876"/>
      <c r="D1876"/>
      <c r="E1876"/>
      <c r="F1876"/>
    </row>
    <row r="1877" spans="1:6" x14ac:dyDescent="0.2">
      <c r="A1877"/>
      <c r="B1877"/>
      <c r="C1877"/>
      <c r="D1877"/>
      <c r="E1877"/>
      <c r="F1877"/>
    </row>
    <row r="1878" spans="1:6" x14ac:dyDescent="0.2">
      <c r="A1878"/>
      <c r="B1878"/>
      <c r="C1878"/>
      <c r="D1878"/>
      <c r="E1878"/>
      <c r="F1878"/>
    </row>
    <row r="1879" spans="1:6" x14ac:dyDescent="0.2">
      <c r="A1879"/>
      <c r="B1879"/>
      <c r="C1879"/>
      <c r="D1879"/>
      <c r="E1879"/>
      <c r="F1879"/>
    </row>
    <row r="1880" spans="1:6" x14ac:dyDescent="0.2">
      <c r="A1880"/>
      <c r="B1880"/>
      <c r="C1880"/>
      <c r="D1880"/>
      <c r="E1880"/>
      <c r="F1880"/>
    </row>
    <row r="1881" spans="1:6" x14ac:dyDescent="0.2">
      <c r="A1881"/>
      <c r="B1881"/>
      <c r="C1881"/>
      <c r="D1881"/>
      <c r="E1881"/>
      <c r="F1881"/>
    </row>
    <row r="1882" spans="1:6" x14ac:dyDescent="0.2">
      <c r="A1882"/>
      <c r="B1882"/>
      <c r="C1882"/>
      <c r="D1882"/>
      <c r="E1882"/>
      <c r="F1882"/>
    </row>
    <row r="1883" spans="1:6" x14ac:dyDescent="0.2">
      <c r="A1883"/>
      <c r="B1883"/>
      <c r="C1883"/>
      <c r="D1883"/>
      <c r="E1883"/>
      <c r="F1883"/>
    </row>
    <row r="1884" spans="1:6" x14ac:dyDescent="0.2">
      <c r="A1884"/>
      <c r="B1884"/>
      <c r="C1884"/>
      <c r="D1884"/>
      <c r="E1884"/>
      <c r="F1884"/>
    </row>
    <row r="1885" spans="1:6" x14ac:dyDescent="0.2">
      <c r="A1885"/>
      <c r="B1885"/>
      <c r="C1885"/>
      <c r="D1885"/>
      <c r="E1885"/>
      <c r="F1885"/>
    </row>
    <row r="1886" spans="1:6" x14ac:dyDescent="0.2">
      <c r="A1886"/>
      <c r="B1886"/>
      <c r="C1886"/>
      <c r="D1886"/>
      <c r="E1886"/>
      <c r="F1886"/>
    </row>
    <row r="1887" spans="1:6" x14ac:dyDescent="0.2">
      <c r="A1887"/>
      <c r="B1887"/>
      <c r="C1887"/>
      <c r="D1887"/>
      <c r="E1887"/>
      <c r="F1887"/>
    </row>
    <row r="1888" spans="1:6" x14ac:dyDescent="0.2">
      <c r="A1888"/>
      <c r="B1888"/>
      <c r="C1888"/>
      <c r="D1888"/>
      <c r="E1888"/>
      <c r="F1888"/>
    </row>
    <row r="1889" spans="1:6" x14ac:dyDescent="0.2">
      <c r="A1889"/>
      <c r="B1889"/>
      <c r="C1889"/>
      <c r="D1889"/>
      <c r="E1889"/>
      <c r="F1889"/>
    </row>
    <row r="1890" spans="1:6" x14ac:dyDescent="0.2">
      <c r="A1890"/>
      <c r="B1890"/>
      <c r="C1890"/>
      <c r="D1890"/>
      <c r="E1890"/>
      <c r="F1890"/>
    </row>
    <row r="1891" spans="1:6" x14ac:dyDescent="0.2">
      <c r="A1891"/>
      <c r="B1891"/>
      <c r="C1891"/>
      <c r="D1891"/>
      <c r="E1891"/>
      <c r="F1891"/>
    </row>
    <row r="1892" spans="1:6" x14ac:dyDescent="0.2">
      <c r="A1892"/>
      <c r="B1892"/>
      <c r="C1892"/>
      <c r="D1892"/>
      <c r="E1892"/>
      <c r="F1892"/>
    </row>
    <row r="1893" spans="1:6" x14ac:dyDescent="0.2">
      <c r="A1893"/>
      <c r="B1893"/>
      <c r="C1893"/>
      <c r="D1893"/>
      <c r="E1893"/>
      <c r="F1893"/>
    </row>
    <row r="1894" spans="1:6" x14ac:dyDescent="0.2">
      <c r="A1894"/>
      <c r="B1894"/>
      <c r="C1894"/>
      <c r="D1894"/>
      <c r="E1894"/>
      <c r="F1894"/>
    </row>
    <row r="1895" spans="1:6" x14ac:dyDescent="0.2">
      <c r="A1895"/>
      <c r="B1895"/>
      <c r="C1895"/>
      <c r="D1895"/>
      <c r="E1895"/>
      <c r="F1895"/>
    </row>
    <row r="1896" spans="1:6" x14ac:dyDescent="0.2">
      <c r="A1896"/>
      <c r="B1896"/>
      <c r="C1896"/>
      <c r="D1896"/>
      <c r="E1896"/>
      <c r="F1896"/>
    </row>
    <row r="1897" spans="1:6" x14ac:dyDescent="0.2">
      <c r="A1897"/>
      <c r="B1897"/>
      <c r="C1897"/>
      <c r="D1897"/>
      <c r="E1897"/>
      <c r="F1897"/>
    </row>
    <row r="1898" spans="1:6" x14ac:dyDescent="0.2">
      <c r="A1898"/>
      <c r="B1898"/>
      <c r="C1898"/>
      <c r="D1898"/>
      <c r="E1898"/>
      <c r="F1898"/>
    </row>
    <row r="1899" spans="1:6" x14ac:dyDescent="0.2">
      <c r="A1899"/>
      <c r="B1899"/>
      <c r="C1899"/>
      <c r="D1899"/>
      <c r="E1899"/>
      <c r="F1899"/>
    </row>
    <row r="1900" spans="1:6" x14ac:dyDescent="0.2">
      <c r="A1900"/>
      <c r="B1900"/>
      <c r="C1900"/>
      <c r="D1900"/>
      <c r="E1900"/>
      <c r="F1900"/>
    </row>
    <row r="1901" spans="1:6" x14ac:dyDescent="0.2">
      <c r="A1901"/>
      <c r="B1901"/>
      <c r="C1901"/>
      <c r="D1901"/>
      <c r="E1901"/>
      <c r="F1901"/>
    </row>
    <row r="1902" spans="1:6" x14ac:dyDescent="0.2">
      <c r="A1902"/>
      <c r="B1902"/>
      <c r="C1902"/>
      <c r="D1902"/>
      <c r="E1902"/>
      <c r="F1902"/>
    </row>
    <row r="1903" spans="1:6" x14ac:dyDescent="0.2">
      <c r="A1903"/>
      <c r="B1903"/>
      <c r="C1903"/>
      <c r="D1903"/>
      <c r="E1903"/>
      <c r="F1903"/>
    </row>
    <row r="1904" spans="1:6" x14ac:dyDescent="0.2">
      <c r="A1904"/>
      <c r="B1904"/>
      <c r="C1904"/>
      <c r="D1904"/>
      <c r="E1904"/>
      <c r="F1904"/>
    </row>
    <row r="1905" spans="1:6" x14ac:dyDescent="0.2">
      <c r="A1905"/>
      <c r="B1905"/>
      <c r="C1905"/>
      <c r="D1905"/>
      <c r="E1905"/>
      <c r="F1905"/>
    </row>
    <row r="1906" spans="1:6" x14ac:dyDescent="0.2">
      <c r="A1906"/>
      <c r="B1906"/>
      <c r="C1906"/>
      <c r="D1906"/>
      <c r="E1906"/>
      <c r="F1906"/>
    </row>
    <row r="1907" spans="1:6" x14ac:dyDescent="0.2">
      <c r="A1907"/>
      <c r="B1907"/>
      <c r="C1907"/>
      <c r="D1907"/>
      <c r="E1907"/>
      <c r="F1907"/>
    </row>
    <row r="1908" spans="1:6" x14ac:dyDescent="0.2">
      <c r="A1908"/>
      <c r="B1908"/>
      <c r="C1908"/>
      <c r="D1908"/>
      <c r="E1908"/>
      <c r="F1908"/>
    </row>
    <row r="1909" spans="1:6" x14ac:dyDescent="0.2">
      <c r="A1909"/>
      <c r="B1909"/>
      <c r="C1909"/>
      <c r="D1909"/>
      <c r="E1909"/>
      <c r="F1909"/>
    </row>
    <row r="1910" spans="1:6" x14ac:dyDescent="0.2">
      <c r="A1910"/>
      <c r="B1910"/>
      <c r="C1910"/>
      <c r="D1910"/>
      <c r="E1910"/>
      <c r="F1910"/>
    </row>
    <row r="1911" spans="1:6" x14ac:dyDescent="0.2">
      <c r="A1911"/>
      <c r="B1911"/>
      <c r="C1911"/>
      <c r="D1911"/>
      <c r="E1911"/>
      <c r="F1911"/>
    </row>
    <row r="1912" spans="1:6" x14ac:dyDescent="0.2">
      <c r="A1912"/>
      <c r="B1912"/>
      <c r="C1912"/>
      <c r="D1912"/>
      <c r="E1912"/>
      <c r="F1912"/>
    </row>
    <row r="1913" spans="1:6" x14ac:dyDescent="0.2">
      <c r="A1913"/>
      <c r="B1913"/>
      <c r="C1913"/>
      <c r="D1913"/>
      <c r="E1913"/>
      <c r="F1913"/>
    </row>
    <row r="1914" spans="1:6" x14ac:dyDescent="0.2">
      <c r="A1914"/>
      <c r="B1914"/>
      <c r="C1914"/>
      <c r="D1914"/>
      <c r="E1914"/>
      <c r="F1914"/>
    </row>
    <row r="1915" spans="1:6" x14ac:dyDescent="0.2">
      <c r="A1915"/>
      <c r="B1915"/>
      <c r="C1915"/>
      <c r="D1915"/>
      <c r="E1915"/>
      <c r="F1915"/>
    </row>
    <row r="1916" spans="1:6" x14ac:dyDescent="0.2">
      <c r="A1916"/>
      <c r="B1916"/>
      <c r="C1916"/>
      <c r="D1916"/>
      <c r="E1916"/>
      <c r="F1916"/>
    </row>
    <row r="1917" spans="1:6" x14ac:dyDescent="0.2">
      <c r="A1917"/>
      <c r="B1917"/>
      <c r="C1917"/>
      <c r="D1917"/>
      <c r="E1917"/>
      <c r="F1917"/>
    </row>
    <row r="1918" spans="1:6" x14ac:dyDescent="0.2">
      <c r="A1918"/>
      <c r="B1918"/>
      <c r="C1918"/>
      <c r="D1918"/>
      <c r="E1918"/>
      <c r="F1918"/>
    </row>
    <row r="1919" spans="1:6" x14ac:dyDescent="0.2">
      <c r="A1919"/>
      <c r="B1919"/>
      <c r="C1919"/>
      <c r="D1919"/>
      <c r="E1919"/>
      <c r="F1919"/>
    </row>
    <row r="1920" spans="1:6" x14ac:dyDescent="0.2">
      <c r="A1920"/>
      <c r="B1920"/>
      <c r="C1920"/>
      <c r="D1920"/>
      <c r="E1920"/>
      <c r="F1920"/>
    </row>
    <row r="1921" spans="1:6" x14ac:dyDescent="0.2">
      <c r="A1921"/>
      <c r="B1921"/>
      <c r="C1921"/>
      <c r="D1921"/>
      <c r="E1921"/>
      <c r="F1921"/>
    </row>
    <row r="1922" spans="1:6" x14ac:dyDescent="0.2">
      <c r="A1922"/>
      <c r="B1922"/>
      <c r="C1922"/>
      <c r="D1922"/>
      <c r="E1922"/>
      <c r="F1922"/>
    </row>
    <row r="1923" spans="1:6" x14ac:dyDescent="0.2">
      <c r="A1923"/>
      <c r="B1923"/>
      <c r="C1923"/>
      <c r="D1923"/>
      <c r="E1923"/>
      <c r="F1923"/>
    </row>
    <row r="1924" spans="1:6" x14ac:dyDescent="0.2">
      <c r="A1924"/>
      <c r="B1924"/>
      <c r="C1924"/>
      <c r="D1924"/>
      <c r="E1924"/>
      <c r="F1924"/>
    </row>
    <row r="1925" spans="1:6" x14ac:dyDescent="0.2">
      <c r="A1925"/>
      <c r="B1925"/>
      <c r="C1925"/>
      <c r="D1925"/>
      <c r="E1925"/>
      <c r="F1925"/>
    </row>
    <row r="1926" spans="1:6" x14ac:dyDescent="0.2">
      <c r="A1926"/>
      <c r="B1926"/>
      <c r="C1926"/>
      <c r="D1926"/>
      <c r="E1926"/>
      <c r="F1926"/>
    </row>
    <row r="1927" spans="1:6" x14ac:dyDescent="0.2">
      <c r="A1927"/>
      <c r="B1927"/>
      <c r="C1927"/>
      <c r="D1927"/>
      <c r="E1927"/>
      <c r="F1927"/>
    </row>
    <row r="1928" spans="1:6" x14ac:dyDescent="0.2">
      <c r="A1928"/>
      <c r="B1928"/>
      <c r="C1928"/>
      <c r="D1928"/>
      <c r="E1928"/>
      <c r="F1928"/>
    </row>
    <row r="1929" spans="1:6" x14ac:dyDescent="0.2">
      <c r="A1929"/>
      <c r="B1929"/>
      <c r="C1929"/>
      <c r="D1929"/>
      <c r="E1929"/>
      <c r="F1929"/>
    </row>
    <row r="1930" spans="1:6" x14ac:dyDescent="0.2">
      <c r="A1930"/>
      <c r="B1930"/>
      <c r="C1930"/>
      <c r="D1930"/>
      <c r="E1930"/>
      <c r="F1930"/>
    </row>
    <row r="1931" spans="1:6" x14ac:dyDescent="0.2">
      <c r="A1931"/>
      <c r="B1931"/>
      <c r="C1931"/>
      <c r="D1931"/>
      <c r="E1931"/>
      <c r="F1931"/>
    </row>
    <row r="1932" spans="1:6" x14ac:dyDescent="0.2">
      <c r="A1932"/>
      <c r="B1932"/>
      <c r="C1932"/>
      <c r="D1932"/>
      <c r="E1932"/>
      <c r="F1932"/>
    </row>
    <row r="1933" spans="1:6" x14ac:dyDescent="0.2">
      <c r="A1933"/>
      <c r="B1933"/>
      <c r="C1933"/>
      <c r="D1933"/>
      <c r="E1933"/>
      <c r="F1933"/>
    </row>
    <row r="1934" spans="1:6" x14ac:dyDescent="0.2">
      <c r="A1934"/>
      <c r="B1934"/>
      <c r="C1934"/>
      <c r="D1934"/>
      <c r="E1934"/>
      <c r="F1934"/>
    </row>
    <row r="1935" spans="1:6" x14ac:dyDescent="0.2">
      <c r="A1935"/>
      <c r="B1935"/>
      <c r="C1935"/>
      <c r="D1935"/>
      <c r="E1935"/>
      <c r="F1935"/>
    </row>
    <row r="1936" spans="1:6" x14ac:dyDescent="0.2">
      <c r="A1936"/>
      <c r="B1936"/>
      <c r="C1936"/>
      <c r="D1936"/>
      <c r="E1936"/>
      <c r="F1936"/>
    </row>
    <row r="1937" spans="1:6" x14ac:dyDescent="0.2">
      <c r="A1937"/>
      <c r="B1937"/>
      <c r="C1937"/>
      <c r="D1937"/>
      <c r="E1937"/>
      <c r="F1937"/>
    </row>
    <row r="1938" spans="1:6" x14ac:dyDescent="0.2">
      <c r="A1938"/>
      <c r="B1938"/>
      <c r="C1938"/>
      <c r="D1938"/>
      <c r="E1938"/>
      <c r="F1938"/>
    </row>
    <row r="1939" spans="1:6" x14ac:dyDescent="0.2">
      <c r="A1939"/>
      <c r="B1939"/>
      <c r="C1939"/>
      <c r="D1939"/>
      <c r="E1939"/>
      <c r="F1939"/>
    </row>
    <row r="1940" spans="1:6" x14ac:dyDescent="0.2">
      <c r="A1940"/>
      <c r="B1940"/>
      <c r="C1940"/>
      <c r="D1940"/>
      <c r="E1940"/>
      <c r="F1940"/>
    </row>
    <row r="1941" spans="1:6" x14ac:dyDescent="0.2">
      <c r="A1941"/>
      <c r="B1941"/>
      <c r="C1941"/>
      <c r="D1941"/>
      <c r="E1941"/>
      <c r="F1941"/>
    </row>
    <row r="1942" spans="1:6" x14ac:dyDescent="0.2">
      <c r="A1942"/>
      <c r="B1942"/>
      <c r="C1942"/>
      <c r="D1942"/>
      <c r="E1942"/>
      <c r="F1942"/>
    </row>
    <row r="1943" spans="1:6" x14ac:dyDescent="0.2">
      <c r="A1943"/>
      <c r="B1943"/>
      <c r="C1943"/>
      <c r="D1943"/>
      <c r="E1943"/>
      <c r="F1943"/>
    </row>
    <row r="1944" spans="1:6" x14ac:dyDescent="0.2">
      <c r="A1944"/>
      <c r="B1944"/>
      <c r="C1944"/>
      <c r="D1944"/>
      <c r="E1944"/>
      <c r="F1944"/>
    </row>
    <row r="1945" spans="1:6" x14ac:dyDescent="0.2">
      <c r="A1945"/>
      <c r="B1945"/>
      <c r="C1945"/>
      <c r="D1945"/>
      <c r="E1945"/>
      <c r="F1945"/>
    </row>
    <row r="1946" spans="1:6" x14ac:dyDescent="0.2">
      <c r="A1946"/>
      <c r="B1946"/>
      <c r="C1946"/>
      <c r="D1946"/>
      <c r="E1946"/>
      <c r="F1946"/>
    </row>
    <row r="1947" spans="1:6" x14ac:dyDescent="0.2">
      <c r="A1947"/>
      <c r="B1947"/>
      <c r="C1947"/>
      <c r="D1947"/>
      <c r="E1947"/>
      <c r="F1947"/>
    </row>
    <row r="1948" spans="1:6" x14ac:dyDescent="0.2">
      <c r="A1948"/>
      <c r="B1948"/>
      <c r="C1948"/>
      <c r="D1948"/>
      <c r="E1948"/>
      <c r="F1948"/>
    </row>
    <row r="1949" spans="1:6" x14ac:dyDescent="0.2">
      <c r="A1949"/>
      <c r="B1949"/>
      <c r="C1949"/>
      <c r="D1949"/>
      <c r="E1949"/>
      <c r="F1949"/>
    </row>
    <row r="1950" spans="1:6" x14ac:dyDescent="0.2">
      <c r="A1950"/>
      <c r="B1950"/>
      <c r="C1950"/>
      <c r="D1950"/>
      <c r="E1950"/>
      <c r="F1950"/>
    </row>
    <row r="1951" spans="1:6" x14ac:dyDescent="0.2">
      <c r="A1951"/>
      <c r="B1951"/>
      <c r="C1951"/>
      <c r="D1951"/>
      <c r="E1951"/>
      <c r="F1951"/>
    </row>
    <row r="1952" spans="1:6" x14ac:dyDescent="0.2">
      <c r="A1952"/>
      <c r="B1952"/>
      <c r="C1952"/>
      <c r="D1952"/>
      <c r="E1952"/>
      <c r="F1952"/>
    </row>
    <row r="1953" spans="1:6" x14ac:dyDescent="0.2">
      <c r="A1953"/>
      <c r="B1953"/>
      <c r="C1953"/>
      <c r="D1953"/>
      <c r="E1953"/>
      <c r="F1953"/>
    </row>
    <row r="1954" spans="1:6" x14ac:dyDescent="0.2">
      <c r="A1954"/>
      <c r="B1954"/>
      <c r="C1954"/>
      <c r="D1954"/>
      <c r="E1954"/>
      <c r="F1954"/>
    </row>
    <row r="1955" spans="1:6" x14ac:dyDescent="0.2">
      <c r="A1955"/>
      <c r="B1955"/>
      <c r="C1955"/>
      <c r="D1955"/>
      <c r="E1955"/>
      <c r="F1955"/>
    </row>
    <row r="1956" spans="1:6" x14ac:dyDescent="0.2">
      <c r="A1956"/>
      <c r="B1956"/>
      <c r="C1956"/>
      <c r="D1956"/>
      <c r="E1956"/>
      <c r="F1956"/>
    </row>
    <row r="1957" spans="1:6" x14ac:dyDescent="0.2">
      <c r="A1957"/>
      <c r="B1957"/>
      <c r="C1957"/>
      <c r="D1957"/>
      <c r="E1957"/>
      <c r="F1957"/>
    </row>
    <row r="1958" spans="1:6" x14ac:dyDescent="0.2">
      <c r="A1958"/>
      <c r="B1958"/>
      <c r="C1958"/>
      <c r="D1958"/>
      <c r="E1958"/>
      <c r="F1958"/>
    </row>
    <row r="1959" spans="1:6" x14ac:dyDescent="0.2">
      <c r="A1959"/>
      <c r="B1959"/>
      <c r="C1959"/>
      <c r="D1959"/>
      <c r="E1959"/>
      <c r="F1959"/>
    </row>
    <row r="1960" spans="1:6" x14ac:dyDescent="0.2">
      <c r="A1960"/>
      <c r="B1960"/>
      <c r="C1960"/>
      <c r="D1960"/>
      <c r="E1960"/>
      <c r="F1960"/>
    </row>
    <row r="1961" spans="1:6" x14ac:dyDescent="0.2">
      <c r="A1961"/>
      <c r="B1961"/>
      <c r="C1961"/>
      <c r="D1961"/>
      <c r="E1961"/>
      <c r="F1961"/>
    </row>
    <row r="1962" spans="1:6" x14ac:dyDescent="0.2">
      <c r="A1962"/>
      <c r="B1962"/>
      <c r="C1962"/>
      <c r="D1962"/>
      <c r="E1962"/>
      <c r="F1962"/>
    </row>
    <row r="1963" spans="1:6" x14ac:dyDescent="0.2">
      <c r="A1963"/>
      <c r="B1963"/>
      <c r="C1963"/>
      <c r="D1963"/>
      <c r="E1963"/>
      <c r="F1963"/>
    </row>
    <row r="1964" spans="1:6" x14ac:dyDescent="0.2">
      <c r="A1964"/>
      <c r="B1964"/>
      <c r="C1964"/>
      <c r="D1964"/>
      <c r="E1964"/>
      <c r="F1964"/>
    </row>
    <row r="1965" spans="1:6" x14ac:dyDescent="0.2">
      <c r="A1965"/>
      <c r="B1965"/>
      <c r="C1965"/>
      <c r="D1965"/>
      <c r="E1965"/>
      <c r="F1965"/>
    </row>
    <row r="1966" spans="1:6" x14ac:dyDescent="0.2">
      <c r="A1966"/>
      <c r="B1966"/>
      <c r="C1966"/>
      <c r="D1966"/>
      <c r="E1966"/>
      <c r="F1966"/>
    </row>
    <row r="1967" spans="1:6" x14ac:dyDescent="0.2">
      <c r="A1967"/>
      <c r="B1967"/>
      <c r="C1967"/>
      <c r="D1967"/>
      <c r="E1967"/>
      <c r="F1967"/>
    </row>
    <row r="1968" spans="1:6" x14ac:dyDescent="0.2">
      <c r="A1968"/>
      <c r="B1968"/>
      <c r="C1968"/>
      <c r="D1968"/>
      <c r="E1968"/>
      <c r="F1968"/>
    </row>
    <row r="1969" spans="1:6" x14ac:dyDescent="0.2">
      <c r="A1969"/>
      <c r="B1969"/>
      <c r="C1969"/>
      <c r="D1969"/>
      <c r="E1969"/>
      <c r="F1969"/>
    </row>
    <row r="1970" spans="1:6" x14ac:dyDescent="0.2">
      <c r="A1970"/>
      <c r="B1970"/>
      <c r="C1970"/>
      <c r="D1970"/>
      <c r="E1970"/>
      <c r="F1970"/>
    </row>
    <row r="1971" spans="1:6" x14ac:dyDescent="0.2">
      <c r="A1971"/>
      <c r="B1971"/>
      <c r="C1971"/>
      <c r="D1971"/>
      <c r="E1971"/>
      <c r="F1971"/>
    </row>
    <row r="1972" spans="1:6" x14ac:dyDescent="0.2">
      <c r="A1972"/>
      <c r="B1972"/>
      <c r="C1972"/>
      <c r="D1972"/>
      <c r="E1972"/>
      <c r="F1972"/>
    </row>
    <row r="1973" spans="1:6" x14ac:dyDescent="0.2">
      <c r="A1973"/>
      <c r="B1973"/>
      <c r="C1973"/>
      <c r="D1973"/>
      <c r="E1973"/>
      <c r="F1973"/>
    </row>
    <row r="1974" spans="1:6" x14ac:dyDescent="0.2">
      <c r="A1974"/>
      <c r="B1974"/>
      <c r="C1974"/>
      <c r="D1974"/>
      <c r="E1974"/>
      <c r="F1974"/>
    </row>
    <row r="1975" spans="1:6" x14ac:dyDescent="0.2">
      <c r="A1975"/>
      <c r="B1975"/>
      <c r="C1975"/>
      <c r="D1975"/>
      <c r="E1975"/>
      <c r="F1975"/>
    </row>
    <row r="1976" spans="1:6" x14ac:dyDescent="0.2">
      <c r="A1976"/>
      <c r="B1976"/>
      <c r="C1976"/>
      <c r="D1976"/>
      <c r="E1976"/>
      <c r="F1976"/>
    </row>
    <row r="1977" spans="1:6" x14ac:dyDescent="0.2">
      <c r="A1977"/>
      <c r="B1977"/>
      <c r="C1977"/>
      <c r="D1977"/>
      <c r="E1977"/>
      <c r="F1977"/>
    </row>
    <row r="1978" spans="1:6" x14ac:dyDescent="0.2">
      <c r="A1978"/>
      <c r="B1978"/>
      <c r="C1978"/>
      <c r="D1978"/>
      <c r="E1978"/>
      <c r="F1978"/>
    </row>
    <row r="1979" spans="1:6" x14ac:dyDescent="0.2">
      <c r="A1979"/>
      <c r="B1979"/>
      <c r="C1979"/>
      <c r="D1979"/>
      <c r="E1979"/>
      <c r="F1979"/>
    </row>
    <row r="1980" spans="1:6" x14ac:dyDescent="0.2">
      <c r="A1980"/>
      <c r="B1980"/>
      <c r="C1980"/>
      <c r="D1980"/>
      <c r="E1980"/>
      <c r="F1980"/>
    </row>
    <row r="1981" spans="1:6" x14ac:dyDescent="0.2">
      <c r="A1981"/>
      <c r="B1981"/>
      <c r="C1981"/>
      <c r="D1981"/>
      <c r="E1981"/>
      <c r="F1981"/>
    </row>
    <row r="1982" spans="1:6" x14ac:dyDescent="0.2">
      <c r="A1982"/>
      <c r="B1982"/>
      <c r="C1982"/>
      <c r="D1982"/>
      <c r="E1982"/>
      <c r="F1982"/>
    </row>
    <row r="1983" spans="1:6" x14ac:dyDescent="0.2">
      <c r="A1983"/>
      <c r="B1983"/>
      <c r="C1983"/>
      <c r="D1983"/>
      <c r="E1983"/>
      <c r="F1983"/>
    </row>
    <row r="1984" spans="1:6" x14ac:dyDescent="0.2">
      <c r="A1984"/>
      <c r="B1984"/>
      <c r="C1984"/>
      <c r="D1984"/>
      <c r="E1984"/>
      <c r="F1984"/>
    </row>
    <row r="1985" spans="1:6" x14ac:dyDescent="0.2">
      <c r="A1985"/>
      <c r="B1985"/>
      <c r="C1985"/>
      <c r="D1985"/>
      <c r="E1985"/>
      <c r="F1985"/>
    </row>
    <row r="1986" spans="1:6" x14ac:dyDescent="0.2">
      <c r="A1986"/>
      <c r="B1986"/>
      <c r="C1986"/>
      <c r="D1986"/>
      <c r="E1986"/>
      <c r="F1986"/>
    </row>
    <row r="1987" spans="1:6" x14ac:dyDescent="0.2">
      <c r="A1987"/>
      <c r="B1987"/>
      <c r="C1987"/>
      <c r="D1987"/>
      <c r="E1987"/>
      <c r="F1987"/>
    </row>
    <row r="1988" spans="1:6" x14ac:dyDescent="0.2">
      <c r="A1988"/>
      <c r="B1988"/>
      <c r="C1988"/>
      <c r="D1988"/>
      <c r="E1988"/>
      <c r="F1988"/>
    </row>
    <row r="1989" spans="1:6" x14ac:dyDescent="0.2">
      <c r="A1989"/>
      <c r="B1989"/>
      <c r="C1989"/>
      <c r="D1989"/>
      <c r="E1989"/>
      <c r="F1989"/>
    </row>
    <row r="1990" spans="1:6" x14ac:dyDescent="0.2">
      <c r="A1990"/>
      <c r="B1990"/>
      <c r="C1990"/>
      <c r="D1990"/>
      <c r="E1990"/>
      <c r="F1990"/>
    </row>
    <row r="1991" spans="1:6" x14ac:dyDescent="0.2">
      <c r="A1991"/>
      <c r="B1991"/>
      <c r="C1991"/>
      <c r="D1991"/>
      <c r="E1991"/>
      <c r="F1991"/>
    </row>
    <row r="1992" spans="1:6" x14ac:dyDescent="0.2">
      <c r="A1992"/>
      <c r="B1992"/>
      <c r="C1992"/>
      <c r="D1992"/>
      <c r="E1992"/>
      <c r="F1992"/>
    </row>
    <row r="1993" spans="1:6" x14ac:dyDescent="0.2">
      <c r="A1993"/>
      <c r="B1993"/>
      <c r="C1993"/>
      <c r="D1993"/>
      <c r="E1993"/>
      <c r="F1993"/>
    </row>
    <row r="1994" spans="1:6" x14ac:dyDescent="0.2">
      <c r="A1994"/>
      <c r="B1994"/>
      <c r="C1994"/>
      <c r="D1994"/>
      <c r="E1994"/>
      <c r="F1994"/>
    </row>
    <row r="1995" spans="1:6" x14ac:dyDescent="0.2">
      <c r="A1995"/>
      <c r="B1995"/>
      <c r="C1995"/>
      <c r="D1995"/>
      <c r="E1995"/>
      <c r="F1995"/>
    </row>
    <row r="1996" spans="1:6" x14ac:dyDescent="0.2">
      <c r="A1996"/>
      <c r="B1996"/>
      <c r="C1996"/>
      <c r="D1996"/>
      <c r="E1996"/>
      <c r="F1996"/>
    </row>
    <row r="1997" spans="1:6" x14ac:dyDescent="0.2">
      <c r="A1997"/>
      <c r="B1997"/>
      <c r="C1997"/>
      <c r="D1997"/>
      <c r="E1997"/>
      <c r="F1997"/>
    </row>
    <row r="1998" spans="1:6" x14ac:dyDescent="0.2">
      <c r="A1998"/>
      <c r="B1998"/>
      <c r="C1998"/>
      <c r="D1998"/>
      <c r="E1998"/>
      <c r="F1998"/>
    </row>
    <row r="1999" spans="1:6" x14ac:dyDescent="0.2">
      <c r="A1999"/>
      <c r="B1999"/>
      <c r="C1999"/>
      <c r="D1999"/>
      <c r="E1999"/>
      <c r="F1999"/>
    </row>
    <row r="2000" spans="1:6" x14ac:dyDescent="0.2">
      <c r="A2000"/>
      <c r="B2000"/>
      <c r="C2000"/>
      <c r="D2000"/>
      <c r="E2000"/>
      <c r="F2000"/>
    </row>
    <row r="2001" spans="1:6" x14ac:dyDescent="0.2">
      <c r="A2001"/>
      <c r="B2001"/>
      <c r="C2001"/>
      <c r="D2001"/>
      <c r="E2001"/>
      <c r="F2001"/>
    </row>
    <row r="2002" spans="1:6" x14ac:dyDescent="0.2">
      <c r="A2002"/>
      <c r="B2002"/>
      <c r="C2002"/>
      <c r="D2002"/>
      <c r="E2002"/>
      <c r="F2002"/>
    </row>
    <row r="2003" spans="1:6" x14ac:dyDescent="0.2">
      <c r="A2003"/>
      <c r="B2003"/>
      <c r="C2003"/>
      <c r="D2003"/>
      <c r="E2003"/>
      <c r="F2003"/>
    </row>
    <row r="2004" spans="1:6" x14ac:dyDescent="0.2">
      <c r="A2004"/>
      <c r="B2004"/>
      <c r="C2004"/>
      <c r="D2004"/>
      <c r="E2004"/>
      <c r="F2004"/>
    </row>
    <row r="2005" spans="1:6" x14ac:dyDescent="0.2">
      <c r="A2005"/>
      <c r="B2005"/>
      <c r="C2005"/>
      <c r="D2005"/>
      <c r="E2005"/>
      <c r="F2005"/>
    </row>
    <row r="2006" spans="1:6" x14ac:dyDescent="0.2">
      <c r="A2006"/>
      <c r="B2006"/>
      <c r="C2006"/>
      <c r="D2006"/>
      <c r="E2006"/>
      <c r="F2006"/>
    </row>
    <row r="2007" spans="1:6" x14ac:dyDescent="0.2">
      <c r="A2007"/>
      <c r="B2007"/>
      <c r="C2007"/>
      <c r="D2007"/>
      <c r="E2007"/>
      <c r="F2007"/>
    </row>
    <row r="2008" spans="1:6" x14ac:dyDescent="0.2">
      <c r="A2008"/>
      <c r="B2008"/>
      <c r="C2008"/>
      <c r="D2008"/>
      <c r="E2008"/>
      <c r="F2008"/>
    </row>
    <row r="2009" spans="1:6" x14ac:dyDescent="0.2">
      <c r="A2009"/>
      <c r="B2009"/>
      <c r="C2009"/>
      <c r="D2009"/>
      <c r="E2009"/>
      <c r="F2009"/>
    </row>
    <row r="2010" spans="1:6" x14ac:dyDescent="0.2">
      <c r="A2010"/>
      <c r="B2010"/>
      <c r="C2010"/>
      <c r="D2010"/>
      <c r="E2010"/>
      <c r="F2010"/>
    </row>
    <row r="2011" spans="1:6" x14ac:dyDescent="0.2">
      <c r="A2011"/>
      <c r="B2011"/>
      <c r="C2011"/>
      <c r="D2011"/>
      <c r="E2011"/>
      <c r="F2011"/>
    </row>
    <row r="2012" spans="1:6" x14ac:dyDescent="0.2">
      <c r="A2012"/>
      <c r="B2012"/>
      <c r="C2012"/>
      <c r="D2012"/>
      <c r="E2012"/>
      <c r="F2012"/>
    </row>
    <row r="2013" spans="1:6" x14ac:dyDescent="0.2">
      <c r="A2013"/>
      <c r="B2013"/>
      <c r="C2013"/>
      <c r="D2013"/>
      <c r="E2013"/>
      <c r="F2013"/>
    </row>
    <row r="2014" spans="1:6" x14ac:dyDescent="0.2">
      <c r="A2014"/>
      <c r="B2014"/>
      <c r="C2014"/>
      <c r="D2014"/>
      <c r="E2014"/>
      <c r="F2014"/>
    </row>
    <row r="2015" spans="1:6" x14ac:dyDescent="0.2">
      <c r="A2015"/>
      <c r="B2015"/>
      <c r="C2015"/>
      <c r="D2015"/>
      <c r="E2015"/>
      <c r="F2015"/>
    </row>
    <row r="2016" spans="1:6" x14ac:dyDescent="0.2">
      <c r="A2016"/>
      <c r="B2016"/>
      <c r="C2016"/>
      <c r="D2016"/>
      <c r="E2016"/>
      <c r="F2016"/>
    </row>
    <row r="2017" spans="1:6" x14ac:dyDescent="0.2">
      <c r="A2017"/>
      <c r="B2017"/>
      <c r="C2017"/>
      <c r="D2017"/>
      <c r="E2017"/>
      <c r="F2017"/>
    </row>
    <row r="2018" spans="1:6" x14ac:dyDescent="0.2">
      <c r="A2018"/>
      <c r="B2018"/>
      <c r="C2018"/>
      <c r="D2018"/>
      <c r="E2018"/>
      <c r="F2018"/>
    </row>
    <row r="2019" spans="1:6" x14ac:dyDescent="0.2">
      <c r="A2019"/>
      <c r="B2019"/>
      <c r="C2019"/>
      <c r="D2019"/>
      <c r="E2019"/>
      <c r="F2019"/>
    </row>
    <row r="2020" spans="1:6" x14ac:dyDescent="0.2">
      <c r="A2020"/>
      <c r="B2020"/>
      <c r="C2020"/>
      <c r="D2020"/>
      <c r="E2020"/>
      <c r="F2020"/>
    </row>
    <row r="2021" spans="1:6" x14ac:dyDescent="0.2">
      <c r="A2021"/>
      <c r="B2021"/>
      <c r="C2021"/>
      <c r="D2021"/>
      <c r="E2021"/>
      <c r="F2021"/>
    </row>
    <row r="2022" spans="1:6" x14ac:dyDescent="0.2">
      <c r="A2022"/>
      <c r="B2022"/>
      <c r="C2022"/>
      <c r="D2022"/>
      <c r="E2022"/>
      <c r="F2022"/>
    </row>
    <row r="2023" spans="1:6" x14ac:dyDescent="0.2">
      <c r="A2023"/>
      <c r="B2023"/>
      <c r="C2023"/>
      <c r="D2023"/>
      <c r="E2023"/>
      <c r="F2023"/>
    </row>
    <row r="2024" spans="1:6" x14ac:dyDescent="0.2">
      <c r="A2024"/>
      <c r="B2024"/>
      <c r="C2024"/>
      <c r="D2024"/>
      <c r="E2024"/>
      <c r="F2024"/>
    </row>
    <row r="2025" spans="1:6" x14ac:dyDescent="0.2">
      <c r="A2025"/>
      <c r="B2025"/>
      <c r="C2025"/>
      <c r="D2025"/>
      <c r="E2025"/>
      <c r="F2025"/>
    </row>
    <row r="2026" spans="1:6" x14ac:dyDescent="0.2">
      <c r="A2026"/>
      <c r="B2026"/>
      <c r="C2026"/>
      <c r="D2026"/>
      <c r="E2026"/>
      <c r="F2026"/>
    </row>
    <row r="2027" spans="1:6" x14ac:dyDescent="0.2">
      <c r="A2027"/>
      <c r="B2027"/>
      <c r="C2027"/>
      <c r="D2027"/>
      <c r="E2027"/>
      <c r="F2027"/>
    </row>
    <row r="2028" spans="1:6" x14ac:dyDescent="0.2">
      <c r="A2028"/>
      <c r="B2028"/>
      <c r="C2028"/>
      <c r="D2028"/>
      <c r="E2028"/>
      <c r="F2028"/>
    </row>
    <row r="2029" spans="1:6" x14ac:dyDescent="0.2">
      <c r="A2029"/>
      <c r="B2029"/>
      <c r="C2029"/>
      <c r="D2029"/>
      <c r="E2029"/>
      <c r="F2029"/>
    </row>
    <row r="2030" spans="1:6" x14ac:dyDescent="0.2">
      <c r="A2030"/>
      <c r="B2030"/>
      <c r="C2030"/>
      <c r="D2030"/>
      <c r="E2030"/>
      <c r="F2030"/>
    </row>
    <row r="2031" spans="1:6" x14ac:dyDescent="0.2">
      <c r="A2031"/>
      <c r="B2031"/>
      <c r="C2031"/>
      <c r="D2031"/>
      <c r="E2031"/>
      <c r="F2031"/>
    </row>
    <row r="2032" spans="1:6" x14ac:dyDescent="0.2">
      <c r="A2032"/>
      <c r="B2032"/>
      <c r="C2032"/>
      <c r="D2032"/>
      <c r="E2032"/>
      <c r="F2032"/>
    </row>
    <row r="2033" spans="1:6" x14ac:dyDescent="0.2">
      <c r="A2033"/>
      <c r="B2033"/>
      <c r="C2033"/>
      <c r="D2033"/>
      <c r="E2033"/>
      <c r="F2033"/>
    </row>
    <row r="2034" spans="1:6" x14ac:dyDescent="0.2">
      <c r="A2034"/>
      <c r="B2034"/>
      <c r="C2034"/>
      <c r="D2034"/>
      <c r="E2034"/>
      <c r="F2034"/>
    </row>
    <row r="2035" spans="1:6" x14ac:dyDescent="0.2">
      <c r="A2035"/>
      <c r="B2035"/>
      <c r="C2035"/>
      <c r="D2035"/>
      <c r="E2035"/>
      <c r="F2035"/>
    </row>
    <row r="2036" spans="1:6" x14ac:dyDescent="0.2">
      <c r="A2036"/>
      <c r="B2036"/>
      <c r="C2036"/>
      <c r="D2036"/>
      <c r="E2036"/>
      <c r="F2036"/>
    </row>
    <row r="2037" spans="1:6" x14ac:dyDescent="0.2">
      <c r="A2037"/>
      <c r="B2037"/>
      <c r="C2037"/>
      <c r="D2037"/>
      <c r="E2037"/>
      <c r="F2037"/>
    </row>
    <row r="2038" spans="1:6" x14ac:dyDescent="0.2">
      <c r="A2038"/>
      <c r="B2038"/>
      <c r="C2038"/>
      <c r="D2038"/>
      <c r="E2038"/>
      <c r="F2038"/>
    </row>
    <row r="2039" spans="1:6" x14ac:dyDescent="0.2">
      <c r="A2039"/>
      <c r="B2039"/>
      <c r="C2039"/>
      <c r="D2039"/>
      <c r="E2039"/>
      <c r="F2039"/>
    </row>
    <row r="2040" spans="1:6" x14ac:dyDescent="0.2">
      <c r="A2040"/>
      <c r="B2040"/>
      <c r="C2040"/>
      <c r="D2040"/>
      <c r="E2040"/>
      <c r="F2040"/>
    </row>
    <row r="2041" spans="1:6" x14ac:dyDescent="0.2">
      <c r="A2041"/>
      <c r="B2041"/>
      <c r="C2041"/>
      <c r="D2041"/>
      <c r="E2041"/>
      <c r="F2041"/>
    </row>
    <row r="2042" spans="1:6" x14ac:dyDescent="0.2">
      <c r="A2042"/>
      <c r="B2042"/>
      <c r="C2042"/>
      <c r="D2042"/>
      <c r="E2042"/>
      <c r="F2042"/>
    </row>
    <row r="2043" spans="1:6" x14ac:dyDescent="0.2">
      <c r="A2043"/>
      <c r="B2043"/>
      <c r="C2043"/>
      <c r="D2043"/>
      <c r="E2043"/>
      <c r="F2043"/>
    </row>
    <row r="2044" spans="1:6" x14ac:dyDescent="0.2">
      <c r="A2044"/>
      <c r="B2044"/>
      <c r="C2044"/>
      <c r="D2044"/>
      <c r="E2044"/>
      <c r="F2044"/>
    </row>
    <row r="2045" spans="1:6" x14ac:dyDescent="0.2">
      <c r="A2045"/>
      <c r="B2045"/>
      <c r="C2045"/>
      <c r="D2045"/>
      <c r="E2045"/>
      <c r="F2045"/>
    </row>
    <row r="2046" spans="1:6" x14ac:dyDescent="0.2">
      <c r="A2046"/>
      <c r="B2046"/>
      <c r="C2046"/>
      <c r="D2046"/>
      <c r="E2046"/>
      <c r="F2046"/>
    </row>
    <row r="2047" spans="1:6" x14ac:dyDescent="0.2">
      <c r="A2047"/>
      <c r="B2047"/>
      <c r="C2047"/>
      <c r="D2047"/>
      <c r="E2047"/>
      <c r="F2047"/>
    </row>
    <row r="2048" spans="1:6" x14ac:dyDescent="0.2">
      <c r="A2048"/>
      <c r="B2048"/>
      <c r="C2048"/>
      <c r="D2048"/>
      <c r="E2048"/>
      <c r="F2048"/>
    </row>
    <row r="2049" spans="1:6" x14ac:dyDescent="0.2">
      <c r="A2049"/>
      <c r="B2049"/>
      <c r="C2049"/>
      <c r="D2049"/>
      <c r="E2049"/>
      <c r="F2049"/>
    </row>
    <row r="2050" spans="1:6" x14ac:dyDescent="0.2">
      <c r="A2050"/>
      <c r="B2050"/>
      <c r="C2050"/>
      <c r="D2050"/>
      <c r="E2050"/>
      <c r="F2050"/>
    </row>
    <row r="2051" spans="1:6" x14ac:dyDescent="0.2">
      <c r="A2051"/>
      <c r="B2051"/>
      <c r="C2051"/>
      <c r="D2051"/>
      <c r="E2051"/>
      <c r="F2051"/>
    </row>
    <row r="2052" spans="1:6" x14ac:dyDescent="0.2">
      <c r="A2052"/>
      <c r="B2052"/>
      <c r="C2052"/>
      <c r="D2052"/>
      <c r="E2052"/>
      <c r="F2052"/>
    </row>
    <row r="2053" spans="1:6" x14ac:dyDescent="0.2">
      <c r="A2053"/>
      <c r="B2053"/>
      <c r="C2053"/>
      <c r="D2053"/>
      <c r="E2053"/>
      <c r="F2053"/>
    </row>
    <row r="2054" spans="1:6" x14ac:dyDescent="0.2">
      <c r="A2054"/>
      <c r="B2054"/>
      <c r="C2054"/>
      <c r="D2054"/>
      <c r="E2054"/>
      <c r="F2054"/>
    </row>
    <row r="2055" spans="1:6" x14ac:dyDescent="0.2">
      <c r="A2055"/>
      <c r="B2055"/>
      <c r="C2055"/>
      <c r="D2055"/>
      <c r="E2055"/>
      <c r="F2055"/>
    </row>
    <row r="2056" spans="1:6" x14ac:dyDescent="0.2">
      <c r="A2056"/>
      <c r="B2056"/>
      <c r="C2056"/>
      <c r="D2056"/>
      <c r="E2056"/>
      <c r="F2056"/>
    </row>
    <row r="2057" spans="1:6" x14ac:dyDescent="0.2">
      <c r="A2057"/>
      <c r="B2057"/>
      <c r="C2057"/>
      <c r="D2057"/>
      <c r="E2057"/>
      <c r="F2057"/>
    </row>
    <row r="2058" spans="1:6" x14ac:dyDescent="0.2">
      <c r="A2058"/>
      <c r="B2058"/>
      <c r="C2058"/>
      <c r="D2058"/>
      <c r="E2058"/>
      <c r="F2058"/>
    </row>
    <row r="2059" spans="1:6" x14ac:dyDescent="0.2">
      <c r="A2059"/>
      <c r="B2059"/>
      <c r="C2059"/>
      <c r="D2059"/>
      <c r="E2059"/>
      <c r="F2059"/>
    </row>
    <row r="2060" spans="1:6" x14ac:dyDescent="0.2">
      <c r="A2060"/>
      <c r="B2060"/>
      <c r="C2060"/>
      <c r="D2060"/>
      <c r="E2060"/>
      <c r="F2060"/>
    </row>
    <row r="2061" spans="1:6" x14ac:dyDescent="0.2">
      <c r="A2061"/>
      <c r="B2061"/>
      <c r="C2061"/>
      <c r="D2061"/>
      <c r="E2061"/>
      <c r="F2061"/>
    </row>
    <row r="2062" spans="1:6" x14ac:dyDescent="0.2">
      <c r="A2062"/>
      <c r="B2062"/>
      <c r="C2062"/>
      <c r="D2062"/>
      <c r="E2062"/>
      <c r="F2062"/>
    </row>
    <row r="2063" spans="1:6" x14ac:dyDescent="0.2">
      <c r="A2063"/>
      <c r="B2063"/>
      <c r="C2063"/>
      <c r="D2063"/>
      <c r="E2063"/>
      <c r="F2063"/>
    </row>
    <row r="2064" spans="1:6" x14ac:dyDescent="0.2">
      <c r="A2064"/>
      <c r="B2064"/>
      <c r="C2064"/>
      <c r="D2064"/>
      <c r="E2064"/>
      <c r="F2064"/>
    </row>
    <row r="2065" spans="1:6" x14ac:dyDescent="0.2">
      <c r="A2065"/>
      <c r="B2065"/>
      <c r="C2065"/>
      <c r="D2065"/>
      <c r="E2065"/>
      <c r="F2065"/>
    </row>
    <row r="2066" spans="1:6" x14ac:dyDescent="0.2">
      <c r="A2066"/>
      <c r="B2066"/>
      <c r="C2066"/>
      <c r="D2066"/>
      <c r="E2066"/>
      <c r="F2066"/>
    </row>
    <row r="2067" spans="1:6" x14ac:dyDescent="0.2">
      <c r="A2067"/>
      <c r="B2067"/>
      <c r="C2067"/>
      <c r="D2067"/>
      <c r="E2067"/>
      <c r="F2067"/>
    </row>
    <row r="2068" spans="1:6" x14ac:dyDescent="0.2">
      <c r="A2068"/>
      <c r="B2068"/>
      <c r="C2068"/>
      <c r="D2068"/>
      <c r="E2068"/>
      <c r="F2068"/>
    </row>
    <row r="2069" spans="1:6" x14ac:dyDescent="0.2">
      <c r="A2069"/>
      <c r="B2069"/>
      <c r="C2069"/>
      <c r="D2069"/>
      <c r="E2069"/>
      <c r="F2069"/>
    </row>
    <row r="2070" spans="1:6" x14ac:dyDescent="0.2">
      <c r="A2070"/>
      <c r="B2070"/>
      <c r="C2070"/>
      <c r="D2070"/>
      <c r="E2070"/>
      <c r="F2070"/>
    </row>
    <row r="2071" spans="1:6" x14ac:dyDescent="0.2">
      <c r="A2071"/>
      <c r="B2071"/>
      <c r="C2071"/>
      <c r="D2071"/>
      <c r="E2071"/>
      <c r="F2071"/>
    </row>
    <row r="2072" spans="1:6" x14ac:dyDescent="0.2">
      <c r="A2072"/>
      <c r="B2072"/>
      <c r="C2072"/>
      <c r="D2072"/>
      <c r="E2072"/>
      <c r="F2072"/>
    </row>
    <row r="2073" spans="1:6" x14ac:dyDescent="0.2">
      <c r="A2073"/>
      <c r="B2073"/>
      <c r="C2073"/>
      <c r="D2073"/>
      <c r="E2073"/>
      <c r="F2073"/>
    </row>
    <row r="2074" spans="1:6" x14ac:dyDescent="0.2">
      <c r="A2074"/>
      <c r="B2074"/>
      <c r="C2074"/>
      <c r="D2074"/>
      <c r="E2074"/>
      <c r="F2074"/>
    </row>
    <row r="2075" spans="1:6" x14ac:dyDescent="0.2">
      <c r="A2075"/>
      <c r="B2075"/>
      <c r="C2075"/>
      <c r="D2075"/>
      <c r="E2075"/>
      <c r="F2075"/>
    </row>
    <row r="2076" spans="1:6" x14ac:dyDescent="0.2">
      <c r="A2076"/>
      <c r="B2076"/>
      <c r="C2076"/>
      <c r="D2076"/>
      <c r="E2076"/>
      <c r="F2076"/>
    </row>
    <row r="2077" spans="1:6" x14ac:dyDescent="0.2">
      <c r="A2077"/>
      <c r="B2077"/>
      <c r="C2077"/>
      <c r="D2077"/>
      <c r="E2077"/>
      <c r="F2077"/>
    </row>
    <row r="2078" spans="1:6" x14ac:dyDescent="0.2">
      <c r="A2078"/>
      <c r="B2078"/>
      <c r="C2078"/>
      <c r="D2078"/>
      <c r="E2078"/>
      <c r="F2078"/>
    </row>
    <row r="2079" spans="1:6" x14ac:dyDescent="0.2">
      <c r="A2079"/>
      <c r="B2079"/>
      <c r="C2079"/>
      <c r="D2079"/>
      <c r="E2079"/>
      <c r="F2079"/>
    </row>
    <row r="2080" spans="1:6" x14ac:dyDescent="0.2">
      <c r="A2080"/>
      <c r="B2080"/>
      <c r="C2080"/>
      <c r="D2080"/>
      <c r="E2080"/>
      <c r="F2080"/>
    </row>
    <row r="2081" spans="1:6" x14ac:dyDescent="0.2">
      <c r="A2081"/>
      <c r="B2081"/>
      <c r="C2081"/>
      <c r="D2081"/>
      <c r="E2081"/>
      <c r="F2081"/>
    </row>
    <row r="2082" spans="1:6" x14ac:dyDescent="0.2">
      <c r="A2082"/>
      <c r="B2082"/>
      <c r="C2082"/>
      <c r="D2082"/>
      <c r="E2082"/>
      <c r="F2082"/>
    </row>
    <row r="2083" spans="1:6" x14ac:dyDescent="0.2">
      <c r="A2083"/>
      <c r="B2083"/>
      <c r="C2083"/>
      <c r="D2083"/>
      <c r="E2083"/>
      <c r="F2083"/>
    </row>
    <row r="2084" spans="1:6" x14ac:dyDescent="0.2">
      <c r="A2084"/>
      <c r="B2084"/>
      <c r="C2084"/>
      <c r="D2084"/>
      <c r="E2084"/>
      <c r="F2084"/>
    </row>
    <row r="2085" spans="1:6" x14ac:dyDescent="0.2">
      <c r="A2085"/>
      <c r="B2085"/>
      <c r="C2085"/>
      <c r="D2085"/>
      <c r="E2085"/>
      <c r="F2085"/>
    </row>
    <row r="2086" spans="1:6" x14ac:dyDescent="0.2">
      <c r="A2086"/>
      <c r="B2086"/>
      <c r="C2086"/>
      <c r="D2086"/>
      <c r="E2086"/>
      <c r="F2086"/>
    </row>
    <row r="2087" spans="1:6" x14ac:dyDescent="0.2">
      <c r="A2087"/>
      <c r="B2087"/>
      <c r="C2087"/>
      <c r="D2087"/>
      <c r="E2087"/>
      <c r="F2087"/>
    </row>
    <row r="2088" spans="1:6" x14ac:dyDescent="0.2">
      <c r="A2088"/>
      <c r="B2088"/>
      <c r="C2088"/>
      <c r="D2088"/>
      <c r="E2088"/>
      <c r="F2088"/>
    </row>
    <row r="2089" spans="1:6" x14ac:dyDescent="0.2">
      <c r="A2089"/>
      <c r="B2089"/>
      <c r="C2089"/>
      <c r="D2089"/>
      <c r="E2089"/>
      <c r="F2089"/>
    </row>
    <row r="2090" spans="1:6" x14ac:dyDescent="0.2">
      <c r="A2090"/>
      <c r="B2090"/>
      <c r="C2090"/>
      <c r="D2090"/>
      <c r="E2090"/>
      <c r="F2090"/>
    </row>
    <row r="2091" spans="1:6" x14ac:dyDescent="0.2">
      <c r="A2091"/>
      <c r="B2091"/>
      <c r="C2091"/>
      <c r="D2091"/>
      <c r="E2091"/>
      <c r="F2091"/>
    </row>
    <row r="2092" spans="1:6" x14ac:dyDescent="0.2">
      <c r="A2092"/>
      <c r="B2092"/>
      <c r="C2092"/>
      <c r="D2092"/>
      <c r="E2092"/>
      <c r="F2092"/>
    </row>
    <row r="2093" spans="1:6" x14ac:dyDescent="0.2">
      <c r="A2093"/>
      <c r="B2093"/>
      <c r="C2093"/>
      <c r="D2093"/>
      <c r="E2093"/>
      <c r="F2093"/>
    </row>
    <row r="2094" spans="1:6" x14ac:dyDescent="0.2">
      <c r="A2094"/>
      <c r="B2094"/>
      <c r="C2094"/>
      <c r="D2094"/>
      <c r="E2094"/>
      <c r="F2094"/>
    </row>
    <row r="2095" spans="1:6" x14ac:dyDescent="0.2">
      <c r="A2095"/>
      <c r="B2095"/>
      <c r="C2095"/>
      <c r="D2095"/>
      <c r="E2095"/>
      <c r="F2095"/>
    </row>
    <row r="2096" spans="1:6" x14ac:dyDescent="0.2">
      <c r="A2096"/>
      <c r="B2096"/>
      <c r="C2096"/>
      <c r="D2096"/>
      <c r="E2096"/>
      <c r="F2096"/>
    </row>
    <row r="2097" spans="1:6" x14ac:dyDescent="0.2">
      <c r="A2097"/>
      <c r="B2097"/>
      <c r="C2097"/>
      <c r="D2097"/>
      <c r="E2097"/>
      <c r="F2097"/>
    </row>
    <row r="2098" spans="1:6" x14ac:dyDescent="0.2">
      <c r="A2098"/>
      <c r="B2098"/>
      <c r="C2098"/>
      <c r="D2098"/>
      <c r="E2098"/>
      <c r="F2098"/>
    </row>
    <row r="2099" spans="1:6" x14ac:dyDescent="0.2">
      <c r="A2099"/>
      <c r="B2099"/>
      <c r="C2099"/>
      <c r="D2099"/>
      <c r="E2099"/>
      <c r="F2099"/>
    </row>
    <row r="2100" spans="1:6" x14ac:dyDescent="0.2">
      <c r="A2100"/>
      <c r="B2100"/>
      <c r="C2100"/>
      <c r="D2100"/>
      <c r="E2100"/>
      <c r="F2100"/>
    </row>
    <row r="2101" spans="1:6" x14ac:dyDescent="0.2">
      <c r="A2101"/>
      <c r="B2101"/>
      <c r="C2101"/>
      <c r="D2101"/>
      <c r="E2101"/>
      <c r="F2101"/>
    </row>
    <row r="2102" spans="1:6" x14ac:dyDescent="0.2">
      <c r="A2102"/>
      <c r="B2102"/>
      <c r="C2102"/>
      <c r="D2102"/>
      <c r="E2102"/>
      <c r="F2102"/>
    </row>
    <row r="2103" spans="1:6" x14ac:dyDescent="0.2">
      <c r="A2103"/>
      <c r="B2103"/>
      <c r="C2103"/>
      <c r="D2103"/>
      <c r="E2103"/>
      <c r="F2103"/>
    </row>
    <row r="2104" spans="1:6" x14ac:dyDescent="0.2">
      <c r="A2104"/>
      <c r="B2104"/>
      <c r="C2104"/>
      <c r="D2104"/>
      <c r="E2104"/>
      <c r="F2104"/>
    </row>
    <row r="2105" spans="1:6" x14ac:dyDescent="0.2">
      <c r="A2105"/>
      <c r="B2105"/>
      <c r="C2105"/>
      <c r="D2105"/>
      <c r="E2105"/>
      <c r="F2105"/>
    </row>
    <row r="2106" spans="1:6" x14ac:dyDescent="0.2">
      <c r="A2106"/>
      <c r="B2106"/>
      <c r="C2106"/>
      <c r="D2106"/>
      <c r="E2106"/>
      <c r="F2106"/>
    </row>
    <row r="2107" spans="1:6" x14ac:dyDescent="0.2">
      <c r="A2107"/>
      <c r="B2107"/>
      <c r="C2107"/>
      <c r="D2107"/>
      <c r="E2107"/>
      <c r="F2107"/>
    </row>
    <row r="2108" spans="1:6" x14ac:dyDescent="0.2">
      <c r="A2108"/>
      <c r="B2108"/>
      <c r="C2108"/>
      <c r="D2108"/>
      <c r="E2108"/>
      <c r="F2108"/>
    </row>
    <row r="2109" spans="1:6" x14ac:dyDescent="0.2">
      <c r="A2109"/>
      <c r="B2109"/>
      <c r="C2109"/>
      <c r="D2109"/>
      <c r="E2109"/>
      <c r="F2109"/>
    </row>
    <row r="2110" spans="1:6" x14ac:dyDescent="0.2">
      <c r="A2110"/>
      <c r="B2110"/>
      <c r="C2110"/>
      <c r="D2110"/>
      <c r="E2110"/>
      <c r="F2110"/>
    </row>
    <row r="2111" spans="1:6" x14ac:dyDescent="0.2">
      <c r="A2111"/>
      <c r="B2111"/>
      <c r="C2111"/>
      <c r="D2111"/>
      <c r="E2111"/>
      <c r="F2111"/>
    </row>
    <row r="2112" spans="1:6" x14ac:dyDescent="0.2">
      <c r="A2112"/>
      <c r="B2112"/>
      <c r="C2112"/>
      <c r="D2112"/>
      <c r="E2112"/>
      <c r="F2112"/>
    </row>
    <row r="2113" spans="1:6" x14ac:dyDescent="0.2">
      <c r="A2113"/>
      <c r="B2113"/>
      <c r="C2113"/>
      <c r="D2113"/>
      <c r="E2113"/>
      <c r="F2113"/>
    </row>
    <row r="2114" spans="1:6" x14ac:dyDescent="0.2">
      <c r="A2114"/>
      <c r="B2114"/>
      <c r="C2114"/>
      <c r="D2114"/>
      <c r="E2114"/>
      <c r="F2114"/>
    </row>
    <row r="2115" spans="1:6" x14ac:dyDescent="0.2">
      <c r="A2115"/>
      <c r="B2115"/>
      <c r="C2115"/>
      <c r="D2115"/>
      <c r="E2115"/>
      <c r="F2115"/>
    </row>
    <row r="2116" spans="1:6" x14ac:dyDescent="0.2">
      <c r="A2116"/>
      <c r="B2116"/>
      <c r="C2116"/>
      <c r="D2116"/>
      <c r="E2116"/>
      <c r="F2116"/>
    </row>
    <row r="2117" spans="1:6" x14ac:dyDescent="0.2">
      <c r="A2117"/>
      <c r="B2117"/>
      <c r="C2117"/>
      <c r="D2117"/>
      <c r="E2117"/>
      <c r="F2117"/>
    </row>
    <row r="2118" spans="1:6" x14ac:dyDescent="0.2">
      <c r="A2118"/>
      <c r="B2118"/>
      <c r="C2118"/>
      <c r="D2118"/>
      <c r="E2118"/>
      <c r="F2118"/>
    </row>
    <row r="2119" spans="1:6" x14ac:dyDescent="0.2">
      <c r="A2119"/>
      <c r="B2119"/>
      <c r="C2119"/>
      <c r="D2119"/>
      <c r="E2119"/>
      <c r="F2119"/>
    </row>
    <row r="2120" spans="1:6" x14ac:dyDescent="0.2">
      <c r="A2120"/>
      <c r="B2120"/>
      <c r="C2120"/>
      <c r="D2120"/>
      <c r="E2120"/>
      <c r="F2120"/>
    </row>
    <row r="2121" spans="1:6" x14ac:dyDescent="0.2">
      <c r="A2121"/>
      <c r="B2121"/>
      <c r="C2121"/>
      <c r="D2121"/>
      <c r="E2121"/>
      <c r="F2121"/>
    </row>
    <row r="2122" spans="1:6" x14ac:dyDescent="0.2">
      <c r="A2122"/>
      <c r="B2122"/>
      <c r="C2122"/>
      <c r="D2122"/>
      <c r="E2122"/>
      <c r="F2122"/>
    </row>
    <row r="2123" spans="1:6" x14ac:dyDescent="0.2">
      <c r="A2123"/>
      <c r="B2123"/>
      <c r="C2123"/>
      <c r="D2123"/>
      <c r="E2123"/>
      <c r="F2123"/>
    </row>
    <row r="2124" spans="1:6" x14ac:dyDescent="0.2">
      <c r="A2124"/>
      <c r="B2124"/>
      <c r="C2124"/>
      <c r="D2124"/>
      <c r="E2124"/>
      <c r="F2124"/>
    </row>
    <row r="2125" spans="1:6" x14ac:dyDescent="0.2">
      <c r="A2125"/>
      <c r="B2125"/>
      <c r="C2125"/>
      <c r="D2125"/>
      <c r="E2125"/>
      <c r="F2125"/>
    </row>
    <row r="2126" spans="1:6" x14ac:dyDescent="0.2">
      <c r="A2126"/>
      <c r="B2126"/>
      <c r="C2126"/>
      <c r="D2126"/>
      <c r="E2126"/>
      <c r="F2126"/>
    </row>
    <row r="2127" spans="1:6" x14ac:dyDescent="0.2">
      <c r="A2127"/>
      <c r="B2127"/>
      <c r="C2127"/>
      <c r="D2127"/>
      <c r="E2127"/>
      <c r="F2127"/>
    </row>
    <row r="2128" spans="1:6" x14ac:dyDescent="0.2">
      <c r="A2128"/>
      <c r="B2128"/>
      <c r="C2128"/>
      <c r="D2128"/>
      <c r="E2128"/>
      <c r="F2128"/>
    </row>
    <row r="2129" spans="1:6" x14ac:dyDescent="0.2">
      <c r="A2129"/>
      <c r="B2129"/>
      <c r="C2129"/>
      <c r="D2129"/>
      <c r="E2129"/>
      <c r="F2129"/>
    </row>
    <row r="2130" spans="1:6" x14ac:dyDescent="0.2">
      <c r="A2130"/>
      <c r="B2130"/>
      <c r="C2130"/>
      <c r="D2130"/>
      <c r="E2130"/>
      <c r="F2130"/>
    </row>
    <row r="2131" spans="1:6" x14ac:dyDescent="0.2">
      <c r="A2131"/>
      <c r="B2131"/>
      <c r="C2131"/>
      <c r="D2131"/>
      <c r="E2131"/>
      <c r="F2131"/>
    </row>
    <row r="2132" spans="1:6" x14ac:dyDescent="0.2">
      <c r="A2132"/>
      <c r="B2132"/>
      <c r="C2132"/>
      <c r="D2132"/>
      <c r="E2132"/>
      <c r="F2132"/>
    </row>
    <row r="2133" spans="1:6" x14ac:dyDescent="0.2">
      <c r="A2133"/>
      <c r="B2133"/>
      <c r="C2133"/>
      <c r="D2133"/>
      <c r="E2133"/>
      <c r="F2133"/>
    </row>
    <row r="2134" spans="1:6" x14ac:dyDescent="0.2">
      <c r="A2134"/>
      <c r="B2134"/>
      <c r="C2134"/>
      <c r="D2134"/>
      <c r="E2134"/>
      <c r="F2134"/>
    </row>
    <row r="2135" spans="1:6" x14ac:dyDescent="0.2">
      <c r="A2135"/>
      <c r="B2135"/>
      <c r="C2135"/>
      <c r="D2135"/>
      <c r="E2135"/>
      <c r="F2135"/>
    </row>
    <row r="2136" spans="1:6" x14ac:dyDescent="0.2">
      <c r="A2136"/>
      <c r="B2136"/>
      <c r="C2136"/>
      <c r="D2136"/>
      <c r="E2136"/>
      <c r="F2136"/>
    </row>
    <row r="2137" spans="1:6" x14ac:dyDescent="0.2">
      <c r="A2137"/>
      <c r="B2137"/>
      <c r="C2137"/>
      <c r="D2137"/>
      <c r="E2137"/>
      <c r="F2137"/>
    </row>
    <row r="2138" spans="1:6" x14ac:dyDescent="0.2">
      <c r="A2138"/>
      <c r="B2138"/>
      <c r="C2138"/>
      <c r="D2138"/>
      <c r="E2138"/>
      <c r="F2138"/>
    </row>
    <row r="2139" spans="1:6" x14ac:dyDescent="0.2">
      <c r="A2139"/>
      <c r="B2139"/>
      <c r="C2139"/>
      <c r="D2139"/>
      <c r="E2139"/>
      <c r="F2139"/>
    </row>
    <row r="2140" spans="1:6" x14ac:dyDescent="0.2">
      <c r="A2140"/>
      <c r="B2140"/>
      <c r="C2140"/>
      <c r="D2140"/>
      <c r="E2140"/>
      <c r="F2140"/>
    </row>
    <row r="2141" spans="1:6" x14ac:dyDescent="0.2">
      <c r="A2141"/>
      <c r="B2141"/>
      <c r="C2141"/>
      <c r="D2141"/>
      <c r="E2141"/>
      <c r="F2141"/>
    </row>
    <row r="2142" spans="1:6" x14ac:dyDescent="0.2">
      <c r="A2142"/>
      <c r="B2142"/>
      <c r="C2142"/>
      <c r="D2142"/>
      <c r="E2142"/>
      <c r="F2142"/>
    </row>
    <row r="2143" spans="1:6" x14ac:dyDescent="0.2">
      <c r="A2143"/>
      <c r="B2143"/>
      <c r="C2143"/>
      <c r="D2143"/>
      <c r="E2143"/>
      <c r="F2143"/>
    </row>
    <row r="2144" spans="1:6" x14ac:dyDescent="0.2">
      <c r="A2144"/>
      <c r="B2144"/>
      <c r="C2144"/>
      <c r="D2144"/>
      <c r="E2144"/>
      <c r="F2144"/>
    </row>
    <row r="2145" spans="1:6" x14ac:dyDescent="0.2">
      <c r="A2145"/>
      <c r="B2145"/>
      <c r="C2145"/>
      <c r="D2145"/>
      <c r="E2145"/>
      <c r="F2145"/>
    </row>
    <row r="2146" spans="1:6" x14ac:dyDescent="0.2">
      <c r="A2146"/>
      <c r="B2146"/>
      <c r="C2146"/>
      <c r="D2146"/>
      <c r="E2146"/>
      <c r="F2146"/>
    </row>
    <row r="2147" spans="1:6" x14ac:dyDescent="0.2">
      <c r="A2147"/>
      <c r="B2147"/>
      <c r="C2147"/>
      <c r="D2147"/>
      <c r="E2147"/>
      <c r="F2147"/>
    </row>
    <row r="2148" spans="1:6" x14ac:dyDescent="0.2">
      <c r="A2148"/>
      <c r="B2148"/>
      <c r="C2148"/>
      <c r="D2148"/>
      <c r="E2148"/>
      <c r="F2148"/>
    </row>
    <row r="2149" spans="1:6" x14ac:dyDescent="0.2">
      <c r="A2149"/>
      <c r="B2149"/>
      <c r="C2149"/>
      <c r="D2149"/>
      <c r="E2149"/>
      <c r="F2149"/>
    </row>
    <row r="2150" spans="1:6" x14ac:dyDescent="0.2">
      <c r="A2150"/>
      <c r="B2150"/>
      <c r="C2150"/>
      <c r="D2150"/>
      <c r="E2150"/>
      <c r="F2150"/>
    </row>
    <row r="2151" spans="1:6" x14ac:dyDescent="0.2">
      <c r="A2151"/>
      <c r="B2151"/>
      <c r="C2151"/>
      <c r="D2151"/>
      <c r="E2151"/>
      <c r="F2151"/>
    </row>
    <row r="2152" spans="1:6" x14ac:dyDescent="0.2">
      <c r="A2152"/>
      <c r="B2152"/>
      <c r="C2152"/>
      <c r="D2152"/>
      <c r="E2152"/>
      <c r="F2152"/>
    </row>
    <row r="2153" spans="1:6" x14ac:dyDescent="0.2">
      <c r="A2153"/>
      <c r="B2153"/>
      <c r="C2153"/>
      <c r="D2153"/>
      <c r="E2153"/>
      <c r="F2153"/>
    </row>
    <row r="2154" spans="1:6" x14ac:dyDescent="0.2">
      <c r="A2154"/>
      <c r="B2154"/>
      <c r="C2154"/>
      <c r="D2154"/>
      <c r="E2154"/>
      <c r="F2154"/>
    </row>
    <row r="2155" spans="1:6" x14ac:dyDescent="0.2">
      <c r="A2155"/>
      <c r="B2155"/>
      <c r="C2155"/>
      <c r="D2155"/>
      <c r="E2155"/>
      <c r="F2155"/>
    </row>
    <row r="2156" spans="1:6" x14ac:dyDescent="0.2">
      <c r="A2156"/>
      <c r="B2156"/>
      <c r="C2156"/>
      <c r="D2156"/>
      <c r="E2156"/>
      <c r="F2156"/>
    </row>
    <row r="2157" spans="1:6" x14ac:dyDescent="0.2">
      <c r="A2157"/>
      <c r="B2157"/>
      <c r="C2157"/>
      <c r="D2157"/>
      <c r="E2157"/>
      <c r="F2157"/>
    </row>
    <row r="2158" spans="1:6" x14ac:dyDescent="0.2">
      <c r="A2158"/>
      <c r="B2158"/>
      <c r="C2158"/>
      <c r="D2158"/>
      <c r="E2158"/>
      <c r="F2158"/>
    </row>
    <row r="2159" spans="1:6" x14ac:dyDescent="0.2">
      <c r="A2159"/>
      <c r="B2159"/>
      <c r="C2159"/>
      <c r="D2159"/>
      <c r="E2159"/>
      <c r="F2159"/>
    </row>
    <row r="2160" spans="1:6" x14ac:dyDescent="0.2">
      <c r="A2160"/>
      <c r="B2160"/>
      <c r="C2160"/>
      <c r="D2160"/>
      <c r="E2160"/>
      <c r="F2160"/>
    </row>
    <row r="2161" spans="1:6" x14ac:dyDescent="0.2">
      <c r="A2161"/>
      <c r="B2161"/>
      <c r="C2161"/>
      <c r="D2161"/>
      <c r="E2161"/>
      <c r="F2161"/>
    </row>
    <row r="2162" spans="1:6" x14ac:dyDescent="0.2">
      <c r="A2162"/>
      <c r="B2162"/>
      <c r="C2162"/>
      <c r="D2162"/>
      <c r="E2162"/>
      <c r="F2162"/>
    </row>
    <row r="2163" spans="1:6" x14ac:dyDescent="0.2">
      <c r="A2163"/>
      <c r="B2163"/>
      <c r="C2163"/>
      <c r="D2163"/>
      <c r="E2163"/>
      <c r="F2163"/>
    </row>
    <row r="2164" spans="1:6" x14ac:dyDescent="0.2">
      <c r="A2164"/>
      <c r="B2164"/>
      <c r="C2164"/>
      <c r="D2164"/>
      <c r="E2164"/>
      <c r="F2164"/>
    </row>
    <row r="2165" spans="1:6" x14ac:dyDescent="0.2">
      <c r="A2165"/>
      <c r="B2165"/>
      <c r="C2165"/>
      <c r="D2165"/>
      <c r="E2165"/>
      <c r="F2165"/>
    </row>
    <row r="2166" spans="1:6" x14ac:dyDescent="0.2">
      <c r="A2166"/>
      <c r="B2166"/>
      <c r="C2166"/>
      <c r="D2166"/>
      <c r="E2166"/>
      <c r="F2166"/>
    </row>
    <row r="2167" spans="1:6" x14ac:dyDescent="0.2">
      <c r="A2167"/>
      <c r="B2167"/>
      <c r="C2167"/>
      <c r="D2167"/>
      <c r="E2167"/>
      <c r="F2167"/>
    </row>
    <row r="2168" spans="1:6" x14ac:dyDescent="0.2">
      <c r="A2168"/>
      <c r="B2168"/>
      <c r="C2168"/>
      <c r="D2168"/>
      <c r="E2168"/>
      <c r="F2168"/>
    </row>
    <row r="2169" spans="1:6" x14ac:dyDescent="0.2">
      <c r="A2169"/>
      <c r="B2169"/>
      <c r="C2169"/>
      <c r="D2169"/>
      <c r="E2169"/>
      <c r="F2169"/>
    </row>
    <row r="2170" spans="1:6" x14ac:dyDescent="0.2">
      <c r="A2170"/>
      <c r="B2170"/>
      <c r="C2170"/>
      <c r="D2170"/>
      <c r="E2170"/>
      <c r="F2170"/>
    </row>
    <row r="2171" spans="1:6" x14ac:dyDescent="0.2">
      <c r="A2171"/>
      <c r="B2171"/>
      <c r="C2171"/>
      <c r="D2171"/>
      <c r="E2171"/>
      <c r="F2171"/>
    </row>
    <row r="2172" spans="1:6" x14ac:dyDescent="0.2">
      <c r="A2172"/>
      <c r="B2172"/>
      <c r="C2172"/>
      <c r="D2172"/>
      <c r="E2172"/>
      <c r="F2172"/>
    </row>
    <row r="2173" spans="1:6" x14ac:dyDescent="0.2">
      <c r="A2173"/>
      <c r="B2173"/>
      <c r="C2173"/>
      <c r="D2173"/>
      <c r="E2173"/>
      <c r="F2173"/>
    </row>
    <row r="2174" spans="1:6" x14ac:dyDescent="0.2">
      <c r="A2174"/>
      <c r="B2174"/>
      <c r="C2174"/>
      <c r="D2174"/>
      <c r="E2174"/>
      <c r="F2174"/>
    </row>
    <row r="2175" spans="1:6" x14ac:dyDescent="0.2">
      <c r="A2175"/>
      <c r="B2175"/>
      <c r="C2175"/>
      <c r="D2175"/>
      <c r="E2175"/>
      <c r="F2175"/>
    </row>
    <row r="2176" spans="1:6" x14ac:dyDescent="0.2">
      <c r="A2176"/>
      <c r="B2176"/>
      <c r="C2176"/>
      <c r="D2176"/>
      <c r="E2176"/>
      <c r="F2176"/>
    </row>
    <row r="2177" spans="1:6" x14ac:dyDescent="0.2">
      <c r="A2177"/>
      <c r="B2177"/>
      <c r="C2177"/>
      <c r="D2177"/>
      <c r="E2177"/>
      <c r="F2177"/>
    </row>
    <row r="2178" spans="1:6" x14ac:dyDescent="0.2">
      <c r="A2178"/>
      <c r="B2178"/>
      <c r="C2178"/>
      <c r="D2178"/>
      <c r="E2178"/>
      <c r="F2178"/>
    </row>
    <row r="2179" spans="1:6" x14ac:dyDescent="0.2">
      <c r="A2179"/>
      <c r="B2179"/>
      <c r="C2179"/>
      <c r="D2179"/>
      <c r="E2179"/>
      <c r="F2179"/>
    </row>
    <row r="2180" spans="1:6" x14ac:dyDescent="0.2">
      <c r="A2180"/>
      <c r="B2180"/>
      <c r="C2180"/>
      <c r="D2180"/>
      <c r="E2180"/>
      <c r="F2180"/>
    </row>
    <row r="2181" spans="1:6" x14ac:dyDescent="0.2">
      <c r="A2181"/>
      <c r="B2181"/>
      <c r="C2181"/>
      <c r="D2181"/>
      <c r="E2181"/>
      <c r="F2181"/>
    </row>
    <row r="2182" spans="1:6" x14ac:dyDescent="0.2">
      <c r="A2182"/>
      <c r="B2182"/>
      <c r="C2182"/>
      <c r="D2182"/>
      <c r="E2182"/>
      <c r="F2182"/>
    </row>
    <row r="2183" spans="1:6" x14ac:dyDescent="0.2">
      <c r="A2183"/>
      <c r="B2183"/>
      <c r="C2183"/>
      <c r="D2183"/>
      <c r="E2183"/>
      <c r="F2183"/>
    </row>
    <row r="2184" spans="1:6" x14ac:dyDescent="0.2">
      <c r="A2184"/>
      <c r="B2184"/>
      <c r="C2184"/>
      <c r="D2184"/>
      <c r="E2184"/>
      <c r="F2184"/>
    </row>
    <row r="2185" spans="1:6" x14ac:dyDescent="0.2">
      <c r="A2185"/>
      <c r="B2185"/>
      <c r="C2185"/>
      <c r="D2185"/>
      <c r="E2185"/>
      <c r="F2185"/>
    </row>
    <row r="2186" spans="1:6" x14ac:dyDescent="0.2">
      <c r="A2186"/>
      <c r="B2186"/>
      <c r="C2186"/>
      <c r="D2186"/>
      <c r="E2186"/>
      <c r="F2186"/>
    </row>
    <row r="2187" spans="1:6" x14ac:dyDescent="0.2">
      <c r="A2187"/>
      <c r="B2187"/>
      <c r="C2187"/>
      <c r="D2187"/>
      <c r="E2187"/>
      <c r="F2187"/>
    </row>
    <row r="2188" spans="1:6" x14ac:dyDescent="0.2">
      <c r="A2188"/>
      <c r="B2188"/>
      <c r="C2188"/>
      <c r="D2188"/>
      <c r="E2188"/>
      <c r="F2188"/>
    </row>
    <row r="2189" spans="1:6" x14ac:dyDescent="0.2">
      <c r="A2189"/>
      <c r="B2189"/>
      <c r="C2189"/>
      <c r="D2189"/>
      <c r="E2189"/>
      <c r="F2189"/>
    </row>
    <row r="2190" spans="1:6" x14ac:dyDescent="0.2">
      <c r="A2190"/>
      <c r="B2190"/>
      <c r="C2190"/>
      <c r="D2190"/>
      <c r="E2190"/>
      <c r="F2190"/>
    </row>
    <row r="2191" spans="1:6" x14ac:dyDescent="0.2">
      <c r="A2191"/>
      <c r="B2191"/>
      <c r="C2191"/>
      <c r="D2191"/>
      <c r="E2191"/>
      <c r="F2191"/>
    </row>
    <row r="2192" spans="1:6" x14ac:dyDescent="0.2">
      <c r="A2192"/>
      <c r="B2192"/>
      <c r="C2192"/>
      <c r="D2192"/>
      <c r="E2192"/>
      <c r="F2192"/>
    </row>
    <row r="2193" spans="1:6" x14ac:dyDescent="0.2">
      <c r="A2193"/>
      <c r="B2193"/>
      <c r="C2193"/>
      <c r="D2193"/>
      <c r="E2193"/>
      <c r="F2193"/>
    </row>
    <row r="2194" spans="1:6" x14ac:dyDescent="0.2">
      <c r="A2194"/>
      <c r="B2194"/>
      <c r="C2194"/>
      <c r="D2194"/>
      <c r="E2194"/>
      <c r="F2194"/>
    </row>
    <row r="2195" spans="1:6" x14ac:dyDescent="0.2">
      <c r="A2195"/>
      <c r="B2195"/>
      <c r="C2195"/>
      <c r="D2195"/>
      <c r="E2195"/>
      <c r="F2195"/>
    </row>
    <row r="2196" spans="1:6" x14ac:dyDescent="0.2">
      <c r="A2196"/>
      <c r="B2196"/>
      <c r="C2196"/>
      <c r="D2196"/>
      <c r="E2196"/>
      <c r="F2196"/>
    </row>
    <row r="2197" spans="1:6" x14ac:dyDescent="0.2">
      <c r="A2197"/>
      <c r="B2197"/>
      <c r="C2197"/>
      <c r="D2197"/>
      <c r="E2197"/>
      <c r="F2197"/>
    </row>
    <row r="2198" spans="1:6" x14ac:dyDescent="0.2">
      <c r="A2198"/>
      <c r="B2198"/>
      <c r="C2198"/>
      <c r="D2198"/>
      <c r="E2198"/>
      <c r="F2198"/>
    </row>
    <row r="2199" spans="1:6" x14ac:dyDescent="0.2">
      <c r="A2199"/>
      <c r="B2199"/>
      <c r="C2199"/>
      <c r="D2199"/>
      <c r="E2199"/>
      <c r="F2199"/>
    </row>
    <row r="2200" spans="1:6" x14ac:dyDescent="0.2">
      <c r="A2200"/>
      <c r="B2200"/>
      <c r="C2200"/>
      <c r="D2200"/>
      <c r="E2200"/>
      <c r="F2200"/>
    </row>
    <row r="2201" spans="1:6" x14ac:dyDescent="0.2">
      <c r="A2201"/>
      <c r="B2201"/>
      <c r="C2201"/>
      <c r="D2201"/>
      <c r="E2201"/>
      <c r="F2201"/>
    </row>
    <row r="2202" spans="1:6" x14ac:dyDescent="0.2">
      <c r="A2202"/>
      <c r="B2202"/>
      <c r="C2202"/>
      <c r="D2202"/>
      <c r="E2202"/>
      <c r="F2202"/>
    </row>
    <row r="2203" spans="1:6" x14ac:dyDescent="0.2">
      <c r="A2203"/>
      <c r="B2203"/>
      <c r="C2203"/>
      <c r="D2203"/>
      <c r="E2203"/>
      <c r="F2203"/>
    </row>
    <row r="2204" spans="1:6" x14ac:dyDescent="0.2">
      <c r="A2204"/>
      <c r="B2204"/>
      <c r="C2204"/>
      <c r="D2204"/>
      <c r="E2204"/>
      <c r="F2204"/>
    </row>
    <row r="2205" spans="1:6" x14ac:dyDescent="0.2">
      <c r="A2205"/>
      <c r="B2205"/>
      <c r="C2205"/>
      <c r="D2205"/>
      <c r="E2205"/>
      <c r="F2205"/>
    </row>
    <row r="2206" spans="1:6" x14ac:dyDescent="0.2">
      <c r="A2206"/>
      <c r="B2206"/>
      <c r="C2206"/>
      <c r="D2206"/>
      <c r="E2206"/>
      <c r="F2206"/>
    </row>
    <row r="2207" spans="1:6" x14ac:dyDescent="0.2">
      <c r="A2207"/>
      <c r="B2207"/>
      <c r="C2207"/>
      <c r="D2207"/>
      <c r="E2207"/>
      <c r="F2207"/>
    </row>
    <row r="2208" spans="1:6" x14ac:dyDescent="0.2">
      <c r="A2208"/>
      <c r="B2208"/>
      <c r="C2208"/>
      <c r="D2208"/>
      <c r="E2208"/>
      <c r="F2208"/>
    </row>
    <row r="2209" spans="1:6" x14ac:dyDescent="0.2">
      <c r="A2209"/>
      <c r="B2209"/>
      <c r="C2209"/>
      <c r="D2209"/>
      <c r="E2209"/>
      <c r="F2209"/>
    </row>
    <row r="2210" spans="1:6" x14ac:dyDescent="0.2">
      <c r="A2210"/>
      <c r="B2210"/>
      <c r="C2210"/>
      <c r="D2210"/>
      <c r="E2210"/>
      <c r="F2210"/>
    </row>
    <row r="2211" spans="1:6" x14ac:dyDescent="0.2">
      <c r="A2211"/>
      <c r="B2211"/>
      <c r="C2211"/>
      <c r="D2211"/>
      <c r="E2211"/>
      <c r="F2211"/>
    </row>
    <row r="2212" spans="1:6" x14ac:dyDescent="0.2">
      <c r="A2212"/>
      <c r="B2212"/>
      <c r="C2212"/>
      <c r="D2212"/>
      <c r="E2212"/>
      <c r="F2212"/>
    </row>
    <row r="2213" spans="1:6" x14ac:dyDescent="0.2">
      <c r="A2213"/>
      <c r="B2213"/>
      <c r="C2213"/>
      <c r="D2213"/>
      <c r="E2213"/>
      <c r="F2213"/>
    </row>
    <row r="2214" spans="1:6" x14ac:dyDescent="0.2">
      <c r="A2214"/>
      <c r="B2214"/>
      <c r="C2214"/>
      <c r="D2214"/>
      <c r="E2214"/>
      <c r="F2214"/>
    </row>
    <row r="2215" spans="1:6" x14ac:dyDescent="0.2">
      <c r="A2215"/>
      <c r="B2215"/>
      <c r="C2215"/>
      <c r="D2215"/>
      <c r="E2215"/>
      <c r="F2215"/>
    </row>
    <row r="2216" spans="1:6" x14ac:dyDescent="0.2">
      <c r="A2216"/>
      <c r="B2216"/>
      <c r="C2216"/>
      <c r="D2216"/>
      <c r="E2216"/>
      <c r="F2216"/>
    </row>
    <row r="2217" spans="1:6" x14ac:dyDescent="0.2">
      <c r="A2217"/>
      <c r="B2217"/>
      <c r="C2217"/>
      <c r="D2217"/>
      <c r="E2217"/>
      <c r="F2217"/>
    </row>
    <row r="2218" spans="1:6" x14ac:dyDescent="0.2">
      <c r="A2218"/>
      <c r="B2218"/>
      <c r="C2218"/>
      <c r="D2218"/>
      <c r="E2218"/>
      <c r="F2218"/>
    </row>
    <row r="2219" spans="1:6" x14ac:dyDescent="0.2">
      <c r="A2219"/>
      <c r="B2219"/>
      <c r="C2219"/>
      <c r="D2219"/>
      <c r="E2219"/>
      <c r="F2219"/>
    </row>
    <row r="2220" spans="1:6" x14ac:dyDescent="0.2">
      <c r="A2220"/>
      <c r="B2220"/>
      <c r="C2220"/>
      <c r="D2220"/>
      <c r="E2220"/>
      <c r="F2220"/>
    </row>
    <row r="2221" spans="1:6" x14ac:dyDescent="0.2">
      <c r="A2221"/>
      <c r="B2221"/>
      <c r="C2221"/>
      <c r="D2221"/>
      <c r="E2221"/>
      <c r="F2221"/>
    </row>
    <row r="2222" spans="1:6" x14ac:dyDescent="0.2">
      <c r="A2222"/>
      <c r="B2222"/>
      <c r="C2222"/>
      <c r="D2222"/>
      <c r="E2222"/>
      <c r="F2222"/>
    </row>
    <row r="2223" spans="1:6" x14ac:dyDescent="0.2">
      <c r="A2223"/>
      <c r="B2223"/>
      <c r="C2223"/>
      <c r="D2223"/>
      <c r="E2223"/>
      <c r="F2223"/>
    </row>
    <row r="2224" spans="1:6" x14ac:dyDescent="0.2">
      <c r="A2224"/>
      <c r="B2224"/>
      <c r="C2224"/>
      <c r="D2224"/>
      <c r="E2224"/>
      <c r="F2224"/>
    </row>
    <row r="2225" spans="1:6" x14ac:dyDescent="0.2">
      <c r="A2225"/>
      <c r="B2225"/>
      <c r="C2225"/>
      <c r="D2225"/>
      <c r="E2225"/>
      <c r="F2225"/>
    </row>
    <row r="2226" spans="1:6" x14ac:dyDescent="0.2">
      <c r="A2226"/>
      <c r="B2226"/>
      <c r="C2226"/>
      <c r="D2226"/>
      <c r="E2226"/>
      <c r="F2226"/>
    </row>
    <row r="2227" spans="1:6" x14ac:dyDescent="0.2">
      <c r="A2227"/>
      <c r="B2227"/>
      <c r="C2227"/>
      <c r="D2227"/>
      <c r="E2227"/>
      <c r="F2227"/>
    </row>
    <row r="2228" spans="1:6" x14ac:dyDescent="0.2">
      <c r="A2228"/>
      <c r="B2228"/>
      <c r="C2228"/>
      <c r="D2228"/>
      <c r="E2228"/>
      <c r="F2228"/>
    </row>
    <row r="2229" spans="1:6" x14ac:dyDescent="0.2">
      <c r="A2229"/>
      <c r="B2229"/>
      <c r="C2229"/>
      <c r="D2229"/>
      <c r="E2229"/>
      <c r="F2229"/>
    </row>
    <row r="2230" spans="1:6" x14ac:dyDescent="0.2">
      <c r="A2230"/>
      <c r="B2230"/>
      <c r="C2230"/>
      <c r="D2230"/>
      <c r="E2230"/>
      <c r="F2230"/>
    </row>
    <row r="2231" spans="1:6" x14ac:dyDescent="0.2">
      <c r="A2231"/>
      <c r="B2231"/>
      <c r="C2231"/>
      <c r="D2231"/>
      <c r="E2231"/>
      <c r="F2231"/>
    </row>
    <row r="2232" spans="1:6" x14ac:dyDescent="0.2">
      <c r="A2232"/>
      <c r="B2232"/>
      <c r="C2232"/>
      <c r="D2232"/>
      <c r="E2232"/>
      <c r="F2232"/>
    </row>
    <row r="2233" spans="1:6" x14ac:dyDescent="0.2">
      <c r="A2233"/>
      <c r="B2233"/>
      <c r="C2233"/>
      <c r="D2233"/>
      <c r="E2233"/>
      <c r="F2233"/>
    </row>
    <row r="2234" spans="1:6" x14ac:dyDescent="0.2">
      <c r="A2234"/>
      <c r="B2234"/>
      <c r="C2234"/>
      <c r="D2234"/>
      <c r="E2234"/>
      <c r="F2234"/>
    </row>
    <row r="2235" spans="1:6" x14ac:dyDescent="0.2">
      <c r="A2235"/>
      <c r="B2235"/>
      <c r="C2235"/>
      <c r="D2235"/>
      <c r="E2235"/>
      <c r="F2235"/>
    </row>
    <row r="2236" spans="1:6" x14ac:dyDescent="0.2">
      <c r="A2236"/>
      <c r="B2236"/>
      <c r="C2236"/>
      <c r="D2236"/>
      <c r="E2236"/>
      <c r="F2236"/>
    </row>
    <row r="2237" spans="1:6" x14ac:dyDescent="0.2">
      <c r="A2237"/>
      <c r="B2237"/>
      <c r="C2237"/>
      <c r="D2237"/>
      <c r="E2237"/>
      <c r="F2237"/>
    </row>
    <row r="2238" spans="1:6" x14ac:dyDescent="0.2">
      <c r="A2238"/>
      <c r="B2238"/>
      <c r="C2238"/>
      <c r="D2238"/>
      <c r="E2238"/>
      <c r="F2238"/>
    </row>
    <row r="2239" spans="1:6" x14ac:dyDescent="0.2">
      <c r="A2239"/>
      <c r="B2239"/>
      <c r="C2239"/>
      <c r="D2239"/>
      <c r="E2239"/>
      <c r="F2239"/>
    </row>
    <row r="2240" spans="1:6" x14ac:dyDescent="0.2">
      <c r="A2240"/>
      <c r="B2240"/>
      <c r="C2240"/>
      <c r="D2240"/>
      <c r="E2240"/>
      <c r="F2240"/>
    </row>
    <row r="2241" spans="1:6" x14ac:dyDescent="0.2">
      <c r="A2241"/>
      <c r="B2241"/>
      <c r="C2241"/>
      <c r="D2241"/>
      <c r="E2241"/>
      <c r="F2241"/>
    </row>
    <row r="2242" spans="1:6" x14ac:dyDescent="0.2">
      <c r="A2242"/>
      <c r="B2242"/>
      <c r="C2242"/>
      <c r="D2242"/>
      <c r="E2242"/>
      <c r="F2242"/>
    </row>
    <row r="2243" spans="1:6" x14ac:dyDescent="0.2">
      <c r="A2243"/>
      <c r="B2243"/>
      <c r="C2243"/>
      <c r="D2243"/>
      <c r="E2243"/>
      <c r="F2243"/>
    </row>
    <row r="2244" spans="1:6" x14ac:dyDescent="0.2">
      <c r="A2244"/>
      <c r="B2244"/>
      <c r="C2244"/>
      <c r="D2244"/>
      <c r="E2244"/>
      <c r="F2244"/>
    </row>
    <row r="2245" spans="1:6" x14ac:dyDescent="0.2">
      <c r="A2245"/>
      <c r="B2245"/>
      <c r="C2245"/>
      <c r="D2245"/>
      <c r="E2245"/>
      <c r="F2245"/>
    </row>
    <row r="2246" spans="1:6" x14ac:dyDescent="0.2">
      <c r="A2246"/>
      <c r="B2246"/>
      <c r="C2246"/>
      <c r="D2246"/>
      <c r="E2246"/>
      <c r="F2246"/>
    </row>
    <row r="2247" spans="1:6" x14ac:dyDescent="0.2">
      <c r="A2247"/>
      <c r="B2247"/>
      <c r="C2247"/>
      <c r="D2247"/>
      <c r="E2247"/>
      <c r="F2247"/>
    </row>
    <row r="2248" spans="1:6" x14ac:dyDescent="0.2">
      <c r="A2248"/>
      <c r="B2248"/>
      <c r="C2248"/>
      <c r="D2248"/>
      <c r="E2248"/>
      <c r="F2248"/>
    </row>
    <row r="2249" spans="1:6" x14ac:dyDescent="0.2">
      <c r="A2249"/>
      <c r="B2249"/>
      <c r="C2249"/>
      <c r="D2249"/>
      <c r="E2249"/>
      <c r="F2249"/>
    </row>
    <row r="2250" spans="1:6" x14ac:dyDescent="0.2">
      <c r="A2250"/>
      <c r="B2250"/>
      <c r="C2250"/>
      <c r="D2250"/>
      <c r="E2250"/>
      <c r="F2250"/>
    </row>
    <row r="2251" spans="1:6" x14ac:dyDescent="0.2">
      <c r="A2251"/>
      <c r="B2251"/>
      <c r="C2251"/>
      <c r="D2251"/>
      <c r="E2251"/>
      <c r="F2251"/>
    </row>
    <row r="2252" spans="1:6" x14ac:dyDescent="0.2">
      <c r="A2252"/>
      <c r="B2252"/>
      <c r="C2252"/>
      <c r="D2252"/>
      <c r="E2252"/>
      <c r="F2252"/>
    </row>
    <row r="2253" spans="1:6" x14ac:dyDescent="0.2">
      <c r="A2253"/>
      <c r="B2253"/>
      <c r="C2253"/>
      <c r="D2253"/>
      <c r="E2253"/>
      <c r="F2253"/>
    </row>
    <row r="2254" spans="1:6" x14ac:dyDescent="0.2">
      <c r="A2254"/>
      <c r="B2254"/>
      <c r="C2254"/>
      <c r="D2254"/>
      <c r="E2254"/>
      <c r="F2254"/>
    </row>
    <row r="2255" spans="1:6" x14ac:dyDescent="0.2">
      <c r="A2255"/>
      <c r="B2255"/>
      <c r="C2255"/>
      <c r="D2255"/>
      <c r="E2255"/>
      <c r="F2255"/>
    </row>
    <row r="2256" spans="1:6" x14ac:dyDescent="0.2">
      <c r="A2256"/>
      <c r="B2256"/>
      <c r="C2256"/>
      <c r="D2256"/>
      <c r="E2256"/>
      <c r="F2256"/>
    </row>
    <row r="2257" spans="1:6" x14ac:dyDescent="0.2">
      <c r="A2257"/>
      <c r="B2257"/>
      <c r="C2257"/>
      <c r="D2257"/>
      <c r="E2257"/>
      <c r="F2257"/>
    </row>
    <row r="2258" spans="1:6" x14ac:dyDescent="0.2">
      <c r="A2258"/>
      <c r="B2258"/>
      <c r="C2258"/>
      <c r="D2258"/>
      <c r="E2258"/>
      <c r="F2258"/>
    </row>
    <row r="2259" spans="1:6" x14ac:dyDescent="0.2">
      <c r="A2259"/>
      <c r="B2259"/>
      <c r="C2259"/>
      <c r="D2259"/>
      <c r="E2259"/>
      <c r="F2259"/>
    </row>
    <row r="2260" spans="1:6" x14ac:dyDescent="0.2">
      <c r="A2260"/>
      <c r="B2260"/>
      <c r="C2260"/>
      <c r="D2260"/>
      <c r="E2260"/>
      <c r="F2260"/>
    </row>
    <row r="2261" spans="1:6" x14ac:dyDescent="0.2">
      <c r="A2261"/>
      <c r="B2261"/>
      <c r="C2261"/>
      <c r="D2261"/>
      <c r="E2261"/>
      <c r="F2261"/>
    </row>
    <row r="2262" spans="1:6" x14ac:dyDescent="0.2">
      <c r="A2262"/>
      <c r="B2262"/>
      <c r="C2262"/>
      <c r="D2262"/>
      <c r="E2262"/>
      <c r="F2262"/>
    </row>
    <row r="2263" spans="1:6" x14ac:dyDescent="0.2">
      <c r="A2263"/>
      <c r="B2263"/>
      <c r="C2263"/>
      <c r="D2263"/>
      <c r="E2263"/>
      <c r="F2263"/>
    </row>
    <row r="2264" spans="1:6" x14ac:dyDescent="0.2">
      <c r="A2264"/>
      <c r="B2264"/>
      <c r="C2264"/>
      <c r="D2264"/>
      <c r="E2264"/>
      <c r="F2264"/>
    </row>
    <row r="2265" spans="1:6" x14ac:dyDescent="0.2">
      <c r="A2265"/>
      <c r="B2265"/>
      <c r="C2265"/>
      <c r="D2265"/>
      <c r="E2265"/>
      <c r="F2265"/>
    </row>
    <row r="2266" spans="1:6" x14ac:dyDescent="0.2">
      <c r="A2266"/>
      <c r="B2266"/>
      <c r="C2266"/>
      <c r="D2266"/>
      <c r="E2266"/>
      <c r="F2266"/>
    </row>
    <row r="2267" spans="1:6" x14ac:dyDescent="0.2">
      <c r="A2267"/>
      <c r="B2267"/>
      <c r="C2267"/>
      <c r="D2267"/>
      <c r="E2267"/>
      <c r="F2267"/>
    </row>
    <row r="2268" spans="1:6" x14ac:dyDescent="0.2">
      <c r="A2268"/>
      <c r="B2268"/>
      <c r="C2268"/>
      <c r="D2268"/>
      <c r="E2268"/>
      <c r="F2268"/>
    </row>
    <row r="2269" spans="1:6" x14ac:dyDescent="0.2">
      <c r="A2269"/>
      <c r="B2269"/>
      <c r="C2269"/>
      <c r="D2269"/>
      <c r="E2269"/>
      <c r="F2269"/>
    </row>
    <row r="2270" spans="1:6" x14ac:dyDescent="0.2">
      <c r="A2270"/>
      <c r="B2270"/>
      <c r="C2270"/>
      <c r="D2270"/>
      <c r="E2270"/>
      <c r="F2270"/>
    </row>
    <row r="2271" spans="1:6" x14ac:dyDescent="0.2">
      <c r="A2271"/>
      <c r="B2271"/>
      <c r="C2271"/>
      <c r="D2271"/>
      <c r="E2271"/>
      <c r="F2271"/>
    </row>
    <row r="2272" spans="1:6" x14ac:dyDescent="0.2">
      <c r="A2272"/>
      <c r="B2272"/>
      <c r="C2272"/>
      <c r="D2272"/>
      <c r="E2272"/>
      <c r="F2272"/>
    </row>
    <row r="2273" spans="1:6" x14ac:dyDescent="0.2">
      <c r="A2273"/>
      <c r="B2273"/>
      <c r="C2273"/>
      <c r="D2273"/>
      <c r="E2273"/>
      <c r="F2273"/>
    </row>
    <row r="2274" spans="1:6" x14ac:dyDescent="0.2">
      <c r="A2274"/>
      <c r="B2274"/>
      <c r="C2274"/>
      <c r="D2274"/>
      <c r="E2274"/>
      <c r="F2274"/>
    </row>
    <row r="2275" spans="1:6" x14ac:dyDescent="0.2">
      <c r="A2275"/>
      <c r="B2275"/>
      <c r="C2275"/>
      <c r="D2275"/>
      <c r="E2275"/>
      <c r="F2275"/>
    </row>
    <row r="2276" spans="1:6" x14ac:dyDescent="0.2">
      <c r="A2276"/>
      <c r="B2276"/>
      <c r="C2276"/>
      <c r="D2276"/>
      <c r="E2276"/>
      <c r="F2276"/>
    </row>
    <row r="2277" spans="1:6" x14ac:dyDescent="0.2">
      <c r="A2277"/>
      <c r="B2277"/>
      <c r="C2277"/>
      <c r="D2277"/>
      <c r="E2277"/>
      <c r="F2277"/>
    </row>
    <row r="2278" spans="1:6" x14ac:dyDescent="0.2">
      <c r="A2278"/>
      <c r="B2278"/>
      <c r="C2278"/>
      <c r="D2278"/>
      <c r="E2278"/>
      <c r="F2278"/>
    </row>
    <row r="2279" spans="1:6" x14ac:dyDescent="0.2">
      <c r="A2279"/>
      <c r="B2279"/>
      <c r="C2279"/>
      <c r="D2279"/>
      <c r="E2279"/>
      <c r="F2279"/>
    </row>
    <row r="2280" spans="1:6" x14ac:dyDescent="0.2">
      <c r="A2280"/>
      <c r="B2280"/>
      <c r="C2280"/>
      <c r="D2280"/>
      <c r="E2280"/>
      <c r="F2280"/>
    </row>
    <row r="2281" spans="1:6" x14ac:dyDescent="0.2">
      <c r="A2281"/>
      <c r="B2281"/>
      <c r="C2281"/>
      <c r="D2281"/>
      <c r="E2281"/>
      <c r="F2281"/>
    </row>
    <row r="2282" spans="1:6" x14ac:dyDescent="0.2">
      <c r="A2282"/>
      <c r="B2282"/>
      <c r="C2282"/>
      <c r="D2282"/>
      <c r="E2282"/>
      <c r="F2282"/>
    </row>
    <row r="2283" spans="1:6" x14ac:dyDescent="0.2">
      <c r="A2283"/>
      <c r="B2283"/>
      <c r="C2283"/>
      <c r="D2283"/>
      <c r="E2283"/>
      <c r="F2283"/>
    </row>
    <row r="2284" spans="1:6" x14ac:dyDescent="0.2">
      <c r="A2284"/>
      <c r="B2284"/>
      <c r="C2284"/>
      <c r="D2284"/>
      <c r="E2284"/>
      <c r="F2284"/>
    </row>
    <row r="2285" spans="1:6" x14ac:dyDescent="0.2">
      <c r="A2285"/>
      <c r="B2285"/>
      <c r="C2285"/>
      <c r="D2285"/>
      <c r="E2285"/>
      <c r="F2285"/>
    </row>
    <row r="2286" spans="1:6" x14ac:dyDescent="0.2">
      <c r="A2286"/>
      <c r="B2286"/>
      <c r="C2286"/>
      <c r="D2286"/>
      <c r="E2286"/>
      <c r="F2286"/>
    </row>
    <row r="2287" spans="1:6" x14ac:dyDescent="0.2">
      <c r="A2287"/>
      <c r="B2287"/>
      <c r="C2287"/>
      <c r="D2287"/>
      <c r="E2287"/>
      <c r="F2287"/>
    </row>
    <row r="2288" spans="1:6" x14ac:dyDescent="0.2">
      <c r="A2288"/>
      <c r="B2288"/>
      <c r="C2288"/>
      <c r="D2288"/>
      <c r="E2288"/>
      <c r="F2288"/>
    </row>
    <row r="2289" spans="1:6" x14ac:dyDescent="0.2">
      <c r="A2289"/>
      <c r="B2289"/>
      <c r="C2289"/>
      <c r="D2289"/>
      <c r="E2289"/>
      <c r="F2289"/>
    </row>
    <row r="2290" spans="1:6" x14ac:dyDescent="0.2">
      <c r="A2290"/>
      <c r="B2290"/>
      <c r="C2290"/>
      <c r="D2290"/>
      <c r="E2290"/>
      <c r="F2290"/>
    </row>
    <row r="2291" spans="1:6" x14ac:dyDescent="0.2">
      <c r="A2291"/>
      <c r="B2291"/>
      <c r="C2291"/>
      <c r="D2291"/>
      <c r="E2291"/>
      <c r="F2291"/>
    </row>
    <row r="2292" spans="1:6" x14ac:dyDescent="0.2">
      <c r="A2292"/>
      <c r="B2292"/>
      <c r="C2292"/>
      <c r="D2292"/>
      <c r="E2292"/>
      <c r="F2292"/>
    </row>
    <row r="2293" spans="1:6" x14ac:dyDescent="0.2">
      <c r="A2293"/>
      <c r="B2293"/>
      <c r="C2293"/>
      <c r="D2293"/>
      <c r="E2293"/>
      <c r="F2293"/>
    </row>
    <row r="2294" spans="1:6" x14ac:dyDescent="0.2">
      <c r="A2294"/>
      <c r="B2294"/>
      <c r="C2294"/>
      <c r="D2294"/>
      <c r="E2294"/>
      <c r="F2294"/>
    </row>
    <row r="2295" spans="1:6" x14ac:dyDescent="0.2">
      <c r="A2295"/>
      <c r="B2295"/>
      <c r="C2295"/>
      <c r="D2295"/>
      <c r="E2295"/>
      <c r="F2295"/>
    </row>
    <row r="2296" spans="1:6" x14ac:dyDescent="0.2">
      <c r="A2296"/>
      <c r="B2296"/>
      <c r="C2296"/>
      <c r="D2296"/>
      <c r="E2296"/>
      <c r="F2296"/>
    </row>
    <row r="2297" spans="1:6" x14ac:dyDescent="0.2">
      <c r="A2297"/>
      <c r="B2297"/>
      <c r="C2297"/>
      <c r="D2297"/>
      <c r="E2297"/>
      <c r="F2297"/>
    </row>
    <row r="2298" spans="1:6" x14ac:dyDescent="0.2">
      <c r="A2298"/>
      <c r="B2298"/>
      <c r="C2298"/>
      <c r="D2298"/>
      <c r="E2298"/>
      <c r="F2298"/>
    </row>
    <row r="2299" spans="1:6" x14ac:dyDescent="0.2">
      <c r="A2299"/>
      <c r="B2299"/>
      <c r="C2299"/>
      <c r="D2299"/>
      <c r="E2299"/>
      <c r="F2299"/>
    </row>
    <row r="2300" spans="1:6" x14ac:dyDescent="0.2">
      <c r="A2300"/>
      <c r="B2300"/>
      <c r="C2300"/>
      <c r="D2300"/>
      <c r="E2300"/>
      <c r="F2300"/>
    </row>
    <row r="2301" spans="1:6" x14ac:dyDescent="0.2">
      <c r="A2301"/>
      <c r="B2301"/>
      <c r="C2301"/>
      <c r="D2301"/>
      <c r="E2301"/>
      <c r="F2301"/>
    </row>
    <row r="2302" spans="1:6" x14ac:dyDescent="0.2">
      <c r="A2302"/>
      <c r="B2302"/>
      <c r="C2302"/>
      <c r="D2302"/>
      <c r="E2302"/>
      <c r="F2302"/>
    </row>
    <row r="2303" spans="1:6" x14ac:dyDescent="0.2">
      <c r="A2303"/>
      <c r="B2303"/>
      <c r="C2303"/>
      <c r="D2303"/>
      <c r="E2303"/>
      <c r="F2303"/>
    </row>
    <row r="2304" spans="1:6" x14ac:dyDescent="0.2">
      <c r="A2304"/>
      <c r="B2304"/>
      <c r="C2304"/>
      <c r="D2304"/>
      <c r="E2304"/>
      <c r="F2304"/>
    </row>
    <row r="2305" spans="1:6" x14ac:dyDescent="0.2">
      <c r="A2305"/>
      <c r="B2305"/>
      <c r="C2305"/>
      <c r="D2305"/>
      <c r="E2305"/>
      <c r="F2305"/>
    </row>
    <row r="2306" spans="1:6" x14ac:dyDescent="0.2">
      <c r="A2306"/>
      <c r="B2306"/>
      <c r="C2306"/>
      <c r="D2306"/>
      <c r="E2306"/>
      <c r="F2306"/>
    </row>
    <row r="2307" spans="1:6" x14ac:dyDescent="0.2">
      <c r="A2307"/>
      <c r="B2307"/>
      <c r="C2307"/>
      <c r="D2307"/>
      <c r="E2307"/>
      <c r="F2307"/>
    </row>
    <row r="2308" spans="1:6" x14ac:dyDescent="0.2">
      <c r="A2308"/>
      <c r="B2308"/>
      <c r="C2308"/>
      <c r="D2308"/>
      <c r="E2308"/>
      <c r="F2308"/>
    </row>
    <row r="2309" spans="1:6" x14ac:dyDescent="0.2">
      <c r="A2309"/>
      <c r="B2309"/>
      <c r="C2309"/>
      <c r="D2309"/>
      <c r="E2309"/>
      <c r="F2309"/>
    </row>
    <row r="2310" spans="1:6" x14ac:dyDescent="0.2">
      <c r="A2310"/>
      <c r="B2310"/>
      <c r="C2310"/>
      <c r="D2310"/>
      <c r="E2310"/>
      <c r="F2310"/>
    </row>
    <row r="2311" spans="1:6" x14ac:dyDescent="0.2">
      <c r="A2311"/>
      <c r="B2311"/>
      <c r="C2311"/>
      <c r="D2311"/>
      <c r="E2311"/>
      <c r="F2311"/>
    </row>
    <row r="2312" spans="1:6" x14ac:dyDescent="0.2">
      <c r="A2312"/>
      <c r="B2312"/>
      <c r="C2312"/>
      <c r="D2312"/>
      <c r="E2312"/>
      <c r="F2312"/>
    </row>
    <row r="2313" spans="1:6" x14ac:dyDescent="0.2">
      <c r="A2313"/>
      <c r="B2313"/>
      <c r="C2313"/>
      <c r="D2313"/>
      <c r="E2313"/>
      <c r="F2313"/>
    </row>
    <row r="2314" spans="1:6" x14ac:dyDescent="0.2">
      <c r="A2314"/>
      <c r="B2314"/>
      <c r="C2314"/>
      <c r="D2314"/>
      <c r="E2314"/>
      <c r="F2314"/>
    </row>
    <row r="2315" spans="1:6" x14ac:dyDescent="0.2">
      <c r="A2315"/>
      <c r="B2315"/>
      <c r="C2315"/>
      <c r="D2315"/>
      <c r="E2315"/>
      <c r="F2315"/>
    </row>
    <row r="2316" spans="1:6" x14ac:dyDescent="0.2">
      <c r="A2316"/>
      <c r="B2316"/>
      <c r="C2316"/>
      <c r="D2316"/>
      <c r="E2316"/>
      <c r="F2316"/>
    </row>
    <row r="2317" spans="1:6" x14ac:dyDescent="0.2">
      <c r="A2317"/>
      <c r="B2317"/>
      <c r="C2317"/>
      <c r="D2317"/>
      <c r="E2317"/>
      <c r="F2317"/>
    </row>
    <row r="2318" spans="1:6" x14ac:dyDescent="0.2">
      <c r="A2318"/>
      <c r="B2318"/>
      <c r="C2318"/>
      <c r="D2318"/>
      <c r="E2318"/>
      <c r="F2318"/>
    </row>
    <row r="2319" spans="1:6" x14ac:dyDescent="0.2">
      <c r="A2319"/>
      <c r="B2319"/>
      <c r="C2319"/>
      <c r="D2319"/>
      <c r="E2319"/>
      <c r="F2319"/>
    </row>
    <row r="2320" spans="1:6" x14ac:dyDescent="0.2">
      <c r="A2320"/>
      <c r="B2320"/>
      <c r="C2320"/>
      <c r="D2320"/>
      <c r="E2320"/>
      <c r="F2320"/>
    </row>
    <row r="2321" spans="1:6" x14ac:dyDescent="0.2">
      <c r="A2321"/>
      <c r="B2321"/>
      <c r="C2321"/>
      <c r="D2321"/>
      <c r="E2321"/>
      <c r="F2321"/>
    </row>
    <row r="2322" spans="1:6" x14ac:dyDescent="0.2">
      <c r="A2322"/>
      <c r="B2322"/>
      <c r="C2322"/>
      <c r="D2322"/>
      <c r="E2322"/>
      <c r="F2322"/>
    </row>
    <row r="2323" spans="1:6" x14ac:dyDescent="0.2">
      <c r="A2323"/>
      <c r="B2323"/>
      <c r="C2323"/>
      <c r="D2323"/>
      <c r="E2323"/>
      <c r="F2323"/>
    </row>
    <row r="2324" spans="1:6" x14ac:dyDescent="0.2">
      <c r="A2324"/>
      <c r="B2324"/>
      <c r="C2324"/>
      <c r="D2324"/>
      <c r="E2324"/>
      <c r="F2324"/>
    </row>
    <row r="2325" spans="1:6" x14ac:dyDescent="0.2">
      <c r="A2325"/>
      <c r="B2325"/>
      <c r="C2325"/>
      <c r="D2325"/>
      <c r="E2325"/>
      <c r="F2325"/>
    </row>
    <row r="2326" spans="1:6" x14ac:dyDescent="0.2">
      <c r="A2326"/>
      <c r="B2326"/>
      <c r="C2326"/>
      <c r="D2326"/>
      <c r="E2326"/>
      <c r="F2326"/>
    </row>
    <row r="2327" spans="1:6" x14ac:dyDescent="0.2">
      <c r="A2327"/>
      <c r="B2327"/>
      <c r="C2327"/>
      <c r="D2327"/>
      <c r="E2327"/>
      <c r="F2327"/>
    </row>
    <row r="2328" spans="1:6" x14ac:dyDescent="0.2">
      <c r="A2328"/>
      <c r="B2328"/>
      <c r="C2328"/>
      <c r="D2328"/>
      <c r="E2328"/>
      <c r="F2328"/>
    </row>
    <row r="2329" spans="1:6" x14ac:dyDescent="0.2">
      <c r="A2329"/>
      <c r="B2329"/>
      <c r="C2329"/>
      <c r="D2329"/>
      <c r="E2329"/>
      <c r="F2329"/>
    </row>
    <row r="2330" spans="1:6" x14ac:dyDescent="0.2">
      <c r="A2330"/>
      <c r="B2330"/>
      <c r="C2330"/>
      <c r="D2330"/>
      <c r="E2330"/>
      <c r="F2330"/>
    </row>
    <row r="2331" spans="1:6" x14ac:dyDescent="0.2">
      <c r="A2331"/>
      <c r="B2331"/>
      <c r="C2331"/>
      <c r="D2331"/>
      <c r="E2331"/>
      <c r="F2331"/>
    </row>
    <row r="2332" spans="1:6" x14ac:dyDescent="0.2">
      <c r="A2332"/>
      <c r="B2332"/>
      <c r="C2332"/>
      <c r="D2332"/>
      <c r="E2332"/>
      <c r="F2332"/>
    </row>
    <row r="2333" spans="1:6" x14ac:dyDescent="0.2">
      <c r="A2333"/>
      <c r="B2333"/>
      <c r="C2333"/>
      <c r="D2333"/>
      <c r="E2333"/>
      <c r="F2333"/>
    </row>
    <row r="2334" spans="1:6" x14ac:dyDescent="0.2">
      <c r="A2334"/>
      <c r="B2334"/>
      <c r="C2334"/>
      <c r="D2334"/>
      <c r="E2334"/>
      <c r="F2334"/>
    </row>
    <row r="2335" spans="1:6" x14ac:dyDescent="0.2">
      <c r="A2335"/>
      <c r="B2335"/>
      <c r="C2335"/>
      <c r="D2335"/>
      <c r="E2335"/>
      <c r="F2335"/>
    </row>
    <row r="2336" spans="1:6" x14ac:dyDescent="0.2">
      <c r="A2336"/>
      <c r="B2336"/>
      <c r="C2336"/>
      <c r="D2336"/>
      <c r="E2336"/>
      <c r="F2336"/>
    </row>
    <row r="2337" spans="1:6" x14ac:dyDescent="0.2">
      <c r="A2337"/>
      <c r="B2337"/>
      <c r="C2337"/>
      <c r="D2337"/>
      <c r="E2337"/>
      <c r="F2337"/>
    </row>
    <row r="2338" spans="1:6" x14ac:dyDescent="0.2">
      <c r="A2338"/>
      <c r="B2338"/>
      <c r="C2338"/>
      <c r="D2338"/>
      <c r="E2338"/>
      <c r="F2338"/>
    </row>
    <row r="2339" spans="1:6" x14ac:dyDescent="0.2">
      <c r="A2339"/>
      <c r="B2339"/>
      <c r="C2339"/>
      <c r="D2339"/>
      <c r="E2339"/>
      <c r="F2339"/>
    </row>
    <row r="2340" spans="1:6" x14ac:dyDescent="0.2">
      <c r="A2340"/>
      <c r="B2340"/>
      <c r="C2340"/>
      <c r="D2340"/>
      <c r="E2340"/>
      <c r="F2340"/>
    </row>
    <row r="2341" spans="1:6" x14ac:dyDescent="0.2">
      <c r="A2341"/>
      <c r="B2341"/>
      <c r="C2341"/>
      <c r="D2341"/>
      <c r="E2341"/>
      <c r="F2341"/>
    </row>
    <row r="2342" spans="1:6" x14ac:dyDescent="0.2">
      <c r="A2342"/>
      <c r="B2342"/>
      <c r="C2342"/>
      <c r="D2342"/>
      <c r="E2342"/>
      <c r="F2342"/>
    </row>
    <row r="2343" spans="1:6" x14ac:dyDescent="0.2">
      <c r="A2343"/>
      <c r="B2343"/>
      <c r="C2343"/>
      <c r="D2343"/>
      <c r="E2343"/>
      <c r="F2343"/>
    </row>
    <row r="2344" spans="1:6" x14ac:dyDescent="0.2">
      <c r="A2344"/>
      <c r="B2344"/>
      <c r="C2344"/>
      <c r="D2344"/>
      <c r="E2344"/>
      <c r="F2344"/>
    </row>
    <row r="2345" spans="1:6" x14ac:dyDescent="0.2">
      <c r="A2345"/>
      <c r="B2345"/>
      <c r="C2345"/>
      <c r="D2345"/>
      <c r="E2345"/>
      <c r="F2345"/>
    </row>
    <row r="2346" spans="1:6" x14ac:dyDescent="0.2">
      <c r="A2346"/>
      <c r="B2346"/>
      <c r="C2346"/>
      <c r="D2346"/>
      <c r="E2346"/>
      <c r="F2346"/>
    </row>
    <row r="2347" spans="1:6" x14ac:dyDescent="0.2">
      <c r="A2347"/>
      <c r="B2347"/>
      <c r="C2347"/>
      <c r="D2347"/>
      <c r="E2347"/>
      <c r="F2347"/>
    </row>
    <row r="2348" spans="1:6" x14ac:dyDescent="0.2">
      <c r="A2348"/>
      <c r="B2348"/>
      <c r="C2348"/>
      <c r="D2348"/>
      <c r="E2348"/>
      <c r="F2348"/>
    </row>
    <row r="2349" spans="1:6" x14ac:dyDescent="0.2">
      <c r="A2349"/>
      <c r="B2349"/>
      <c r="C2349"/>
      <c r="D2349"/>
      <c r="E2349"/>
      <c r="F2349"/>
    </row>
    <row r="2350" spans="1:6" x14ac:dyDescent="0.2">
      <c r="A2350"/>
      <c r="B2350"/>
      <c r="C2350"/>
      <c r="D2350"/>
      <c r="E2350"/>
      <c r="F2350"/>
    </row>
    <row r="2351" spans="1:6" x14ac:dyDescent="0.2">
      <c r="A2351"/>
      <c r="B2351"/>
      <c r="C2351"/>
      <c r="D2351"/>
      <c r="E2351"/>
      <c r="F2351"/>
    </row>
    <row r="2352" spans="1:6" x14ac:dyDescent="0.2">
      <c r="A2352"/>
      <c r="B2352"/>
      <c r="C2352"/>
      <c r="D2352"/>
      <c r="E2352"/>
      <c r="F2352"/>
    </row>
    <row r="2353" spans="1:6" x14ac:dyDescent="0.2">
      <c r="A2353"/>
      <c r="B2353"/>
      <c r="C2353"/>
      <c r="D2353"/>
      <c r="E2353"/>
      <c r="F2353"/>
    </row>
    <row r="2354" spans="1:6" x14ac:dyDescent="0.2">
      <c r="A2354"/>
      <c r="B2354"/>
      <c r="C2354"/>
      <c r="D2354"/>
      <c r="E2354"/>
      <c r="F2354"/>
    </row>
    <row r="2355" spans="1:6" x14ac:dyDescent="0.2">
      <c r="A2355"/>
      <c r="B2355"/>
      <c r="C2355"/>
      <c r="D2355"/>
      <c r="E2355"/>
      <c r="F2355"/>
    </row>
    <row r="2356" spans="1:6" x14ac:dyDescent="0.2">
      <c r="A2356"/>
      <c r="B2356"/>
      <c r="C2356"/>
      <c r="D2356"/>
      <c r="E2356"/>
      <c r="F2356"/>
    </row>
    <row r="2357" spans="1:6" x14ac:dyDescent="0.2">
      <c r="A2357"/>
      <c r="B2357"/>
      <c r="C2357"/>
      <c r="D2357"/>
      <c r="E2357"/>
      <c r="F2357"/>
    </row>
    <row r="2358" spans="1:6" x14ac:dyDescent="0.2">
      <c r="A2358"/>
      <c r="B2358"/>
      <c r="C2358"/>
      <c r="D2358"/>
      <c r="E2358"/>
      <c r="F2358"/>
    </row>
    <row r="2359" spans="1:6" x14ac:dyDescent="0.2">
      <c r="A2359"/>
      <c r="B2359"/>
      <c r="C2359"/>
      <c r="D2359"/>
      <c r="E2359"/>
      <c r="F2359"/>
    </row>
    <row r="2360" spans="1:6" x14ac:dyDescent="0.2">
      <c r="A2360"/>
      <c r="B2360"/>
      <c r="C2360"/>
      <c r="D2360"/>
      <c r="E2360"/>
      <c r="F2360"/>
    </row>
    <row r="2361" spans="1:6" x14ac:dyDescent="0.2">
      <c r="A2361"/>
      <c r="B2361"/>
      <c r="C2361"/>
      <c r="D2361"/>
      <c r="E2361"/>
      <c r="F2361"/>
    </row>
    <row r="2362" spans="1:6" x14ac:dyDescent="0.2">
      <c r="A2362"/>
      <c r="B2362"/>
      <c r="C2362"/>
      <c r="D2362"/>
      <c r="E2362"/>
      <c r="F2362"/>
    </row>
    <row r="2363" spans="1:6" x14ac:dyDescent="0.2">
      <c r="A2363"/>
      <c r="B2363"/>
      <c r="C2363"/>
      <c r="D2363"/>
      <c r="E2363"/>
      <c r="F2363"/>
    </row>
    <row r="2364" spans="1:6" x14ac:dyDescent="0.2">
      <c r="A2364"/>
      <c r="B2364"/>
      <c r="C2364"/>
      <c r="D2364"/>
      <c r="E2364"/>
      <c r="F2364"/>
    </row>
    <row r="2365" spans="1:6" x14ac:dyDescent="0.2">
      <c r="A2365"/>
      <c r="B2365"/>
      <c r="C2365"/>
      <c r="D2365"/>
      <c r="E2365"/>
      <c r="F2365"/>
    </row>
    <row r="2366" spans="1:6" x14ac:dyDescent="0.2">
      <c r="A2366"/>
      <c r="B2366"/>
      <c r="C2366"/>
      <c r="D2366"/>
      <c r="E2366"/>
      <c r="F2366"/>
    </row>
    <row r="2367" spans="1:6" x14ac:dyDescent="0.2">
      <c r="A2367"/>
      <c r="B2367"/>
      <c r="C2367"/>
      <c r="D2367"/>
      <c r="E2367"/>
      <c r="F2367"/>
    </row>
    <row r="2368" spans="1:6" x14ac:dyDescent="0.2">
      <c r="A2368"/>
      <c r="B2368"/>
      <c r="C2368"/>
      <c r="D2368"/>
      <c r="E2368"/>
      <c r="F2368"/>
    </row>
    <row r="2369" spans="1:6" x14ac:dyDescent="0.2">
      <c r="A2369"/>
      <c r="B2369"/>
      <c r="C2369"/>
      <c r="D2369"/>
      <c r="E2369"/>
      <c r="F2369"/>
    </row>
    <row r="2370" spans="1:6" x14ac:dyDescent="0.2">
      <c r="A2370"/>
      <c r="B2370"/>
      <c r="C2370"/>
      <c r="D2370"/>
      <c r="E2370"/>
      <c r="F2370"/>
    </row>
    <row r="2371" spans="1:6" x14ac:dyDescent="0.2">
      <c r="A2371"/>
      <c r="B2371"/>
      <c r="C2371"/>
      <c r="D2371"/>
      <c r="E2371"/>
      <c r="F2371"/>
    </row>
    <row r="2372" spans="1:6" x14ac:dyDescent="0.2">
      <c r="A2372"/>
      <c r="B2372"/>
      <c r="C2372"/>
      <c r="D2372"/>
      <c r="E2372"/>
      <c r="F2372"/>
    </row>
    <row r="2373" spans="1:6" x14ac:dyDescent="0.2">
      <c r="A2373"/>
      <c r="B2373"/>
      <c r="C2373"/>
      <c r="D2373"/>
      <c r="E2373"/>
      <c r="F2373"/>
    </row>
    <row r="2374" spans="1:6" x14ac:dyDescent="0.2">
      <c r="A2374"/>
      <c r="B2374"/>
      <c r="C2374"/>
      <c r="D2374"/>
      <c r="E2374"/>
      <c r="F2374"/>
    </row>
    <row r="2375" spans="1:6" x14ac:dyDescent="0.2">
      <c r="A2375"/>
      <c r="B2375"/>
      <c r="C2375"/>
      <c r="D2375"/>
      <c r="E2375"/>
      <c r="F2375"/>
    </row>
    <row r="2376" spans="1:6" x14ac:dyDescent="0.2">
      <c r="A2376"/>
      <c r="B2376"/>
      <c r="C2376"/>
      <c r="D2376"/>
      <c r="E2376"/>
      <c r="F2376"/>
    </row>
    <row r="2377" spans="1:6" x14ac:dyDescent="0.2">
      <c r="A2377"/>
      <c r="B2377"/>
      <c r="C2377"/>
      <c r="D2377"/>
      <c r="E2377"/>
      <c r="F2377"/>
    </row>
    <row r="2378" spans="1:6" x14ac:dyDescent="0.2">
      <c r="A2378"/>
      <c r="B2378"/>
      <c r="C2378"/>
      <c r="D2378"/>
      <c r="E2378"/>
      <c r="F2378"/>
    </row>
    <row r="2379" spans="1:6" x14ac:dyDescent="0.2">
      <c r="A2379"/>
      <c r="B2379"/>
      <c r="C2379"/>
      <c r="D2379"/>
      <c r="E2379"/>
      <c r="F2379"/>
    </row>
    <row r="2380" spans="1:6" x14ac:dyDescent="0.2">
      <c r="A2380"/>
      <c r="B2380"/>
      <c r="C2380"/>
      <c r="D2380"/>
      <c r="E2380"/>
      <c r="F2380"/>
    </row>
    <row r="2381" spans="1:6" x14ac:dyDescent="0.2">
      <c r="A2381"/>
      <c r="B2381"/>
      <c r="C2381"/>
      <c r="D2381"/>
      <c r="E2381"/>
      <c r="F2381"/>
    </row>
    <row r="2382" spans="1:6" x14ac:dyDescent="0.2">
      <c r="A2382"/>
      <c r="B2382"/>
      <c r="C2382"/>
      <c r="D2382"/>
      <c r="E2382"/>
      <c r="F2382"/>
    </row>
    <row r="2383" spans="1:6" x14ac:dyDescent="0.2">
      <c r="A2383"/>
      <c r="B2383"/>
      <c r="C2383"/>
      <c r="D2383"/>
      <c r="E2383"/>
      <c r="F2383"/>
    </row>
    <row r="2384" spans="1:6" x14ac:dyDescent="0.2">
      <c r="A2384"/>
      <c r="B2384"/>
      <c r="C2384"/>
      <c r="D2384"/>
      <c r="E2384"/>
      <c r="F2384"/>
    </row>
    <row r="2385" spans="1:6" x14ac:dyDescent="0.2">
      <c r="A2385"/>
      <c r="B2385"/>
      <c r="C2385"/>
      <c r="D2385"/>
      <c r="E2385"/>
      <c r="F2385"/>
    </row>
    <row r="2386" spans="1:6" x14ac:dyDescent="0.2">
      <c r="A2386"/>
      <c r="B2386"/>
      <c r="C2386"/>
      <c r="D2386"/>
      <c r="E2386"/>
      <c r="F2386"/>
    </row>
    <row r="2387" spans="1:6" x14ac:dyDescent="0.2">
      <c r="A2387"/>
      <c r="B2387"/>
      <c r="C2387"/>
      <c r="D2387"/>
      <c r="E2387"/>
      <c r="F2387"/>
    </row>
    <row r="2388" spans="1:6" x14ac:dyDescent="0.2">
      <c r="A2388"/>
      <c r="B2388"/>
      <c r="C2388"/>
      <c r="D2388"/>
      <c r="E2388"/>
      <c r="F2388"/>
    </row>
    <row r="2389" spans="1:6" x14ac:dyDescent="0.2">
      <c r="A2389"/>
      <c r="B2389"/>
      <c r="C2389"/>
      <c r="D2389"/>
      <c r="E2389"/>
      <c r="F2389"/>
    </row>
    <row r="2390" spans="1:6" x14ac:dyDescent="0.2">
      <c r="A2390"/>
      <c r="B2390"/>
      <c r="C2390"/>
      <c r="D2390"/>
      <c r="E2390"/>
      <c r="F2390"/>
    </row>
    <row r="2391" spans="1:6" x14ac:dyDescent="0.2">
      <c r="A2391"/>
      <c r="B2391"/>
      <c r="C2391"/>
      <c r="D2391"/>
      <c r="E2391"/>
      <c r="F2391"/>
    </row>
    <row r="2392" spans="1:6" x14ac:dyDescent="0.2">
      <c r="A2392"/>
      <c r="B2392"/>
      <c r="C2392"/>
      <c r="D2392"/>
      <c r="E2392"/>
      <c r="F2392"/>
    </row>
    <row r="2393" spans="1:6" x14ac:dyDescent="0.2">
      <c r="A2393"/>
      <c r="B2393"/>
      <c r="C2393"/>
      <c r="D2393"/>
      <c r="E2393"/>
      <c r="F2393"/>
    </row>
    <row r="2394" spans="1:6" x14ac:dyDescent="0.2">
      <c r="A2394"/>
      <c r="B2394"/>
      <c r="C2394"/>
      <c r="D2394"/>
      <c r="E2394"/>
      <c r="F2394"/>
    </row>
    <row r="2395" spans="1:6" x14ac:dyDescent="0.2">
      <c r="A2395"/>
      <c r="B2395"/>
      <c r="C2395"/>
      <c r="D2395"/>
      <c r="E2395"/>
      <c r="F2395"/>
    </row>
    <row r="2396" spans="1:6" x14ac:dyDescent="0.2">
      <c r="A2396"/>
      <c r="B2396"/>
      <c r="C2396"/>
      <c r="D2396"/>
      <c r="E2396"/>
      <c r="F2396"/>
    </row>
    <row r="2397" spans="1:6" x14ac:dyDescent="0.2">
      <c r="A2397"/>
      <c r="B2397"/>
      <c r="C2397"/>
      <c r="D2397"/>
      <c r="E2397"/>
      <c r="F2397"/>
    </row>
    <row r="2398" spans="1:6" x14ac:dyDescent="0.2">
      <c r="A2398"/>
      <c r="B2398"/>
      <c r="C2398"/>
      <c r="D2398"/>
      <c r="E2398"/>
      <c r="F2398"/>
    </row>
    <row r="2399" spans="1:6" x14ac:dyDescent="0.2">
      <c r="A2399"/>
      <c r="B2399"/>
      <c r="C2399"/>
      <c r="D2399"/>
      <c r="E2399"/>
      <c r="F2399"/>
    </row>
    <row r="2400" spans="1:6" x14ac:dyDescent="0.2">
      <c r="A2400"/>
      <c r="B2400"/>
      <c r="C2400"/>
      <c r="D2400"/>
      <c r="E2400"/>
      <c r="F2400"/>
    </row>
    <row r="2401" spans="1:6" x14ac:dyDescent="0.2">
      <c r="A2401"/>
      <c r="B2401"/>
      <c r="C2401"/>
      <c r="D2401"/>
      <c r="E2401"/>
      <c r="F2401"/>
    </row>
    <row r="2402" spans="1:6" x14ac:dyDescent="0.2">
      <c r="A2402"/>
      <c r="B2402"/>
      <c r="C2402"/>
      <c r="D2402"/>
      <c r="E2402"/>
      <c r="F2402"/>
    </row>
    <row r="2403" spans="1:6" x14ac:dyDescent="0.2">
      <c r="A2403"/>
      <c r="B2403"/>
      <c r="C2403"/>
      <c r="D2403"/>
      <c r="E2403"/>
      <c r="F2403"/>
    </row>
    <row r="2404" spans="1:6" x14ac:dyDescent="0.2">
      <c r="A2404"/>
      <c r="B2404"/>
      <c r="C2404"/>
      <c r="D2404"/>
      <c r="E2404"/>
      <c r="F2404"/>
    </row>
    <row r="2405" spans="1:6" x14ac:dyDescent="0.2">
      <c r="A2405"/>
      <c r="B2405"/>
      <c r="C2405"/>
      <c r="D2405"/>
      <c r="E2405"/>
      <c r="F2405"/>
    </row>
    <row r="2406" spans="1:6" x14ac:dyDescent="0.2">
      <c r="A2406"/>
      <c r="B2406"/>
      <c r="C2406"/>
      <c r="D2406"/>
      <c r="E2406"/>
      <c r="F2406"/>
    </row>
    <row r="2407" spans="1:6" x14ac:dyDescent="0.2">
      <c r="A2407"/>
      <c r="B2407"/>
      <c r="C2407"/>
      <c r="D2407"/>
      <c r="E2407"/>
      <c r="F2407"/>
    </row>
    <row r="2408" spans="1:6" x14ac:dyDescent="0.2">
      <c r="A2408"/>
      <c r="B2408"/>
      <c r="C2408"/>
      <c r="D2408"/>
      <c r="E2408"/>
      <c r="F2408"/>
    </row>
    <row r="2409" spans="1:6" x14ac:dyDescent="0.2">
      <c r="A2409"/>
      <c r="B2409"/>
      <c r="C2409"/>
      <c r="D2409"/>
      <c r="E2409"/>
      <c r="F2409"/>
    </row>
    <row r="2410" spans="1:6" x14ac:dyDescent="0.2">
      <c r="A2410"/>
      <c r="B2410"/>
      <c r="C2410"/>
      <c r="D2410"/>
      <c r="E2410"/>
      <c r="F2410"/>
    </row>
    <row r="2411" spans="1:6" x14ac:dyDescent="0.2">
      <c r="A2411"/>
      <c r="B2411"/>
      <c r="C2411"/>
      <c r="D2411"/>
      <c r="E2411"/>
      <c r="F2411"/>
    </row>
    <row r="2412" spans="1:6" x14ac:dyDescent="0.2">
      <c r="A2412"/>
      <c r="B2412"/>
      <c r="C2412"/>
      <c r="D2412"/>
      <c r="E2412"/>
      <c r="F2412"/>
    </row>
    <row r="2413" spans="1:6" x14ac:dyDescent="0.2">
      <c r="A2413"/>
      <c r="B2413"/>
      <c r="C2413"/>
      <c r="D2413"/>
      <c r="E2413"/>
      <c r="F2413"/>
    </row>
    <row r="2414" spans="1:6" x14ac:dyDescent="0.2">
      <c r="A2414"/>
      <c r="B2414"/>
      <c r="C2414"/>
      <c r="D2414"/>
      <c r="E2414"/>
      <c r="F2414"/>
    </row>
    <row r="2415" spans="1:6" x14ac:dyDescent="0.2">
      <c r="A2415"/>
      <c r="B2415"/>
      <c r="C2415"/>
      <c r="D2415"/>
      <c r="E2415"/>
      <c r="F2415"/>
    </row>
    <row r="2416" spans="1:6" x14ac:dyDescent="0.2">
      <c r="A2416"/>
      <c r="B2416"/>
      <c r="C2416"/>
      <c r="D2416"/>
      <c r="E2416"/>
      <c r="F2416"/>
    </row>
    <row r="2417" spans="1:6" x14ac:dyDescent="0.2">
      <c r="A2417"/>
      <c r="B2417"/>
      <c r="C2417"/>
      <c r="D2417"/>
      <c r="E2417"/>
      <c r="F2417"/>
    </row>
    <row r="2418" spans="1:6" x14ac:dyDescent="0.2">
      <c r="A2418"/>
      <c r="B2418"/>
      <c r="C2418"/>
      <c r="D2418"/>
      <c r="E2418"/>
      <c r="F2418"/>
    </row>
    <row r="2419" spans="1:6" x14ac:dyDescent="0.2">
      <c r="A2419"/>
      <c r="B2419"/>
      <c r="C2419"/>
      <c r="D2419"/>
      <c r="E2419"/>
      <c r="F2419"/>
    </row>
    <row r="2420" spans="1:6" x14ac:dyDescent="0.2">
      <c r="A2420"/>
      <c r="B2420"/>
      <c r="C2420"/>
      <c r="D2420"/>
      <c r="E2420"/>
      <c r="F2420"/>
    </row>
    <row r="2421" spans="1:6" x14ac:dyDescent="0.2">
      <c r="A2421"/>
      <c r="B2421"/>
      <c r="C2421"/>
      <c r="D2421"/>
      <c r="E2421"/>
      <c r="F2421"/>
    </row>
    <row r="2422" spans="1:6" x14ac:dyDescent="0.2">
      <c r="A2422"/>
      <c r="B2422"/>
      <c r="C2422"/>
      <c r="D2422"/>
      <c r="E2422"/>
      <c r="F2422"/>
    </row>
    <row r="2423" spans="1:6" x14ac:dyDescent="0.2">
      <c r="A2423"/>
      <c r="B2423"/>
      <c r="C2423"/>
      <c r="D2423"/>
      <c r="E2423"/>
      <c r="F2423"/>
    </row>
    <row r="2424" spans="1:6" x14ac:dyDescent="0.2">
      <c r="A2424"/>
      <c r="B2424"/>
      <c r="C2424"/>
      <c r="D2424"/>
      <c r="E2424"/>
      <c r="F2424"/>
    </row>
    <row r="2425" spans="1:6" x14ac:dyDescent="0.2">
      <c r="A2425"/>
      <c r="B2425"/>
      <c r="C2425"/>
      <c r="D2425"/>
      <c r="E2425"/>
      <c r="F2425"/>
    </row>
    <row r="2426" spans="1:6" x14ac:dyDescent="0.2">
      <c r="A2426"/>
      <c r="B2426"/>
      <c r="C2426"/>
      <c r="D2426"/>
      <c r="E2426"/>
      <c r="F2426"/>
    </row>
    <row r="2427" spans="1:6" x14ac:dyDescent="0.2">
      <c r="A2427"/>
      <c r="B2427"/>
      <c r="C2427"/>
      <c r="D2427"/>
      <c r="E2427"/>
      <c r="F2427"/>
    </row>
    <row r="2428" spans="1:6" x14ac:dyDescent="0.2">
      <c r="A2428"/>
      <c r="B2428"/>
      <c r="C2428"/>
      <c r="D2428"/>
      <c r="E2428"/>
      <c r="F2428"/>
    </row>
    <row r="2429" spans="1:6" x14ac:dyDescent="0.2">
      <c r="A2429"/>
      <c r="B2429"/>
      <c r="C2429"/>
      <c r="D2429"/>
      <c r="E2429"/>
      <c r="F2429"/>
    </row>
    <row r="2430" spans="1:6" x14ac:dyDescent="0.2">
      <c r="A2430"/>
      <c r="B2430"/>
      <c r="C2430"/>
      <c r="D2430"/>
      <c r="E2430"/>
      <c r="F2430"/>
    </row>
    <row r="2431" spans="1:6" x14ac:dyDescent="0.2">
      <c r="A2431"/>
      <c r="B2431"/>
      <c r="C2431"/>
      <c r="D2431"/>
      <c r="E2431"/>
      <c r="F2431"/>
    </row>
    <row r="2432" spans="1:6" x14ac:dyDescent="0.2">
      <c r="A2432"/>
      <c r="B2432"/>
      <c r="C2432"/>
      <c r="D2432"/>
      <c r="E2432"/>
      <c r="F2432"/>
    </row>
    <row r="2433" spans="1:6" x14ac:dyDescent="0.2">
      <c r="A2433"/>
      <c r="B2433"/>
      <c r="C2433"/>
      <c r="D2433"/>
      <c r="E2433"/>
      <c r="F2433"/>
    </row>
    <row r="2434" spans="1:6" x14ac:dyDescent="0.2">
      <c r="A2434"/>
      <c r="B2434"/>
      <c r="C2434"/>
      <c r="D2434"/>
      <c r="E2434"/>
      <c r="F2434"/>
    </row>
    <row r="2435" spans="1:6" x14ac:dyDescent="0.2">
      <c r="A2435"/>
      <c r="B2435"/>
      <c r="C2435"/>
      <c r="D2435"/>
      <c r="E2435"/>
      <c r="F2435"/>
    </row>
    <row r="2436" spans="1:6" x14ac:dyDescent="0.2">
      <c r="A2436"/>
      <c r="B2436"/>
      <c r="C2436"/>
      <c r="D2436"/>
      <c r="E2436"/>
      <c r="F2436"/>
    </row>
    <row r="2437" spans="1:6" x14ac:dyDescent="0.2">
      <c r="A2437"/>
      <c r="B2437"/>
      <c r="C2437"/>
      <c r="D2437"/>
      <c r="E2437"/>
      <c r="F2437"/>
    </row>
    <row r="2438" spans="1:6" x14ac:dyDescent="0.2">
      <c r="A2438"/>
      <c r="B2438"/>
      <c r="C2438"/>
      <c r="D2438"/>
      <c r="E2438"/>
      <c r="F2438"/>
    </row>
    <row r="2439" spans="1:6" x14ac:dyDescent="0.2">
      <c r="A2439"/>
      <c r="B2439"/>
      <c r="C2439"/>
      <c r="D2439"/>
      <c r="E2439"/>
      <c r="F2439"/>
    </row>
    <row r="2440" spans="1:6" x14ac:dyDescent="0.2">
      <c r="A2440"/>
      <c r="B2440"/>
      <c r="C2440"/>
      <c r="D2440"/>
      <c r="E2440"/>
      <c r="F2440"/>
    </row>
    <row r="2441" spans="1:6" x14ac:dyDescent="0.2">
      <c r="A2441"/>
      <c r="B2441"/>
      <c r="C2441"/>
      <c r="D2441"/>
      <c r="E2441"/>
      <c r="F2441"/>
    </row>
    <row r="2442" spans="1:6" x14ac:dyDescent="0.2">
      <c r="A2442"/>
      <c r="B2442"/>
      <c r="C2442"/>
      <c r="D2442"/>
      <c r="E2442"/>
      <c r="F2442"/>
    </row>
    <row r="2443" spans="1:6" x14ac:dyDescent="0.2">
      <c r="A2443"/>
      <c r="B2443"/>
      <c r="C2443"/>
      <c r="D2443"/>
      <c r="E2443"/>
      <c r="F2443"/>
    </row>
    <row r="2444" spans="1:6" x14ac:dyDescent="0.2">
      <c r="A2444"/>
      <c r="B2444"/>
      <c r="C2444"/>
      <c r="D2444"/>
      <c r="E2444"/>
      <c r="F2444"/>
    </row>
    <row r="2445" spans="1:6" x14ac:dyDescent="0.2">
      <c r="A2445"/>
      <c r="B2445"/>
      <c r="C2445"/>
      <c r="D2445"/>
      <c r="E2445"/>
      <c r="F2445"/>
    </row>
    <row r="2446" spans="1:6" x14ac:dyDescent="0.2">
      <c r="A2446"/>
      <c r="B2446"/>
      <c r="C2446"/>
      <c r="D2446"/>
      <c r="E2446"/>
      <c r="F2446"/>
    </row>
    <row r="2447" spans="1:6" x14ac:dyDescent="0.2">
      <c r="A2447"/>
      <c r="B2447"/>
      <c r="C2447"/>
      <c r="D2447"/>
      <c r="E2447"/>
      <c r="F2447"/>
    </row>
    <row r="2448" spans="1:6" x14ac:dyDescent="0.2">
      <c r="A2448"/>
      <c r="B2448"/>
      <c r="C2448"/>
      <c r="D2448"/>
      <c r="E2448"/>
      <c r="F2448"/>
    </row>
    <row r="2449" spans="1:6" x14ac:dyDescent="0.2">
      <c r="A2449"/>
      <c r="B2449"/>
      <c r="C2449"/>
      <c r="D2449"/>
      <c r="E2449"/>
      <c r="F2449"/>
    </row>
    <row r="2450" spans="1:6" x14ac:dyDescent="0.2">
      <c r="A2450"/>
      <c r="B2450"/>
      <c r="C2450"/>
      <c r="D2450"/>
      <c r="E2450"/>
      <c r="F2450"/>
    </row>
    <row r="2451" spans="1:6" x14ac:dyDescent="0.2">
      <c r="A2451"/>
      <c r="B2451"/>
      <c r="C2451"/>
      <c r="D2451"/>
      <c r="E2451"/>
      <c r="F2451"/>
    </row>
    <row r="2452" spans="1:6" x14ac:dyDescent="0.2">
      <c r="A2452"/>
      <c r="B2452"/>
      <c r="C2452"/>
      <c r="D2452"/>
      <c r="E2452"/>
      <c r="F2452"/>
    </row>
    <row r="2453" spans="1:6" x14ac:dyDescent="0.2">
      <c r="A2453"/>
      <c r="B2453"/>
      <c r="C2453"/>
      <c r="D2453"/>
      <c r="E2453"/>
      <c r="F2453"/>
    </row>
    <row r="2454" spans="1:6" x14ac:dyDescent="0.2">
      <c r="A2454"/>
      <c r="B2454"/>
      <c r="C2454"/>
      <c r="D2454"/>
      <c r="E2454"/>
      <c r="F2454"/>
    </row>
    <row r="2455" spans="1:6" x14ac:dyDescent="0.2">
      <c r="A2455"/>
      <c r="B2455"/>
      <c r="C2455"/>
      <c r="D2455"/>
      <c r="E2455"/>
      <c r="F2455"/>
    </row>
    <row r="2456" spans="1:6" x14ac:dyDescent="0.2">
      <c r="A2456"/>
      <c r="B2456"/>
      <c r="C2456"/>
      <c r="D2456"/>
      <c r="E2456"/>
      <c r="F2456"/>
    </row>
    <row r="2457" spans="1:6" x14ac:dyDescent="0.2">
      <c r="A2457"/>
      <c r="B2457"/>
      <c r="C2457"/>
      <c r="D2457"/>
      <c r="E2457"/>
      <c r="F2457"/>
    </row>
    <row r="2458" spans="1:6" x14ac:dyDescent="0.2">
      <c r="A2458"/>
      <c r="B2458"/>
      <c r="C2458"/>
      <c r="D2458"/>
      <c r="E2458"/>
      <c r="F2458"/>
    </row>
    <row r="2459" spans="1:6" x14ac:dyDescent="0.2">
      <c r="A2459"/>
      <c r="B2459"/>
      <c r="C2459"/>
      <c r="D2459"/>
      <c r="E2459"/>
      <c r="F2459"/>
    </row>
    <row r="2460" spans="1:6" x14ac:dyDescent="0.2">
      <c r="A2460"/>
      <c r="B2460"/>
      <c r="C2460"/>
      <c r="D2460"/>
      <c r="E2460"/>
      <c r="F2460"/>
    </row>
    <row r="2461" spans="1:6" x14ac:dyDescent="0.2">
      <c r="A2461"/>
      <c r="B2461"/>
      <c r="C2461"/>
      <c r="D2461"/>
      <c r="E2461"/>
      <c r="F2461"/>
    </row>
    <row r="2462" spans="1:6" x14ac:dyDescent="0.2">
      <c r="A2462"/>
      <c r="B2462"/>
      <c r="C2462"/>
      <c r="D2462"/>
      <c r="E2462"/>
      <c r="F2462"/>
    </row>
    <row r="2463" spans="1:6" x14ac:dyDescent="0.2">
      <c r="A2463"/>
      <c r="B2463"/>
      <c r="C2463"/>
      <c r="D2463"/>
      <c r="E2463"/>
      <c r="F2463"/>
    </row>
    <row r="2464" spans="1:6" x14ac:dyDescent="0.2">
      <c r="A2464"/>
      <c r="B2464"/>
      <c r="C2464"/>
      <c r="D2464"/>
      <c r="E2464"/>
      <c r="F2464"/>
    </row>
    <row r="2465" spans="1:6" x14ac:dyDescent="0.2">
      <c r="A2465"/>
      <c r="B2465"/>
      <c r="C2465"/>
      <c r="D2465"/>
      <c r="E2465"/>
      <c r="F2465"/>
    </row>
    <row r="2466" spans="1:6" x14ac:dyDescent="0.2">
      <c r="A2466"/>
      <c r="B2466"/>
      <c r="C2466"/>
      <c r="D2466"/>
      <c r="E2466"/>
      <c r="F2466"/>
    </row>
    <row r="2467" spans="1:6" x14ac:dyDescent="0.2">
      <c r="A2467"/>
      <c r="B2467"/>
      <c r="C2467"/>
      <c r="D2467"/>
      <c r="E2467"/>
      <c r="F2467"/>
    </row>
    <row r="2468" spans="1:6" x14ac:dyDescent="0.2">
      <c r="A2468"/>
      <c r="B2468"/>
      <c r="C2468"/>
      <c r="D2468"/>
      <c r="E2468"/>
      <c r="F2468"/>
    </row>
    <row r="2469" spans="1:6" x14ac:dyDescent="0.2">
      <c r="A2469"/>
      <c r="B2469"/>
      <c r="C2469"/>
      <c r="D2469"/>
      <c r="E2469"/>
      <c r="F2469"/>
    </row>
    <row r="2470" spans="1:6" x14ac:dyDescent="0.2">
      <c r="A2470"/>
      <c r="B2470"/>
      <c r="C2470"/>
      <c r="D2470"/>
      <c r="E2470"/>
      <c r="F2470"/>
    </row>
    <row r="2471" spans="1:6" x14ac:dyDescent="0.2">
      <c r="A2471"/>
      <c r="B2471"/>
      <c r="C2471"/>
      <c r="D2471"/>
      <c r="E2471"/>
      <c r="F2471"/>
    </row>
    <row r="2472" spans="1:6" x14ac:dyDescent="0.2">
      <c r="A2472"/>
      <c r="B2472"/>
      <c r="C2472"/>
      <c r="D2472"/>
      <c r="E2472"/>
      <c r="F2472"/>
    </row>
    <row r="2473" spans="1:6" x14ac:dyDescent="0.2">
      <c r="A2473"/>
      <c r="B2473"/>
      <c r="C2473"/>
      <c r="D2473"/>
      <c r="E2473"/>
      <c r="F2473"/>
    </row>
    <row r="2474" spans="1:6" x14ac:dyDescent="0.2">
      <c r="A2474"/>
      <c r="B2474"/>
      <c r="C2474"/>
      <c r="D2474"/>
      <c r="E2474"/>
      <c r="F2474"/>
    </row>
    <row r="2475" spans="1:6" x14ac:dyDescent="0.2">
      <c r="A2475"/>
      <c r="B2475"/>
      <c r="C2475"/>
      <c r="D2475"/>
      <c r="E2475"/>
      <c r="F2475"/>
    </row>
    <row r="2476" spans="1:6" x14ac:dyDescent="0.2">
      <c r="A2476"/>
      <c r="B2476"/>
      <c r="C2476"/>
      <c r="D2476"/>
      <c r="E2476"/>
      <c r="F2476"/>
    </row>
    <row r="2477" spans="1:6" x14ac:dyDescent="0.2">
      <c r="A2477"/>
      <c r="B2477"/>
      <c r="C2477"/>
      <c r="D2477"/>
      <c r="E2477"/>
      <c r="F2477"/>
    </row>
    <row r="2478" spans="1:6" x14ac:dyDescent="0.2">
      <c r="A2478"/>
      <c r="B2478"/>
      <c r="C2478"/>
      <c r="D2478"/>
      <c r="E2478"/>
      <c r="F2478"/>
    </row>
    <row r="2479" spans="1:6" x14ac:dyDescent="0.2">
      <c r="A2479"/>
      <c r="B2479"/>
      <c r="C2479"/>
      <c r="D2479"/>
      <c r="E2479"/>
      <c r="F2479"/>
    </row>
    <row r="2480" spans="1:6" x14ac:dyDescent="0.2">
      <c r="A2480"/>
      <c r="B2480"/>
      <c r="C2480"/>
      <c r="D2480"/>
      <c r="E2480"/>
      <c r="F2480"/>
    </row>
    <row r="2481" spans="1:6" x14ac:dyDescent="0.2">
      <c r="A2481"/>
      <c r="B2481"/>
      <c r="C2481"/>
      <c r="D2481"/>
      <c r="E2481"/>
      <c r="F2481"/>
    </row>
    <row r="2482" spans="1:6" x14ac:dyDescent="0.2">
      <c r="A2482"/>
      <c r="B2482"/>
      <c r="C2482"/>
      <c r="D2482"/>
      <c r="E2482"/>
      <c r="F2482"/>
    </row>
    <row r="2483" spans="1:6" x14ac:dyDescent="0.2">
      <c r="A2483"/>
      <c r="B2483"/>
      <c r="C2483"/>
      <c r="D2483"/>
      <c r="E2483"/>
      <c r="F2483"/>
    </row>
    <row r="2484" spans="1:6" x14ac:dyDescent="0.2">
      <c r="A2484"/>
      <c r="B2484"/>
      <c r="C2484"/>
      <c r="D2484"/>
      <c r="E2484"/>
      <c r="F2484"/>
    </row>
    <row r="2485" spans="1:6" x14ac:dyDescent="0.2">
      <c r="A2485"/>
      <c r="B2485"/>
      <c r="C2485"/>
      <c r="D2485"/>
      <c r="E2485"/>
      <c r="F2485"/>
    </row>
    <row r="2486" spans="1:6" x14ac:dyDescent="0.2">
      <c r="A2486"/>
      <c r="B2486"/>
      <c r="C2486"/>
      <c r="D2486"/>
      <c r="E2486"/>
      <c r="F2486"/>
    </row>
    <row r="2487" spans="1:6" x14ac:dyDescent="0.2">
      <c r="A2487"/>
      <c r="B2487"/>
      <c r="C2487"/>
      <c r="D2487"/>
      <c r="E2487"/>
      <c r="F2487"/>
    </row>
    <row r="2488" spans="1:6" x14ac:dyDescent="0.2">
      <c r="A2488"/>
      <c r="B2488"/>
      <c r="C2488"/>
      <c r="D2488"/>
      <c r="E2488"/>
      <c r="F2488"/>
    </row>
    <row r="2489" spans="1:6" x14ac:dyDescent="0.2">
      <c r="A2489"/>
      <c r="B2489"/>
      <c r="C2489"/>
      <c r="D2489"/>
      <c r="E2489"/>
      <c r="F2489"/>
    </row>
    <row r="2490" spans="1:6" x14ac:dyDescent="0.2">
      <c r="A2490"/>
      <c r="B2490"/>
      <c r="C2490"/>
      <c r="D2490"/>
      <c r="E2490"/>
      <c r="F2490"/>
    </row>
    <row r="2491" spans="1:6" x14ac:dyDescent="0.2">
      <c r="A2491"/>
      <c r="B2491"/>
      <c r="C2491"/>
      <c r="D2491"/>
      <c r="E2491"/>
      <c r="F2491"/>
    </row>
    <row r="2492" spans="1:6" x14ac:dyDescent="0.2">
      <c r="A2492"/>
      <c r="B2492"/>
      <c r="C2492"/>
      <c r="D2492"/>
      <c r="E2492"/>
      <c r="F2492"/>
    </row>
    <row r="2493" spans="1:6" x14ac:dyDescent="0.2">
      <c r="A2493"/>
      <c r="B2493"/>
      <c r="C2493"/>
      <c r="D2493"/>
      <c r="E2493"/>
      <c r="F2493"/>
    </row>
    <row r="2494" spans="1:6" x14ac:dyDescent="0.2">
      <c r="A2494"/>
      <c r="B2494"/>
      <c r="C2494"/>
      <c r="D2494"/>
      <c r="E2494"/>
      <c r="F2494"/>
    </row>
    <row r="2495" spans="1:6" x14ac:dyDescent="0.2">
      <c r="A2495"/>
      <c r="B2495"/>
      <c r="C2495"/>
      <c r="D2495"/>
      <c r="E2495"/>
      <c r="F2495"/>
    </row>
    <row r="2496" spans="1:6" x14ac:dyDescent="0.2">
      <c r="A2496"/>
      <c r="B2496"/>
      <c r="C2496"/>
      <c r="D2496"/>
      <c r="E2496"/>
      <c r="F2496"/>
    </row>
    <row r="2497" spans="1:6" x14ac:dyDescent="0.2">
      <c r="A2497"/>
      <c r="B2497"/>
      <c r="C2497"/>
      <c r="D2497"/>
      <c r="E2497"/>
      <c r="F2497"/>
    </row>
    <row r="2498" spans="1:6" x14ac:dyDescent="0.2">
      <c r="A2498"/>
      <c r="B2498"/>
      <c r="C2498"/>
      <c r="D2498"/>
      <c r="E2498"/>
      <c r="F2498"/>
    </row>
    <row r="2499" spans="1:6" x14ac:dyDescent="0.2">
      <c r="A2499"/>
      <c r="B2499"/>
      <c r="C2499"/>
      <c r="D2499"/>
      <c r="E2499"/>
      <c r="F2499"/>
    </row>
    <row r="2500" spans="1:6" x14ac:dyDescent="0.2">
      <c r="A2500"/>
      <c r="B2500"/>
      <c r="C2500"/>
      <c r="D2500"/>
      <c r="E2500"/>
      <c r="F2500"/>
    </row>
    <row r="2501" spans="1:6" x14ac:dyDescent="0.2">
      <c r="A2501"/>
      <c r="B2501"/>
      <c r="C2501"/>
      <c r="D2501"/>
      <c r="E2501"/>
      <c r="F2501"/>
    </row>
    <row r="2502" spans="1:6" x14ac:dyDescent="0.2">
      <c r="A2502"/>
      <c r="B2502"/>
      <c r="C2502"/>
      <c r="D2502"/>
      <c r="E2502"/>
      <c r="F2502"/>
    </row>
    <row r="2503" spans="1:6" x14ac:dyDescent="0.2">
      <c r="A2503"/>
      <c r="B2503"/>
      <c r="C2503"/>
      <c r="D2503"/>
      <c r="E2503"/>
      <c r="F2503"/>
    </row>
    <row r="2504" spans="1:6" x14ac:dyDescent="0.2">
      <c r="A2504"/>
      <c r="B2504"/>
      <c r="C2504"/>
      <c r="D2504"/>
      <c r="E2504"/>
      <c r="F2504"/>
    </row>
    <row r="2505" spans="1:6" x14ac:dyDescent="0.2">
      <c r="A2505"/>
      <c r="B2505"/>
      <c r="C2505"/>
      <c r="D2505"/>
      <c r="E2505"/>
      <c r="F2505"/>
    </row>
    <row r="2506" spans="1:6" x14ac:dyDescent="0.2">
      <c r="A2506"/>
      <c r="B2506"/>
      <c r="C2506"/>
      <c r="D2506"/>
      <c r="E2506"/>
      <c r="F2506"/>
    </row>
    <row r="2507" spans="1:6" x14ac:dyDescent="0.2">
      <c r="A2507"/>
      <c r="B2507"/>
      <c r="C2507"/>
      <c r="D2507"/>
      <c r="E2507"/>
      <c r="F2507"/>
    </row>
    <row r="2508" spans="1:6" x14ac:dyDescent="0.2">
      <c r="A2508"/>
      <c r="B2508"/>
      <c r="C2508"/>
      <c r="D2508"/>
      <c r="E2508"/>
      <c r="F2508"/>
    </row>
    <row r="2509" spans="1:6" x14ac:dyDescent="0.2">
      <c r="A2509"/>
      <c r="B2509"/>
      <c r="C2509"/>
      <c r="D2509"/>
      <c r="E2509"/>
      <c r="F2509"/>
    </row>
    <row r="2510" spans="1:6" x14ac:dyDescent="0.2">
      <c r="A2510"/>
      <c r="B2510"/>
      <c r="C2510"/>
      <c r="D2510"/>
      <c r="E2510"/>
      <c r="F2510"/>
    </row>
    <row r="2511" spans="1:6" x14ac:dyDescent="0.2">
      <c r="A2511"/>
      <c r="B2511"/>
      <c r="C2511"/>
      <c r="D2511"/>
      <c r="E2511"/>
      <c r="F2511"/>
    </row>
    <row r="2512" spans="1:6" x14ac:dyDescent="0.2">
      <c r="A2512"/>
      <c r="B2512"/>
      <c r="C2512"/>
      <c r="D2512"/>
      <c r="E2512"/>
      <c r="F2512"/>
    </row>
    <row r="2513" spans="1:6" x14ac:dyDescent="0.2">
      <c r="A2513"/>
      <c r="B2513"/>
      <c r="C2513"/>
      <c r="D2513"/>
      <c r="E2513"/>
      <c r="F2513"/>
    </row>
    <row r="2514" spans="1:6" x14ac:dyDescent="0.2">
      <c r="A2514"/>
      <c r="B2514"/>
      <c r="C2514"/>
      <c r="D2514"/>
      <c r="E2514"/>
      <c r="F2514"/>
    </row>
    <row r="2515" spans="1:6" x14ac:dyDescent="0.2">
      <c r="A2515"/>
      <c r="B2515"/>
      <c r="C2515"/>
      <c r="D2515"/>
      <c r="E2515"/>
      <c r="F2515"/>
    </row>
    <row r="2516" spans="1:6" x14ac:dyDescent="0.2">
      <c r="A2516"/>
      <c r="B2516"/>
      <c r="C2516"/>
      <c r="D2516"/>
      <c r="E2516"/>
      <c r="F2516"/>
    </row>
    <row r="2517" spans="1:6" x14ac:dyDescent="0.2">
      <c r="A2517"/>
      <c r="B2517"/>
      <c r="C2517"/>
      <c r="D2517"/>
      <c r="E2517"/>
      <c r="F2517"/>
    </row>
    <row r="2518" spans="1:6" x14ac:dyDescent="0.2">
      <c r="A2518"/>
      <c r="B2518"/>
      <c r="C2518"/>
      <c r="D2518"/>
      <c r="E2518"/>
      <c r="F2518"/>
    </row>
    <row r="2519" spans="1:6" x14ac:dyDescent="0.2">
      <c r="A2519"/>
      <c r="B2519"/>
      <c r="C2519"/>
      <c r="D2519"/>
      <c r="E2519"/>
      <c r="F2519"/>
    </row>
    <row r="2520" spans="1:6" x14ac:dyDescent="0.2">
      <c r="A2520"/>
      <c r="B2520"/>
      <c r="C2520"/>
      <c r="D2520"/>
      <c r="E2520"/>
      <c r="F2520"/>
    </row>
    <row r="2521" spans="1:6" x14ac:dyDescent="0.2">
      <c r="A2521"/>
      <c r="B2521"/>
      <c r="C2521"/>
      <c r="D2521"/>
      <c r="E2521"/>
      <c r="F2521"/>
    </row>
    <row r="2522" spans="1:6" x14ac:dyDescent="0.2">
      <c r="A2522"/>
      <c r="B2522"/>
      <c r="C2522"/>
      <c r="D2522"/>
      <c r="E2522"/>
      <c r="F2522"/>
    </row>
    <row r="2523" spans="1:6" x14ac:dyDescent="0.2">
      <c r="A2523"/>
      <c r="B2523"/>
      <c r="C2523"/>
      <c r="D2523"/>
      <c r="E2523"/>
      <c r="F2523"/>
    </row>
    <row r="2524" spans="1:6" x14ac:dyDescent="0.2">
      <c r="A2524"/>
      <c r="B2524"/>
      <c r="C2524"/>
      <c r="D2524"/>
      <c r="E2524"/>
      <c r="F2524"/>
    </row>
    <row r="2525" spans="1:6" x14ac:dyDescent="0.2">
      <c r="A2525"/>
      <c r="B2525"/>
      <c r="C2525"/>
      <c r="D2525"/>
      <c r="E2525"/>
      <c r="F2525"/>
    </row>
    <row r="2526" spans="1:6" x14ac:dyDescent="0.2">
      <c r="A2526"/>
      <c r="B2526"/>
      <c r="C2526"/>
      <c r="D2526"/>
      <c r="E2526"/>
      <c r="F2526"/>
    </row>
    <row r="2527" spans="1:6" x14ac:dyDescent="0.2">
      <c r="A2527"/>
      <c r="B2527"/>
      <c r="C2527"/>
      <c r="D2527"/>
      <c r="E2527"/>
      <c r="F2527"/>
    </row>
    <row r="2528" spans="1:6" x14ac:dyDescent="0.2">
      <c r="A2528"/>
      <c r="B2528"/>
      <c r="C2528"/>
      <c r="D2528"/>
      <c r="E2528"/>
      <c r="F2528"/>
    </row>
    <row r="2529" spans="1:6" x14ac:dyDescent="0.2">
      <c r="A2529"/>
      <c r="B2529"/>
      <c r="C2529"/>
      <c r="D2529"/>
      <c r="E2529"/>
      <c r="F2529"/>
    </row>
    <row r="2530" spans="1:6" x14ac:dyDescent="0.2">
      <c r="A2530"/>
      <c r="B2530"/>
      <c r="C2530"/>
      <c r="D2530"/>
      <c r="E2530"/>
      <c r="F2530"/>
    </row>
    <row r="2531" spans="1:6" x14ac:dyDescent="0.2">
      <c r="A2531"/>
      <c r="B2531"/>
      <c r="C2531"/>
      <c r="D2531"/>
      <c r="E2531"/>
      <c r="F2531"/>
    </row>
    <row r="2532" spans="1:6" x14ac:dyDescent="0.2">
      <c r="A2532"/>
      <c r="B2532"/>
      <c r="C2532"/>
      <c r="D2532"/>
      <c r="E2532"/>
      <c r="F2532"/>
    </row>
    <row r="2533" spans="1:6" x14ac:dyDescent="0.2">
      <c r="A2533"/>
      <c r="B2533"/>
      <c r="C2533"/>
      <c r="D2533"/>
      <c r="E2533"/>
      <c r="F2533"/>
    </row>
    <row r="2534" spans="1:6" x14ac:dyDescent="0.2">
      <c r="A2534"/>
      <c r="B2534"/>
      <c r="C2534"/>
      <c r="D2534"/>
      <c r="E2534"/>
      <c r="F2534"/>
    </row>
    <row r="2535" spans="1:6" x14ac:dyDescent="0.2">
      <c r="A2535"/>
      <c r="B2535"/>
      <c r="C2535"/>
      <c r="D2535"/>
      <c r="E2535"/>
      <c r="F2535"/>
    </row>
    <row r="2536" spans="1:6" x14ac:dyDescent="0.2">
      <c r="A2536"/>
      <c r="B2536"/>
      <c r="C2536"/>
      <c r="D2536"/>
      <c r="E2536"/>
      <c r="F2536"/>
    </row>
    <row r="2537" spans="1:6" x14ac:dyDescent="0.2">
      <c r="A2537"/>
      <c r="B2537"/>
      <c r="C2537"/>
      <c r="D2537"/>
      <c r="E2537"/>
      <c r="F2537"/>
    </row>
    <row r="2538" spans="1:6" x14ac:dyDescent="0.2">
      <c r="A2538"/>
      <c r="B2538"/>
      <c r="C2538"/>
      <c r="D2538"/>
      <c r="E2538"/>
      <c r="F2538"/>
    </row>
    <row r="2539" spans="1:6" x14ac:dyDescent="0.2">
      <c r="A2539"/>
      <c r="B2539"/>
      <c r="C2539"/>
      <c r="D2539"/>
      <c r="E2539"/>
      <c r="F2539"/>
    </row>
    <row r="2540" spans="1:6" x14ac:dyDescent="0.2">
      <c r="A2540"/>
      <c r="B2540"/>
      <c r="C2540"/>
      <c r="D2540"/>
      <c r="E2540"/>
      <c r="F2540"/>
    </row>
    <row r="2541" spans="1:6" x14ac:dyDescent="0.2">
      <c r="A2541"/>
      <c r="B2541"/>
      <c r="C2541"/>
      <c r="D2541"/>
      <c r="E2541"/>
      <c r="F2541"/>
    </row>
    <row r="2542" spans="1:6" x14ac:dyDescent="0.2">
      <c r="A2542"/>
      <c r="B2542"/>
      <c r="C2542"/>
      <c r="D2542"/>
      <c r="E2542"/>
      <c r="F2542"/>
    </row>
    <row r="2543" spans="1:6" x14ac:dyDescent="0.2">
      <c r="A2543"/>
      <c r="B2543"/>
      <c r="C2543"/>
      <c r="D2543"/>
      <c r="E2543"/>
      <c r="F2543"/>
    </row>
    <row r="2544" spans="1:6" x14ac:dyDescent="0.2">
      <c r="A2544"/>
      <c r="B2544"/>
      <c r="C2544"/>
      <c r="D2544"/>
      <c r="E2544"/>
      <c r="F2544"/>
    </row>
    <row r="2545" spans="1:6" x14ac:dyDescent="0.2">
      <c r="A2545"/>
      <c r="B2545"/>
      <c r="C2545"/>
      <c r="D2545"/>
      <c r="E2545"/>
      <c r="F2545"/>
    </row>
    <row r="2546" spans="1:6" x14ac:dyDescent="0.2">
      <c r="A2546"/>
      <c r="B2546"/>
      <c r="C2546"/>
      <c r="D2546"/>
      <c r="E2546"/>
      <c r="F2546"/>
    </row>
    <row r="2547" spans="1:6" x14ac:dyDescent="0.2">
      <c r="A2547"/>
      <c r="B2547"/>
      <c r="C2547"/>
      <c r="D2547"/>
      <c r="E2547"/>
      <c r="F2547"/>
    </row>
    <row r="2548" spans="1:6" x14ac:dyDescent="0.2">
      <c r="A2548"/>
      <c r="B2548"/>
      <c r="C2548"/>
      <c r="D2548"/>
      <c r="E2548"/>
      <c r="F2548"/>
    </row>
    <row r="2549" spans="1:6" x14ac:dyDescent="0.2">
      <c r="A2549"/>
      <c r="B2549"/>
      <c r="C2549"/>
      <c r="D2549"/>
      <c r="E2549"/>
      <c r="F2549"/>
    </row>
    <row r="2550" spans="1:6" x14ac:dyDescent="0.2">
      <c r="A2550"/>
      <c r="B2550"/>
      <c r="C2550"/>
      <c r="D2550"/>
      <c r="E2550"/>
      <c r="F2550"/>
    </row>
    <row r="2551" spans="1:6" x14ac:dyDescent="0.2">
      <c r="A2551"/>
      <c r="B2551"/>
      <c r="C2551"/>
      <c r="D2551"/>
      <c r="E2551"/>
      <c r="F2551"/>
    </row>
    <row r="2552" spans="1:6" x14ac:dyDescent="0.2">
      <c r="A2552"/>
      <c r="B2552"/>
      <c r="C2552"/>
      <c r="D2552"/>
      <c r="E2552"/>
      <c r="F2552"/>
    </row>
    <row r="2553" spans="1:6" x14ac:dyDescent="0.2">
      <c r="A2553"/>
      <c r="B2553"/>
      <c r="C2553"/>
      <c r="D2553"/>
      <c r="E2553"/>
      <c r="F2553"/>
    </row>
    <row r="2554" spans="1:6" x14ac:dyDescent="0.2">
      <c r="A2554"/>
      <c r="B2554"/>
      <c r="C2554"/>
      <c r="D2554"/>
      <c r="E2554"/>
      <c r="F2554"/>
    </row>
    <row r="2555" spans="1:6" x14ac:dyDescent="0.2">
      <c r="A2555"/>
      <c r="B2555"/>
      <c r="C2555"/>
      <c r="D2555"/>
      <c r="E2555"/>
      <c r="F2555"/>
    </row>
    <row r="2556" spans="1:6" x14ac:dyDescent="0.2">
      <c r="A2556"/>
      <c r="B2556"/>
      <c r="C2556"/>
      <c r="D2556"/>
      <c r="E2556"/>
      <c r="F2556"/>
    </row>
    <row r="2557" spans="1:6" x14ac:dyDescent="0.2">
      <c r="A2557"/>
      <c r="B2557"/>
      <c r="C2557"/>
      <c r="D2557"/>
      <c r="E2557"/>
      <c r="F2557"/>
    </row>
    <row r="2558" spans="1:6" x14ac:dyDescent="0.2">
      <c r="A2558"/>
      <c r="B2558"/>
      <c r="C2558"/>
      <c r="D2558"/>
      <c r="E2558"/>
      <c r="F2558"/>
    </row>
    <row r="2559" spans="1:6" x14ac:dyDescent="0.2">
      <c r="A2559"/>
      <c r="B2559"/>
      <c r="C2559"/>
      <c r="D2559"/>
      <c r="E2559"/>
      <c r="F2559"/>
    </row>
    <row r="2560" spans="1:6" x14ac:dyDescent="0.2">
      <c r="A2560"/>
      <c r="B2560"/>
      <c r="C2560"/>
      <c r="D2560"/>
      <c r="E2560"/>
      <c r="F2560"/>
    </row>
    <row r="2561" spans="1:6" x14ac:dyDescent="0.2">
      <c r="A2561"/>
      <c r="B2561"/>
      <c r="C2561"/>
      <c r="D2561"/>
      <c r="E2561"/>
      <c r="F2561"/>
    </row>
    <row r="2562" spans="1:6" x14ac:dyDescent="0.2">
      <c r="A2562"/>
      <c r="B2562"/>
      <c r="C2562"/>
      <c r="D2562"/>
      <c r="E2562"/>
      <c r="F2562"/>
    </row>
    <row r="2563" spans="1:6" x14ac:dyDescent="0.2">
      <c r="A2563"/>
      <c r="B2563"/>
      <c r="C2563"/>
      <c r="D2563"/>
      <c r="E2563"/>
      <c r="F2563"/>
    </row>
    <row r="2564" spans="1:6" x14ac:dyDescent="0.2">
      <c r="A2564"/>
      <c r="B2564"/>
      <c r="C2564"/>
      <c r="D2564"/>
      <c r="E2564"/>
      <c r="F2564"/>
    </row>
    <row r="2565" spans="1:6" x14ac:dyDescent="0.2">
      <c r="A2565"/>
      <c r="B2565"/>
      <c r="C2565"/>
      <c r="D2565"/>
      <c r="E2565"/>
      <c r="F2565"/>
    </row>
    <row r="2566" spans="1:6" x14ac:dyDescent="0.2">
      <c r="A2566"/>
      <c r="B2566"/>
      <c r="C2566"/>
      <c r="D2566"/>
      <c r="E2566"/>
      <c r="F2566"/>
    </row>
    <row r="2567" spans="1:6" x14ac:dyDescent="0.2">
      <c r="A2567"/>
      <c r="B2567"/>
      <c r="C2567"/>
      <c r="D2567"/>
      <c r="E2567"/>
      <c r="F2567"/>
    </row>
    <row r="2568" spans="1:6" x14ac:dyDescent="0.2">
      <c r="A2568"/>
      <c r="B2568"/>
      <c r="C2568"/>
      <c r="D2568"/>
      <c r="E2568"/>
      <c r="F2568"/>
    </row>
    <row r="2569" spans="1:6" x14ac:dyDescent="0.2">
      <c r="A2569"/>
      <c r="B2569"/>
      <c r="C2569"/>
      <c r="D2569"/>
      <c r="E2569"/>
      <c r="F2569"/>
    </row>
    <row r="2570" spans="1:6" x14ac:dyDescent="0.2">
      <c r="A2570"/>
      <c r="B2570"/>
      <c r="C2570"/>
      <c r="D2570"/>
      <c r="E2570"/>
      <c r="F2570"/>
    </row>
    <row r="2571" spans="1:6" x14ac:dyDescent="0.2">
      <c r="A2571"/>
      <c r="B2571"/>
      <c r="C2571"/>
      <c r="D2571"/>
      <c r="E2571"/>
      <c r="F2571"/>
    </row>
    <row r="2572" spans="1:6" x14ac:dyDescent="0.2">
      <c r="A2572"/>
      <c r="B2572"/>
      <c r="C2572"/>
      <c r="D2572"/>
      <c r="E2572"/>
      <c r="F2572"/>
    </row>
    <row r="2573" spans="1:6" x14ac:dyDescent="0.2">
      <c r="A2573"/>
      <c r="B2573"/>
      <c r="C2573"/>
      <c r="D2573"/>
      <c r="E2573"/>
      <c r="F2573"/>
    </row>
    <row r="2574" spans="1:6" x14ac:dyDescent="0.2">
      <c r="A2574"/>
      <c r="B2574"/>
      <c r="C2574"/>
      <c r="D2574"/>
      <c r="E2574"/>
      <c r="F2574"/>
    </row>
    <row r="2575" spans="1:6" x14ac:dyDescent="0.2">
      <c r="A2575"/>
      <c r="B2575"/>
      <c r="C2575"/>
      <c r="D2575"/>
      <c r="E2575"/>
      <c r="F2575"/>
    </row>
    <row r="2576" spans="1:6" x14ac:dyDescent="0.2">
      <c r="A2576"/>
      <c r="B2576"/>
      <c r="C2576"/>
      <c r="D2576"/>
      <c r="E2576"/>
      <c r="F2576"/>
    </row>
    <row r="2577" spans="1:6" x14ac:dyDescent="0.2">
      <c r="A2577"/>
      <c r="B2577"/>
      <c r="C2577"/>
      <c r="D2577"/>
      <c r="E2577"/>
      <c r="F2577"/>
    </row>
    <row r="2578" spans="1:6" x14ac:dyDescent="0.2">
      <c r="A2578"/>
      <c r="B2578"/>
      <c r="C2578"/>
      <c r="D2578"/>
      <c r="E2578"/>
      <c r="F2578"/>
    </row>
    <row r="2579" spans="1:6" x14ac:dyDescent="0.2">
      <c r="A2579"/>
      <c r="B2579"/>
      <c r="C2579"/>
      <c r="D2579"/>
      <c r="E2579"/>
      <c r="F2579"/>
    </row>
    <row r="2580" spans="1:6" x14ac:dyDescent="0.2">
      <c r="A2580"/>
      <c r="B2580"/>
      <c r="C2580"/>
      <c r="D2580"/>
      <c r="E2580"/>
      <c r="F2580"/>
    </row>
    <row r="2581" spans="1:6" x14ac:dyDescent="0.2">
      <c r="A2581"/>
      <c r="B2581"/>
      <c r="C2581"/>
      <c r="D2581"/>
      <c r="E2581"/>
      <c r="F2581"/>
    </row>
    <row r="2582" spans="1:6" x14ac:dyDescent="0.2">
      <c r="A2582"/>
      <c r="B2582"/>
      <c r="C2582"/>
      <c r="D2582"/>
      <c r="E2582"/>
      <c r="F2582"/>
    </row>
    <row r="2583" spans="1:6" x14ac:dyDescent="0.2">
      <c r="A2583"/>
      <c r="B2583"/>
      <c r="C2583"/>
      <c r="D2583"/>
      <c r="E2583"/>
      <c r="F2583"/>
    </row>
    <row r="2584" spans="1:6" x14ac:dyDescent="0.2">
      <c r="A2584"/>
      <c r="B2584"/>
      <c r="C2584"/>
      <c r="D2584"/>
      <c r="E2584"/>
      <c r="F2584"/>
    </row>
    <row r="2585" spans="1:6" x14ac:dyDescent="0.2">
      <c r="A2585"/>
      <c r="B2585"/>
      <c r="C2585"/>
      <c r="D2585"/>
      <c r="E2585"/>
      <c r="F2585"/>
    </row>
    <row r="2586" spans="1:6" x14ac:dyDescent="0.2">
      <c r="A2586"/>
      <c r="B2586"/>
      <c r="C2586"/>
      <c r="D2586"/>
      <c r="E2586"/>
      <c r="F2586"/>
    </row>
    <row r="2587" spans="1:6" x14ac:dyDescent="0.2">
      <c r="A2587"/>
      <c r="B2587"/>
      <c r="C2587"/>
      <c r="D2587"/>
      <c r="E2587"/>
      <c r="F2587"/>
    </row>
    <row r="2588" spans="1:6" x14ac:dyDescent="0.2">
      <c r="A2588"/>
      <c r="B2588"/>
      <c r="C2588"/>
      <c r="D2588"/>
      <c r="E2588"/>
      <c r="F2588"/>
    </row>
    <row r="2589" spans="1:6" x14ac:dyDescent="0.2">
      <c r="A2589"/>
      <c r="B2589"/>
      <c r="C2589"/>
      <c r="D2589"/>
      <c r="E2589"/>
      <c r="F2589"/>
    </row>
    <row r="2590" spans="1:6" x14ac:dyDescent="0.2">
      <c r="A2590"/>
      <c r="B2590"/>
      <c r="C2590"/>
      <c r="D2590"/>
      <c r="E2590"/>
      <c r="F2590"/>
    </row>
    <row r="2591" spans="1:6" x14ac:dyDescent="0.2">
      <c r="A2591"/>
      <c r="B2591"/>
      <c r="C2591"/>
      <c r="D2591"/>
      <c r="E2591"/>
      <c r="F2591"/>
    </row>
    <row r="2592" spans="1:6" x14ac:dyDescent="0.2">
      <c r="A2592"/>
      <c r="B2592"/>
      <c r="C2592"/>
      <c r="D2592"/>
      <c r="E2592"/>
      <c r="F2592"/>
    </row>
    <row r="2593" spans="1:6" x14ac:dyDescent="0.2">
      <c r="A2593"/>
      <c r="B2593"/>
      <c r="C2593"/>
      <c r="D2593"/>
      <c r="E2593"/>
      <c r="F2593"/>
    </row>
    <row r="2594" spans="1:6" x14ac:dyDescent="0.2">
      <c r="A2594"/>
      <c r="B2594"/>
      <c r="C2594"/>
      <c r="D2594"/>
      <c r="E2594"/>
      <c r="F2594"/>
    </row>
    <row r="2595" spans="1:6" x14ac:dyDescent="0.2">
      <c r="A2595"/>
      <c r="B2595"/>
      <c r="C2595"/>
      <c r="D2595"/>
      <c r="E2595"/>
      <c r="F2595"/>
    </row>
    <row r="2596" spans="1:6" x14ac:dyDescent="0.2">
      <c r="A2596"/>
      <c r="B2596"/>
      <c r="C2596"/>
      <c r="D2596"/>
      <c r="E2596"/>
      <c r="F2596"/>
    </row>
    <row r="2597" spans="1:6" x14ac:dyDescent="0.2">
      <c r="A2597"/>
      <c r="B2597"/>
      <c r="C2597"/>
      <c r="D2597"/>
      <c r="E2597"/>
      <c r="F2597"/>
    </row>
    <row r="2598" spans="1:6" x14ac:dyDescent="0.2">
      <c r="A2598"/>
      <c r="B2598"/>
      <c r="C2598"/>
      <c r="D2598"/>
      <c r="E2598"/>
      <c r="F2598"/>
    </row>
    <row r="2599" spans="1:6" x14ac:dyDescent="0.2">
      <c r="A2599"/>
      <c r="B2599"/>
      <c r="C2599"/>
      <c r="D2599"/>
      <c r="E2599"/>
      <c r="F2599"/>
    </row>
    <row r="2600" spans="1:6" x14ac:dyDescent="0.2">
      <c r="A2600"/>
      <c r="B2600"/>
      <c r="C2600"/>
      <c r="D2600"/>
      <c r="E2600"/>
      <c r="F2600"/>
    </row>
    <row r="2601" spans="1:6" x14ac:dyDescent="0.2">
      <c r="A2601"/>
      <c r="B2601"/>
      <c r="C2601"/>
      <c r="D2601"/>
      <c r="E2601"/>
      <c r="F2601"/>
    </row>
    <row r="2602" spans="1:6" x14ac:dyDescent="0.2">
      <c r="A2602"/>
      <c r="B2602"/>
      <c r="C2602"/>
      <c r="D2602"/>
      <c r="E2602"/>
      <c r="F2602"/>
    </row>
    <row r="2603" spans="1:6" x14ac:dyDescent="0.2">
      <c r="A2603"/>
      <c r="B2603"/>
      <c r="C2603"/>
      <c r="D2603"/>
      <c r="E2603"/>
      <c r="F2603"/>
    </row>
    <row r="2604" spans="1:6" x14ac:dyDescent="0.2">
      <c r="A2604"/>
      <c r="B2604"/>
      <c r="C2604"/>
      <c r="D2604"/>
      <c r="E2604"/>
      <c r="F2604"/>
    </row>
    <row r="2605" spans="1:6" x14ac:dyDescent="0.2">
      <c r="A2605"/>
      <c r="B2605"/>
      <c r="C2605"/>
      <c r="D2605"/>
      <c r="E2605"/>
      <c r="F2605"/>
    </row>
    <row r="2606" spans="1:6" x14ac:dyDescent="0.2">
      <c r="A2606"/>
      <c r="B2606"/>
      <c r="C2606"/>
      <c r="D2606"/>
      <c r="E2606"/>
      <c r="F2606"/>
    </row>
    <row r="2607" spans="1:6" x14ac:dyDescent="0.2">
      <c r="A2607"/>
      <c r="B2607"/>
      <c r="C2607"/>
      <c r="D2607"/>
      <c r="E2607"/>
      <c r="F2607"/>
    </row>
    <row r="2608" spans="1:6" x14ac:dyDescent="0.2">
      <c r="A2608"/>
      <c r="B2608"/>
      <c r="C2608"/>
      <c r="D2608"/>
      <c r="E2608"/>
      <c r="F2608"/>
    </row>
    <row r="2609" spans="1:6" x14ac:dyDescent="0.2">
      <c r="A2609"/>
      <c r="B2609"/>
      <c r="C2609"/>
      <c r="D2609"/>
      <c r="E2609"/>
      <c r="F2609"/>
    </row>
    <row r="2610" spans="1:6" x14ac:dyDescent="0.2">
      <c r="A2610"/>
      <c r="B2610"/>
      <c r="C2610"/>
      <c r="D2610"/>
      <c r="E2610"/>
      <c r="F2610"/>
    </row>
    <row r="2611" spans="1:6" x14ac:dyDescent="0.2">
      <c r="A2611"/>
      <c r="B2611"/>
      <c r="C2611"/>
      <c r="D2611"/>
      <c r="E2611"/>
      <c r="F2611"/>
    </row>
    <row r="2612" spans="1:6" x14ac:dyDescent="0.2">
      <c r="A2612"/>
      <c r="B2612"/>
      <c r="C2612"/>
      <c r="D2612"/>
      <c r="E2612"/>
      <c r="F2612"/>
    </row>
    <row r="2613" spans="1:6" x14ac:dyDescent="0.2">
      <c r="A2613"/>
      <c r="B2613"/>
      <c r="C2613"/>
      <c r="D2613"/>
      <c r="E2613"/>
      <c r="F2613"/>
    </row>
    <row r="2614" spans="1:6" x14ac:dyDescent="0.2">
      <c r="A2614"/>
      <c r="B2614"/>
      <c r="C2614"/>
      <c r="D2614"/>
      <c r="E2614"/>
      <c r="F2614"/>
    </row>
    <row r="2615" spans="1:6" x14ac:dyDescent="0.2">
      <c r="A2615"/>
      <c r="B2615"/>
      <c r="C2615"/>
      <c r="D2615"/>
      <c r="E2615"/>
      <c r="F2615"/>
    </row>
    <row r="2616" spans="1:6" x14ac:dyDescent="0.2">
      <c r="A2616"/>
      <c r="B2616"/>
      <c r="C2616"/>
      <c r="D2616"/>
      <c r="E2616"/>
      <c r="F2616"/>
    </row>
    <row r="2617" spans="1:6" x14ac:dyDescent="0.2">
      <c r="A2617"/>
      <c r="B2617"/>
      <c r="C2617"/>
      <c r="D2617"/>
      <c r="E2617"/>
      <c r="F2617"/>
    </row>
    <row r="2618" spans="1:6" x14ac:dyDescent="0.2">
      <c r="A2618"/>
      <c r="B2618"/>
      <c r="C2618"/>
      <c r="D2618"/>
      <c r="E2618"/>
      <c r="F2618"/>
    </row>
    <row r="2619" spans="1:6" x14ac:dyDescent="0.2">
      <c r="A2619"/>
      <c r="B2619"/>
      <c r="C2619"/>
      <c r="D2619"/>
      <c r="E2619"/>
      <c r="F2619"/>
    </row>
    <row r="2620" spans="1:6" x14ac:dyDescent="0.2">
      <c r="A2620"/>
      <c r="B2620"/>
      <c r="C2620"/>
      <c r="D2620"/>
      <c r="E2620"/>
      <c r="F2620"/>
    </row>
    <row r="2621" spans="1:6" x14ac:dyDescent="0.2">
      <c r="A2621"/>
      <c r="B2621"/>
      <c r="C2621"/>
      <c r="D2621"/>
      <c r="E2621"/>
      <c r="F2621"/>
    </row>
    <row r="2622" spans="1:6" x14ac:dyDescent="0.2">
      <c r="A2622"/>
      <c r="B2622"/>
      <c r="C2622"/>
      <c r="D2622"/>
      <c r="E2622"/>
      <c r="F2622"/>
    </row>
    <row r="2623" spans="1:6" x14ac:dyDescent="0.2">
      <c r="A2623"/>
      <c r="B2623"/>
      <c r="C2623"/>
      <c r="D2623"/>
      <c r="E2623"/>
      <c r="F2623"/>
    </row>
    <row r="2624" spans="1:6" x14ac:dyDescent="0.2">
      <c r="A2624"/>
      <c r="B2624"/>
      <c r="C2624"/>
      <c r="D2624"/>
      <c r="E2624"/>
      <c r="F2624"/>
    </row>
    <row r="2625" spans="1:6" x14ac:dyDescent="0.2">
      <c r="A2625"/>
      <c r="B2625"/>
      <c r="C2625"/>
      <c r="D2625"/>
      <c r="E2625"/>
      <c r="F2625"/>
    </row>
    <row r="2626" spans="1:6" x14ac:dyDescent="0.2">
      <c r="A2626"/>
      <c r="B2626"/>
      <c r="C2626"/>
      <c r="D2626"/>
      <c r="E2626"/>
      <c r="F2626"/>
    </row>
    <row r="2627" spans="1:6" x14ac:dyDescent="0.2">
      <c r="A2627"/>
      <c r="B2627"/>
      <c r="C2627"/>
      <c r="D2627"/>
      <c r="E2627"/>
      <c r="F2627"/>
    </row>
    <row r="2628" spans="1:6" x14ac:dyDescent="0.2">
      <c r="A2628"/>
      <c r="B2628"/>
      <c r="C2628"/>
      <c r="D2628"/>
      <c r="E2628"/>
      <c r="F2628"/>
    </row>
    <row r="2629" spans="1:6" x14ac:dyDescent="0.2">
      <c r="A2629"/>
      <c r="B2629"/>
      <c r="C2629"/>
      <c r="D2629"/>
      <c r="E2629"/>
      <c r="F2629"/>
    </row>
    <row r="2630" spans="1:6" x14ac:dyDescent="0.2">
      <c r="A2630"/>
      <c r="B2630"/>
      <c r="C2630"/>
      <c r="D2630"/>
      <c r="E2630"/>
      <c r="F2630"/>
    </row>
    <row r="2631" spans="1:6" x14ac:dyDescent="0.2">
      <c r="A2631"/>
      <c r="B2631"/>
      <c r="C2631"/>
      <c r="D2631"/>
      <c r="E2631"/>
      <c r="F2631"/>
    </row>
    <row r="2632" spans="1:6" x14ac:dyDescent="0.2">
      <c r="A2632"/>
      <c r="B2632"/>
      <c r="C2632"/>
      <c r="D2632"/>
      <c r="E2632"/>
      <c r="F2632"/>
    </row>
    <row r="2633" spans="1:6" x14ac:dyDescent="0.2">
      <c r="A2633"/>
      <c r="B2633"/>
      <c r="C2633"/>
      <c r="D2633"/>
      <c r="E2633"/>
      <c r="F2633"/>
    </row>
    <row r="2634" spans="1:6" x14ac:dyDescent="0.2">
      <c r="A2634"/>
      <c r="B2634"/>
      <c r="C2634"/>
      <c r="D2634"/>
      <c r="E2634"/>
      <c r="F2634"/>
    </row>
    <row r="2635" spans="1:6" x14ac:dyDescent="0.2">
      <c r="A2635"/>
      <c r="B2635"/>
      <c r="C2635"/>
      <c r="D2635"/>
      <c r="E2635"/>
      <c r="F2635"/>
    </row>
    <row r="2636" spans="1:6" x14ac:dyDescent="0.2">
      <c r="A2636"/>
      <c r="B2636"/>
      <c r="C2636"/>
      <c r="D2636"/>
      <c r="E2636"/>
      <c r="F2636"/>
    </row>
    <row r="2637" spans="1:6" x14ac:dyDescent="0.2">
      <c r="A2637"/>
      <c r="B2637"/>
      <c r="C2637"/>
      <c r="D2637"/>
      <c r="E2637"/>
      <c r="F2637"/>
    </row>
    <row r="2638" spans="1:6" x14ac:dyDescent="0.2">
      <c r="A2638"/>
      <c r="B2638"/>
      <c r="C2638"/>
      <c r="D2638"/>
      <c r="E2638"/>
      <c r="F2638"/>
    </row>
    <row r="2639" spans="1:6" x14ac:dyDescent="0.2">
      <c r="A2639"/>
      <c r="B2639"/>
      <c r="C2639"/>
      <c r="D2639"/>
      <c r="E2639"/>
      <c r="F2639"/>
    </row>
    <row r="2640" spans="1:6" x14ac:dyDescent="0.2">
      <c r="A2640"/>
      <c r="B2640"/>
      <c r="C2640"/>
      <c r="D2640"/>
      <c r="E2640"/>
      <c r="F2640"/>
    </row>
    <row r="2641" spans="1:6" x14ac:dyDescent="0.2">
      <c r="A2641"/>
      <c r="B2641"/>
      <c r="C2641"/>
      <c r="D2641"/>
      <c r="E2641"/>
      <c r="F2641"/>
    </row>
    <row r="2642" spans="1:6" x14ac:dyDescent="0.2">
      <c r="A2642"/>
      <c r="B2642"/>
      <c r="C2642"/>
      <c r="D2642"/>
      <c r="E2642"/>
      <c r="F2642"/>
    </row>
    <row r="2643" spans="1:6" x14ac:dyDescent="0.2">
      <c r="A2643"/>
      <c r="B2643"/>
      <c r="C2643"/>
      <c r="D2643"/>
      <c r="E2643"/>
      <c r="F2643"/>
    </row>
    <row r="2644" spans="1:6" x14ac:dyDescent="0.2">
      <c r="A2644"/>
      <c r="B2644"/>
      <c r="C2644"/>
      <c r="D2644"/>
      <c r="E2644"/>
      <c r="F2644"/>
    </row>
    <row r="2645" spans="1:6" x14ac:dyDescent="0.2">
      <c r="A2645"/>
      <c r="B2645"/>
      <c r="C2645"/>
      <c r="D2645"/>
      <c r="E2645"/>
      <c r="F2645"/>
    </row>
    <row r="2646" spans="1:6" x14ac:dyDescent="0.2">
      <c r="A2646"/>
      <c r="B2646"/>
      <c r="C2646"/>
      <c r="D2646"/>
      <c r="E2646"/>
      <c r="F2646"/>
    </row>
    <row r="2647" spans="1:6" x14ac:dyDescent="0.2">
      <c r="A2647"/>
      <c r="B2647"/>
      <c r="C2647"/>
      <c r="D2647"/>
      <c r="E2647"/>
      <c r="F2647"/>
    </row>
    <row r="2648" spans="1:6" x14ac:dyDescent="0.2">
      <c r="A2648"/>
      <c r="B2648"/>
      <c r="C2648"/>
      <c r="D2648"/>
      <c r="E2648"/>
      <c r="F2648"/>
    </row>
    <row r="2649" spans="1:6" x14ac:dyDescent="0.2">
      <c r="A2649"/>
      <c r="B2649"/>
      <c r="C2649"/>
      <c r="D2649"/>
      <c r="E2649"/>
      <c r="F2649"/>
    </row>
    <row r="2650" spans="1:6" x14ac:dyDescent="0.2">
      <c r="A2650"/>
      <c r="B2650"/>
      <c r="C2650"/>
      <c r="D2650"/>
      <c r="E2650"/>
      <c r="F2650"/>
    </row>
    <row r="2651" spans="1:6" x14ac:dyDescent="0.2">
      <c r="A2651"/>
      <c r="B2651"/>
      <c r="C2651"/>
      <c r="D2651"/>
      <c r="E2651"/>
      <c r="F2651"/>
    </row>
    <row r="2652" spans="1:6" x14ac:dyDescent="0.2">
      <c r="A2652"/>
      <c r="B2652"/>
      <c r="C2652"/>
      <c r="D2652"/>
      <c r="E2652"/>
      <c r="F2652"/>
    </row>
    <row r="2653" spans="1:6" x14ac:dyDescent="0.2">
      <c r="A2653"/>
      <c r="B2653"/>
      <c r="C2653"/>
      <c r="D2653"/>
      <c r="E2653"/>
      <c r="F2653"/>
    </row>
    <row r="2654" spans="1:6" x14ac:dyDescent="0.2">
      <c r="A2654"/>
      <c r="B2654"/>
      <c r="C2654"/>
      <c r="D2654"/>
      <c r="E2654"/>
      <c r="F2654"/>
    </row>
    <row r="2655" spans="1:6" x14ac:dyDescent="0.2">
      <c r="A2655"/>
      <c r="B2655"/>
      <c r="C2655"/>
      <c r="D2655"/>
      <c r="E2655"/>
      <c r="F2655"/>
    </row>
    <row r="2656" spans="1:6" x14ac:dyDescent="0.2">
      <c r="A2656"/>
      <c r="B2656"/>
      <c r="C2656"/>
      <c r="D2656"/>
      <c r="E2656"/>
      <c r="F2656"/>
    </row>
    <row r="2657" spans="1:6" x14ac:dyDescent="0.2">
      <c r="A2657"/>
      <c r="B2657"/>
      <c r="C2657"/>
      <c r="D2657"/>
      <c r="E2657"/>
      <c r="F2657"/>
    </row>
    <row r="2658" spans="1:6" x14ac:dyDescent="0.2">
      <c r="A2658"/>
      <c r="B2658"/>
      <c r="C2658"/>
      <c r="D2658"/>
      <c r="E2658"/>
      <c r="F2658"/>
    </row>
    <row r="2659" spans="1:6" x14ac:dyDescent="0.2">
      <c r="A2659"/>
      <c r="B2659"/>
      <c r="C2659"/>
      <c r="D2659"/>
      <c r="E2659"/>
      <c r="F2659"/>
    </row>
    <row r="2660" spans="1:6" x14ac:dyDescent="0.2">
      <c r="A2660"/>
      <c r="B2660"/>
      <c r="C2660"/>
      <c r="D2660"/>
      <c r="E2660"/>
      <c r="F2660"/>
    </row>
    <row r="2661" spans="1:6" x14ac:dyDescent="0.2">
      <c r="A2661"/>
      <c r="B2661"/>
      <c r="C2661"/>
      <c r="D2661"/>
      <c r="E2661"/>
      <c r="F2661"/>
    </row>
    <row r="2662" spans="1:6" x14ac:dyDescent="0.2">
      <c r="A2662"/>
      <c r="B2662"/>
      <c r="C2662"/>
      <c r="D2662"/>
      <c r="E2662"/>
      <c r="F2662"/>
    </row>
    <row r="2663" spans="1:6" x14ac:dyDescent="0.2">
      <c r="A2663"/>
      <c r="B2663"/>
      <c r="C2663"/>
      <c r="D2663"/>
      <c r="E2663"/>
      <c r="F2663"/>
    </row>
    <row r="2664" spans="1:6" x14ac:dyDescent="0.2">
      <c r="A2664"/>
      <c r="B2664"/>
      <c r="C2664"/>
      <c r="D2664"/>
      <c r="E2664"/>
      <c r="F2664"/>
    </row>
    <row r="2665" spans="1:6" x14ac:dyDescent="0.2">
      <c r="A2665"/>
      <c r="B2665"/>
      <c r="C2665"/>
      <c r="D2665"/>
      <c r="E2665"/>
      <c r="F2665"/>
    </row>
    <row r="2666" spans="1:6" x14ac:dyDescent="0.2">
      <c r="A2666"/>
      <c r="B2666"/>
      <c r="C2666"/>
      <c r="D2666"/>
      <c r="E2666"/>
      <c r="F2666"/>
    </row>
    <row r="2667" spans="1:6" x14ac:dyDescent="0.2">
      <c r="A2667"/>
      <c r="B2667"/>
      <c r="C2667"/>
      <c r="D2667"/>
      <c r="E2667"/>
      <c r="F2667"/>
    </row>
    <row r="2668" spans="1:6" x14ac:dyDescent="0.2">
      <c r="A2668"/>
      <c r="B2668"/>
      <c r="C2668"/>
      <c r="D2668"/>
      <c r="E2668"/>
      <c r="F2668"/>
    </row>
    <row r="2669" spans="1:6" x14ac:dyDescent="0.2">
      <c r="A2669"/>
      <c r="B2669"/>
      <c r="C2669"/>
      <c r="D2669"/>
      <c r="E2669"/>
      <c r="F2669"/>
    </row>
    <row r="2670" spans="1:6" x14ac:dyDescent="0.2">
      <c r="A2670"/>
      <c r="B2670"/>
      <c r="C2670"/>
      <c r="D2670"/>
      <c r="E2670"/>
      <c r="F2670"/>
    </row>
    <row r="2671" spans="1:6" x14ac:dyDescent="0.2">
      <c r="A2671"/>
      <c r="B2671"/>
      <c r="C2671"/>
      <c r="D2671"/>
      <c r="E2671"/>
      <c r="F2671"/>
    </row>
    <row r="2672" spans="1:6" x14ac:dyDescent="0.2">
      <c r="A2672"/>
      <c r="B2672"/>
      <c r="C2672"/>
      <c r="D2672"/>
      <c r="E2672"/>
      <c r="F2672"/>
    </row>
    <row r="2673" spans="1:6" x14ac:dyDescent="0.2">
      <c r="A2673"/>
      <c r="B2673"/>
      <c r="C2673"/>
      <c r="D2673"/>
      <c r="E2673"/>
      <c r="F2673"/>
    </row>
    <row r="2674" spans="1:6" x14ac:dyDescent="0.2">
      <c r="A2674"/>
      <c r="B2674"/>
      <c r="C2674"/>
      <c r="D2674"/>
      <c r="E2674"/>
      <c r="F2674"/>
    </row>
    <row r="2675" spans="1:6" x14ac:dyDescent="0.2">
      <c r="A2675"/>
      <c r="B2675"/>
      <c r="C2675"/>
      <c r="D2675"/>
      <c r="E2675"/>
      <c r="F2675"/>
    </row>
    <row r="2676" spans="1:6" x14ac:dyDescent="0.2">
      <c r="A2676"/>
      <c r="B2676"/>
      <c r="C2676"/>
      <c r="D2676"/>
      <c r="E2676"/>
      <c r="F2676"/>
    </row>
    <row r="2677" spans="1:6" x14ac:dyDescent="0.2">
      <c r="A2677"/>
      <c r="B2677"/>
      <c r="C2677"/>
      <c r="D2677"/>
      <c r="E2677"/>
      <c r="F2677"/>
    </row>
    <row r="2678" spans="1:6" x14ac:dyDescent="0.2">
      <c r="A2678"/>
      <c r="B2678"/>
      <c r="C2678"/>
      <c r="D2678"/>
      <c r="E2678"/>
      <c r="F2678"/>
    </row>
    <row r="2679" spans="1:6" x14ac:dyDescent="0.2">
      <c r="A2679"/>
      <c r="B2679"/>
      <c r="C2679"/>
      <c r="D2679"/>
      <c r="E2679"/>
      <c r="F2679"/>
    </row>
    <row r="2680" spans="1:6" x14ac:dyDescent="0.2">
      <c r="A2680"/>
      <c r="B2680"/>
      <c r="C2680"/>
      <c r="D2680"/>
      <c r="E2680"/>
      <c r="F2680"/>
    </row>
    <row r="2681" spans="1:6" x14ac:dyDescent="0.2">
      <c r="A2681"/>
      <c r="B2681"/>
      <c r="C2681"/>
      <c r="D2681"/>
      <c r="E2681"/>
      <c r="F2681"/>
    </row>
    <row r="2682" spans="1:6" x14ac:dyDescent="0.2">
      <c r="A2682"/>
      <c r="B2682"/>
      <c r="C2682"/>
      <c r="D2682"/>
      <c r="E2682"/>
      <c r="F2682"/>
    </row>
    <row r="2683" spans="1:6" x14ac:dyDescent="0.2">
      <c r="A2683"/>
      <c r="B2683"/>
      <c r="C2683"/>
      <c r="D2683"/>
      <c r="E2683"/>
      <c r="F2683"/>
    </row>
    <row r="2684" spans="1:6" x14ac:dyDescent="0.2">
      <c r="A2684"/>
      <c r="B2684"/>
      <c r="C2684"/>
      <c r="D2684"/>
      <c r="E2684"/>
      <c r="F2684"/>
    </row>
    <row r="2685" spans="1:6" x14ac:dyDescent="0.2">
      <c r="A2685"/>
      <c r="B2685"/>
      <c r="C2685"/>
      <c r="D2685"/>
      <c r="E2685"/>
      <c r="F2685"/>
    </row>
    <row r="2686" spans="1:6" x14ac:dyDescent="0.2">
      <c r="A2686"/>
      <c r="B2686"/>
      <c r="C2686"/>
      <c r="D2686"/>
      <c r="E2686"/>
      <c r="F2686"/>
    </row>
    <row r="2687" spans="1:6" x14ac:dyDescent="0.2">
      <c r="A2687"/>
      <c r="B2687"/>
      <c r="C2687"/>
      <c r="D2687"/>
      <c r="E2687"/>
      <c r="F2687"/>
    </row>
    <row r="2688" spans="1:6" x14ac:dyDescent="0.2">
      <c r="A2688"/>
      <c r="B2688"/>
      <c r="C2688"/>
      <c r="D2688"/>
      <c r="E2688"/>
      <c r="F2688"/>
    </row>
    <row r="2689" spans="1:6" x14ac:dyDescent="0.2">
      <c r="A2689"/>
      <c r="B2689"/>
      <c r="C2689"/>
      <c r="D2689"/>
      <c r="E2689"/>
      <c r="F2689"/>
    </row>
    <row r="2690" spans="1:6" x14ac:dyDescent="0.2">
      <c r="A2690"/>
      <c r="B2690"/>
      <c r="C2690"/>
      <c r="D2690"/>
      <c r="E2690"/>
      <c r="F2690"/>
    </row>
    <row r="2691" spans="1:6" x14ac:dyDescent="0.2">
      <c r="A2691"/>
      <c r="B2691"/>
      <c r="C2691"/>
      <c r="D2691"/>
      <c r="E2691"/>
      <c r="F2691"/>
    </row>
    <row r="2692" spans="1:6" x14ac:dyDescent="0.2">
      <c r="A2692"/>
      <c r="B2692"/>
      <c r="C2692"/>
      <c r="D2692"/>
      <c r="E2692"/>
      <c r="F2692"/>
    </row>
    <row r="2693" spans="1:6" x14ac:dyDescent="0.2">
      <c r="A2693"/>
      <c r="B2693"/>
      <c r="C2693"/>
      <c r="D2693"/>
      <c r="E2693"/>
      <c r="F2693"/>
    </row>
    <row r="2694" spans="1:6" x14ac:dyDescent="0.2">
      <c r="A2694"/>
      <c r="B2694"/>
      <c r="C2694"/>
      <c r="D2694"/>
      <c r="E2694"/>
      <c r="F2694"/>
    </row>
    <row r="2695" spans="1:6" x14ac:dyDescent="0.2">
      <c r="A2695"/>
      <c r="B2695"/>
      <c r="C2695"/>
      <c r="D2695"/>
      <c r="E2695"/>
      <c r="F2695"/>
    </row>
    <row r="2696" spans="1:6" x14ac:dyDescent="0.2">
      <c r="A2696"/>
      <c r="B2696"/>
      <c r="C2696"/>
      <c r="D2696"/>
      <c r="E2696"/>
      <c r="F2696"/>
    </row>
    <row r="2697" spans="1:6" x14ac:dyDescent="0.2">
      <c r="A2697"/>
      <c r="B2697"/>
      <c r="C2697"/>
      <c r="D2697"/>
      <c r="E2697"/>
      <c r="F2697"/>
    </row>
    <row r="2698" spans="1:6" x14ac:dyDescent="0.2">
      <c r="A2698"/>
      <c r="B2698"/>
      <c r="C2698"/>
      <c r="D2698"/>
      <c r="E2698"/>
      <c r="F2698"/>
    </row>
    <row r="2699" spans="1:6" x14ac:dyDescent="0.2">
      <c r="A2699"/>
      <c r="B2699"/>
      <c r="C2699"/>
      <c r="D2699"/>
      <c r="E2699"/>
      <c r="F2699"/>
    </row>
    <row r="2700" spans="1:6" x14ac:dyDescent="0.2">
      <c r="A2700"/>
      <c r="B2700"/>
      <c r="C2700"/>
      <c r="D2700"/>
      <c r="E2700"/>
      <c r="F2700"/>
    </row>
    <row r="2701" spans="1:6" x14ac:dyDescent="0.2">
      <c r="A2701"/>
      <c r="B2701"/>
      <c r="C2701"/>
      <c r="D2701"/>
      <c r="E2701"/>
      <c r="F2701"/>
    </row>
    <row r="2702" spans="1:6" x14ac:dyDescent="0.2">
      <c r="A2702"/>
      <c r="B2702"/>
      <c r="C2702"/>
      <c r="D2702"/>
      <c r="E2702"/>
      <c r="F2702"/>
    </row>
    <row r="2703" spans="1:6" x14ac:dyDescent="0.2">
      <c r="A2703"/>
      <c r="B2703"/>
      <c r="C2703"/>
      <c r="D2703"/>
      <c r="E2703"/>
      <c r="F2703"/>
    </row>
    <row r="2704" spans="1:6" x14ac:dyDescent="0.2">
      <c r="A2704"/>
      <c r="B2704"/>
      <c r="C2704"/>
      <c r="D2704"/>
      <c r="E2704"/>
      <c r="F2704"/>
    </row>
    <row r="2705" spans="1:6" x14ac:dyDescent="0.2">
      <c r="A2705"/>
      <c r="B2705"/>
      <c r="C2705"/>
      <c r="D2705"/>
      <c r="E2705"/>
      <c r="F2705"/>
    </row>
    <row r="2706" spans="1:6" x14ac:dyDescent="0.2">
      <c r="A2706"/>
      <c r="B2706"/>
      <c r="C2706"/>
      <c r="D2706"/>
      <c r="E2706"/>
      <c r="F2706"/>
    </row>
    <row r="2707" spans="1:6" x14ac:dyDescent="0.2">
      <c r="A2707"/>
      <c r="B2707"/>
      <c r="C2707"/>
      <c r="D2707"/>
      <c r="E2707"/>
      <c r="F2707"/>
    </row>
    <row r="2708" spans="1:6" x14ac:dyDescent="0.2">
      <c r="A2708"/>
      <c r="B2708"/>
      <c r="C2708"/>
      <c r="D2708"/>
      <c r="E2708"/>
      <c r="F2708"/>
    </row>
    <row r="2709" spans="1:6" x14ac:dyDescent="0.2">
      <c r="A2709"/>
      <c r="B2709"/>
      <c r="C2709"/>
      <c r="D2709"/>
      <c r="E2709"/>
      <c r="F2709"/>
    </row>
    <row r="2710" spans="1:6" x14ac:dyDescent="0.2">
      <c r="A2710"/>
      <c r="B2710"/>
      <c r="C2710"/>
      <c r="D2710"/>
      <c r="E2710"/>
      <c r="F2710"/>
    </row>
    <row r="2711" spans="1:6" x14ac:dyDescent="0.2">
      <c r="A2711"/>
      <c r="B2711"/>
      <c r="C2711"/>
      <c r="D2711"/>
      <c r="E2711"/>
      <c r="F2711"/>
    </row>
    <row r="2712" spans="1:6" x14ac:dyDescent="0.2">
      <c r="A2712"/>
      <c r="B2712"/>
      <c r="C2712"/>
      <c r="D2712"/>
      <c r="E2712"/>
      <c r="F2712"/>
    </row>
    <row r="2713" spans="1:6" x14ac:dyDescent="0.2">
      <c r="A2713"/>
      <c r="B2713"/>
      <c r="C2713"/>
      <c r="D2713"/>
      <c r="E2713"/>
      <c r="F2713"/>
    </row>
    <row r="2714" spans="1:6" x14ac:dyDescent="0.2">
      <c r="A2714"/>
      <c r="B2714"/>
      <c r="C2714"/>
      <c r="D2714"/>
      <c r="E2714"/>
      <c r="F2714"/>
    </row>
    <row r="2715" spans="1:6" x14ac:dyDescent="0.2">
      <c r="A2715"/>
      <c r="B2715"/>
      <c r="C2715"/>
      <c r="D2715"/>
      <c r="E2715"/>
      <c r="F2715"/>
    </row>
    <row r="2716" spans="1:6" x14ac:dyDescent="0.2">
      <c r="A2716"/>
      <c r="B2716"/>
      <c r="C2716"/>
      <c r="D2716"/>
      <c r="E2716"/>
      <c r="F2716"/>
    </row>
    <row r="2717" spans="1:6" x14ac:dyDescent="0.2">
      <c r="A2717"/>
      <c r="B2717"/>
      <c r="C2717"/>
      <c r="D2717"/>
      <c r="E2717"/>
      <c r="F2717"/>
    </row>
    <row r="2718" spans="1:6" x14ac:dyDescent="0.2">
      <c r="A2718"/>
      <c r="B2718"/>
      <c r="C2718"/>
      <c r="D2718"/>
      <c r="E2718"/>
      <c r="F2718"/>
    </row>
    <row r="2719" spans="1:6" x14ac:dyDescent="0.2">
      <c r="A2719"/>
      <c r="B2719"/>
      <c r="C2719"/>
      <c r="D2719"/>
      <c r="E2719"/>
      <c r="F2719"/>
    </row>
    <row r="2720" spans="1:6" x14ac:dyDescent="0.2">
      <c r="A2720"/>
      <c r="B2720"/>
      <c r="C2720"/>
      <c r="D2720"/>
      <c r="E2720"/>
      <c r="F2720"/>
    </row>
    <row r="2721" spans="1:6" x14ac:dyDescent="0.2">
      <c r="A2721"/>
      <c r="B2721"/>
      <c r="C2721"/>
      <c r="D2721"/>
      <c r="E2721"/>
      <c r="F2721"/>
    </row>
    <row r="2722" spans="1:6" x14ac:dyDescent="0.2">
      <c r="A2722"/>
      <c r="B2722"/>
      <c r="C2722"/>
      <c r="D2722"/>
      <c r="E2722"/>
      <c r="F2722"/>
    </row>
    <row r="2723" spans="1:6" x14ac:dyDescent="0.2">
      <c r="A2723"/>
      <c r="B2723"/>
      <c r="C2723"/>
      <c r="D2723"/>
      <c r="E2723"/>
      <c r="F2723"/>
    </row>
    <row r="2724" spans="1:6" x14ac:dyDescent="0.2">
      <c r="A2724"/>
      <c r="B2724"/>
      <c r="C2724"/>
      <c r="D2724"/>
      <c r="E2724"/>
      <c r="F2724"/>
    </row>
    <row r="2725" spans="1:6" x14ac:dyDescent="0.2">
      <c r="A2725"/>
      <c r="B2725"/>
      <c r="C2725"/>
      <c r="D2725"/>
      <c r="E2725"/>
      <c r="F2725"/>
    </row>
    <row r="2726" spans="1:6" x14ac:dyDescent="0.2">
      <c r="A2726"/>
      <c r="B2726"/>
      <c r="C2726"/>
      <c r="D2726"/>
      <c r="E2726"/>
      <c r="F2726"/>
    </row>
    <row r="2727" spans="1:6" x14ac:dyDescent="0.2">
      <c r="A2727"/>
      <c r="B2727"/>
      <c r="C2727"/>
      <c r="D2727"/>
      <c r="E2727"/>
      <c r="F2727"/>
    </row>
    <row r="2728" spans="1:6" x14ac:dyDescent="0.2">
      <c r="A2728"/>
      <c r="B2728"/>
      <c r="C2728"/>
      <c r="D2728"/>
      <c r="E2728"/>
      <c r="F2728"/>
    </row>
    <row r="2729" spans="1:6" x14ac:dyDescent="0.2">
      <c r="A2729"/>
      <c r="B2729"/>
      <c r="C2729"/>
      <c r="D2729"/>
      <c r="E2729"/>
      <c r="F2729"/>
    </row>
    <row r="2730" spans="1:6" x14ac:dyDescent="0.2">
      <c r="A2730"/>
      <c r="B2730"/>
      <c r="C2730"/>
      <c r="D2730"/>
      <c r="E2730"/>
      <c r="F2730"/>
    </row>
    <row r="2731" spans="1:6" x14ac:dyDescent="0.2">
      <c r="A2731"/>
      <c r="B2731"/>
      <c r="C2731"/>
      <c r="D2731"/>
      <c r="E2731"/>
      <c r="F2731"/>
    </row>
    <row r="2732" spans="1:6" x14ac:dyDescent="0.2">
      <c r="A2732"/>
      <c r="B2732"/>
      <c r="C2732"/>
      <c r="D2732"/>
      <c r="E2732"/>
      <c r="F2732"/>
    </row>
    <row r="2733" spans="1:6" x14ac:dyDescent="0.2">
      <c r="A2733"/>
      <c r="B2733"/>
      <c r="C2733"/>
      <c r="D2733"/>
      <c r="E2733"/>
      <c r="F2733"/>
    </row>
    <row r="2734" spans="1:6" x14ac:dyDescent="0.2">
      <c r="A2734"/>
      <c r="B2734"/>
      <c r="C2734"/>
      <c r="D2734"/>
      <c r="E2734"/>
      <c r="F2734"/>
    </row>
    <row r="2735" spans="1:6" x14ac:dyDescent="0.2">
      <c r="A2735"/>
      <c r="B2735"/>
      <c r="C2735"/>
      <c r="D2735"/>
      <c r="E2735"/>
      <c r="F2735"/>
    </row>
    <row r="2736" spans="1:6" x14ac:dyDescent="0.2">
      <c r="A2736"/>
      <c r="B2736"/>
      <c r="C2736"/>
      <c r="D2736"/>
      <c r="E2736"/>
      <c r="F2736"/>
    </row>
    <row r="2737" spans="1:6" x14ac:dyDescent="0.2">
      <c r="A2737"/>
      <c r="B2737"/>
      <c r="C2737"/>
      <c r="D2737"/>
      <c r="E2737"/>
      <c r="F2737"/>
    </row>
    <row r="2738" spans="1:6" x14ac:dyDescent="0.2">
      <c r="A2738"/>
      <c r="B2738"/>
      <c r="C2738"/>
      <c r="D2738"/>
      <c r="E2738"/>
      <c r="F2738"/>
    </row>
    <row r="2739" spans="1:6" x14ac:dyDescent="0.2">
      <c r="A2739"/>
      <c r="B2739"/>
      <c r="C2739"/>
      <c r="D2739"/>
      <c r="E2739"/>
      <c r="F2739"/>
    </row>
    <row r="2740" spans="1:6" x14ac:dyDescent="0.2">
      <c r="A2740"/>
      <c r="B2740"/>
      <c r="C2740"/>
      <c r="D2740"/>
      <c r="E2740"/>
      <c r="F2740"/>
    </row>
    <row r="2741" spans="1:6" x14ac:dyDescent="0.2">
      <c r="A2741"/>
      <c r="B2741"/>
      <c r="C2741"/>
      <c r="D2741"/>
      <c r="E2741"/>
      <c r="F2741"/>
    </row>
    <row r="2742" spans="1:6" x14ac:dyDescent="0.2">
      <c r="A2742"/>
      <c r="B2742"/>
      <c r="C2742"/>
      <c r="D2742"/>
      <c r="E2742"/>
      <c r="F2742"/>
    </row>
    <row r="2743" spans="1:6" x14ac:dyDescent="0.2">
      <c r="A2743"/>
      <c r="B2743"/>
      <c r="C2743"/>
      <c r="D2743"/>
      <c r="E2743"/>
      <c r="F2743"/>
    </row>
    <row r="2744" spans="1:6" x14ac:dyDescent="0.2">
      <c r="A2744"/>
      <c r="B2744"/>
      <c r="C2744"/>
      <c r="D2744"/>
      <c r="E2744"/>
      <c r="F2744"/>
    </row>
    <row r="2745" spans="1:6" x14ac:dyDescent="0.2">
      <c r="A2745"/>
      <c r="B2745"/>
      <c r="C2745"/>
      <c r="D2745"/>
      <c r="E2745"/>
      <c r="F2745"/>
    </row>
    <row r="2746" spans="1:6" x14ac:dyDescent="0.2">
      <c r="A2746"/>
      <c r="B2746"/>
      <c r="C2746"/>
      <c r="D2746"/>
      <c r="E2746"/>
      <c r="F2746"/>
    </row>
    <row r="2747" spans="1:6" x14ac:dyDescent="0.2">
      <c r="A2747"/>
      <c r="B2747"/>
      <c r="C2747"/>
      <c r="D2747"/>
      <c r="E2747"/>
      <c r="F2747"/>
    </row>
    <row r="2748" spans="1:6" x14ac:dyDescent="0.2">
      <c r="A2748"/>
      <c r="B2748"/>
      <c r="C2748"/>
      <c r="D2748"/>
      <c r="E2748"/>
      <c r="F2748"/>
    </row>
    <row r="2749" spans="1:6" x14ac:dyDescent="0.2">
      <c r="A2749"/>
      <c r="B2749"/>
      <c r="C2749"/>
      <c r="D2749"/>
      <c r="E2749"/>
      <c r="F2749"/>
    </row>
    <row r="2750" spans="1:6" x14ac:dyDescent="0.2">
      <c r="A2750"/>
      <c r="B2750"/>
      <c r="C2750"/>
      <c r="D2750"/>
      <c r="E2750"/>
      <c r="F2750"/>
    </row>
    <row r="2751" spans="1:6" x14ac:dyDescent="0.2">
      <c r="A2751"/>
      <c r="B2751"/>
      <c r="C2751"/>
      <c r="D2751"/>
      <c r="E2751"/>
      <c r="F2751"/>
    </row>
    <row r="2752" spans="1:6" x14ac:dyDescent="0.2">
      <c r="A2752"/>
      <c r="B2752"/>
      <c r="C2752"/>
      <c r="D2752"/>
      <c r="E2752"/>
      <c r="F2752"/>
    </row>
    <row r="2753" spans="1:6" x14ac:dyDescent="0.2">
      <c r="A2753"/>
      <c r="B2753"/>
      <c r="C2753"/>
      <c r="D2753"/>
      <c r="E2753"/>
      <c r="F2753"/>
    </row>
    <row r="2754" spans="1:6" x14ac:dyDescent="0.2">
      <c r="A2754"/>
      <c r="B2754"/>
      <c r="C2754"/>
      <c r="D2754"/>
      <c r="E2754"/>
      <c r="F2754"/>
    </row>
    <row r="2755" spans="1:6" x14ac:dyDescent="0.2">
      <c r="A2755"/>
      <c r="B2755"/>
      <c r="C2755"/>
      <c r="D2755"/>
      <c r="E2755"/>
      <c r="F2755"/>
    </row>
    <row r="2756" spans="1:6" x14ac:dyDescent="0.2">
      <c r="A2756"/>
      <c r="B2756"/>
      <c r="C2756"/>
      <c r="D2756"/>
      <c r="E2756"/>
      <c r="F2756"/>
    </row>
    <row r="2757" spans="1:6" x14ac:dyDescent="0.2">
      <c r="A2757"/>
      <c r="B2757"/>
      <c r="C2757"/>
      <c r="D2757"/>
      <c r="E2757"/>
      <c r="F2757"/>
    </row>
    <row r="2758" spans="1:6" x14ac:dyDescent="0.2">
      <c r="A2758"/>
      <c r="B2758"/>
      <c r="C2758"/>
      <c r="D2758"/>
      <c r="E2758"/>
      <c r="F2758"/>
    </row>
    <row r="2759" spans="1:6" x14ac:dyDescent="0.2">
      <c r="A2759"/>
      <c r="B2759"/>
      <c r="C2759"/>
      <c r="D2759"/>
      <c r="E2759"/>
      <c r="F2759"/>
    </row>
    <row r="2760" spans="1:6" x14ac:dyDescent="0.2">
      <c r="A2760"/>
      <c r="B2760"/>
      <c r="C2760"/>
      <c r="D2760"/>
      <c r="E2760"/>
      <c r="F2760"/>
    </row>
    <row r="2761" spans="1:6" x14ac:dyDescent="0.2">
      <c r="A2761"/>
      <c r="B2761"/>
      <c r="C2761"/>
      <c r="D2761"/>
      <c r="E2761"/>
      <c r="F2761"/>
    </row>
    <row r="2762" spans="1:6" x14ac:dyDescent="0.2">
      <c r="A2762"/>
      <c r="B2762"/>
      <c r="C2762"/>
      <c r="D2762"/>
      <c r="E2762"/>
      <c r="F2762"/>
    </row>
    <row r="2763" spans="1:6" x14ac:dyDescent="0.2">
      <c r="A2763"/>
      <c r="B2763"/>
      <c r="C2763"/>
      <c r="D2763"/>
      <c r="E2763"/>
      <c r="F2763"/>
    </row>
    <row r="2764" spans="1:6" x14ac:dyDescent="0.2">
      <c r="A2764"/>
      <c r="B2764"/>
      <c r="C2764"/>
      <c r="D2764"/>
      <c r="E2764"/>
      <c r="F2764"/>
    </row>
    <row r="2765" spans="1:6" x14ac:dyDescent="0.2">
      <c r="A2765"/>
      <c r="B2765"/>
      <c r="C2765"/>
      <c r="D2765"/>
      <c r="E2765"/>
      <c r="F2765"/>
    </row>
    <row r="2766" spans="1:6" x14ac:dyDescent="0.2">
      <c r="A2766"/>
      <c r="B2766"/>
      <c r="C2766"/>
      <c r="D2766"/>
      <c r="E2766"/>
      <c r="F2766"/>
    </row>
    <row r="2767" spans="1:6" x14ac:dyDescent="0.2">
      <c r="A2767"/>
      <c r="B2767"/>
      <c r="C2767"/>
      <c r="D2767"/>
      <c r="E2767"/>
      <c r="F2767"/>
    </row>
    <row r="2768" spans="1:6" x14ac:dyDescent="0.2">
      <c r="A2768"/>
      <c r="B2768"/>
      <c r="C2768"/>
      <c r="D2768"/>
      <c r="E2768"/>
      <c r="F2768"/>
    </row>
    <row r="2769" spans="1:6" x14ac:dyDescent="0.2">
      <c r="A2769"/>
      <c r="B2769"/>
      <c r="C2769"/>
      <c r="D2769"/>
      <c r="E2769"/>
      <c r="F2769"/>
    </row>
    <row r="2770" spans="1:6" x14ac:dyDescent="0.2">
      <c r="A2770"/>
      <c r="B2770"/>
      <c r="C2770"/>
      <c r="D2770"/>
      <c r="E2770"/>
      <c r="F2770"/>
    </row>
    <row r="2771" spans="1:6" x14ac:dyDescent="0.2">
      <c r="A2771"/>
      <c r="B2771"/>
      <c r="C2771"/>
      <c r="D2771"/>
      <c r="E2771"/>
      <c r="F2771"/>
    </row>
    <row r="2772" spans="1:6" x14ac:dyDescent="0.2">
      <c r="A2772"/>
      <c r="B2772"/>
      <c r="C2772"/>
      <c r="D2772"/>
      <c r="E2772"/>
      <c r="F2772"/>
    </row>
    <row r="2773" spans="1:6" x14ac:dyDescent="0.2">
      <c r="A2773"/>
      <c r="B2773"/>
      <c r="C2773"/>
      <c r="D2773"/>
      <c r="E2773"/>
      <c r="F2773"/>
    </row>
    <row r="2774" spans="1:6" x14ac:dyDescent="0.2">
      <c r="A2774"/>
      <c r="B2774"/>
      <c r="C2774"/>
      <c r="D2774"/>
      <c r="E2774"/>
      <c r="F2774"/>
    </row>
    <row r="2775" spans="1:6" x14ac:dyDescent="0.2">
      <c r="A2775"/>
      <c r="B2775"/>
      <c r="C2775"/>
      <c r="D2775"/>
      <c r="E2775"/>
      <c r="F2775"/>
    </row>
    <row r="2776" spans="1:6" x14ac:dyDescent="0.2">
      <c r="A2776"/>
      <c r="B2776"/>
      <c r="C2776"/>
      <c r="D2776"/>
      <c r="E2776"/>
      <c r="F2776"/>
    </row>
    <row r="2777" spans="1:6" x14ac:dyDescent="0.2">
      <c r="A2777"/>
      <c r="B2777"/>
      <c r="C2777"/>
      <c r="D2777"/>
      <c r="E2777"/>
      <c r="F2777"/>
    </row>
    <row r="2778" spans="1:6" x14ac:dyDescent="0.2">
      <c r="A2778"/>
      <c r="B2778"/>
      <c r="C2778"/>
      <c r="D2778"/>
      <c r="E2778"/>
      <c r="F2778"/>
    </row>
    <row r="2779" spans="1:6" x14ac:dyDescent="0.2">
      <c r="A2779"/>
      <c r="B2779"/>
      <c r="C2779"/>
      <c r="D2779"/>
      <c r="E2779"/>
      <c r="F2779"/>
    </row>
    <row r="2780" spans="1:6" x14ac:dyDescent="0.2">
      <c r="A2780"/>
      <c r="B2780"/>
      <c r="C2780"/>
      <c r="D2780"/>
      <c r="E2780"/>
      <c r="F2780"/>
    </row>
    <row r="2781" spans="1:6" x14ac:dyDescent="0.2">
      <c r="A2781"/>
      <c r="B2781"/>
      <c r="C2781"/>
      <c r="D2781"/>
      <c r="E2781"/>
      <c r="F2781"/>
    </row>
    <row r="2782" spans="1:6" x14ac:dyDescent="0.2">
      <c r="A2782"/>
      <c r="B2782"/>
      <c r="C2782"/>
      <c r="D2782"/>
      <c r="E2782"/>
      <c r="F2782"/>
    </row>
    <row r="2783" spans="1:6" x14ac:dyDescent="0.2">
      <c r="A2783"/>
      <c r="B2783"/>
      <c r="C2783"/>
      <c r="D2783"/>
      <c r="E2783"/>
      <c r="F2783"/>
    </row>
    <row r="2784" spans="1:6" x14ac:dyDescent="0.2">
      <c r="A2784"/>
      <c r="B2784"/>
      <c r="C2784"/>
      <c r="D2784"/>
      <c r="E2784"/>
      <c r="F2784"/>
    </row>
    <row r="2785" spans="1:6" x14ac:dyDescent="0.2">
      <c r="A2785"/>
      <c r="B2785"/>
      <c r="C2785"/>
      <c r="D2785"/>
      <c r="E2785"/>
      <c r="F2785"/>
    </row>
    <row r="2786" spans="1:6" x14ac:dyDescent="0.2">
      <c r="A2786"/>
      <c r="B2786"/>
      <c r="C2786"/>
      <c r="D2786"/>
      <c r="E2786"/>
      <c r="F2786"/>
    </row>
    <row r="2787" spans="1:6" x14ac:dyDescent="0.2">
      <c r="A2787"/>
      <c r="B2787"/>
      <c r="C2787"/>
      <c r="D2787"/>
      <c r="E2787"/>
      <c r="F2787"/>
    </row>
    <row r="2788" spans="1:6" x14ac:dyDescent="0.2">
      <c r="A2788"/>
      <c r="B2788"/>
      <c r="C2788"/>
      <c r="D2788"/>
      <c r="E2788"/>
      <c r="F2788"/>
    </row>
    <row r="2789" spans="1:6" x14ac:dyDescent="0.2">
      <c r="A2789"/>
      <c r="B2789"/>
      <c r="C2789"/>
      <c r="D2789"/>
      <c r="E2789"/>
      <c r="F2789"/>
    </row>
    <row r="2790" spans="1:6" x14ac:dyDescent="0.2">
      <c r="A2790"/>
      <c r="B2790"/>
      <c r="C2790"/>
      <c r="D2790"/>
      <c r="E2790"/>
      <c r="F2790"/>
    </row>
    <row r="2791" spans="1:6" x14ac:dyDescent="0.2">
      <c r="A2791"/>
      <c r="B2791"/>
      <c r="C2791"/>
      <c r="D2791"/>
      <c r="E2791"/>
      <c r="F2791"/>
    </row>
    <row r="2792" spans="1:6" x14ac:dyDescent="0.2">
      <c r="A2792"/>
      <c r="B2792"/>
      <c r="C2792"/>
      <c r="D2792"/>
      <c r="E2792"/>
      <c r="F2792"/>
    </row>
    <row r="2793" spans="1:6" x14ac:dyDescent="0.2">
      <c r="A2793"/>
      <c r="B2793"/>
      <c r="C2793"/>
      <c r="D2793"/>
      <c r="E2793"/>
      <c r="F2793"/>
    </row>
    <row r="2794" spans="1:6" x14ac:dyDescent="0.2">
      <c r="A2794"/>
      <c r="B2794"/>
      <c r="C2794"/>
      <c r="D2794"/>
      <c r="E2794"/>
      <c r="F2794"/>
    </row>
    <row r="2795" spans="1:6" x14ac:dyDescent="0.2">
      <c r="A2795"/>
      <c r="B2795"/>
      <c r="C2795"/>
      <c r="D2795"/>
      <c r="E2795"/>
      <c r="F2795"/>
    </row>
    <row r="2796" spans="1:6" x14ac:dyDescent="0.2">
      <c r="A2796"/>
      <c r="B2796"/>
      <c r="C2796"/>
      <c r="D2796"/>
      <c r="E2796"/>
      <c r="F2796"/>
    </row>
    <row r="2797" spans="1:6" x14ac:dyDescent="0.2">
      <c r="A2797"/>
      <c r="B2797"/>
      <c r="C2797"/>
      <c r="D2797"/>
      <c r="E2797"/>
      <c r="F2797"/>
    </row>
    <row r="2798" spans="1:6" x14ac:dyDescent="0.2">
      <c r="A2798"/>
      <c r="B2798"/>
      <c r="C2798"/>
      <c r="D2798"/>
      <c r="E2798"/>
      <c r="F2798"/>
    </row>
    <row r="2799" spans="1:6" x14ac:dyDescent="0.2">
      <c r="A2799"/>
      <c r="B2799"/>
      <c r="C2799"/>
      <c r="D2799"/>
      <c r="E2799"/>
      <c r="F2799"/>
    </row>
    <row r="2800" spans="1:6" x14ac:dyDescent="0.2">
      <c r="A2800"/>
      <c r="B2800"/>
      <c r="C2800"/>
      <c r="D2800"/>
      <c r="E2800"/>
      <c r="F2800"/>
    </row>
    <row r="2801" spans="1:6" x14ac:dyDescent="0.2">
      <c r="A2801"/>
      <c r="B2801"/>
      <c r="C2801"/>
      <c r="D2801"/>
      <c r="E2801"/>
      <c r="F2801"/>
    </row>
    <row r="2802" spans="1:6" x14ac:dyDescent="0.2">
      <c r="A2802"/>
      <c r="B2802"/>
      <c r="C2802"/>
      <c r="D2802"/>
      <c r="E2802"/>
      <c r="F2802"/>
    </row>
    <row r="2803" spans="1:6" x14ac:dyDescent="0.2">
      <c r="A2803"/>
      <c r="B2803"/>
      <c r="C2803"/>
      <c r="D2803"/>
      <c r="E2803"/>
      <c r="F2803"/>
    </row>
    <row r="2804" spans="1:6" x14ac:dyDescent="0.2">
      <c r="A2804"/>
      <c r="B2804"/>
      <c r="C2804"/>
      <c r="D2804"/>
      <c r="E2804"/>
      <c r="F2804"/>
    </row>
    <row r="2805" spans="1:6" x14ac:dyDescent="0.2">
      <c r="A2805"/>
      <c r="B2805"/>
      <c r="C2805"/>
      <c r="D2805"/>
      <c r="E2805"/>
      <c r="F2805"/>
    </row>
    <row r="2806" spans="1:6" x14ac:dyDescent="0.2">
      <c r="A2806"/>
      <c r="B2806"/>
      <c r="C2806"/>
      <c r="D2806"/>
      <c r="E2806"/>
      <c r="F2806"/>
    </row>
    <row r="2807" spans="1:6" x14ac:dyDescent="0.2">
      <c r="A2807"/>
      <c r="B2807"/>
      <c r="C2807"/>
      <c r="D2807"/>
      <c r="E2807"/>
      <c r="F2807"/>
    </row>
    <row r="2808" spans="1:6" x14ac:dyDescent="0.2">
      <c r="A2808"/>
      <c r="B2808"/>
      <c r="C2808"/>
      <c r="D2808"/>
      <c r="E2808"/>
      <c r="F2808"/>
    </row>
    <row r="2809" spans="1:6" x14ac:dyDescent="0.2">
      <c r="A2809"/>
      <c r="B2809"/>
      <c r="C2809"/>
      <c r="D2809"/>
      <c r="E2809"/>
      <c r="F2809"/>
    </row>
    <row r="2810" spans="1:6" x14ac:dyDescent="0.2">
      <c r="A2810"/>
      <c r="B2810"/>
      <c r="C2810"/>
      <c r="D2810"/>
      <c r="E2810"/>
      <c r="F2810"/>
    </row>
    <row r="2811" spans="1:6" x14ac:dyDescent="0.2">
      <c r="A2811"/>
      <c r="B2811"/>
      <c r="C2811"/>
      <c r="D2811"/>
      <c r="E2811"/>
      <c r="F2811"/>
    </row>
    <row r="2812" spans="1:6" x14ac:dyDescent="0.2">
      <c r="A2812"/>
      <c r="B2812"/>
      <c r="C2812"/>
      <c r="D2812"/>
      <c r="E2812"/>
      <c r="F2812"/>
    </row>
    <row r="2813" spans="1:6" x14ac:dyDescent="0.2">
      <c r="A2813"/>
      <c r="B2813"/>
      <c r="C2813"/>
      <c r="D2813"/>
      <c r="E2813"/>
      <c r="F2813"/>
    </row>
    <row r="2814" spans="1:6" x14ac:dyDescent="0.2">
      <c r="A2814"/>
      <c r="B2814"/>
      <c r="C2814"/>
      <c r="D2814"/>
      <c r="E2814"/>
      <c r="F2814"/>
    </row>
    <row r="2815" spans="1:6" x14ac:dyDescent="0.2">
      <c r="A2815"/>
      <c r="B2815"/>
      <c r="C2815"/>
      <c r="D2815"/>
      <c r="E2815"/>
      <c r="F2815"/>
    </row>
    <row r="2816" spans="1:6" x14ac:dyDescent="0.2">
      <c r="A2816"/>
      <c r="B2816"/>
      <c r="C2816"/>
      <c r="D2816"/>
      <c r="E2816"/>
      <c r="F2816"/>
    </row>
    <row r="2817" spans="1:6" x14ac:dyDescent="0.2">
      <c r="A2817"/>
      <c r="B2817"/>
      <c r="C2817"/>
      <c r="D2817"/>
      <c r="E2817"/>
      <c r="F2817"/>
    </row>
    <row r="2818" spans="1:6" x14ac:dyDescent="0.2">
      <c r="A2818"/>
      <c r="B2818"/>
      <c r="C2818"/>
      <c r="D2818"/>
      <c r="E2818"/>
      <c r="F2818"/>
    </row>
    <row r="2819" spans="1:6" x14ac:dyDescent="0.2">
      <c r="A2819"/>
      <c r="B2819"/>
      <c r="C2819"/>
      <c r="D2819"/>
      <c r="E2819"/>
      <c r="F2819"/>
    </row>
    <row r="2820" spans="1:6" x14ac:dyDescent="0.2">
      <c r="A2820"/>
      <c r="B2820"/>
      <c r="C2820"/>
      <c r="D2820"/>
      <c r="E2820"/>
      <c r="F2820"/>
    </row>
    <row r="2821" spans="1:6" x14ac:dyDescent="0.2">
      <c r="A2821"/>
      <c r="B2821"/>
      <c r="C2821"/>
      <c r="D2821"/>
      <c r="E2821"/>
      <c r="F2821"/>
    </row>
    <row r="2822" spans="1:6" x14ac:dyDescent="0.2">
      <c r="A2822"/>
      <c r="B2822"/>
      <c r="C2822"/>
      <c r="D2822"/>
      <c r="E2822"/>
      <c r="F2822"/>
    </row>
    <row r="2823" spans="1:6" x14ac:dyDescent="0.2">
      <c r="A2823"/>
      <c r="B2823"/>
      <c r="C2823"/>
      <c r="D2823"/>
      <c r="E2823"/>
      <c r="F2823"/>
    </row>
    <row r="2824" spans="1:6" x14ac:dyDescent="0.2">
      <c r="A2824"/>
      <c r="B2824"/>
      <c r="C2824"/>
      <c r="D2824"/>
      <c r="E2824"/>
      <c r="F2824"/>
    </row>
    <row r="2825" spans="1:6" x14ac:dyDescent="0.2">
      <c r="A2825"/>
      <c r="B2825"/>
      <c r="C2825"/>
      <c r="D2825"/>
      <c r="E2825"/>
      <c r="F2825"/>
    </row>
    <row r="2826" spans="1:6" x14ac:dyDescent="0.2">
      <c r="A2826"/>
      <c r="B2826"/>
      <c r="C2826"/>
      <c r="D2826"/>
      <c r="E2826"/>
      <c r="F2826"/>
    </row>
    <row r="2827" spans="1:6" x14ac:dyDescent="0.2">
      <c r="A2827"/>
      <c r="B2827"/>
      <c r="C2827"/>
      <c r="D2827"/>
      <c r="E2827"/>
      <c r="F2827"/>
    </row>
    <row r="2828" spans="1:6" x14ac:dyDescent="0.2">
      <c r="A2828"/>
      <c r="B2828"/>
      <c r="C2828"/>
      <c r="D2828"/>
      <c r="E2828"/>
      <c r="F2828"/>
    </row>
    <row r="2829" spans="1:6" x14ac:dyDescent="0.2">
      <c r="A2829"/>
      <c r="B2829"/>
      <c r="C2829"/>
      <c r="D2829"/>
      <c r="E2829"/>
      <c r="F2829"/>
    </row>
    <row r="2830" spans="1:6" x14ac:dyDescent="0.2">
      <c r="A2830"/>
      <c r="B2830"/>
      <c r="C2830"/>
      <c r="D2830"/>
      <c r="E2830"/>
      <c r="F2830"/>
    </row>
    <row r="2831" spans="1:6" x14ac:dyDescent="0.2">
      <c r="A2831"/>
      <c r="B2831"/>
      <c r="C2831"/>
      <c r="D2831"/>
      <c r="E2831"/>
      <c r="F2831"/>
    </row>
    <row r="2832" spans="1:6" x14ac:dyDescent="0.2">
      <c r="A2832"/>
      <c r="B2832"/>
      <c r="C2832"/>
      <c r="D2832"/>
      <c r="E2832"/>
      <c r="F2832"/>
    </row>
    <row r="2833" spans="1:6" x14ac:dyDescent="0.2">
      <c r="A2833"/>
      <c r="B2833"/>
      <c r="C2833"/>
      <c r="D2833"/>
      <c r="E2833"/>
      <c r="F2833"/>
    </row>
    <row r="2834" spans="1:6" x14ac:dyDescent="0.2">
      <c r="A2834"/>
      <c r="B2834"/>
      <c r="C2834"/>
      <c r="D2834"/>
      <c r="E2834"/>
      <c r="F2834"/>
    </row>
    <row r="2835" spans="1:6" x14ac:dyDescent="0.2">
      <c r="A2835"/>
      <c r="B2835"/>
      <c r="C2835"/>
      <c r="D2835"/>
      <c r="E2835"/>
      <c r="F2835"/>
    </row>
    <row r="2836" spans="1:6" x14ac:dyDescent="0.2">
      <c r="A2836"/>
      <c r="B2836"/>
      <c r="C2836"/>
      <c r="D2836"/>
      <c r="E2836"/>
      <c r="F2836"/>
    </row>
    <row r="2837" spans="1:6" x14ac:dyDescent="0.2">
      <c r="A2837"/>
      <c r="B2837"/>
      <c r="C2837"/>
      <c r="D2837"/>
      <c r="E2837"/>
      <c r="F2837"/>
    </row>
    <row r="2838" spans="1:6" x14ac:dyDescent="0.2">
      <c r="A2838"/>
      <c r="B2838"/>
      <c r="C2838"/>
      <c r="D2838"/>
      <c r="E2838"/>
      <c r="F2838"/>
    </row>
    <row r="2839" spans="1:6" x14ac:dyDescent="0.2">
      <c r="A2839"/>
      <c r="B2839"/>
      <c r="C2839"/>
      <c r="D2839"/>
      <c r="E2839"/>
      <c r="F2839"/>
    </row>
    <row r="2840" spans="1:6" x14ac:dyDescent="0.2">
      <c r="A2840"/>
      <c r="B2840"/>
      <c r="C2840"/>
      <c r="D2840"/>
      <c r="E2840"/>
      <c r="F2840"/>
    </row>
    <row r="2841" spans="1:6" x14ac:dyDescent="0.2">
      <c r="A2841"/>
      <c r="B2841"/>
      <c r="C2841"/>
      <c r="D2841"/>
      <c r="E2841"/>
      <c r="F2841"/>
    </row>
    <row r="2842" spans="1:6" x14ac:dyDescent="0.2">
      <c r="A2842"/>
      <c r="B2842"/>
      <c r="C2842"/>
      <c r="D2842"/>
      <c r="E2842"/>
      <c r="F2842"/>
    </row>
    <row r="2843" spans="1:6" x14ac:dyDescent="0.2">
      <c r="A2843"/>
      <c r="B2843"/>
      <c r="C2843"/>
      <c r="D2843"/>
      <c r="E2843"/>
      <c r="F2843"/>
    </row>
    <row r="2844" spans="1:6" x14ac:dyDescent="0.2">
      <c r="A2844"/>
      <c r="B2844"/>
      <c r="C2844"/>
      <c r="D2844"/>
      <c r="E2844"/>
      <c r="F2844"/>
    </row>
    <row r="2845" spans="1:6" x14ac:dyDescent="0.2">
      <c r="A2845"/>
      <c r="B2845"/>
      <c r="C2845"/>
      <c r="D2845"/>
      <c r="E2845"/>
      <c r="F2845"/>
    </row>
    <row r="2846" spans="1:6" x14ac:dyDescent="0.2">
      <c r="A2846"/>
      <c r="B2846"/>
      <c r="C2846"/>
      <c r="D2846"/>
      <c r="E2846"/>
      <c r="F2846"/>
    </row>
    <row r="2847" spans="1:6" x14ac:dyDescent="0.2">
      <c r="A2847"/>
      <c r="B2847"/>
      <c r="C2847"/>
      <c r="D2847"/>
      <c r="E2847"/>
      <c r="F2847"/>
    </row>
    <row r="2848" spans="1:6" x14ac:dyDescent="0.2">
      <c r="A2848"/>
      <c r="B2848"/>
      <c r="C2848"/>
      <c r="D2848"/>
      <c r="E2848"/>
      <c r="F2848"/>
    </row>
    <row r="2849" spans="1:6" x14ac:dyDescent="0.2">
      <c r="A2849"/>
      <c r="B2849"/>
      <c r="C2849"/>
      <c r="D2849"/>
      <c r="E2849"/>
      <c r="F2849"/>
    </row>
    <row r="2850" spans="1:6" x14ac:dyDescent="0.2">
      <c r="A2850"/>
      <c r="B2850"/>
      <c r="C2850"/>
      <c r="D2850"/>
      <c r="E2850"/>
      <c r="F2850"/>
    </row>
    <row r="2851" spans="1:6" x14ac:dyDescent="0.2">
      <c r="A2851"/>
      <c r="B2851"/>
      <c r="C2851"/>
      <c r="D2851"/>
      <c r="E2851"/>
      <c r="F2851"/>
    </row>
    <row r="2852" spans="1:6" x14ac:dyDescent="0.2">
      <c r="A2852"/>
      <c r="B2852"/>
      <c r="C2852"/>
      <c r="D2852"/>
      <c r="E2852"/>
      <c r="F2852"/>
    </row>
    <row r="2853" spans="1:6" x14ac:dyDescent="0.2">
      <c r="A2853"/>
      <c r="B2853"/>
      <c r="C2853"/>
      <c r="D2853"/>
      <c r="E2853"/>
      <c r="F2853"/>
    </row>
    <row r="2854" spans="1:6" x14ac:dyDescent="0.2">
      <c r="A2854"/>
      <c r="B2854"/>
      <c r="C2854"/>
      <c r="D2854"/>
      <c r="E2854"/>
      <c r="F2854"/>
    </row>
    <row r="2855" spans="1:6" x14ac:dyDescent="0.2">
      <c r="A2855"/>
      <c r="B2855"/>
      <c r="C2855"/>
      <c r="D2855"/>
      <c r="E2855"/>
      <c r="F2855"/>
    </row>
    <row r="2856" spans="1:6" x14ac:dyDescent="0.2">
      <c r="A2856"/>
      <c r="B2856"/>
      <c r="C2856"/>
      <c r="D2856"/>
      <c r="E2856"/>
      <c r="F2856"/>
    </row>
    <row r="2857" spans="1:6" x14ac:dyDescent="0.2">
      <c r="A2857"/>
      <c r="B2857"/>
      <c r="C2857"/>
      <c r="D2857"/>
      <c r="E2857"/>
      <c r="F2857"/>
    </row>
    <row r="2858" spans="1:6" x14ac:dyDescent="0.2">
      <c r="A2858"/>
      <c r="B2858"/>
      <c r="C2858"/>
      <c r="D2858"/>
      <c r="E2858"/>
      <c r="F2858"/>
    </row>
    <row r="2859" spans="1:6" x14ac:dyDescent="0.2">
      <c r="A2859"/>
      <c r="B2859"/>
      <c r="C2859"/>
      <c r="D2859"/>
      <c r="E2859"/>
      <c r="F2859"/>
    </row>
    <row r="2860" spans="1:6" x14ac:dyDescent="0.2">
      <c r="A2860"/>
      <c r="B2860"/>
      <c r="C2860"/>
      <c r="D2860"/>
      <c r="E2860"/>
      <c r="F2860"/>
    </row>
    <row r="2861" spans="1:6" x14ac:dyDescent="0.2">
      <c r="A2861"/>
      <c r="B2861"/>
      <c r="C2861"/>
      <c r="D2861"/>
      <c r="E2861"/>
      <c r="F2861"/>
    </row>
    <row r="2862" spans="1:6" x14ac:dyDescent="0.2">
      <c r="A2862"/>
      <c r="B2862"/>
      <c r="C2862"/>
      <c r="D2862"/>
      <c r="E2862"/>
      <c r="F2862"/>
    </row>
    <row r="2863" spans="1:6" x14ac:dyDescent="0.2">
      <c r="A2863"/>
      <c r="B2863"/>
      <c r="C2863"/>
      <c r="D2863"/>
      <c r="E2863"/>
      <c r="F2863"/>
    </row>
    <row r="2864" spans="1:6" x14ac:dyDescent="0.2">
      <c r="A2864"/>
      <c r="B2864"/>
      <c r="C2864"/>
      <c r="D2864"/>
      <c r="E2864"/>
      <c r="F2864"/>
    </row>
    <row r="2865" spans="1:6" x14ac:dyDescent="0.2">
      <c r="A2865"/>
      <c r="B2865"/>
      <c r="C2865"/>
      <c r="D2865"/>
      <c r="E2865"/>
      <c r="F2865"/>
    </row>
    <row r="2866" spans="1:6" x14ac:dyDescent="0.2">
      <c r="A2866"/>
      <c r="B2866"/>
      <c r="C2866"/>
      <c r="D2866"/>
      <c r="E2866"/>
      <c r="F2866"/>
    </row>
    <row r="2867" spans="1:6" x14ac:dyDescent="0.2">
      <c r="A2867"/>
      <c r="B2867"/>
      <c r="C2867"/>
      <c r="D2867"/>
      <c r="E2867"/>
      <c r="F2867"/>
    </row>
    <row r="2868" spans="1:6" x14ac:dyDescent="0.2">
      <c r="A2868"/>
      <c r="B2868"/>
      <c r="C2868"/>
      <c r="D2868"/>
      <c r="E2868"/>
      <c r="F2868"/>
    </row>
    <row r="2869" spans="1:6" x14ac:dyDescent="0.2">
      <c r="A2869"/>
      <c r="B2869"/>
      <c r="C2869"/>
      <c r="D2869"/>
      <c r="E2869"/>
      <c r="F2869"/>
    </row>
    <row r="2870" spans="1:6" x14ac:dyDescent="0.2">
      <c r="A2870"/>
      <c r="B2870"/>
      <c r="C2870"/>
      <c r="D2870"/>
      <c r="E2870"/>
      <c r="F2870"/>
    </row>
    <row r="2871" spans="1:6" x14ac:dyDescent="0.2">
      <c r="A2871"/>
      <c r="B2871"/>
      <c r="C2871"/>
      <c r="D2871"/>
      <c r="E2871"/>
      <c r="F2871"/>
    </row>
    <row r="2872" spans="1:6" x14ac:dyDescent="0.2">
      <c r="A2872"/>
      <c r="B2872"/>
      <c r="C2872"/>
      <c r="D2872"/>
      <c r="E2872"/>
      <c r="F2872"/>
    </row>
    <row r="2873" spans="1:6" x14ac:dyDescent="0.2">
      <c r="A2873"/>
      <c r="B2873"/>
      <c r="C2873"/>
      <c r="D2873"/>
      <c r="E2873"/>
      <c r="F2873"/>
    </row>
    <row r="2874" spans="1:6" x14ac:dyDescent="0.2">
      <c r="A2874"/>
      <c r="B2874"/>
      <c r="C2874"/>
      <c r="D2874"/>
      <c r="E2874"/>
      <c r="F2874"/>
    </row>
    <row r="2875" spans="1:6" x14ac:dyDescent="0.2">
      <c r="A2875"/>
      <c r="B2875"/>
      <c r="C2875"/>
      <c r="D2875"/>
      <c r="E2875"/>
      <c r="F2875"/>
    </row>
    <row r="2876" spans="1:6" x14ac:dyDescent="0.2">
      <c r="A2876"/>
      <c r="B2876"/>
      <c r="C2876"/>
      <c r="D2876"/>
      <c r="E2876"/>
      <c r="F2876"/>
    </row>
    <row r="2877" spans="1:6" x14ac:dyDescent="0.2">
      <c r="A2877"/>
      <c r="B2877"/>
      <c r="C2877"/>
      <c r="D2877"/>
      <c r="E2877"/>
      <c r="F2877"/>
    </row>
    <row r="2878" spans="1:6" x14ac:dyDescent="0.2">
      <c r="A2878"/>
      <c r="B2878"/>
      <c r="C2878"/>
      <c r="D2878"/>
      <c r="E2878"/>
      <c r="F2878"/>
    </row>
    <row r="2879" spans="1:6" x14ac:dyDescent="0.2">
      <c r="A2879"/>
      <c r="B2879"/>
      <c r="C2879"/>
      <c r="D2879"/>
      <c r="E2879"/>
      <c r="F2879"/>
    </row>
    <row r="2880" spans="1:6" x14ac:dyDescent="0.2">
      <c r="A2880"/>
      <c r="B2880"/>
      <c r="C2880"/>
      <c r="D2880"/>
      <c r="E2880"/>
      <c r="F2880"/>
    </row>
    <row r="2881" spans="1:6" x14ac:dyDescent="0.2">
      <c r="A2881"/>
      <c r="B2881"/>
      <c r="C2881"/>
      <c r="D2881"/>
      <c r="E2881"/>
      <c r="F2881"/>
    </row>
    <row r="2882" spans="1:6" x14ac:dyDescent="0.2">
      <c r="A2882"/>
      <c r="B2882"/>
      <c r="C2882"/>
      <c r="D2882"/>
      <c r="E2882"/>
      <c r="F2882"/>
    </row>
    <row r="2883" spans="1:6" x14ac:dyDescent="0.2">
      <c r="A2883"/>
      <c r="B2883"/>
      <c r="C2883"/>
      <c r="D2883"/>
      <c r="E2883"/>
      <c r="F2883"/>
    </row>
    <row r="2884" spans="1:6" x14ac:dyDescent="0.2">
      <c r="A2884"/>
      <c r="B2884"/>
      <c r="C2884"/>
      <c r="D2884"/>
      <c r="E2884"/>
      <c r="F2884"/>
    </row>
    <row r="2885" spans="1:6" x14ac:dyDescent="0.2">
      <c r="A2885"/>
      <c r="B2885"/>
      <c r="C2885"/>
      <c r="D2885"/>
      <c r="E2885"/>
      <c r="F2885"/>
    </row>
    <row r="2886" spans="1:6" x14ac:dyDescent="0.2">
      <c r="A2886"/>
      <c r="B2886"/>
      <c r="C2886"/>
      <c r="D2886"/>
      <c r="E2886"/>
      <c r="F2886"/>
    </row>
    <row r="2887" spans="1:6" x14ac:dyDescent="0.2">
      <c r="A2887"/>
      <c r="B2887"/>
      <c r="C2887"/>
      <c r="D2887"/>
      <c r="E2887"/>
      <c r="F2887"/>
    </row>
    <row r="2888" spans="1:6" x14ac:dyDescent="0.2">
      <c r="A2888"/>
      <c r="B2888"/>
      <c r="C2888"/>
      <c r="D2888"/>
      <c r="E2888"/>
      <c r="F2888"/>
    </row>
    <row r="2889" spans="1:6" x14ac:dyDescent="0.2">
      <c r="A2889"/>
      <c r="B2889"/>
      <c r="C2889"/>
      <c r="D2889"/>
      <c r="E2889"/>
      <c r="F2889"/>
    </row>
    <row r="2890" spans="1:6" x14ac:dyDescent="0.2">
      <c r="A2890"/>
      <c r="B2890"/>
      <c r="C2890"/>
      <c r="D2890"/>
      <c r="E2890"/>
      <c r="F2890"/>
    </row>
    <row r="2891" spans="1:6" x14ac:dyDescent="0.2">
      <c r="A2891"/>
      <c r="B2891"/>
      <c r="C2891"/>
      <c r="D2891"/>
      <c r="E2891"/>
      <c r="F2891"/>
    </row>
    <row r="2892" spans="1:6" x14ac:dyDescent="0.2">
      <c r="A2892"/>
      <c r="B2892"/>
      <c r="C2892"/>
      <c r="D2892"/>
      <c r="E2892"/>
      <c r="F2892"/>
    </row>
    <row r="2893" spans="1:6" x14ac:dyDescent="0.2">
      <c r="A2893"/>
      <c r="B2893"/>
      <c r="C2893"/>
      <c r="D2893"/>
      <c r="E2893"/>
      <c r="F2893"/>
    </row>
    <row r="2894" spans="1:6" x14ac:dyDescent="0.2">
      <c r="A2894"/>
      <c r="B2894"/>
      <c r="C2894"/>
      <c r="D2894"/>
      <c r="E2894"/>
      <c r="F2894"/>
    </row>
    <row r="2895" spans="1:6" x14ac:dyDescent="0.2">
      <c r="A2895"/>
      <c r="B2895"/>
      <c r="C2895"/>
      <c r="D2895"/>
      <c r="E2895"/>
      <c r="F2895"/>
    </row>
    <row r="2896" spans="1:6" x14ac:dyDescent="0.2">
      <c r="A2896"/>
      <c r="B2896"/>
      <c r="C2896"/>
      <c r="D2896"/>
      <c r="E2896"/>
      <c r="F2896"/>
    </row>
    <row r="2897" spans="1:6" x14ac:dyDescent="0.2">
      <c r="A2897"/>
      <c r="B2897"/>
      <c r="C2897"/>
      <c r="D2897"/>
      <c r="E2897"/>
      <c r="F2897"/>
    </row>
    <row r="2898" spans="1:6" x14ac:dyDescent="0.2">
      <c r="A2898"/>
      <c r="B2898"/>
      <c r="C2898"/>
      <c r="D2898"/>
      <c r="E2898"/>
      <c r="F2898"/>
    </row>
    <row r="2899" spans="1:6" x14ac:dyDescent="0.2">
      <c r="A2899"/>
      <c r="B2899"/>
      <c r="C2899"/>
      <c r="D2899"/>
      <c r="E2899"/>
      <c r="F2899"/>
    </row>
    <row r="2900" spans="1:6" x14ac:dyDescent="0.2">
      <c r="A2900"/>
      <c r="B2900"/>
      <c r="C2900"/>
      <c r="D2900"/>
      <c r="E2900"/>
      <c r="F2900"/>
    </row>
    <row r="2901" spans="1:6" x14ac:dyDescent="0.2">
      <c r="A2901"/>
      <c r="B2901"/>
      <c r="C2901"/>
      <c r="D2901"/>
      <c r="E2901"/>
      <c r="F2901"/>
    </row>
    <row r="2902" spans="1:6" x14ac:dyDescent="0.2">
      <c r="A2902"/>
      <c r="B2902"/>
      <c r="C2902"/>
      <c r="D2902"/>
      <c r="E2902"/>
      <c r="F2902"/>
    </row>
    <row r="2903" spans="1:6" x14ac:dyDescent="0.2">
      <c r="A2903"/>
      <c r="B2903"/>
      <c r="C2903"/>
      <c r="D2903"/>
      <c r="E2903"/>
      <c r="F2903"/>
    </row>
    <row r="2904" spans="1:6" x14ac:dyDescent="0.2">
      <c r="A2904"/>
      <c r="B2904"/>
      <c r="C2904"/>
      <c r="D2904"/>
      <c r="E2904"/>
      <c r="F2904"/>
    </row>
    <row r="2905" spans="1:6" x14ac:dyDescent="0.2">
      <c r="A2905"/>
      <c r="B2905"/>
      <c r="C2905"/>
      <c r="D2905"/>
      <c r="E2905"/>
      <c r="F2905"/>
    </row>
    <row r="2906" spans="1:6" x14ac:dyDescent="0.2">
      <c r="A2906"/>
      <c r="B2906"/>
      <c r="C2906"/>
      <c r="D2906"/>
      <c r="E2906"/>
      <c r="F2906"/>
    </row>
    <row r="2907" spans="1:6" x14ac:dyDescent="0.2">
      <c r="A2907"/>
      <c r="B2907"/>
      <c r="C2907"/>
      <c r="D2907"/>
      <c r="E2907"/>
      <c r="F2907"/>
    </row>
    <row r="2908" spans="1:6" x14ac:dyDescent="0.2">
      <c r="A2908"/>
      <c r="B2908"/>
      <c r="C2908"/>
      <c r="D2908"/>
      <c r="E2908"/>
      <c r="F2908"/>
    </row>
    <row r="2909" spans="1:6" x14ac:dyDescent="0.2">
      <c r="A2909"/>
      <c r="B2909"/>
      <c r="C2909"/>
      <c r="D2909"/>
      <c r="E2909"/>
      <c r="F2909"/>
    </row>
    <row r="2910" spans="1:6" x14ac:dyDescent="0.2">
      <c r="A2910"/>
      <c r="B2910"/>
      <c r="C2910"/>
      <c r="D2910"/>
      <c r="E2910"/>
      <c r="F2910"/>
    </row>
    <row r="2911" spans="1:6" x14ac:dyDescent="0.2">
      <c r="A2911"/>
      <c r="B2911"/>
      <c r="C2911"/>
      <c r="D2911"/>
      <c r="E2911"/>
      <c r="F2911"/>
    </row>
    <row r="2912" spans="1:6" x14ac:dyDescent="0.2">
      <c r="A2912"/>
      <c r="B2912"/>
      <c r="C2912"/>
      <c r="D2912"/>
      <c r="E2912"/>
      <c r="F2912"/>
    </row>
    <row r="2913" spans="1:6" x14ac:dyDescent="0.2">
      <c r="A2913"/>
      <c r="B2913"/>
      <c r="C2913"/>
      <c r="D2913"/>
      <c r="E2913"/>
      <c r="F2913"/>
    </row>
    <row r="2914" spans="1:6" x14ac:dyDescent="0.2">
      <c r="A2914"/>
      <c r="B2914"/>
      <c r="C2914"/>
      <c r="D2914"/>
      <c r="E2914"/>
      <c r="F2914"/>
    </row>
    <row r="2915" spans="1:6" x14ac:dyDescent="0.2">
      <c r="A2915"/>
      <c r="B2915"/>
      <c r="C2915"/>
      <c r="D2915"/>
      <c r="E2915"/>
      <c r="F2915"/>
    </row>
    <row r="2916" spans="1:6" x14ac:dyDescent="0.2">
      <c r="A2916"/>
      <c r="B2916"/>
      <c r="C2916"/>
      <c r="D2916"/>
      <c r="E2916"/>
      <c r="F2916"/>
    </row>
    <row r="2917" spans="1:6" x14ac:dyDescent="0.2">
      <c r="A2917"/>
      <c r="B2917"/>
      <c r="C2917"/>
      <c r="D2917"/>
      <c r="E2917"/>
      <c r="F2917"/>
    </row>
    <row r="2918" spans="1:6" x14ac:dyDescent="0.2">
      <c r="A2918"/>
      <c r="B2918"/>
      <c r="C2918"/>
      <c r="D2918"/>
      <c r="E2918"/>
      <c r="F2918"/>
    </row>
    <row r="2919" spans="1:6" x14ac:dyDescent="0.2">
      <c r="A2919"/>
      <c r="B2919"/>
      <c r="C2919"/>
      <c r="D2919"/>
      <c r="E2919"/>
      <c r="F2919"/>
    </row>
    <row r="2920" spans="1:6" x14ac:dyDescent="0.2">
      <c r="A2920"/>
      <c r="B2920"/>
      <c r="C2920"/>
      <c r="D2920"/>
      <c r="E2920"/>
      <c r="F2920"/>
    </row>
    <row r="2921" spans="1:6" x14ac:dyDescent="0.2">
      <c r="A2921"/>
      <c r="B2921"/>
      <c r="C2921"/>
      <c r="D2921"/>
      <c r="E2921"/>
      <c r="F2921"/>
    </row>
    <row r="2922" spans="1:6" x14ac:dyDescent="0.2">
      <c r="A2922"/>
      <c r="B2922"/>
      <c r="C2922"/>
      <c r="D2922"/>
      <c r="E2922"/>
      <c r="F2922"/>
    </row>
    <row r="2923" spans="1:6" x14ac:dyDescent="0.2">
      <c r="A2923"/>
      <c r="B2923"/>
      <c r="C2923"/>
      <c r="D2923"/>
      <c r="E2923"/>
      <c r="F2923"/>
    </row>
    <row r="2924" spans="1:6" x14ac:dyDescent="0.2">
      <c r="A2924"/>
      <c r="B2924"/>
      <c r="C2924"/>
      <c r="D2924"/>
      <c r="E2924"/>
      <c r="F2924"/>
    </row>
    <row r="2925" spans="1:6" x14ac:dyDescent="0.2">
      <c r="A2925"/>
      <c r="B2925"/>
      <c r="C2925"/>
      <c r="D2925"/>
      <c r="E2925"/>
      <c r="F2925"/>
    </row>
    <row r="2926" spans="1:6" x14ac:dyDescent="0.2">
      <c r="A2926"/>
      <c r="B2926"/>
      <c r="C2926"/>
      <c r="D2926"/>
      <c r="E2926"/>
      <c r="F2926"/>
    </row>
    <row r="2927" spans="1:6" x14ac:dyDescent="0.2">
      <c r="A2927"/>
      <c r="B2927"/>
      <c r="C2927"/>
      <c r="D2927"/>
      <c r="E2927"/>
      <c r="F2927"/>
    </row>
    <row r="2928" spans="1:6" x14ac:dyDescent="0.2">
      <c r="A2928"/>
      <c r="B2928"/>
      <c r="C2928"/>
      <c r="D2928"/>
      <c r="E2928"/>
      <c r="F2928"/>
    </row>
    <row r="2929" spans="1:6" x14ac:dyDescent="0.2">
      <c r="A2929"/>
      <c r="B2929"/>
      <c r="C2929"/>
      <c r="D2929"/>
      <c r="E2929"/>
      <c r="F2929"/>
    </row>
    <row r="2930" spans="1:6" x14ac:dyDescent="0.2">
      <c r="A2930"/>
      <c r="B2930"/>
      <c r="C2930"/>
      <c r="D2930"/>
      <c r="E2930"/>
      <c r="F2930"/>
    </row>
    <row r="2931" spans="1:6" x14ac:dyDescent="0.2">
      <c r="A2931"/>
      <c r="B2931"/>
      <c r="C2931"/>
      <c r="D2931"/>
      <c r="E2931"/>
      <c r="F2931"/>
    </row>
    <row r="2932" spans="1:6" x14ac:dyDescent="0.2">
      <c r="A2932"/>
      <c r="B2932"/>
      <c r="C2932"/>
      <c r="D2932"/>
      <c r="E2932"/>
      <c r="F2932"/>
    </row>
    <row r="2933" spans="1:6" x14ac:dyDescent="0.2">
      <c r="A2933"/>
      <c r="B2933"/>
      <c r="C2933"/>
      <c r="D2933"/>
      <c r="E2933"/>
      <c r="F2933"/>
    </row>
    <row r="2934" spans="1:6" x14ac:dyDescent="0.2">
      <c r="A2934"/>
      <c r="B2934"/>
      <c r="C2934"/>
      <c r="D2934"/>
      <c r="E2934"/>
      <c r="F2934"/>
    </row>
    <row r="2935" spans="1:6" x14ac:dyDescent="0.2">
      <c r="A2935"/>
      <c r="B2935"/>
      <c r="C2935"/>
      <c r="D2935"/>
      <c r="E2935"/>
      <c r="F2935"/>
    </row>
    <row r="2936" spans="1:6" x14ac:dyDescent="0.2">
      <c r="A2936"/>
      <c r="B2936"/>
      <c r="C2936"/>
      <c r="D2936"/>
      <c r="E2936"/>
      <c r="F2936"/>
    </row>
    <row r="2937" spans="1:6" x14ac:dyDescent="0.2">
      <c r="A2937"/>
      <c r="B2937"/>
      <c r="C2937"/>
      <c r="D2937"/>
      <c r="E2937"/>
      <c r="F2937"/>
    </row>
    <row r="2938" spans="1:6" x14ac:dyDescent="0.2">
      <c r="A2938"/>
      <c r="B2938"/>
      <c r="C2938"/>
      <c r="D2938"/>
      <c r="E2938"/>
      <c r="F2938"/>
    </row>
    <row r="2939" spans="1:6" x14ac:dyDescent="0.2">
      <c r="A2939"/>
      <c r="B2939"/>
      <c r="C2939"/>
      <c r="D2939"/>
      <c r="E2939"/>
      <c r="F2939"/>
    </row>
    <row r="2940" spans="1:6" x14ac:dyDescent="0.2">
      <c r="A2940"/>
      <c r="B2940"/>
      <c r="C2940"/>
      <c r="D2940"/>
      <c r="E2940"/>
      <c r="F2940"/>
    </row>
    <row r="2941" spans="1:6" x14ac:dyDescent="0.2">
      <c r="A2941"/>
      <c r="B2941"/>
      <c r="C2941"/>
      <c r="D2941"/>
      <c r="E2941"/>
      <c r="F2941"/>
    </row>
    <row r="2942" spans="1:6" x14ac:dyDescent="0.2">
      <c r="A2942"/>
      <c r="B2942"/>
      <c r="C2942"/>
      <c r="D2942"/>
      <c r="E2942"/>
      <c r="F2942"/>
    </row>
    <row r="2943" spans="1:6" x14ac:dyDescent="0.2">
      <c r="A2943"/>
      <c r="B2943"/>
      <c r="C2943"/>
      <c r="D2943"/>
      <c r="E2943"/>
      <c r="F2943"/>
    </row>
    <row r="2944" spans="1:6" x14ac:dyDescent="0.2">
      <c r="A2944"/>
      <c r="B2944"/>
      <c r="C2944"/>
      <c r="D2944"/>
      <c r="E2944"/>
      <c r="F2944"/>
    </row>
    <row r="2945" spans="1:6" x14ac:dyDescent="0.2">
      <c r="A2945"/>
      <c r="B2945"/>
      <c r="C2945"/>
      <c r="D2945"/>
      <c r="E2945"/>
      <c r="F2945"/>
    </row>
    <row r="2946" spans="1:6" x14ac:dyDescent="0.2">
      <c r="A2946"/>
      <c r="B2946"/>
      <c r="C2946"/>
      <c r="D2946"/>
      <c r="E2946"/>
      <c r="F2946"/>
    </row>
    <row r="2947" spans="1:6" x14ac:dyDescent="0.2">
      <c r="A2947"/>
      <c r="B2947"/>
      <c r="C2947"/>
      <c r="D2947"/>
      <c r="E2947"/>
      <c r="F2947"/>
    </row>
    <row r="2948" spans="1:6" x14ac:dyDescent="0.2">
      <c r="A2948"/>
      <c r="B2948"/>
      <c r="C2948"/>
      <c r="D2948"/>
      <c r="E2948"/>
      <c r="F2948"/>
    </row>
    <row r="2949" spans="1:6" x14ac:dyDescent="0.2">
      <c r="A2949"/>
      <c r="B2949"/>
      <c r="C2949"/>
      <c r="D2949"/>
      <c r="E2949"/>
      <c r="F2949"/>
    </row>
    <row r="2950" spans="1:6" x14ac:dyDescent="0.2">
      <c r="A2950"/>
      <c r="B2950"/>
      <c r="C2950"/>
      <c r="D2950"/>
      <c r="E2950"/>
      <c r="F2950"/>
    </row>
    <row r="2951" spans="1:6" x14ac:dyDescent="0.2">
      <c r="A2951"/>
      <c r="B2951"/>
      <c r="C2951"/>
      <c r="D2951"/>
      <c r="E2951"/>
      <c r="F2951"/>
    </row>
    <row r="2952" spans="1:6" x14ac:dyDescent="0.2">
      <c r="A2952"/>
      <c r="B2952"/>
      <c r="C2952"/>
      <c r="D2952"/>
      <c r="E2952"/>
      <c r="F2952"/>
    </row>
    <row r="2953" spans="1:6" x14ac:dyDescent="0.2">
      <c r="A2953"/>
      <c r="B2953"/>
      <c r="C2953"/>
      <c r="D2953"/>
      <c r="E2953"/>
      <c r="F2953"/>
    </row>
    <row r="2954" spans="1:6" x14ac:dyDescent="0.2">
      <c r="A2954"/>
      <c r="B2954"/>
      <c r="C2954"/>
      <c r="D2954"/>
      <c r="E2954"/>
      <c r="F2954"/>
    </row>
    <row r="2955" spans="1:6" x14ac:dyDescent="0.2">
      <c r="A2955"/>
      <c r="B2955"/>
      <c r="C2955"/>
      <c r="D2955"/>
      <c r="E2955"/>
      <c r="F2955"/>
    </row>
    <row r="2956" spans="1:6" x14ac:dyDescent="0.2">
      <c r="A2956"/>
      <c r="B2956"/>
      <c r="C2956"/>
      <c r="D2956"/>
      <c r="E2956"/>
      <c r="F2956"/>
    </row>
    <row r="2957" spans="1:6" x14ac:dyDescent="0.2">
      <c r="A2957"/>
      <c r="B2957"/>
      <c r="C2957"/>
      <c r="D2957"/>
      <c r="E2957"/>
      <c r="F2957"/>
    </row>
    <row r="2958" spans="1:6" x14ac:dyDescent="0.2">
      <c r="A2958"/>
      <c r="B2958"/>
      <c r="C2958"/>
      <c r="D2958"/>
      <c r="E2958"/>
      <c r="F2958"/>
    </row>
    <row r="2959" spans="1:6" x14ac:dyDescent="0.2">
      <c r="A2959"/>
      <c r="B2959"/>
      <c r="C2959"/>
      <c r="D2959"/>
      <c r="E2959"/>
      <c r="F2959"/>
    </row>
    <row r="2960" spans="1:6" x14ac:dyDescent="0.2">
      <c r="A2960"/>
      <c r="B2960"/>
      <c r="C2960"/>
      <c r="D2960"/>
      <c r="E2960"/>
      <c r="F2960"/>
    </row>
    <row r="2961" spans="1:6" x14ac:dyDescent="0.2">
      <c r="A2961"/>
      <c r="B2961"/>
      <c r="C2961"/>
      <c r="D2961"/>
      <c r="E2961"/>
      <c r="F2961"/>
    </row>
    <row r="2962" spans="1:6" x14ac:dyDescent="0.2">
      <c r="A2962"/>
      <c r="B2962"/>
      <c r="C2962"/>
      <c r="D2962"/>
      <c r="E2962"/>
      <c r="F2962"/>
    </row>
    <row r="2963" spans="1:6" x14ac:dyDescent="0.2">
      <c r="A2963"/>
      <c r="B2963"/>
      <c r="C2963"/>
      <c r="D2963"/>
      <c r="E2963"/>
      <c r="F2963"/>
    </row>
    <row r="2964" spans="1:6" x14ac:dyDescent="0.2">
      <c r="A2964"/>
      <c r="B2964"/>
      <c r="C2964"/>
      <c r="D2964"/>
      <c r="E2964"/>
      <c r="F2964"/>
    </row>
    <row r="2965" spans="1:6" x14ac:dyDescent="0.2">
      <c r="A2965"/>
      <c r="B2965"/>
      <c r="C2965"/>
      <c r="D2965"/>
      <c r="E2965"/>
      <c r="F2965"/>
    </row>
    <row r="2966" spans="1:6" x14ac:dyDescent="0.2">
      <c r="A2966"/>
      <c r="B2966"/>
      <c r="C2966"/>
      <c r="D2966"/>
      <c r="E2966"/>
      <c r="F2966"/>
    </row>
    <row r="2967" spans="1:6" x14ac:dyDescent="0.2">
      <c r="A2967"/>
      <c r="B2967"/>
      <c r="C2967"/>
      <c r="D2967"/>
      <c r="E2967"/>
      <c r="F2967"/>
    </row>
    <row r="2968" spans="1:6" x14ac:dyDescent="0.2">
      <c r="A2968"/>
      <c r="B2968"/>
      <c r="C2968"/>
      <c r="D2968"/>
      <c r="E2968"/>
      <c r="F2968"/>
    </row>
    <row r="2969" spans="1:6" x14ac:dyDescent="0.2">
      <c r="A2969"/>
      <c r="B2969"/>
      <c r="C2969"/>
      <c r="D2969"/>
      <c r="E2969"/>
      <c r="F2969"/>
    </row>
    <row r="2970" spans="1:6" x14ac:dyDescent="0.2">
      <c r="A2970"/>
      <c r="B2970"/>
      <c r="C2970"/>
      <c r="D2970"/>
      <c r="E2970"/>
      <c r="F2970"/>
    </row>
    <row r="2971" spans="1:6" x14ac:dyDescent="0.2">
      <c r="A2971"/>
      <c r="B2971"/>
      <c r="C2971"/>
      <c r="D2971"/>
      <c r="E2971"/>
      <c r="F2971"/>
    </row>
    <row r="2972" spans="1:6" x14ac:dyDescent="0.2">
      <c r="A2972"/>
      <c r="B2972"/>
      <c r="C2972"/>
      <c r="D2972"/>
      <c r="E2972"/>
      <c r="F2972"/>
    </row>
    <row r="2973" spans="1:6" x14ac:dyDescent="0.2">
      <c r="A2973"/>
      <c r="B2973"/>
      <c r="C2973"/>
      <c r="D2973"/>
      <c r="E2973"/>
      <c r="F2973"/>
    </row>
    <row r="2974" spans="1:6" x14ac:dyDescent="0.2">
      <c r="A2974"/>
      <c r="B2974"/>
      <c r="C2974"/>
      <c r="D2974"/>
      <c r="E2974"/>
      <c r="F2974"/>
    </row>
    <row r="2975" spans="1:6" x14ac:dyDescent="0.2">
      <c r="A2975"/>
      <c r="B2975"/>
      <c r="C2975"/>
      <c r="D2975"/>
      <c r="E2975"/>
      <c r="F2975"/>
    </row>
    <row r="2976" spans="1:6" x14ac:dyDescent="0.2">
      <c r="A2976"/>
      <c r="B2976"/>
      <c r="C2976"/>
      <c r="D2976"/>
      <c r="E2976"/>
      <c r="F2976"/>
    </row>
    <row r="2977" spans="1:6" x14ac:dyDescent="0.2">
      <c r="A2977"/>
      <c r="B2977"/>
      <c r="C2977"/>
      <c r="D2977"/>
      <c r="E2977"/>
      <c r="F2977"/>
    </row>
    <row r="2978" spans="1:6" x14ac:dyDescent="0.2">
      <c r="A2978"/>
      <c r="B2978"/>
      <c r="C2978"/>
      <c r="D2978"/>
      <c r="E2978"/>
      <c r="F2978"/>
    </row>
    <row r="2979" spans="1:6" x14ac:dyDescent="0.2">
      <c r="A2979"/>
      <c r="B2979"/>
      <c r="C2979"/>
      <c r="D2979"/>
      <c r="E2979"/>
      <c r="F2979"/>
    </row>
    <row r="2980" spans="1:6" x14ac:dyDescent="0.2">
      <c r="A2980"/>
      <c r="B2980"/>
      <c r="C2980"/>
      <c r="D2980"/>
      <c r="E2980"/>
      <c r="F2980"/>
    </row>
    <row r="2981" spans="1:6" x14ac:dyDescent="0.2">
      <c r="A2981"/>
      <c r="B2981"/>
      <c r="C2981"/>
      <c r="D2981"/>
      <c r="E2981"/>
      <c r="F2981"/>
    </row>
    <row r="2982" spans="1:6" x14ac:dyDescent="0.2">
      <c r="A2982"/>
      <c r="B2982"/>
      <c r="C2982"/>
      <c r="D2982"/>
      <c r="E2982"/>
      <c r="F2982"/>
    </row>
    <row r="2983" spans="1:6" x14ac:dyDescent="0.2">
      <c r="A2983"/>
      <c r="B2983"/>
      <c r="C2983"/>
      <c r="D2983"/>
      <c r="E2983"/>
      <c r="F2983"/>
    </row>
    <row r="2984" spans="1:6" x14ac:dyDescent="0.2">
      <c r="A2984"/>
      <c r="B2984"/>
      <c r="C2984"/>
      <c r="D2984"/>
      <c r="E2984"/>
      <c r="F2984"/>
    </row>
    <row r="2985" spans="1:6" x14ac:dyDescent="0.2">
      <c r="A2985"/>
      <c r="B2985"/>
      <c r="C2985"/>
      <c r="D2985"/>
      <c r="E2985"/>
      <c r="F2985"/>
    </row>
    <row r="2986" spans="1:6" x14ac:dyDescent="0.2">
      <c r="A2986"/>
      <c r="B2986"/>
      <c r="C2986"/>
      <c r="D2986"/>
      <c r="E2986"/>
      <c r="F2986"/>
    </row>
    <row r="2987" spans="1:6" x14ac:dyDescent="0.2">
      <c r="A2987"/>
      <c r="B2987"/>
      <c r="C2987"/>
      <c r="D2987"/>
      <c r="E2987"/>
      <c r="F2987"/>
    </row>
    <row r="2988" spans="1:6" x14ac:dyDescent="0.2">
      <c r="A2988"/>
      <c r="B2988"/>
      <c r="C2988"/>
      <c r="D2988"/>
      <c r="E2988"/>
      <c r="F2988"/>
    </row>
    <row r="2989" spans="1:6" x14ac:dyDescent="0.2">
      <c r="A2989"/>
      <c r="B2989"/>
      <c r="C2989"/>
      <c r="D2989"/>
      <c r="E2989"/>
      <c r="F2989"/>
    </row>
    <row r="2990" spans="1:6" x14ac:dyDescent="0.2">
      <c r="A2990"/>
      <c r="B2990"/>
      <c r="C2990"/>
      <c r="D2990"/>
      <c r="E2990"/>
      <c r="F2990"/>
    </row>
    <row r="2991" spans="1:6" x14ac:dyDescent="0.2">
      <c r="A2991"/>
      <c r="B2991"/>
      <c r="C2991"/>
      <c r="D2991"/>
      <c r="E2991"/>
      <c r="F2991"/>
    </row>
    <row r="2992" spans="1:6" x14ac:dyDescent="0.2">
      <c r="A2992"/>
      <c r="B2992"/>
      <c r="C2992"/>
      <c r="D2992"/>
      <c r="E2992"/>
      <c r="F2992"/>
    </row>
    <row r="2993" spans="1:6" x14ac:dyDescent="0.2">
      <c r="A2993"/>
      <c r="B2993"/>
      <c r="C2993"/>
      <c r="D2993"/>
      <c r="E2993"/>
      <c r="F2993"/>
    </row>
    <row r="2994" spans="1:6" x14ac:dyDescent="0.2">
      <c r="A2994"/>
      <c r="B2994"/>
      <c r="C2994"/>
      <c r="D2994"/>
      <c r="E2994"/>
      <c r="F2994"/>
    </row>
    <row r="2995" spans="1:6" x14ac:dyDescent="0.2">
      <c r="A2995"/>
      <c r="B2995"/>
      <c r="C2995"/>
      <c r="D2995"/>
      <c r="E2995"/>
      <c r="F2995"/>
    </row>
    <row r="2996" spans="1:6" x14ac:dyDescent="0.2">
      <c r="A2996"/>
      <c r="B2996"/>
      <c r="C2996"/>
      <c r="D2996"/>
      <c r="E2996"/>
      <c r="F2996"/>
    </row>
    <row r="2997" spans="1:6" x14ac:dyDescent="0.2">
      <c r="A2997"/>
      <c r="B2997"/>
      <c r="C2997"/>
      <c r="D2997"/>
      <c r="E2997"/>
      <c r="F2997"/>
    </row>
    <row r="2998" spans="1:6" x14ac:dyDescent="0.2">
      <c r="A2998"/>
      <c r="B2998"/>
      <c r="C2998"/>
      <c r="D2998"/>
      <c r="E2998"/>
      <c r="F2998"/>
    </row>
    <row r="2999" spans="1:6" x14ac:dyDescent="0.2">
      <c r="A2999"/>
      <c r="B2999"/>
      <c r="C2999"/>
      <c r="D2999"/>
      <c r="E2999"/>
      <c r="F2999"/>
    </row>
    <row r="3000" spans="1:6" x14ac:dyDescent="0.2">
      <c r="A3000"/>
      <c r="B3000"/>
      <c r="C3000"/>
      <c r="D3000"/>
      <c r="E3000"/>
      <c r="F3000"/>
    </row>
    <row r="3001" spans="1:6" x14ac:dyDescent="0.2">
      <c r="A3001"/>
      <c r="B3001"/>
      <c r="C3001"/>
      <c r="D3001"/>
      <c r="E3001"/>
      <c r="F3001"/>
    </row>
    <row r="3002" spans="1:6" x14ac:dyDescent="0.2">
      <c r="A3002"/>
      <c r="B3002"/>
      <c r="C3002"/>
      <c r="D3002"/>
      <c r="E3002"/>
      <c r="F3002"/>
    </row>
    <row r="3003" spans="1:6" x14ac:dyDescent="0.2">
      <c r="A3003"/>
      <c r="B3003"/>
      <c r="C3003"/>
      <c r="D3003"/>
      <c r="E3003"/>
      <c r="F3003"/>
    </row>
    <row r="3004" spans="1:6" x14ac:dyDescent="0.2">
      <c r="A3004"/>
      <c r="B3004"/>
      <c r="C3004"/>
      <c r="D3004"/>
      <c r="E3004"/>
      <c r="F3004"/>
    </row>
    <row r="3005" spans="1:6" x14ac:dyDescent="0.2">
      <c r="A3005"/>
      <c r="B3005"/>
      <c r="C3005"/>
      <c r="D3005"/>
      <c r="E3005"/>
      <c r="F3005"/>
    </row>
    <row r="3006" spans="1:6" x14ac:dyDescent="0.2">
      <c r="A3006"/>
      <c r="B3006"/>
      <c r="C3006"/>
      <c r="D3006"/>
      <c r="E3006"/>
      <c r="F3006"/>
    </row>
    <row r="3007" spans="1:6" x14ac:dyDescent="0.2">
      <c r="A3007"/>
      <c r="B3007"/>
      <c r="C3007"/>
      <c r="D3007"/>
      <c r="E3007"/>
      <c r="F3007"/>
    </row>
    <row r="3008" spans="1:6" x14ac:dyDescent="0.2">
      <c r="A3008"/>
      <c r="B3008"/>
      <c r="C3008"/>
      <c r="D3008"/>
      <c r="E3008"/>
      <c r="F3008"/>
    </row>
    <row r="3009" spans="1:6" x14ac:dyDescent="0.2">
      <c r="A3009"/>
      <c r="B3009"/>
      <c r="C3009"/>
      <c r="D3009"/>
      <c r="E3009"/>
      <c r="F3009"/>
    </row>
    <row r="3010" spans="1:6" x14ac:dyDescent="0.2">
      <c r="A3010"/>
      <c r="B3010"/>
      <c r="C3010"/>
      <c r="D3010"/>
      <c r="E3010"/>
      <c r="F3010"/>
    </row>
    <row r="3011" spans="1:6" x14ac:dyDescent="0.2">
      <c r="A3011"/>
      <c r="B3011"/>
      <c r="C3011"/>
      <c r="D3011"/>
      <c r="E3011"/>
      <c r="F3011"/>
    </row>
    <row r="3012" spans="1:6" x14ac:dyDescent="0.2">
      <c r="A3012"/>
      <c r="B3012"/>
      <c r="C3012"/>
      <c r="D3012"/>
      <c r="E3012"/>
      <c r="F3012"/>
    </row>
    <row r="3013" spans="1:6" x14ac:dyDescent="0.2">
      <c r="A3013"/>
      <c r="B3013"/>
      <c r="C3013"/>
      <c r="D3013"/>
      <c r="E3013"/>
      <c r="F3013"/>
    </row>
    <row r="3014" spans="1:6" x14ac:dyDescent="0.2">
      <c r="A3014"/>
      <c r="B3014"/>
      <c r="C3014"/>
      <c r="D3014"/>
      <c r="E3014"/>
      <c r="F3014"/>
    </row>
    <row r="3015" spans="1:6" x14ac:dyDescent="0.2">
      <c r="A3015"/>
      <c r="B3015"/>
      <c r="C3015"/>
      <c r="D3015"/>
      <c r="E3015"/>
      <c r="F3015"/>
    </row>
    <row r="3016" spans="1:6" x14ac:dyDescent="0.2">
      <c r="A3016"/>
      <c r="B3016"/>
      <c r="C3016"/>
      <c r="D3016"/>
      <c r="E3016"/>
      <c r="F3016"/>
    </row>
    <row r="3017" spans="1:6" x14ac:dyDescent="0.2">
      <c r="A3017"/>
      <c r="B3017"/>
      <c r="C3017"/>
      <c r="D3017"/>
      <c r="E3017"/>
      <c r="F3017"/>
    </row>
    <row r="3018" spans="1:6" x14ac:dyDescent="0.2">
      <c r="A3018"/>
      <c r="B3018"/>
      <c r="C3018"/>
      <c r="D3018"/>
      <c r="E3018"/>
      <c r="F3018"/>
    </row>
    <row r="3019" spans="1:6" x14ac:dyDescent="0.2">
      <c r="A3019"/>
      <c r="B3019"/>
      <c r="C3019"/>
      <c r="D3019"/>
      <c r="E3019"/>
      <c r="F3019"/>
    </row>
    <row r="3020" spans="1:6" x14ac:dyDescent="0.2">
      <c r="A3020"/>
      <c r="B3020"/>
      <c r="C3020"/>
      <c r="D3020"/>
      <c r="E3020"/>
      <c r="F3020"/>
    </row>
    <row r="3021" spans="1:6" x14ac:dyDescent="0.2">
      <c r="A3021"/>
      <c r="B3021"/>
      <c r="C3021"/>
      <c r="D3021"/>
      <c r="E3021"/>
      <c r="F3021"/>
    </row>
    <row r="3022" spans="1:6" x14ac:dyDescent="0.2">
      <c r="A3022"/>
      <c r="B3022"/>
      <c r="C3022"/>
      <c r="D3022"/>
      <c r="E3022"/>
      <c r="F3022"/>
    </row>
    <row r="3023" spans="1:6" x14ac:dyDescent="0.2">
      <c r="A3023"/>
      <c r="B3023"/>
      <c r="C3023"/>
      <c r="D3023"/>
      <c r="E3023"/>
      <c r="F3023"/>
    </row>
    <row r="3024" spans="1:6" x14ac:dyDescent="0.2">
      <c r="A3024"/>
      <c r="B3024"/>
      <c r="C3024"/>
      <c r="D3024"/>
      <c r="E3024"/>
      <c r="F3024"/>
    </row>
    <row r="3025" spans="1:6" x14ac:dyDescent="0.2">
      <c r="A3025"/>
      <c r="B3025"/>
      <c r="C3025"/>
      <c r="D3025"/>
      <c r="E3025"/>
      <c r="F3025"/>
    </row>
    <row r="3026" spans="1:6" x14ac:dyDescent="0.2">
      <c r="A3026"/>
      <c r="B3026"/>
      <c r="C3026"/>
      <c r="D3026"/>
      <c r="E3026"/>
      <c r="F3026"/>
    </row>
    <row r="3027" spans="1:6" x14ac:dyDescent="0.2">
      <c r="A3027"/>
      <c r="B3027"/>
      <c r="C3027"/>
      <c r="D3027"/>
      <c r="E3027"/>
      <c r="F3027"/>
    </row>
    <row r="3028" spans="1:6" x14ac:dyDescent="0.2">
      <c r="A3028"/>
      <c r="B3028"/>
      <c r="C3028"/>
      <c r="D3028"/>
      <c r="E3028"/>
      <c r="F3028"/>
    </row>
    <row r="3029" spans="1:6" x14ac:dyDescent="0.2">
      <c r="A3029"/>
      <c r="B3029"/>
      <c r="C3029"/>
      <c r="D3029"/>
      <c r="E3029"/>
      <c r="F3029"/>
    </row>
    <row r="3030" spans="1:6" x14ac:dyDescent="0.2">
      <c r="A3030"/>
      <c r="B3030"/>
      <c r="C3030"/>
      <c r="D3030"/>
      <c r="E3030"/>
      <c r="F3030"/>
    </row>
    <row r="3031" spans="1:6" x14ac:dyDescent="0.2">
      <c r="A3031"/>
      <c r="B3031"/>
      <c r="C3031"/>
      <c r="D3031"/>
      <c r="E3031"/>
      <c r="F3031"/>
    </row>
    <row r="3032" spans="1:6" x14ac:dyDescent="0.2">
      <c r="A3032"/>
      <c r="B3032"/>
      <c r="C3032"/>
      <c r="D3032"/>
      <c r="E3032"/>
      <c r="F3032"/>
    </row>
    <row r="3033" spans="1:6" x14ac:dyDescent="0.2">
      <c r="A3033"/>
      <c r="B3033"/>
      <c r="C3033"/>
      <c r="D3033"/>
      <c r="E3033"/>
      <c r="F3033"/>
    </row>
    <row r="3034" spans="1:6" x14ac:dyDescent="0.2">
      <c r="A3034"/>
      <c r="B3034"/>
      <c r="C3034"/>
      <c r="D3034"/>
      <c r="E3034"/>
      <c r="F3034"/>
    </row>
    <row r="3035" spans="1:6" x14ac:dyDescent="0.2">
      <c r="A3035"/>
      <c r="B3035"/>
      <c r="C3035"/>
      <c r="D3035"/>
      <c r="E3035"/>
      <c r="F3035"/>
    </row>
    <row r="3036" spans="1:6" x14ac:dyDescent="0.2">
      <c r="A3036"/>
      <c r="B3036"/>
      <c r="C3036"/>
      <c r="D3036"/>
      <c r="E3036"/>
      <c r="F3036"/>
    </row>
    <row r="3037" spans="1:6" x14ac:dyDescent="0.2">
      <c r="A3037"/>
      <c r="B3037"/>
      <c r="C3037"/>
      <c r="D3037"/>
      <c r="E3037"/>
      <c r="F3037"/>
    </row>
    <row r="3038" spans="1:6" x14ac:dyDescent="0.2">
      <c r="A3038"/>
      <c r="B3038"/>
      <c r="C3038"/>
      <c r="D3038"/>
      <c r="E3038"/>
      <c r="F3038"/>
    </row>
    <row r="3039" spans="1:6" x14ac:dyDescent="0.2">
      <c r="A3039"/>
      <c r="B3039"/>
      <c r="C3039"/>
      <c r="D3039"/>
      <c r="E3039"/>
      <c r="F3039"/>
    </row>
    <row r="3040" spans="1:6" x14ac:dyDescent="0.2">
      <c r="A3040"/>
      <c r="B3040"/>
      <c r="C3040"/>
      <c r="D3040"/>
      <c r="E3040"/>
      <c r="F3040"/>
    </row>
    <row r="3041" spans="1:6" x14ac:dyDescent="0.2">
      <c r="A3041"/>
      <c r="B3041"/>
      <c r="C3041"/>
      <c r="D3041"/>
      <c r="E3041"/>
      <c r="F3041"/>
    </row>
    <row r="3042" spans="1:6" x14ac:dyDescent="0.2">
      <c r="A3042"/>
      <c r="B3042"/>
      <c r="C3042"/>
      <c r="D3042"/>
      <c r="E3042"/>
      <c r="F3042"/>
    </row>
    <row r="3043" spans="1:6" x14ac:dyDescent="0.2">
      <c r="A3043"/>
      <c r="B3043"/>
      <c r="C3043"/>
      <c r="D3043"/>
      <c r="E3043"/>
      <c r="F3043"/>
    </row>
    <row r="3044" spans="1:6" x14ac:dyDescent="0.2">
      <c r="A3044"/>
      <c r="B3044"/>
      <c r="C3044"/>
      <c r="D3044"/>
      <c r="E3044"/>
      <c r="F3044"/>
    </row>
    <row r="3045" spans="1:6" x14ac:dyDescent="0.2">
      <c r="A3045"/>
      <c r="B3045"/>
      <c r="C3045"/>
      <c r="D3045"/>
      <c r="E3045"/>
      <c r="F3045"/>
    </row>
    <row r="3046" spans="1:6" x14ac:dyDescent="0.2">
      <c r="A3046"/>
      <c r="B3046"/>
      <c r="C3046"/>
      <c r="D3046"/>
      <c r="E3046"/>
      <c r="F3046"/>
    </row>
    <row r="3047" spans="1:6" x14ac:dyDescent="0.2">
      <c r="A3047"/>
      <c r="B3047"/>
      <c r="C3047"/>
      <c r="D3047"/>
      <c r="E3047"/>
      <c r="F3047"/>
    </row>
    <row r="3048" spans="1:6" x14ac:dyDescent="0.2">
      <c r="A3048"/>
      <c r="B3048"/>
      <c r="C3048"/>
      <c r="D3048"/>
      <c r="E3048"/>
      <c r="F3048"/>
    </row>
    <row r="3049" spans="1:6" x14ac:dyDescent="0.2">
      <c r="A3049"/>
      <c r="B3049"/>
      <c r="C3049"/>
      <c r="D3049"/>
      <c r="E3049"/>
      <c r="F3049"/>
    </row>
    <row r="3050" spans="1:6" x14ac:dyDescent="0.2">
      <c r="A3050"/>
      <c r="B3050"/>
      <c r="C3050"/>
      <c r="D3050"/>
      <c r="E3050"/>
      <c r="F3050"/>
    </row>
    <row r="3051" spans="1:6" x14ac:dyDescent="0.2">
      <c r="A3051"/>
      <c r="B3051"/>
      <c r="C3051"/>
      <c r="D3051"/>
      <c r="E3051"/>
      <c r="F3051"/>
    </row>
    <row r="3052" spans="1:6" x14ac:dyDescent="0.2">
      <c r="A3052"/>
      <c r="B3052"/>
      <c r="C3052"/>
      <c r="D3052"/>
      <c r="E3052"/>
      <c r="F3052"/>
    </row>
    <row r="3053" spans="1:6" x14ac:dyDescent="0.2">
      <c r="A3053"/>
      <c r="B3053"/>
      <c r="C3053"/>
      <c r="D3053"/>
      <c r="E3053"/>
      <c r="F3053"/>
    </row>
    <row r="3054" spans="1:6" x14ac:dyDescent="0.2">
      <c r="A3054"/>
      <c r="B3054"/>
      <c r="C3054"/>
      <c r="D3054"/>
      <c r="E3054"/>
      <c r="F3054"/>
    </row>
    <row r="3055" spans="1:6" x14ac:dyDescent="0.2">
      <c r="A3055"/>
      <c r="B3055"/>
      <c r="C3055"/>
      <c r="D3055"/>
      <c r="E3055"/>
      <c r="F3055"/>
    </row>
    <row r="3056" spans="1:6" x14ac:dyDescent="0.2">
      <c r="A3056"/>
      <c r="B3056"/>
      <c r="C3056"/>
      <c r="D3056"/>
      <c r="E3056"/>
      <c r="F3056"/>
    </row>
    <row r="3057" spans="1:6" x14ac:dyDescent="0.2">
      <c r="A3057"/>
      <c r="B3057"/>
      <c r="C3057"/>
      <c r="D3057"/>
      <c r="E3057"/>
      <c r="F3057"/>
    </row>
    <row r="3058" spans="1:6" x14ac:dyDescent="0.2">
      <c r="A3058"/>
      <c r="B3058"/>
      <c r="C3058"/>
      <c r="D3058"/>
      <c r="E3058"/>
      <c r="F3058"/>
    </row>
    <row r="3059" spans="1:6" x14ac:dyDescent="0.2">
      <c r="A3059"/>
      <c r="B3059"/>
      <c r="C3059"/>
      <c r="D3059"/>
      <c r="E3059"/>
      <c r="F3059"/>
    </row>
    <row r="3060" spans="1:6" x14ac:dyDescent="0.2">
      <c r="A3060"/>
      <c r="B3060"/>
      <c r="C3060"/>
      <c r="D3060"/>
      <c r="E3060"/>
      <c r="F3060"/>
    </row>
    <row r="3061" spans="1:6" x14ac:dyDescent="0.2">
      <c r="A3061"/>
      <c r="B3061"/>
      <c r="C3061"/>
      <c r="D3061"/>
      <c r="E3061"/>
      <c r="F3061"/>
    </row>
    <row r="3062" spans="1:6" x14ac:dyDescent="0.2">
      <c r="A3062"/>
      <c r="B3062"/>
      <c r="C3062"/>
      <c r="D3062"/>
      <c r="E3062"/>
      <c r="F3062"/>
    </row>
    <row r="3063" spans="1:6" x14ac:dyDescent="0.2">
      <c r="A3063"/>
      <c r="B3063"/>
      <c r="C3063"/>
      <c r="D3063"/>
      <c r="E3063"/>
      <c r="F3063"/>
    </row>
    <row r="3064" spans="1:6" x14ac:dyDescent="0.2">
      <c r="A3064"/>
      <c r="B3064"/>
      <c r="C3064"/>
      <c r="D3064"/>
      <c r="E3064"/>
      <c r="F3064"/>
    </row>
    <row r="3065" spans="1:6" x14ac:dyDescent="0.2">
      <c r="A3065"/>
      <c r="B3065"/>
      <c r="C3065"/>
      <c r="D3065"/>
      <c r="E3065"/>
      <c r="F3065"/>
    </row>
    <row r="3066" spans="1:6" x14ac:dyDescent="0.2">
      <c r="A3066"/>
      <c r="B3066"/>
      <c r="C3066"/>
      <c r="D3066"/>
      <c r="E3066"/>
      <c r="F3066"/>
    </row>
    <row r="3067" spans="1:6" x14ac:dyDescent="0.2">
      <c r="A3067"/>
      <c r="B3067"/>
      <c r="C3067"/>
      <c r="D3067"/>
      <c r="E3067"/>
      <c r="F3067"/>
    </row>
    <row r="3068" spans="1:6" x14ac:dyDescent="0.2">
      <c r="A3068"/>
      <c r="B3068"/>
      <c r="C3068"/>
      <c r="D3068"/>
      <c r="E3068"/>
      <c r="F3068"/>
    </row>
    <row r="3069" spans="1:6" x14ac:dyDescent="0.2">
      <c r="A3069"/>
      <c r="B3069"/>
      <c r="C3069"/>
      <c r="D3069"/>
      <c r="E3069"/>
      <c r="F3069"/>
    </row>
    <row r="3070" spans="1:6" x14ac:dyDescent="0.2">
      <c r="A3070"/>
      <c r="B3070"/>
      <c r="C3070"/>
      <c r="D3070"/>
      <c r="E3070"/>
      <c r="F3070"/>
    </row>
    <row r="3071" spans="1:6" x14ac:dyDescent="0.2">
      <c r="A3071"/>
      <c r="B3071"/>
      <c r="C3071"/>
      <c r="D3071"/>
      <c r="E3071"/>
      <c r="F3071"/>
    </row>
    <row r="3072" spans="1:6" x14ac:dyDescent="0.2">
      <c r="A3072"/>
      <c r="B3072"/>
      <c r="C3072"/>
      <c r="D3072"/>
      <c r="E3072"/>
      <c r="F3072"/>
    </row>
    <row r="3073" spans="1:6" x14ac:dyDescent="0.2">
      <c r="A3073"/>
      <c r="B3073"/>
      <c r="C3073"/>
      <c r="D3073"/>
      <c r="E3073"/>
      <c r="F3073"/>
    </row>
    <row r="3074" spans="1:6" x14ac:dyDescent="0.2">
      <c r="A3074"/>
      <c r="B3074"/>
      <c r="C3074"/>
      <c r="D3074"/>
      <c r="E3074"/>
      <c r="F3074"/>
    </row>
    <row r="3075" spans="1:6" x14ac:dyDescent="0.2">
      <c r="A3075"/>
      <c r="B3075"/>
      <c r="C3075"/>
      <c r="D3075"/>
      <c r="E3075"/>
      <c r="F3075"/>
    </row>
    <row r="3076" spans="1:6" x14ac:dyDescent="0.2">
      <c r="A3076"/>
      <c r="B3076"/>
      <c r="C3076"/>
      <c r="D3076"/>
      <c r="E3076"/>
      <c r="F3076"/>
    </row>
    <row r="3077" spans="1:6" x14ac:dyDescent="0.2">
      <c r="A3077"/>
      <c r="B3077"/>
      <c r="C3077"/>
      <c r="D3077"/>
      <c r="E3077"/>
      <c r="F3077"/>
    </row>
    <row r="3078" spans="1:6" x14ac:dyDescent="0.2">
      <c r="A3078"/>
      <c r="B3078"/>
      <c r="C3078"/>
      <c r="D3078"/>
      <c r="E3078"/>
      <c r="F3078"/>
    </row>
    <row r="3079" spans="1:6" x14ac:dyDescent="0.2">
      <c r="A3079"/>
      <c r="B3079"/>
      <c r="C3079"/>
      <c r="D3079"/>
      <c r="E3079"/>
      <c r="F3079"/>
    </row>
    <row r="3080" spans="1:6" x14ac:dyDescent="0.2">
      <c r="A3080"/>
      <c r="B3080"/>
      <c r="C3080"/>
      <c r="D3080"/>
      <c r="E3080"/>
      <c r="F3080"/>
    </row>
    <row r="3081" spans="1:6" x14ac:dyDescent="0.2">
      <c r="A3081"/>
      <c r="B3081"/>
      <c r="C3081"/>
      <c r="D3081"/>
      <c r="E3081"/>
      <c r="F3081"/>
    </row>
    <row r="3082" spans="1:6" x14ac:dyDescent="0.2">
      <c r="A3082"/>
      <c r="B3082"/>
      <c r="C3082"/>
      <c r="D3082"/>
      <c r="E3082"/>
      <c r="F3082"/>
    </row>
    <row r="3083" spans="1:6" x14ac:dyDescent="0.2">
      <c r="A3083"/>
      <c r="B3083"/>
      <c r="C3083"/>
      <c r="D3083"/>
      <c r="E3083"/>
      <c r="F3083"/>
    </row>
    <row r="3084" spans="1:6" x14ac:dyDescent="0.2">
      <c r="A3084"/>
      <c r="B3084"/>
      <c r="C3084"/>
      <c r="D3084"/>
      <c r="E3084"/>
      <c r="F3084"/>
    </row>
    <row r="3085" spans="1:6" x14ac:dyDescent="0.2">
      <c r="A3085"/>
      <c r="B3085"/>
      <c r="C3085"/>
      <c r="D3085"/>
      <c r="E3085"/>
      <c r="F3085"/>
    </row>
    <row r="3086" spans="1:6" x14ac:dyDescent="0.2">
      <c r="A3086"/>
      <c r="B3086"/>
      <c r="C3086"/>
      <c r="D3086"/>
      <c r="E3086"/>
      <c r="F3086"/>
    </row>
    <row r="3087" spans="1:6" x14ac:dyDescent="0.2">
      <c r="A3087"/>
      <c r="B3087"/>
      <c r="C3087"/>
      <c r="D3087"/>
      <c r="E3087"/>
      <c r="F3087"/>
    </row>
    <row r="3088" spans="1:6" x14ac:dyDescent="0.2">
      <c r="A3088"/>
      <c r="B3088"/>
      <c r="C3088"/>
      <c r="D3088"/>
      <c r="E3088"/>
      <c r="F3088"/>
    </row>
    <row r="3089" spans="1:6" x14ac:dyDescent="0.2">
      <c r="A3089"/>
      <c r="B3089"/>
      <c r="C3089"/>
      <c r="D3089"/>
      <c r="E3089"/>
      <c r="F3089"/>
    </row>
    <row r="3090" spans="1:6" x14ac:dyDescent="0.2">
      <c r="A3090"/>
      <c r="B3090"/>
      <c r="C3090"/>
      <c r="D3090"/>
      <c r="E3090"/>
      <c r="F3090"/>
    </row>
    <row r="3091" spans="1:6" x14ac:dyDescent="0.2">
      <c r="A3091"/>
      <c r="B3091"/>
      <c r="C3091"/>
      <c r="D3091"/>
      <c r="E3091"/>
      <c r="F3091"/>
    </row>
    <row r="3092" spans="1:6" x14ac:dyDescent="0.2">
      <c r="A3092"/>
      <c r="B3092"/>
      <c r="C3092"/>
      <c r="D3092"/>
      <c r="E3092"/>
      <c r="F3092"/>
    </row>
    <row r="3093" spans="1:6" x14ac:dyDescent="0.2">
      <c r="A3093"/>
      <c r="B3093"/>
      <c r="C3093"/>
      <c r="D3093"/>
      <c r="E3093"/>
      <c r="F3093"/>
    </row>
    <row r="3094" spans="1:6" x14ac:dyDescent="0.2">
      <c r="A3094"/>
      <c r="B3094"/>
      <c r="C3094"/>
      <c r="D3094"/>
      <c r="E3094"/>
      <c r="F3094"/>
    </row>
    <row r="3095" spans="1:6" x14ac:dyDescent="0.2">
      <c r="A3095"/>
      <c r="B3095"/>
      <c r="C3095"/>
      <c r="D3095"/>
      <c r="E3095"/>
      <c r="F3095"/>
    </row>
    <row r="3096" spans="1:6" x14ac:dyDescent="0.2">
      <c r="A3096"/>
      <c r="B3096"/>
      <c r="C3096"/>
      <c r="D3096"/>
      <c r="E3096"/>
      <c r="F3096"/>
    </row>
    <row r="3097" spans="1:6" x14ac:dyDescent="0.2">
      <c r="A3097"/>
      <c r="B3097"/>
      <c r="C3097"/>
      <c r="D3097"/>
      <c r="E3097"/>
      <c r="F3097"/>
    </row>
    <row r="3098" spans="1:6" x14ac:dyDescent="0.2">
      <c r="A3098"/>
      <c r="B3098"/>
      <c r="C3098"/>
      <c r="D3098"/>
      <c r="E3098"/>
      <c r="F3098"/>
    </row>
    <row r="3099" spans="1:6" x14ac:dyDescent="0.2">
      <c r="A3099"/>
      <c r="B3099"/>
      <c r="C3099"/>
      <c r="D3099"/>
      <c r="E3099"/>
      <c r="F3099"/>
    </row>
    <row r="3100" spans="1:6" x14ac:dyDescent="0.2">
      <c r="A3100"/>
      <c r="B3100"/>
      <c r="C3100"/>
      <c r="D3100"/>
      <c r="E3100"/>
      <c r="F3100"/>
    </row>
    <row r="3101" spans="1:6" x14ac:dyDescent="0.2">
      <c r="A3101"/>
      <c r="B3101"/>
      <c r="C3101"/>
      <c r="D3101"/>
      <c r="E3101"/>
      <c r="F3101"/>
    </row>
    <row r="3102" spans="1:6" x14ac:dyDescent="0.2">
      <c r="A3102"/>
      <c r="B3102"/>
      <c r="C3102"/>
      <c r="D3102"/>
      <c r="E3102"/>
      <c r="F3102"/>
    </row>
    <row r="3103" spans="1:6" x14ac:dyDescent="0.2">
      <c r="A3103"/>
      <c r="B3103"/>
      <c r="C3103"/>
      <c r="D3103"/>
      <c r="E3103"/>
      <c r="F3103"/>
    </row>
    <row r="3104" spans="1:6" x14ac:dyDescent="0.2">
      <c r="A3104"/>
      <c r="B3104"/>
      <c r="C3104"/>
      <c r="D3104"/>
      <c r="E3104"/>
      <c r="F3104"/>
    </row>
    <row r="3105" spans="1:6" x14ac:dyDescent="0.2">
      <c r="A3105"/>
      <c r="B3105"/>
      <c r="C3105"/>
      <c r="D3105"/>
      <c r="E3105"/>
      <c r="F3105"/>
    </row>
    <row r="3106" spans="1:6" x14ac:dyDescent="0.2">
      <c r="A3106"/>
      <c r="B3106"/>
      <c r="C3106"/>
      <c r="D3106"/>
      <c r="E3106"/>
      <c r="F3106"/>
    </row>
    <row r="3107" spans="1:6" x14ac:dyDescent="0.2">
      <c r="A3107"/>
      <c r="B3107"/>
      <c r="C3107"/>
      <c r="D3107"/>
      <c r="E3107"/>
      <c r="F3107"/>
    </row>
    <row r="3108" spans="1:6" x14ac:dyDescent="0.2">
      <c r="A3108"/>
      <c r="B3108"/>
      <c r="C3108"/>
      <c r="D3108"/>
      <c r="E3108"/>
      <c r="F3108"/>
    </row>
    <row r="3109" spans="1:6" x14ac:dyDescent="0.2">
      <c r="A3109"/>
      <c r="B3109"/>
      <c r="C3109"/>
      <c r="D3109"/>
      <c r="E3109"/>
      <c r="F3109"/>
    </row>
    <row r="3110" spans="1:6" x14ac:dyDescent="0.2">
      <c r="A3110"/>
      <c r="B3110"/>
      <c r="C3110"/>
      <c r="D3110"/>
      <c r="E3110"/>
      <c r="F3110"/>
    </row>
    <row r="3111" spans="1:6" x14ac:dyDescent="0.2">
      <c r="A3111"/>
      <c r="B3111"/>
      <c r="C3111"/>
      <c r="D3111"/>
      <c r="E3111"/>
      <c r="F3111"/>
    </row>
    <row r="3112" spans="1:6" x14ac:dyDescent="0.2">
      <c r="A3112"/>
      <c r="B3112"/>
      <c r="C3112"/>
      <c r="D3112"/>
      <c r="E3112"/>
      <c r="F3112"/>
    </row>
    <row r="3113" spans="1:6" x14ac:dyDescent="0.2">
      <c r="A3113"/>
      <c r="B3113"/>
      <c r="C3113"/>
      <c r="D3113"/>
      <c r="E3113"/>
      <c r="F3113"/>
    </row>
    <row r="3114" spans="1:6" x14ac:dyDescent="0.2">
      <c r="A3114"/>
      <c r="B3114"/>
      <c r="C3114"/>
      <c r="D3114"/>
      <c r="E3114"/>
      <c r="F3114"/>
    </row>
    <row r="3115" spans="1:6" x14ac:dyDescent="0.2">
      <c r="A3115"/>
      <c r="B3115"/>
      <c r="C3115"/>
      <c r="D3115"/>
      <c r="E3115"/>
      <c r="F3115"/>
    </row>
    <row r="3116" spans="1:6" x14ac:dyDescent="0.2">
      <c r="A3116"/>
      <c r="B3116"/>
      <c r="C3116"/>
      <c r="D3116"/>
      <c r="E3116"/>
      <c r="F3116"/>
    </row>
    <row r="3117" spans="1:6" x14ac:dyDescent="0.2">
      <c r="A3117"/>
      <c r="B3117"/>
      <c r="C3117"/>
      <c r="D3117"/>
      <c r="E3117"/>
      <c r="F3117"/>
    </row>
    <row r="3118" spans="1:6" x14ac:dyDescent="0.2">
      <c r="A3118"/>
      <c r="B3118"/>
      <c r="C3118"/>
      <c r="D3118"/>
      <c r="E3118"/>
      <c r="F3118"/>
    </row>
    <row r="3119" spans="1:6" x14ac:dyDescent="0.2">
      <c r="A3119"/>
      <c r="B3119"/>
      <c r="C3119"/>
      <c r="D3119"/>
      <c r="E3119"/>
      <c r="F3119"/>
    </row>
    <row r="3120" spans="1:6" x14ac:dyDescent="0.2">
      <c r="A3120"/>
      <c r="B3120"/>
      <c r="C3120"/>
      <c r="D3120"/>
      <c r="E3120"/>
      <c r="F3120"/>
    </row>
    <row r="3121" spans="1:6" x14ac:dyDescent="0.2">
      <c r="A3121"/>
      <c r="B3121"/>
      <c r="C3121"/>
      <c r="D3121"/>
      <c r="E3121"/>
      <c r="F3121"/>
    </row>
    <row r="3122" spans="1:6" x14ac:dyDescent="0.2">
      <c r="A3122"/>
      <c r="B3122"/>
      <c r="C3122"/>
      <c r="D3122"/>
      <c r="E3122"/>
      <c r="F3122"/>
    </row>
    <row r="3123" spans="1:6" x14ac:dyDescent="0.2">
      <c r="A3123"/>
      <c r="B3123"/>
      <c r="C3123"/>
      <c r="D3123"/>
      <c r="E3123"/>
      <c r="F3123"/>
    </row>
    <row r="3124" spans="1:6" x14ac:dyDescent="0.2">
      <c r="A3124"/>
      <c r="B3124"/>
      <c r="C3124"/>
      <c r="D3124"/>
      <c r="E3124"/>
      <c r="F3124"/>
    </row>
    <row r="3125" spans="1:6" x14ac:dyDescent="0.2">
      <c r="A3125"/>
      <c r="B3125"/>
      <c r="C3125"/>
      <c r="D3125"/>
      <c r="E3125"/>
      <c r="F3125"/>
    </row>
    <row r="3126" spans="1:6" x14ac:dyDescent="0.2">
      <c r="A3126"/>
      <c r="B3126"/>
      <c r="C3126"/>
      <c r="D3126"/>
      <c r="E3126"/>
      <c r="F3126"/>
    </row>
    <row r="3127" spans="1:6" x14ac:dyDescent="0.2">
      <c r="A3127"/>
      <c r="B3127"/>
      <c r="C3127"/>
      <c r="D3127"/>
      <c r="E3127"/>
      <c r="F3127"/>
    </row>
    <row r="3128" spans="1:6" x14ac:dyDescent="0.2">
      <c r="A3128"/>
      <c r="B3128"/>
      <c r="C3128"/>
      <c r="D3128"/>
      <c r="E3128"/>
      <c r="F3128"/>
    </row>
    <row r="3129" spans="1:6" x14ac:dyDescent="0.2">
      <c r="A3129"/>
      <c r="B3129"/>
      <c r="C3129"/>
      <c r="D3129"/>
      <c r="E3129"/>
      <c r="F3129"/>
    </row>
    <row r="3130" spans="1:6" x14ac:dyDescent="0.2">
      <c r="A3130"/>
      <c r="B3130"/>
      <c r="C3130"/>
      <c r="D3130"/>
      <c r="E3130"/>
      <c r="F3130"/>
    </row>
    <row r="3131" spans="1:6" x14ac:dyDescent="0.2">
      <c r="A3131"/>
      <c r="B3131"/>
      <c r="C3131"/>
      <c r="D3131"/>
      <c r="E3131"/>
      <c r="F3131"/>
    </row>
    <row r="3132" spans="1:6" x14ac:dyDescent="0.2">
      <c r="A3132"/>
      <c r="B3132"/>
      <c r="C3132"/>
      <c r="D3132"/>
      <c r="E3132"/>
      <c r="F3132"/>
    </row>
    <row r="3133" spans="1:6" x14ac:dyDescent="0.2">
      <c r="A3133"/>
      <c r="B3133"/>
      <c r="C3133"/>
      <c r="D3133"/>
      <c r="E3133"/>
      <c r="F3133"/>
    </row>
    <row r="3134" spans="1:6" x14ac:dyDescent="0.2">
      <c r="A3134"/>
      <c r="B3134"/>
      <c r="C3134"/>
      <c r="D3134"/>
      <c r="E3134"/>
      <c r="F3134"/>
    </row>
    <row r="3135" spans="1:6" x14ac:dyDescent="0.2">
      <c r="A3135"/>
      <c r="B3135"/>
      <c r="C3135"/>
      <c r="D3135"/>
      <c r="E3135"/>
      <c r="F3135"/>
    </row>
    <row r="3136" spans="1:6" x14ac:dyDescent="0.2">
      <c r="A3136"/>
      <c r="B3136"/>
      <c r="C3136"/>
      <c r="D3136"/>
      <c r="E3136"/>
      <c r="F3136"/>
    </row>
    <row r="3137" spans="1:6" x14ac:dyDescent="0.2">
      <c r="A3137"/>
      <c r="B3137"/>
      <c r="C3137"/>
      <c r="D3137"/>
      <c r="E3137"/>
      <c r="F3137"/>
    </row>
    <row r="3138" spans="1:6" x14ac:dyDescent="0.2">
      <c r="A3138"/>
      <c r="B3138"/>
      <c r="C3138"/>
      <c r="D3138"/>
      <c r="E3138"/>
      <c r="F3138"/>
    </row>
    <row r="3139" spans="1:6" x14ac:dyDescent="0.2">
      <c r="A3139"/>
      <c r="B3139"/>
      <c r="C3139"/>
      <c r="D3139"/>
      <c r="E3139"/>
      <c r="F3139"/>
    </row>
    <row r="3140" spans="1:6" x14ac:dyDescent="0.2">
      <c r="A3140"/>
      <c r="B3140"/>
      <c r="C3140"/>
      <c r="D3140"/>
      <c r="E3140"/>
      <c r="F3140"/>
    </row>
    <row r="3141" spans="1:6" x14ac:dyDescent="0.2">
      <c r="A3141"/>
      <c r="B3141"/>
      <c r="C3141"/>
      <c r="D3141"/>
      <c r="E3141"/>
      <c r="F3141"/>
    </row>
    <row r="3142" spans="1:6" x14ac:dyDescent="0.2">
      <c r="A3142"/>
      <c r="B3142"/>
      <c r="C3142"/>
      <c r="D3142"/>
      <c r="E3142"/>
      <c r="F3142"/>
    </row>
    <row r="3143" spans="1:6" x14ac:dyDescent="0.2">
      <c r="A3143"/>
      <c r="B3143"/>
      <c r="C3143"/>
      <c r="D3143"/>
      <c r="E3143"/>
      <c r="F3143"/>
    </row>
    <row r="3144" spans="1:6" x14ac:dyDescent="0.2">
      <c r="A3144"/>
      <c r="B3144"/>
      <c r="C3144"/>
      <c r="D3144"/>
      <c r="E3144"/>
      <c r="F3144"/>
    </row>
    <row r="3145" spans="1:6" x14ac:dyDescent="0.2">
      <c r="A3145"/>
      <c r="B3145"/>
      <c r="C3145"/>
      <c r="D3145"/>
      <c r="E3145"/>
      <c r="F3145"/>
    </row>
    <row r="3146" spans="1:6" x14ac:dyDescent="0.2">
      <c r="A3146"/>
      <c r="B3146"/>
      <c r="C3146"/>
      <c r="D3146"/>
      <c r="E3146"/>
      <c r="F3146"/>
    </row>
    <row r="3147" spans="1:6" x14ac:dyDescent="0.2">
      <c r="A3147"/>
      <c r="B3147"/>
      <c r="C3147"/>
      <c r="D3147"/>
      <c r="E3147"/>
      <c r="F3147"/>
    </row>
    <row r="3148" spans="1:6" x14ac:dyDescent="0.2">
      <c r="A3148"/>
      <c r="B3148"/>
      <c r="C3148"/>
      <c r="D3148"/>
      <c r="E3148"/>
      <c r="F3148"/>
    </row>
    <row r="3149" spans="1:6" x14ac:dyDescent="0.2">
      <c r="A3149"/>
      <c r="B3149"/>
      <c r="C3149"/>
      <c r="D3149"/>
      <c r="E3149"/>
      <c r="F3149"/>
    </row>
    <row r="3150" spans="1:6" x14ac:dyDescent="0.2">
      <c r="A3150"/>
      <c r="B3150"/>
      <c r="C3150"/>
      <c r="D3150"/>
      <c r="E3150"/>
      <c r="F3150"/>
    </row>
    <row r="3151" spans="1:6" x14ac:dyDescent="0.2">
      <c r="A3151"/>
      <c r="B3151"/>
      <c r="C3151"/>
      <c r="D3151"/>
      <c r="E3151"/>
      <c r="F3151"/>
    </row>
    <row r="3152" spans="1:6" x14ac:dyDescent="0.2">
      <c r="A3152"/>
      <c r="B3152"/>
      <c r="C3152"/>
      <c r="D3152"/>
      <c r="E3152"/>
      <c r="F3152"/>
    </row>
    <row r="3153" spans="1:6" x14ac:dyDescent="0.2">
      <c r="A3153"/>
      <c r="B3153"/>
      <c r="C3153"/>
      <c r="D3153"/>
      <c r="E3153"/>
      <c r="F3153"/>
    </row>
    <row r="3154" spans="1:6" x14ac:dyDescent="0.2">
      <c r="A3154"/>
      <c r="B3154"/>
      <c r="C3154"/>
      <c r="D3154"/>
      <c r="E3154"/>
      <c r="F3154"/>
    </row>
    <row r="3155" spans="1:6" x14ac:dyDescent="0.2">
      <c r="A3155"/>
      <c r="B3155"/>
      <c r="C3155"/>
      <c r="D3155"/>
      <c r="E3155"/>
      <c r="F3155"/>
    </row>
    <row r="3156" spans="1:6" x14ac:dyDescent="0.2">
      <c r="A3156"/>
      <c r="B3156"/>
      <c r="C3156"/>
      <c r="D3156"/>
      <c r="E3156"/>
      <c r="F3156"/>
    </row>
    <row r="3157" spans="1:6" x14ac:dyDescent="0.2">
      <c r="A3157"/>
      <c r="B3157"/>
      <c r="C3157"/>
      <c r="D3157"/>
      <c r="E3157"/>
      <c r="F3157"/>
    </row>
    <row r="3158" spans="1:6" x14ac:dyDescent="0.2">
      <c r="A3158"/>
      <c r="B3158"/>
      <c r="C3158"/>
      <c r="D3158"/>
      <c r="E3158"/>
      <c r="F3158"/>
    </row>
    <row r="3159" spans="1:6" x14ac:dyDescent="0.2">
      <c r="A3159"/>
      <c r="B3159"/>
      <c r="C3159"/>
      <c r="D3159"/>
      <c r="E3159"/>
      <c r="F3159"/>
    </row>
    <row r="3160" spans="1:6" x14ac:dyDescent="0.2">
      <c r="A3160"/>
      <c r="B3160"/>
      <c r="C3160"/>
      <c r="D3160"/>
      <c r="E3160"/>
      <c r="F3160"/>
    </row>
    <row r="3161" spans="1:6" x14ac:dyDescent="0.2">
      <c r="A3161"/>
      <c r="B3161"/>
      <c r="C3161"/>
      <c r="D3161"/>
      <c r="E3161"/>
      <c r="F3161"/>
    </row>
    <row r="3162" spans="1:6" x14ac:dyDescent="0.2">
      <c r="A3162"/>
      <c r="B3162"/>
      <c r="C3162"/>
      <c r="D3162"/>
      <c r="E3162"/>
      <c r="F3162"/>
    </row>
    <row r="3163" spans="1:6" x14ac:dyDescent="0.2">
      <c r="A3163"/>
      <c r="B3163"/>
      <c r="C3163"/>
      <c r="D3163"/>
      <c r="E3163"/>
      <c r="F3163"/>
    </row>
    <row r="3164" spans="1:6" x14ac:dyDescent="0.2">
      <c r="A3164"/>
      <c r="B3164"/>
      <c r="C3164"/>
      <c r="D3164"/>
      <c r="E3164"/>
      <c r="F3164"/>
    </row>
    <row r="3165" spans="1:6" x14ac:dyDescent="0.2">
      <c r="A3165"/>
      <c r="B3165"/>
      <c r="C3165"/>
      <c r="D3165"/>
      <c r="E3165"/>
      <c r="F3165"/>
    </row>
    <row r="3166" spans="1:6" x14ac:dyDescent="0.2">
      <c r="A3166"/>
      <c r="B3166"/>
      <c r="C3166"/>
      <c r="D3166"/>
      <c r="E3166"/>
      <c r="F3166"/>
    </row>
    <row r="3167" spans="1:6" x14ac:dyDescent="0.2">
      <c r="A3167"/>
      <c r="B3167"/>
      <c r="C3167"/>
      <c r="D3167"/>
      <c r="E3167"/>
      <c r="F3167"/>
    </row>
    <row r="3168" spans="1:6" x14ac:dyDescent="0.2">
      <c r="A3168"/>
      <c r="B3168"/>
      <c r="C3168"/>
      <c r="D3168"/>
      <c r="E3168"/>
      <c r="F3168"/>
    </row>
    <row r="3169" spans="1:6" x14ac:dyDescent="0.2">
      <c r="A3169"/>
      <c r="B3169"/>
      <c r="C3169"/>
      <c r="D3169"/>
      <c r="E3169"/>
      <c r="F3169"/>
    </row>
    <row r="3170" spans="1:6" x14ac:dyDescent="0.2">
      <c r="A3170"/>
      <c r="B3170"/>
      <c r="C3170"/>
      <c r="D3170"/>
      <c r="E3170"/>
      <c r="F3170"/>
    </row>
    <row r="3171" spans="1:6" x14ac:dyDescent="0.2">
      <c r="A3171"/>
      <c r="B3171"/>
      <c r="C3171"/>
      <c r="D3171"/>
      <c r="E3171"/>
      <c r="F3171"/>
    </row>
    <row r="3172" spans="1:6" x14ac:dyDescent="0.2">
      <c r="A3172"/>
      <c r="B3172"/>
      <c r="C3172"/>
      <c r="D3172"/>
      <c r="E3172"/>
      <c r="F3172"/>
    </row>
    <row r="3173" spans="1:6" x14ac:dyDescent="0.2">
      <c r="A3173"/>
      <c r="B3173"/>
      <c r="C3173"/>
      <c r="D3173"/>
      <c r="E3173"/>
      <c r="F3173"/>
    </row>
    <row r="3174" spans="1:6" x14ac:dyDescent="0.2">
      <c r="A3174"/>
      <c r="B3174"/>
      <c r="C3174"/>
      <c r="D3174"/>
      <c r="E3174"/>
      <c r="F3174"/>
    </row>
    <row r="3175" spans="1:6" x14ac:dyDescent="0.2">
      <c r="A3175"/>
      <c r="B3175"/>
      <c r="C3175"/>
      <c r="D3175"/>
      <c r="E3175"/>
      <c r="F3175"/>
    </row>
    <row r="3176" spans="1:6" x14ac:dyDescent="0.2">
      <c r="A3176"/>
      <c r="B3176"/>
      <c r="C3176"/>
      <c r="D3176"/>
      <c r="E3176"/>
      <c r="F3176"/>
    </row>
    <row r="3177" spans="1:6" x14ac:dyDescent="0.2">
      <c r="A3177"/>
      <c r="B3177"/>
      <c r="C3177"/>
      <c r="D3177"/>
      <c r="E3177"/>
      <c r="F3177"/>
    </row>
    <row r="3178" spans="1:6" x14ac:dyDescent="0.2">
      <c r="A3178"/>
      <c r="B3178"/>
      <c r="C3178"/>
      <c r="D3178"/>
      <c r="E3178"/>
      <c r="F3178"/>
    </row>
    <row r="3179" spans="1:6" x14ac:dyDescent="0.2">
      <c r="A3179"/>
      <c r="B3179"/>
      <c r="C3179"/>
      <c r="D3179"/>
      <c r="E3179"/>
      <c r="F3179"/>
    </row>
    <row r="3180" spans="1:6" x14ac:dyDescent="0.2">
      <c r="A3180"/>
      <c r="B3180"/>
      <c r="C3180"/>
      <c r="D3180"/>
      <c r="E3180"/>
      <c r="F3180"/>
    </row>
    <row r="3181" spans="1:6" x14ac:dyDescent="0.2">
      <c r="A3181"/>
      <c r="B3181"/>
      <c r="C3181"/>
      <c r="D3181"/>
      <c r="E3181"/>
      <c r="F3181"/>
    </row>
    <row r="3182" spans="1:6" x14ac:dyDescent="0.2">
      <c r="A3182"/>
      <c r="B3182"/>
      <c r="C3182"/>
      <c r="D3182"/>
      <c r="E3182"/>
      <c r="F3182"/>
    </row>
    <row r="3183" spans="1:6" x14ac:dyDescent="0.2">
      <c r="A3183"/>
      <c r="B3183"/>
      <c r="C3183"/>
      <c r="D3183"/>
      <c r="E3183"/>
      <c r="F3183"/>
    </row>
    <row r="3184" spans="1:6" x14ac:dyDescent="0.2">
      <c r="A3184"/>
      <c r="B3184"/>
      <c r="C3184"/>
      <c r="D3184"/>
      <c r="E3184"/>
      <c r="F3184"/>
    </row>
    <row r="3185" spans="1:6" x14ac:dyDescent="0.2">
      <c r="A3185"/>
      <c r="B3185"/>
      <c r="C3185"/>
      <c r="D3185"/>
      <c r="E3185"/>
      <c r="F3185"/>
    </row>
    <row r="3186" spans="1:6" x14ac:dyDescent="0.2">
      <c r="A3186"/>
      <c r="B3186"/>
      <c r="C3186"/>
      <c r="D3186"/>
      <c r="E3186"/>
      <c r="F3186"/>
    </row>
    <row r="3187" spans="1:6" x14ac:dyDescent="0.2">
      <c r="A3187"/>
      <c r="B3187"/>
      <c r="C3187"/>
      <c r="D3187"/>
      <c r="E3187"/>
      <c r="F3187"/>
    </row>
    <row r="3188" spans="1:6" x14ac:dyDescent="0.2">
      <c r="A3188"/>
      <c r="B3188"/>
      <c r="C3188"/>
      <c r="D3188"/>
      <c r="E3188"/>
      <c r="F3188"/>
    </row>
    <row r="3189" spans="1:6" x14ac:dyDescent="0.2">
      <c r="A3189"/>
      <c r="B3189"/>
      <c r="C3189"/>
      <c r="D3189"/>
      <c r="E3189"/>
      <c r="F3189"/>
    </row>
    <row r="3190" spans="1:6" x14ac:dyDescent="0.2">
      <c r="A3190"/>
      <c r="B3190"/>
      <c r="C3190"/>
      <c r="D3190"/>
      <c r="E3190"/>
      <c r="F3190"/>
    </row>
    <row r="3191" spans="1:6" x14ac:dyDescent="0.2">
      <c r="A3191"/>
      <c r="B3191"/>
      <c r="C3191"/>
      <c r="D3191"/>
      <c r="E3191"/>
      <c r="F3191"/>
    </row>
    <row r="3192" spans="1:6" x14ac:dyDescent="0.2">
      <c r="A3192"/>
      <c r="B3192"/>
      <c r="C3192"/>
      <c r="D3192"/>
      <c r="E3192"/>
      <c r="F3192"/>
    </row>
    <row r="3193" spans="1:6" x14ac:dyDescent="0.2">
      <c r="A3193"/>
      <c r="B3193"/>
      <c r="C3193"/>
      <c r="D3193"/>
      <c r="E3193"/>
      <c r="F3193"/>
    </row>
    <row r="3194" spans="1:6" x14ac:dyDescent="0.2">
      <c r="A3194"/>
      <c r="B3194"/>
      <c r="C3194"/>
      <c r="D3194"/>
      <c r="E3194"/>
      <c r="F3194"/>
    </row>
    <row r="3195" spans="1:6" x14ac:dyDescent="0.2">
      <c r="A3195"/>
      <c r="B3195"/>
      <c r="C3195"/>
      <c r="D3195"/>
      <c r="E3195"/>
      <c r="F3195"/>
    </row>
    <row r="3196" spans="1:6" x14ac:dyDescent="0.2">
      <c r="A3196"/>
      <c r="B3196"/>
      <c r="C3196"/>
      <c r="D3196"/>
      <c r="E3196"/>
      <c r="F3196"/>
    </row>
    <row r="3197" spans="1:6" x14ac:dyDescent="0.2">
      <c r="A3197"/>
      <c r="B3197"/>
      <c r="C3197"/>
      <c r="D3197"/>
      <c r="E3197"/>
      <c r="F3197"/>
    </row>
    <row r="3198" spans="1:6" x14ac:dyDescent="0.2">
      <c r="A3198"/>
      <c r="B3198"/>
      <c r="C3198"/>
      <c r="D3198"/>
      <c r="E3198"/>
      <c r="F3198"/>
    </row>
    <row r="3199" spans="1:6" x14ac:dyDescent="0.2">
      <c r="A3199"/>
      <c r="B3199"/>
      <c r="C3199"/>
      <c r="D3199"/>
      <c r="E3199"/>
      <c r="F3199"/>
    </row>
    <row r="3200" spans="1:6" x14ac:dyDescent="0.2">
      <c r="A3200"/>
      <c r="B3200"/>
      <c r="C3200"/>
      <c r="D3200"/>
      <c r="E3200"/>
      <c r="F3200"/>
    </row>
    <row r="3201" spans="1:6" x14ac:dyDescent="0.2">
      <c r="A3201"/>
      <c r="B3201"/>
      <c r="C3201"/>
      <c r="D3201"/>
      <c r="E3201"/>
      <c r="F3201"/>
    </row>
    <row r="3202" spans="1:6" x14ac:dyDescent="0.2">
      <c r="A3202"/>
      <c r="B3202"/>
      <c r="C3202"/>
      <c r="D3202"/>
      <c r="E3202"/>
      <c r="F3202"/>
    </row>
    <row r="3203" spans="1:6" x14ac:dyDescent="0.2">
      <c r="A3203"/>
      <c r="B3203"/>
      <c r="C3203"/>
      <c r="D3203"/>
      <c r="E3203"/>
      <c r="F3203"/>
    </row>
    <row r="3204" spans="1:6" x14ac:dyDescent="0.2">
      <c r="A3204"/>
      <c r="B3204"/>
      <c r="C3204"/>
      <c r="D3204"/>
      <c r="E3204"/>
      <c r="F3204"/>
    </row>
    <row r="3205" spans="1:6" x14ac:dyDescent="0.2">
      <c r="A3205"/>
      <c r="B3205"/>
      <c r="C3205"/>
      <c r="D3205"/>
      <c r="E3205"/>
      <c r="F3205"/>
    </row>
    <row r="3206" spans="1:6" x14ac:dyDescent="0.2">
      <c r="A3206"/>
      <c r="B3206"/>
      <c r="C3206"/>
      <c r="D3206"/>
      <c r="E3206"/>
      <c r="F3206"/>
    </row>
    <row r="3207" spans="1:6" x14ac:dyDescent="0.2">
      <c r="A3207"/>
      <c r="B3207"/>
      <c r="C3207"/>
      <c r="D3207"/>
      <c r="E3207"/>
      <c r="F3207"/>
    </row>
    <row r="3208" spans="1:6" x14ac:dyDescent="0.2">
      <c r="A3208"/>
      <c r="B3208"/>
      <c r="C3208"/>
      <c r="D3208"/>
      <c r="E3208"/>
      <c r="F3208"/>
    </row>
    <row r="3209" spans="1:6" x14ac:dyDescent="0.2">
      <c r="A3209"/>
      <c r="B3209"/>
      <c r="C3209"/>
      <c r="D3209"/>
      <c r="E3209"/>
      <c r="F3209"/>
    </row>
    <row r="3210" spans="1:6" x14ac:dyDescent="0.2">
      <c r="A3210"/>
      <c r="B3210"/>
      <c r="C3210"/>
      <c r="D3210"/>
      <c r="E3210"/>
      <c r="F3210"/>
    </row>
    <row r="3211" spans="1:6" x14ac:dyDescent="0.2">
      <c r="A3211"/>
      <c r="B3211"/>
      <c r="C3211"/>
      <c r="D3211"/>
      <c r="E3211"/>
      <c r="F3211"/>
    </row>
    <row r="3212" spans="1:6" x14ac:dyDescent="0.2">
      <c r="A3212"/>
      <c r="B3212"/>
      <c r="C3212"/>
      <c r="D3212"/>
      <c r="E3212"/>
      <c r="F3212"/>
    </row>
    <row r="3213" spans="1:6" x14ac:dyDescent="0.2">
      <c r="A3213"/>
      <c r="B3213"/>
      <c r="C3213"/>
      <c r="D3213"/>
      <c r="E3213"/>
      <c r="F3213"/>
    </row>
    <row r="3214" spans="1:6" x14ac:dyDescent="0.2">
      <c r="A3214"/>
      <c r="B3214"/>
      <c r="C3214"/>
      <c r="D3214"/>
      <c r="E3214"/>
      <c r="F3214"/>
    </row>
    <row r="3215" spans="1:6" x14ac:dyDescent="0.2">
      <c r="A3215"/>
      <c r="B3215"/>
      <c r="C3215"/>
      <c r="D3215"/>
      <c r="E3215"/>
      <c r="F3215"/>
    </row>
    <row r="3216" spans="1:6" x14ac:dyDescent="0.2">
      <c r="A3216"/>
      <c r="B3216"/>
      <c r="C3216"/>
      <c r="D3216"/>
      <c r="E3216"/>
      <c r="F3216"/>
    </row>
    <row r="3217" spans="1:6" x14ac:dyDescent="0.2">
      <c r="A3217"/>
      <c r="B3217"/>
      <c r="C3217"/>
      <c r="D3217"/>
      <c r="E3217"/>
      <c r="F3217"/>
    </row>
    <row r="3218" spans="1:6" x14ac:dyDescent="0.2">
      <c r="A3218"/>
      <c r="B3218"/>
      <c r="C3218"/>
      <c r="D3218"/>
      <c r="E3218"/>
      <c r="F3218"/>
    </row>
    <row r="3219" spans="1:6" x14ac:dyDescent="0.2">
      <c r="A3219"/>
      <c r="B3219"/>
      <c r="C3219"/>
      <c r="D3219"/>
      <c r="E3219"/>
      <c r="F3219"/>
    </row>
    <row r="3220" spans="1:6" x14ac:dyDescent="0.2">
      <c r="A3220"/>
      <c r="B3220"/>
      <c r="C3220"/>
      <c r="D3220"/>
      <c r="E3220"/>
      <c r="F3220"/>
    </row>
    <row r="3221" spans="1:6" x14ac:dyDescent="0.2">
      <c r="A3221"/>
      <c r="B3221"/>
      <c r="C3221"/>
      <c r="D3221"/>
      <c r="E3221"/>
      <c r="F3221"/>
    </row>
    <row r="3222" spans="1:6" x14ac:dyDescent="0.2">
      <c r="A3222"/>
      <c r="B3222"/>
      <c r="C3222"/>
      <c r="D3222"/>
      <c r="E3222"/>
      <c r="F3222"/>
    </row>
    <row r="3223" spans="1:6" x14ac:dyDescent="0.2">
      <c r="A3223"/>
      <c r="B3223"/>
      <c r="C3223"/>
      <c r="D3223"/>
      <c r="E3223"/>
      <c r="F3223"/>
    </row>
    <row r="3224" spans="1:6" x14ac:dyDescent="0.2">
      <c r="A3224"/>
      <c r="B3224"/>
      <c r="C3224"/>
      <c r="D3224"/>
      <c r="E3224"/>
      <c r="F3224"/>
    </row>
    <row r="3225" spans="1:6" x14ac:dyDescent="0.2">
      <c r="A3225"/>
      <c r="B3225"/>
      <c r="C3225"/>
      <c r="D3225"/>
      <c r="E3225"/>
      <c r="F3225"/>
    </row>
    <row r="3226" spans="1:6" x14ac:dyDescent="0.2">
      <c r="A3226"/>
      <c r="B3226"/>
      <c r="C3226"/>
      <c r="D3226"/>
      <c r="E3226"/>
      <c r="F3226"/>
    </row>
    <row r="3227" spans="1:6" x14ac:dyDescent="0.2">
      <c r="A3227"/>
      <c r="B3227"/>
      <c r="C3227"/>
      <c r="D3227"/>
      <c r="E3227"/>
      <c r="F3227"/>
    </row>
    <row r="3228" spans="1:6" x14ac:dyDescent="0.2">
      <c r="A3228"/>
      <c r="B3228"/>
      <c r="C3228"/>
      <c r="D3228"/>
      <c r="E3228"/>
      <c r="F3228"/>
    </row>
    <row r="3229" spans="1:6" x14ac:dyDescent="0.2">
      <c r="A3229"/>
      <c r="B3229"/>
      <c r="C3229"/>
      <c r="D3229"/>
      <c r="E3229"/>
      <c r="F3229"/>
    </row>
    <row r="3230" spans="1:6" x14ac:dyDescent="0.2">
      <c r="A3230"/>
      <c r="B3230"/>
      <c r="C3230"/>
      <c r="D3230"/>
      <c r="E3230"/>
      <c r="F3230"/>
    </row>
    <row r="3231" spans="1:6" x14ac:dyDescent="0.2">
      <c r="A3231"/>
      <c r="B3231"/>
      <c r="C3231"/>
      <c r="D3231"/>
      <c r="E3231"/>
      <c r="F3231"/>
    </row>
    <row r="3232" spans="1:6" x14ac:dyDescent="0.2">
      <c r="A3232"/>
      <c r="B3232"/>
      <c r="C3232"/>
      <c r="D3232"/>
      <c r="E3232"/>
      <c r="F3232"/>
    </row>
    <row r="3233" spans="1:6" x14ac:dyDescent="0.2">
      <c r="A3233"/>
      <c r="B3233"/>
      <c r="C3233"/>
      <c r="D3233"/>
      <c r="E3233"/>
      <c r="F3233"/>
    </row>
    <row r="3234" spans="1:6" x14ac:dyDescent="0.2">
      <c r="A3234"/>
      <c r="B3234"/>
      <c r="C3234"/>
      <c r="D3234"/>
      <c r="E3234"/>
      <c r="F3234"/>
    </row>
    <row r="3235" spans="1:6" x14ac:dyDescent="0.2">
      <c r="A3235"/>
      <c r="B3235"/>
      <c r="C3235"/>
      <c r="D3235"/>
      <c r="E3235"/>
      <c r="F3235"/>
    </row>
    <row r="3236" spans="1:6" x14ac:dyDescent="0.2">
      <c r="A3236"/>
      <c r="B3236"/>
      <c r="C3236"/>
      <c r="D3236"/>
      <c r="E3236"/>
      <c r="F3236"/>
    </row>
    <row r="3237" spans="1:6" x14ac:dyDescent="0.2">
      <c r="A3237"/>
      <c r="B3237"/>
      <c r="C3237"/>
      <c r="D3237"/>
      <c r="E3237"/>
      <c r="F3237"/>
    </row>
    <row r="3238" spans="1:6" x14ac:dyDescent="0.2">
      <c r="A3238"/>
      <c r="B3238"/>
      <c r="C3238"/>
      <c r="D3238"/>
      <c r="E3238"/>
      <c r="F3238"/>
    </row>
    <row r="3239" spans="1:6" x14ac:dyDescent="0.2">
      <c r="A3239"/>
      <c r="B3239"/>
      <c r="C3239"/>
      <c r="D3239"/>
      <c r="E3239"/>
      <c r="F3239"/>
    </row>
    <row r="3240" spans="1:6" x14ac:dyDescent="0.2">
      <c r="A3240"/>
      <c r="B3240"/>
      <c r="C3240"/>
      <c r="D3240"/>
      <c r="E3240"/>
      <c r="F3240"/>
    </row>
    <row r="3241" spans="1:6" x14ac:dyDescent="0.2">
      <c r="A3241"/>
      <c r="B3241"/>
      <c r="C3241"/>
      <c r="D3241"/>
      <c r="E3241"/>
      <c r="F3241"/>
    </row>
    <row r="3242" spans="1:6" x14ac:dyDescent="0.2">
      <c r="A3242"/>
      <c r="B3242"/>
      <c r="C3242"/>
      <c r="D3242"/>
      <c r="E3242"/>
      <c r="F3242"/>
    </row>
    <row r="3243" spans="1:6" x14ac:dyDescent="0.2">
      <c r="A3243"/>
      <c r="B3243"/>
      <c r="C3243"/>
      <c r="D3243"/>
      <c r="E3243"/>
      <c r="F3243"/>
    </row>
    <row r="3244" spans="1:6" x14ac:dyDescent="0.2">
      <c r="A3244"/>
      <c r="B3244"/>
      <c r="C3244"/>
      <c r="D3244"/>
      <c r="E3244"/>
      <c r="F3244"/>
    </row>
    <row r="3245" spans="1:6" x14ac:dyDescent="0.2">
      <c r="A3245"/>
      <c r="B3245"/>
      <c r="C3245"/>
      <c r="D3245"/>
      <c r="E3245"/>
      <c r="F3245"/>
    </row>
    <row r="3246" spans="1:6" x14ac:dyDescent="0.2">
      <c r="A3246"/>
      <c r="B3246"/>
      <c r="C3246"/>
      <c r="D3246"/>
      <c r="E3246"/>
      <c r="F3246"/>
    </row>
    <row r="3247" spans="1:6" x14ac:dyDescent="0.2">
      <c r="A3247"/>
      <c r="B3247"/>
      <c r="C3247"/>
      <c r="D3247"/>
      <c r="E3247"/>
      <c r="F3247"/>
    </row>
    <row r="3248" spans="1:6" x14ac:dyDescent="0.2">
      <c r="A3248"/>
      <c r="B3248"/>
      <c r="C3248"/>
      <c r="D3248"/>
      <c r="E3248"/>
      <c r="F3248"/>
    </row>
    <row r="3249" spans="1:6" x14ac:dyDescent="0.2">
      <c r="A3249"/>
      <c r="B3249"/>
      <c r="C3249"/>
      <c r="D3249"/>
      <c r="E3249"/>
      <c r="F3249"/>
    </row>
    <row r="3250" spans="1:6" x14ac:dyDescent="0.2">
      <c r="A3250"/>
      <c r="B3250"/>
      <c r="C3250"/>
      <c r="D3250"/>
      <c r="E3250"/>
      <c r="F3250"/>
    </row>
    <row r="3251" spans="1:6" x14ac:dyDescent="0.2">
      <c r="A3251"/>
      <c r="B3251"/>
      <c r="C3251"/>
      <c r="D3251"/>
      <c r="E3251"/>
      <c r="F3251"/>
    </row>
    <row r="3252" spans="1:6" x14ac:dyDescent="0.2">
      <c r="A3252"/>
      <c r="B3252"/>
      <c r="C3252"/>
      <c r="D3252"/>
      <c r="E3252"/>
      <c r="F3252"/>
    </row>
    <row r="3253" spans="1:6" x14ac:dyDescent="0.2">
      <c r="A3253"/>
      <c r="B3253"/>
      <c r="C3253"/>
      <c r="D3253"/>
      <c r="E3253"/>
      <c r="F3253"/>
    </row>
    <row r="3254" spans="1:6" x14ac:dyDescent="0.2">
      <c r="A3254"/>
      <c r="B3254"/>
      <c r="C3254"/>
      <c r="D3254"/>
      <c r="E3254"/>
      <c r="F3254"/>
    </row>
    <row r="3255" spans="1:6" x14ac:dyDescent="0.2">
      <c r="A3255"/>
      <c r="B3255"/>
      <c r="C3255"/>
      <c r="D3255"/>
      <c r="E3255"/>
      <c r="F3255"/>
    </row>
    <row r="3256" spans="1:6" x14ac:dyDescent="0.2">
      <c r="A3256"/>
      <c r="B3256"/>
      <c r="C3256"/>
      <c r="D3256"/>
      <c r="E3256"/>
      <c r="F3256"/>
    </row>
    <row r="3257" spans="1:6" x14ac:dyDescent="0.2">
      <c r="A3257"/>
      <c r="B3257"/>
      <c r="C3257"/>
      <c r="D3257"/>
      <c r="E3257"/>
      <c r="F3257"/>
    </row>
    <row r="3258" spans="1:6" x14ac:dyDescent="0.2">
      <c r="A3258"/>
      <c r="B3258"/>
      <c r="C3258"/>
      <c r="D3258"/>
      <c r="E3258"/>
      <c r="F3258"/>
    </row>
    <row r="3259" spans="1:6" x14ac:dyDescent="0.2">
      <c r="A3259"/>
      <c r="B3259"/>
      <c r="C3259"/>
      <c r="D3259"/>
      <c r="E3259"/>
      <c r="F3259"/>
    </row>
    <row r="3260" spans="1:6" x14ac:dyDescent="0.2">
      <c r="A3260"/>
      <c r="B3260"/>
      <c r="C3260"/>
      <c r="D3260"/>
      <c r="E3260"/>
      <c r="F3260"/>
    </row>
    <row r="3261" spans="1:6" x14ac:dyDescent="0.2">
      <c r="A3261"/>
      <c r="B3261"/>
      <c r="C3261"/>
      <c r="D3261"/>
      <c r="E3261"/>
      <c r="F3261"/>
    </row>
    <row r="3262" spans="1:6" x14ac:dyDescent="0.2">
      <c r="A3262"/>
      <c r="B3262"/>
      <c r="C3262"/>
      <c r="D3262"/>
      <c r="E3262"/>
      <c r="F3262"/>
    </row>
    <row r="3263" spans="1:6" x14ac:dyDescent="0.2">
      <c r="A3263"/>
      <c r="B3263"/>
      <c r="C3263"/>
      <c r="D3263"/>
      <c r="E3263"/>
      <c r="F3263"/>
    </row>
    <row r="3264" spans="1:6" x14ac:dyDescent="0.2">
      <c r="A3264"/>
      <c r="B3264"/>
      <c r="C3264"/>
      <c r="D3264"/>
      <c r="E3264"/>
      <c r="F3264"/>
    </row>
    <row r="3265" spans="1:6" x14ac:dyDescent="0.2">
      <c r="A3265"/>
      <c r="B3265"/>
      <c r="C3265"/>
      <c r="D3265"/>
      <c r="E3265"/>
      <c r="F3265"/>
    </row>
    <row r="3266" spans="1:6" x14ac:dyDescent="0.2">
      <c r="A3266"/>
      <c r="B3266"/>
      <c r="C3266"/>
      <c r="D3266"/>
      <c r="E3266"/>
      <c r="F3266"/>
    </row>
    <row r="3267" spans="1:6" x14ac:dyDescent="0.2">
      <c r="A3267"/>
      <c r="B3267"/>
      <c r="C3267"/>
      <c r="D3267"/>
      <c r="E3267"/>
      <c r="F3267"/>
    </row>
    <row r="3268" spans="1:6" x14ac:dyDescent="0.2">
      <c r="A3268"/>
      <c r="B3268"/>
      <c r="C3268"/>
      <c r="D3268"/>
      <c r="E3268"/>
      <c r="F3268"/>
    </row>
    <row r="3269" spans="1:6" x14ac:dyDescent="0.2">
      <c r="A3269"/>
      <c r="B3269"/>
      <c r="C3269"/>
      <c r="D3269"/>
      <c r="E3269"/>
      <c r="F3269"/>
    </row>
    <row r="3270" spans="1:6" x14ac:dyDescent="0.2">
      <c r="A3270"/>
      <c r="B3270"/>
      <c r="C3270"/>
      <c r="D3270"/>
      <c r="E3270"/>
      <c r="F3270"/>
    </row>
    <row r="3271" spans="1:6" x14ac:dyDescent="0.2">
      <c r="A3271"/>
      <c r="B3271"/>
      <c r="C3271"/>
      <c r="D3271"/>
      <c r="E3271"/>
      <c r="F3271"/>
    </row>
    <row r="3272" spans="1:6" x14ac:dyDescent="0.2">
      <c r="A3272"/>
      <c r="B3272"/>
      <c r="C3272"/>
      <c r="D3272"/>
      <c r="E3272"/>
      <c r="F3272"/>
    </row>
    <row r="3273" spans="1:6" x14ac:dyDescent="0.2">
      <c r="A3273"/>
      <c r="B3273"/>
      <c r="C3273"/>
      <c r="D3273"/>
      <c r="E3273"/>
      <c r="F3273"/>
    </row>
    <row r="3274" spans="1:6" x14ac:dyDescent="0.2">
      <c r="A3274"/>
      <c r="B3274"/>
      <c r="C3274"/>
      <c r="D3274"/>
      <c r="E3274"/>
      <c r="F3274"/>
    </row>
    <row r="3275" spans="1:6" x14ac:dyDescent="0.2">
      <c r="A3275"/>
      <c r="B3275"/>
      <c r="C3275"/>
      <c r="D3275"/>
      <c r="E3275"/>
      <c r="F3275"/>
    </row>
    <row r="3276" spans="1:6" x14ac:dyDescent="0.2">
      <c r="A3276"/>
      <c r="B3276"/>
      <c r="C3276"/>
      <c r="D3276"/>
      <c r="E3276"/>
      <c r="F3276"/>
    </row>
    <row r="3277" spans="1:6" x14ac:dyDescent="0.2">
      <c r="A3277"/>
      <c r="B3277"/>
      <c r="C3277"/>
      <c r="D3277"/>
      <c r="E3277"/>
      <c r="F3277"/>
    </row>
    <row r="3278" spans="1:6" x14ac:dyDescent="0.2">
      <c r="A3278"/>
      <c r="B3278"/>
      <c r="C3278"/>
      <c r="D3278"/>
      <c r="E3278"/>
      <c r="F3278"/>
    </row>
    <row r="3279" spans="1:6" x14ac:dyDescent="0.2">
      <c r="A3279"/>
      <c r="B3279"/>
      <c r="C3279"/>
      <c r="D3279"/>
      <c r="E3279"/>
      <c r="F3279"/>
    </row>
    <row r="3280" spans="1:6" x14ac:dyDescent="0.2">
      <c r="A3280"/>
      <c r="B3280"/>
      <c r="C3280"/>
      <c r="D3280"/>
      <c r="E3280"/>
      <c r="F3280"/>
    </row>
    <row r="3281" spans="1:6" x14ac:dyDescent="0.2">
      <c r="A3281"/>
      <c r="B3281"/>
      <c r="C3281"/>
      <c r="D3281"/>
      <c r="E3281"/>
      <c r="F3281"/>
    </row>
    <row r="3282" spans="1:6" x14ac:dyDescent="0.2">
      <c r="A3282"/>
      <c r="B3282"/>
      <c r="C3282"/>
      <c r="D3282"/>
      <c r="E3282"/>
      <c r="F3282"/>
    </row>
    <row r="3283" spans="1:6" x14ac:dyDescent="0.2">
      <c r="A3283"/>
      <c r="B3283"/>
      <c r="C3283"/>
      <c r="D3283"/>
      <c r="E3283"/>
      <c r="F3283"/>
    </row>
    <row r="3284" spans="1:6" x14ac:dyDescent="0.2">
      <c r="A3284"/>
      <c r="B3284"/>
      <c r="C3284"/>
      <c r="D3284"/>
      <c r="E3284"/>
      <c r="F3284"/>
    </row>
    <row r="3285" spans="1:6" x14ac:dyDescent="0.2">
      <c r="A3285"/>
      <c r="B3285"/>
      <c r="C3285"/>
      <c r="D3285"/>
      <c r="E3285"/>
      <c r="F3285"/>
    </row>
    <row r="3286" spans="1:6" x14ac:dyDescent="0.2">
      <c r="A3286"/>
      <c r="B3286"/>
      <c r="C3286"/>
      <c r="D3286"/>
      <c r="E3286"/>
      <c r="F3286"/>
    </row>
    <row r="3287" spans="1:6" x14ac:dyDescent="0.2">
      <c r="A3287"/>
      <c r="B3287"/>
      <c r="C3287"/>
      <c r="D3287"/>
      <c r="E3287"/>
      <c r="F3287"/>
    </row>
    <row r="3288" spans="1:6" x14ac:dyDescent="0.2">
      <c r="A3288"/>
      <c r="B3288"/>
      <c r="C3288"/>
      <c r="D3288"/>
      <c r="E3288"/>
      <c r="F3288"/>
    </row>
    <row r="3289" spans="1:6" x14ac:dyDescent="0.2">
      <c r="A3289"/>
      <c r="B3289"/>
      <c r="C3289"/>
      <c r="D3289"/>
      <c r="E3289"/>
      <c r="F3289"/>
    </row>
    <row r="3290" spans="1:6" x14ac:dyDescent="0.2">
      <c r="A3290"/>
      <c r="B3290"/>
      <c r="C3290"/>
      <c r="D3290"/>
      <c r="E3290"/>
      <c r="F3290"/>
    </row>
    <row r="3291" spans="1:6" x14ac:dyDescent="0.2">
      <c r="A3291"/>
      <c r="B3291"/>
      <c r="C3291"/>
      <c r="D3291"/>
      <c r="E3291"/>
      <c r="F3291"/>
    </row>
    <row r="3292" spans="1:6" x14ac:dyDescent="0.2">
      <c r="A3292"/>
      <c r="B3292"/>
      <c r="C3292"/>
      <c r="D3292"/>
      <c r="E3292"/>
      <c r="F3292"/>
    </row>
    <row r="3293" spans="1:6" x14ac:dyDescent="0.2">
      <c r="A3293"/>
      <c r="B3293"/>
      <c r="C3293"/>
      <c r="D3293"/>
      <c r="E3293"/>
      <c r="F3293"/>
    </row>
    <row r="3294" spans="1:6" x14ac:dyDescent="0.2">
      <c r="A3294"/>
      <c r="B3294"/>
      <c r="C3294"/>
      <c r="D3294"/>
      <c r="E3294"/>
      <c r="F3294"/>
    </row>
    <row r="3295" spans="1:6" x14ac:dyDescent="0.2">
      <c r="A3295"/>
      <c r="B3295"/>
      <c r="C3295"/>
      <c r="D3295"/>
      <c r="E3295"/>
      <c r="F3295"/>
    </row>
    <row r="3296" spans="1:6" x14ac:dyDescent="0.2">
      <c r="A3296"/>
      <c r="B3296"/>
      <c r="C3296"/>
      <c r="D3296"/>
      <c r="E3296"/>
      <c r="F3296"/>
    </row>
    <row r="3297" spans="1:6" x14ac:dyDescent="0.2">
      <c r="A3297"/>
      <c r="B3297"/>
      <c r="C3297"/>
      <c r="D3297"/>
      <c r="E3297"/>
      <c r="F3297"/>
    </row>
    <row r="3298" spans="1:6" x14ac:dyDescent="0.2">
      <c r="A3298"/>
      <c r="B3298"/>
      <c r="C3298"/>
      <c r="D3298"/>
      <c r="E3298"/>
      <c r="F3298"/>
    </row>
    <row r="3299" spans="1:6" x14ac:dyDescent="0.2">
      <c r="A3299"/>
      <c r="B3299"/>
      <c r="C3299"/>
      <c r="D3299"/>
      <c r="E3299"/>
      <c r="F3299"/>
    </row>
    <row r="3300" spans="1:6" x14ac:dyDescent="0.2">
      <c r="A3300"/>
      <c r="B3300"/>
      <c r="C3300"/>
      <c r="D3300"/>
      <c r="E3300"/>
      <c r="F3300"/>
    </row>
    <row r="3301" spans="1:6" x14ac:dyDescent="0.2">
      <c r="A3301"/>
      <c r="B3301"/>
      <c r="C3301"/>
      <c r="D3301"/>
      <c r="E3301"/>
      <c r="F3301"/>
    </row>
    <row r="3302" spans="1:6" x14ac:dyDescent="0.2">
      <c r="A3302"/>
      <c r="B3302"/>
      <c r="C3302"/>
      <c r="D3302"/>
      <c r="E3302"/>
      <c r="F3302"/>
    </row>
    <row r="3303" spans="1:6" x14ac:dyDescent="0.2">
      <c r="A3303"/>
      <c r="B3303"/>
      <c r="C3303"/>
      <c r="D3303"/>
      <c r="E3303"/>
      <c r="F3303"/>
    </row>
    <row r="3304" spans="1:6" x14ac:dyDescent="0.2">
      <c r="A3304"/>
      <c r="B3304"/>
      <c r="C3304"/>
      <c r="D3304"/>
      <c r="E3304"/>
      <c r="F3304"/>
    </row>
    <row r="3305" spans="1:6" x14ac:dyDescent="0.2">
      <c r="A3305"/>
      <c r="B3305"/>
      <c r="C3305"/>
      <c r="D3305"/>
      <c r="E3305"/>
      <c r="F3305"/>
    </row>
    <row r="3306" spans="1:6" x14ac:dyDescent="0.2">
      <c r="A3306"/>
      <c r="B3306"/>
      <c r="C3306"/>
      <c r="D3306"/>
      <c r="E3306"/>
      <c r="F3306"/>
    </row>
    <row r="3307" spans="1:6" x14ac:dyDescent="0.2">
      <c r="A3307"/>
      <c r="B3307"/>
      <c r="C3307"/>
      <c r="D3307"/>
      <c r="E3307"/>
      <c r="F3307"/>
    </row>
    <row r="3308" spans="1:6" x14ac:dyDescent="0.2">
      <c r="A3308"/>
      <c r="B3308"/>
      <c r="C3308"/>
      <c r="D3308"/>
      <c r="E3308"/>
      <c r="F3308"/>
    </row>
    <row r="3309" spans="1:6" x14ac:dyDescent="0.2">
      <c r="A3309"/>
      <c r="B3309"/>
      <c r="C3309"/>
      <c r="D3309"/>
      <c r="E3309"/>
      <c r="F3309"/>
    </row>
    <row r="3310" spans="1:6" x14ac:dyDescent="0.2">
      <c r="A3310"/>
      <c r="B3310"/>
      <c r="C3310"/>
      <c r="D3310"/>
      <c r="E3310"/>
      <c r="F3310"/>
    </row>
    <row r="3311" spans="1:6" x14ac:dyDescent="0.2">
      <c r="A3311"/>
      <c r="B3311"/>
      <c r="C3311"/>
      <c r="D3311"/>
      <c r="E3311"/>
      <c r="F3311"/>
    </row>
    <row r="3312" spans="1:6" x14ac:dyDescent="0.2">
      <c r="A3312"/>
      <c r="B3312"/>
      <c r="C3312"/>
      <c r="D3312"/>
      <c r="E3312"/>
      <c r="F3312"/>
    </row>
    <row r="3313" spans="1:6" x14ac:dyDescent="0.2">
      <c r="A3313"/>
      <c r="B3313"/>
      <c r="C3313"/>
      <c r="D3313"/>
      <c r="E3313"/>
      <c r="F3313"/>
    </row>
    <row r="3314" spans="1:6" x14ac:dyDescent="0.2">
      <c r="A3314"/>
      <c r="B3314"/>
      <c r="C3314"/>
      <c r="D3314"/>
      <c r="E3314"/>
      <c r="F3314"/>
    </row>
    <row r="3315" spans="1:6" x14ac:dyDescent="0.2">
      <c r="A3315"/>
      <c r="B3315"/>
      <c r="C3315"/>
      <c r="D3315"/>
      <c r="E3315"/>
      <c r="F3315"/>
    </row>
    <row r="3316" spans="1:6" x14ac:dyDescent="0.2">
      <c r="A3316"/>
      <c r="B3316"/>
      <c r="C3316"/>
      <c r="D3316"/>
      <c r="E3316"/>
      <c r="F3316"/>
    </row>
    <row r="3317" spans="1:6" x14ac:dyDescent="0.2">
      <c r="A3317"/>
      <c r="B3317"/>
      <c r="C3317"/>
      <c r="D3317"/>
      <c r="E3317"/>
      <c r="F3317"/>
    </row>
    <row r="3318" spans="1:6" x14ac:dyDescent="0.2">
      <c r="A3318"/>
      <c r="B3318"/>
      <c r="C3318"/>
      <c r="D3318"/>
      <c r="E3318"/>
      <c r="F3318"/>
    </row>
    <row r="3319" spans="1:6" x14ac:dyDescent="0.2">
      <c r="A3319"/>
      <c r="B3319"/>
      <c r="C3319"/>
      <c r="D3319"/>
      <c r="E3319"/>
      <c r="F3319"/>
    </row>
    <row r="3320" spans="1:6" x14ac:dyDescent="0.2">
      <c r="A3320"/>
      <c r="B3320"/>
      <c r="C3320"/>
      <c r="D3320"/>
      <c r="E3320"/>
      <c r="F3320"/>
    </row>
    <row r="3321" spans="1:6" x14ac:dyDescent="0.2">
      <c r="A3321"/>
      <c r="B3321"/>
      <c r="C3321"/>
      <c r="D3321"/>
      <c r="E3321"/>
      <c r="F3321"/>
    </row>
    <row r="3322" spans="1:6" x14ac:dyDescent="0.2">
      <c r="A3322"/>
      <c r="B3322"/>
      <c r="C3322"/>
      <c r="D3322"/>
      <c r="E3322"/>
      <c r="F3322"/>
    </row>
    <row r="3323" spans="1:6" x14ac:dyDescent="0.2">
      <c r="A3323"/>
      <c r="B3323"/>
      <c r="C3323"/>
      <c r="D3323"/>
      <c r="E3323"/>
      <c r="F3323"/>
    </row>
    <row r="3324" spans="1:6" x14ac:dyDescent="0.2">
      <c r="A3324"/>
      <c r="B3324"/>
      <c r="C3324"/>
      <c r="D3324"/>
      <c r="E3324"/>
      <c r="F3324"/>
    </row>
    <row r="3325" spans="1:6" x14ac:dyDescent="0.2">
      <c r="A3325"/>
      <c r="B3325"/>
      <c r="C3325"/>
      <c r="D3325"/>
      <c r="E3325"/>
      <c r="F3325"/>
    </row>
    <row r="3326" spans="1:6" x14ac:dyDescent="0.2">
      <c r="A3326"/>
      <c r="B3326"/>
      <c r="C3326"/>
      <c r="D3326"/>
      <c r="E3326"/>
      <c r="F3326"/>
    </row>
    <row r="3327" spans="1:6" x14ac:dyDescent="0.2">
      <c r="A3327"/>
      <c r="B3327"/>
      <c r="C3327"/>
      <c r="D3327"/>
      <c r="E3327"/>
      <c r="F3327"/>
    </row>
    <row r="3328" spans="1:6" x14ac:dyDescent="0.2">
      <c r="A3328"/>
      <c r="B3328"/>
      <c r="C3328"/>
      <c r="D3328"/>
      <c r="E3328"/>
      <c r="F3328"/>
    </row>
    <row r="3329" spans="1:6" x14ac:dyDescent="0.2">
      <c r="A3329"/>
      <c r="B3329"/>
      <c r="C3329"/>
      <c r="D3329"/>
      <c r="E3329"/>
      <c r="F3329"/>
    </row>
    <row r="3330" spans="1:6" x14ac:dyDescent="0.2">
      <c r="A3330"/>
      <c r="B3330"/>
      <c r="C3330"/>
      <c r="D3330"/>
      <c r="E3330"/>
      <c r="F3330"/>
    </row>
    <row r="3331" spans="1:6" x14ac:dyDescent="0.2">
      <c r="A3331"/>
      <c r="B3331"/>
      <c r="C3331"/>
      <c r="D3331"/>
      <c r="E3331"/>
      <c r="F3331"/>
    </row>
    <row r="3332" spans="1:6" x14ac:dyDescent="0.2">
      <c r="A3332"/>
      <c r="B3332"/>
      <c r="C3332"/>
      <c r="D3332"/>
      <c r="E3332"/>
      <c r="F3332"/>
    </row>
    <row r="3333" spans="1:6" x14ac:dyDescent="0.2">
      <c r="A3333"/>
      <c r="B3333"/>
      <c r="C3333"/>
      <c r="D3333"/>
      <c r="E3333"/>
      <c r="F3333"/>
    </row>
    <row r="3334" spans="1:6" x14ac:dyDescent="0.2">
      <c r="A3334"/>
      <c r="B3334"/>
      <c r="C3334"/>
      <c r="D3334"/>
      <c r="E3334"/>
      <c r="F3334"/>
    </row>
    <row r="3335" spans="1:6" x14ac:dyDescent="0.2">
      <c r="A3335"/>
      <c r="B3335"/>
      <c r="C3335"/>
      <c r="D3335"/>
      <c r="E3335"/>
      <c r="F3335"/>
    </row>
    <row r="3336" spans="1:6" x14ac:dyDescent="0.2">
      <c r="A3336"/>
      <c r="B3336"/>
      <c r="C3336"/>
      <c r="D3336"/>
      <c r="E3336"/>
      <c r="F3336"/>
    </row>
    <row r="3337" spans="1:6" x14ac:dyDescent="0.2">
      <c r="A3337"/>
      <c r="B3337"/>
      <c r="C3337"/>
      <c r="D3337"/>
      <c r="E3337"/>
      <c r="F3337"/>
    </row>
    <row r="3338" spans="1:6" x14ac:dyDescent="0.2">
      <c r="A3338"/>
      <c r="B3338"/>
      <c r="C3338"/>
      <c r="D3338"/>
      <c r="E3338"/>
      <c r="F3338"/>
    </row>
    <row r="3339" spans="1:6" x14ac:dyDescent="0.2">
      <c r="A3339"/>
      <c r="B3339"/>
      <c r="C3339"/>
      <c r="D3339"/>
      <c r="E3339"/>
      <c r="F3339"/>
    </row>
    <row r="3340" spans="1:6" x14ac:dyDescent="0.2">
      <c r="A3340"/>
      <c r="B3340"/>
      <c r="C3340"/>
      <c r="D3340"/>
      <c r="E3340"/>
      <c r="F3340"/>
    </row>
    <row r="3341" spans="1:6" x14ac:dyDescent="0.2">
      <c r="A3341"/>
      <c r="B3341"/>
      <c r="C3341"/>
      <c r="D3341"/>
      <c r="E3341"/>
      <c r="F3341"/>
    </row>
    <row r="3342" spans="1:6" x14ac:dyDescent="0.2">
      <c r="A3342"/>
      <c r="B3342"/>
      <c r="C3342"/>
      <c r="D3342"/>
      <c r="E3342"/>
      <c r="F3342"/>
    </row>
    <row r="3343" spans="1:6" x14ac:dyDescent="0.2">
      <c r="A3343"/>
      <c r="B3343"/>
      <c r="C3343"/>
      <c r="D3343"/>
      <c r="E3343"/>
      <c r="F3343"/>
    </row>
    <row r="3344" spans="1:6" x14ac:dyDescent="0.2">
      <c r="A3344"/>
      <c r="B3344"/>
      <c r="C3344"/>
      <c r="D3344"/>
      <c r="E3344"/>
      <c r="F3344"/>
    </row>
    <row r="3345" spans="1:6" x14ac:dyDescent="0.2">
      <c r="A3345"/>
      <c r="B3345"/>
      <c r="C3345"/>
      <c r="D3345"/>
      <c r="E3345"/>
      <c r="F3345"/>
    </row>
    <row r="3346" spans="1:6" x14ac:dyDescent="0.2">
      <c r="A3346"/>
      <c r="B3346"/>
      <c r="C3346"/>
      <c r="D3346"/>
      <c r="E3346"/>
      <c r="F3346"/>
    </row>
    <row r="3347" spans="1:6" x14ac:dyDescent="0.2">
      <c r="A3347"/>
      <c r="B3347"/>
      <c r="C3347"/>
      <c r="D3347"/>
      <c r="E3347"/>
      <c r="F3347"/>
    </row>
    <row r="3348" spans="1:6" x14ac:dyDescent="0.2">
      <c r="A3348"/>
      <c r="B3348"/>
      <c r="C3348"/>
      <c r="D3348"/>
      <c r="E3348"/>
      <c r="F3348"/>
    </row>
    <row r="3349" spans="1:6" x14ac:dyDescent="0.2">
      <c r="A3349"/>
      <c r="B3349"/>
      <c r="C3349"/>
      <c r="D3349"/>
      <c r="E3349"/>
      <c r="F3349"/>
    </row>
    <row r="3350" spans="1:6" x14ac:dyDescent="0.2">
      <c r="A3350"/>
      <c r="B3350"/>
      <c r="C3350"/>
      <c r="D3350"/>
      <c r="E3350"/>
      <c r="F3350"/>
    </row>
    <row r="3351" spans="1:6" x14ac:dyDescent="0.2">
      <c r="A3351"/>
      <c r="B3351"/>
      <c r="C3351"/>
      <c r="D3351"/>
      <c r="E3351"/>
      <c r="F3351"/>
    </row>
    <row r="3352" spans="1:6" x14ac:dyDescent="0.2">
      <c r="A3352"/>
      <c r="B3352"/>
      <c r="C3352"/>
      <c r="D3352"/>
      <c r="E3352"/>
      <c r="F3352"/>
    </row>
    <row r="3353" spans="1:6" x14ac:dyDescent="0.2">
      <c r="A3353"/>
      <c r="B3353"/>
      <c r="C3353"/>
      <c r="D3353"/>
      <c r="E3353"/>
      <c r="F3353"/>
    </row>
    <row r="3354" spans="1:6" x14ac:dyDescent="0.2">
      <c r="A3354"/>
      <c r="B3354"/>
      <c r="C3354"/>
      <c r="D3354"/>
      <c r="E3354"/>
      <c r="F3354"/>
    </row>
    <row r="3355" spans="1:6" x14ac:dyDescent="0.2">
      <c r="A3355"/>
      <c r="B3355"/>
      <c r="C3355"/>
      <c r="D3355"/>
      <c r="E3355"/>
      <c r="F3355"/>
    </row>
    <row r="3356" spans="1:6" x14ac:dyDescent="0.2">
      <c r="A3356"/>
      <c r="B3356"/>
      <c r="C3356"/>
      <c r="D3356"/>
      <c r="E3356"/>
      <c r="F3356"/>
    </row>
    <row r="3357" spans="1:6" x14ac:dyDescent="0.2">
      <c r="A3357"/>
      <c r="B3357"/>
      <c r="C3357"/>
      <c r="D3357"/>
      <c r="E3357"/>
      <c r="F3357"/>
    </row>
    <row r="3358" spans="1:6" x14ac:dyDescent="0.2">
      <c r="A3358"/>
      <c r="B3358"/>
      <c r="C3358"/>
      <c r="D3358"/>
      <c r="E3358"/>
      <c r="F3358"/>
    </row>
    <row r="3359" spans="1:6" x14ac:dyDescent="0.2">
      <c r="A3359"/>
      <c r="B3359"/>
      <c r="C3359"/>
      <c r="D3359"/>
      <c r="E3359"/>
      <c r="F3359"/>
    </row>
    <row r="3360" spans="1:6" x14ac:dyDescent="0.2">
      <c r="A3360"/>
      <c r="B3360"/>
      <c r="C3360"/>
      <c r="D3360"/>
      <c r="E3360"/>
      <c r="F3360"/>
    </row>
    <row r="3361" spans="1:6" x14ac:dyDescent="0.2">
      <c r="A3361"/>
      <c r="B3361"/>
      <c r="C3361"/>
      <c r="D3361"/>
      <c r="E3361"/>
      <c r="F3361"/>
    </row>
    <row r="3362" spans="1:6" x14ac:dyDescent="0.2">
      <c r="A3362"/>
      <c r="B3362"/>
      <c r="C3362"/>
      <c r="D3362"/>
      <c r="E3362"/>
      <c r="F3362"/>
    </row>
    <row r="3363" spans="1:6" x14ac:dyDescent="0.2">
      <c r="A3363"/>
      <c r="B3363"/>
      <c r="C3363"/>
      <c r="D3363"/>
      <c r="E3363"/>
      <c r="F3363"/>
    </row>
    <row r="3364" spans="1:6" x14ac:dyDescent="0.2">
      <c r="A3364"/>
      <c r="B3364"/>
      <c r="C3364"/>
      <c r="D3364"/>
      <c r="E3364"/>
      <c r="F3364"/>
    </row>
    <row r="3365" spans="1:6" x14ac:dyDescent="0.2">
      <c r="A3365"/>
      <c r="B3365"/>
      <c r="C3365"/>
      <c r="D3365"/>
      <c r="E3365"/>
      <c r="F3365"/>
    </row>
    <row r="3366" spans="1:6" x14ac:dyDescent="0.2">
      <c r="A3366"/>
      <c r="B3366"/>
      <c r="C3366"/>
      <c r="D3366"/>
      <c r="E3366"/>
      <c r="F3366"/>
    </row>
    <row r="3367" spans="1:6" x14ac:dyDescent="0.2">
      <c r="A3367"/>
      <c r="B3367"/>
      <c r="C3367"/>
      <c r="D3367"/>
      <c r="E3367"/>
      <c r="F3367"/>
    </row>
    <row r="3368" spans="1:6" x14ac:dyDescent="0.2">
      <c r="A3368"/>
      <c r="B3368"/>
      <c r="C3368"/>
      <c r="D3368"/>
      <c r="E3368"/>
      <c r="F3368"/>
    </row>
    <row r="3369" spans="1:6" x14ac:dyDescent="0.2">
      <c r="A3369"/>
      <c r="B3369"/>
      <c r="C3369"/>
      <c r="D3369"/>
      <c r="E3369"/>
      <c r="F3369"/>
    </row>
    <row r="3370" spans="1:6" x14ac:dyDescent="0.2">
      <c r="A3370"/>
      <c r="B3370"/>
      <c r="C3370"/>
      <c r="D3370"/>
      <c r="E3370"/>
      <c r="F3370"/>
    </row>
    <row r="3371" spans="1:6" x14ac:dyDescent="0.2">
      <c r="A3371"/>
      <c r="B3371"/>
      <c r="C3371"/>
      <c r="D3371"/>
      <c r="E3371"/>
      <c r="F3371"/>
    </row>
    <row r="3372" spans="1:6" x14ac:dyDescent="0.2">
      <c r="A3372"/>
      <c r="B3372"/>
      <c r="C3372"/>
      <c r="D3372"/>
      <c r="E3372"/>
      <c r="F3372"/>
    </row>
    <row r="3373" spans="1:6" x14ac:dyDescent="0.2">
      <c r="A3373"/>
      <c r="B3373"/>
      <c r="C3373"/>
      <c r="D3373"/>
      <c r="E3373"/>
      <c r="F3373"/>
    </row>
    <row r="3374" spans="1:6" x14ac:dyDescent="0.2">
      <c r="A3374"/>
      <c r="B3374"/>
      <c r="C3374"/>
      <c r="D3374"/>
      <c r="E3374"/>
      <c r="F3374"/>
    </row>
    <row r="3375" spans="1:6" x14ac:dyDescent="0.2">
      <c r="A3375"/>
      <c r="B3375"/>
      <c r="C3375"/>
      <c r="D3375"/>
      <c r="E3375"/>
      <c r="F3375"/>
    </row>
    <row r="3376" spans="1:6" x14ac:dyDescent="0.2">
      <c r="A3376"/>
      <c r="B3376"/>
      <c r="C3376"/>
      <c r="D3376"/>
      <c r="E3376"/>
      <c r="F3376"/>
    </row>
    <row r="3377" spans="1:6" x14ac:dyDescent="0.2">
      <c r="A3377"/>
      <c r="B3377"/>
      <c r="C3377"/>
      <c r="D3377"/>
      <c r="E3377"/>
      <c r="F3377"/>
    </row>
    <row r="3378" spans="1:6" x14ac:dyDescent="0.2">
      <c r="A3378"/>
      <c r="B3378"/>
      <c r="C3378"/>
      <c r="D3378"/>
      <c r="E3378"/>
      <c r="F3378"/>
    </row>
    <row r="3379" spans="1:6" x14ac:dyDescent="0.2">
      <c r="A3379"/>
      <c r="B3379"/>
      <c r="C3379"/>
      <c r="D3379"/>
      <c r="E3379"/>
      <c r="F3379"/>
    </row>
    <row r="3380" spans="1:6" x14ac:dyDescent="0.2">
      <c r="A3380"/>
      <c r="B3380"/>
      <c r="C3380"/>
      <c r="D3380"/>
      <c r="E3380"/>
      <c r="F3380"/>
    </row>
    <row r="3381" spans="1:6" x14ac:dyDescent="0.2">
      <c r="A3381"/>
      <c r="B3381"/>
      <c r="C3381"/>
      <c r="D3381"/>
      <c r="E3381"/>
      <c r="F3381"/>
    </row>
    <row r="3382" spans="1:6" x14ac:dyDescent="0.2">
      <c r="A3382"/>
      <c r="B3382"/>
      <c r="C3382"/>
      <c r="D3382"/>
      <c r="E3382"/>
      <c r="F3382"/>
    </row>
    <row r="3383" spans="1:6" x14ac:dyDescent="0.2">
      <c r="A3383"/>
      <c r="B3383"/>
      <c r="C3383"/>
      <c r="D3383"/>
      <c r="E3383"/>
      <c r="F3383"/>
    </row>
    <row r="3384" spans="1:6" x14ac:dyDescent="0.2">
      <c r="A3384"/>
      <c r="B3384"/>
      <c r="C3384"/>
      <c r="D3384"/>
      <c r="E3384"/>
      <c r="F3384"/>
    </row>
    <row r="3385" spans="1:6" x14ac:dyDescent="0.2">
      <c r="A3385"/>
      <c r="B3385"/>
      <c r="C3385"/>
      <c r="D3385"/>
      <c r="E3385"/>
      <c r="F3385"/>
    </row>
    <row r="3386" spans="1:6" x14ac:dyDescent="0.2">
      <c r="A3386"/>
      <c r="B3386"/>
      <c r="C3386"/>
      <c r="D3386"/>
      <c r="E3386"/>
      <c r="F3386"/>
    </row>
    <row r="3387" spans="1:6" x14ac:dyDescent="0.2">
      <c r="A3387"/>
      <c r="B3387"/>
      <c r="C3387"/>
      <c r="D3387"/>
      <c r="E3387"/>
      <c r="F3387"/>
    </row>
    <row r="3388" spans="1:6" x14ac:dyDescent="0.2">
      <c r="A3388"/>
      <c r="B3388"/>
      <c r="C3388"/>
      <c r="D3388"/>
      <c r="E3388"/>
      <c r="F3388"/>
    </row>
    <row r="3389" spans="1:6" x14ac:dyDescent="0.2">
      <c r="A3389"/>
      <c r="B3389"/>
      <c r="C3389"/>
      <c r="D3389"/>
      <c r="E3389"/>
      <c r="F3389"/>
    </row>
    <row r="3390" spans="1:6" x14ac:dyDescent="0.2">
      <c r="A3390"/>
      <c r="B3390"/>
      <c r="C3390"/>
      <c r="D3390"/>
      <c r="E3390"/>
      <c r="F3390"/>
    </row>
    <row r="3391" spans="1:6" x14ac:dyDescent="0.2">
      <c r="A3391"/>
      <c r="B3391"/>
      <c r="C3391"/>
      <c r="D3391"/>
      <c r="E3391"/>
      <c r="F3391"/>
    </row>
    <row r="3392" spans="1:6" x14ac:dyDescent="0.2">
      <c r="A3392"/>
      <c r="B3392"/>
      <c r="C3392"/>
      <c r="D3392"/>
      <c r="E3392"/>
      <c r="F3392"/>
    </row>
    <row r="3393" spans="1:6" x14ac:dyDescent="0.2">
      <c r="A3393"/>
      <c r="B3393"/>
      <c r="C3393"/>
      <c r="D3393"/>
      <c r="E3393"/>
      <c r="F3393"/>
    </row>
    <row r="3394" spans="1:6" x14ac:dyDescent="0.2">
      <c r="A3394"/>
      <c r="B3394"/>
      <c r="C3394"/>
      <c r="D3394"/>
      <c r="E3394"/>
      <c r="F3394"/>
    </row>
    <row r="3395" spans="1:6" x14ac:dyDescent="0.2">
      <c r="A3395"/>
      <c r="B3395"/>
      <c r="C3395"/>
      <c r="D3395"/>
      <c r="E3395"/>
      <c r="F3395"/>
    </row>
    <row r="3396" spans="1:6" x14ac:dyDescent="0.2">
      <c r="A3396"/>
      <c r="B3396"/>
      <c r="C3396"/>
      <c r="D3396"/>
      <c r="E3396"/>
      <c r="F3396"/>
    </row>
    <row r="3397" spans="1:6" x14ac:dyDescent="0.2">
      <c r="A3397"/>
      <c r="B3397"/>
      <c r="C3397"/>
      <c r="D3397"/>
      <c r="E3397"/>
      <c r="F3397"/>
    </row>
    <row r="3398" spans="1:6" x14ac:dyDescent="0.2">
      <c r="A3398"/>
      <c r="B3398"/>
      <c r="C3398"/>
      <c r="D3398"/>
      <c r="E3398"/>
      <c r="F3398"/>
    </row>
    <row r="3399" spans="1:6" x14ac:dyDescent="0.2">
      <c r="A3399"/>
      <c r="B3399"/>
      <c r="C3399"/>
      <c r="D3399"/>
      <c r="E3399"/>
      <c r="F3399"/>
    </row>
    <row r="3400" spans="1:6" x14ac:dyDescent="0.2">
      <c r="A3400"/>
      <c r="B3400"/>
      <c r="C3400"/>
      <c r="D3400"/>
      <c r="E3400"/>
      <c r="F3400"/>
    </row>
    <row r="3401" spans="1:6" x14ac:dyDescent="0.2">
      <c r="A3401"/>
      <c r="B3401"/>
      <c r="C3401"/>
      <c r="D3401"/>
      <c r="E3401"/>
      <c r="F3401"/>
    </row>
    <row r="3402" spans="1:6" x14ac:dyDescent="0.2">
      <c r="A3402"/>
      <c r="B3402"/>
      <c r="C3402"/>
      <c r="D3402"/>
      <c r="E3402"/>
      <c r="F3402"/>
    </row>
    <row r="3403" spans="1:6" x14ac:dyDescent="0.2">
      <c r="A3403"/>
      <c r="B3403"/>
      <c r="C3403"/>
      <c r="D3403"/>
      <c r="E3403"/>
      <c r="F3403"/>
    </row>
    <row r="3404" spans="1:6" x14ac:dyDescent="0.2">
      <c r="A3404"/>
      <c r="B3404"/>
      <c r="C3404"/>
      <c r="D3404"/>
      <c r="E3404"/>
      <c r="F3404"/>
    </row>
    <row r="3405" spans="1:6" x14ac:dyDescent="0.2">
      <c r="A3405"/>
      <c r="B3405"/>
      <c r="C3405"/>
      <c r="D3405"/>
      <c r="E3405"/>
      <c r="F3405"/>
    </row>
    <row r="3406" spans="1:6" x14ac:dyDescent="0.2">
      <c r="A3406"/>
      <c r="B3406"/>
      <c r="C3406"/>
      <c r="D3406"/>
      <c r="E3406"/>
      <c r="F3406"/>
    </row>
    <row r="3407" spans="1:6" x14ac:dyDescent="0.2">
      <c r="A3407"/>
      <c r="B3407"/>
      <c r="C3407"/>
      <c r="D3407"/>
      <c r="E3407"/>
      <c r="F3407"/>
    </row>
    <row r="3408" spans="1:6" x14ac:dyDescent="0.2">
      <c r="A3408"/>
      <c r="B3408"/>
      <c r="C3408"/>
      <c r="D3408"/>
      <c r="E3408"/>
      <c r="F3408"/>
    </row>
    <row r="3409" spans="1:6" x14ac:dyDescent="0.2">
      <c r="A3409"/>
      <c r="B3409"/>
      <c r="C3409"/>
      <c r="D3409"/>
      <c r="E3409"/>
      <c r="F3409"/>
    </row>
    <row r="3410" spans="1:6" x14ac:dyDescent="0.2">
      <c r="A3410"/>
      <c r="B3410"/>
      <c r="C3410"/>
      <c r="D3410"/>
      <c r="E3410"/>
      <c r="F3410"/>
    </row>
    <row r="3411" spans="1:6" x14ac:dyDescent="0.2">
      <c r="A3411"/>
      <c r="B3411"/>
      <c r="C3411"/>
      <c r="D3411"/>
      <c r="E3411"/>
      <c r="F3411"/>
    </row>
    <row r="3412" spans="1:6" x14ac:dyDescent="0.2">
      <c r="A3412"/>
      <c r="B3412"/>
      <c r="C3412"/>
      <c r="D3412"/>
      <c r="E3412"/>
      <c r="F3412"/>
    </row>
    <row r="3413" spans="1:6" x14ac:dyDescent="0.2">
      <c r="A3413"/>
      <c r="B3413"/>
      <c r="C3413"/>
      <c r="D3413"/>
      <c r="E3413"/>
      <c r="F3413"/>
    </row>
    <row r="3414" spans="1:6" x14ac:dyDescent="0.2">
      <c r="A3414"/>
      <c r="B3414"/>
      <c r="C3414"/>
      <c r="D3414"/>
      <c r="E3414"/>
      <c r="F3414"/>
    </row>
    <row r="3415" spans="1:6" x14ac:dyDescent="0.2">
      <c r="A3415"/>
      <c r="B3415"/>
      <c r="C3415"/>
      <c r="D3415"/>
      <c r="E3415"/>
      <c r="F3415"/>
    </row>
    <row r="3416" spans="1:6" x14ac:dyDescent="0.2">
      <c r="A3416"/>
      <c r="B3416"/>
      <c r="C3416"/>
      <c r="D3416"/>
      <c r="E3416"/>
      <c r="F3416"/>
    </row>
    <row r="3417" spans="1:6" x14ac:dyDescent="0.2">
      <c r="A3417"/>
      <c r="B3417"/>
      <c r="C3417"/>
      <c r="D3417"/>
      <c r="E3417"/>
      <c r="F3417"/>
    </row>
    <row r="3418" spans="1:6" x14ac:dyDescent="0.2">
      <c r="A3418"/>
      <c r="B3418"/>
      <c r="C3418"/>
      <c r="D3418"/>
      <c r="E3418"/>
      <c r="F3418"/>
    </row>
    <row r="3419" spans="1:6" x14ac:dyDescent="0.2">
      <c r="A3419"/>
      <c r="B3419"/>
      <c r="C3419"/>
      <c r="D3419"/>
      <c r="E3419"/>
      <c r="F3419"/>
    </row>
    <row r="3420" spans="1:6" x14ac:dyDescent="0.2">
      <c r="A3420"/>
      <c r="B3420"/>
      <c r="C3420"/>
      <c r="D3420"/>
      <c r="E3420"/>
      <c r="F3420"/>
    </row>
    <row r="3421" spans="1:6" x14ac:dyDescent="0.2">
      <c r="A3421"/>
      <c r="B3421"/>
      <c r="C3421"/>
      <c r="D3421"/>
      <c r="E3421"/>
      <c r="F3421"/>
    </row>
    <row r="3422" spans="1:6" x14ac:dyDescent="0.2">
      <c r="A3422"/>
      <c r="B3422"/>
      <c r="C3422"/>
      <c r="D3422"/>
      <c r="E3422"/>
      <c r="F3422"/>
    </row>
    <row r="3423" spans="1:6" x14ac:dyDescent="0.2">
      <c r="A3423"/>
      <c r="B3423"/>
      <c r="C3423"/>
      <c r="D3423"/>
      <c r="E3423"/>
      <c r="F3423"/>
    </row>
    <row r="3424" spans="1:6" x14ac:dyDescent="0.2">
      <c r="A3424"/>
      <c r="B3424"/>
      <c r="C3424"/>
      <c r="D3424"/>
      <c r="E3424"/>
      <c r="F3424"/>
    </row>
    <row r="3425" spans="1:6" x14ac:dyDescent="0.2">
      <c r="A3425"/>
      <c r="B3425"/>
      <c r="C3425"/>
      <c r="D3425"/>
      <c r="E3425"/>
      <c r="F3425"/>
    </row>
    <row r="3426" spans="1:6" x14ac:dyDescent="0.2">
      <c r="A3426"/>
      <c r="B3426"/>
      <c r="C3426"/>
      <c r="D3426"/>
      <c r="E3426"/>
      <c r="F3426"/>
    </row>
    <row r="3427" spans="1:6" x14ac:dyDescent="0.2">
      <c r="A3427"/>
      <c r="B3427"/>
      <c r="C3427"/>
      <c r="D3427"/>
      <c r="E3427"/>
      <c r="F3427"/>
    </row>
    <row r="3428" spans="1:6" x14ac:dyDescent="0.2">
      <c r="A3428"/>
      <c r="B3428"/>
      <c r="C3428"/>
      <c r="D3428"/>
      <c r="E3428"/>
      <c r="F3428"/>
    </row>
    <row r="3429" spans="1:6" x14ac:dyDescent="0.2">
      <c r="A3429"/>
      <c r="B3429"/>
      <c r="C3429"/>
      <c r="D3429"/>
      <c r="E3429"/>
      <c r="F3429"/>
    </row>
    <row r="3430" spans="1:6" x14ac:dyDescent="0.2">
      <c r="A3430"/>
      <c r="B3430"/>
      <c r="C3430"/>
      <c r="D3430"/>
      <c r="E3430"/>
      <c r="F3430"/>
    </row>
    <row r="3431" spans="1:6" x14ac:dyDescent="0.2">
      <c r="A3431"/>
      <c r="B3431"/>
      <c r="C3431"/>
      <c r="D3431"/>
      <c r="E3431"/>
      <c r="F3431"/>
    </row>
    <row r="3432" spans="1:6" x14ac:dyDescent="0.2">
      <c r="A3432"/>
      <c r="B3432"/>
      <c r="C3432"/>
      <c r="D3432"/>
      <c r="E3432"/>
      <c r="F3432"/>
    </row>
    <row r="3433" spans="1:6" x14ac:dyDescent="0.2">
      <c r="A3433"/>
      <c r="B3433"/>
      <c r="C3433"/>
      <c r="D3433"/>
      <c r="E3433"/>
      <c r="F3433"/>
    </row>
    <row r="3434" spans="1:6" x14ac:dyDescent="0.2">
      <c r="A3434"/>
      <c r="B3434"/>
      <c r="C3434"/>
      <c r="D3434"/>
      <c r="E3434"/>
      <c r="F3434"/>
    </row>
    <row r="3435" spans="1:6" x14ac:dyDescent="0.2">
      <c r="A3435"/>
      <c r="B3435"/>
      <c r="C3435"/>
      <c r="D3435"/>
      <c r="E3435"/>
      <c r="F3435"/>
    </row>
    <row r="3436" spans="1:6" x14ac:dyDescent="0.2">
      <c r="A3436"/>
      <c r="B3436"/>
      <c r="C3436"/>
      <c r="D3436"/>
      <c r="E3436"/>
      <c r="F3436"/>
    </row>
    <row r="3437" spans="1:6" x14ac:dyDescent="0.2">
      <c r="A3437"/>
      <c r="B3437"/>
      <c r="C3437"/>
      <c r="D3437"/>
      <c r="E3437"/>
      <c r="F3437"/>
    </row>
    <row r="3438" spans="1:6" x14ac:dyDescent="0.2">
      <c r="A3438"/>
      <c r="B3438"/>
      <c r="C3438"/>
      <c r="D3438"/>
      <c r="E3438"/>
      <c r="F3438"/>
    </row>
    <row r="3439" spans="1:6" x14ac:dyDescent="0.2">
      <c r="A3439"/>
      <c r="B3439"/>
      <c r="C3439"/>
      <c r="D3439"/>
      <c r="E3439"/>
      <c r="F3439"/>
    </row>
    <row r="3440" spans="1:6" x14ac:dyDescent="0.2">
      <c r="A3440"/>
      <c r="B3440"/>
      <c r="C3440"/>
      <c r="D3440"/>
      <c r="E3440"/>
      <c r="F3440"/>
    </row>
    <row r="3441" spans="1:6" x14ac:dyDescent="0.2">
      <c r="A3441"/>
      <c r="B3441"/>
      <c r="C3441"/>
      <c r="D3441"/>
      <c r="E3441"/>
      <c r="F3441"/>
    </row>
    <row r="3442" spans="1:6" x14ac:dyDescent="0.2">
      <c r="A3442"/>
      <c r="B3442"/>
      <c r="C3442"/>
      <c r="D3442"/>
      <c r="E3442"/>
      <c r="F3442"/>
    </row>
    <row r="3443" spans="1:6" x14ac:dyDescent="0.2">
      <c r="A3443"/>
      <c r="B3443"/>
      <c r="C3443"/>
      <c r="D3443"/>
      <c r="E3443"/>
      <c r="F3443"/>
    </row>
    <row r="3444" spans="1:6" x14ac:dyDescent="0.2">
      <c r="A3444"/>
      <c r="B3444"/>
      <c r="C3444"/>
      <c r="D3444"/>
      <c r="E3444"/>
      <c r="F3444"/>
    </row>
    <row r="3445" spans="1:6" x14ac:dyDescent="0.2">
      <c r="A3445"/>
      <c r="B3445"/>
      <c r="C3445"/>
      <c r="D3445"/>
      <c r="E3445"/>
      <c r="F3445"/>
    </row>
    <row r="3446" spans="1:6" x14ac:dyDescent="0.2">
      <c r="A3446"/>
      <c r="B3446"/>
      <c r="C3446"/>
      <c r="D3446"/>
      <c r="E3446"/>
      <c r="F3446"/>
    </row>
    <row r="3447" spans="1:6" x14ac:dyDescent="0.2">
      <c r="A3447"/>
      <c r="B3447"/>
      <c r="C3447"/>
      <c r="D3447"/>
      <c r="E3447"/>
      <c r="F3447"/>
    </row>
    <row r="3448" spans="1:6" x14ac:dyDescent="0.2">
      <c r="A3448"/>
      <c r="B3448"/>
      <c r="C3448"/>
      <c r="D3448"/>
      <c r="E3448"/>
      <c r="F3448"/>
    </row>
    <row r="3449" spans="1:6" x14ac:dyDescent="0.2">
      <c r="A3449"/>
      <c r="B3449"/>
      <c r="C3449"/>
      <c r="D3449"/>
      <c r="E3449"/>
      <c r="F3449"/>
    </row>
    <row r="3450" spans="1:6" x14ac:dyDescent="0.2">
      <c r="A3450"/>
      <c r="B3450"/>
      <c r="C3450"/>
      <c r="D3450"/>
      <c r="E3450"/>
      <c r="F3450"/>
    </row>
    <row r="3451" spans="1:6" x14ac:dyDescent="0.2">
      <c r="A3451"/>
      <c r="B3451"/>
      <c r="C3451"/>
      <c r="D3451"/>
      <c r="E3451"/>
      <c r="F3451"/>
    </row>
    <row r="3452" spans="1:6" x14ac:dyDescent="0.2">
      <c r="A3452"/>
      <c r="B3452"/>
      <c r="C3452"/>
      <c r="D3452"/>
      <c r="E3452"/>
      <c r="F3452"/>
    </row>
    <row r="3453" spans="1:6" x14ac:dyDescent="0.2">
      <c r="A3453"/>
      <c r="B3453"/>
      <c r="C3453"/>
      <c r="D3453"/>
      <c r="E3453"/>
      <c r="F3453"/>
    </row>
    <row r="3454" spans="1:6" x14ac:dyDescent="0.2">
      <c r="A3454"/>
      <c r="B3454"/>
      <c r="C3454"/>
      <c r="D3454"/>
      <c r="E3454"/>
      <c r="F3454"/>
    </row>
    <row r="3455" spans="1:6" x14ac:dyDescent="0.2">
      <c r="A3455"/>
      <c r="B3455"/>
      <c r="C3455"/>
      <c r="D3455"/>
      <c r="E3455"/>
      <c r="F3455"/>
    </row>
    <row r="3456" spans="1:6" x14ac:dyDescent="0.2">
      <c r="A3456"/>
      <c r="B3456"/>
      <c r="C3456"/>
      <c r="D3456"/>
      <c r="E3456"/>
      <c r="F3456"/>
    </row>
    <row r="3457" spans="1:6" x14ac:dyDescent="0.2">
      <c r="A3457"/>
      <c r="B3457"/>
      <c r="C3457"/>
      <c r="D3457"/>
      <c r="E3457"/>
      <c r="F3457"/>
    </row>
    <row r="3458" spans="1:6" x14ac:dyDescent="0.2">
      <c r="A3458"/>
      <c r="B3458"/>
      <c r="C3458"/>
      <c r="D3458"/>
      <c r="E3458"/>
      <c r="F3458"/>
    </row>
    <row r="3459" spans="1:6" x14ac:dyDescent="0.2">
      <c r="A3459"/>
      <c r="B3459"/>
      <c r="C3459"/>
      <c r="D3459"/>
      <c r="E3459"/>
      <c r="F3459"/>
    </row>
    <row r="3460" spans="1:6" x14ac:dyDescent="0.2">
      <c r="A3460"/>
      <c r="B3460"/>
      <c r="C3460"/>
      <c r="D3460"/>
      <c r="E3460"/>
      <c r="F3460"/>
    </row>
    <row r="3461" spans="1:6" x14ac:dyDescent="0.2">
      <c r="A3461"/>
      <c r="B3461"/>
      <c r="C3461"/>
      <c r="D3461"/>
      <c r="E3461"/>
      <c r="F3461"/>
    </row>
    <row r="3462" spans="1:6" x14ac:dyDescent="0.2">
      <c r="A3462"/>
      <c r="B3462"/>
      <c r="C3462"/>
      <c r="D3462"/>
      <c r="E3462"/>
      <c r="F3462"/>
    </row>
    <row r="3463" spans="1:6" x14ac:dyDescent="0.2">
      <c r="A3463"/>
      <c r="B3463"/>
      <c r="C3463"/>
      <c r="D3463"/>
      <c r="E3463"/>
      <c r="F3463"/>
    </row>
    <row r="3464" spans="1:6" x14ac:dyDescent="0.2">
      <c r="A3464"/>
      <c r="B3464"/>
      <c r="C3464"/>
      <c r="D3464"/>
      <c r="E3464"/>
      <c r="F3464"/>
    </row>
    <row r="3465" spans="1:6" x14ac:dyDescent="0.2">
      <c r="A3465"/>
      <c r="B3465"/>
      <c r="C3465"/>
      <c r="D3465"/>
      <c r="E3465"/>
      <c r="F3465"/>
    </row>
    <row r="3466" spans="1:6" x14ac:dyDescent="0.2">
      <c r="A3466"/>
      <c r="B3466"/>
      <c r="C3466"/>
      <c r="D3466"/>
      <c r="E3466"/>
      <c r="F3466"/>
    </row>
    <row r="3467" spans="1:6" x14ac:dyDescent="0.2">
      <c r="A3467"/>
      <c r="B3467"/>
      <c r="C3467"/>
      <c r="D3467"/>
      <c r="E3467"/>
      <c r="F3467"/>
    </row>
    <row r="3468" spans="1:6" x14ac:dyDescent="0.2">
      <c r="A3468"/>
      <c r="B3468"/>
      <c r="C3468"/>
      <c r="D3468"/>
      <c r="E3468"/>
      <c r="F3468"/>
    </row>
    <row r="3469" spans="1:6" x14ac:dyDescent="0.2">
      <c r="A3469"/>
      <c r="B3469"/>
      <c r="C3469"/>
      <c r="D3469"/>
      <c r="E3469"/>
      <c r="F3469"/>
    </row>
    <row r="3470" spans="1:6" x14ac:dyDescent="0.2">
      <c r="A3470"/>
      <c r="B3470"/>
      <c r="C3470"/>
      <c r="D3470"/>
      <c r="E3470"/>
      <c r="F3470"/>
    </row>
    <row r="3471" spans="1:6" x14ac:dyDescent="0.2">
      <c r="A3471"/>
      <c r="B3471"/>
      <c r="C3471"/>
      <c r="D3471"/>
      <c r="E3471"/>
      <c r="F3471"/>
    </row>
    <row r="3472" spans="1:6" x14ac:dyDescent="0.2">
      <c r="A3472"/>
      <c r="B3472"/>
      <c r="C3472"/>
      <c r="D3472"/>
      <c r="E3472"/>
      <c r="F3472"/>
    </row>
    <row r="3473" spans="1:6" x14ac:dyDescent="0.2">
      <c r="A3473"/>
      <c r="B3473"/>
      <c r="C3473"/>
      <c r="D3473"/>
      <c r="E3473"/>
      <c r="F3473"/>
    </row>
    <row r="3474" spans="1:6" x14ac:dyDescent="0.2">
      <c r="A3474"/>
      <c r="B3474"/>
      <c r="C3474"/>
      <c r="D3474"/>
      <c r="E3474"/>
      <c r="F3474"/>
    </row>
    <row r="3475" spans="1:6" x14ac:dyDescent="0.2">
      <c r="A3475"/>
      <c r="B3475"/>
      <c r="C3475"/>
      <c r="D3475"/>
      <c r="E3475"/>
      <c r="F3475"/>
    </row>
    <row r="3476" spans="1:6" x14ac:dyDescent="0.2">
      <c r="A3476"/>
      <c r="B3476"/>
      <c r="C3476"/>
      <c r="D3476"/>
      <c r="E3476"/>
      <c r="F3476"/>
    </row>
    <row r="3477" spans="1:6" x14ac:dyDescent="0.2">
      <c r="A3477"/>
      <c r="B3477"/>
      <c r="C3477"/>
      <c r="D3477"/>
      <c r="E3477"/>
      <c r="F3477"/>
    </row>
    <row r="3478" spans="1:6" x14ac:dyDescent="0.2">
      <c r="A3478"/>
      <c r="B3478"/>
      <c r="C3478"/>
      <c r="D3478"/>
      <c r="E3478"/>
      <c r="F3478"/>
    </row>
    <row r="3479" spans="1:6" x14ac:dyDescent="0.2">
      <c r="A3479"/>
      <c r="B3479"/>
      <c r="C3479"/>
      <c r="D3479"/>
      <c r="E3479"/>
      <c r="F3479"/>
    </row>
    <row r="3480" spans="1:6" x14ac:dyDescent="0.2">
      <c r="A3480"/>
      <c r="B3480"/>
      <c r="C3480"/>
      <c r="D3480"/>
      <c r="E3480"/>
      <c r="F3480"/>
    </row>
    <row r="3481" spans="1:6" x14ac:dyDescent="0.2">
      <c r="A3481"/>
      <c r="B3481"/>
      <c r="C3481"/>
      <c r="D3481"/>
      <c r="E3481"/>
      <c r="F3481"/>
    </row>
    <row r="3482" spans="1:6" x14ac:dyDescent="0.2">
      <c r="A3482"/>
      <c r="B3482"/>
      <c r="C3482"/>
      <c r="D3482"/>
      <c r="E3482"/>
      <c r="F3482"/>
    </row>
    <row r="3483" spans="1:6" x14ac:dyDescent="0.2">
      <c r="A3483"/>
      <c r="B3483"/>
      <c r="C3483"/>
      <c r="D3483"/>
      <c r="E3483"/>
      <c r="F3483"/>
    </row>
    <row r="3484" spans="1:6" x14ac:dyDescent="0.2">
      <c r="A3484"/>
      <c r="B3484"/>
      <c r="C3484"/>
      <c r="D3484"/>
      <c r="E3484"/>
      <c r="F3484"/>
    </row>
    <row r="3485" spans="1:6" x14ac:dyDescent="0.2">
      <c r="A3485"/>
      <c r="B3485"/>
      <c r="C3485"/>
      <c r="D3485"/>
      <c r="E3485"/>
      <c r="F3485"/>
    </row>
    <row r="3486" spans="1:6" x14ac:dyDescent="0.2">
      <c r="A3486"/>
      <c r="B3486"/>
      <c r="C3486"/>
      <c r="D3486"/>
      <c r="E3486"/>
      <c r="F3486"/>
    </row>
    <row r="3487" spans="1:6" x14ac:dyDescent="0.2">
      <c r="A3487"/>
      <c r="B3487"/>
      <c r="C3487"/>
      <c r="D3487"/>
      <c r="E3487"/>
      <c r="F3487"/>
    </row>
    <row r="3488" spans="1:6" x14ac:dyDescent="0.2">
      <c r="A3488"/>
      <c r="B3488"/>
      <c r="C3488"/>
      <c r="D3488"/>
      <c r="E3488"/>
      <c r="F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  <row r="4002" spans="1:6" x14ac:dyDescent="0.2">
      <c r="A4002"/>
      <c r="B4002"/>
      <c r="C4002"/>
      <c r="D4002"/>
      <c r="E4002"/>
      <c r="F4002"/>
    </row>
    <row r="4003" spans="1:6" x14ac:dyDescent="0.2">
      <c r="A4003"/>
      <c r="B4003"/>
      <c r="C4003"/>
      <c r="D4003"/>
      <c r="E4003"/>
      <c r="F4003"/>
    </row>
    <row r="4004" spans="1:6" x14ac:dyDescent="0.2">
      <c r="A4004"/>
      <c r="B4004"/>
      <c r="C4004"/>
      <c r="D4004"/>
      <c r="E4004"/>
      <c r="F4004"/>
    </row>
    <row r="4005" spans="1:6" x14ac:dyDescent="0.2">
      <c r="A4005"/>
      <c r="B4005"/>
      <c r="C4005"/>
      <c r="D4005"/>
      <c r="E4005"/>
      <c r="F4005"/>
    </row>
    <row r="4006" spans="1:6" x14ac:dyDescent="0.2">
      <c r="A4006"/>
      <c r="B4006"/>
      <c r="C4006"/>
      <c r="D4006"/>
      <c r="E4006"/>
      <c r="F4006"/>
    </row>
    <row r="4007" spans="1:6" x14ac:dyDescent="0.2">
      <c r="A4007"/>
      <c r="B4007"/>
      <c r="C4007"/>
      <c r="D4007"/>
      <c r="E4007"/>
      <c r="F4007"/>
    </row>
    <row r="4008" spans="1:6" x14ac:dyDescent="0.2">
      <c r="A4008"/>
      <c r="B4008"/>
      <c r="C4008"/>
      <c r="D4008"/>
      <c r="E4008"/>
      <c r="F4008"/>
    </row>
    <row r="4009" spans="1:6" x14ac:dyDescent="0.2">
      <c r="A4009"/>
      <c r="B4009"/>
      <c r="C4009"/>
      <c r="D4009"/>
      <c r="E4009"/>
      <c r="F4009"/>
    </row>
    <row r="4010" spans="1:6" x14ac:dyDescent="0.2">
      <c r="A4010"/>
      <c r="B4010"/>
      <c r="C4010"/>
      <c r="D4010"/>
      <c r="E4010"/>
      <c r="F4010"/>
    </row>
    <row r="4011" spans="1:6" x14ac:dyDescent="0.2">
      <c r="A4011"/>
      <c r="B4011"/>
      <c r="C4011"/>
      <c r="D4011"/>
      <c r="E4011"/>
      <c r="F4011"/>
    </row>
    <row r="4012" spans="1:6" x14ac:dyDescent="0.2">
      <c r="A4012"/>
      <c r="B4012"/>
      <c r="C4012"/>
      <c r="D4012"/>
      <c r="E4012"/>
      <c r="F4012"/>
    </row>
    <row r="4013" spans="1:6" x14ac:dyDescent="0.2">
      <c r="A4013"/>
      <c r="B4013"/>
      <c r="C4013"/>
      <c r="D4013"/>
      <c r="E4013"/>
      <c r="F4013"/>
    </row>
    <row r="4014" spans="1:6" x14ac:dyDescent="0.2">
      <c r="A4014"/>
      <c r="B4014"/>
      <c r="C4014"/>
      <c r="D4014"/>
      <c r="E4014"/>
      <c r="F4014"/>
    </row>
    <row r="4015" spans="1:6" x14ac:dyDescent="0.2">
      <c r="A4015"/>
      <c r="B4015"/>
      <c r="C4015"/>
      <c r="D4015"/>
      <c r="E4015"/>
      <c r="F4015"/>
    </row>
    <row r="4016" spans="1:6" x14ac:dyDescent="0.2">
      <c r="A4016"/>
      <c r="B4016"/>
      <c r="C4016"/>
      <c r="D4016"/>
      <c r="E4016"/>
      <c r="F4016"/>
    </row>
    <row r="4017" spans="1:6" x14ac:dyDescent="0.2">
      <c r="A4017"/>
      <c r="B4017"/>
      <c r="C4017"/>
      <c r="D4017"/>
      <c r="E4017"/>
      <c r="F4017"/>
    </row>
    <row r="4018" spans="1:6" x14ac:dyDescent="0.2">
      <c r="A4018"/>
      <c r="B4018"/>
      <c r="C4018"/>
      <c r="D4018"/>
      <c r="E4018"/>
      <c r="F4018"/>
    </row>
    <row r="4019" spans="1:6" x14ac:dyDescent="0.2">
      <c r="A4019"/>
      <c r="B4019"/>
      <c r="C4019"/>
      <c r="D4019"/>
      <c r="E4019"/>
      <c r="F4019"/>
    </row>
    <row r="4020" spans="1:6" x14ac:dyDescent="0.2">
      <c r="A4020"/>
      <c r="B4020"/>
      <c r="C4020"/>
      <c r="D4020"/>
      <c r="E4020"/>
      <c r="F4020"/>
    </row>
    <row r="4021" spans="1:6" x14ac:dyDescent="0.2">
      <c r="A4021"/>
      <c r="B4021"/>
      <c r="C4021"/>
      <c r="D4021"/>
      <c r="E4021"/>
      <c r="F4021"/>
    </row>
    <row r="4022" spans="1:6" x14ac:dyDescent="0.2">
      <c r="A4022"/>
      <c r="B4022"/>
      <c r="C4022"/>
      <c r="D4022"/>
      <c r="E4022"/>
      <c r="F4022"/>
    </row>
    <row r="4023" spans="1:6" x14ac:dyDescent="0.2">
      <c r="A4023"/>
      <c r="B4023"/>
      <c r="C4023"/>
      <c r="D4023"/>
      <c r="E4023"/>
      <c r="F4023"/>
    </row>
    <row r="4024" spans="1:6" x14ac:dyDescent="0.2">
      <c r="A4024"/>
      <c r="B4024"/>
      <c r="C4024"/>
      <c r="D4024"/>
      <c r="E4024"/>
      <c r="F4024"/>
    </row>
    <row r="4025" spans="1:6" x14ac:dyDescent="0.2">
      <c r="A4025"/>
      <c r="B4025"/>
      <c r="C4025"/>
      <c r="D4025"/>
      <c r="E4025"/>
      <c r="F4025"/>
    </row>
    <row r="4026" spans="1:6" x14ac:dyDescent="0.2">
      <c r="A4026"/>
      <c r="B4026"/>
      <c r="C4026"/>
      <c r="D4026"/>
      <c r="E4026"/>
      <c r="F4026"/>
    </row>
    <row r="4027" spans="1:6" x14ac:dyDescent="0.2">
      <c r="A4027"/>
      <c r="B4027"/>
      <c r="C4027"/>
      <c r="D4027"/>
      <c r="E4027"/>
      <c r="F4027"/>
    </row>
    <row r="4028" spans="1:6" x14ac:dyDescent="0.2">
      <c r="A4028"/>
      <c r="B4028"/>
      <c r="C4028"/>
      <c r="D4028"/>
      <c r="E4028"/>
      <c r="F4028"/>
    </row>
    <row r="4029" spans="1:6" x14ac:dyDescent="0.2">
      <c r="A4029"/>
      <c r="B4029"/>
      <c r="C4029"/>
      <c r="D4029"/>
      <c r="E4029"/>
      <c r="F4029"/>
    </row>
    <row r="4030" spans="1:6" x14ac:dyDescent="0.2">
      <c r="A4030"/>
      <c r="B4030"/>
      <c r="C4030"/>
      <c r="D4030"/>
      <c r="E4030"/>
      <c r="F4030"/>
    </row>
    <row r="4031" spans="1:6" x14ac:dyDescent="0.2">
      <c r="A4031"/>
      <c r="B4031"/>
      <c r="C4031"/>
      <c r="D4031"/>
      <c r="E4031"/>
      <c r="F4031"/>
    </row>
    <row r="4032" spans="1:6" x14ac:dyDescent="0.2">
      <c r="A4032"/>
      <c r="B4032"/>
      <c r="C4032"/>
      <c r="D4032"/>
      <c r="E4032"/>
      <c r="F4032"/>
    </row>
    <row r="4033" spans="1:6" x14ac:dyDescent="0.2">
      <c r="A4033"/>
      <c r="B4033"/>
      <c r="C4033"/>
      <c r="D4033"/>
      <c r="E4033"/>
      <c r="F4033"/>
    </row>
    <row r="4034" spans="1:6" x14ac:dyDescent="0.2">
      <c r="A4034"/>
      <c r="B4034"/>
      <c r="C4034"/>
      <c r="D4034"/>
      <c r="E4034"/>
      <c r="F4034"/>
    </row>
    <row r="4035" spans="1:6" x14ac:dyDescent="0.2">
      <c r="A4035"/>
      <c r="B4035"/>
      <c r="C4035"/>
      <c r="D4035"/>
      <c r="E4035"/>
      <c r="F4035"/>
    </row>
    <row r="4036" spans="1:6" x14ac:dyDescent="0.2">
      <c r="A4036"/>
      <c r="B4036"/>
      <c r="C4036"/>
      <c r="D4036"/>
      <c r="E4036"/>
      <c r="F4036"/>
    </row>
    <row r="4037" spans="1:6" x14ac:dyDescent="0.2">
      <c r="A4037"/>
      <c r="B4037"/>
      <c r="C4037"/>
      <c r="D4037"/>
      <c r="E4037"/>
      <c r="F4037"/>
    </row>
    <row r="4038" spans="1:6" x14ac:dyDescent="0.2">
      <c r="A4038"/>
      <c r="B4038"/>
      <c r="C4038"/>
      <c r="D4038"/>
      <c r="E4038"/>
      <c r="F4038"/>
    </row>
    <row r="4039" spans="1:6" x14ac:dyDescent="0.2">
      <c r="A4039"/>
      <c r="B4039"/>
      <c r="C4039"/>
      <c r="D4039"/>
      <c r="E4039"/>
      <c r="F4039"/>
    </row>
    <row r="4040" spans="1:6" x14ac:dyDescent="0.2">
      <c r="A4040"/>
      <c r="B4040"/>
      <c r="C4040"/>
      <c r="D4040"/>
      <c r="E4040"/>
      <c r="F4040"/>
    </row>
    <row r="4041" spans="1:6" x14ac:dyDescent="0.2">
      <c r="A4041"/>
      <c r="B4041"/>
      <c r="C4041"/>
      <c r="D4041"/>
      <c r="E4041"/>
      <c r="F4041"/>
    </row>
    <row r="4042" spans="1:6" x14ac:dyDescent="0.2">
      <c r="A4042"/>
      <c r="B4042"/>
      <c r="C4042"/>
      <c r="D4042"/>
      <c r="E4042"/>
      <c r="F4042"/>
    </row>
    <row r="4043" spans="1:6" x14ac:dyDescent="0.2">
      <c r="A4043"/>
      <c r="B4043"/>
      <c r="C4043"/>
      <c r="D4043"/>
      <c r="E4043"/>
      <c r="F4043"/>
    </row>
    <row r="4044" spans="1:6" x14ac:dyDescent="0.2">
      <c r="A4044"/>
      <c r="B4044"/>
      <c r="C4044"/>
      <c r="D4044"/>
      <c r="E4044"/>
      <c r="F4044"/>
    </row>
    <row r="4045" spans="1:6" x14ac:dyDescent="0.2">
      <c r="A4045"/>
      <c r="B4045"/>
      <c r="C4045"/>
      <c r="D4045"/>
      <c r="E4045"/>
      <c r="F4045"/>
    </row>
    <row r="4046" spans="1:6" x14ac:dyDescent="0.2">
      <c r="A4046"/>
      <c r="B4046"/>
      <c r="C4046"/>
      <c r="D4046"/>
      <c r="E4046"/>
      <c r="F4046"/>
    </row>
    <row r="4047" spans="1:6" x14ac:dyDescent="0.2">
      <c r="A4047"/>
      <c r="B4047"/>
      <c r="C4047"/>
      <c r="D4047"/>
      <c r="E4047"/>
      <c r="F4047"/>
    </row>
    <row r="4048" spans="1:6" x14ac:dyDescent="0.2">
      <c r="A4048"/>
      <c r="B4048"/>
      <c r="C4048"/>
      <c r="D4048"/>
      <c r="E4048"/>
      <c r="F4048"/>
    </row>
    <row r="4049" spans="1:6" x14ac:dyDescent="0.2">
      <c r="A4049"/>
      <c r="B4049"/>
      <c r="C4049"/>
      <c r="D4049"/>
      <c r="E4049"/>
      <c r="F4049"/>
    </row>
    <row r="4050" spans="1:6" x14ac:dyDescent="0.2">
      <c r="A4050"/>
      <c r="B4050"/>
      <c r="C4050"/>
      <c r="D4050"/>
      <c r="E4050"/>
      <c r="F4050"/>
    </row>
    <row r="4051" spans="1:6" x14ac:dyDescent="0.2">
      <c r="A4051"/>
      <c r="B4051"/>
      <c r="C4051"/>
      <c r="D4051"/>
      <c r="E4051"/>
      <c r="F4051"/>
    </row>
    <row r="4052" spans="1:6" x14ac:dyDescent="0.2">
      <c r="A4052"/>
      <c r="B4052"/>
      <c r="C4052"/>
      <c r="D4052"/>
      <c r="E4052"/>
      <c r="F4052"/>
    </row>
    <row r="4053" spans="1:6" x14ac:dyDescent="0.2">
      <c r="A4053"/>
      <c r="B4053"/>
      <c r="C4053"/>
      <c r="D4053"/>
      <c r="E4053"/>
      <c r="F4053"/>
    </row>
    <row r="4054" spans="1:6" x14ac:dyDescent="0.2">
      <c r="A4054"/>
      <c r="B4054"/>
      <c r="C4054"/>
      <c r="D4054"/>
      <c r="E4054"/>
      <c r="F4054"/>
    </row>
    <row r="4055" spans="1:6" x14ac:dyDescent="0.2">
      <c r="A4055"/>
      <c r="B4055"/>
      <c r="C4055"/>
      <c r="D4055"/>
      <c r="E4055"/>
      <c r="F4055"/>
    </row>
    <row r="4056" spans="1:6" x14ac:dyDescent="0.2">
      <c r="A4056"/>
      <c r="B4056"/>
      <c r="C4056"/>
      <c r="D4056"/>
      <c r="E4056"/>
      <c r="F4056"/>
    </row>
    <row r="4057" spans="1:6" x14ac:dyDescent="0.2">
      <c r="A4057"/>
      <c r="B4057"/>
      <c r="C4057"/>
      <c r="D4057"/>
      <c r="E4057"/>
      <c r="F4057"/>
    </row>
    <row r="4058" spans="1:6" x14ac:dyDescent="0.2">
      <c r="A4058"/>
      <c r="B4058"/>
      <c r="C4058"/>
      <c r="D4058"/>
      <c r="E4058"/>
      <c r="F4058"/>
    </row>
    <row r="4059" spans="1:6" x14ac:dyDescent="0.2">
      <c r="A4059"/>
      <c r="B4059"/>
      <c r="C4059"/>
      <c r="D4059"/>
      <c r="E4059"/>
      <c r="F4059"/>
    </row>
    <row r="4060" spans="1:6" x14ac:dyDescent="0.2">
      <c r="A4060"/>
      <c r="B4060"/>
      <c r="C4060"/>
      <c r="D4060"/>
      <c r="E4060"/>
      <c r="F4060"/>
    </row>
    <row r="4061" spans="1:6" x14ac:dyDescent="0.2">
      <c r="A4061"/>
      <c r="B4061"/>
      <c r="C4061"/>
      <c r="D4061"/>
      <c r="E4061"/>
      <c r="F4061"/>
    </row>
    <row r="4062" spans="1:6" x14ac:dyDescent="0.2">
      <c r="A4062"/>
      <c r="B4062"/>
      <c r="C4062"/>
      <c r="D4062"/>
      <c r="E4062"/>
      <c r="F4062"/>
    </row>
    <row r="4063" spans="1:6" x14ac:dyDescent="0.2">
      <c r="A4063"/>
      <c r="B4063"/>
      <c r="C4063"/>
      <c r="D4063"/>
      <c r="E4063"/>
      <c r="F4063"/>
    </row>
    <row r="4064" spans="1:6" x14ac:dyDescent="0.2">
      <c r="A4064"/>
      <c r="B4064"/>
      <c r="C4064"/>
      <c r="D4064"/>
      <c r="E4064"/>
      <c r="F4064"/>
    </row>
    <row r="4065" spans="1:6" x14ac:dyDescent="0.2">
      <c r="A4065"/>
      <c r="B4065"/>
      <c r="C4065"/>
      <c r="D4065"/>
      <c r="E4065"/>
      <c r="F4065"/>
    </row>
    <row r="4066" spans="1:6" x14ac:dyDescent="0.2">
      <c r="A4066"/>
      <c r="B4066"/>
      <c r="C4066"/>
      <c r="D4066"/>
      <c r="E4066"/>
      <c r="F4066"/>
    </row>
    <row r="4067" spans="1:6" x14ac:dyDescent="0.2">
      <c r="A4067"/>
      <c r="B4067"/>
      <c r="C4067"/>
      <c r="D4067"/>
      <c r="E4067"/>
      <c r="F4067"/>
    </row>
    <row r="4068" spans="1:6" x14ac:dyDescent="0.2">
      <c r="A4068"/>
      <c r="B4068"/>
      <c r="C4068"/>
      <c r="D4068"/>
      <c r="E4068"/>
      <c r="F4068"/>
    </row>
    <row r="4069" spans="1:6" x14ac:dyDescent="0.2">
      <c r="A4069"/>
      <c r="B4069"/>
      <c r="C4069"/>
      <c r="D4069"/>
      <c r="E4069"/>
      <c r="F4069"/>
    </row>
    <row r="4070" spans="1:6" x14ac:dyDescent="0.2">
      <c r="A4070"/>
      <c r="B4070"/>
      <c r="C4070"/>
      <c r="D4070"/>
      <c r="E4070"/>
      <c r="F4070"/>
    </row>
    <row r="4071" spans="1:6" x14ac:dyDescent="0.2">
      <c r="A4071"/>
      <c r="B4071"/>
      <c r="C4071"/>
      <c r="D4071"/>
      <c r="E4071"/>
      <c r="F4071"/>
    </row>
    <row r="4072" spans="1:6" x14ac:dyDescent="0.2">
      <c r="A4072"/>
      <c r="B4072"/>
      <c r="C4072"/>
      <c r="D4072"/>
      <c r="E4072"/>
      <c r="F4072"/>
    </row>
    <row r="4073" spans="1:6" x14ac:dyDescent="0.2">
      <c r="A4073"/>
      <c r="B4073"/>
      <c r="C4073"/>
      <c r="D4073"/>
      <c r="E4073"/>
      <c r="F4073"/>
    </row>
    <row r="4074" spans="1:6" x14ac:dyDescent="0.2">
      <c r="A4074"/>
      <c r="B4074"/>
      <c r="C4074"/>
      <c r="D4074"/>
      <c r="E4074"/>
      <c r="F4074"/>
    </row>
    <row r="4075" spans="1:6" x14ac:dyDescent="0.2">
      <c r="A4075"/>
      <c r="B4075"/>
      <c r="C4075"/>
      <c r="D4075"/>
      <c r="E4075"/>
      <c r="F4075"/>
    </row>
    <row r="4076" spans="1:6" x14ac:dyDescent="0.2">
      <c r="A4076"/>
      <c r="B4076"/>
      <c r="C4076"/>
      <c r="D4076"/>
      <c r="E4076"/>
      <c r="F4076"/>
    </row>
    <row r="4077" spans="1:6" x14ac:dyDescent="0.2">
      <c r="A4077"/>
      <c r="B4077"/>
      <c r="C4077"/>
      <c r="D4077"/>
      <c r="E4077"/>
      <c r="F4077"/>
    </row>
    <row r="4078" spans="1:6" x14ac:dyDescent="0.2">
      <c r="A4078"/>
      <c r="B4078"/>
      <c r="C4078"/>
      <c r="D4078"/>
      <c r="E4078"/>
      <c r="F4078"/>
    </row>
    <row r="4079" spans="1:6" x14ac:dyDescent="0.2">
      <c r="A4079"/>
      <c r="B4079"/>
      <c r="C4079"/>
      <c r="D4079"/>
      <c r="E4079"/>
      <c r="F4079"/>
    </row>
    <row r="4080" spans="1:6" x14ac:dyDescent="0.2">
      <c r="A4080"/>
      <c r="B4080"/>
      <c r="C4080"/>
      <c r="D4080"/>
      <c r="E4080"/>
      <c r="F4080"/>
    </row>
    <row r="4081" spans="1:6" x14ac:dyDescent="0.2">
      <c r="A4081"/>
      <c r="B4081"/>
      <c r="C4081"/>
      <c r="D4081"/>
      <c r="E4081"/>
      <c r="F4081"/>
    </row>
    <row r="4082" spans="1:6" x14ac:dyDescent="0.2">
      <c r="A4082"/>
      <c r="B4082"/>
      <c r="C4082"/>
      <c r="D4082"/>
      <c r="E4082"/>
      <c r="F4082"/>
    </row>
    <row r="4083" spans="1:6" x14ac:dyDescent="0.2">
      <c r="A4083"/>
      <c r="B4083"/>
      <c r="C4083"/>
      <c r="D4083"/>
      <c r="E4083"/>
      <c r="F4083"/>
    </row>
    <row r="4084" spans="1:6" x14ac:dyDescent="0.2">
      <c r="A4084"/>
      <c r="B4084"/>
      <c r="C4084"/>
      <c r="D4084"/>
      <c r="E4084"/>
      <c r="F4084"/>
    </row>
    <row r="4085" spans="1:6" x14ac:dyDescent="0.2">
      <c r="A4085"/>
      <c r="B4085"/>
      <c r="C4085"/>
      <c r="D4085"/>
      <c r="E4085"/>
      <c r="F4085"/>
    </row>
    <row r="4086" spans="1:6" x14ac:dyDescent="0.2">
      <c r="A4086"/>
      <c r="B4086"/>
      <c r="C4086"/>
      <c r="D4086"/>
      <c r="E4086"/>
      <c r="F4086"/>
    </row>
    <row r="4087" spans="1:6" x14ac:dyDescent="0.2">
      <c r="A4087"/>
      <c r="B4087"/>
      <c r="C4087"/>
      <c r="D4087"/>
      <c r="E4087"/>
      <c r="F4087"/>
    </row>
    <row r="4088" spans="1:6" x14ac:dyDescent="0.2">
      <c r="A4088"/>
      <c r="B4088"/>
      <c r="C4088"/>
      <c r="D4088"/>
      <c r="E4088"/>
      <c r="F4088"/>
    </row>
    <row r="4089" spans="1:6" x14ac:dyDescent="0.2">
      <c r="A4089"/>
      <c r="B4089"/>
      <c r="C4089"/>
      <c r="D4089"/>
      <c r="E4089"/>
      <c r="F4089"/>
    </row>
    <row r="4090" spans="1:6" x14ac:dyDescent="0.2">
      <c r="A4090"/>
      <c r="B4090"/>
      <c r="C4090"/>
      <c r="D4090"/>
      <c r="E4090"/>
      <c r="F4090"/>
    </row>
    <row r="4091" spans="1:6" x14ac:dyDescent="0.2">
      <c r="A4091"/>
      <c r="B4091"/>
      <c r="C4091"/>
      <c r="D4091"/>
      <c r="E4091"/>
      <c r="F4091"/>
    </row>
    <row r="4092" spans="1:6" x14ac:dyDescent="0.2">
      <c r="A4092"/>
      <c r="B4092"/>
      <c r="C4092"/>
      <c r="D4092"/>
      <c r="E4092"/>
      <c r="F4092"/>
    </row>
    <row r="4093" spans="1:6" x14ac:dyDescent="0.2">
      <c r="A4093"/>
      <c r="B4093"/>
      <c r="C4093"/>
      <c r="D4093"/>
      <c r="E4093"/>
      <c r="F4093"/>
    </row>
    <row r="4094" spans="1:6" x14ac:dyDescent="0.2">
      <c r="A4094"/>
      <c r="B4094"/>
      <c r="C4094"/>
      <c r="D4094"/>
      <c r="E4094"/>
      <c r="F4094"/>
    </row>
    <row r="4095" spans="1:6" x14ac:dyDescent="0.2">
      <c r="A4095"/>
      <c r="B4095"/>
      <c r="C4095"/>
      <c r="D4095"/>
      <c r="E4095"/>
      <c r="F4095"/>
    </row>
    <row r="4096" spans="1:6" x14ac:dyDescent="0.2">
      <c r="A4096"/>
      <c r="B4096"/>
      <c r="C4096"/>
      <c r="D4096"/>
      <c r="E4096"/>
      <c r="F4096"/>
    </row>
    <row r="4097" spans="1:6" x14ac:dyDescent="0.2">
      <c r="A4097"/>
      <c r="B4097"/>
      <c r="C4097"/>
      <c r="D4097"/>
      <c r="E4097"/>
      <c r="F4097"/>
    </row>
    <row r="4098" spans="1:6" x14ac:dyDescent="0.2">
      <c r="A4098"/>
      <c r="B4098"/>
      <c r="C4098"/>
      <c r="D4098"/>
      <c r="E4098"/>
      <c r="F4098"/>
    </row>
    <row r="4099" spans="1:6" x14ac:dyDescent="0.2">
      <c r="A4099"/>
      <c r="B4099"/>
      <c r="C4099"/>
      <c r="D4099"/>
      <c r="E4099"/>
      <c r="F4099"/>
    </row>
    <row r="4100" spans="1:6" x14ac:dyDescent="0.2">
      <c r="A4100"/>
      <c r="B4100"/>
      <c r="C4100"/>
      <c r="D4100"/>
      <c r="E4100"/>
      <c r="F4100"/>
    </row>
    <row r="4101" spans="1:6" x14ac:dyDescent="0.2">
      <c r="A4101"/>
      <c r="B4101"/>
      <c r="C4101"/>
      <c r="D4101"/>
      <c r="E4101"/>
      <c r="F4101"/>
    </row>
    <row r="4102" spans="1:6" x14ac:dyDescent="0.2">
      <c r="A4102"/>
      <c r="B4102"/>
      <c r="C4102"/>
      <c r="D4102"/>
      <c r="E4102"/>
      <c r="F4102"/>
    </row>
    <row r="4103" spans="1:6" x14ac:dyDescent="0.2">
      <c r="A4103"/>
      <c r="B4103"/>
      <c r="C4103"/>
      <c r="D4103"/>
      <c r="E4103"/>
      <c r="F4103"/>
    </row>
    <row r="4104" spans="1:6" x14ac:dyDescent="0.2">
      <c r="A4104"/>
      <c r="B4104"/>
      <c r="C4104"/>
      <c r="D4104"/>
      <c r="E4104"/>
      <c r="F4104"/>
    </row>
    <row r="4105" spans="1:6" x14ac:dyDescent="0.2">
      <c r="A4105"/>
      <c r="B4105"/>
      <c r="C4105"/>
      <c r="D4105"/>
      <c r="E4105"/>
      <c r="F4105"/>
    </row>
    <row r="4106" spans="1:6" x14ac:dyDescent="0.2">
      <c r="A4106"/>
      <c r="B4106"/>
      <c r="C4106"/>
      <c r="D4106"/>
      <c r="E4106"/>
      <c r="F4106"/>
    </row>
    <row r="4107" spans="1:6" x14ac:dyDescent="0.2">
      <c r="A4107"/>
      <c r="B4107"/>
      <c r="C4107"/>
      <c r="D4107"/>
      <c r="E4107"/>
      <c r="F4107"/>
    </row>
    <row r="4108" spans="1:6" x14ac:dyDescent="0.2">
      <c r="A4108"/>
      <c r="B4108"/>
      <c r="C4108"/>
      <c r="D4108"/>
      <c r="E4108"/>
      <c r="F4108"/>
    </row>
    <row r="4109" spans="1:6" x14ac:dyDescent="0.2">
      <c r="A4109"/>
      <c r="B4109"/>
      <c r="C4109"/>
      <c r="D4109"/>
      <c r="E4109"/>
      <c r="F4109"/>
    </row>
    <row r="4110" spans="1:6" x14ac:dyDescent="0.2">
      <c r="A4110"/>
      <c r="B4110"/>
      <c r="C4110"/>
      <c r="D4110"/>
      <c r="E4110"/>
      <c r="F4110"/>
    </row>
    <row r="4111" spans="1:6" x14ac:dyDescent="0.2">
      <c r="A4111"/>
      <c r="B4111"/>
      <c r="C4111"/>
      <c r="D4111"/>
      <c r="E4111"/>
      <c r="F4111"/>
    </row>
    <row r="4112" spans="1:6" x14ac:dyDescent="0.2">
      <c r="A4112"/>
      <c r="B4112"/>
      <c r="C4112"/>
      <c r="D4112"/>
      <c r="E4112"/>
      <c r="F4112"/>
    </row>
    <row r="4113" spans="1:6" x14ac:dyDescent="0.2">
      <c r="A4113"/>
      <c r="B4113"/>
      <c r="C4113"/>
      <c r="D4113"/>
      <c r="E4113"/>
      <c r="F4113"/>
    </row>
    <row r="4114" spans="1:6" x14ac:dyDescent="0.2">
      <c r="A4114"/>
      <c r="B4114"/>
      <c r="C4114"/>
      <c r="D4114"/>
      <c r="E4114"/>
      <c r="F4114"/>
    </row>
    <row r="4115" spans="1:6" x14ac:dyDescent="0.2">
      <c r="A4115"/>
      <c r="B4115"/>
      <c r="C4115"/>
      <c r="D4115"/>
      <c r="E4115"/>
      <c r="F4115"/>
    </row>
    <row r="4116" spans="1:6" x14ac:dyDescent="0.2">
      <c r="A4116"/>
      <c r="B4116"/>
      <c r="C4116"/>
      <c r="D4116"/>
      <c r="E4116"/>
      <c r="F4116"/>
    </row>
    <row r="4117" spans="1:6" x14ac:dyDescent="0.2">
      <c r="A4117"/>
      <c r="B4117"/>
      <c r="C4117"/>
      <c r="D4117"/>
      <c r="E4117"/>
      <c r="F4117"/>
    </row>
    <row r="4118" spans="1:6" x14ac:dyDescent="0.2">
      <c r="A4118"/>
      <c r="B4118"/>
      <c r="C4118"/>
      <c r="D4118"/>
      <c r="E4118"/>
      <c r="F4118"/>
    </row>
    <row r="4119" spans="1:6" x14ac:dyDescent="0.2">
      <c r="A4119"/>
      <c r="B4119"/>
      <c r="C4119"/>
      <c r="D4119"/>
      <c r="E4119"/>
      <c r="F4119"/>
    </row>
    <row r="4120" spans="1:6" x14ac:dyDescent="0.2">
      <c r="A4120"/>
      <c r="B4120"/>
      <c r="C4120"/>
      <c r="D4120"/>
      <c r="E4120"/>
      <c r="F4120"/>
    </row>
    <row r="4121" spans="1:6" x14ac:dyDescent="0.2">
      <c r="A4121"/>
      <c r="B4121"/>
      <c r="C4121"/>
      <c r="D4121"/>
      <c r="E4121"/>
      <c r="F4121"/>
    </row>
    <row r="4122" spans="1:6" x14ac:dyDescent="0.2">
      <c r="A4122"/>
      <c r="B4122"/>
      <c r="C4122"/>
      <c r="D4122"/>
      <c r="E4122"/>
      <c r="F4122"/>
    </row>
    <row r="4123" spans="1:6" x14ac:dyDescent="0.2">
      <c r="A4123"/>
      <c r="B4123"/>
      <c r="C4123"/>
      <c r="D4123"/>
      <c r="E4123"/>
      <c r="F4123"/>
    </row>
    <row r="4124" spans="1:6" x14ac:dyDescent="0.2">
      <c r="A4124"/>
      <c r="B4124"/>
      <c r="C4124"/>
      <c r="D4124"/>
      <c r="E4124"/>
      <c r="F4124"/>
    </row>
    <row r="4125" spans="1:6" x14ac:dyDescent="0.2">
      <c r="A4125"/>
      <c r="B4125"/>
      <c r="C4125"/>
      <c r="D4125"/>
      <c r="E4125"/>
      <c r="F4125"/>
    </row>
    <row r="4126" spans="1:6" x14ac:dyDescent="0.2">
      <c r="A4126"/>
      <c r="B4126"/>
      <c r="C4126"/>
      <c r="D4126"/>
      <c r="E4126"/>
      <c r="F4126"/>
    </row>
    <row r="4127" spans="1:6" x14ac:dyDescent="0.2">
      <c r="A4127"/>
      <c r="B4127"/>
      <c r="C4127"/>
      <c r="D4127"/>
      <c r="E4127"/>
      <c r="F4127"/>
    </row>
    <row r="4128" spans="1:6" x14ac:dyDescent="0.2">
      <c r="A4128"/>
      <c r="B4128"/>
      <c r="C4128"/>
      <c r="D4128"/>
      <c r="E4128"/>
      <c r="F4128"/>
    </row>
    <row r="4129" spans="1:6" x14ac:dyDescent="0.2">
      <c r="A4129"/>
      <c r="B4129"/>
      <c r="C4129"/>
      <c r="D4129"/>
      <c r="E4129"/>
      <c r="F4129"/>
    </row>
    <row r="4130" spans="1:6" x14ac:dyDescent="0.2">
      <c r="A4130"/>
      <c r="B4130"/>
      <c r="C4130"/>
      <c r="D4130"/>
      <c r="E4130"/>
      <c r="F4130"/>
    </row>
    <row r="4131" spans="1:6" x14ac:dyDescent="0.2">
      <c r="A4131"/>
      <c r="B4131"/>
      <c r="C4131"/>
      <c r="D4131"/>
      <c r="E4131"/>
      <c r="F4131"/>
    </row>
    <row r="4132" spans="1:6" x14ac:dyDescent="0.2">
      <c r="A4132"/>
      <c r="B4132"/>
      <c r="C4132"/>
      <c r="D4132"/>
      <c r="E4132"/>
      <c r="F4132"/>
    </row>
    <row r="4133" spans="1:6" x14ac:dyDescent="0.2">
      <c r="A4133"/>
      <c r="B4133"/>
      <c r="C4133"/>
      <c r="D4133"/>
      <c r="E4133"/>
      <c r="F4133"/>
    </row>
    <row r="4134" spans="1:6" x14ac:dyDescent="0.2">
      <c r="A4134"/>
      <c r="B4134"/>
      <c r="C4134"/>
      <c r="D4134"/>
      <c r="E4134"/>
      <c r="F4134"/>
    </row>
    <row r="4135" spans="1:6" x14ac:dyDescent="0.2">
      <c r="A4135"/>
      <c r="B4135"/>
      <c r="C4135"/>
      <c r="D4135"/>
      <c r="E4135"/>
      <c r="F4135"/>
    </row>
    <row r="4136" spans="1:6" x14ac:dyDescent="0.2">
      <c r="A4136"/>
      <c r="B4136"/>
      <c r="C4136"/>
      <c r="D4136"/>
      <c r="E4136"/>
      <c r="F4136"/>
    </row>
    <row r="4137" spans="1:6" x14ac:dyDescent="0.2">
      <c r="A4137"/>
      <c r="B4137"/>
      <c r="C4137"/>
      <c r="D4137"/>
      <c r="E4137"/>
      <c r="F4137"/>
    </row>
    <row r="4138" spans="1:6" x14ac:dyDescent="0.2">
      <c r="A4138"/>
      <c r="B4138"/>
      <c r="C4138"/>
      <c r="D4138"/>
      <c r="E4138"/>
      <c r="F4138"/>
    </row>
    <row r="4139" spans="1:6" x14ac:dyDescent="0.2">
      <c r="A4139"/>
      <c r="B4139"/>
      <c r="C4139"/>
      <c r="D4139"/>
      <c r="E4139"/>
      <c r="F4139"/>
    </row>
    <row r="4140" spans="1:6" x14ac:dyDescent="0.2">
      <c r="A4140"/>
      <c r="B4140"/>
      <c r="C4140"/>
      <c r="D4140"/>
      <c r="E4140"/>
      <c r="F4140"/>
    </row>
    <row r="4141" spans="1:6" x14ac:dyDescent="0.2">
      <c r="A4141"/>
      <c r="B4141"/>
      <c r="C4141"/>
      <c r="D4141"/>
      <c r="E4141"/>
      <c r="F4141"/>
    </row>
    <row r="4142" spans="1:6" x14ac:dyDescent="0.2">
      <c r="A4142"/>
      <c r="B4142"/>
      <c r="C4142"/>
      <c r="D4142"/>
      <c r="E4142"/>
      <c r="F4142"/>
    </row>
    <row r="4143" spans="1:6" x14ac:dyDescent="0.2">
      <c r="A4143"/>
      <c r="B4143"/>
      <c r="C4143"/>
      <c r="D4143"/>
      <c r="E4143"/>
      <c r="F4143"/>
    </row>
    <row r="4144" spans="1:6" x14ac:dyDescent="0.2">
      <c r="A4144"/>
      <c r="B4144"/>
      <c r="C4144"/>
      <c r="D4144"/>
      <c r="E4144"/>
      <c r="F4144"/>
    </row>
    <row r="4145" spans="1:6" x14ac:dyDescent="0.2">
      <c r="A4145"/>
      <c r="B4145"/>
      <c r="C4145"/>
      <c r="D4145"/>
      <c r="E4145"/>
      <c r="F4145"/>
    </row>
    <row r="4146" spans="1:6" x14ac:dyDescent="0.2">
      <c r="A4146"/>
      <c r="B4146"/>
      <c r="C4146"/>
      <c r="D4146"/>
      <c r="E4146"/>
      <c r="F4146"/>
    </row>
    <row r="4147" spans="1:6" x14ac:dyDescent="0.2">
      <c r="A4147"/>
      <c r="B4147"/>
      <c r="C4147"/>
      <c r="D4147"/>
      <c r="E4147"/>
      <c r="F4147"/>
    </row>
    <row r="4148" spans="1:6" x14ac:dyDescent="0.2">
      <c r="A4148"/>
      <c r="B4148"/>
      <c r="C4148"/>
      <c r="D4148"/>
      <c r="E4148"/>
      <c r="F4148"/>
    </row>
    <row r="4149" spans="1:6" x14ac:dyDescent="0.2">
      <c r="A4149"/>
      <c r="B4149"/>
      <c r="C4149"/>
      <c r="D4149"/>
      <c r="E4149"/>
      <c r="F4149"/>
    </row>
    <row r="4150" spans="1:6" x14ac:dyDescent="0.2">
      <c r="A4150"/>
      <c r="B4150"/>
      <c r="C4150"/>
      <c r="D4150"/>
      <c r="E4150"/>
      <c r="F4150"/>
    </row>
    <row r="4151" spans="1:6" x14ac:dyDescent="0.2">
      <c r="A4151"/>
      <c r="B4151"/>
      <c r="C4151"/>
      <c r="D4151"/>
      <c r="E4151"/>
      <c r="F4151"/>
    </row>
    <row r="4152" spans="1:6" x14ac:dyDescent="0.2">
      <c r="A4152"/>
      <c r="B4152"/>
      <c r="C4152"/>
      <c r="D4152"/>
      <c r="E4152"/>
      <c r="F4152"/>
    </row>
    <row r="4153" spans="1:6" x14ac:dyDescent="0.2">
      <c r="A4153"/>
      <c r="B4153"/>
      <c r="C4153"/>
      <c r="D4153"/>
      <c r="E4153"/>
      <c r="F4153"/>
    </row>
    <row r="4154" spans="1:6" x14ac:dyDescent="0.2">
      <c r="A4154"/>
      <c r="B4154"/>
      <c r="C4154"/>
      <c r="D4154"/>
      <c r="E4154"/>
      <c r="F4154"/>
    </row>
    <row r="4155" spans="1:6" x14ac:dyDescent="0.2">
      <c r="A4155"/>
      <c r="B4155"/>
      <c r="C4155"/>
      <c r="D4155"/>
      <c r="E4155"/>
      <c r="F4155"/>
    </row>
    <row r="4156" spans="1:6" x14ac:dyDescent="0.2">
      <c r="A4156"/>
      <c r="B4156"/>
      <c r="C4156"/>
      <c r="D4156"/>
      <c r="E4156"/>
      <c r="F4156"/>
    </row>
    <row r="4157" spans="1:6" x14ac:dyDescent="0.2">
      <c r="A4157"/>
      <c r="B4157"/>
      <c r="C4157"/>
      <c r="D4157"/>
      <c r="E4157"/>
      <c r="F4157"/>
    </row>
    <row r="4158" spans="1:6" x14ac:dyDescent="0.2">
      <c r="A4158"/>
      <c r="B4158"/>
      <c r="C4158"/>
      <c r="D4158"/>
      <c r="E4158"/>
      <c r="F4158"/>
    </row>
    <row r="4159" spans="1:6" x14ac:dyDescent="0.2">
      <c r="A4159"/>
      <c r="B4159"/>
      <c r="C4159"/>
      <c r="D4159"/>
      <c r="E4159"/>
      <c r="F4159"/>
    </row>
    <row r="4160" spans="1:6" x14ac:dyDescent="0.2">
      <c r="A4160"/>
      <c r="B4160"/>
      <c r="C4160"/>
      <c r="D4160"/>
      <c r="E4160"/>
      <c r="F4160"/>
    </row>
    <row r="4161" spans="1:6" x14ac:dyDescent="0.2">
      <c r="A4161"/>
      <c r="B4161"/>
      <c r="C4161"/>
      <c r="D4161"/>
      <c r="E4161"/>
      <c r="F4161"/>
    </row>
    <row r="4162" spans="1:6" x14ac:dyDescent="0.2">
      <c r="A4162"/>
      <c r="B4162"/>
      <c r="C4162"/>
      <c r="D4162"/>
      <c r="E4162"/>
      <c r="F4162"/>
    </row>
    <row r="4163" spans="1:6" x14ac:dyDescent="0.2">
      <c r="A4163"/>
      <c r="B4163"/>
      <c r="C4163"/>
      <c r="D4163"/>
      <c r="E4163"/>
      <c r="F4163"/>
    </row>
    <row r="4164" spans="1:6" x14ac:dyDescent="0.2">
      <c r="A4164"/>
      <c r="B4164"/>
      <c r="C4164"/>
      <c r="D4164"/>
      <c r="E4164"/>
      <c r="F4164"/>
    </row>
    <row r="4165" spans="1:6" x14ac:dyDescent="0.2">
      <c r="A4165"/>
      <c r="B4165"/>
      <c r="C4165"/>
      <c r="D4165"/>
      <c r="E4165"/>
      <c r="F4165"/>
    </row>
    <row r="4166" spans="1:6" x14ac:dyDescent="0.2">
      <c r="A4166"/>
      <c r="B4166"/>
      <c r="C4166"/>
      <c r="D4166"/>
      <c r="E4166"/>
      <c r="F4166"/>
    </row>
    <row r="4167" spans="1:6" x14ac:dyDescent="0.2">
      <c r="A4167"/>
      <c r="B4167"/>
      <c r="C4167"/>
      <c r="D4167"/>
      <c r="E4167"/>
      <c r="F4167"/>
    </row>
    <row r="4168" spans="1:6" x14ac:dyDescent="0.2">
      <c r="A4168"/>
      <c r="B4168"/>
      <c r="C4168"/>
      <c r="D4168"/>
      <c r="E4168"/>
      <c r="F4168"/>
    </row>
    <row r="4169" spans="1:6" x14ac:dyDescent="0.2">
      <c r="A4169"/>
      <c r="B4169"/>
      <c r="C4169"/>
      <c r="D4169"/>
      <c r="E4169"/>
      <c r="F4169"/>
    </row>
    <row r="4170" spans="1:6" x14ac:dyDescent="0.2">
      <c r="A4170"/>
      <c r="B4170"/>
      <c r="C4170"/>
      <c r="D4170"/>
      <c r="E4170"/>
      <c r="F4170"/>
    </row>
    <row r="4171" spans="1:6" x14ac:dyDescent="0.2">
      <c r="A4171"/>
      <c r="B4171"/>
      <c r="C4171"/>
      <c r="D4171"/>
      <c r="E4171"/>
      <c r="F4171"/>
    </row>
    <row r="4172" spans="1:6" x14ac:dyDescent="0.2">
      <c r="A4172"/>
      <c r="B4172"/>
      <c r="C4172"/>
      <c r="D4172"/>
      <c r="E4172"/>
      <c r="F4172"/>
    </row>
    <row r="4173" spans="1:6" x14ac:dyDescent="0.2">
      <c r="A4173"/>
      <c r="B4173"/>
      <c r="C4173"/>
      <c r="D4173"/>
      <c r="E4173"/>
      <c r="F4173"/>
    </row>
    <row r="4174" spans="1:6" x14ac:dyDescent="0.2">
      <c r="A4174"/>
      <c r="B4174"/>
      <c r="C4174"/>
      <c r="D4174"/>
      <c r="E4174"/>
      <c r="F4174"/>
    </row>
    <row r="4175" spans="1:6" x14ac:dyDescent="0.2">
      <c r="A4175"/>
      <c r="B4175"/>
      <c r="C4175"/>
      <c r="D4175"/>
      <c r="E4175"/>
      <c r="F4175"/>
    </row>
    <row r="4176" spans="1:6" x14ac:dyDescent="0.2">
      <c r="A4176"/>
      <c r="B4176"/>
      <c r="C4176"/>
      <c r="D4176"/>
      <c r="E4176"/>
      <c r="F4176"/>
    </row>
    <row r="4177" spans="1:6" x14ac:dyDescent="0.2">
      <c r="A4177"/>
      <c r="B4177"/>
      <c r="C4177"/>
      <c r="D4177"/>
      <c r="E4177"/>
      <c r="F4177"/>
    </row>
    <row r="4178" spans="1:6" x14ac:dyDescent="0.2">
      <c r="A4178"/>
      <c r="B4178"/>
      <c r="C4178"/>
      <c r="D4178"/>
      <c r="E4178"/>
      <c r="F4178"/>
    </row>
    <row r="4179" spans="1:6" x14ac:dyDescent="0.2">
      <c r="A4179"/>
      <c r="B4179"/>
      <c r="C4179"/>
      <c r="D4179"/>
      <c r="E4179"/>
      <c r="F4179"/>
    </row>
    <row r="4180" spans="1:6" x14ac:dyDescent="0.2">
      <c r="A4180"/>
      <c r="B4180"/>
      <c r="C4180"/>
      <c r="D4180"/>
      <c r="E4180"/>
      <c r="F4180"/>
    </row>
    <row r="4181" spans="1:6" x14ac:dyDescent="0.2">
      <c r="A4181"/>
      <c r="B4181"/>
      <c r="C4181"/>
      <c r="D4181"/>
      <c r="E4181"/>
      <c r="F4181"/>
    </row>
    <row r="4182" spans="1:6" x14ac:dyDescent="0.2">
      <c r="A4182"/>
      <c r="B4182"/>
      <c r="C4182"/>
      <c r="D4182"/>
      <c r="E4182"/>
      <c r="F4182"/>
    </row>
    <row r="4183" spans="1:6" x14ac:dyDescent="0.2">
      <c r="A4183"/>
      <c r="B4183"/>
      <c r="C4183"/>
      <c r="D4183"/>
      <c r="E4183"/>
      <c r="F4183"/>
    </row>
    <row r="4184" spans="1:6" x14ac:dyDescent="0.2">
      <c r="A4184"/>
      <c r="B4184"/>
      <c r="C4184"/>
      <c r="D4184"/>
      <c r="E4184"/>
      <c r="F4184"/>
    </row>
    <row r="4185" spans="1:6" x14ac:dyDescent="0.2">
      <c r="A4185"/>
      <c r="B4185"/>
      <c r="C4185"/>
      <c r="D4185"/>
      <c r="E4185"/>
      <c r="F4185"/>
    </row>
    <row r="4186" spans="1:6" x14ac:dyDescent="0.2">
      <c r="A4186"/>
      <c r="B4186"/>
      <c r="C4186"/>
      <c r="D4186"/>
      <c r="E4186"/>
      <c r="F4186"/>
    </row>
    <row r="4187" spans="1:6" x14ac:dyDescent="0.2">
      <c r="A4187"/>
      <c r="B4187"/>
      <c r="C4187"/>
      <c r="D4187"/>
      <c r="E4187"/>
      <c r="F4187"/>
    </row>
    <row r="4188" spans="1:6" x14ac:dyDescent="0.2">
      <c r="A4188"/>
      <c r="B4188"/>
      <c r="C4188"/>
      <c r="D4188"/>
      <c r="E4188"/>
      <c r="F4188"/>
    </row>
    <row r="4189" spans="1:6" x14ac:dyDescent="0.2">
      <c r="A4189"/>
      <c r="B4189"/>
      <c r="C4189"/>
      <c r="D4189"/>
      <c r="E4189"/>
      <c r="F4189"/>
    </row>
    <row r="4190" spans="1:6" x14ac:dyDescent="0.2">
      <c r="A4190"/>
      <c r="B4190"/>
      <c r="C4190"/>
      <c r="D4190"/>
      <c r="E4190"/>
      <c r="F4190"/>
    </row>
    <row r="4191" spans="1:6" x14ac:dyDescent="0.2">
      <c r="A4191"/>
      <c r="B4191"/>
      <c r="C4191"/>
      <c r="D4191"/>
      <c r="E4191"/>
      <c r="F4191"/>
    </row>
    <row r="4192" spans="1:6" x14ac:dyDescent="0.2">
      <c r="A4192"/>
      <c r="B4192"/>
      <c r="C4192"/>
      <c r="D4192"/>
      <c r="E4192"/>
      <c r="F4192"/>
    </row>
    <row r="4193" spans="1:6" x14ac:dyDescent="0.2">
      <c r="A4193"/>
      <c r="B4193"/>
      <c r="C4193"/>
      <c r="D4193"/>
      <c r="E4193"/>
      <c r="F4193"/>
    </row>
    <row r="4194" spans="1:6" x14ac:dyDescent="0.2">
      <c r="A4194"/>
      <c r="B4194"/>
      <c r="C4194"/>
      <c r="D4194"/>
      <c r="E4194"/>
      <c r="F4194"/>
    </row>
    <row r="4195" spans="1:6" x14ac:dyDescent="0.2">
      <c r="A4195"/>
      <c r="B4195"/>
      <c r="C4195"/>
      <c r="D4195"/>
      <c r="E4195"/>
      <c r="F4195"/>
    </row>
    <row r="4196" spans="1:6" x14ac:dyDescent="0.2">
      <c r="A4196"/>
      <c r="B4196"/>
      <c r="C4196"/>
      <c r="D4196"/>
      <c r="E4196"/>
      <c r="F4196"/>
    </row>
    <row r="4197" spans="1:6" x14ac:dyDescent="0.2">
      <c r="A4197"/>
      <c r="B4197"/>
      <c r="C4197"/>
      <c r="D4197"/>
      <c r="E4197"/>
      <c r="F4197"/>
    </row>
    <row r="4198" spans="1:6" x14ac:dyDescent="0.2">
      <c r="A4198"/>
      <c r="B4198"/>
      <c r="C4198"/>
      <c r="D4198"/>
      <c r="E4198"/>
      <c r="F4198"/>
    </row>
    <row r="4199" spans="1:6" x14ac:dyDescent="0.2">
      <c r="A4199"/>
      <c r="B4199"/>
      <c r="C4199"/>
      <c r="D4199"/>
      <c r="E4199"/>
      <c r="F4199"/>
    </row>
    <row r="4200" spans="1:6" x14ac:dyDescent="0.2">
      <c r="A4200"/>
      <c r="B4200"/>
      <c r="C4200"/>
      <c r="D4200"/>
      <c r="E4200"/>
      <c r="F4200"/>
    </row>
    <row r="4201" spans="1:6" x14ac:dyDescent="0.2">
      <c r="A4201"/>
      <c r="B4201"/>
      <c r="C4201"/>
      <c r="D4201"/>
      <c r="E4201"/>
      <c r="F4201"/>
    </row>
    <row r="4202" spans="1:6" x14ac:dyDescent="0.2">
      <c r="A4202"/>
      <c r="B4202"/>
      <c r="C4202"/>
      <c r="D4202"/>
      <c r="E4202"/>
      <c r="F4202"/>
    </row>
    <row r="4203" spans="1:6" x14ac:dyDescent="0.2">
      <c r="A4203"/>
      <c r="B4203"/>
      <c r="C4203"/>
      <c r="D4203"/>
      <c r="E4203"/>
      <c r="F4203"/>
    </row>
    <row r="4204" spans="1:6" x14ac:dyDescent="0.2">
      <c r="A4204"/>
      <c r="B4204"/>
      <c r="C4204"/>
      <c r="D4204"/>
      <c r="E4204"/>
      <c r="F4204"/>
    </row>
    <row r="4205" spans="1:6" x14ac:dyDescent="0.2">
      <c r="A4205"/>
      <c r="B4205"/>
      <c r="C4205"/>
      <c r="D4205"/>
      <c r="E4205"/>
      <c r="F4205"/>
    </row>
    <row r="4206" spans="1:6" x14ac:dyDescent="0.2">
      <c r="A4206"/>
      <c r="B4206"/>
      <c r="C4206"/>
      <c r="D4206"/>
      <c r="E4206"/>
      <c r="F4206"/>
    </row>
    <row r="4207" spans="1:6" x14ac:dyDescent="0.2">
      <c r="A4207"/>
      <c r="B4207"/>
      <c r="C4207"/>
      <c r="D4207"/>
      <c r="E4207"/>
      <c r="F4207"/>
    </row>
    <row r="4208" spans="1:6" x14ac:dyDescent="0.2">
      <c r="A4208"/>
      <c r="B4208"/>
      <c r="C4208"/>
      <c r="D4208"/>
      <c r="E4208"/>
      <c r="F4208"/>
    </row>
    <row r="4209" spans="1:6" x14ac:dyDescent="0.2">
      <c r="A4209"/>
      <c r="B4209"/>
      <c r="C4209"/>
      <c r="D4209"/>
      <c r="E4209"/>
      <c r="F4209"/>
    </row>
    <row r="4210" spans="1:6" x14ac:dyDescent="0.2">
      <c r="A4210"/>
      <c r="B4210"/>
      <c r="C4210"/>
      <c r="D4210"/>
      <c r="E4210"/>
      <c r="F4210"/>
    </row>
    <row r="4211" spans="1:6" x14ac:dyDescent="0.2">
      <c r="A4211"/>
      <c r="B4211"/>
      <c r="C4211"/>
      <c r="D4211"/>
      <c r="E4211"/>
      <c r="F4211"/>
    </row>
    <row r="4212" spans="1:6" x14ac:dyDescent="0.2">
      <c r="A4212"/>
      <c r="B4212"/>
      <c r="C4212"/>
      <c r="D4212"/>
      <c r="E4212"/>
      <c r="F4212"/>
    </row>
    <row r="4213" spans="1:6" x14ac:dyDescent="0.2">
      <c r="A4213"/>
      <c r="B4213"/>
      <c r="C4213"/>
      <c r="D4213"/>
      <c r="E4213"/>
      <c r="F4213"/>
    </row>
    <row r="4214" spans="1:6" x14ac:dyDescent="0.2">
      <c r="A4214"/>
      <c r="B4214"/>
      <c r="C4214"/>
      <c r="D4214"/>
      <c r="E4214"/>
      <c r="F4214"/>
    </row>
    <row r="4215" spans="1:6" x14ac:dyDescent="0.2">
      <c r="A4215"/>
      <c r="B4215"/>
      <c r="C4215"/>
      <c r="D4215"/>
      <c r="E4215"/>
      <c r="F4215"/>
    </row>
    <row r="4216" spans="1:6" x14ac:dyDescent="0.2">
      <c r="A4216"/>
      <c r="B4216"/>
      <c r="C4216"/>
      <c r="D4216"/>
      <c r="E4216"/>
      <c r="F4216"/>
    </row>
    <row r="4217" spans="1:6" x14ac:dyDescent="0.2">
      <c r="A4217"/>
      <c r="B4217"/>
      <c r="C4217"/>
      <c r="D4217"/>
      <c r="E4217"/>
      <c r="F4217"/>
    </row>
    <row r="4218" spans="1:6" x14ac:dyDescent="0.2">
      <c r="A4218"/>
      <c r="B4218"/>
      <c r="C4218"/>
      <c r="D4218"/>
      <c r="E4218"/>
      <c r="F4218"/>
    </row>
    <row r="4219" spans="1:6" x14ac:dyDescent="0.2">
      <c r="A4219"/>
      <c r="B4219"/>
      <c r="C4219"/>
      <c r="D4219"/>
      <c r="E4219"/>
      <c r="F4219"/>
    </row>
    <row r="4220" spans="1:6" x14ac:dyDescent="0.2">
      <c r="A4220"/>
      <c r="B4220"/>
      <c r="C4220"/>
      <c r="D4220"/>
      <c r="E4220"/>
      <c r="F4220"/>
    </row>
    <row r="4221" spans="1:6" x14ac:dyDescent="0.2">
      <c r="A4221"/>
      <c r="B4221"/>
      <c r="C4221"/>
      <c r="D4221"/>
      <c r="E4221"/>
      <c r="F4221"/>
    </row>
    <row r="4222" spans="1:6" x14ac:dyDescent="0.2">
      <c r="A4222"/>
      <c r="B4222"/>
      <c r="C4222"/>
      <c r="D4222"/>
      <c r="E4222"/>
      <c r="F4222"/>
    </row>
    <row r="4224" spans="1:6" ht="13.5" thickBot="1" x14ac:dyDescent="0.25"/>
    <row r="4225" spans="1:6" ht="15" x14ac:dyDescent="0.2">
      <c r="A4225" s="61" t="s">
        <v>1853</v>
      </c>
      <c r="B4225" s="62"/>
      <c r="C4225" s="62"/>
      <c r="D4225" s="62"/>
      <c r="E4225" s="62"/>
      <c r="F4225" s="63"/>
    </row>
    <row r="4226" spans="1:6" ht="15" x14ac:dyDescent="0.2">
      <c r="A4226" s="67" t="s">
        <v>1862</v>
      </c>
      <c r="B4226" s="68"/>
      <c r="C4226" s="68"/>
      <c r="D4226" s="68"/>
      <c r="E4226" s="68"/>
      <c r="F4226" s="69"/>
    </row>
    <row r="4227" spans="1:6" ht="15.75" thickBot="1" x14ac:dyDescent="0.25">
      <c r="A4227" s="64" t="s">
        <v>1856</v>
      </c>
      <c r="B4227" s="65"/>
      <c r="C4227" s="65"/>
      <c r="D4227" s="65"/>
      <c r="E4227" s="65"/>
      <c r="F4227" s="66"/>
    </row>
    <row r="4229" spans="1:6" x14ac:dyDescent="0.2">
      <c r="A4229" s="21" t="s">
        <v>1864</v>
      </c>
      <c r="B4229" s="27" t="s">
        <v>1849</v>
      </c>
      <c r="C4229" s="27" t="s">
        <v>1850</v>
      </c>
      <c r="D4229" s="27" t="s">
        <v>1860</v>
      </c>
      <c r="E4229" s="27" t="s">
        <v>1861</v>
      </c>
      <c r="F4229" s="31" t="s">
        <v>1863</v>
      </c>
    </row>
    <row r="4230" spans="1:6" x14ac:dyDescent="0.2">
      <c r="A4230" s="24" t="s">
        <v>2</v>
      </c>
      <c r="B4230" s="23">
        <v>320373912.99999994</v>
      </c>
      <c r="C4230" s="23">
        <v>320373912.99999994</v>
      </c>
      <c r="D4230" s="23">
        <v>-101917067.19</v>
      </c>
      <c r="E4230" s="23">
        <v>218456845.81</v>
      </c>
      <c r="F4230" s="31">
        <v>0.318119119736194</v>
      </c>
    </row>
    <row r="4231" spans="1:6" x14ac:dyDescent="0.2">
      <c r="A4231" s="33" t="s">
        <v>483</v>
      </c>
      <c r="B4231" s="23">
        <v>320373912.99999994</v>
      </c>
      <c r="C4231" s="23">
        <v>320373912.99999994</v>
      </c>
      <c r="D4231" s="23">
        <v>-101917067.19</v>
      </c>
      <c r="E4231" s="23">
        <v>218456845.81</v>
      </c>
      <c r="F4231" s="31">
        <v>0.318119119736194</v>
      </c>
    </row>
    <row r="4232" spans="1:6" x14ac:dyDescent="0.2">
      <c r="A4232" s="34" t="s">
        <v>1429</v>
      </c>
      <c r="B4232" s="23">
        <v>320373912.99999994</v>
      </c>
      <c r="C4232" s="23">
        <v>320373912.99999994</v>
      </c>
      <c r="D4232" s="23">
        <v>-101917067.19</v>
      </c>
      <c r="E4232" s="23">
        <v>218456845.81</v>
      </c>
      <c r="F4232" s="31">
        <v>0.318119119736194</v>
      </c>
    </row>
    <row r="4233" spans="1:6" x14ac:dyDescent="0.2">
      <c r="A4233" s="35" t="s">
        <v>1441</v>
      </c>
      <c r="B4233" s="23">
        <v>320373912.99999994</v>
      </c>
      <c r="C4233" s="23">
        <v>320373912.99999994</v>
      </c>
      <c r="D4233" s="23">
        <v>-101917067.19</v>
      </c>
      <c r="E4233" s="23">
        <v>218456845.81</v>
      </c>
      <c r="F4233" s="31">
        <v>0.318119119736194</v>
      </c>
    </row>
    <row r="4234" spans="1:6" x14ac:dyDescent="0.2">
      <c r="A4234" s="36" t="s">
        <v>1447</v>
      </c>
      <c r="B4234" s="23">
        <v>320373912.99999994</v>
      </c>
      <c r="C4234" s="23">
        <v>320373912.99999994</v>
      </c>
      <c r="D4234" s="23">
        <v>-101917067.19</v>
      </c>
      <c r="E4234" s="23">
        <v>218456845.81</v>
      </c>
      <c r="F4234" s="31">
        <v>0.318119119736194</v>
      </c>
    </row>
    <row r="4235" spans="1:6" x14ac:dyDescent="0.2">
      <c r="A4235" s="37" t="s">
        <v>121</v>
      </c>
      <c r="B4235" s="23">
        <v>27593944.210000001</v>
      </c>
      <c r="C4235" s="23">
        <v>30273321.969999999</v>
      </c>
      <c r="D4235" s="23">
        <v>-4498335.87</v>
      </c>
      <c r="E4235" s="23">
        <v>25774986.100000001</v>
      </c>
      <c r="F4235" s="31">
        <v>0.14859075837325428</v>
      </c>
    </row>
    <row r="4236" spans="1:6" x14ac:dyDescent="0.2">
      <c r="A4236" s="38" t="s">
        <v>351</v>
      </c>
      <c r="B4236" s="23">
        <v>27593944.210000001</v>
      </c>
      <c r="C4236" s="23">
        <v>30273321.969999999</v>
      </c>
      <c r="D4236" s="23">
        <v>-4498335.87</v>
      </c>
      <c r="E4236" s="23">
        <v>25774986.100000001</v>
      </c>
      <c r="F4236" s="31">
        <v>0.14859075837325428</v>
      </c>
    </row>
    <row r="4237" spans="1:6" x14ac:dyDescent="0.2">
      <c r="A4237" s="37" t="s">
        <v>223</v>
      </c>
      <c r="B4237" s="23">
        <v>255910151.82999998</v>
      </c>
      <c r="C4237" s="23">
        <v>253230774.06999999</v>
      </c>
      <c r="D4237" s="23">
        <v>-96568731.319999993</v>
      </c>
      <c r="E4237" s="23">
        <v>156662042.75</v>
      </c>
      <c r="F4237" s="31">
        <v>0.38134674458368051</v>
      </c>
    </row>
    <row r="4238" spans="1:6" x14ac:dyDescent="0.2">
      <c r="A4238" s="38" t="s">
        <v>228</v>
      </c>
      <c r="B4238" s="23">
        <v>255910151.82999998</v>
      </c>
      <c r="C4238" s="23">
        <v>253230774.06999999</v>
      </c>
      <c r="D4238" s="23">
        <v>-96568731.319999993</v>
      </c>
      <c r="E4238" s="23">
        <v>156662042.75</v>
      </c>
      <c r="F4238" s="31">
        <v>0.38134674458368051</v>
      </c>
    </row>
    <row r="4239" spans="1:6" x14ac:dyDescent="0.2">
      <c r="A4239" s="37" t="s">
        <v>231</v>
      </c>
      <c r="B4239" s="23">
        <v>36869816.960000001</v>
      </c>
      <c r="C4239" s="23">
        <v>36869816.960000001</v>
      </c>
      <c r="D4239" s="23">
        <v>-850000</v>
      </c>
      <c r="E4239" s="23">
        <v>36019816.960000001</v>
      </c>
      <c r="F4239" s="31">
        <v>2.3054087871446811E-2</v>
      </c>
    </row>
    <row r="4240" spans="1:6" x14ac:dyDescent="0.2">
      <c r="A4240" s="38" t="s">
        <v>670</v>
      </c>
      <c r="B4240" s="23">
        <v>35719816.960000001</v>
      </c>
      <c r="C4240" s="23">
        <v>35719816.960000001</v>
      </c>
      <c r="D4240" s="23">
        <v>0</v>
      </c>
      <c r="E4240" s="23">
        <v>35719816.960000001</v>
      </c>
      <c r="F4240" s="31">
        <v>0</v>
      </c>
    </row>
    <row r="4241" spans="1:6" x14ac:dyDescent="0.2">
      <c r="A4241" s="38" t="s">
        <v>948</v>
      </c>
      <c r="B4241" s="23">
        <v>1150000</v>
      </c>
      <c r="C4241" s="23">
        <v>1150000</v>
      </c>
      <c r="D4241" s="23">
        <v>-850000</v>
      </c>
      <c r="E4241" s="23">
        <v>300000</v>
      </c>
      <c r="F4241" s="31">
        <v>0.73913043478260865</v>
      </c>
    </row>
    <row r="4242" spans="1:6" x14ac:dyDescent="0.2">
      <c r="A4242" s="24" t="s">
        <v>1858</v>
      </c>
      <c r="B4242" s="23">
        <v>320373912.99999994</v>
      </c>
      <c r="C4242" s="23">
        <v>320373912.99999994</v>
      </c>
      <c r="D4242" s="23">
        <v>-101917067.19</v>
      </c>
      <c r="E4242" s="23">
        <v>218456845.81</v>
      </c>
      <c r="F4242" s="31">
        <v>0.318119119736194</v>
      </c>
    </row>
    <row r="4243" spans="1:6" x14ac:dyDescent="0.2">
      <c r="A4243" s="24"/>
      <c r="B4243" s="23"/>
      <c r="C4243" s="23"/>
      <c r="D4243" s="23"/>
      <c r="E4243" s="23"/>
      <c r="F4243" s="31"/>
    </row>
    <row r="4244" spans="1:6" ht="16.5" thickBot="1" x14ac:dyDescent="0.25">
      <c r="A4244" s="25" t="s">
        <v>1859</v>
      </c>
      <c r="B4244" s="26">
        <f>+GETPIVOTDATA(" Asignación inicial",$A$4229)+GETPIVOTDATA(" Asignación inicial",$A$4)</f>
        <v>602109126.01999998</v>
      </c>
      <c r="C4244" s="26">
        <f>+GETPIVOTDATA(" Codificado Actual",$A$4229)+GETPIVOTDATA(" Codificado Actual",$A$4)</f>
        <v>597808339.3599999</v>
      </c>
      <c r="D4244" s="26">
        <f>+GETPIVOTDATA(" Reformas",$A$4229)+GETPIVOTDATA(" Reformas",$A$4)</f>
        <v>-128337018.53999999</v>
      </c>
      <c r="E4244" s="29">
        <f>+GETPIVOTDATA(" Codificado con Reforma",$A$4229)+GETPIVOTDATA(" Codificado con Reforma",$A$4)</f>
        <v>469471320.81999981</v>
      </c>
      <c r="F4244" s="32">
        <f>+D4244*(-1)/C4244</f>
        <v>0.21467920417000991</v>
      </c>
    </row>
    <row r="4245" spans="1:6" ht="13.5" thickTop="1" x14ac:dyDescent="0.2"/>
    <row r="4246" spans="1:6" x14ac:dyDescent="0.2">
      <c r="D4246" s="30"/>
    </row>
  </sheetData>
  <mergeCells count="5">
    <mergeCell ref="A1:F1"/>
    <mergeCell ref="A2:F2"/>
    <mergeCell ref="A4225:F4225"/>
    <mergeCell ref="A4226:F4226"/>
    <mergeCell ref="A4227:F4227"/>
  </mergeCell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zoomScale="80" zoomScaleNormal="80" workbookViewId="0">
      <selection activeCell="A6" sqref="A6"/>
    </sheetView>
  </sheetViews>
  <sheetFormatPr baseColWidth="10" defaultColWidth="41.85546875" defaultRowHeight="12.75" x14ac:dyDescent="0.2"/>
  <cols>
    <col min="1" max="1" width="40.5703125" style="21" bestFit="1" customWidth="1"/>
    <col min="2" max="2" width="17.85546875" style="21" customWidth="1"/>
    <col min="3" max="3" width="17.7109375" style="21" customWidth="1"/>
    <col min="4" max="4" width="18.5703125" style="21" bestFit="1" customWidth="1"/>
    <col min="5" max="5" width="23.7109375" style="28" bestFit="1" customWidth="1"/>
    <col min="6" max="6" width="13.140625" style="28" bestFit="1" customWidth="1"/>
    <col min="7" max="7" width="41.85546875" style="21"/>
    <col min="8" max="8" width="43.42578125" style="21" customWidth="1"/>
    <col min="9" max="12" width="19.140625" style="21" customWidth="1"/>
    <col min="13" max="13" width="13.140625" style="21" bestFit="1" customWidth="1"/>
    <col min="14" max="16384" width="41.85546875" style="21"/>
  </cols>
  <sheetData>
    <row r="1" spans="1:6" ht="15" x14ac:dyDescent="0.2">
      <c r="A1" s="61" t="s">
        <v>1853</v>
      </c>
      <c r="B1" s="62"/>
      <c r="C1" s="62"/>
      <c r="D1" s="62"/>
      <c r="E1" s="62"/>
      <c r="F1" s="63"/>
    </row>
    <row r="2" spans="1:6" ht="15" x14ac:dyDescent="0.2">
      <c r="A2" s="67" t="s">
        <v>1862</v>
      </c>
      <c r="B2" s="68"/>
      <c r="C2" s="68"/>
      <c r="D2" s="68"/>
      <c r="E2" s="68"/>
      <c r="F2" s="69"/>
    </row>
    <row r="3" spans="1:6" ht="15.75" thickBot="1" x14ac:dyDescent="0.25">
      <c r="A3" s="64" t="s">
        <v>1876</v>
      </c>
      <c r="B3" s="65"/>
      <c r="C3" s="65"/>
      <c r="D3" s="65"/>
      <c r="E3" s="65"/>
      <c r="F3" s="66"/>
    </row>
    <row r="5" spans="1:6" x14ac:dyDescent="0.2">
      <c r="A5" s="59" t="s">
        <v>1848</v>
      </c>
      <c r="B5" s="53" t="s">
        <v>1849</v>
      </c>
      <c r="C5" s="53" t="s">
        <v>1850</v>
      </c>
      <c r="D5" s="53" t="s">
        <v>1860</v>
      </c>
      <c r="E5" s="53" t="s">
        <v>1861</v>
      </c>
      <c r="F5" s="54" t="s">
        <v>1863</v>
      </c>
    </row>
    <row r="6" spans="1:6" x14ac:dyDescent="0.2">
      <c r="A6" s="24" t="s">
        <v>2</v>
      </c>
      <c r="B6" s="23">
        <v>395795114.79999995</v>
      </c>
      <c r="C6" s="23">
        <v>395800372.58999997</v>
      </c>
      <c r="D6" s="23">
        <v>-78047020.889999986</v>
      </c>
      <c r="E6" s="23">
        <v>317753351.69999993</v>
      </c>
      <c r="F6" s="31">
        <v>-0.19718784087868202</v>
      </c>
    </row>
    <row r="7" spans="1:6" x14ac:dyDescent="0.2">
      <c r="A7" s="24" t="s">
        <v>1057</v>
      </c>
      <c r="B7" s="23">
        <v>8878882</v>
      </c>
      <c r="C7" s="23">
        <v>11080754.129999997</v>
      </c>
      <c r="D7" s="23">
        <v>-2799065.4600000009</v>
      </c>
      <c r="E7" s="23">
        <v>8281688.6699999981</v>
      </c>
      <c r="F7" s="31">
        <v>-0.25260604352025284</v>
      </c>
    </row>
    <row r="8" spans="1:6" ht="25.5" x14ac:dyDescent="0.2">
      <c r="A8" s="24" t="s">
        <v>4</v>
      </c>
      <c r="B8" s="23">
        <v>74874852.789999992</v>
      </c>
      <c r="C8" s="23">
        <v>74886270.029999956</v>
      </c>
      <c r="D8" s="23">
        <v>-14682761.009999996</v>
      </c>
      <c r="E8" s="23">
        <v>60203509.020000018</v>
      </c>
      <c r="F8" s="31">
        <v>-0.19606746342310788</v>
      </c>
    </row>
    <row r="9" spans="1:6" x14ac:dyDescent="0.2">
      <c r="A9" s="24" t="s">
        <v>483</v>
      </c>
      <c r="B9" s="23">
        <v>231665781.70000002</v>
      </c>
      <c r="C9" s="23">
        <v>229461012.29000005</v>
      </c>
      <c r="D9" s="23">
        <v>-34747041.079999991</v>
      </c>
      <c r="E9" s="23">
        <v>194713971.20999998</v>
      </c>
      <c r="F9" s="31">
        <v>-0.15142895402241835</v>
      </c>
    </row>
    <row r="10" spans="1:6" x14ac:dyDescent="0.2">
      <c r="A10" s="24" t="s">
        <v>809</v>
      </c>
      <c r="B10" s="23">
        <v>33703279.339999989</v>
      </c>
      <c r="C10" s="23">
        <v>33700017.170000002</v>
      </c>
      <c r="D10" s="23">
        <v>-3214435.46</v>
      </c>
      <c r="E10" s="23">
        <v>30485581.710000001</v>
      </c>
      <c r="F10" s="31">
        <v>-9.5383792945408746E-2</v>
      </c>
    </row>
    <row r="11" spans="1:6" x14ac:dyDescent="0.2">
      <c r="A11" s="24" t="s">
        <v>1047</v>
      </c>
      <c r="B11" s="23">
        <v>46672318.969999984</v>
      </c>
      <c r="C11" s="23">
        <v>46672318.969999984</v>
      </c>
      <c r="D11" s="23">
        <v>-22603717.880000003</v>
      </c>
      <c r="E11" s="23">
        <v>24068601.089999996</v>
      </c>
      <c r="F11" s="31">
        <v>-0.48430672353197646</v>
      </c>
    </row>
    <row r="12" spans="1:6" x14ac:dyDescent="0.2">
      <c r="A12" s="24" t="s">
        <v>418</v>
      </c>
      <c r="B12" s="23">
        <v>13746781.57</v>
      </c>
      <c r="C12" s="23">
        <v>13740553.84</v>
      </c>
      <c r="D12" s="23">
        <v>-2150659.4900000002</v>
      </c>
      <c r="E12" s="23">
        <v>11589894.35</v>
      </c>
      <c r="F12" s="31">
        <v>-0.1565191268884108</v>
      </c>
    </row>
    <row r="13" spans="1:6" ht="25.5" x14ac:dyDescent="0.2">
      <c r="A13" s="24" t="s">
        <v>420</v>
      </c>
      <c r="B13" s="23">
        <v>8531767.129999999</v>
      </c>
      <c r="C13" s="23">
        <v>8024113.6200000001</v>
      </c>
      <c r="D13" s="23">
        <v>-4403757.55</v>
      </c>
      <c r="E13" s="23">
        <v>3620356.07</v>
      </c>
      <c r="F13" s="31">
        <v>-0.54881545284001099</v>
      </c>
    </row>
    <row r="14" spans="1:6" ht="25.5" x14ac:dyDescent="0.2">
      <c r="A14" s="24" t="s">
        <v>803</v>
      </c>
      <c r="B14" s="23">
        <v>5215014.4400000004</v>
      </c>
      <c r="C14" s="23">
        <v>5716440.2199999997</v>
      </c>
      <c r="D14" s="23">
        <v>2253098.0599999996</v>
      </c>
      <c r="E14" s="23">
        <v>7969538.2799999993</v>
      </c>
      <c r="F14" s="31">
        <v>0.39414355320591454</v>
      </c>
    </row>
    <row r="15" spans="1:6" x14ac:dyDescent="0.2">
      <c r="A15" s="24" t="s">
        <v>247</v>
      </c>
      <c r="B15" s="23">
        <v>205096989.03999996</v>
      </c>
      <c r="C15" s="23">
        <v>205189081.28999993</v>
      </c>
      <c r="D15" s="23">
        <v>-27407200.360000007</v>
      </c>
      <c r="E15" s="23">
        <v>177781880.92999992</v>
      </c>
      <c r="F15" s="31">
        <v>-0.13357046187689001</v>
      </c>
    </row>
    <row r="16" spans="1:6" x14ac:dyDescent="0.2">
      <c r="A16" s="24" t="s">
        <v>249</v>
      </c>
      <c r="B16" s="23">
        <v>174376077.52999997</v>
      </c>
      <c r="C16" s="23">
        <v>174319392.81999993</v>
      </c>
      <c r="D16" s="23">
        <v>-24535661.710000005</v>
      </c>
      <c r="E16" s="23">
        <v>149783731.10999992</v>
      </c>
      <c r="F16" s="31">
        <v>-0.14075118845403062</v>
      </c>
    </row>
    <row r="17" spans="1:13" x14ac:dyDescent="0.2">
      <c r="A17" s="24" t="s">
        <v>585</v>
      </c>
      <c r="B17" s="23">
        <v>10733659.409999998</v>
      </c>
      <c r="C17" s="23">
        <v>10733659.41</v>
      </c>
      <c r="D17" s="23">
        <v>-638565.63</v>
      </c>
      <c r="E17" s="23">
        <v>10095093.780000001</v>
      </c>
      <c r="F17" s="31">
        <v>-5.9491884883647525E-2</v>
      </c>
    </row>
    <row r="18" spans="1:13" x14ac:dyDescent="0.2">
      <c r="A18" s="24" t="s">
        <v>1284</v>
      </c>
      <c r="B18" s="23">
        <v>5801417.5999999996</v>
      </c>
      <c r="C18" s="23">
        <v>5789872.2199999997</v>
      </c>
      <c r="D18" s="23">
        <v>-334102.92</v>
      </c>
      <c r="E18" s="23">
        <v>5455769.2999999998</v>
      </c>
      <c r="F18" s="31">
        <v>-5.7704713904722406E-2</v>
      </c>
    </row>
    <row r="19" spans="1:13" ht="25.5" x14ac:dyDescent="0.2">
      <c r="A19" s="24" t="s">
        <v>675</v>
      </c>
      <c r="B19" s="23">
        <v>12373789.800000001</v>
      </c>
      <c r="C19" s="23">
        <v>12427810.870000001</v>
      </c>
      <c r="D19" s="23">
        <v>-1383799.2999999996</v>
      </c>
      <c r="E19" s="23">
        <v>11044011.57</v>
      </c>
      <c r="F19" s="31">
        <v>-0.11134698737171879</v>
      </c>
    </row>
    <row r="20" spans="1:13" x14ac:dyDescent="0.2">
      <c r="A20" s="24" t="s">
        <v>1098</v>
      </c>
      <c r="B20" s="23">
        <v>1812044.7000000002</v>
      </c>
      <c r="C20" s="23">
        <v>1918345.9700000004</v>
      </c>
      <c r="D20" s="23">
        <v>-515070.80000000005</v>
      </c>
      <c r="E20" s="23">
        <v>1403275.1700000002</v>
      </c>
      <c r="F20" s="31">
        <v>-0.2684973451373841</v>
      </c>
    </row>
    <row r="21" spans="1:13" x14ac:dyDescent="0.2">
      <c r="A21" s="24" t="s">
        <v>695</v>
      </c>
      <c r="B21" s="23">
        <v>142691802.45999998</v>
      </c>
      <c r="C21" s="23">
        <v>142600680.14999998</v>
      </c>
      <c r="D21" s="23">
        <v>-38598029.700000003</v>
      </c>
      <c r="E21" s="23">
        <v>104002650.45</v>
      </c>
      <c r="F21" s="31">
        <v>-0.27067212904874793</v>
      </c>
    </row>
    <row r="22" spans="1:13" x14ac:dyDescent="0.2">
      <c r="A22" s="24" t="s">
        <v>697</v>
      </c>
      <c r="B22" s="23">
        <v>21130469.129999999</v>
      </c>
      <c r="C22" s="23">
        <v>18149932.740000002</v>
      </c>
      <c r="D22" s="23">
        <v>-3197020.78</v>
      </c>
      <c r="E22" s="23">
        <v>14952911.960000005</v>
      </c>
      <c r="F22" s="31">
        <v>-0.1761450483479863</v>
      </c>
    </row>
    <row r="23" spans="1:13" x14ac:dyDescent="0.2">
      <c r="A23" s="24" t="s">
        <v>728</v>
      </c>
      <c r="B23" s="23">
        <v>60260922.369999968</v>
      </c>
      <c r="C23" s="23">
        <v>50351413.729999952</v>
      </c>
      <c r="D23" s="23">
        <v>-18284787.980000008</v>
      </c>
      <c r="E23" s="23">
        <v>32066625.749999989</v>
      </c>
      <c r="F23" s="31">
        <v>-0.36314348745099329</v>
      </c>
    </row>
    <row r="24" spans="1:13" x14ac:dyDescent="0.2">
      <c r="A24" s="24" t="s">
        <v>789</v>
      </c>
      <c r="B24" s="23">
        <v>34413202.310000002</v>
      </c>
      <c r="C24" s="23">
        <v>33744394.310000002</v>
      </c>
      <c r="D24" s="23">
        <v>-12565955</v>
      </c>
      <c r="E24" s="23">
        <v>21178439.309999999</v>
      </c>
      <c r="F24" s="31">
        <v>-0.37238644393970155</v>
      </c>
    </row>
    <row r="25" spans="1:13" x14ac:dyDescent="0.2">
      <c r="A25" s="24" t="s">
        <v>1455</v>
      </c>
      <c r="B25" s="23">
        <v>26887208.650000002</v>
      </c>
      <c r="C25" s="23">
        <v>40354939.370000012</v>
      </c>
      <c r="D25" s="23">
        <v>-4550265.9400000004</v>
      </c>
      <c r="E25" s="23">
        <v>35804673.430000007</v>
      </c>
      <c r="F25" s="31">
        <v>-0.11275610894320119</v>
      </c>
    </row>
    <row r="26" spans="1:13" x14ac:dyDescent="0.2">
      <c r="A26" s="24" t="s">
        <v>1857</v>
      </c>
      <c r="B26" s="23">
        <v>757330687.86999977</v>
      </c>
      <c r="C26" s="23">
        <v>757330687.87</v>
      </c>
      <c r="D26" s="23">
        <v>-146202910.44</v>
      </c>
      <c r="E26" s="23">
        <v>611127777.42999983</v>
      </c>
      <c r="F26" s="31">
        <v>-0.19305029200810156</v>
      </c>
    </row>
    <row r="28" spans="1:13" ht="13.5" thickBot="1" x14ac:dyDescent="0.25"/>
    <row r="29" spans="1:13" ht="15" x14ac:dyDescent="0.2">
      <c r="A29" s="61" t="s">
        <v>1853</v>
      </c>
      <c r="B29" s="62"/>
      <c r="C29" s="62"/>
      <c r="D29" s="62"/>
      <c r="E29" s="62"/>
      <c r="F29" s="63"/>
      <c r="H29" s="70" t="s">
        <v>1853</v>
      </c>
      <c r="I29" s="71"/>
      <c r="J29" s="71"/>
      <c r="K29" s="71"/>
      <c r="L29" s="71"/>
      <c r="M29" s="72"/>
    </row>
    <row r="30" spans="1:13" ht="15" x14ac:dyDescent="0.2">
      <c r="A30" s="67" t="s">
        <v>1862</v>
      </c>
      <c r="B30" s="68"/>
      <c r="C30" s="68"/>
      <c r="D30" s="68"/>
      <c r="E30" s="68"/>
      <c r="F30" s="69"/>
      <c r="H30" s="73" t="s">
        <v>1862</v>
      </c>
      <c r="I30" s="74"/>
      <c r="J30" s="74"/>
      <c r="K30" s="74"/>
      <c r="L30" s="74"/>
      <c r="M30" s="75"/>
    </row>
    <row r="31" spans="1:13" ht="15" x14ac:dyDescent="0.2">
      <c r="A31" s="67" t="s">
        <v>1856</v>
      </c>
      <c r="B31" s="68"/>
      <c r="C31" s="68"/>
      <c r="D31" s="68"/>
      <c r="E31" s="68"/>
      <c r="F31" s="69"/>
      <c r="H31" s="67" t="s">
        <v>1856</v>
      </c>
      <c r="I31" s="68"/>
      <c r="J31" s="68"/>
      <c r="K31" s="68"/>
      <c r="L31" s="68"/>
      <c r="M31" s="69"/>
    </row>
    <row r="32" spans="1:13" ht="15.75" thickBot="1" x14ac:dyDescent="0.25">
      <c r="A32" s="64" t="s">
        <v>1876</v>
      </c>
      <c r="B32" s="65"/>
      <c r="C32" s="65"/>
      <c r="D32" s="65"/>
      <c r="E32" s="65"/>
      <c r="F32" s="66"/>
      <c r="H32" s="64" t="s">
        <v>1876</v>
      </c>
      <c r="I32" s="65"/>
      <c r="J32" s="65"/>
      <c r="K32" s="65"/>
      <c r="L32" s="65"/>
      <c r="M32" s="66"/>
    </row>
    <row r="33" spans="1:13" x14ac:dyDescent="0.2">
      <c r="H33" s="55"/>
      <c r="I33" s="55"/>
      <c r="J33" s="55"/>
      <c r="K33" s="55"/>
      <c r="L33" s="56"/>
      <c r="M33" s="56"/>
    </row>
    <row r="34" spans="1:13" ht="25.5" x14ac:dyDescent="0.2">
      <c r="A34" s="22" t="s">
        <v>1848</v>
      </c>
      <c r="B34" s="27" t="s">
        <v>1849</v>
      </c>
      <c r="C34" s="27" t="s">
        <v>1850</v>
      </c>
      <c r="D34" s="27" t="s">
        <v>1860</v>
      </c>
      <c r="E34" s="27" t="s">
        <v>1861</v>
      </c>
      <c r="F34" s="31" t="s">
        <v>1863</v>
      </c>
      <c r="H34" s="59" t="s">
        <v>1875</v>
      </c>
      <c r="I34" s="53" t="s">
        <v>1849</v>
      </c>
      <c r="J34" s="53" t="s">
        <v>1850</v>
      </c>
      <c r="K34" s="53" t="s">
        <v>1860</v>
      </c>
      <c r="L34" s="53" t="s">
        <v>1861</v>
      </c>
      <c r="M34" s="54" t="s">
        <v>1863</v>
      </c>
    </row>
    <row r="35" spans="1:13" x14ac:dyDescent="0.2">
      <c r="A35" s="24" t="s">
        <v>2</v>
      </c>
      <c r="B35" s="23">
        <v>320373913</v>
      </c>
      <c r="C35" s="23">
        <v>320373913</v>
      </c>
      <c r="D35" s="23">
        <v>-101917067.19</v>
      </c>
      <c r="E35" s="23">
        <v>218456845.81000003</v>
      </c>
      <c r="F35" s="31">
        <v>0.318119119736194</v>
      </c>
      <c r="H35" s="57" t="s">
        <v>2</v>
      </c>
      <c r="I35" s="58">
        <v>320373912.99999994</v>
      </c>
      <c r="J35" s="58">
        <v>320373912.99999994</v>
      </c>
      <c r="K35" s="58">
        <v>-101917067.19</v>
      </c>
      <c r="L35" s="58">
        <v>218456845.81</v>
      </c>
      <c r="M35" s="54">
        <v>0.318119119736194</v>
      </c>
    </row>
    <row r="36" spans="1:13" x14ac:dyDescent="0.2">
      <c r="A36" s="24" t="s">
        <v>483</v>
      </c>
      <c r="B36" s="23">
        <v>320373913</v>
      </c>
      <c r="C36" s="23">
        <v>320373913</v>
      </c>
      <c r="D36" s="23">
        <v>-101917067.19</v>
      </c>
      <c r="E36" s="23">
        <v>218456845.81000003</v>
      </c>
      <c r="F36" s="31">
        <v>0.318119119736194</v>
      </c>
      <c r="H36" s="57" t="s">
        <v>483</v>
      </c>
      <c r="I36" s="58">
        <v>320373912.99999994</v>
      </c>
      <c r="J36" s="58">
        <v>320373912.99999994</v>
      </c>
      <c r="K36" s="58">
        <v>-101917067.19</v>
      </c>
      <c r="L36" s="58">
        <v>218456845.81</v>
      </c>
      <c r="M36" s="54">
        <v>0.318119119736194</v>
      </c>
    </row>
    <row r="37" spans="1:13" x14ac:dyDescent="0.2">
      <c r="A37" s="24" t="s">
        <v>1858</v>
      </c>
      <c r="B37" s="23">
        <v>320373913</v>
      </c>
      <c r="C37" s="23">
        <v>320373913</v>
      </c>
      <c r="D37" s="23">
        <v>-101917067.19</v>
      </c>
      <c r="E37" s="23">
        <v>218456845.81000003</v>
      </c>
      <c r="F37" s="31">
        <v>0.318119119736194</v>
      </c>
      <c r="H37" s="57" t="s">
        <v>121</v>
      </c>
      <c r="I37" s="58">
        <v>27593944.210000001</v>
      </c>
      <c r="J37" s="58">
        <v>30273321.969999999</v>
      </c>
      <c r="K37" s="58">
        <v>-4498335.87</v>
      </c>
      <c r="L37" s="58">
        <v>25774986.100000001</v>
      </c>
      <c r="M37" s="54">
        <v>0.14859075837325428</v>
      </c>
    </row>
    <row r="38" spans="1:13" x14ac:dyDescent="0.2">
      <c r="H38" s="57" t="s">
        <v>223</v>
      </c>
      <c r="I38" s="58">
        <v>255910151.82999998</v>
      </c>
      <c r="J38" s="58">
        <v>253230774.06999999</v>
      </c>
      <c r="K38" s="58">
        <v>-96568731.319999993</v>
      </c>
      <c r="L38" s="58">
        <v>156662042.75</v>
      </c>
      <c r="M38" s="54">
        <v>0.38134674458368051</v>
      </c>
    </row>
    <row r="39" spans="1:13" ht="16.5" thickBot="1" x14ac:dyDescent="0.25">
      <c r="A39" s="25" t="s">
        <v>1859</v>
      </c>
      <c r="B39" s="26">
        <f>+GETPIVOTDATA(" Asignación inicial",$A$34)+GETPIVOTDATA(" Asignación inicial",$A$5)</f>
        <v>1077704600.8699999</v>
      </c>
      <c r="C39" s="26">
        <f>+GETPIVOTDATA(" Codificado Actual",$A$34)+GETPIVOTDATA(" Codificado Actual",$A$5)</f>
        <v>1077704600.8699999</v>
      </c>
      <c r="D39" s="26">
        <f>+GETPIVOTDATA(" Reformas",$A$34)+GETPIVOTDATA(" Reformas",$A$5)</f>
        <v>-248119977.63</v>
      </c>
      <c r="E39" s="29">
        <f>+GETPIVOTDATA(" Codificado con Reforma",$A$34)+GETPIVOTDATA(" Codificado con Reforma",$A$5)</f>
        <v>829584623.23999989</v>
      </c>
      <c r="F39" s="32">
        <f>+D39*(-1)/C39</f>
        <v>0.23023004395610808</v>
      </c>
      <c r="H39" s="57" t="s">
        <v>231</v>
      </c>
      <c r="I39" s="58">
        <v>36869816.960000001</v>
      </c>
      <c r="J39" s="58">
        <v>36869816.960000001</v>
      </c>
      <c r="K39" s="58">
        <v>-850000</v>
      </c>
      <c r="L39" s="58">
        <v>36019816.960000001</v>
      </c>
      <c r="M39" s="54">
        <v>2.3054087871446811E-2</v>
      </c>
    </row>
    <row r="40" spans="1:13" ht="13.5" thickTop="1" x14ac:dyDescent="0.2">
      <c r="H40" s="57" t="s">
        <v>1858</v>
      </c>
      <c r="I40" s="58">
        <v>320373912.99999994</v>
      </c>
      <c r="J40" s="58">
        <v>320373912.99999994</v>
      </c>
      <c r="K40" s="58">
        <v>-101917067.19</v>
      </c>
      <c r="L40" s="58">
        <v>218456845.81</v>
      </c>
      <c r="M40" s="54">
        <v>0.318119119736194</v>
      </c>
    </row>
    <row r="41" spans="1:13" x14ac:dyDescent="0.2">
      <c r="D41" s="30"/>
    </row>
  </sheetData>
  <mergeCells count="11">
    <mergeCell ref="H29:M29"/>
    <mergeCell ref="H30:M30"/>
    <mergeCell ref="H32:M32"/>
    <mergeCell ref="A31:F31"/>
    <mergeCell ref="H31:M31"/>
    <mergeCell ref="A1:F1"/>
    <mergeCell ref="A3:F3"/>
    <mergeCell ref="A29:F29"/>
    <mergeCell ref="A30:F30"/>
    <mergeCell ref="A32:F32"/>
    <mergeCell ref="A2:F2"/>
  </mergeCells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opLeftCell="A31" zoomScale="80" zoomScaleNormal="80" workbookViewId="0">
      <selection activeCell="A6" sqref="A6"/>
    </sheetView>
  </sheetViews>
  <sheetFormatPr baseColWidth="10" defaultRowHeight="12.75" x14ac:dyDescent="0.2"/>
  <cols>
    <col min="1" max="1" width="61.140625" customWidth="1"/>
    <col min="2" max="3" width="18.28515625" bestFit="1" customWidth="1"/>
    <col min="4" max="4" width="16.5703125" bestFit="1" customWidth="1"/>
    <col min="5" max="5" width="13.7109375" bestFit="1" customWidth="1"/>
    <col min="6" max="6" width="16.5703125" bestFit="1" customWidth="1"/>
    <col min="7" max="7" width="7.5703125" bestFit="1" customWidth="1"/>
  </cols>
  <sheetData>
    <row r="1" spans="1:7" ht="15" x14ac:dyDescent="0.2">
      <c r="A1" s="76" t="s">
        <v>1853</v>
      </c>
      <c r="B1" s="77"/>
      <c r="C1" s="77"/>
      <c r="D1" s="77"/>
      <c r="E1" s="77"/>
      <c r="F1" s="77"/>
      <c r="G1" s="78"/>
    </row>
    <row r="2" spans="1:7" ht="15" x14ac:dyDescent="0.2">
      <c r="A2" s="79" t="s">
        <v>1854</v>
      </c>
      <c r="B2" s="80"/>
      <c r="C2" s="80"/>
      <c r="D2" s="80"/>
      <c r="E2" s="80"/>
      <c r="F2" s="80"/>
      <c r="G2" s="81"/>
    </row>
    <row r="3" spans="1:7" ht="15.75" thickBot="1" x14ac:dyDescent="0.25">
      <c r="A3" s="82" t="s">
        <v>1855</v>
      </c>
      <c r="B3" s="83"/>
      <c r="C3" s="83"/>
      <c r="D3" s="83"/>
      <c r="E3" s="83"/>
      <c r="F3" s="83"/>
      <c r="G3" s="84"/>
    </row>
    <row r="5" spans="1:7" x14ac:dyDescent="0.2">
      <c r="A5" s="44" t="s">
        <v>1848</v>
      </c>
      <c r="B5" s="45" t="s">
        <v>1849</v>
      </c>
      <c r="C5" s="45" t="s">
        <v>1850</v>
      </c>
      <c r="D5" s="45" t="s">
        <v>1851</v>
      </c>
      <c r="E5" s="46" t="s">
        <v>1868</v>
      </c>
      <c r="F5" s="45" t="s">
        <v>1852</v>
      </c>
      <c r="G5" s="46" t="s">
        <v>1869</v>
      </c>
    </row>
    <row r="6" spans="1:7" x14ac:dyDescent="0.2">
      <c r="A6" s="13" t="s">
        <v>2</v>
      </c>
      <c r="B6" s="15">
        <v>395795114.79999995</v>
      </c>
      <c r="C6" s="15">
        <v>395800372.58999997</v>
      </c>
      <c r="D6" s="15">
        <v>190423839.09999999</v>
      </c>
      <c r="E6" s="18">
        <v>0.48111081314533161</v>
      </c>
      <c r="F6" s="15">
        <v>147985985.69</v>
      </c>
      <c r="G6" s="18">
        <v>0.37389046584676922</v>
      </c>
    </row>
    <row r="7" spans="1:7" x14ac:dyDescent="0.2">
      <c r="A7" s="14" t="s">
        <v>1057</v>
      </c>
      <c r="B7" s="15">
        <v>8878882</v>
      </c>
      <c r="C7" s="15">
        <v>11080754.129999997</v>
      </c>
      <c r="D7" s="15">
        <v>7026593.9500000002</v>
      </c>
      <c r="E7" s="18">
        <v>0.63412596900568552</v>
      </c>
      <c r="F7" s="15">
        <v>3383391.51</v>
      </c>
      <c r="G7" s="18">
        <v>0.3053394624865664</v>
      </c>
    </row>
    <row r="8" spans="1:7" x14ac:dyDescent="0.2">
      <c r="A8" s="14" t="s">
        <v>4</v>
      </c>
      <c r="B8" s="15">
        <v>74874852.789999992</v>
      </c>
      <c r="C8" s="15">
        <v>74886270.029999956</v>
      </c>
      <c r="D8" s="15">
        <v>28105975.630000003</v>
      </c>
      <c r="E8" s="18">
        <v>0.37531546996185755</v>
      </c>
      <c r="F8" s="15">
        <v>20583918</v>
      </c>
      <c r="G8" s="18">
        <v>0.27486905131947337</v>
      </c>
    </row>
    <row r="9" spans="1:7" x14ac:dyDescent="0.2">
      <c r="A9" s="14" t="s">
        <v>483</v>
      </c>
      <c r="B9" s="15">
        <v>231665781.70000002</v>
      </c>
      <c r="C9" s="15">
        <v>229461012.29000005</v>
      </c>
      <c r="D9" s="15">
        <v>120908787.32999998</v>
      </c>
      <c r="E9" s="18">
        <v>0.52692518926566767</v>
      </c>
      <c r="F9" s="15">
        <v>93754127.889999971</v>
      </c>
      <c r="G9" s="18">
        <v>0.40858412919189319</v>
      </c>
    </row>
    <row r="10" spans="1:7" x14ac:dyDescent="0.2">
      <c r="A10" s="14" t="s">
        <v>809</v>
      </c>
      <c r="B10" s="15">
        <v>33703279.339999989</v>
      </c>
      <c r="C10" s="15">
        <v>33700017.170000002</v>
      </c>
      <c r="D10" s="15">
        <v>18050521.049999997</v>
      </c>
      <c r="E10" s="18">
        <v>0.53562349713188573</v>
      </c>
      <c r="F10" s="15">
        <v>17597425.959999997</v>
      </c>
      <c r="G10" s="18">
        <v>0.52217854582179124</v>
      </c>
    </row>
    <row r="11" spans="1:7" x14ac:dyDescent="0.2">
      <c r="A11" s="14" t="s">
        <v>1047</v>
      </c>
      <c r="B11" s="15">
        <v>46672318.969999984</v>
      </c>
      <c r="C11" s="15">
        <v>46672318.969999984</v>
      </c>
      <c r="D11" s="15">
        <v>16331961.140000002</v>
      </c>
      <c r="E11" s="18">
        <v>0.34992821227712845</v>
      </c>
      <c r="F11" s="15">
        <v>12667122.330000004</v>
      </c>
      <c r="G11" s="18">
        <v>0.27140546279995587</v>
      </c>
    </row>
    <row r="12" spans="1:7" x14ac:dyDescent="0.2">
      <c r="A12" s="13" t="s">
        <v>418</v>
      </c>
      <c r="B12" s="15">
        <v>13746781.57</v>
      </c>
      <c r="C12" s="15">
        <v>13740553.84</v>
      </c>
      <c r="D12" s="15">
        <v>5823014.6100000003</v>
      </c>
      <c r="E12" s="18">
        <v>0.4237831078576087</v>
      </c>
      <c r="F12" s="15">
        <v>4299645.7800000012</v>
      </c>
      <c r="G12" s="18">
        <v>0.31291648284826334</v>
      </c>
    </row>
    <row r="13" spans="1:7" x14ac:dyDescent="0.2">
      <c r="A13" s="14" t="s">
        <v>420</v>
      </c>
      <c r="B13" s="15">
        <v>8531767.129999999</v>
      </c>
      <c r="C13" s="15">
        <v>8024113.6200000001</v>
      </c>
      <c r="D13" s="15">
        <v>1870312.73</v>
      </c>
      <c r="E13" s="18">
        <v>0.23308652127485702</v>
      </c>
      <c r="F13" s="15">
        <v>1804403.33</v>
      </c>
      <c r="G13" s="18">
        <v>0.22487260468278364</v>
      </c>
    </row>
    <row r="14" spans="1:7" x14ac:dyDescent="0.2">
      <c r="A14" s="14" t="s">
        <v>803</v>
      </c>
      <c r="B14" s="15">
        <v>5215014.4400000004</v>
      </c>
      <c r="C14" s="15">
        <v>5716440.2199999997</v>
      </c>
      <c r="D14" s="15">
        <v>3952701.8800000004</v>
      </c>
      <c r="E14" s="18">
        <v>0.6914621211590315</v>
      </c>
      <c r="F14" s="15">
        <v>2495242.4500000007</v>
      </c>
      <c r="G14" s="18">
        <v>0.43650285037005088</v>
      </c>
    </row>
    <row r="15" spans="1:7" x14ac:dyDescent="0.2">
      <c r="A15" s="13" t="s">
        <v>247</v>
      </c>
      <c r="B15" s="15">
        <v>205096989.03999996</v>
      </c>
      <c r="C15" s="15">
        <v>205189081.28999993</v>
      </c>
      <c r="D15" s="15">
        <v>119191703.32999998</v>
      </c>
      <c r="E15" s="18">
        <v>0.58088716310173838</v>
      </c>
      <c r="F15" s="15">
        <v>90442627.320000008</v>
      </c>
      <c r="G15" s="18">
        <v>0.44077699822718525</v>
      </c>
    </row>
    <row r="16" spans="1:7" x14ac:dyDescent="0.2">
      <c r="A16" s="14" t="s">
        <v>249</v>
      </c>
      <c r="B16" s="15">
        <v>174376077.52999997</v>
      </c>
      <c r="C16" s="15">
        <v>174319392.81999993</v>
      </c>
      <c r="D16" s="15">
        <v>101543317.69</v>
      </c>
      <c r="E16" s="18">
        <v>0.58251302994642928</v>
      </c>
      <c r="F16" s="15">
        <v>75988387.140000015</v>
      </c>
      <c r="G16" s="18">
        <v>0.43591470754183209</v>
      </c>
    </row>
    <row r="17" spans="1:7" x14ac:dyDescent="0.2">
      <c r="A17" s="14" t="s">
        <v>585</v>
      </c>
      <c r="B17" s="15">
        <v>10733659.409999998</v>
      </c>
      <c r="C17" s="15">
        <v>10733659.41</v>
      </c>
      <c r="D17" s="15">
        <v>6092515.0499999998</v>
      </c>
      <c r="E17" s="18">
        <v>0.56760838193951968</v>
      </c>
      <c r="F17" s="15">
        <v>5387573.3700000001</v>
      </c>
      <c r="G17" s="18">
        <v>0.50193258088482617</v>
      </c>
    </row>
    <row r="18" spans="1:7" x14ac:dyDescent="0.2">
      <c r="A18" s="14" t="s">
        <v>1284</v>
      </c>
      <c r="B18" s="15">
        <v>5801417.5999999996</v>
      </c>
      <c r="C18" s="15">
        <v>5789872.2199999997</v>
      </c>
      <c r="D18" s="15">
        <v>3942905.4899999998</v>
      </c>
      <c r="E18" s="18">
        <v>0.68100043320127024</v>
      </c>
      <c r="F18" s="15">
        <v>1981963.3</v>
      </c>
      <c r="G18" s="18">
        <v>0.34231555113663631</v>
      </c>
    </row>
    <row r="19" spans="1:7" x14ac:dyDescent="0.2">
      <c r="A19" s="14" t="s">
        <v>675</v>
      </c>
      <c r="B19" s="15">
        <v>12373789.800000001</v>
      </c>
      <c r="C19" s="15">
        <v>12427810.870000001</v>
      </c>
      <c r="D19" s="15">
        <v>6845709.7800000003</v>
      </c>
      <c r="E19" s="18">
        <v>0.55083794335212632</v>
      </c>
      <c r="F19" s="15">
        <v>6317448.1900000004</v>
      </c>
      <c r="G19" s="18">
        <v>0.50833153610745285</v>
      </c>
    </row>
    <row r="20" spans="1:7" x14ac:dyDescent="0.2">
      <c r="A20" s="14" t="s">
        <v>1098</v>
      </c>
      <c r="B20" s="15">
        <v>1812044.7000000002</v>
      </c>
      <c r="C20" s="15">
        <v>1918345.9700000004</v>
      </c>
      <c r="D20" s="15">
        <v>767255.32000000007</v>
      </c>
      <c r="E20" s="18">
        <v>0.39995669811321882</v>
      </c>
      <c r="F20" s="15">
        <v>767255.32000000007</v>
      </c>
      <c r="G20" s="18">
        <v>0.39995669811321882</v>
      </c>
    </row>
    <row r="21" spans="1:7" x14ac:dyDescent="0.2">
      <c r="A21" s="13" t="s">
        <v>695</v>
      </c>
      <c r="B21" s="15">
        <v>142691802.45999998</v>
      </c>
      <c r="C21" s="15">
        <v>142600680.14999998</v>
      </c>
      <c r="D21" s="15">
        <v>65730995.270000011</v>
      </c>
      <c r="E21" s="18">
        <v>0.46094447236056924</v>
      </c>
      <c r="F21" s="15">
        <v>43937659.520000003</v>
      </c>
      <c r="G21" s="18">
        <v>0.30811675984842779</v>
      </c>
    </row>
    <row r="22" spans="1:7" x14ac:dyDescent="0.2">
      <c r="A22" s="14" t="s">
        <v>697</v>
      </c>
      <c r="B22" s="15">
        <v>21130469.129999999</v>
      </c>
      <c r="C22" s="15">
        <v>18149932.740000002</v>
      </c>
      <c r="D22" s="15">
        <v>12287125.48</v>
      </c>
      <c r="E22" s="18">
        <v>0.67697911920746867</v>
      </c>
      <c r="F22" s="15">
        <v>7366345.9999999991</v>
      </c>
      <c r="G22" s="18">
        <v>0.40586078777942614</v>
      </c>
    </row>
    <row r="23" spans="1:7" x14ac:dyDescent="0.2">
      <c r="A23" s="14" t="s">
        <v>728</v>
      </c>
      <c r="B23" s="15">
        <v>60260922.369999968</v>
      </c>
      <c r="C23" s="15">
        <v>50351413.729999952</v>
      </c>
      <c r="D23" s="15">
        <v>16207124.480000002</v>
      </c>
      <c r="E23" s="18">
        <v>0.32188022697649921</v>
      </c>
      <c r="F23" s="15">
        <v>14767319.48000001</v>
      </c>
      <c r="G23" s="18">
        <v>0.29328510137147296</v>
      </c>
    </row>
    <row r="24" spans="1:7" x14ac:dyDescent="0.2">
      <c r="A24" s="14" t="s">
        <v>789</v>
      </c>
      <c r="B24" s="15">
        <v>34413202.310000002</v>
      </c>
      <c r="C24" s="15">
        <v>33744394.310000002</v>
      </c>
      <c r="D24" s="15">
        <v>18748340.989999998</v>
      </c>
      <c r="E24" s="18">
        <v>0.55559868159921333</v>
      </c>
      <c r="F24" s="15">
        <v>10280552.359999999</v>
      </c>
      <c r="G24" s="18">
        <v>0.30465956109792741</v>
      </c>
    </row>
    <row r="25" spans="1:7" x14ac:dyDescent="0.2">
      <c r="A25" s="14" t="s">
        <v>1455</v>
      </c>
      <c r="B25" s="15">
        <v>26887208.650000002</v>
      </c>
      <c r="C25" s="15">
        <v>40354939.370000012</v>
      </c>
      <c r="D25" s="15">
        <v>18488404.320000004</v>
      </c>
      <c r="E25" s="18">
        <v>0.45814476762030132</v>
      </c>
      <c r="F25" s="15">
        <v>11523441.679999998</v>
      </c>
      <c r="G25" s="18">
        <v>0.28555219905909612</v>
      </c>
    </row>
    <row r="26" spans="1:7" x14ac:dyDescent="0.2">
      <c r="A26" s="13" t="s">
        <v>1857</v>
      </c>
      <c r="B26" s="15">
        <v>757330687.86999977</v>
      </c>
      <c r="C26" s="15">
        <v>757330687.87</v>
      </c>
      <c r="D26" s="15">
        <v>381169552.31</v>
      </c>
      <c r="E26" s="18">
        <v>0.50330662472168353</v>
      </c>
      <c r="F26" s="15">
        <v>286665918.31000006</v>
      </c>
      <c r="G26" s="18">
        <v>0.37852146083800042</v>
      </c>
    </row>
    <row r="28" spans="1:7" ht="13.5" thickBot="1" x14ac:dyDescent="0.25"/>
    <row r="29" spans="1:7" ht="15" x14ac:dyDescent="0.2">
      <c r="A29" s="76" t="s">
        <v>1853</v>
      </c>
      <c r="B29" s="77"/>
      <c r="C29" s="77"/>
      <c r="D29" s="77"/>
      <c r="E29" s="77"/>
      <c r="F29" s="77"/>
      <c r="G29" s="78"/>
    </row>
    <row r="30" spans="1:7" ht="15" x14ac:dyDescent="0.2">
      <c r="A30" s="79" t="s">
        <v>1854</v>
      </c>
      <c r="B30" s="80"/>
      <c r="C30" s="80"/>
      <c r="D30" s="80"/>
      <c r="E30" s="80"/>
      <c r="F30" s="80"/>
      <c r="G30" s="81"/>
    </row>
    <row r="31" spans="1:7" ht="15" x14ac:dyDescent="0.2">
      <c r="A31" s="79" t="s">
        <v>1856</v>
      </c>
      <c r="B31" s="80"/>
      <c r="C31" s="80"/>
      <c r="D31" s="80"/>
      <c r="E31" s="80"/>
      <c r="F31" s="80"/>
      <c r="G31" s="81"/>
    </row>
    <row r="32" spans="1:7" ht="15.75" thickBot="1" x14ac:dyDescent="0.25">
      <c r="A32" s="82" t="s">
        <v>1855</v>
      </c>
      <c r="B32" s="83"/>
      <c r="C32" s="83"/>
      <c r="D32" s="83"/>
      <c r="E32" s="83"/>
      <c r="F32" s="83"/>
      <c r="G32" s="84"/>
    </row>
    <row r="34" spans="1:7" x14ac:dyDescent="0.2">
      <c r="A34" s="44" t="s">
        <v>1848</v>
      </c>
      <c r="B34" s="45" t="s">
        <v>1849</v>
      </c>
      <c r="C34" s="45" t="s">
        <v>1850</v>
      </c>
      <c r="D34" s="45" t="s">
        <v>1851</v>
      </c>
      <c r="E34" s="47" t="s">
        <v>1868</v>
      </c>
      <c r="F34" s="45" t="s">
        <v>1852</v>
      </c>
      <c r="G34" s="47" t="s">
        <v>1869</v>
      </c>
    </row>
    <row r="35" spans="1:7" x14ac:dyDescent="0.2">
      <c r="A35" s="13" t="s">
        <v>2</v>
      </c>
      <c r="B35" s="15">
        <v>320373913</v>
      </c>
      <c r="C35" s="15">
        <v>320373913</v>
      </c>
      <c r="D35" s="15">
        <v>170398640.60000002</v>
      </c>
      <c r="E35" s="19">
        <v>0.53187426842709262</v>
      </c>
      <c r="F35" s="15">
        <v>82946608.5</v>
      </c>
      <c r="G35" s="19">
        <v>0.25890562600207712</v>
      </c>
    </row>
    <row r="36" spans="1:7" x14ac:dyDescent="0.2">
      <c r="A36" s="14" t="s">
        <v>483</v>
      </c>
      <c r="B36" s="15">
        <v>320373913</v>
      </c>
      <c r="C36" s="15">
        <v>320373913</v>
      </c>
      <c r="D36" s="15">
        <v>170398640.60000002</v>
      </c>
      <c r="E36" s="19">
        <v>0.53187426842709262</v>
      </c>
      <c r="F36" s="15">
        <v>82946608.5</v>
      </c>
      <c r="G36" s="19">
        <v>0.25890562600207712</v>
      </c>
    </row>
    <row r="37" spans="1:7" x14ac:dyDescent="0.2">
      <c r="A37" s="13" t="s">
        <v>1858</v>
      </c>
      <c r="B37" s="15">
        <v>320373913</v>
      </c>
      <c r="C37" s="15">
        <v>320373913</v>
      </c>
      <c r="D37" s="15">
        <v>170398640.60000002</v>
      </c>
      <c r="E37" s="19">
        <v>0.53187426842709262</v>
      </c>
      <c r="F37" s="15">
        <v>82946608.5</v>
      </c>
      <c r="G37" s="19">
        <v>0.25890562600207712</v>
      </c>
    </row>
    <row r="39" spans="1:7" ht="16.5" thickBot="1" x14ac:dyDescent="0.25">
      <c r="A39" s="16" t="s">
        <v>1859</v>
      </c>
      <c r="B39" s="17">
        <f>+GETPIVOTDATA(" Asignación inicial",$A$34)+GETPIVOTDATA(" Asignación inicial",$A$5)</f>
        <v>1077704600.8699999</v>
      </c>
      <c r="C39" s="17">
        <f>+GETPIVOTDATA(" Codificado Actual",$A$34)+GETPIVOTDATA(" Codificado Actual",$A$5)</f>
        <v>1077704600.8699999</v>
      </c>
      <c r="D39" s="17">
        <f>+GETPIVOTDATA(" Comprometido",$A$34)+GETPIVOTDATA(" Comprometido",$A$5)</f>
        <v>551568192.91000009</v>
      </c>
      <c r="E39" s="20">
        <f>+D39/C39</f>
        <v>0.51179905185960506</v>
      </c>
      <c r="F39" s="17">
        <f>+GETPIVOTDATA(" Devengado",$A$34)+GETPIVOTDATA(" Devengado",$A$5)</f>
        <v>369612526.81000006</v>
      </c>
      <c r="G39" s="20">
        <f>+F39/C39</f>
        <v>0.34296274369769092</v>
      </c>
    </row>
    <row r="40" spans="1:7" ht="13.5" thickTop="1" x14ac:dyDescent="0.2"/>
    <row r="49" spans="1:5" x14ac:dyDescent="0.2">
      <c r="A49" s="12" t="s">
        <v>1848</v>
      </c>
      <c r="B49" s="15" t="s">
        <v>1849</v>
      </c>
      <c r="C49" s="15" t="s">
        <v>1850</v>
      </c>
      <c r="D49" s="15" t="s">
        <v>1851</v>
      </c>
      <c r="E49" s="15" t="s">
        <v>1852</v>
      </c>
    </row>
    <row r="50" spans="1:5" x14ac:dyDescent="0.2">
      <c r="A50" s="13" t="s">
        <v>2</v>
      </c>
      <c r="B50" s="15">
        <v>395795114.79999995</v>
      </c>
      <c r="C50" s="15">
        <v>395800372.58999997</v>
      </c>
      <c r="D50" s="15">
        <v>190423839.09999999</v>
      </c>
      <c r="E50" s="15">
        <v>147985985.69</v>
      </c>
    </row>
    <row r="51" spans="1:5" x14ac:dyDescent="0.2">
      <c r="A51" s="14" t="s">
        <v>1057</v>
      </c>
      <c r="B51" s="15">
        <v>8878882</v>
      </c>
      <c r="C51" s="15">
        <v>11080754.129999997</v>
      </c>
      <c r="D51" s="15">
        <v>7026593.9500000002</v>
      </c>
      <c r="E51" s="15">
        <v>3383391.51</v>
      </c>
    </row>
    <row r="52" spans="1:5" x14ac:dyDescent="0.2">
      <c r="A52" s="14" t="s">
        <v>4</v>
      </c>
      <c r="B52" s="15">
        <v>74874852.789999992</v>
      </c>
      <c r="C52" s="15">
        <v>74886270.029999956</v>
      </c>
      <c r="D52" s="15">
        <v>28105975.630000003</v>
      </c>
      <c r="E52" s="15">
        <v>20583918</v>
      </c>
    </row>
    <row r="53" spans="1:5" x14ac:dyDescent="0.2">
      <c r="A53" s="14" t="s">
        <v>483</v>
      </c>
      <c r="B53" s="15">
        <v>231665781.70000002</v>
      </c>
      <c r="C53" s="15">
        <v>229461012.29000005</v>
      </c>
      <c r="D53" s="15">
        <v>120908787.32999998</v>
      </c>
      <c r="E53" s="15">
        <v>93754127.889999971</v>
      </c>
    </row>
    <row r="54" spans="1:5" x14ac:dyDescent="0.2">
      <c r="A54" s="14" t="s">
        <v>809</v>
      </c>
      <c r="B54" s="15">
        <v>33703279.339999989</v>
      </c>
      <c r="C54" s="15">
        <v>33700017.170000002</v>
      </c>
      <c r="D54" s="15">
        <v>18050521.049999997</v>
      </c>
      <c r="E54" s="15">
        <v>17597425.959999997</v>
      </c>
    </row>
    <row r="55" spans="1:5" x14ac:dyDescent="0.2">
      <c r="A55" s="14" t="s">
        <v>1047</v>
      </c>
      <c r="B55" s="15">
        <v>46672318.969999984</v>
      </c>
      <c r="C55" s="15">
        <v>46672318.969999984</v>
      </c>
      <c r="D55" s="15">
        <v>16331961.140000002</v>
      </c>
      <c r="E55" s="15">
        <v>12667122.330000004</v>
      </c>
    </row>
    <row r="56" spans="1:5" x14ac:dyDescent="0.2">
      <c r="A56" s="13" t="s">
        <v>418</v>
      </c>
      <c r="B56" s="15">
        <v>13746781.57</v>
      </c>
      <c r="C56" s="15">
        <v>13740553.84</v>
      </c>
      <c r="D56" s="15">
        <v>5823014.6100000003</v>
      </c>
      <c r="E56" s="15">
        <v>4299645.7800000012</v>
      </c>
    </row>
    <row r="57" spans="1:5" x14ac:dyDescent="0.2">
      <c r="A57" s="14" t="s">
        <v>420</v>
      </c>
      <c r="B57" s="15">
        <v>8531767.129999999</v>
      </c>
      <c r="C57" s="15">
        <v>8024113.6200000001</v>
      </c>
      <c r="D57" s="15">
        <v>1870312.73</v>
      </c>
      <c r="E57" s="15">
        <v>1804403.33</v>
      </c>
    </row>
    <row r="58" spans="1:5" x14ac:dyDescent="0.2">
      <c r="A58" s="14" t="s">
        <v>803</v>
      </c>
      <c r="B58" s="15">
        <v>5215014.4400000004</v>
      </c>
      <c r="C58" s="15">
        <v>5716440.2199999997</v>
      </c>
      <c r="D58" s="15">
        <v>3952701.8800000004</v>
      </c>
      <c r="E58" s="15">
        <v>2495242.4500000007</v>
      </c>
    </row>
    <row r="59" spans="1:5" x14ac:dyDescent="0.2">
      <c r="A59" s="13" t="s">
        <v>247</v>
      </c>
      <c r="B59" s="15">
        <v>205096989.03999996</v>
      </c>
      <c r="C59" s="15">
        <v>205189081.28999993</v>
      </c>
      <c r="D59" s="15">
        <v>119191703.32999998</v>
      </c>
      <c r="E59" s="15">
        <v>90442627.320000008</v>
      </c>
    </row>
    <row r="60" spans="1:5" x14ac:dyDescent="0.2">
      <c r="A60" s="14" t="s">
        <v>249</v>
      </c>
      <c r="B60" s="15">
        <v>174376077.52999997</v>
      </c>
      <c r="C60" s="15">
        <v>174319392.81999993</v>
      </c>
      <c r="D60" s="15">
        <v>101543317.69</v>
      </c>
      <c r="E60" s="15">
        <v>75988387.140000015</v>
      </c>
    </row>
    <row r="61" spans="1:5" x14ac:dyDescent="0.2">
      <c r="A61" s="14" t="s">
        <v>585</v>
      </c>
      <c r="B61" s="15">
        <v>10733659.409999998</v>
      </c>
      <c r="C61" s="15">
        <v>10733659.41</v>
      </c>
      <c r="D61" s="15">
        <v>6092515.0499999998</v>
      </c>
      <c r="E61" s="15">
        <v>5387573.3700000001</v>
      </c>
    </row>
    <row r="62" spans="1:5" x14ac:dyDescent="0.2">
      <c r="A62" s="14" t="s">
        <v>1284</v>
      </c>
      <c r="B62" s="15">
        <v>5801417.5999999996</v>
      </c>
      <c r="C62" s="15">
        <v>5789872.2199999997</v>
      </c>
      <c r="D62" s="15">
        <v>3942905.4899999998</v>
      </c>
      <c r="E62" s="15">
        <v>1981963.3</v>
      </c>
    </row>
    <row r="63" spans="1:5" x14ac:dyDescent="0.2">
      <c r="A63" s="14" t="s">
        <v>675</v>
      </c>
      <c r="B63" s="15">
        <v>12373789.800000001</v>
      </c>
      <c r="C63" s="15">
        <v>12427810.870000001</v>
      </c>
      <c r="D63" s="15">
        <v>6845709.7800000003</v>
      </c>
      <c r="E63" s="15">
        <v>6317448.1900000004</v>
      </c>
    </row>
    <row r="64" spans="1:5" x14ac:dyDescent="0.2">
      <c r="A64" s="14" t="s">
        <v>1098</v>
      </c>
      <c r="B64" s="15">
        <v>1812044.7000000002</v>
      </c>
      <c r="C64" s="15">
        <v>1918345.9700000004</v>
      </c>
      <c r="D64" s="15">
        <v>767255.32000000007</v>
      </c>
      <c r="E64" s="15">
        <v>767255.32000000007</v>
      </c>
    </row>
    <row r="65" spans="1:5" x14ac:dyDescent="0.2">
      <c r="A65" s="13" t="s">
        <v>695</v>
      </c>
      <c r="B65" s="15">
        <v>142691802.45999998</v>
      </c>
      <c r="C65" s="15">
        <v>142600680.14999998</v>
      </c>
      <c r="D65" s="15">
        <v>65730995.270000011</v>
      </c>
      <c r="E65" s="15">
        <v>43937659.520000003</v>
      </c>
    </row>
    <row r="66" spans="1:5" x14ac:dyDescent="0.2">
      <c r="A66" s="14" t="s">
        <v>697</v>
      </c>
      <c r="B66" s="15">
        <v>21130469.129999999</v>
      </c>
      <c r="C66" s="15">
        <v>18149932.740000002</v>
      </c>
      <c r="D66" s="15">
        <v>12287125.48</v>
      </c>
      <c r="E66" s="15">
        <v>7366345.9999999991</v>
      </c>
    </row>
    <row r="67" spans="1:5" x14ac:dyDescent="0.2">
      <c r="A67" s="14" t="s">
        <v>728</v>
      </c>
      <c r="B67" s="15">
        <v>60260922.369999968</v>
      </c>
      <c r="C67" s="15">
        <v>50351413.729999952</v>
      </c>
      <c r="D67" s="15">
        <v>16207124.480000002</v>
      </c>
      <c r="E67" s="15">
        <v>14767319.48000001</v>
      </c>
    </row>
    <row r="68" spans="1:5" x14ac:dyDescent="0.2">
      <c r="A68" s="14" t="s">
        <v>789</v>
      </c>
      <c r="B68" s="15">
        <v>34413202.310000002</v>
      </c>
      <c r="C68" s="15">
        <v>33744394.310000002</v>
      </c>
      <c r="D68" s="15">
        <v>18748340.989999998</v>
      </c>
      <c r="E68" s="15">
        <v>10280552.359999999</v>
      </c>
    </row>
    <row r="69" spans="1:5" x14ac:dyDescent="0.2">
      <c r="A69" s="14" t="s">
        <v>1455</v>
      </c>
      <c r="B69" s="15">
        <v>26887208.650000002</v>
      </c>
      <c r="C69" s="15">
        <v>40354939.370000012</v>
      </c>
      <c r="D69" s="15">
        <v>18488404.320000004</v>
      </c>
      <c r="E69" s="15">
        <v>11523441.679999998</v>
      </c>
    </row>
    <row r="70" spans="1:5" x14ac:dyDescent="0.2">
      <c r="A70" s="13" t="s">
        <v>1857</v>
      </c>
      <c r="B70" s="15">
        <v>757330687.86999977</v>
      </c>
      <c r="C70" s="15">
        <v>757330687.87</v>
      </c>
      <c r="D70" s="15">
        <v>381169552.31</v>
      </c>
      <c r="E70" s="15">
        <v>286665918.31000006</v>
      </c>
    </row>
  </sheetData>
  <mergeCells count="7">
    <mergeCell ref="A29:G29"/>
    <mergeCell ref="A30:G30"/>
    <mergeCell ref="A31:G31"/>
    <mergeCell ref="A32:G32"/>
    <mergeCell ref="A1:G1"/>
    <mergeCell ref="A2:G2"/>
    <mergeCell ref="A3:G3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"/>
  <sheetViews>
    <sheetView zoomScale="80" zoomScaleNormal="80" workbookViewId="0">
      <selection activeCell="A6" sqref="A6"/>
    </sheetView>
  </sheetViews>
  <sheetFormatPr baseColWidth="10" defaultRowHeight="12.75" x14ac:dyDescent="0.2"/>
  <cols>
    <col min="1" max="1" width="47.140625" customWidth="1"/>
    <col min="2" max="2" width="17.85546875" customWidth="1"/>
    <col min="3" max="3" width="16.7109375" customWidth="1"/>
    <col min="4" max="4" width="18.85546875" bestFit="1" customWidth="1"/>
    <col min="5" max="5" width="16" customWidth="1"/>
    <col min="6" max="6" width="17.85546875" bestFit="1" customWidth="1"/>
    <col min="7" max="7" width="16.28515625" customWidth="1"/>
    <col min="8" max="8" width="12.85546875" customWidth="1"/>
    <col min="10" max="10" width="31" bestFit="1" customWidth="1"/>
    <col min="11" max="12" width="18.85546875" bestFit="1" customWidth="1"/>
    <col min="13" max="13" width="16.7109375" bestFit="1" customWidth="1"/>
    <col min="14" max="14" width="10.28515625" bestFit="1" customWidth="1"/>
    <col min="15" max="15" width="13.5703125" bestFit="1" customWidth="1"/>
    <col min="16" max="16" width="8" bestFit="1" customWidth="1"/>
  </cols>
  <sheetData>
    <row r="1" spans="1:7" ht="15" x14ac:dyDescent="0.2">
      <c r="A1" s="76" t="s">
        <v>1853</v>
      </c>
      <c r="B1" s="77"/>
      <c r="C1" s="77"/>
      <c r="D1" s="77"/>
      <c r="E1" s="77"/>
      <c r="F1" s="77"/>
      <c r="G1" s="78"/>
    </row>
    <row r="2" spans="1:7" ht="15" x14ac:dyDescent="0.2">
      <c r="A2" s="79" t="s">
        <v>1854</v>
      </c>
      <c r="B2" s="80"/>
      <c r="C2" s="80"/>
      <c r="D2" s="80"/>
      <c r="E2" s="80"/>
      <c r="F2" s="80"/>
      <c r="G2" s="81"/>
    </row>
    <row r="3" spans="1:7" ht="15.75" thickBot="1" x14ac:dyDescent="0.25">
      <c r="A3" s="82" t="s">
        <v>1872</v>
      </c>
      <c r="B3" s="83"/>
      <c r="C3" s="83"/>
      <c r="D3" s="83"/>
      <c r="E3" s="83"/>
      <c r="F3" s="83"/>
      <c r="G3" s="84"/>
    </row>
    <row r="5" spans="1:7" s="60" customFormat="1" x14ac:dyDescent="0.2">
      <c r="A5" s="60" t="s">
        <v>1848</v>
      </c>
      <c r="B5" s="53" t="s">
        <v>1849</v>
      </c>
      <c r="C5" s="53" t="s">
        <v>1850</v>
      </c>
      <c r="D5" s="53" t="s">
        <v>1851</v>
      </c>
      <c r="E5" s="54" t="s">
        <v>1868</v>
      </c>
      <c r="F5" s="53" t="s">
        <v>1852</v>
      </c>
      <c r="G5" s="54" t="s">
        <v>1869</v>
      </c>
    </row>
    <row r="6" spans="1:7" x14ac:dyDescent="0.2">
      <c r="A6" s="13" t="s">
        <v>2</v>
      </c>
      <c r="B6" s="15">
        <v>395795114.79999995</v>
      </c>
      <c r="C6" s="15">
        <v>395800372.58999997</v>
      </c>
      <c r="D6" s="15">
        <v>190423839.09999999</v>
      </c>
      <c r="E6" s="18">
        <v>0.48111081314533161</v>
      </c>
      <c r="F6" s="15">
        <v>147985985.69</v>
      </c>
      <c r="G6" s="18">
        <v>0.37389046584676922</v>
      </c>
    </row>
    <row r="7" spans="1:7" x14ac:dyDescent="0.2">
      <c r="A7" s="14" t="s">
        <v>1057</v>
      </c>
      <c r="B7" s="15">
        <v>8878882</v>
      </c>
      <c r="C7" s="15">
        <v>11080754.129999997</v>
      </c>
      <c r="D7" s="15">
        <v>7026593.9500000002</v>
      </c>
      <c r="E7" s="18">
        <v>0.63412596900568552</v>
      </c>
      <c r="F7" s="15">
        <v>3383391.51</v>
      </c>
      <c r="G7" s="18">
        <v>0.3053394624865664</v>
      </c>
    </row>
    <row r="8" spans="1:7" x14ac:dyDescent="0.2">
      <c r="A8" s="14" t="s">
        <v>4</v>
      </c>
      <c r="B8" s="15">
        <v>74874852.789999992</v>
      </c>
      <c r="C8" s="15">
        <v>74886270.029999956</v>
      </c>
      <c r="D8" s="15">
        <v>28105975.630000003</v>
      </c>
      <c r="E8" s="18">
        <v>0.37531546996185755</v>
      </c>
      <c r="F8" s="15">
        <v>20583918</v>
      </c>
      <c r="G8" s="18">
        <v>0.27486905131947337</v>
      </c>
    </row>
    <row r="9" spans="1:7" x14ac:dyDescent="0.2">
      <c r="A9" s="14" t="s">
        <v>483</v>
      </c>
      <c r="B9" s="15">
        <v>231665781.70000002</v>
      </c>
      <c r="C9" s="15">
        <v>229461012.29000005</v>
      </c>
      <c r="D9" s="15">
        <v>120908787.32999998</v>
      </c>
      <c r="E9" s="18">
        <v>0.52692518926566767</v>
      </c>
      <c r="F9" s="15">
        <v>93754127.889999971</v>
      </c>
      <c r="G9" s="18">
        <v>0.40858412919189319</v>
      </c>
    </row>
    <row r="10" spans="1:7" x14ac:dyDescent="0.2">
      <c r="A10" s="14" t="s">
        <v>809</v>
      </c>
      <c r="B10" s="15">
        <v>33703279.339999989</v>
      </c>
      <c r="C10" s="15">
        <v>33700017.170000002</v>
      </c>
      <c r="D10" s="15">
        <v>18050521.049999997</v>
      </c>
      <c r="E10" s="18">
        <v>0.53562349713188573</v>
      </c>
      <c r="F10" s="15">
        <v>17597425.959999997</v>
      </c>
      <c r="G10" s="18">
        <v>0.52217854582179124</v>
      </c>
    </row>
    <row r="11" spans="1:7" x14ac:dyDescent="0.2">
      <c r="A11" s="14" t="s">
        <v>1047</v>
      </c>
      <c r="B11" s="15">
        <v>46672318.969999984</v>
      </c>
      <c r="C11" s="15">
        <v>46672318.969999984</v>
      </c>
      <c r="D11" s="15">
        <v>16331961.140000002</v>
      </c>
      <c r="E11" s="18">
        <v>0.34992821227712845</v>
      </c>
      <c r="F11" s="15">
        <v>12667122.330000004</v>
      </c>
      <c r="G11" s="18">
        <v>0.27140546279995587</v>
      </c>
    </row>
    <row r="12" spans="1:7" x14ac:dyDescent="0.2">
      <c r="A12" s="13" t="s">
        <v>418</v>
      </c>
      <c r="B12" s="15">
        <v>13746781.57</v>
      </c>
      <c r="C12" s="15">
        <v>13740553.84</v>
      </c>
      <c r="D12" s="15">
        <v>5823014.6100000003</v>
      </c>
      <c r="E12" s="18">
        <v>0.4237831078576087</v>
      </c>
      <c r="F12" s="15">
        <v>4299645.7800000012</v>
      </c>
      <c r="G12" s="18">
        <v>0.31291648284826334</v>
      </c>
    </row>
    <row r="13" spans="1:7" x14ac:dyDescent="0.2">
      <c r="A13" s="14" t="s">
        <v>420</v>
      </c>
      <c r="B13" s="15">
        <v>8531767.129999999</v>
      </c>
      <c r="C13" s="15">
        <v>8024113.6200000001</v>
      </c>
      <c r="D13" s="15">
        <v>1870312.73</v>
      </c>
      <c r="E13" s="18">
        <v>0.23308652127485702</v>
      </c>
      <c r="F13" s="15">
        <v>1804403.33</v>
      </c>
      <c r="G13" s="18">
        <v>0.22487260468278364</v>
      </c>
    </row>
    <row r="14" spans="1:7" x14ac:dyDescent="0.2">
      <c r="A14" s="14" t="s">
        <v>803</v>
      </c>
      <c r="B14" s="15">
        <v>5215014.4400000004</v>
      </c>
      <c r="C14" s="15">
        <v>5716440.2199999997</v>
      </c>
      <c r="D14" s="15">
        <v>3952701.8800000004</v>
      </c>
      <c r="E14" s="18">
        <v>0.6914621211590315</v>
      </c>
      <c r="F14" s="15">
        <v>2495242.4500000007</v>
      </c>
      <c r="G14" s="18">
        <v>0.43650285037005088</v>
      </c>
    </row>
    <row r="15" spans="1:7" x14ac:dyDescent="0.2">
      <c r="A15" s="13" t="s">
        <v>247</v>
      </c>
      <c r="B15" s="15">
        <v>205096989.03999996</v>
      </c>
      <c r="C15" s="15">
        <v>205189081.28999993</v>
      </c>
      <c r="D15" s="15">
        <v>119191703.32999998</v>
      </c>
      <c r="E15" s="18">
        <v>0.58088716310173838</v>
      </c>
      <c r="F15" s="15">
        <v>90442627.320000008</v>
      </c>
      <c r="G15" s="18">
        <v>0.44077699822718525</v>
      </c>
    </row>
    <row r="16" spans="1:7" x14ac:dyDescent="0.2">
      <c r="A16" s="14" t="s">
        <v>249</v>
      </c>
      <c r="B16" s="15">
        <v>174376077.52999997</v>
      </c>
      <c r="C16" s="15">
        <v>174319392.81999993</v>
      </c>
      <c r="D16" s="15">
        <v>101543317.69</v>
      </c>
      <c r="E16" s="18">
        <v>0.58251302994642928</v>
      </c>
      <c r="F16" s="15">
        <v>75988387.140000015</v>
      </c>
      <c r="G16" s="18">
        <v>0.43591470754183209</v>
      </c>
    </row>
    <row r="17" spans="1:16" x14ac:dyDescent="0.2">
      <c r="A17" s="14" t="s">
        <v>585</v>
      </c>
      <c r="B17" s="15">
        <v>10733659.409999998</v>
      </c>
      <c r="C17" s="15">
        <v>10733659.41</v>
      </c>
      <c r="D17" s="15">
        <v>6092515.0499999998</v>
      </c>
      <c r="E17" s="18">
        <v>0.56760838193951968</v>
      </c>
      <c r="F17" s="15">
        <v>5387573.3700000001</v>
      </c>
      <c r="G17" s="18">
        <v>0.50193258088482617</v>
      </c>
    </row>
    <row r="18" spans="1:16" x14ac:dyDescent="0.2">
      <c r="A18" s="14" t="s">
        <v>1284</v>
      </c>
      <c r="B18" s="15">
        <v>5801417.5999999996</v>
      </c>
      <c r="C18" s="15">
        <v>5789872.2199999997</v>
      </c>
      <c r="D18" s="15">
        <v>3942905.4899999998</v>
      </c>
      <c r="E18" s="18">
        <v>0.68100043320127024</v>
      </c>
      <c r="F18" s="15">
        <v>1981963.3</v>
      </c>
      <c r="G18" s="18">
        <v>0.34231555113663631</v>
      </c>
    </row>
    <row r="19" spans="1:16" x14ac:dyDescent="0.2">
      <c r="A19" s="14" t="s">
        <v>675</v>
      </c>
      <c r="B19" s="15">
        <v>12373789.800000001</v>
      </c>
      <c r="C19" s="15">
        <v>12427810.870000001</v>
      </c>
      <c r="D19" s="15">
        <v>6845709.7800000003</v>
      </c>
      <c r="E19" s="18">
        <v>0.55083794335212632</v>
      </c>
      <c r="F19" s="15">
        <v>6317448.1900000004</v>
      </c>
      <c r="G19" s="18">
        <v>0.50833153610745285</v>
      </c>
    </row>
    <row r="20" spans="1:16" x14ac:dyDescent="0.2">
      <c r="A20" s="14" t="s">
        <v>1098</v>
      </c>
      <c r="B20" s="15">
        <v>1812044.7000000002</v>
      </c>
      <c r="C20" s="15">
        <v>1918345.9700000004</v>
      </c>
      <c r="D20" s="15">
        <v>767255.32000000007</v>
      </c>
      <c r="E20" s="18">
        <v>0.39995669811321882</v>
      </c>
      <c r="F20" s="15">
        <v>767255.32000000007</v>
      </c>
      <c r="G20" s="18">
        <v>0.39995669811321882</v>
      </c>
    </row>
    <row r="21" spans="1:16" x14ac:dyDescent="0.2">
      <c r="A21" s="13" t="s">
        <v>695</v>
      </c>
      <c r="B21" s="15">
        <v>142691802.45999998</v>
      </c>
      <c r="C21" s="15">
        <v>142600680.14999998</v>
      </c>
      <c r="D21" s="15">
        <v>65730995.270000011</v>
      </c>
      <c r="E21" s="18">
        <v>0.46094447236056924</v>
      </c>
      <c r="F21" s="15">
        <v>43937659.520000003</v>
      </c>
      <c r="G21" s="18">
        <v>0.30811675984842779</v>
      </c>
    </row>
    <row r="22" spans="1:16" x14ac:dyDescent="0.2">
      <c r="A22" s="14" t="s">
        <v>697</v>
      </c>
      <c r="B22" s="15">
        <v>21130469.129999999</v>
      </c>
      <c r="C22" s="15">
        <v>18149932.740000002</v>
      </c>
      <c r="D22" s="15">
        <v>12287125.48</v>
      </c>
      <c r="E22" s="18">
        <v>0.67697911920746867</v>
      </c>
      <c r="F22" s="15">
        <v>7366345.9999999991</v>
      </c>
      <c r="G22" s="18">
        <v>0.40586078777942614</v>
      </c>
    </row>
    <row r="23" spans="1:16" x14ac:dyDescent="0.2">
      <c r="A23" s="14" t="s">
        <v>728</v>
      </c>
      <c r="B23" s="15">
        <v>60260922.369999968</v>
      </c>
      <c r="C23" s="15">
        <v>50351413.729999952</v>
      </c>
      <c r="D23" s="15">
        <v>16207124.480000002</v>
      </c>
      <c r="E23" s="18">
        <v>0.32188022697649921</v>
      </c>
      <c r="F23" s="15">
        <v>14767319.48000001</v>
      </c>
      <c r="G23" s="18">
        <v>0.29328510137147296</v>
      </c>
    </row>
    <row r="24" spans="1:16" x14ac:dyDescent="0.2">
      <c r="A24" s="14" t="s">
        <v>789</v>
      </c>
      <c r="B24" s="15">
        <v>34413202.310000002</v>
      </c>
      <c r="C24" s="15">
        <v>33744394.310000002</v>
      </c>
      <c r="D24" s="15">
        <v>18748340.989999998</v>
      </c>
      <c r="E24" s="18">
        <v>0.55559868159921333</v>
      </c>
      <c r="F24" s="15">
        <v>10280552.359999999</v>
      </c>
      <c r="G24" s="18">
        <v>0.30465956109792741</v>
      </c>
    </row>
    <row r="25" spans="1:16" x14ac:dyDescent="0.2">
      <c r="A25" s="14" t="s">
        <v>1455</v>
      </c>
      <c r="B25" s="15">
        <v>26887208.650000002</v>
      </c>
      <c r="C25" s="15">
        <v>40354939.370000012</v>
      </c>
      <c r="D25" s="15">
        <v>18488404.320000004</v>
      </c>
      <c r="E25" s="18">
        <v>0.45814476762030132</v>
      </c>
      <c r="F25" s="15">
        <v>11523441.679999998</v>
      </c>
      <c r="G25" s="18">
        <v>0.28555219905909612</v>
      </c>
    </row>
    <row r="26" spans="1:16" x14ac:dyDescent="0.2">
      <c r="A26" s="13" t="s">
        <v>1857</v>
      </c>
      <c r="B26" s="15">
        <v>757330687.86999977</v>
      </c>
      <c r="C26" s="15">
        <v>757330687.87</v>
      </c>
      <c r="D26" s="15">
        <v>381169552.31</v>
      </c>
      <c r="E26" s="18">
        <v>0.50330662472168353</v>
      </c>
      <c r="F26" s="15">
        <v>286665918.31000006</v>
      </c>
      <c r="G26" s="18">
        <v>0.37852146083800042</v>
      </c>
    </row>
    <row r="28" spans="1:16" ht="13.5" thickBot="1" x14ac:dyDescent="0.25"/>
    <row r="29" spans="1:16" ht="65.25" customHeight="1" thickBot="1" x14ac:dyDescent="0.25">
      <c r="A29" s="85" t="s">
        <v>1873</v>
      </c>
      <c r="B29" s="86"/>
      <c r="C29" s="86"/>
      <c r="D29" s="86"/>
      <c r="E29" s="86"/>
      <c r="F29" s="86"/>
      <c r="G29" s="86"/>
      <c r="H29" s="87"/>
      <c r="J29" s="85" t="s">
        <v>1873</v>
      </c>
      <c r="K29" s="86"/>
      <c r="L29" s="86"/>
      <c r="M29" s="86"/>
      <c r="N29" s="86"/>
      <c r="O29" s="86"/>
      <c r="P29" s="87"/>
    </row>
    <row r="31" spans="1:16" x14ac:dyDescent="0.2">
      <c r="A31" s="44" t="s">
        <v>1848</v>
      </c>
      <c r="B31" s="45" t="s">
        <v>1849</v>
      </c>
      <c r="C31" s="40" t="s">
        <v>1874</v>
      </c>
      <c r="D31" s="53" t="s">
        <v>1850</v>
      </c>
      <c r="E31" s="45" t="s">
        <v>1851</v>
      </c>
      <c r="F31" s="47" t="s">
        <v>1868</v>
      </c>
      <c r="G31" s="45" t="s">
        <v>1852</v>
      </c>
      <c r="H31" s="47" t="s">
        <v>1869</v>
      </c>
      <c r="J31" s="44" t="s">
        <v>1848</v>
      </c>
      <c r="K31" s="45" t="s">
        <v>1849</v>
      </c>
      <c r="L31" s="45" t="s">
        <v>1850</v>
      </c>
      <c r="M31" s="45" t="s">
        <v>1851</v>
      </c>
      <c r="N31" s="47" t="s">
        <v>1868</v>
      </c>
      <c r="O31" s="45" t="s">
        <v>1852</v>
      </c>
      <c r="P31" s="47" t="s">
        <v>1869</v>
      </c>
    </row>
    <row r="32" spans="1:16" x14ac:dyDescent="0.2">
      <c r="A32" s="13" t="s">
        <v>2</v>
      </c>
      <c r="B32" s="15">
        <v>320373912.99999994</v>
      </c>
      <c r="C32" s="48">
        <v>0</v>
      </c>
      <c r="D32" s="15">
        <v>320373912.99999994</v>
      </c>
      <c r="E32" s="15">
        <v>170398640.59999999</v>
      </c>
      <c r="F32" s="47">
        <v>0.53187426842709262</v>
      </c>
      <c r="G32" s="15">
        <v>82946608.5</v>
      </c>
      <c r="H32" s="47">
        <v>0.25890562600207712</v>
      </c>
      <c r="J32" s="13" t="s">
        <v>2</v>
      </c>
      <c r="K32" s="15">
        <v>320373913</v>
      </c>
      <c r="L32" s="15">
        <v>320373913</v>
      </c>
      <c r="M32" s="15">
        <v>170398640.60000002</v>
      </c>
      <c r="N32" s="19">
        <v>0.53187426842709262</v>
      </c>
      <c r="O32" s="15">
        <v>82946608.5</v>
      </c>
      <c r="P32" s="19">
        <v>0.25890562600207712</v>
      </c>
    </row>
    <row r="33" spans="1:16" x14ac:dyDescent="0.2">
      <c r="A33" s="14" t="s">
        <v>483</v>
      </c>
      <c r="B33" s="15">
        <v>320373912.99999994</v>
      </c>
      <c r="C33" s="48">
        <v>0</v>
      </c>
      <c r="D33" s="15">
        <v>320373912.99999994</v>
      </c>
      <c r="E33" s="15">
        <v>170398640.59999999</v>
      </c>
      <c r="F33" s="47">
        <v>0.53187426842709262</v>
      </c>
      <c r="G33" s="15">
        <v>82946608.5</v>
      </c>
      <c r="H33" s="47">
        <v>0.25890562600207712</v>
      </c>
      <c r="J33" s="14" t="s">
        <v>483</v>
      </c>
      <c r="K33" s="15">
        <v>320373913</v>
      </c>
      <c r="L33" s="15">
        <v>320373913</v>
      </c>
      <c r="M33" s="15">
        <v>170398640.60000002</v>
      </c>
      <c r="N33" s="19">
        <v>0.53187426842709262</v>
      </c>
      <c r="O33" s="15">
        <v>82946608.5</v>
      </c>
      <c r="P33" s="19">
        <v>0.25890562600207712</v>
      </c>
    </row>
    <row r="34" spans="1:16" x14ac:dyDescent="0.2">
      <c r="A34" s="51" t="s">
        <v>121</v>
      </c>
      <c r="B34" s="15">
        <v>27593944.210000001</v>
      </c>
      <c r="C34" s="48">
        <v>2679377.7599999998</v>
      </c>
      <c r="D34" s="15">
        <v>30273321.969999999</v>
      </c>
      <c r="E34" s="15">
        <v>13736597.850000001</v>
      </c>
      <c r="F34" s="47">
        <v>0.45375257672787211</v>
      </c>
      <c r="G34" s="15">
        <v>10682587.24</v>
      </c>
      <c r="H34" s="47">
        <v>0.35287132514185726</v>
      </c>
      <c r="J34" s="13" t="s">
        <v>1858</v>
      </c>
      <c r="K34" s="15">
        <v>320373913</v>
      </c>
      <c r="L34" s="15">
        <v>320373913</v>
      </c>
      <c r="M34" s="15">
        <v>170398640.60000002</v>
      </c>
      <c r="N34" s="19">
        <v>0.53187426842709262</v>
      </c>
      <c r="O34" s="15">
        <v>82946608.5</v>
      </c>
      <c r="P34" s="19">
        <v>0.25890562600207712</v>
      </c>
    </row>
    <row r="35" spans="1:16" x14ac:dyDescent="0.2">
      <c r="A35" s="51" t="s">
        <v>223</v>
      </c>
      <c r="B35" s="15">
        <v>255910151.82999998</v>
      </c>
      <c r="C35" s="48">
        <v>-2679377.7599999998</v>
      </c>
      <c r="D35" s="15">
        <v>253230774.06999999</v>
      </c>
      <c r="E35" s="15">
        <v>156662042.75</v>
      </c>
      <c r="F35" s="47">
        <v>0.61865325541631944</v>
      </c>
      <c r="G35" s="15">
        <v>72264021.260000005</v>
      </c>
      <c r="H35" s="47">
        <v>0.28536824375075454</v>
      </c>
    </row>
    <row r="36" spans="1:16" x14ac:dyDescent="0.2">
      <c r="A36" s="51" t="s">
        <v>231</v>
      </c>
      <c r="B36" s="15">
        <v>36869816.960000001</v>
      </c>
      <c r="C36" s="48">
        <v>0</v>
      </c>
      <c r="D36" s="15">
        <v>36869816.960000001</v>
      </c>
      <c r="E36" s="15">
        <v>0</v>
      </c>
      <c r="F36" s="47">
        <v>0</v>
      </c>
      <c r="G36" s="15">
        <v>0</v>
      </c>
      <c r="H36" s="47">
        <v>0</v>
      </c>
    </row>
    <row r="37" spans="1:16" x14ac:dyDescent="0.2">
      <c r="A37" s="13" t="s">
        <v>1858</v>
      </c>
      <c r="B37" s="15">
        <v>320373912.99999994</v>
      </c>
      <c r="C37" s="48">
        <v>0</v>
      </c>
      <c r="D37" s="15">
        <v>320373912.99999994</v>
      </c>
      <c r="E37" s="15">
        <v>170398640.59999999</v>
      </c>
      <c r="F37" s="47">
        <v>0.53187426842709262</v>
      </c>
      <c r="G37" s="15">
        <v>82946608.5</v>
      </c>
      <c r="H37" s="47">
        <v>0.25890562600207712</v>
      </c>
    </row>
    <row r="38" spans="1:16" ht="13.5" thickBot="1" x14ac:dyDescent="0.25"/>
    <row r="39" spans="1:16" ht="65.25" customHeight="1" thickBot="1" x14ac:dyDescent="0.25">
      <c r="H39" s="52"/>
    </row>
    <row r="59" spans="1:7" ht="16.5" thickBot="1" x14ac:dyDescent="0.25">
      <c r="A59" s="16" t="s">
        <v>1859</v>
      </c>
      <c r="B59" s="17">
        <f>+GETPIVOTDATA(" Asignación inicial",$A$31)+GETPIVOTDATA(" Asignación inicial",$A$5)</f>
        <v>1077704600.8699996</v>
      </c>
      <c r="C59" s="17">
        <f>+GETPIVOTDATA(" Codificado Actual",$A$31)+GETPIVOTDATA(" Codificado Actual",$A$5)</f>
        <v>1077704600.8699999</v>
      </c>
      <c r="D59" s="17">
        <f>+GETPIVOTDATA(" Comprometido",$A$31)+GETPIVOTDATA(" Comprometido",$A$5)</f>
        <v>551568192.90999997</v>
      </c>
      <c r="E59" s="20">
        <f>+D59/C59</f>
        <v>0.51179905185960495</v>
      </c>
      <c r="F59" s="17">
        <f>+GETPIVOTDATA(" Devengado",$A$31)+GETPIVOTDATA(" Devengado",$A$5)</f>
        <v>369612526.81000006</v>
      </c>
      <c r="G59" s="20">
        <f>+F59/C59</f>
        <v>0.34296274369769092</v>
      </c>
    </row>
    <row r="60" spans="1:7" ht="13.5" thickTop="1" x14ac:dyDescent="0.2"/>
    <row r="62" spans="1:7" x14ac:dyDescent="0.2">
      <c r="A62" t="s">
        <v>1848</v>
      </c>
      <c r="B62" s="15" t="s">
        <v>1849</v>
      </c>
      <c r="C62" s="15" t="s">
        <v>1850</v>
      </c>
      <c r="D62" s="15" t="s">
        <v>1851</v>
      </c>
      <c r="E62" s="15" t="s">
        <v>1852</v>
      </c>
    </row>
    <row r="63" spans="1:7" x14ac:dyDescent="0.2">
      <c r="A63" s="13" t="s">
        <v>2</v>
      </c>
      <c r="B63" s="15">
        <v>395795114.79999995</v>
      </c>
      <c r="C63" s="15">
        <v>395800372.58999997</v>
      </c>
      <c r="D63" s="15">
        <v>190423839.09999999</v>
      </c>
      <c r="E63" s="15">
        <v>147985985.69</v>
      </c>
    </row>
    <row r="64" spans="1:7" x14ac:dyDescent="0.2">
      <c r="A64" s="14" t="s">
        <v>1057</v>
      </c>
      <c r="B64" s="15">
        <v>8878882</v>
      </c>
      <c r="C64" s="15">
        <v>11080754.129999997</v>
      </c>
      <c r="D64" s="15">
        <v>7026593.9500000002</v>
      </c>
      <c r="E64" s="15">
        <v>3383391.51</v>
      </c>
    </row>
    <row r="65" spans="1:5" x14ac:dyDescent="0.2">
      <c r="A65" s="14" t="s">
        <v>4</v>
      </c>
      <c r="B65" s="15">
        <v>74874852.789999992</v>
      </c>
      <c r="C65" s="15">
        <v>74886270.029999956</v>
      </c>
      <c r="D65" s="15">
        <v>28105975.630000003</v>
      </c>
      <c r="E65" s="15">
        <v>20583918</v>
      </c>
    </row>
    <row r="66" spans="1:5" x14ac:dyDescent="0.2">
      <c r="A66" s="14" t="s">
        <v>483</v>
      </c>
      <c r="B66" s="15">
        <v>231665781.70000002</v>
      </c>
      <c r="C66" s="15">
        <v>229461012.29000005</v>
      </c>
      <c r="D66" s="15">
        <v>120908787.32999998</v>
      </c>
      <c r="E66" s="15">
        <v>93754127.889999971</v>
      </c>
    </row>
    <row r="67" spans="1:5" x14ac:dyDescent="0.2">
      <c r="A67" s="14" t="s">
        <v>809</v>
      </c>
      <c r="B67" s="15">
        <v>33703279.339999989</v>
      </c>
      <c r="C67" s="15">
        <v>33700017.170000002</v>
      </c>
      <c r="D67" s="15">
        <v>18050521.049999997</v>
      </c>
      <c r="E67" s="15">
        <v>17597425.959999997</v>
      </c>
    </row>
    <row r="68" spans="1:5" x14ac:dyDescent="0.2">
      <c r="A68" s="14" t="s">
        <v>1047</v>
      </c>
      <c r="B68" s="15">
        <v>46672318.969999984</v>
      </c>
      <c r="C68" s="15">
        <v>46672318.969999984</v>
      </c>
      <c r="D68" s="15">
        <v>16331961.140000002</v>
      </c>
      <c r="E68" s="15">
        <v>12667122.330000004</v>
      </c>
    </row>
    <row r="69" spans="1:5" x14ac:dyDescent="0.2">
      <c r="A69" s="13" t="s">
        <v>418</v>
      </c>
      <c r="B69" s="15">
        <v>13746781.57</v>
      </c>
      <c r="C69" s="15">
        <v>13740553.84</v>
      </c>
      <c r="D69" s="15">
        <v>5823014.6100000003</v>
      </c>
      <c r="E69" s="15">
        <v>4299645.7800000012</v>
      </c>
    </row>
    <row r="70" spans="1:5" x14ac:dyDescent="0.2">
      <c r="A70" s="14" t="s">
        <v>420</v>
      </c>
      <c r="B70" s="15">
        <v>8531767.129999999</v>
      </c>
      <c r="C70" s="15">
        <v>8024113.6200000001</v>
      </c>
      <c r="D70" s="15">
        <v>1870312.73</v>
      </c>
      <c r="E70" s="15">
        <v>1804403.33</v>
      </c>
    </row>
    <row r="71" spans="1:5" x14ac:dyDescent="0.2">
      <c r="A71" s="14" t="s">
        <v>803</v>
      </c>
      <c r="B71" s="15">
        <v>5215014.4400000004</v>
      </c>
      <c r="C71" s="15">
        <v>5716440.2199999997</v>
      </c>
      <c r="D71" s="15">
        <v>3952701.8800000004</v>
      </c>
      <c r="E71" s="15">
        <v>2495242.4500000007</v>
      </c>
    </row>
    <row r="72" spans="1:5" x14ac:dyDescent="0.2">
      <c r="A72" s="13" t="s">
        <v>247</v>
      </c>
      <c r="B72" s="15">
        <v>205096989.03999996</v>
      </c>
      <c r="C72" s="15">
        <v>205189081.28999993</v>
      </c>
      <c r="D72" s="15">
        <v>119191703.32999998</v>
      </c>
      <c r="E72" s="15">
        <v>90442627.320000008</v>
      </c>
    </row>
    <row r="73" spans="1:5" x14ac:dyDescent="0.2">
      <c r="A73" s="14" t="s">
        <v>249</v>
      </c>
      <c r="B73" s="15">
        <v>174376077.52999997</v>
      </c>
      <c r="C73" s="15">
        <v>174319392.81999993</v>
      </c>
      <c r="D73" s="15">
        <v>101543317.69</v>
      </c>
      <c r="E73" s="15">
        <v>75988387.140000015</v>
      </c>
    </row>
    <row r="74" spans="1:5" x14ac:dyDescent="0.2">
      <c r="A74" s="14" t="s">
        <v>585</v>
      </c>
      <c r="B74" s="15">
        <v>10733659.409999998</v>
      </c>
      <c r="C74" s="15">
        <v>10733659.41</v>
      </c>
      <c r="D74" s="15">
        <v>6092515.0499999998</v>
      </c>
      <c r="E74" s="15">
        <v>5387573.3700000001</v>
      </c>
    </row>
    <row r="75" spans="1:5" x14ac:dyDescent="0.2">
      <c r="A75" s="14" t="s">
        <v>1284</v>
      </c>
      <c r="B75" s="15">
        <v>5801417.5999999996</v>
      </c>
      <c r="C75" s="15">
        <v>5789872.2199999997</v>
      </c>
      <c r="D75" s="15">
        <v>3942905.4899999998</v>
      </c>
      <c r="E75" s="15">
        <v>1981963.3</v>
      </c>
    </row>
    <row r="76" spans="1:5" x14ac:dyDescent="0.2">
      <c r="A76" s="14" t="s">
        <v>675</v>
      </c>
      <c r="B76" s="15">
        <v>12373789.800000001</v>
      </c>
      <c r="C76" s="15">
        <v>12427810.870000001</v>
      </c>
      <c r="D76" s="15">
        <v>6845709.7800000003</v>
      </c>
      <c r="E76" s="15">
        <v>6317448.1900000004</v>
      </c>
    </row>
    <row r="77" spans="1:5" x14ac:dyDescent="0.2">
      <c r="A77" s="14" t="s">
        <v>1098</v>
      </c>
      <c r="B77" s="15">
        <v>1812044.7000000002</v>
      </c>
      <c r="C77" s="15">
        <v>1918345.9700000004</v>
      </c>
      <c r="D77" s="15">
        <v>767255.32000000007</v>
      </c>
      <c r="E77" s="15">
        <v>767255.32000000007</v>
      </c>
    </row>
    <row r="78" spans="1:5" x14ac:dyDescent="0.2">
      <c r="A78" s="13" t="s">
        <v>695</v>
      </c>
      <c r="B78" s="15">
        <v>142691802.45999998</v>
      </c>
      <c r="C78" s="15">
        <v>142600680.14999998</v>
      </c>
      <c r="D78" s="15">
        <v>65730995.270000011</v>
      </c>
      <c r="E78" s="15">
        <v>43937659.520000003</v>
      </c>
    </row>
    <row r="79" spans="1:5" x14ac:dyDescent="0.2">
      <c r="A79" s="14" t="s">
        <v>697</v>
      </c>
      <c r="B79" s="15">
        <v>21130469.129999999</v>
      </c>
      <c r="C79" s="15">
        <v>18149932.740000002</v>
      </c>
      <c r="D79" s="15">
        <v>12287125.48</v>
      </c>
      <c r="E79" s="15">
        <v>7366345.9999999991</v>
      </c>
    </row>
    <row r="80" spans="1:5" x14ac:dyDescent="0.2">
      <c r="A80" s="14" t="s">
        <v>728</v>
      </c>
      <c r="B80" s="15">
        <v>60260922.369999968</v>
      </c>
      <c r="C80" s="15">
        <v>50351413.729999952</v>
      </c>
      <c r="D80" s="15">
        <v>16207124.480000002</v>
      </c>
      <c r="E80" s="15">
        <v>14767319.48000001</v>
      </c>
    </row>
    <row r="81" spans="1:5" x14ac:dyDescent="0.2">
      <c r="A81" s="14" t="s">
        <v>789</v>
      </c>
      <c r="B81" s="15">
        <v>34413202.310000002</v>
      </c>
      <c r="C81" s="15">
        <v>33744394.310000002</v>
      </c>
      <c r="D81" s="15">
        <v>18748340.989999998</v>
      </c>
      <c r="E81" s="15">
        <v>10280552.359999999</v>
      </c>
    </row>
    <row r="82" spans="1:5" x14ac:dyDescent="0.2">
      <c r="A82" s="14" t="s">
        <v>1455</v>
      </c>
      <c r="B82" s="15">
        <v>26887208.650000002</v>
      </c>
      <c r="C82" s="15">
        <v>40354939.370000012</v>
      </c>
      <c r="D82" s="15">
        <v>18488404.320000004</v>
      </c>
      <c r="E82" s="15">
        <v>11523441.679999998</v>
      </c>
    </row>
    <row r="83" spans="1:5" x14ac:dyDescent="0.2">
      <c r="A83" s="13" t="s">
        <v>1857</v>
      </c>
      <c r="B83" s="15">
        <v>757330687.86999977</v>
      </c>
      <c r="C83" s="15">
        <v>757330687.87</v>
      </c>
      <c r="D83" s="15">
        <v>381169552.31</v>
      </c>
      <c r="E83" s="15">
        <v>286665918.31000006</v>
      </c>
    </row>
  </sheetData>
  <mergeCells count="5">
    <mergeCell ref="A29:H29"/>
    <mergeCell ref="J29:P29"/>
    <mergeCell ref="A1:G1"/>
    <mergeCell ref="A2:G2"/>
    <mergeCell ref="A3:G3"/>
  </mergeCells>
  <pageMargins left="0.7" right="0.7" top="0.75" bottom="0.75" header="0.3" footer="0.3"/>
  <pageSetup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zoomScale="90" zoomScaleNormal="90" workbookViewId="0">
      <selection activeCell="A6" sqref="A6"/>
    </sheetView>
  </sheetViews>
  <sheetFormatPr baseColWidth="10" defaultRowHeight="12.75" x14ac:dyDescent="0.2"/>
  <cols>
    <col min="1" max="1" width="17.85546875" customWidth="1"/>
    <col min="2" max="2" width="17.7109375" bestFit="1" customWidth="1"/>
    <col min="3" max="3" width="16.28515625" bestFit="1" customWidth="1"/>
    <col min="4" max="7" width="13.140625" bestFit="1" customWidth="1"/>
  </cols>
  <sheetData>
    <row r="3" spans="1:4" x14ac:dyDescent="0.2">
      <c r="A3" s="39" t="s">
        <v>1865</v>
      </c>
      <c r="B3" s="40" t="s">
        <v>1867</v>
      </c>
      <c r="C3" s="40" t="s">
        <v>1860</v>
      </c>
      <c r="D3" s="40" t="s">
        <v>1863</v>
      </c>
    </row>
    <row r="4" spans="1:4" x14ac:dyDescent="0.2">
      <c r="A4" s="41" t="s">
        <v>2</v>
      </c>
      <c r="B4" s="42">
        <v>294555611.61000001</v>
      </c>
      <c r="C4" s="42">
        <v>-73397674.459999993</v>
      </c>
      <c r="D4" s="43">
        <v>-0.24918104278787462</v>
      </c>
    </row>
    <row r="5" spans="1:4" x14ac:dyDescent="0.2">
      <c r="A5" s="41" t="s">
        <v>418</v>
      </c>
      <c r="B5" s="42">
        <v>10822841.960000001</v>
      </c>
      <c r="C5" s="42">
        <v>-2150659.4900000002</v>
      </c>
      <c r="D5" s="43">
        <v>-0.19871485677686085</v>
      </c>
    </row>
    <row r="6" spans="1:4" x14ac:dyDescent="0.2">
      <c r="A6" s="41" t="s">
        <v>247</v>
      </c>
      <c r="B6" s="42">
        <v>73285792.00999999</v>
      </c>
      <c r="C6" s="42">
        <v>-6880292.5199999996</v>
      </c>
      <c r="D6" s="43">
        <v>-9.3883034232081025E-2</v>
      </c>
    </row>
    <row r="7" spans="1:4" x14ac:dyDescent="0.2">
      <c r="A7" s="41" t="s">
        <v>695</v>
      </c>
      <c r="B7" s="42">
        <v>99539210.910000011</v>
      </c>
      <c r="C7" s="42">
        <v>-37174768.840000011</v>
      </c>
      <c r="D7" s="43">
        <v>-0.37346859092154328</v>
      </c>
    </row>
    <row r="8" spans="1:4" x14ac:dyDescent="0.2">
      <c r="A8" s="41" t="s">
        <v>1866</v>
      </c>
      <c r="B8" s="42">
        <v>478203456.49000001</v>
      </c>
      <c r="C8" s="42">
        <v>-119603395.31</v>
      </c>
      <c r="D8" s="43">
        <v>-0.25010985112463546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84"/>
  <sheetViews>
    <sheetView topLeftCell="O1" workbookViewId="0">
      <pane ySplit="1" topLeftCell="A3047" activePane="bottomLeft" state="frozen"/>
      <selection activeCell="A6" sqref="A6"/>
      <selection pane="bottomLeft" activeCell="A6" sqref="A6"/>
    </sheetView>
  </sheetViews>
  <sheetFormatPr baseColWidth="10" defaultColWidth="9.140625" defaultRowHeight="12.75" x14ac:dyDescent="0.2"/>
  <cols>
    <col min="1" max="1" width="16" bestFit="1" customWidth="1"/>
    <col min="2" max="2" width="31" bestFit="1" customWidth="1"/>
    <col min="3" max="3" width="12" bestFit="1" customWidth="1"/>
    <col min="4" max="4" width="11" bestFit="1" customWidth="1"/>
    <col min="5" max="5" width="52" bestFit="1" customWidth="1"/>
    <col min="6" max="6" width="42" bestFit="1" customWidth="1"/>
    <col min="7" max="7" width="15" bestFit="1" customWidth="1"/>
    <col min="8" max="8" width="52" bestFit="1" customWidth="1"/>
    <col min="9" max="9" width="57" bestFit="1" customWidth="1"/>
    <col min="10" max="10" width="47" bestFit="1" customWidth="1"/>
    <col min="11" max="11" width="52" bestFit="1" customWidth="1"/>
    <col min="12" max="12" width="7" bestFit="1" customWidth="1"/>
    <col min="13" max="13" width="20.140625" style="7" bestFit="1" customWidth="1"/>
    <col min="14" max="14" width="14.42578125" style="7" bestFit="1" customWidth="1"/>
    <col min="15" max="15" width="19" style="7" bestFit="1" customWidth="1"/>
    <col min="16" max="16" width="15.42578125" style="7" bestFit="1" customWidth="1"/>
    <col min="17" max="17" width="14.85546875" style="7" bestFit="1" customWidth="1"/>
    <col min="18" max="18" width="13.85546875" style="7" bestFit="1" customWidth="1"/>
    <col min="19" max="20" width="14.85546875" style="7" bestFit="1" customWidth="1"/>
    <col min="21" max="21" width="23.140625" style="7" bestFit="1" customWidth="1"/>
    <col min="22" max="22" width="20.140625" style="7" bestFit="1" customWidth="1"/>
    <col min="23" max="23" width="14.85546875" style="7" bestFit="1" customWidth="1"/>
    <col min="24" max="24" width="25" bestFit="1" customWidth="1"/>
  </cols>
  <sheetData>
    <row r="1" spans="1:24" ht="25.5" x14ac:dyDescent="0.2">
      <c r="A1" s="3" t="s">
        <v>1824</v>
      </c>
      <c r="B1" s="1" t="s">
        <v>1825</v>
      </c>
      <c r="C1" s="1" t="s">
        <v>1826</v>
      </c>
      <c r="D1" s="3" t="s">
        <v>1827</v>
      </c>
      <c r="E1" s="1" t="s">
        <v>1828</v>
      </c>
      <c r="F1" s="1" t="s">
        <v>1829</v>
      </c>
      <c r="G1" s="1" t="s">
        <v>1830</v>
      </c>
      <c r="H1" s="1" t="s">
        <v>1831</v>
      </c>
      <c r="I1" s="1" t="s">
        <v>1832</v>
      </c>
      <c r="J1" s="1" t="s">
        <v>1833</v>
      </c>
      <c r="K1" s="1" t="s">
        <v>1834</v>
      </c>
      <c r="L1" s="1" t="s">
        <v>1835</v>
      </c>
      <c r="M1" s="4" t="s">
        <v>1836</v>
      </c>
      <c r="N1" s="4" t="s">
        <v>1837</v>
      </c>
      <c r="O1" s="4" t="s">
        <v>1846</v>
      </c>
      <c r="P1" s="4" t="s">
        <v>1838</v>
      </c>
      <c r="Q1" s="4" t="s">
        <v>1847</v>
      </c>
      <c r="R1" s="4" t="s">
        <v>1839</v>
      </c>
      <c r="S1" s="4" t="s">
        <v>1840</v>
      </c>
      <c r="T1" s="4" t="s">
        <v>1841</v>
      </c>
      <c r="U1" s="4" t="s">
        <v>1842</v>
      </c>
      <c r="V1" s="4" t="s">
        <v>1843</v>
      </c>
      <c r="W1" s="4" t="s">
        <v>1844</v>
      </c>
      <c r="X1" s="1" t="s">
        <v>1845</v>
      </c>
    </row>
    <row r="2" spans="1:24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s="5">
        <v>1394112</v>
      </c>
      <c r="N2" s="5">
        <v>-8258.2000000000007</v>
      </c>
      <c r="O2" s="5">
        <f>+M2+N2</f>
        <v>1385853.8</v>
      </c>
      <c r="P2" s="5">
        <v>-99294.87</v>
      </c>
      <c r="Q2" s="5">
        <f>+O2+P2</f>
        <v>1286558.9300000002</v>
      </c>
      <c r="R2" s="5">
        <v>0</v>
      </c>
      <c r="S2" s="5">
        <v>850393.1</v>
      </c>
      <c r="T2" s="5">
        <v>850393.1</v>
      </c>
      <c r="U2" s="5">
        <f>+O2-S2</f>
        <v>535460.70000000007</v>
      </c>
      <c r="V2" s="5">
        <f>+O2-T2</f>
        <v>535460.70000000007</v>
      </c>
      <c r="W2" s="5">
        <v>436165.83</v>
      </c>
      <c r="X2" t="s">
        <v>12</v>
      </c>
    </row>
    <row r="3" spans="1:24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13</v>
      </c>
      <c r="L3" t="s">
        <v>11</v>
      </c>
      <c r="M3" s="5">
        <v>81483.72</v>
      </c>
      <c r="N3" s="5">
        <v>0</v>
      </c>
      <c r="O3" s="5">
        <f t="shared" ref="O3:O66" si="0">+M3+N3</f>
        <v>81483.72</v>
      </c>
      <c r="P3" s="5">
        <v>-7325.16</v>
      </c>
      <c r="Q3" s="5">
        <f t="shared" ref="Q3:Q66" si="1">+O3+P3</f>
        <v>74158.559999999998</v>
      </c>
      <c r="R3" s="5">
        <v>0</v>
      </c>
      <c r="S3" s="5">
        <v>49439.040000000001</v>
      </c>
      <c r="T3" s="5">
        <v>49439.040000000001</v>
      </c>
      <c r="U3" s="5">
        <f t="shared" ref="U3:U66" si="2">+O3-S3</f>
        <v>32044.68</v>
      </c>
      <c r="V3" s="5">
        <f t="shared" ref="V3:V66" si="3">+O3-T3</f>
        <v>32044.68</v>
      </c>
      <c r="W3" s="5">
        <v>24719.52</v>
      </c>
      <c r="X3" t="s">
        <v>14</v>
      </c>
    </row>
    <row r="4" spans="1:24" x14ac:dyDescent="0.2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15</v>
      </c>
      <c r="L4" t="s">
        <v>11</v>
      </c>
      <c r="M4" s="5">
        <v>122966.31</v>
      </c>
      <c r="N4" s="5">
        <v>-535.5</v>
      </c>
      <c r="O4" s="5">
        <f t="shared" si="0"/>
        <v>122430.81</v>
      </c>
      <c r="P4" s="5">
        <v>0</v>
      </c>
      <c r="Q4" s="5">
        <f t="shared" si="1"/>
        <v>122430.81</v>
      </c>
      <c r="R4" s="5">
        <v>0</v>
      </c>
      <c r="S4" s="5">
        <v>13269.78</v>
      </c>
      <c r="T4" s="5">
        <v>13269.78</v>
      </c>
      <c r="U4" s="5">
        <f t="shared" si="2"/>
        <v>109161.03</v>
      </c>
      <c r="V4" s="5">
        <f t="shared" si="3"/>
        <v>109161.03</v>
      </c>
      <c r="W4" s="5">
        <v>109161.03</v>
      </c>
      <c r="X4" t="s">
        <v>16</v>
      </c>
    </row>
    <row r="5" spans="1:24" x14ac:dyDescent="0.2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17</v>
      </c>
      <c r="L5" t="s">
        <v>11</v>
      </c>
      <c r="M5" s="5">
        <v>43422.74</v>
      </c>
      <c r="N5" s="5">
        <v>-233.33</v>
      </c>
      <c r="O5" s="5">
        <f t="shared" si="0"/>
        <v>43189.409999999996</v>
      </c>
      <c r="P5" s="5">
        <v>0</v>
      </c>
      <c r="Q5" s="5">
        <f t="shared" si="1"/>
        <v>43189.409999999996</v>
      </c>
      <c r="R5" s="5">
        <v>0</v>
      </c>
      <c r="S5" s="5">
        <v>37487.480000000003</v>
      </c>
      <c r="T5" s="5">
        <v>37487.480000000003</v>
      </c>
      <c r="U5" s="5">
        <f t="shared" si="2"/>
        <v>5701.929999999993</v>
      </c>
      <c r="V5" s="5">
        <f t="shared" si="3"/>
        <v>5701.929999999993</v>
      </c>
      <c r="W5" s="5">
        <v>5701.93</v>
      </c>
      <c r="X5" t="s">
        <v>18</v>
      </c>
    </row>
    <row r="6" spans="1:24" x14ac:dyDescent="0.2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19</v>
      </c>
      <c r="L6" t="s">
        <v>11</v>
      </c>
      <c r="M6" s="5">
        <v>1452</v>
      </c>
      <c r="N6" s="5">
        <v>0</v>
      </c>
      <c r="O6" s="5">
        <f t="shared" si="0"/>
        <v>1452</v>
      </c>
      <c r="P6" s="5">
        <v>-927.38</v>
      </c>
      <c r="Q6" s="5">
        <f t="shared" si="1"/>
        <v>524.62</v>
      </c>
      <c r="R6" s="5">
        <v>0</v>
      </c>
      <c r="S6" s="5">
        <v>343.5</v>
      </c>
      <c r="T6" s="5">
        <v>343.5</v>
      </c>
      <c r="U6" s="5">
        <f t="shared" si="2"/>
        <v>1108.5</v>
      </c>
      <c r="V6" s="5">
        <f t="shared" si="3"/>
        <v>1108.5</v>
      </c>
      <c r="W6" s="5">
        <v>181.12</v>
      </c>
      <c r="X6" t="s">
        <v>20</v>
      </c>
    </row>
    <row r="7" spans="1:24" x14ac:dyDescent="0.2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21</v>
      </c>
      <c r="L7" t="s">
        <v>11</v>
      </c>
      <c r="M7" s="5">
        <v>11616</v>
      </c>
      <c r="N7" s="5">
        <v>0</v>
      </c>
      <c r="O7" s="5">
        <f t="shared" si="0"/>
        <v>11616</v>
      </c>
      <c r="P7" s="5">
        <v>-5123.49</v>
      </c>
      <c r="Q7" s="5">
        <f t="shared" si="1"/>
        <v>6492.51</v>
      </c>
      <c r="R7" s="5">
        <v>0</v>
      </c>
      <c r="S7" s="5">
        <v>4076</v>
      </c>
      <c r="T7" s="5">
        <v>4076</v>
      </c>
      <c r="U7" s="5">
        <f t="shared" si="2"/>
        <v>7540</v>
      </c>
      <c r="V7" s="5">
        <f t="shared" si="3"/>
        <v>7540</v>
      </c>
      <c r="W7" s="5">
        <v>2416.5100000000002</v>
      </c>
      <c r="X7" t="s">
        <v>22</v>
      </c>
    </row>
    <row r="8" spans="1:24" x14ac:dyDescent="0.2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23</v>
      </c>
      <c r="L8" t="s">
        <v>11</v>
      </c>
      <c r="M8" s="5">
        <v>407.42</v>
      </c>
      <c r="N8" s="5">
        <v>0</v>
      </c>
      <c r="O8" s="5">
        <f t="shared" si="0"/>
        <v>407.42</v>
      </c>
      <c r="P8" s="5">
        <v>-407.42</v>
      </c>
      <c r="Q8" s="5">
        <f t="shared" si="1"/>
        <v>0</v>
      </c>
      <c r="R8" s="5">
        <v>0</v>
      </c>
      <c r="S8" s="5">
        <v>0</v>
      </c>
      <c r="T8" s="5">
        <v>0</v>
      </c>
      <c r="U8" s="5">
        <f t="shared" si="2"/>
        <v>407.42</v>
      </c>
      <c r="V8" s="5">
        <f t="shared" si="3"/>
        <v>407.42</v>
      </c>
      <c r="W8" s="5">
        <v>0</v>
      </c>
      <c r="X8" t="s">
        <v>24</v>
      </c>
    </row>
    <row r="9" spans="1:24" x14ac:dyDescent="0.2">
      <c r="A9" t="s">
        <v>0</v>
      </c>
      <c r="B9" t="s">
        <v>1</v>
      </c>
      <c r="C9" t="s">
        <v>2</v>
      </c>
      <c r="D9" t="s">
        <v>3</v>
      </c>
      <c r="E9" t="s">
        <v>4</v>
      </c>
      <c r="F9" t="s">
        <v>5</v>
      </c>
      <c r="G9" t="s">
        <v>6</v>
      </c>
      <c r="H9" t="s">
        <v>7</v>
      </c>
      <c r="I9" t="s">
        <v>8</v>
      </c>
      <c r="J9" t="s">
        <v>9</v>
      </c>
      <c r="K9" t="s">
        <v>25</v>
      </c>
      <c r="L9" t="s">
        <v>11</v>
      </c>
      <c r="M9" s="5">
        <v>2444.5100000000002</v>
      </c>
      <c r="N9" s="5">
        <v>0</v>
      </c>
      <c r="O9" s="5">
        <f t="shared" si="0"/>
        <v>2444.5100000000002</v>
      </c>
      <c r="P9" s="5">
        <v>117.54</v>
      </c>
      <c r="Q9" s="5">
        <f t="shared" si="1"/>
        <v>2562.0500000000002</v>
      </c>
      <c r="R9" s="5">
        <v>0</v>
      </c>
      <c r="S9" s="5">
        <v>1693.92</v>
      </c>
      <c r="T9" s="5">
        <v>1693.92</v>
      </c>
      <c r="U9" s="5">
        <f t="shared" si="2"/>
        <v>750.59000000000015</v>
      </c>
      <c r="V9" s="5">
        <f t="shared" si="3"/>
        <v>750.59000000000015</v>
      </c>
      <c r="W9" s="5">
        <v>868.13</v>
      </c>
      <c r="X9" t="s">
        <v>26</v>
      </c>
    </row>
    <row r="10" spans="1:24" x14ac:dyDescent="0.2">
      <c r="A10" t="s">
        <v>0</v>
      </c>
      <c r="B10" t="s">
        <v>1</v>
      </c>
      <c r="C10" t="s">
        <v>2</v>
      </c>
      <c r="D10" t="s">
        <v>3</v>
      </c>
      <c r="E10" t="s">
        <v>4</v>
      </c>
      <c r="F10" t="s">
        <v>5</v>
      </c>
      <c r="G10" t="s">
        <v>6</v>
      </c>
      <c r="H10" t="s">
        <v>7</v>
      </c>
      <c r="I10" t="s">
        <v>8</v>
      </c>
      <c r="J10" t="s">
        <v>9</v>
      </c>
      <c r="K10" t="s">
        <v>27</v>
      </c>
      <c r="L10" t="s">
        <v>11</v>
      </c>
      <c r="M10" s="5">
        <v>10035.540000000001</v>
      </c>
      <c r="N10" s="5">
        <v>0</v>
      </c>
      <c r="O10" s="5">
        <f t="shared" si="0"/>
        <v>10035.540000000001</v>
      </c>
      <c r="P10" s="5">
        <v>0</v>
      </c>
      <c r="Q10" s="5">
        <f t="shared" si="1"/>
        <v>10035.540000000001</v>
      </c>
      <c r="R10" s="5">
        <v>0</v>
      </c>
      <c r="S10" s="5">
        <v>5306.44</v>
      </c>
      <c r="T10" s="5">
        <v>5306.44</v>
      </c>
      <c r="U10" s="5">
        <f t="shared" si="2"/>
        <v>4729.1000000000013</v>
      </c>
      <c r="V10" s="5">
        <f t="shared" si="3"/>
        <v>4729.1000000000013</v>
      </c>
      <c r="W10" s="5">
        <v>4729.1000000000004</v>
      </c>
      <c r="X10" t="s">
        <v>28</v>
      </c>
    </row>
    <row r="11" spans="1:24" x14ac:dyDescent="0.2">
      <c r="A11" t="s">
        <v>0</v>
      </c>
      <c r="B11" t="s">
        <v>1</v>
      </c>
      <c r="C11" t="s">
        <v>2</v>
      </c>
      <c r="D11" t="s">
        <v>3</v>
      </c>
      <c r="E11" t="s">
        <v>4</v>
      </c>
      <c r="F11" t="s">
        <v>5</v>
      </c>
      <c r="G11" t="s">
        <v>6</v>
      </c>
      <c r="H11" t="s">
        <v>7</v>
      </c>
      <c r="I11" t="s">
        <v>8</v>
      </c>
      <c r="J11" t="s">
        <v>9</v>
      </c>
      <c r="K11" t="s">
        <v>29</v>
      </c>
      <c r="L11" t="s">
        <v>11</v>
      </c>
      <c r="M11" s="5">
        <v>8831</v>
      </c>
      <c r="N11" s="5">
        <v>0</v>
      </c>
      <c r="O11" s="5">
        <f t="shared" si="0"/>
        <v>8831</v>
      </c>
      <c r="P11" s="5">
        <v>2359.34</v>
      </c>
      <c r="Q11" s="5">
        <f t="shared" si="1"/>
        <v>11190.34</v>
      </c>
      <c r="R11" s="5">
        <v>0</v>
      </c>
      <c r="S11" s="5">
        <v>7184.88</v>
      </c>
      <c r="T11" s="5">
        <v>7184.88</v>
      </c>
      <c r="U11" s="5">
        <f t="shared" si="2"/>
        <v>1646.12</v>
      </c>
      <c r="V11" s="5">
        <f t="shared" si="3"/>
        <v>1646.12</v>
      </c>
      <c r="W11" s="5">
        <v>4005.46</v>
      </c>
      <c r="X11" t="s">
        <v>30</v>
      </c>
    </row>
    <row r="12" spans="1:24" x14ac:dyDescent="0.2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31</v>
      </c>
      <c r="L12" t="s">
        <v>11</v>
      </c>
      <c r="M12" s="5">
        <v>6108.14</v>
      </c>
      <c r="N12" s="5">
        <v>0</v>
      </c>
      <c r="O12" s="5">
        <f t="shared" si="0"/>
        <v>6108.14</v>
      </c>
      <c r="P12" s="5">
        <v>-3054.07</v>
      </c>
      <c r="Q12" s="5">
        <f t="shared" si="1"/>
        <v>3054.07</v>
      </c>
      <c r="R12" s="5">
        <v>0</v>
      </c>
      <c r="S12" s="5">
        <v>0</v>
      </c>
      <c r="T12" s="5">
        <v>0</v>
      </c>
      <c r="U12" s="5">
        <f t="shared" si="2"/>
        <v>6108.14</v>
      </c>
      <c r="V12" s="5">
        <f t="shared" si="3"/>
        <v>6108.14</v>
      </c>
      <c r="W12" s="5">
        <v>3054.07</v>
      </c>
      <c r="X12" t="s">
        <v>32</v>
      </c>
    </row>
    <row r="13" spans="1:24" x14ac:dyDescent="0.2">
      <c r="A13" t="s">
        <v>0</v>
      </c>
      <c r="B13" t="s">
        <v>1</v>
      </c>
      <c r="C13" t="s">
        <v>2</v>
      </c>
      <c r="D13" t="s">
        <v>3</v>
      </c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33</v>
      </c>
      <c r="L13" t="s">
        <v>11</v>
      </c>
      <c r="M13" s="5">
        <v>5216.28</v>
      </c>
      <c r="N13" s="5">
        <v>0</v>
      </c>
      <c r="O13" s="5">
        <f t="shared" si="0"/>
        <v>5216.28</v>
      </c>
      <c r="P13" s="5">
        <v>-1584.44</v>
      </c>
      <c r="Q13" s="5">
        <f t="shared" si="1"/>
        <v>3631.8399999999997</v>
      </c>
      <c r="R13" s="5">
        <v>0</v>
      </c>
      <c r="S13" s="5">
        <v>2438.83</v>
      </c>
      <c r="T13" s="5">
        <v>2438.83</v>
      </c>
      <c r="U13" s="5">
        <f t="shared" si="2"/>
        <v>2777.45</v>
      </c>
      <c r="V13" s="5">
        <f t="shared" si="3"/>
        <v>2777.45</v>
      </c>
      <c r="W13" s="5">
        <v>1193.01</v>
      </c>
      <c r="X13" t="s">
        <v>34</v>
      </c>
    </row>
    <row r="14" spans="1:24" x14ac:dyDescent="0.2">
      <c r="A14" t="s">
        <v>0</v>
      </c>
      <c r="B14" t="s">
        <v>1</v>
      </c>
      <c r="C14" t="s">
        <v>2</v>
      </c>
      <c r="D14" t="s">
        <v>3</v>
      </c>
      <c r="E14" t="s">
        <v>4</v>
      </c>
      <c r="F14" t="s">
        <v>5</v>
      </c>
      <c r="G14" t="s">
        <v>6</v>
      </c>
      <c r="H14" t="s">
        <v>7</v>
      </c>
      <c r="I14" t="s">
        <v>8</v>
      </c>
      <c r="J14" t="s">
        <v>9</v>
      </c>
      <c r="K14" t="s">
        <v>35</v>
      </c>
      <c r="L14" t="s">
        <v>11</v>
      </c>
      <c r="M14" s="5">
        <v>186255.44</v>
      </c>
      <c r="N14" s="5">
        <v>-812.89</v>
      </c>
      <c r="O14" s="5">
        <f t="shared" si="0"/>
        <v>185442.55</v>
      </c>
      <c r="P14" s="5">
        <v>-12725.23</v>
      </c>
      <c r="Q14" s="5">
        <f t="shared" si="1"/>
        <v>172717.31999999998</v>
      </c>
      <c r="R14" s="5">
        <v>0</v>
      </c>
      <c r="S14" s="5">
        <v>114082.47</v>
      </c>
      <c r="T14" s="5">
        <v>114082.47</v>
      </c>
      <c r="U14" s="5">
        <f t="shared" si="2"/>
        <v>71360.079999999987</v>
      </c>
      <c r="V14" s="5">
        <f t="shared" si="3"/>
        <v>71360.079999999987</v>
      </c>
      <c r="W14" s="5">
        <v>58634.85</v>
      </c>
      <c r="X14" t="s">
        <v>36</v>
      </c>
    </row>
    <row r="15" spans="1:24" x14ac:dyDescent="0.2">
      <c r="A15" t="s">
        <v>0</v>
      </c>
      <c r="B15" t="s">
        <v>1</v>
      </c>
      <c r="C15" t="s">
        <v>2</v>
      </c>
      <c r="D15" t="s">
        <v>3</v>
      </c>
      <c r="E15" t="s">
        <v>4</v>
      </c>
      <c r="F15" t="s">
        <v>5</v>
      </c>
      <c r="G15" t="s">
        <v>6</v>
      </c>
      <c r="H15" t="s">
        <v>7</v>
      </c>
      <c r="I15" t="s">
        <v>8</v>
      </c>
      <c r="J15" t="s">
        <v>9</v>
      </c>
      <c r="K15" t="s">
        <v>37</v>
      </c>
      <c r="L15" t="s">
        <v>11</v>
      </c>
      <c r="M15" s="5">
        <v>122966.31</v>
      </c>
      <c r="N15" s="5">
        <v>-535.5</v>
      </c>
      <c r="O15" s="5">
        <f t="shared" si="0"/>
        <v>122430.81</v>
      </c>
      <c r="P15" s="5">
        <v>-17782.68</v>
      </c>
      <c r="Q15" s="5">
        <f t="shared" si="1"/>
        <v>104648.13</v>
      </c>
      <c r="R15" s="5">
        <v>0</v>
      </c>
      <c r="S15" s="5">
        <v>69625.09</v>
      </c>
      <c r="T15" s="5">
        <v>69625.09</v>
      </c>
      <c r="U15" s="5">
        <f t="shared" si="2"/>
        <v>52805.72</v>
      </c>
      <c r="V15" s="5">
        <f t="shared" si="3"/>
        <v>52805.72</v>
      </c>
      <c r="W15" s="5">
        <v>35023.040000000001</v>
      </c>
      <c r="X15" t="s">
        <v>38</v>
      </c>
    </row>
    <row r="16" spans="1:24" x14ac:dyDescent="0.2">
      <c r="A16" t="s">
        <v>0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39</v>
      </c>
      <c r="L16" t="s">
        <v>11</v>
      </c>
      <c r="M16" s="5">
        <v>16952.91</v>
      </c>
      <c r="N16" s="5">
        <v>0</v>
      </c>
      <c r="O16" s="5">
        <f t="shared" si="0"/>
        <v>16952.91</v>
      </c>
      <c r="P16" s="5">
        <v>0</v>
      </c>
      <c r="Q16" s="5">
        <f t="shared" si="1"/>
        <v>16952.91</v>
      </c>
      <c r="R16" s="5">
        <v>0</v>
      </c>
      <c r="S16" s="5">
        <v>15467.82</v>
      </c>
      <c r="T16" s="5">
        <v>15467.82</v>
      </c>
      <c r="U16" s="5">
        <f t="shared" si="2"/>
        <v>1485.0900000000001</v>
      </c>
      <c r="V16" s="5">
        <f t="shared" si="3"/>
        <v>1485.0900000000001</v>
      </c>
      <c r="W16" s="5">
        <v>1485.09</v>
      </c>
      <c r="X16" t="s">
        <v>40</v>
      </c>
    </row>
    <row r="17" spans="1:24" x14ac:dyDescent="0.2">
      <c r="A17" t="s">
        <v>0</v>
      </c>
      <c r="B17" t="s">
        <v>1</v>
      </c>
      <c r="C17" t="s">
        <v>2</v>
      </c>
      <c r="D17" t="s">
        <v>3</v>
      </c>
      <c r="E17" t="s">
        <v>4</v>
      </c>
      <c r="F17" t="s">
        <v>5</v>
      </c>
      <c r="G17" t="s">
        <v>6</v>
      </c>
      <c r="H17" t="s">
        <v>7</v>
      </c>
      <c r="I17" t="s">
        <v>41</v>
      </c>
      <c r="J17" t="s">
        <v>42</v>
      </c>
      <c r="K17" t="s">
        <v>43</v>
      </c>
      <c r="L17" t="s">
        <v>44</v>
      </c>
      <c r="M17" s="5">
        <v>8500</v>
      </c>
      <c r="N17" s="5">
        <v>3500</v>
      </c>
      <c r="O17" s="5">
        <f t="shared" si="0"/>
        <v>12000</v>
      </c>
      <c r="P17" s="5">
        <v>0</v>
      </c>
      <c r="Q17" s="5">
        <f t="shared" si="1"/>
        <v>12000</v>
      </c>
      <c r="R17" s="5">
        <v>0</v>
      </c>
      <c r="S17" s="5">
        <v>7090.23</v>
      </c>
      <c r="T17" s="5">
        <v>7090.23</v>
      </c>
      <c r="U17" s="5">
        <f t="shared" si="2"/>
        <v>4909.7700000000004</v>
      </c>
      <c r="V17" s="5">
        <f t="shared" si="3"/>
        <v>4909.7700000000004</v>
      </c>
      <c r="W17" s="5">
        <v>4909.7700000000004</v>
      </c>
      <c r="X17" t="s">
        <v>45</v>
      </c>
    </row>
    <row r="18" spans="1:24" x14ac:dyDescent="0.2">
      <c r="A18" t="s">
        <v>0</v>
      </c>
      <c r="B18" t="s">
        <v>1</v>
      </c>
      <c r="C18" t="s">
        <v>2</v>
      </c>
      <c r="D18" t="s">
        <v>3</v>
      </c>
      <c r="E18" t="s">
        <v>4</v>
      </c>
      <c r="F18" t="s">
        <v>5</v>
      </c>
      <c r="G18" t="s">
        <v>6</v>
      </c>
      <c r="H18" t="s">
        <v>7</v>
      </c>
      <c r="I18" t="s">
        <v>41</v>
      </c>
      <c r="J18" t="s">
        <v>42</v>
      </c>
      <c r="K18" t="s">
        <v>46</v>
      </c>
      <c r="L18" t="s">
        <v>44</v>
      </c>
      <c r="M18" s="5">
        <v>17000</v>
      </c>
      <c r="N18" s="5">
        <v>0</v>
      </c>
      <c r="O18" s="5">
        <f t="shared" si="0"/>
        <v>17000</v>
      </c>
      <c r="P18" s="5">
        <v>0</v>
      </c>
      <c r="Q18" s="5">
        <f t="shared" si="1"/>
        <v>17000</v>
      </c>
      <c r="R18" s="5">
        <v>0</v>
      </c>
      <c r="S18" s="5">
        <v>10218.67</v>
      </c>
      <c r="T18" s="5">
        <v>10218.67</v>
      </c>
      <c r="U18" s="5">
        <f t="shared" si="2"/>
        <v>6781.33</v>
      </c>
      <c r="V18" s="5">
        <f t="shared" si="3"/>
        <v>6781.33</v>
      </c>
      <c r="W18" s="5">
        <v>6781.33</v>
      </c>
      <c r="X18" t="s">
        <v>47</v>
      </c>
    </row>
    <row r="19" spans="1:24" x14ac:dyDescent="0.2">
      <c r="A19" t="s">
        <v>0</v>
      </c>
      <c r="B19" t="s">
        <v>1</v>
      </c>
      <c r="C19" t="s">
        <v>2</v>
      </c>
      <c r="D19" t="s">
        <v>3</v>
      </c>
      <c r="E19" t="s">
        <v>4</v>
      </c>
      <c r="F19" t="s">
        <v>5</v>
      </c>
      <c r="G19" t="s">
        <v>6</v>
      </c>
      <c r="H19" t="s">
        <v>7</v>
      </c>
      <c r="I19" t="s">
        <v>41</v>
      </c>
      <c r="J19" t="s">
        <v>42</v>
      </c>
      <c r="K19" t="s">
        <v>48</v>
      </c>
      <c r="L19" t="s">
        <v>44</v>
      </c>
      <c r="M19" s="5">
        <v>8500</v>
      </c>
      <c r="N19" s="5">
        <v>2200</v>
      </c>
      <c r="O19" s="5">
        <f t="shared" si="0"/>
        <v>10700</v>
      </c>
      <c r="P19" s="5">
        <v>-5000</v>
      </c>
      <c r="Q19" s="5">
        <f t="shared" si="1"/>
        <v>5700</v>
      </c>
      <c r="R19" s="5">
        <v>0</v>
      </c>
      <c r="S19" s="5">
        <v>1795.72</v>
      </c>
      <c r="T19" s="5">
        <v>1795.72</v>
      </c>
      <c r="U19" s="5">
        <f t="shared" si="2"/>
        <v>8904.2800000000007</v>
      </c>
      <c r="V19" s="5">
        <f t="shared" si="3"/>
        <v>8904.2800000000007</v>
      </c>
      <c r="W19" s="5">
        <v>3904.28</v>
      </c>
      <c r="X19" t="s">
        <v>49</v>
      </c>
    </row>
    <row r="20" spans="1:24" x14ac:dyDescent="0.2">
      <c r="A20" t="s">
        <v>0</v>
      </c>
      <c r="B20" t="s">
        <v>1</v>
      </c>
      <c r="C20" t="s">
        <v>2</v>
      </c>
      <c r="D20" t="s">
        <v>3</v>
      </c>
      <c r="E20" t="s">
        <v>4</v>
      </c>
      <c r="F20" t="s">
        <v>5</v>
      </c>
      <c r="G20" t="s">
        <v>6</v>
      </c>
      <c r="H20" t="s">
        <v>7</v>
      </c>
      <c r="I20" t="s">
        <v>41</v>
      </c>
      <c r="J20" t="s">
        <v>42</v>
      </c>
      <c r="K20" t="s">
        <v>50</v>
      </c>
      <c r="L20" t="s">
        <v>44</v>
      </c>
      <c r="M20" s="5">
        <v>31800</v>
      </c>
      <c r="N20" s="5">
        <v>-4300</v>
      </c>
      <c r="O20" s="5">
        <f t="shared" si="0"/>
        <v>27500</v>
      </c>
      <c r="P20" s="5">
        <v>0</v>
      </c>
      <c r="Q20" s="5">
        <f t="shared" si="1"/>
        <v>27500</v>
      </c>
      <c r="R20" s="5">
        <v>0</v>
      </c>
      <c r="S20" s="5">
        <v>27500</v>
      </c>
      <c r="T20" s="5">
        <v>15000</v>
      </c>
      <c r="U20" s="5">
        <f t="shared" si="2"/>
        <v>0</v>
      </c>
      <c r="V20" s="5">
        <f t="shared" si="3"/>
        <v>12500</v>
      </c>
      <c r="W20" s="5">
        <v>0</v>
      </c>
      <c r="X20" t="s">
        <v>51</v>
      </c>
    </row>
    <row r="21" spans="1:24" x14ac:dyDescent="0.2">
      <c r="A21" t="s">
        <v>0</v>
      </c>
      <c r="B21" t="s">
        <v>1</v>
      </c>
      <c r="C21" t="s">
        <v>2</v>
      </c>
      <c r="D21" t="s">
        <v>3</v>
      </c>
      <c r="E21" t="s">
        <v>4</v>
      </c>
      <c r="F21" t="s">
        <v>5</v>
      </c>
      <c r="G21" t="s">
        <v>6</v>
      </c>
      <c r="H21" t="s">
        <v>7</v>
      </c>
      <c r="I21" t="s">
        <v>41</v>
      </c>
      <c r="J21" t="s">
        <v>42</v>
      </c>
      <c r="K21" t="s">
        <v>52</v>
      </c>
      <c r="L21" t="s">
        <v>44</v>
      </c>
      <c r="M21" s="5">
        <v>0</v>
      </c>
      <c r="N21" s="5">
        <v>500</v>
      </c>
      <c r="O21" s="5">
        <f t="shared" si="0"/>
        <v>500</v>
      </c>
      <c r="P21" s="5">
        <v>0</v>
      </c>
      <c r="Q21" s="5">
        <f t="shared" si="1"/>
        <v>500</v>
      </c>
      <c r="R21" s="5">
        <v>0</v>
      </c>
      <c r="S21" s="5">
        <v>0</v>
      </c>
      <c r="T21" s="5">
        <v>0</v>
      </c>
      <c r="U21" s="5">
        <f t="shared" si="2"/>
        <v>500</v>
      </c>
      <c r="V21" s="5">
        <f t="shared" si="3"/>
        <v>500</v>
      </c>
      <c r="W21" s="5">
        <v>500</v>
      </c>
      <c r="X21" t="s">
        <v>53</v>
      </c>
    </row>
    <row r="22" spans="1:24" x14ac:dyDescent="0.2">
      <c r="A22" t="s">
        <v>0</v>
      </c>
      <c r="B22" t="s">
        <v>1</v>
      </c>
      <c r="C22" t="s">
        <v>2</v>
      </c>
      <c r="D22" t="s">
        <v>3</v>
      </c>
      <c r="E22" t="s">
        <v>4</v>
      </c>
      <c r="F22" t="s">
        <v>5</v>
      </c>
      <c r="G22" t="s">
        <v>6</v>
      </c>
      <c r="H22" t="s">
        <v>7</v>
      </c>
      <c r="I22" t="s">
        <v>41</v>
      </c>
      <c r="J22" t="s">
        <v>42</v>
      </c>
      <c r="K22" t="s">
        <v>54</v>
      </c>
      <c r="L22" t="s">
        <v>44</v>
      </c>
      <c r="M22" s="5">
        <v>2000</v>
      </c>
      <c r="N22" s="5">
        <v>0</v>
      </c>
      <c r="O22" s="5">
        <f t="shared" si="0"/>
        <v>2000</v>
      </c>
      <c r="P22" s="5">
        <v>0</v>
      </c>
      <c r="Q22" s="5">
        <f t="shared" si="1"/>
        <v>2000</v>
      </c>
      <c r="R22" s="5">
        <v>0</v>
      </c>
      <c r="S22" s="5">
        <v>2000</v>
      </c>
      <c r="T22" s="5">
        <v>1139.19</v>
      </c>
      <c r="U22" s="5">
        <f t="shared" si="2"/>
        <v>0</v>
      </c>
      <c r="V22" s="5">
        <f t="shared" si="3"/>
        <v>860.81</v>
      </c>
      <c r="W22" s="5">
        <v>0</v>
      </c>
      <c r="X22" t="s">
        <v>55</v>
      </c>
    </row>
    <row r="23" spans="1:24" x14ac:dyDescent="0.2">
      <c r="A23" t="s">
        <v>0</v>
      </c>
      <c r="B23" t="s">
        <v>1</v>
      </c>
      <c r="C23" t="s">
        <v>2</v>
      </c>
      <c r="D23" t="s">
        <v>3</v>
      </c>
      <c r="E23" t="s">
        <v>4</v>
      </c>
      <c r="F23" t="s">
        <v>5</v>
      </c>
      <c r="G23" t="s">
        <v>6</v>
      </c>
      <c r="H23" t="s">
        <v>7</v>
      </c>
      <c r="I23" t="s">
        <v>41</v>
      </c>
      <c r="J23" t="s">
        <v>42</v>
      </c>
      <c r="K23" t="s">
        <v>56</v>
      </c>
      <c r="L23" t="s">
        <v>44</v>
      </c>
      <c r="M23" s="5">
        <v>400000</v>
      </c>
      <c r="N23" s="5">
        <v>26300</v>
      </c>
      <c r="O23" s="5">
        <f t="shared" si="0"/>
        <v>426300</v>
      </c>
      <c r="P23" s="5">
        <v>-10000</v>
      </c>
      <c r="Q23" s="5">
        <f t="shared" si="1"/>
        <v>416300</v>
      </c>
      <c r="R23" s="5">
        <v>0</v>
      </c>
      <c r="S23" s="5">
        <v>403110.40000000002</v>
      </c>
      <c r="T23" s="5">
        <v>369510.40000000002</v>
      </c>
      <c r="U23" s="5">
        <f t="shared" si="2"/>
        <v>23189.599999999977</v>
      </c>
      <c r="V23" s="5">
        <f t="shared" si="3"/>
        <v>56789.599999999977</v>
      </c>
      <c r="W23" s="5">
        <v>13189.6</v>
      </c>
      <c r="X23" t="s">
        <v>57</v>
      </c>
    </row>
    <row r="24" spans="1:24" x14ac:dyDescent="0.2">
      <c r="A24" t="s">
        <v>0</v>
      </c>
      <c r="B24" t="s">
        <v>1</v>
      </c>
      <c r="C24" t="s">
        <v>2</v>
      </c>
      <c r="D24" t="s">
        <v>3</v>
      </c>
      <c r="E24" t="s">
        <v>4</v>
      </c>
      <c r="F24" t="s">
        <v>5</v>
      </c>
      <c r="G24" t="s">
        <v>6</v>
      </c>
      <c r="H24" t="s">
        <v>7</v>
      </c>
      <c r="I24" t="s">
        <v>41</v>
      </c>
      <c r="J24" t="s">
        <v>42</v>
      </c>
      <c r="K24" t="s">
        <v>58</v>
      </c>
      <c r="L24" t="s">
        <v>44</v>
      </c>
      <c r="M24" s="5">
        <v>94000</v>
      </c>
      <c r="N24" s="5">
        <v>-300</v>
      </c>
      <c r="O24" s="5">
        <f t="shared" si="0"/>
        <v>93700</v>
      </c>
      <c r="P24" s="5">
        <v>0</v>
      </c>
      <c r="Q24" s="5">
        <f t="shared" si="1"/>
        <v>93700</v>
      </c>
      <c r="R24" s="5">
        <v>0</v>
      </c>
      <c r="S24" s="5">
        <v>93687.679999999993</v>
      </c>
      <c r="T24" s="5">
        <v>42940.2</v>
      </c>
      <c r="U24" s="5">
        <f t="shared" si="2"/>
        <v>12.320000000006985</v>
      </c>
      <c r="V24" s="5">
        <f t="shared" si="3"/>
        <v>50759.8</v>
      </c>
      <c r="W24" s="5">
        <v>12.32</v>
      </c>
      <c r="X24" t="s">
        <v>59</v>
      </c>
    </row>
    <row r="25" spans="1:24" x14ac:dyDescent="0.2">
      <c r="A25" t="s">
        <v>0</v>
      </c>
      <c r="B25" t="s">
        <v>1</v>
      </c>
      <c r="C25" t="s">
        <v>2</v>
      </c>
      <c r="D25" t="s">
        <v>3</v>
      </c>
      <c r="E25" t="s">
        <v>4</v>
      </c>
      <c r="F25" t="s">
        <v>5</v>
      </c>
      <c r="G25" t="s">
        <v>6</v>
      </c>
      <c r="H25" t="s">
        <v>7</v>
      </c>
      <c r="I25" t="s">
        <v>41</v>
      </c>
      <c r="J25" t="s">
        <v>42</v>
      </c>
      <c r="K25" t="s">
        <v>60</v>
      </c>
      <c r="L25" t="s">
        <v>44</v>
      </c>
      <c r="M25" s="5">
        <v>0</v>
      </c>
      <c r="N25" s="5">
        <v>7840</v>
      </c>
      <c r="O25" s="5">
        <f t="shared" si="0"/>
        <v>7840</v>
      </c>
      <c r="P25" s="5">
        <v>0</v>
      </c>
      <c r="Q25" s="5">
        <f t="shared" si="1"/>
        <v>7840</v>
      </c>
      <c r="R25" s="5">
        <v>0</v>
      </c>
      <c r="S25" s="5">
        <v>7840</v>
      </c>
      <c r="T25" s="5">
        <v>3920</v>
      </c>
      <c r="U25" s="5">
        <f t="shared" si="2"/>
        <v>0</v>
      </c>
      <c r="V25" s="5">
        <f t="shared" si="3"/>
        <v>3920</v>
      </c>
      <c r="W25" s="5">
        <v>0</v>
      </c>
      <c r="X25" t="s">
        <v>61</v>
      </c>
    </row>
    <row r="26" spans="1:24" x14ac:dyDescent="0.2">
      <c r="A26" t="s">
        <v>0</v>
      </c>
      <c r="B26" t="s">
        <v>1</v>
      </c>
      <c r="C26" t="s">
        <v>2</v>
      </c>
      <c r="D26" t="s">
        <v>3</v>
      </c>
      <c r="E26" t="s">
        <v>4</v>
      </c>
      <c r="F26" t="s">
        <v>5</v>
      </c>
      <c r="G26" t="s">
        <v>6</v>
      </c>
      <c r="H26" t="s">
        <v>7</v>
      </c>
      <c r="I26" t="s">
        <v>41</v>
      </c>
      <c r="J26" t="s">
        <v>42</v>
      </c>
      <c r="K26" t="s">
        <v>62</v>
      </c>
      <c r="L26" t="s">
        <v>44</v>
      </c>
      <c r="M26" s="5">
        <v>100000</v>
      </c>
      <c r="N26" s="5">
        <v>-44140</v>
      </c>
      <c r="O26" s="5">
        <f t="shared" si="0"/>
        <v>55860</v>
      </c>
      <c r="P26" s="5">
        <v>-10000</v>
      </c>
      <c r="Q26" s="5">
        <f t="shared" si="1"/>
        <v>45860</v>
      </c>
      <c r="R26" s="5">
        <v>10404.81</v>
      </c>
      <c r="S26" s="5">
        <v>19940.330000000002</v>
      </c>
      <c r="T26" s="5">
        <v>18372.330000000002</v>
      </c>
      <c r="U26" s="5">
        <f t="shared" si="2"/>
        <v>35919.67</v>
      </c>
      <c r="V26" s="5">
        <f t="shared" si="3"/>
        <v>37487.67</v>
      </c>
      <c r="W26" s="5">
        <v>15514.86</v>
      </c>
      <c r="X26" t="s">
        <v>63</v>
      </c>
    </row>
    <row r="27" spans="1:24" x14ac:dyDescent="0.2">
      <c r="A27" t="s">
        <v>0</v>
      </c>
      <c r="B27" t="s">
        <v>1</v>
      </c>
      <c r="C27" t="s">
        <v>2</v>
      </c>
      <c r="D27" t="s">
        <v>3</v>
      </c>
      <c r="E27" t="s">
        <v>4</v>
      </c>
      <c r="F27" t="s">
        <v>5</v>
      </c>
      <c r="G27" t="s">
        <v>6</v>
      </c>
      <c r="H27" t="s">
        <v>7</v>
      </c>
      <c r="I27" t="s">
        <v>41</v>
      </c>
      <c r="J27" t="s">
        <v>42</v>
      </c>
      <c r="K27" t="s">
        <v>64</v>
      </c>
      <c r="L27" t="s">
        <v>44</v>
      </c>
      <c r="M27" s="5">
        <v>3000</v>
      </c>
      <c r="N27" s="5">
        <v>0</v>
      </c>
      <c r="O27" s="5">
        <f t="shared" si="0"/>
        <v>3000</v>
      </c>
      <c r="P27" s="5">
        <v>-1440</v>
      </c>
      <c r="Q27" s="5">
        <f t="shared" si="1"/>
        <v>1560</v>
      </c>
      <c r="R27" s="5">
        <v>0</v>
      </c>
      <c r="S27" s="5">
        <v>560</v>
      </c>
      <c r="T27" s="5">
        <v>560</v>
      </c>
      <c r="U27" s="5">
        <f t="shared" si="2"/>
        <v>2440</v>
      </c>
      <c r="V27" s="5">
        <f t="shared" si="3"/>
        <v>2440</v>
      </c>
      <c r="W27" s="5">
        <v>1000</v>
      </c>
      <c r="X27" t="s">
        <v>65</v>
      </c>
    </row>
    <row r="28" spans="1:24" x14ac:dyDescent="0.2">
      <c r="A28" t="s">
        <v>0</v>
      </c>
      <c r="B28" t="s">
        <v>1</v>
      </c>
      <c r="C28" t="s">
        <v>2</v>
      </c>
      <c r="D28" t="s">
        <v>3</v>
      </c>
      <c r="E28" t="s">
        <v>4</v>
      </c>
      <c r="F28" t="s">
        <v>5</v>
      </c>
      <c r="G28" t="s">
        <v>6</v>
      </c>
      <c r="H28" t="s">
        <v>7</v>
      </c>
      <c r="I28" t="s">
        <v>41</v>
      </c>
      <c r="J28" t="s">
        <v>42</v>
      </c>
      <c r="K28" t="s">
        <v>66</v>
      </c>
      <c r="L28" t="s">
        <v>44</v>
      </c>
      <c r="M28" s="5">
        <v>3000</v>
      </c>
      <c r="N28" s="5">
        <v>3800</v>
      </c>
      <c r="O28" s="5">
        <f t="shared" si="0"/>
        <v>6800</v>
      </c>
      <c r="P28" s="5">
        <v>0</v>
      </c>
      <c r="Q28" s="5">
        <f t="shared" si="1"/>
        <v>6800</v>
      </c>
      <c r="R28" s="5">
        <v>270</v>
      </c>
      <c r="S28" s="5">
        <v>5509</v>
      </c>
      <c r="T28" s="5">
        <v>1813</v>
      </c>
      <c r="U28" s="5">
        <f t="shared" si="2"/>
        <v>1291</v>
      </c>
      <c r="V28" s="5">
        <f t="shared" si="3"/>
        <v>4987</v>
      </c>
      <c r="W28" s="5">
        <v>1021</v>
      </c>
      <c r="X28" t="s">
        <v>67</v>
      </c>
    </row>
    <row r="29" spans="1:24" x14ac:dyDescent="0.2">
      <c r="A29" t="s">
        <v>0</v>
      </c>
      <c r="B29" t="s">
        <v>1</v>
      </c>
      <c r="C29" t="s">
        <v>2</v>
      </c>
      <c r="D29" t="s">
        <v>3</v>
      </c>
      <c r="E29" t="s">
        <v>4</v>
      </c>
      <c r="F29" t="s">
        <v>5</v>
      </c>
      <c r="G29" t="s">
        <v>6</v>
      </c>
      <c r="H29" t="s">
        <v>7</v>
      </c>
      <c r="I29" t="s">
        <v>41</v>
      </c>
      <c r="J29" t="s">
        <v>42</v>
      </c>
      <c r="K29" t="s">
        <v>68</v>
      </c>
      <c r="L29" t="s">
        <v>44</v>
      </c>
      <c r="M29" s="5">
        <v>94000</v>
      </c>
      <c r="N29" s="5">
        <v>-12000</v>
      </c>
      <c r="O29" s="5">
        <f t="shared" si="0"/>
        <v>82000</v>
      </c>
      <c r="P29" s="5">
        <v>-662.7</v>
      </c>
      <c r="Q29" s="5">
        <f t="shared" si="1"/>
        <v>81337.3</v>
      </c>
      <c r="R29" s="5">
        <v>5915.42</v>
      </c>
      <c r="S29" s="5">
        <v>75421.88</v>
      </c>
      <c r="T29" s="5">
        <v>44365.8</v>
      </c>
      <c r="U29" s="5">
        <f t="shared" si="2"/>
        <v>6578.1199999999953</v>
      </c>
      <c r="V29" s="5">
        <f t="shared" si="3"/>
        <v>37634.199999999997</v>
      </c>
      <c r="W29" s="5">
        <v>0</v>
      </c>
      <c r="X29" t="s">
        <v>69</v>
      </c>
    </row>
    <row r="30" spans="1:24" x14ac:dyDescent="0.2">
      <c r="A30" t="s">
        <v>0</v>
      </c>
      <c r="B30" t="s">
        <v>1</v>
      </c>
      <c r="C30" t="s">
        <v>2</v>
      </c>
      <c r="D30" t="s">
        <v>3</v>
      </c>
      <c r="E30" t="s">
        <v>4</v>
      </c>
      <c r="F30" t="s">
        <v>5</v>
      </c>
      <c r="G30" t="s">
        <v>6</v>
      </c>
      <c r="H30" t="s">
        <v>7</v>
      </c>
      <c r="I30" t="s">
        <v>41</v>
      </c>
      <c r="J30" t="s">
        <v>42</v>
      </c>
      <c r="K30" t="s">
        <v>70</v>
      </c>
      <c r="L30" t="s">
        <v>44</v>
      </c>
      <c r="M30" s="5">
        <v>0</v>
      </c>
      <c r="N30" s="5">
        <v>5500</v>
      </c>
      <c r="O30" s="5">
        <f t="shared" si="0"/>
        <v>5500</v>
      </c>
      <c r="P30" s="5">
        <v>-5432.8</v>
      </c>
      <c r="Q30" s="5">
        <f t="shared" si="1"/>
        <v>67.199999999999818</v>
      </c>
      <c r="R30" s="5">
        <v>0</v>
      </c>
      <c r="S30" s="5">
        <v>67.2</v>
      </c>
      <c r="T30" s="5">
        <v>67.2</v>
      </c>
      <c r="U30" s="5">
        <f t="shared" si="2"/>
        <v>5432.8</v>
      </c>
      <c r="V30" s="5">
        <f t="shared" si="3"/>
        <v>5432.8</v>
      </c>
      <c r="W30" s="5">
        <v>0</v>
      </c>
      <c r="X30" t="s">
        <v>71</v>
      </c>
    </row>
    <row r="31" spans="1:24" x14ac:dyDescent="0.2">
      <c r="A31" t="s">
        <v>0</v>
      </c>
      <c r="B31" t="s">
        <v>1</v>
      </c>
      <c r="C31" t="s">
        <v>2</v>
      </c>
      <c r="D31" t="s">
        <v>3</v>
      </c>
      <c r="E31" t="s">
        <v>4</v>
      </c>
      <c r="F31" t="s">
        <v>5</v>
      </c>
      <c r="G31" t="s">
        <v>6</v>
      </c>
      <c r="H31" t="s">
        <v>7</v>
      </c>
      <c r="I31" t="s">
        <v>41</v>
      </c>
      <c r="J31" t="s">
        <v>42</v>
      </c>
      <c r="K31" t="s">
        <v>72</v>
      </c>
      <c r="L31" t="s">
        <v>44</v>
      </c>
      <c r="M31" s="5">
        <v>0</v>
      </c>
      <c r="N31" s="5">
        <v>200</v>
      </c>
      <c r="O31" s="5">
        <f t="shared" si="0"/>
        <v>200</v>
      </c>
      <c r="P31" s="5">
        <v>-200</v>
      </c>
      <c r="Q31" s="5">
        <f t="shared" si="1"/>
        <v>0</v>
      </c>
      <c r="R31" s="5">
        <v>0</v>
      </c>
      <c r="S31" s="5">
        <v>0</v>
      </c>
      <c r="T31" s="5">
        <v>0</v>
      </c>
      <c r="U31" s="5">
        <f t="shared" si="2"/>
        <v>200</v>
      </c>
      <c r="V31" s="5">
        <f t="shared" si="3"/>
        <v>200</v>
      </c>
      <c r="W31" s="5">
        <v>0</v>
      </c>
      <c r="X31" t="s">
        <v>73</v>
      </c>
    </row>
    <row r="32" spans="1:24" x14ac:dyDescent="0.2">
      <c r="A32" t="s">
        <v>0</v>
      </c>
      <c r="B32" t="s">
        <v>1</v>
      </c>
      <c r="C32" t="s">
        <v>2</v>
      </c>
      <c r="D32" t="s">
        <v>3</v>
      </c>
      <c r="E32" t="s">
        <v>4</v>
      </c>
      <c r="F32" t="s">
        <v>5</v>
      </c>
      <c r="G32" t="s">
        <v>6</v>
      </c>
      <c r="H32" t="s">
        <v>7</v>
      </c>
      <c r="I32" t="s">
        <v>41</v>
      </c>
      <c r="J32" t="s">
        <v>42</v>
      </c>
      <c r="K32" t="s">
        <v>74</v>
      </c>
      <c r="L32" t="s">
        <v>44</v>
      </c>
      <c r="M32" s="5">
        <v>4000</v>
      </c>
      <c r="N32" s="5">
        <v>0</v>
      </c>
      <c r="O32" s="5">
        <f t="shared" si="0"/>
        <v>4000</v>
      </c>
      <c r="P32" s="5">
        <v>0</v>
      </c>
      <c r="Q32" s="5">
        <f t="shared" si="1"/>
        <v>4000</v>
      </c>
      <c r="R32" s="5">
        <v>0</v>
      </c>
      <c r="S32" s="5">
        <v>0</v>
      </c>
      <c r="T32" s="5">
        <v>0</v>
      </c>
      <c r="U32" s="5">
        <f t="shared" si="2"/>
        <v>4000</v>
      </c>
      <c r="V32" s="5">
        <f t="shared" si="3"/>
        <v>4000</v>
      </c>
      <c r="W32" s="5">
        <v>4000</v>
      </c>
      <c r="X32" t="s">
        <v>75</v>
      </c>
    </row>
    <row r="33" spans="1:24" x14ac:dyDescent="0.2">
      <c r="A33" t="s">
        <v>0</v>
      </c>
      <c r="B33" t="s">
        <v>1</v>
      </c>
      <c r="C33" t="s">
        <v>2</v>
      </c>
      <c r="D33" t="s">
        <v>3</v>
      </c>
      <c r="E33" t="s">
        <v>4</v>
      </c>
      <c r="F33" t="s">
        <v>5</v>
      </c>
      <c r="G33" t="s">
        <v>6</v>
      </c>
      <c r="H33" t="s">
        <v>7</v>
      </c>
      <c r="I33" t="s">
        <v>41</v>
      </c>
      <c r="J33" t="s">
        <v>42</v>
      </c>
      <c r="K33" t="s">
        <v>76</v>
      </c>
      <c r="L33" t="s">
        <v>44</v>
      </c>
      <c r="M33" s="5">
        <v>2500</v>
      </c>
      <c r="N33" s="5">
        <v>4000</v>
      </c>
      <c r="O33" s="5">
        <f t="shared" si="0"/>
        <v>6500</v>
      </c>
      <c r="P33" s="5">
        <v>0</v>
      </c>
      <c r="Q33" s="5">
        <f t="shared" si="1"/>
        <v>6500</v>
      </c>
      <c r="R33" s="5">
        <v>2131.6999999999998</v>
      </c>
      <c r="S33" s="5">
        <v>3234.72</v>
      </c>
      <c r="T33" s="5">
        <v>2847.27</v>
      </c>
      <c r="U33" s="5">
        <f t="shared" si="2"/>
        <v>3265.28</v>
      </c>
      <c r="V33" s="5">
        <f t="shared" si="3"/>
        <v>3652.73</v>
      </c>
      <c r="W33" s="5">
        <v>1133.58</v>
      </c>
      <c r="X33" t="s">
        <v>77</v>
      </c>
    </row>
    <row r="34" spans="1:24" x14ac:dyDescent="0.2">
      <c r="A34" t="s">
        <v>0</v>
      </c>
      <c r="B34" t="s">
        <v>1</v>
      </c>
      <c r="C34" t="s">
        <v>2</v>
      </c>
      <c r="D34" t="s">
        <v>3</v>
      </c>
      <c r="E34" t="s">
        <v>4</v>
      </c>
      <c r="F34" t="s">
        <v>5</v>
      </c>
      <c r="G34" t="s">
        <v>6</v>
      </c>
      <c r="H34" t="s">
        <v>7</v>
      </c>
      <c r="I34" t="s">
        <v>41</v>
      </c>
      <c r="J34" t="s">
        <v>42</v>
      </c>
      <c r="K34" t="s">
        <v>78</v>
      </c>
      <c r="L34" t="s">
        <v>44</v>
      </c>
      <c r="M34" s="5">
        <v>0</v>
      </c>
      <c r="N34" s="5">
        <v>1000</v>
      </c>
      <c r="O34" s="5">
        <f t="shared" si="0"/>
        <v>1000</v>
      </c>
      <c r="P34" s="5">
        <v>0</v>
      </c>
      <c r="Q34" s="5">
        <f t="shared" si="1"/>
        <v>1000</v>
      </c>
      <c r="R34" s="5">
        <v>144.58000000000001</v>
      </c>
      <c r="S34" s="5">
        <v>711.81</v>
      </c>
      <c r="T34" s="5">
        <v>711.81</v>
      </c>
      <c r="U34" s="5">
        <f t="shared" si="2"/>
        <v>288.19000000000005</v>
      </c>
      <c r="V34" s="5">
        <f t="shared" si="3"/>
        <v>288.19000000000005</v>
      </c>
      <c r="W34" s="5">
        <v>143.61000000000001</v>
      </c>
      <c r="X34" t="s">
        <v>79</v>
      </c>
    </row>
    <row r="35" spans="1:24" x14ac:dyDescent="0.2">
      <c r="A35" t="s">
        <v>0</v>
      </c>
      <c r="B35" t="s">
        <v>1</v>
      </c>
      <c r="C35" t="s">
        <v>2</v>
      </c>
      <c r="D35" t="s">
        <v>3</v>
      </c>
      <c r="E35" t="s">
        <v>4</v>
      </c>
      <c r="F35" t="s">
        <v>5</v>
      </c>
      <c r="G35" t="s">
        <v>6</v>
      </c>
      <c r="H35" t="s">
        <v>7</v>
      </c>
      <c r="I35" t="s">
        <v>41</v>
      </c>
      <c r="J35" t="s">
        <v>42</v>
      </c>
      <c r="K35" t="s">
        <v>80</v>
      </c>
      <c r="L35" t="s">
        <v>44</v>
      </c>
      <c r="M35" s="5">
        <v>0</v>
      </c>
      <c r="N35" s="5">
        <v>200</v>
      </c>
      <c r="O35" s="5">
        <f t="shared" si="0"/>
        <v>200</v>
      </c>
      <c r="P35" s="5">
        <v>0</v>
      </c>
      <c r="Q35" s="5">
        <f t="shared" si="1"/>
        <v>200</v>
      </c>
      <c r="R35" s="5">
        <v>0</v>
      </c>
      <c r="S35" s="5">
        <v>0</v>
      </c>
      <c r="T35" s="5">
        <v>0</v>
      </c>
      <c r="U35" s="5">
        <f t="shared" si="2"/>
        <v>200</v>
      </c>
      <c r="V35" s="5">
        <f t="shared" si="3"/>
        <v>200</v>
      </c>
      <c r="W35" s="5">
        <v>200</v>
      </c>
      <c r="X35" t="s">
        <v>81</v>
      </c>
    </row>
    <row r="36" spans="1:24" x14ac:dyDescent="0.2">
      <c r="A36" t="s">
        <v>0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41</v>
      </c>
      <c r="J36" t="s">
        <v>42</v>
      </c>
      <c r="K36" t="s">
        <v>82</v>
      </c>
      <c r="L36" t="s">
        <v>44</v>
      </c>
      <c r="M36" s="5">
        <v>5000</v>
      </c>
      <c r="N36" s="5">
        <v>0</v>
      </c>
      <c r="O36" s="5">
        <f t="shared" si="0"/>
        <v>5000</v>
      </c>
      <c r="P36" s="5">
        <v>0</v>
      </c>
      <c r="Q36" s="5">
        <f t="shared" si="1"/>
        <v>5000</v>
      </c>
      <c r="R36" s="5">
        <v>0.01</v>
      </c>
      <c r="S36" s="5">
        <v>4999.4799999999996</v>
      </c>
      <c r="T36" s="5">
        <v>4999.4799999999996</v>
      </c>
      <c r="U36" s="5">
        <f t="shared" si="2"/>
        <v>0.52000000000043656</v>
      </c>
      <c r="V36" s="5">
        <f t="shared" si="3"/>
        <v>0.52000000000043656</v>
      </c>
      <c r="W36" s="5">
        <v>0.51</v>
      </c>
      <c r="X36" t="s">
        <v>83</v>
      </c>
    </row>
    <row r="37" spans="1:24" x14ac:dyDescent="0.2">
      <c r="A37" t="s">
        <v>0</v>
      </c>
      <c r="B37" t="s">
        <v>1</v>
      </c>
      <c r="C37" t="s">
        <v>2</v>
      </c>
      <c r="D37" t="s">
        <v>3</v>
      </c>
      <c r="E37" t="s">
        <v>4</v>
      </c>
      <c r="F37" t="s">
        <v>5</v>
      </c>
      <c r="G37" t="s">
        <v>6</v>
      </c>
      <c r="H37" t="s">
        <v>7</v>
      </c>
      <c r="I37" t="s">
        <v>41</v>
      </c>
      <c r="J37" t="s">
        <v>42</v>
      </c>
      <c r="K37" t="s">
        <v>84</v>
      </c>
      <c r="L37" t="s">
        <v>44</v>
      </c>
      <c r="M37" s="5">
        <v>0</v>
      </c>
      <c r="N37" s="5">
        <v>1000</v>
      </c>
      <c r="O37" s="5">
        <f t="shared" si="0"/>
        <v>1000</v>
      </c>
      <c r="P37" s="5">
        <v>-914.88</v>
      </c>
      <c r="Q37" s="5">
        <f t="shared" si="1"/>
        <v>85.12</v>
      </c>
      <c r="R37" s="5">
        <v>0</v>
      </c>
      <c r="S37" s="5">
        <v>85.12</v>
      </c>
      <c r="T37" s="5">
        <v>85.12</v>
      </c>
      <c r="U37" s="5">
        <f t="shared" si="2"/>
        <v>914.88</v>
      </c>
      <c r="V37" s="5">
        <f t="shared" si="3"/>
        <v>914.88</v>
      </c>
      <c r="W37" s="5">
        <v>0</v>
      </c>
      <c r="X37" t="s">
        <v>85</v>
      </c>
    </row>
    <row r="38" spans="1:24" x14ac:dyDescent="0.2">
      <c r="A38" t="s">
        <v>0</v>
      </c>
      <c r="B38" t="s">
        <v>1</v>
      </c>
      <c r="C38" t="s">
        <v>2</v>
      </c>
      <c r="D38" t="s">
        <v>3</v>
      </c>
      <c r="E38" t="s">
        <v>4</v>
      </c>
      <c r="F38" t="s">
        <v>5</v>
      </c>
      <c r="G38" t="s">
        <v>6</v>
      </c>
      <c r="H38" t="s">
        <v>7</v>
      </c>
      <c r="I38" t="s">
        <v>41</v>
      </c>
      <c r="J38" t="s">
        <v>42</v>
      </c>
      <c r="K38" t="s">
        <v>86</v>
      </c>
      <c r="L38" t="s">
        <v>44</v>
      </c>
      <c r="M38" s="5">
        <v>200</v>
      </c>
      <c r="N38" s="5">
        <v>3500</v>
      </c>
      <c r="O38" s="5">
        <f t="shared" si="0"/>
        <v>3700</v>
      </c>
      <c r="P38" s="5">
        <v>0</v>
      </c>
      <c r="Q38" s="5">
        <f t="shared" si="1"/>
        <v>3700</v>
      </c>
      <c r="R38" s="5">
        <v>38.700000000000003</v>
      </c>
      <c r="S38" s="5">
        <v>119.62</v>
      </c>
      <c r="T38" s="5">
        <v>119.62</v>
      </c>
      <c r="U38" s="5">
        <f t="shared" si="2"/>
        <v>3580.38</v>
      </c>
      <c r="V38" s="5">
        <f t="shared" si="3"/>
        <v>3580.38</v>
      </c>
      <c r="W38" s="5">
        <v>3541.68</v>
      </c>
      <c r="X38" t="s">
        <v>87</v>
      </c>
    </row>
    <row r="39" spans="1:24" x14ac:dyDescent="0.2">
      <c r="A39" t="s">
        <v>0</v>
      </c>
      <c r="B39" t="s">
        <v>1</v>
      </c>
      <c r="C39" t="s">
        <v>2</v>
      </c>
      <c r="D39" t="s">
        <v>3</v>
      </c>
      <c r="E39" t="s">
        <v>4</v>
      </c>
      <c r="F39" t="s">
        <v>5</v>
      </c>
      <c r="G39" t="s">
        <v>6</v>
      </c>
      <c r="H39" t="s">
        <v>7</v>
      </c>
      <c r="I39" t="s">
        <v>41</v>
      </c>
      <c r="J39" t="s">
        <v>42</v>
      </c>
      <c r="K39" t="s">
        <v>88</v>
      </c>
      <c r="L39" t="s">
        <v>44</v>
      </c>
      <c r="M39" s="5">
        <v>1000</v>
      </c>
      <c r="N39" s="5">
        <v>0</v>
      </c>
      <c r="O39" s="5">
        <f t="shared" si="0"/>
        <v>1000</v>
      </c>
      <c r="P39" s="5">
        <v>0</v>
      </c>
      <c r="Q39" s="5">
        <f t="shared" si="1"/>
        <v>1000</v>
      </c>
      <c r="R39" s="5">
        <v>0</v>
      </c>
      <c r="S39" s="5">
        <v>369.6</v>
      </c>
      <c r="T39" s="5">
        <v>369.6</v>
      </c>
      <c r="U39" s="5">
        <f t="shared" si="2"/>
        <v>630.4</v>
      </c>
      <c r="V39" s="5">
        <f t="shared" si="3"/>
        <v>630.4</v>
      </c>
      <c r="W39" s="5">
        <v>630.4</v>
      </c>
      <c r="X39" t="s">
        <v>89</v>
      </c>
    </row>
    <row r="40" spans="1:24" x14ac:dyDescent="0.2">
      <c r="A40" t="s">
        <v>0</v>
      </c>
      <c r="B40" t="s">
        <v>1</v>
      </c>
      <c r="C40" t="s">
        <v>2</v>
      </c>
      <c r="D40" t="s">
        <v>3</v>
      </c>
      <c r="E40" t="s">
        <v>4</v>
      </c>
      <c r="F40" t="s">
        <v>5</v>
      </c>
      <c r="G40" t="s">
        <v>6</v>
      </c>
      <c r="H40" t="s">
        <v>7</v>
      </c>
      <c r="I40" t="s">
        <v>41</v>
      </c>
      <c r="J40" t="s">
        <v>90</v>
      </c>
      <c r="K40" t="s">
        <v>91</v>
      </c>
      <c r="L40" t="s">
        <v>44</v>
      </c>
      <c r="M40" s="5">
        <v>1400</v>
      </c>
      <c r="N40" s="5">
        <v>1000</v>
      </c>
      <c r="O40" s="5">
        <f t="shared" si="0"/>
        <v>2400</v>
      </c>
      <c r="P40" s="5">
        <v>0</v>
      </c>
      <c r="Q40" s="5">
        <f t="shared" si="1"/>
        <v>2400</v>
      </c>
      <c r="R40" s="5">
        <v>0</v>
      </c>
      <c r="S40" s="5">
        <v>338.28</v>
      </c>
      <c r="T40" s="5">
        <v>336.54</v>
      </c>
      <c r="U40" s="5">
        <f t="shared" si="2"/>
        <v>2061.7200000000003</v>
      </c>
      <c r="V40" s="5">
        <f t="shared" si="3"/>
        <v>2063.46</v>
      </c>
      <c r="W40" s="5">
        <v>2061.7199999999998</v>
      </c>
      <c r="X40" t="s">
        <v>92</v>
      </c>
    </row>
    <row r="41" spans="1:24" x14ac:dyDescent="0.2">
      <c r="A41" t="s">
        <v>0</v>
      </c>
      <c r="B41" t="s">
        <v>1</v>
      </c>
      <c r="C41" t="s">
        <v>2</v>
      </c>
      <c r="D41" t="s">
        <v>3</v>
      </c>
      <c r="E41" t="s">
        <v>4</v>
      </c>
      <c r="F41" t="s">
        <v>5</v>
      </c>
      <c r="G41" t="s">
        <v>6</v>
      </c>
      <c r="H41" t="s">
        <v>7</v>
      </c>
      <c r="I41" t="s">
        <v>41</v>
      </c>
      <c r="J41" t="s">
        <v>90</v>
      </c>
      <c r="K41" t="s">
        <v>93</v>
      </c>
      <c r="L41" t="s">
        <v>44</v>
      </c>
      <c r="M41" s="5">
        <v>100</v>
      </c>
      <c r="N41" s="5">
        <v>200</v>
      </c>
      <c r="O41" s="5">
        <f t="shared" si="0"/>
        <v>300</v>
      </c>
      <c r="P41" s="5">
        <v>-268.2</v>
      </c>
      <c r="Q41" s="5">
        <f t="shared" si="1"/>
        <v>31.800000000000011</v>
      </c>
      <c r="R41" s="5">
        <v>0</v>
      </c>
      <c r="S41" s="5">
        <v>31.8</v>
      </c>
      <c r="T41" s="5">
        <v>31.8</v>
      </c>
      <c r="U41" s="5">
        <f t="shared" si="2"/>
        <v>268.2</v>
      </c>
      <c r="V41" s="5">
        <f t="shared" si="3"/>
        <v>268.2</v>
      </c>
      <c r="W41" s="5">
        <v>0</v>
      </c>
      <c r="X41" t="s">
        <v>94</v>
      </c>
    </row>
    <row r="42" spans="1:24" x14ac:dyDescent="0.2">
      <c r="A42" t="s">
        <v>0</v>
      </c>
      <c r="B42" t="s">
        <v>1</v>
      </c>
      <c r="C42" t="s">
        <v>2</v>
      </c>
      <c r="D42" t="s">
        <v>3</v>
      </c>
      <c r="E42" t="s">
        <v>4</v>
      </c>
      <c r="F42" t="s">
        <v>5</v>
      </c>
      <c r="G42" t="s">
        <v>6</v>
      </c>
      <c r="H42" t="s">
        <v>95</v>
      </c>
      <c r="I42" t="s">
        <v>96</v>
      </c>
      <c r="J42" t="s">
        <v>97</v>
      </c>
      <c r="K42" t="s">
        <v>98</v>
      </c>
      <c r="L42" t="s">
        <v>11</v>
      </c>
      <c r="M42" s="5">
        <v>13144</v>
      </c>
      <c r="N42" s="5">
        <v>0</v>
      </c>
      <c r="O42" s="5">
        <f t="shared" si="0"/>
        <v>13144</v>
      </c>
      <c r="P42" s="5">
        <v>0</v>
      </c>
      <c r="Q42" s="5">
        <f t="shared" si="1"/>
        <v>13144</v>
      </c>
      <c r="R42" s="5">
        <v>10647.62</v>
      </c>
      <c r="S42" s="5">
        <v>2496.38</v>
      </c>
      <c r="T42" s="5">
        <v>2496.38</v>
      </c>
      <c r="U42" s="5">
        <f t="shared" si="2"/>
        <v>10647.619999999999</v>
      </c>
      <c r="V42" s="5">
        <f t="shared" si="3"/>
        <v>10647.619999999999</v>
      </c>
      <c r="W42" s="5">
        <v>0</v>
      </c>
      <c r="X42" t="s">
        <v>99</v>
      </c>
    </row>
    <row r="43" spans="1:24" x14ac:dyDescent="0.2">
      <c r="A43" t="s">
        <v>0</v>
      </c>
      <c r="B43" t="s">
        <v>1</v>
      </c>
      <c r="C43" t="s">
        <v>2</v>
      </c>
      <c r="D43" t="s">
        <v>3</v>
      </c>
      <c r="E43" t="s">
        <v>4</v>
      </c>
      <c r="F43" t="s">
        <v>5</v>
      </c>
      <c r="G43" t="s">
        <v>6</v>
      </c>
      <c r="H43" t="s">
        <v>95</v>
      </c>
      <c r="I43" t="s">
        <v>96</v>
      </c>
      <c r="J43" t="s">
        <v>97</v>
      </c>
      <c r="K43" t="s">
        <v>100</v>
      </c>
      <c r="L43" t="s">
        <v>11</v>
      </c>
      <c r="M43" s="5">
        <v>6087.3</v>
      </c>
      <c r="N43" s="5">
        <v>0</v>
      </c>
      <c r="O43" s="5">
        <f t="shared" si="0"/>
        <v>6087.3</v>
      </c>
      <c r="P43" s="5">
        <v>0</v>
      </c>
      <c r="Q43" s="5">
        <f t="shared" si="1"/>
        <v>6087.3</v>
      </c>
      <c r="R43" s="5">
        <v>1951.67</v>
      </c>
      <c r="S43" s="5">
        <v>4048.33</v>
      </c>
      <c r="T43" s="5">
        <v>4048.33</v>
      </c>
      <c r="U43" s="5">
        <f t="shared" si="2"/>
        <v>2038.9700000000003</v>
      </c>
      <c r="V43" s="5">
        <f t="shared" si="3"/>
        <v>2038.9700000000003</v>
      </c>
      <c r="W43" s="5">
        <v>87.3</v>
      </c>
      <c r="X43" t="s">
        <v>101</v>
      </c>
    </row>
    <row r="44" spans="1:24" x14ac:dyDescent="0.2">
      <c r="A44" t="s">
        <v>0</v>
      </c>
      <c r="B44" t="s">
        <v>1</v>
      </c>
      <c r="C44" t="s">
        <v>2</v>
      </c>
      <c r="D44" t="s">
        <v>3</v>
      </c>
      <c r="E44" t="s">
        <v>4</v>
      </c>
      <c r="F44" t="s">
        <v>5</v>
      </c>
      <c r="G44" t="s">
        <v>6</v>
      </c>
      <c r="H44" t="s">
        <v>95</v>
      </c>
      <c r="I44" t="s">
        <v>96</v>
      </c>
      <c r="J44" t="s">
        <v>97</v>
      </c>
      <c r="K44" t="s">
        <v>102</v>
      </c>
      <c r="L44" t="s">
        <v>11</v>
      </c>
      <c r="M44" s="5">
        <v>0</v>
      </c>
      <c r="N44" s="5">
        <v>1832.2</v>
      </c>
      <c r="O44" s="5">
        <f t="shared" si="0"/>
        <v>1832.2</v>
      </c>
      <c r="P44" s="5">
        <v>1439.41</v>
      </c>
      <c r="Q44" s="5">
        <f t="shared" si="1"/>
        <v>3271.61</v>
      </c>
      <c r="R44" s="5">
        <v>0</v>
      </c>
      <c r="S44" s="5">
        <v>1832.1</v>
      </c>
      <c r="T44" s="5">
        <v>1832.1</v>
      </c>
      <c r="U44" s="5">
        <f t="shared" si="2"/>
        <v>0.10000000000013642</v>
      </c>
      <c r="V44" s="5">
        <f t="shared" si="3"/>
        <v>0.10000000000013642</v>
      </c>
      <c r="W44" s="5">
        <v>1439.51</v>
      </c>
      <c r="X44" t="s">
        <v>103</v>
      </c>
    </row>
    <row r="45" spans="1:24" x14ac:dyDescent="0.2">
      <c r="A45" t="s">
        <v>0</v>
      </c>
      <c r="B45" t="s">
        <v>1</v>
      </c>
      <c r="C45" t="s">
        <v>2</v>
      </c>
      <c r="D45" t="s">
        <v>3</v>
      </c>
      <c r="E45" t="s">
        <v>4</v>
      </c>
      <c r="F45" t="s">
        <v>5</v>
      </c>
      <c r="G45" t="s">
        <v>6</v>
      </c>
      <c r="H45" t="s">
        <v>95</v>
      </c>
      <c r="I45" t="s">
        <v>96</v>
      </c>
      <c r="J45" t="s">
        <v>97</v>
      </c>
      <c r="K45" t="s">
        <v>104</v>
      </c>
      <c r="L45" t="s">
        <v>11</v>
      </c>
      <c r="M45" s="5">
        <v>157728</v>
      </c>
      <c r="N45" s="5">
        <v>0</v>
      </c>
      <c r="O45" s="5">
        <f t="shared" si="0"/>
        <v>157728</v>
      </c>
      <c r="P45" s="5">
        <v>0</v>
      </c>
      <c r="Q45" s="5">
        <f t="shared" si="1"/>
        <v>157728</v>
      </c>
      <c r="R45" s="5">
        <v>62487.8</v>
      </c>
      <c r="S45" s="5">
        <v>95240.2</v>
      </c>
      <c r="T45" s="5">
        <v>95240.2</v>
      </c>
      <c r="U45" s="5">
        <f t="shared" si="2"/>
        <v>62487.8</v>
      </c>
      <c r="V45" s="5">
        <f t="shared" si="3"/>
        <v>62487.8</v>
      </c>
      <c r="W45" s="5">
        <v>0</v>
      </c>
      <c r="X45" t="s">
        <v>105</v>
      </c>
    </row>
    <row r="46" spans="1:24" x14ac:dyDescent="0.2">
      <c r="A46" t="s">
        <v>0</v>
      </c>
      <c r="B46" t="s">
        <v>1</v>
      </c>
      <c r="C46" t="s">
        <v>2</v>
      </c>
      <c r="D46" t="s">
        <v>3</v>
      </c>
      <c r="E46" t="s">
        <v>4</v>
      </c>
      <c r="F46" t="s">
        <v>5</v>
      </c>
      <c r="G46" t="s">
        <v>6</v>
      </c>
      <c r="H46" t="s">
        <v>95</v>
      </c>
      <c r="I46" t="s">
        <v>96</v>
      </c>
      <c r="J46" t="s">
        <v>97</v>
      </c>
      <c r="K46" t="s">
        <v>106</v>
      </c>
      <c r="L46" t="s">
        <v>11</v>
      </c>
      <c r="M46" s="5">
        <v>19952.59</v>
      </c>
      <c r="N46" s="5">
        <v>0</v>
      </c>
      <c r="O46" s="5">
        <f t="shared" si="0"/>
        <v>19952.59</v>
      </c>
      <c r="P46" s="5">
        <v>0</v>
      </c>
      <c r="Q46" s="5">
        <f t="shared" si="1"/>
        <v>19952.59</v>
      </c>
      <c r="R46" s="5">
        <v>7672.81</v>
      </c>
      <c r="S46" s="5">
        <v>12279.78</v>
      </c>
      <c r="T46" s="5">
        <v>12279.78</v>
      </c>
      <c r="U46" s="5">
        <f t="shared" si="2"/>
        <v>7672.8099999999995</v>
      </c>
      <c r="V46" s="5">
        <f t="shared" si="3"/>
        <v>7672.8099999999995</v>
      </c>
      <c r="W46" s="5">
        <v>0</v>
      </c>
      <c r="X46" t="s">
        <v>107</v>
      </c>
    </row>
    <row r="47" spans="1:24" x14ac:dyDescent="0.2">
      <c r="A47" t="s">
        <v>0</v>
      </c>
      <c r="B47" t="s">
        <v>1</v>
      </c>
      <c r="C47" t="s">
        <v>2</v>
      </c>
      <c r="D47" t="s">
        <v>3</v>
      </c>
      <c r="E47" t="s">
        <v>4</v>
      </c>
      <c r="F47" t="s">
        <v>5</v>
      </c>
      <c r="G47" t="s">
        <v>6</v>
      </c>
      <c r="H47" t="s">
        <v>95</v>
      </c>
      <c r="I47" t="s">
        <v>96</v>
      </c>
      <c r="J47" t="s">
        <v>97</v>
      </c>
      <c r="K47" t="s">
        <v>108</v>
      </c>
      <c r="L47" t="s">
        <v>11</v>
      </c>
      <c r="M47" s="5">
        <v>13144</v>
      </c>
      <c r="N47" s="5">
        <v>0</v>
      </c>
      <c r="O47" s="5">
        <f t="shared" si="0"/>
        <v>13144</v>
      </c>
      <c r="P47" s="5">
        <v>0</v>
      </c>
      <c r="Q47" s="5">
        <f t="shared" si="1"/>
        <v>13144</v>
      </c>
      <c r="R47" s="5">
        <v>6350.76</v>
      </c>
      <c r="S47" s="5">
        <v>6793.24</v>
      </c>
      <c r="T47" s="5">
        <v>6793.24</v>
      </c>
      <c r="U47" s="5">
        <f t="shared" si="2"/>
        <v>6350.76</v>
      </c>
      <c r="V47" s="5">
        <f t="shared" si="3"/>
        <v>6350.76</v>
      </c>
      <c r="W47" s="5">
        <v>0</v>
      </c>
      <c r="X47" t="s">
        <v>109</v>
      </c>
    </row>
    <row r="48" spans="1:24" x14ac:dyDescent="0.2">
      <c r="A48" t="s">
        <v>0</v>
      </c>
      <c r="B48" t="s">
        <v>1</v>
      </c>
      <c r="C48" t="s">
        <v>2</v>
      </c>
      <c r="D48" t="s">
        <v>3</v>
      </c>
      <c r="E48" t="s">
        <v>4</v>
      </c>
      <c r="F48" t="s">
        <v>5</v>
      </c>
      <c r="G48" t="s">
        <v>6</v>
      </c>
      <c r="H48" t="s">
        <v>110</v>
      </c>
      <c r="I48" t="s">
        <v>111</v>
      </c>
      <c r="J48" t="s">
        <v>97</v>
      </c>
      <c r="K48" t="s">
        <v>98</v>
      </c>
      <c r="L48" t="s">
        <v>44</v>
      </c>
      <c r="M48" s="5">
        <v>0</v>
      </c>
      <c r="N48" s="5">
        <v>777.58</v>
      </c>
      <c r="O48" s="5">
        <f t="shared" si="0"/>
        <v>777.58</v>
      </c>
      <c r="P48" s="5">
        <v>0</v>
      </c>
      <c r="Q48" s="5">
        <f t="shared" si="1"/>
        <v>777.58</v>
      </c>
      <c r="R48" s="5">
        <v>555.41999999999996</v>
      </c>
      <c r="S48" s="5">
        <v>0</v>
      </c>
      <c r="T48" s="5">
        <v>0</v>
      </c>
      <c r="U48" s="5">
        <f t="shared" si="2"/>
        <v>777.58</v>
      </c>
      <c r="V48" s="5">
        <f t="shared" si="3"/>
        <v>777.58</v>
      </c>
      <c r="W48" s="5">
        <v>222.16</v>
      </c>
      <c r="X48" t="s">
        <v>112</v>
      </c>
    </row>
    <row r="49" spans="1:24" x14ac:dyDescent="0.2">
      <c r="A49" t="s">
        <v>0</v>
      </c>
      <c r="B49" t="s">
        <v>1</v>
      </c>
      <c r="C49" t="s">
        <v>2</v>
      </c>
      <c r="D49" t="s">
        <v>3</v>
      </c>
      <c r="E49" t="s">
        <v>4</v>
      </c>
      <c r="F49" t="s">
        <v>5</v>
      </c>
      <c r="G49" t="s">
        <v>6</v>
      </c>
      <c r="H49" t="s">
        <v>110</v>
      </c>
      <c r="I49" t="s">
        <v>111</v>
      </c>
      <c r="J49" t="s">
        <v>97</v>
      </c>
      <c r="K49" t="s">
        <v>100</v>
      </c>
      <c r="L49" t="s">
        <v>44</v>
      </c>
      <c r="M49" s="5">
        <v>0</v>
      </c>
      <c r="N49" s="5">
        <v>233.33</v>
      </c>
      <c r="O49" s="5">
        <f t="shared" si="0"/>
        <v>233.33</v>
      </c>
      <c r="P49" s="5">
        <v>0</v>
      </c>
      <c r="Q49" s="5">
        <f t="shared" si="1"/>
        <v>233.33</v>
      </c>
      <c r="R49" s="5">
        <v>166.67</v>
      </c>
      <c r="S49" s="5">
        <v>0</v>
      </c>
      <c r="T49" s="5">
        <v>0</v>
      </c>
      <c r="U49" s="5">
        <f t="shared" si="2"/>
        <v>233.33</v>
      </c>
      <c r="V49" s="5">
        <f t="shared" si="3"/>
        <v>233.33</v>
      </c>
      <c r="W49" s="5">
        <v>66.66</v>
      </c>
      <c r="X49" t="s">
        <v>113</v>
      </c>
    </row>
    <row r="50" spans="1:24" x14ac:dyDescent="0.2">
      <c r="A50" t="s">
        <v>0</v>
      </c>
      <c r="B50" t="s">
        <v>1</v>
      </c>
      <c r="C50" t="s">
        <v>2</v>
      </c>
      <c r="D50" t="s">
        <v>3</v>
      </c>
      <c r="E50" t="s">
        <v>4</v>
      </c>
      <c r="F50" t="s">
        <v>5</v>
      </c>
      <c r="G50" t="s">
        <v>6</v>
      </c>
      <c r="H50" t="s">
        <v>110</v>
      </c>
      <c r="I50" t="s">
        <v>111</v>
      </c>
      <c r="J50" t="s">
        <v>97</v>
      </c>
      <c r="K50" t="s">
        <v>104</v>
      </c>
      <c r="L50" t="s">
        <v>44</v>
      </c>
      <c r="M50" s="5">
        <v>0</v>
      </c>
      <c r="N50" s="5">
        <v>9331</v>
      </c>
      <c r="O50" s="5">
        <f t="shared" si="0"/>
        <v>9331</v>
      </c>
      <c r="P50" s="5">
        <v>0</v>
      </c>
      <c r="Q50" s="5">
        <f t="shared" si="1"/>
        <v>9331</v>
      </c>
      <c r="R50" s="5">
        <v>6665</v>
      </c>
      <c r="S50" s="5">
        <v>0</v>
      </c>
      <c r="T50" s="5">
        <v>0</v>
      </c>
      <c r="U50" s="5">
        <f t="shared" si="2"/>
        <v>9331</v>
      </c>
      <c r="V50" s="5">
        <f t="shared" si="3"/>
        <v>9331</v>
      </c>
      <c r="W50" s="5">
        <v>2666</v>
      </c>
      <c r="X50" t="s">
        <v>114</v>
      </c>
    </row>
    <row r="51" spans="1:24" x14ac:dyDescent="0.2">
      <c r="A51" t="s">
        <v>0</v>
      </c>
      <c r="B51" t="s">
        <v>1</v>
      </c>
      <c r="C51" t="s">
        <v>2</v>
      </c>
      <c r="D51" t="s">
        <v>3</v>
      </c>
      <c r="E51" t="s">
        <v>4</v>
      </c>
      <c r="F51" t="s">
        <v>5</v>
      </c>
      <c r="G51" t="s">
        <v>6</v>
      </c>
      <c r="H51" t="s">
        <v>110</v>
      </c>
      <c r="I51" t="s">
        <v>111</v>
      </c>
      <c r="J51" t="s">
        <v>97</v>
      </c>
      <c r="K51" t="s">
        <v>106</v>
      </c>
      <c r="L51" t="s">
        <v>44</v>
      </c>
      <c r="M51" s="5">
        <v>0</v>
      </c>
      <c r="N51" s="5">
        <v>1180.3800000000001</v>
      </c>
      <c r="O51" s="5">
        <f t="shared" si="0"/>
        <v>1180.3800000000001</v>
      </c>
      <c r="P51" s="5">
        <v>0</v>
      </c>
      <c r="Q51" s="5">
        <f t="shared" si="1"/>
        <v>1180.3800000000001</v>
      </c>
      <c r="R51" s="5">
        <v>843.12</v>
      </c>
      <c r="S51" s="5">
        <v>0</v>
      </c>
      <c r="T51" s="5">
        <v>0</v>
      </c>
      <c r="U51" s="5">
        <f t="shared" si="2"/>
        <v>1180.3800000000001</v>
      </c>
      <c r="V51" s="5">
        <f t="shared" si="3"/>
        <v>1180.3800000000001</v>
      </c>
      <c r="W51" s="5">
        <v>337.26</v>
      </c>
      <c r="X51" t="s">
        <v>115</v>
      </c>
    </row>
    <row r="52" spans="1:24" x14ac:dyDescent="0.2">
      <c r="A52" t="s">
        <v>0</v>
      </c>
      <c r="B52" t="s">
        <v>1</v>
      </c>
      <c r="C52" t="s">
        <v>2</v>
      </c>
      <c r="D52" t="s">
        <v>3</v>
      </c>
      <c r="E52" t="s">
        <v>4</v>
      </c>
      <c r="F52" t="s">
        <v>5</v>
      </c>
      <c r="G52" t="s">
        <v>6</v>
      </c>
      <c r="H52" t="s">
        <v>110</v>
      </c>
      <c r="I52" t="s">
        <v>111</v>
      </c>
      <c r="J52" t="s">
        <v>97</v>
      </c>
      <c r="K52" t="s">
        <v>108</v>
      </c>
      <c r="L52" t="s">
        <v>44</v>
      </c>
      <c r="M52" s="5">
        <v>0</v>
      </c>
      <c r="N52" s="5">
        <v>777.58</v>
      </c>
      <c r="O52" s="5">
        <f t="shared" si="0"/>
        <v>777.58</v>
      </c>
      <c r="P52" s="5">
        <v>0</v>
      </c>
      <c r="Q52" s="5">
        <f t="shared" si="1"/>
        <v>777.58</v>
      </c>
      <c r="R52" s="5">
        <v>555.41999999999996</v>
      </c>
      <c r="S52" s="5">
        <v>0</v>
      </c>
      <c r="T52" s="5">
        <v>0</v>
      </c>
      <c r="U52" s="5">
        <f t="shared" si="2"/>
        <v>777.58</v>
      </c>
      <c r="V52" s="5">
        <f t="shared" si="3"/>
        <v>777.58</v>
      </c>
      <c r="W52" s="5">
        <v>222.16</v>
      </c>
      <c r="X52" t="s">
        <v>116</v>
      </c>
    </row>
    <row r="53" spans="1:24" x14ac:dyDescent="0.2">
      <c r="A53" t="s">
        <v>117</v>
      </c>
      <c r="B53" t="s">
        <v>118</v>
      </c>
      <c r="C53" t="s">
        <v>2</v>
      </c>
      <c r="D53" t="s">
        <v>3</v>
      </c>
      <c r="E53" t="s">
        <v>4</v>
      </c>
      <c r="F53" t="s">
        <v>5</v>
      </c>
      <c r="G53" t="s">
        <v>6</v>
      </c>
      <c r="H53" t="s">
        <v>119</v>
      </c>
      <c r="I53" t="s">
        <v>120</v>
      </c>
      <c r="J53" t="s">
        <v>121</v>
      </c>
      <c r="K53" t="s">
        <v>122</v>
      </c>
      <c r="L53" t="s">
        <v>44</v>
      </c>
      <c r="M53" s="5">
        <v>2000</v>
      </c>
      <c r="N53" s="5">
        <v>0</v>
      </c>
      <c r="O53" s="5">
        <f t="shared" si="0"/>
        <v>2000</v>
      </c>
      <c r="P53" s="5">
        <v>-2000</v>
      </c>
      <c r="Q53" s="5">
        <f t="shared" si="1"/>
        <v>0</v>
      </c>
      <c r="R53" s="5">
        <v>0</v>
      </c>
      <c r="S53" s="5">
        <v>0</v>
      </c>
      <c r="T53" s="5">
        <v>0</v>
      </c>
      <c r="U53" s="5">
        <f t="shared" si="2"/>
        <v>2000</v>
      </c>
      <c r="V53" s="5">
        <f t="shared" si="3"/>
        <v>2000</v>
      </c>
      <c r="W53" s="5">
        <v>0</v>
      </c>
      <c r="X53" t="s">
        <v>123</v>
      </c>
    </row>
    <row r="54" spans="1:24" x14ac:dyDescent="0.2">
      <c r="A54" t="s">
        <v>117</v>
      </c>
      <c r="B54" t="s">
        <v>118</v>
      </c>
      <c r="C54" t="s">
        <v>2</v>
      </c>
      <c r="D54" t="s">
        <v>3</v>
      </c>
      <c r="E54" t="s">
        <v>4</v>
      </c>
      <c r="F54" t="s">
        <v>5</v>
      </c>
      <c r="G54" t="s">
        <v>6</v>
      </c>
      <c r="H54" t="s">
        <v>119</v>
      </c>
      <c r="I54" t="s">
        <v>120</v>
      </c>
      <c r="J54" t="s">
        <v>121</v>
      </c>
      <c r="K54" t="s">
        <v>124</v>
      </c>
      <c r="L54" t="s">
        <v>44</v>
      </c>
      <c r="M54" s="5">
        <v>6000</v>
      </c>
      <c r="N54" s="5">
        <v>0</v>
      </c>
      <c r="O54" s="5">
        <f t="shared" si="0"/>
        <v>6000</v>
      </c>
      <c r="P54" s="5">
        <v>-6000</v>
      </c>
      <c r="Q54" s="5">
        <f t="shared" si="1"/>
        <v>0</v>
      </c>
      <c r="R54" s="5">
        <v>0</v>
      </c>
      <c r="S54" s="5">
        <v>0</v>
      </c>
      <c r="T54" s="5">
        <v>0</v>
      </c>
      <c r="U54" s="5">
        <f t="shared" si="2"/>
        <v>6000</v>
      </c>
      <c r="V54" s="5">
        <f t="shared" si="3"/>
        <v>6000</v>
      </c>
      <c r="W54" s="5">
        <v>0</v>
      </c>
      <c r="X54" t="s">
        <v>125</v>
      </c>
    </row>
    <row r="55" spans="1:24" x14ac:dyDescent="0.2">
      <c r="A55" t="s">
        <v>117</v>
      </c>
      <c r="B55" t="s">
        <v>118</v>
      </c>
      <c r="C55" t="s">
        <v>2</v>
      </c>
      <c r="D55" t="s">
        <v>3</v>
      </c>
      <c r="E55" t="s">
        <v>4</v>
      </c>
      <c r="F55" t="s">
        <v>5</v>
      </c>
      <c r="G55" t="s">
        <v>6</v>
      </c>
      <c r="H55" t="s">
        <v>119</v>
      </c>
      <c r="I55" t="s">
        <v>120</v>
      </c>
      <c r="J55" t="s">
        <v>121</v>
      </c>
      <c r="K55" t="s">
        <v>126</v>
      </c>
      <c r="L55" t="s">
        <v>44</v>
      </c>
      <c r="M55" s="5">
        <v>15000</v>
      </c>
      <c r="N55" s="5">
        <v>0</v>
      </c>
      <c r="O55" s="5">
        <f t="shared" si="0"/>
        <v>15000</v>
      </c>
      <c r="P55" s="5">
        <v>-15000</v>
      </c>
      <c r="Q55" s="5">
        <f t="shared" si="1"/>
        <v>0</v>
      </c>
      <c r="R55" s="5">
        <v>0</v>
      </c>
      <c r="S55" s="5">
        <v>0</v>
      </c>
      <c r="T55" s="5">
        <v>0</v>
      </c>
      <c r="U55" s="5">
        <f t="shared" si="2"/>
        <v>15000</v>
      </c>
      <c r="V55" s="5">
        <f t="shared" si="3"/>
        <v>15000</v>
      </c>
      <c r="W55" s="5">
        <v>0</v>
      </c>
      <c r="X55" t="s">
        <v>127</v>
      </c>
    </row>
    <row r="56" spans="1:24" x14ac:dyDescent="0.2">
      <c r="A56" t="s">
        <v>117</v>
      </c>
      <c r="B56" t="s">
        <v>118</v>
      </c>
      <c r="C56" t="s">
        <v>2</v>
      </c>
      <c r="D56" t="s">
        <v>3</v>
      </c>
      <c r="E56" t="s">
        <v>4</v>
      </c>
      <c r="F56" t="s">
        <v>5</v>
      </c>
      <c r="G56" t="s">
        <v>6</v>
      </c>
      <c r="H56" t="s">
        <v>119</v>
      </c>
      <c r="I56" t="s">
        <v>120</v>
      </c>
      <c r="J56" t="s">
        <v>121</v>
      </c>
      <c r="K56" t="s">
        <v>128</v>
      </c>
      <c r="L56" t="s">
        <v>44</v>
      </c>
      <c r="M56" s="5">
        <v>3159.01</v>
      </c>
      <c r="N56" s="5">
        <v>0</v>
      </c>
      <c r="O56" s="5">
        <f t="shared" si="0"/>
        <v>3159.01</v>
      </c>
      <c r="P56" s="5">
        <v>-3159.01</v>
      </c>
      <c r="Q56" s="5">
        <f t="shared" si="1"/>
        <v>0</v>
      </c>
      <c r="R56" s="5">
        <v>0</v>
      </c>
      <c r="S56" s="5">
        <v>0</v>
      </c>
      <c r="T56" s="5">
        <v>0</v>
      </c>
      <c r="U56" s="5">
        <f t="shared" si="2"/>
        <v>3159.01</v>
      </c>
      <c r="V56" s="5">
        <f t="shared" si="3"/>
        <v>3159.01</v>
      </c>
      <c r="W56" s="5">
        <v>0</v>
      </c>
      <c r="X56" t="s">
        <v>129</v>
      </c>
    </row>
    <row r="57" spans="1:24" x14ac:dyDescent="0.2">
      <c r="A57" t="s">
        <v>117</v>
      </c>
      <c r="B57" t="s">
        <v>118</v>
      </c>
      <c r="C57" t="s">
        <v>2</v>
      </c>
      <c r="D57" t="s">
        <v>3</v>
      </c>
      <c r="E57" t="s">
        <v>4</v>
      </c>
      <c r="F57" t="s">
        <v>5</v>
      </c>
      <c r="G57" t="s">
        <v>6</v>
      </c>
      <c r="H57" t="s">
        <v>119</v>
      </c>
      <c r="I57" t="s">
        <v>120</v>
      </c>
      <c r="J57" t="s">
        <v>121</v>
      </c>
      <c r="K57" t="s">
        <v>130</v>
      </c>
      <c r="L57" t="s">
        <v>44</v>
      </c>
      <c r="M57" s="5">
        <v>300</v>
      </c>
      <c r="N57" s="5">
        <v>0</v>
      </c>
      <c r="O57" s="5">
        <f t="shared" si="0"/>
        <v>300</v>
      </c>
      <c r="P57" s="5">
        <v>-300</v>
      </c>
      <c r="Q57" s="5">
        <f t="shared" si="1"/>
        <v>0</v>
      </c>
      <c r="R57" s="5">
        <v>0</v>
      </c>
      <c r="S57" s="5">
        <v>0</v>
      </c>
      <c r="T57" s="5">
        <v>0</v>
      </c>
      <c r="U57" s="5">
        <f t="shared" si="2"/>
        <v>300</v>
      </c>
      <c r="V57" s="5">
        <f t="shared" si="3"/>
        <v>300</v>
      </c>
      <c r="W57" s="5">
        <v>0</v>
      </c>
      <c r="X57" t="s">
        <v>131</v>
      </c>
    </row>
    <row r="58" spans="1:24" x14ac:dyDescent="0.2">
      <c r="A58" t="s">
        <v>117</v>
      </c>
      <c r="B58" t="s">
        <v>118</v>
      </c>
      <c r="C58" t="s">
        <v>2</v>
      </c>
      <c r="D58" t="s">
        <v>3</v>
      </c>
      <c r="E58" t="s">
        <v>4</v>
      </c>
      <c r="F58" t="s">
        <v>5</v>
      </c>
      <c r="G58" t="s">
        <v>6</v>
      </c>
      <c r="H58" t="s">
        <v>119</v>
      </c>
      <c r="I58" t="s">
        <v>120</v>
      </c>
      <c r="J58" t="s">
        <v>121</v>
      </c>
      <c r="K58" t="s">
        <v>132</v>
      </c>
      <c r="L58" t="s">
        <v>44</v>
      </c>
      <c r="M58" s="5">
        <v>700</v>
      </c>
      <c r="N58" s="5">
        <v>0</v>
      </c>
      <c r="O58" s="5">
        <f t="shared" si="0"/>
        <v>700</v>
      </c>
      <c r="P58" s="5">
        <v>-700</v>
      </c>
      <c r="Q58" s="5">
        <f t="shared" si="1"/>
        <v>0</v>
      </c>
      <c r="R58" s="5">
        <v>0</v>
      </c>
      <c r="S58" s="5">
        <v>0</v>
      </c>
      <c r="T58" s="5">
        <v>0</v>
      </c>
      <c r="U58" s="5">
        <f t="shared" si="2"/>
        <v>700</v>
      </c>
      <c r="V58" s="5">
        <f t="shared" si="3"/>
        <v>700</v>
      </c>
      <c r="W58" s="5">
        <v>0</v>
      </c>
      <c r="X58" t="s">
        <v>133</v>
      </c>
    </row>
    <row r="59" spans="1:24" x14ac:dyDescent="0.2">
      <c r="A59" t="s">
        <v>117</v>
      </c>
      <c r="B59" t="s">
        <v>118</v>
      </c>
      <c r="C59" t="s">
        <v>2</v>
      </c>
      <c r="D59" t="s">
        <v>3</v>
      </c>
      <c r="E59" t="s">
        <v>4</v>
      </c>
      <c r="F59" t="s">
        <v>5</v>
      </c>
      <c r="G59" t="s">
        <v>6</v>
      </c>
      <c r="H59" t="s">
        <v>119</v>
      </c>
      <c r="I59" t="s">
        <v>120</v>
      </c>
      <c r="J59" t="s">
        <v>121</v>
      </c>
      <c r="K59" t="s">
        <v>134</v>
      </c>
      <c r="L59" t="s">
        <v>44</v>
      </c>
      <c r="M59" s="5">
        <v>600</v>
      </c>
      <c r="N59" s="5">
        <v>0</v>
      </c>
      <c r="O59" s="5">
        <f t="shared" si="0"/>
        <v>600</v>
      </c>
      <c r="P59" s="5">
        <v>-600</v>
      </c>
      <c r="Q59" s="5">
        <f t="shared" si="1"/>
        <v>0</v>
      </c>
      <c r="R59" s="5">
        <v>0</v>
      </c>
      <c r="S59" s="5">
        <v>0</v>
      </c>
      <c r="T59" s="5">
        <v>0</v>
      </c>
      <c r="U59" s="5">
        <f t="shared" si="2"/>
        <v>600</v>
      </c>
      <c r="V59" s="5">
        <f t="shared" si="3"/>
        <v>600</v>
      </c>
      <c r="W59" s="5">
        <v>0</v>
      </c>
      <c r="X59" t="s">
        <v>135</v>
      </c>
    </row>
    <row r="60" spans="1:24" x14ac:dyDescent="0.2">
      <c r="A60" t="s">
        <v>0</v>
      </c>
      <c r="B60" t="s">
        <v>1</v>
      </c>
      <c r="C60" t="s">
        <v>2</v>
      </c>
      <c r="D60" t="s">
        <v>3</v>
      </c>
      <c r="E60" t="s">
        <v>4</v>
      </c>
      <c r="F60" t="s">
        <v>5</v>
      </c>
      <c r="G60" t="s">
        <v>6</v>
      </c>
      <c r="H60" t="s">
        <v>95</v>
      </c>
      <c r="I60" t="s">
        <v>136</v>
      </c>
      <c r="J60" t="s">
        <v>121</v>
      </c>
      <c r="K60" t="s">
        <v>137</v>
      </c>
      <c r="L60" t="s">
        <v>44</v>
      </c>
      <c r="M60" s="5">
        <v>125141.75</v>
      </c>
      <c r="N60" s="5">
        <v>0</v>
      </c>
      <c r="O60" s="5">
        <f t="shared" si="0"/>
        <v>125141.75</v>
      </c>
      <c r="P60" s="5">
        <v>-125141.75</v>
      </c>
      <c r="Q60" s="5">
        <f t="shared" si="1"/>
        <v>0</v>
      </c>
      <c r="R60" s="5">
        <v>0</v>
      </c>
      <c r="S60" s="5">
        <v>0</v>
      </c>
      <c r="T60" s="5">
        <v>0</v>
      </c>
      <c r="U60" s="5">
        <f t="shared" si="2"/>
        <v>125141.75</v>
      </c>
      <c r="V60" s="5">
        <f t="shared" si="3"/>
        <v>125141.75</v>
      </c>
      <c r="W60" s="5">
        <v>0</v>
      </c>
      <c r="X60" t="s">
        <v>138</v>
      </c>
    </row>
    <row r="61" spans="1:24" x14ac:dyDescent="0.2">
      <c r="A61" t="s">
        <v>0</v>
      </c>
      <c r="B61" t="s">
        <v>1</v>
      </c>
      <c r="C61" t="s">
        <v>2</v>
      </c>
      <c r="D61" t="s">
        <v>3</v>
      </c>
      <c r="E61" t="s">
        <v>4</v>
      </c>
      <c r="F61" t="s">
        <v>5</v>
      </c>
      <c r="G61" t="s">
        <v>6</v>
      </c>
      <c r="H61" t="s">
        <v>95</v>
      </c>
      <c r="I61" t="s">
        <v>136</v>
      </c>
      <c r="J61" t="s">
        <v>121</v>
      </c>
      <c r="K61" t="s">
        <v>139</v>
      </c>
      <c r="L61" t="s">
        <v>44</v>
      </c>
      <c r="M61" s="5">
        <v>235978.45</v>
      </c>
      <c r="N61" s="5">
        <v>0</v>
      </c>
      <c r="O61" s="5">
        <f t="shared" si="0"/>
        <v>235978.45</v>
      </c>
      <c r="P61" s="5">
        <v>-235978.45</v>
      </c>
      <c r="Q61" s="5">
        <f t="shared" si="1"/>
        <v>0</v>
      </c>
      <c r="R61" s="5">
        <v>0</v>
      </c>
      <c r="S61" s="5">
        <v>0</v>
      </c>
      <c r="T61" s="5">
        <v>0</v>
      </c>
      <c r="U61" s="5">
        <f t="shared" si="2"/>
        <v>235978.45</v>
      </c>
      <c r="V61" s="5">
        <f t="shared" si="3"/>
        <v>235978.45</v>
      </c>
      <c r="W61" s="5">
        <v>0</v>
      </c>
      <c r="X61" t="s">
        <v>140</v>
      </c>
    </row>
    <row r="62" spans="1:24" x14ac:dyDescent="0.2">
      <c r="A62" t="s">
        <v>0</v>
      </c>
      <c r="B62" t="s">
        <v>1</v>
      </c>
      <c r="C62" t="s">
        <v>2</v>
      </c>
      <c r="D62" t="s">
        <v>3</v>
      </c>
      <c r="E62" t="s">
        <v>4</v>
      </c>
      <c r="F62" t="s">
        <v>5</v>
      </c>
      <c r="G62" t="s">
        <v>6</v>
      </c>
      <c r="H62" t="s">
        <v>95</v>
      </c>
      <c r="I62" t="s">
        <v>136</v>
      </c>
      <c r="J62" t="s">
        <v>121</v>
      </c>
      <c r="K62" t="s">
        <v>141</v>
      </c>
      <c r="L62" t="s">
        <v>44</v>
      </c>
      <c r="M62" s="5">
        <v>0</v>
      </c>
      <c r="N62" s="5">
        <v>149381.75</v>
      </c>
      <c r="O62" s="5">
        <f t="shared" si="0"/>
        <v>149381.75</v>
      </c>
      <c r="P62" s="5">
        <v>-93381.75</v>
      </c>
      <c r="Q62" s="5">
        <f t="shared" si="1"/>
        <v>56000</v>
      </c>
      <c r="R62" s="5">
        <v>56000</v>
      </c>
      <c r="S62" s="5">
        <v>0</v>
      </c>
      <c r="T62" s="5">
        <v>0</v>
      </c>
      <c r="U62" s="5">
        <f t="shared" si="2"/>
        <v>149381.75</v>
      </c>
      <c r="V62" s="5">
        <f t="shared" si="3"/>
        <v>149381.75</v>
      </c>
      <c r="W62" s="5">
        <v>0</v>
      </c>
      <c r="X62" t="s">
        <v>142</v>
      </c>
    </row>
    <row r="63" spans="1:24" x14ac:dyDescent="0.2">
      <c r="A63" t="s">
        <v>0</v>
      </c>
      <c r="B63" t="s">
        <v>1</v>
      </c>
      <c r="C63" t="s">
        <v>2</v>
      </c>
      <c r="D63" t="s">
        <v>3</v>
      </c>
      <c r="E63" t="s">
        <v>4</v>
      </c>
      <c r="F63" t="s">
        <v>5</v>
      </c>
      <c r="G63" t="s">
        <v>6</v>
      </c>
      <c r="H63" t="s">
        <v>95</v>
      </c>
      <c r="I63" t="s">
        <v>136</v>
      </c>
      <c r="J63" t="s">
        <v>121</v>
      </c>
      <c r="K63" t="s">
        <v>126</v>
      </c>
      <c r="L63" t="s">
        <v>44</v>
      </c>
      <c r="M63" s="5">
        <v>0</v>
      </c>
      <c r="N63" s="5">
        <v>45000</v>
      </c>
      <c r="O63" s="5">
        <f t="shared" si="0"/>
        <v>45000</v>
      </c>
      <c r="P63" s="5">
        <v>-18232</v>
      </c>
      <c r="Q63" s="5">
        <f t="shared" si="1"/>
        <v>26768</v>
      </c>
      <c r="R63" s="5">
        <v>26768</v>
      </c>
      <c r="S63" s="5">
        <v>0</v>
      </c>
      <c r="T63" s="5">
        <v>0</v>
      </c>
      <c r="U63" s="5">
        <f t="shared" si="2"/>
        <v>45000</v>
      </c>
      <c r="V63" s="5">
        <f t="shared" si="3"/>
        <v>45000</v>
      </c>
      <c r="W63" s="5">
        <v>0</v>
      </c>
      <c r="X63" t="s">
        <v>143</v>
      </c>
    </row>
    <row r="64" spans="1:24" x14ac:dyDescent="0.2">
      <c r="A64" t="s">
        <v>0</v>
      </c>
      <c r="B64" t="s">
        <v>1</v>
      </c>
      <c r="C64" t="s">
        <v>2</v>
      </c>
      <c r="D64" t="s">
        <v>3</v>
      </c>
      <c r="E64" t="s">
        <v>4</v>
      </c>
      <c r="F64" t="s">
        <v>5</v>
      </c>
      <c r="G64" t="s">
        <v>6</v>
      </c>
      <c r="H64" t="s">
        <v>95</v>
      </c>
      <c r="I64" t="s">
        <v>136</v>
      </c>
      <c r="J64" t="s">
        <v>121</v>
      </c>
      <c r="K64" t="s">
        <v>128</v>
      </c>
      <c r="L64" t="s">
        <v>44</v>
      </c>
      <c r="M64" s="5">
        <v>0</v>
      </c>
      <c r="N64" s="5">
        <v>50000</v>
      </c>
      <c r="O64" s="5">
        <f t="shared" si="0"/>
        <v>50000</v>
      </c>
      <c r="P64" s="5">
        <v>-19397.12</v>
      </c>
      <c r="Q64" s="5">
        <f t="shared" si="1"/>
        <v>30602.880000000001</v>
      </c>
      <c r="R64" s="5">
        <v>30602.880000000001</v>
      </c>
      <c r="S64" s="5">
        <v>0</v>
      </c>
      <c r="T64" s="5">
        <v>0</v>
      </c>
      <c r="U64" s="5">
        <f t="shared" si="2"/>
        <v>50000</v>
      </c>
      <c r="V64" s="5">
        <f t="shared" si="3"/>
        <v>50000</v>
      </c>
      <c r="W64" s="5">
        <v>0</v>
      </c>
      <c r="X64" t="s">
        <v>144</v>
      </c>
    </row>
    <row r="65" spans="1:24" x14ac:dyDescent="0.2">
      <c r="A65" t="s">
        <v>0</v>
      </c>
      <c r="B65" t="s">
        <v>1</v>
      </c>
      <c r="C65" t="s">
        <v>2</v>
      </c>
      <c r="D65" t="s">
        <v>3</v>
      </c>
      <c r="E65" t="s">
        <v>4</v>
      </c>
      <c r="F65" t="s">
        <v>5</v>
      </c>
      <c r="G65" t="s">
        <v>6</v>
      </c>
      <c r="H65" t="s">
        <v>95</v>
      </c>
      <c r="I65" t="s">
        <v>136</v>
      </c>
      <c r="J65" t="s">
        <v>121</v>
      </c>
      <c r="K65" t="s">
        <v>145</v>
      </c>
      <c r="L65" t="s">
        <v>44</v>
      </c>
      <c r="M65" s="5">
        <v>16557.95</v>
      </c>
      <c r="N65" s="5">
        <v>0</v>
      </c>
      <c r="O65" s="5">
        <f t="shared" si="0"/>
        <v>16557.95</v>
      </c>
      <c r="P65" s="5">
        <v>-16557.95</v>
      </c>
      <c r="Q65" s="5">
        <f t="shared" si="1"/>
        <v>0</v>
      </c>
      <c r="R65" s="5">
        <v>0</v>
      </c>
      <c r="S65" s="5">
        <v>0</v>
      </c>
      <c r="T65" s="5">
        <v>0</v>
      </c>
      <c r="U65" s="5">
        <f t="shared" si="2"/>
        <v>16557.95</v>
      </c>
      <c r="V65" s="5">
        <f t="shared" si="3"/>
        <v>16557.95</v>
      </c>
      <c r="W65" s="5">
        <v>0</v>
      </c>
      <c r="X65" t="s">
        <v>146</v>
      </c>
    </row>
    <row r="66" spans="1:24" x14ac:dyDescent="0.2">
      <c r="A66" t="s">
        <v>0</v>
      </c>
      <c r="B66" t="s">
        <v>1</v>
      </c>
      <c r="C66" t="s">
        <v>2</v>
      </c>
      <c r="D66" t="s">
        <v>3</v>
      </c>
      <c r="E66" t="s">
        <v>4</v>
      </c>
      <c r="F66" t="s">
        <v>5</v>
      </c>
      <c r="G66" t="s">
        <v>6</v>
      </c>
      <c r="H66" t="s">
        <v>95</v>
      </c>
      <c r="I66" t="s">
        <v>136</v>
      </c>
      <c r="J66" t="s">
        <v>121</v>
      </c>
      <c r="K66" t="s">
        <v>132</v>
      </c>
      <c r="L66" t="s">
        <v>44</v>
      </c>
      <c r="M66" s="5">
        <v>3000</v>
      </c>
      <c r="N66" s="5">
        <v>0</v>
      </c>
      <c r="O66" s="5">
        <f t="shared" si="0"/>
        <v>3000</v>
      </c>
      <c r="P66" s="5">
        <v>-3000</v>
      </c>
      <c r="Q66" s="5">
        <f t="shared" si="1"/>
        <v>0</v>
      </c>
      <c r="R66" s="5">
        <v>0</v>
      </c>
      <c r="S66" s="5">
        <v>0</v>
      </c>
      <c r="T66" s="5">
        <v>0</v>
      </c>
      <c r="U66" s="5">
        <f t="shared" si="2"/>
        <v>3000</v>
      </c>
      <c r="V66" s="5">
        <f t="shared" si="3"/>
        <v>3000</v>
      </c>
      <c r="W66" s="5">
        <v>0</v>
      </c>
      <c r="X66" t="s">
        <v>147</v>
      </c>
    </row>
    <row r="67" spans="1:24" x14ac:dyDescent="0.2">
      <c r="A67" t="s">
        <v>0</v>
      </c>
      <c r="B67" t="s">
        <v>1</v>
      </c>
      <c r="C67" t="s">
        <v>2</v>
      </c>
      <c r="D67" t="s">
        <v>3</v>
      </c>
      <c r="E67" t="s">
        <v>4</v>
      </c>
      <c r="F67" t="s">
        <v>5</v>
      </c>
      <c r="G67" t="s">
        <v>6</v>
      </c>
      <c r="H67" t="s">
        <v>95</v>
      </c>
      <c r="I67" t="s">
        <v>148</v>
      </c>
      <c r="J67" t="s">
        <v>121</v>
      </c>
      <c r="K67" t="s">
        <v>149</v>
      </c>
      <c r="L67" t="s">
        <v>44</v>
      </c>
      <c r="M67" s="5">
        <v>1400</v>
      </c>
      <c r="N67" s="5">
        <v>0</v>
      </c>
      <c r="O67" s="5">
        <f t="shared" ref="O67:O130" si="4">+M67+N67</f>
        <v>1400</v>
      </c>
      <c r="P67" s="5">
        <v>-1400</v>
      </c>
      <c r="Q67" s="5">
        <f t="shared" ref="Q67:Q130" si="5">+O67+P67</f>
        <v>0</v>
      </c>
      <c r="R67" s="5">
        <v>0</v>
      </c>
      <c r="S67" s="5">
        <v>0</v>
      </c>
      <c r="T67" s="5">
        <v>0</v>
      </c>
      <c r="U67" s="5">
        <f t="shared" ref="U67:U130" si="6">+O67-S67</f>
        <v>1400</v>
      </c>
      <c r="V67" s="5">
        <f t="shared" ref="V67:V130" si="7">+O67-T67</f>
        <v>1400</v>
      </c>
      <c r="W67" s="5">
        <v>0</v>
      </c>
      <c r="X67" t="s">
        <v>150</v>
      </c>
    </row>
    <row r="68" spans="1:24" x14ac:dyDescent="0.2">
      <c r="A68" t="s">
        <v>0</v>
      </c>
      <c r="B68" t="s">
        <v>1</v>
      </c>
      <c r="C68" t="s">
        <v>2</v>
      </c>
      <c r="D68" t="s">
        <v>3</v>
      </c>
      <c r="E68" t="s">
        <v>4</v>
      </c>
      <c r="F68" t="s">
        <v>5</v>
      </c>
      <c r="G68" t="s">
        <v>6</v>
      </c>
      <c r="H68" t="s">
        <v>95</v>
      </c>
      <c r="I68" t="s">
        <v>148</v>
      </c>
      <c r="J68" t="s">
        <v>121</v>
      </c>
      <c r="K68" t="s">
        <v>137</v>
      </c>
      <c r="L68" t="s">
        <v>44</v>
      </c>
      <c r="M68" s="5">
        <v>16395.41</v>
      </c>
      <c r="N68" s="5">
        <v>0</v>
      </c>
      <c r="O68" s="5">
        <f t="shared" si="4"/>
        <v>16395.41</v>
      </c>
      <c r="P68" s="5">
        <v>-16395.41</v>
      </c>
      <c r="Q68" s="5">
        <f t="shared" si="5"/>
        <v>0</v>
      </c>
      <c r="R68" s="5">
        <v>0</v>
      </c>
      <c r="S68" s="5">
        <v>0</v>
      </c>
      <c r="T68" s="5">
        <v>0</v>
      </c>
      <c r="U68" s="5">
        <f t="shared" si="6"/>
        <v>16395.41</v>
      </c>
      <c r="V68" s="5">
        <f t="shared" si="7"/>
        <v>16395.41</v>
      </c>
      <c r="W68" s="5">
        <v>0</v>
      </c>
      <c r="X68" t="s">
        <v>138</v>
      </c>
    </row>
    <row r="69" spans="1:24" x14ac:dyDescent="0.2">
      <c r="A69" t="s">
        <v>0</v>
      </c>
      <c r="B69" t="s">
        <v>1</v>
      </c>
      <c r="C69" t="s">
        <v>2</v>
      </c>
      <c r="D69" t="s">
        <v>3</v>
      </c>
      <c r="E69" t="s">
        <v>4</v>
      </c>
      <c r="F69" t="s">
        <v>5</v>
      </c>
      <c r="G69" t="s">
        <v>6</v>
      </c>
      <c r="H69" t="s">
        <v>95</v>
      </c>
      <c r="I69" t="s">
        <v>148</v>
      </c>
      <c r="J69" t="s">
        <v>121</v>
      </c>
      <c r="K69" t="s">
        <v>151</v>
      </c>
      <c r="L69" t="s">
        <v>44</v>
      </c>
      <c r="M69" s="5">
        <v>1845</v>
      </c>
      <c r="N69" s="5">
        <v>0</v>
      </c>
      <c r="O69" s="5">
        <f t="shared" si="4"/>
        <v>1845</v>
      </c>
      <c r="P69" s="5">
        <v>-1845</v>
      </c>
      <c r="Q69" s="5">
        <f t="shared" si="5"/>
        <v>0</v>
      </c>
      <c r="R69" s="5">
        <v>0</v>
      </c>
      <c r="S69" s="5">
        <v>0</v>
      </c>
      <c r="T69" s="5">
        <v>0</v>
      </c>
      <c r="U69" s="5">
        <f t="shared" si="6"/>
        <v>1845</v>
      </c>
      <c r="V69" s="5">
        <f t="shared" si="7"/>
        <v>1845</v>
      </c>
      <c r="W69" s="5">
        <v>0</v>
      </c>
      <c r="X69" t="s">
        <v>152</v>
      </c>
    </row>
    <row r="70" spans="1:24" x14ac:dyDescent="0.2">
      <c r="A70" t="s">
        <v>0</v>
      </c>
      <c r="B70" t="s">
        <v>1</v>
      </c>
      <c r="C70" t="s">
        <v>2</v>
      </c>
      <c r="D70" t="s">
        <v>3</v>
      </c>
      <c r="E70" t="s">
        <v>4</v>
      </c>
      <c r="F70" t="s">
        <v>5</v>
      </c>
      <c r="G70" t="s">
        <v>6</v>
      </c>
      <c r="H70" t="s">
        <v>95</v>
      </c>
      <c r="I70" t="s">
        <v>148</v>
      </c>
      <c r="J70" t="s">
        <v>121</v>
      </c>
      <c r="K70" t="s">
        <v>141</v>
      </c>
      <c r="L70" t="s">
        <v>44</v>
      </c>
      <c r="M70" s="5">
        <v>16739.79</v>
      </c>
      <c r="N70" s="5">
        <v>0</v>
      </c>
      <c r="O70" s="5">
        <f t="shared" si="4"/>
        <v>16739.79</v>
      </c>
      <c r="P70" s="5">
        <v>-16739.79</v>
      </c>
      <c r="Q70" s="5">
        <f t="shared" si="5"/>
        <v>0</v>
      </c>
      <c r="R70" s="5">
        <v>0</v>
      </c>
      <c r="S70" s="5">
        <v>0</v>
      </c>
      <c r="T70" s="5">
        <v>0</v>
      </c>
      <c r="U70" s="5">
        <f t="shared" si="6"/>
        <v>16739.79</v>
      </c>
      <c r="V70" s="5">
        <f t="shared" si="7"/>
        <v>16739.79</v>
      </c>
      <c r="W70" s="5">
        <v>0</v>
      </c>
      <c r="X70" t="s">
        <v>142</v>
      </c>
    </row>
    <row r="71" spans="1:24" x14ac:dyDescent="0.2">
      <c r="A71" t="s">
        <v>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95</v>
      </c>
      <c r="I71" t="s">
        <v>148</v>
      </c>
      <c r="J71" t="s">
        <v>121</v>
      </c>
      <c r="K71" t="s">
        <v>124</v>
      </c>
      <c r="L71" t="s">
        <v>44</v>
      </c>
      <c r="M71" s="5">
        <v>1300</v>
      </c>
      <c r="N71" s="5">
        <v>0</v>
      </c>
      <c r="O71" s="5">
        <f t="shared" si="4"/>
        <v>1300</v>
      </c>
      <c r="P71" s="5">
        <v>-1300</v>
      </c>
      <c r="Q71" s="5">
        <f t="shared" si="5"/>
        <v>0</v>
      </c>
      <c r="R71" s="5">
        <v>0</v>
      </c>
      <c r="S71" s="5">
        <v>0</v>
      </c>
      <c r="T71" s="5">
        <v>0</v>
      </c>
      <c r="U71" s="5">
        <f t="shared" si="6"/>
        <v>1300</v>
      </c>
      <c r="V71" s="5">
        <f t="shared" si="7"/>
        <v>1300</v>
      </c>
      <c r="W71" s="5">
        <v>0</v>
      </c>
      <c r="X71" t="s">
        <v>153</v>
      </c>
    </row>
    <row r="72" spans="1:24" x14ac:dyDescent="0.2">
      <c r="A72" t="s">
        <v>0</v>
      </c>
      <c r="B72" t="s">
        <v>1</v>
      </c>
      <c r="C72" t="s">
        <v>2</v>
      </c>
      <c r="D72" t="s">
        <v>3</v>
      </c>
      <c r="E72" t="s">
        <v>4</v>
      </c>
      <c r="F72" t="s">
        <v>5</v>
      </c>
      <c r="G72" t="s">
        <v>6</v>
      </c>
      <c r="H72" t="s">
        <v>95</v>
      </c>
      <c r="I72" t="s">
        <v>148</v>
      </c>
      <c r="J72" t="s">
        <v>121</v>
      </c>
      <c r="K72" t="s">
        <v>128</v>
      </c>
      <c r="L72" t="s">
        <v>44</v>
      </c>
      <c r="M72" s="5">
        <v>11200</v>
      </c>
      <c r="N72" s="5">
        <v>0</v>
      </c>
      <c r="O72" s="5">
        <f t="shared" si="4"/>
        <v>11200</v>
      </c>
      <c r="P72" s="5">
        <v>-11200</v>
      </c>
      <c r="Q72" s="5">
        <f t="shared" si="5"/>
        <v>0</v>
      </c>
      <c r="R72" s="5">
        <v>0</v>
      </c>
      <c r="S72" s="5">
        <v>0</v>
      </c>
      <c r="T72" s="5">
        <v>0</v>
      </c>
      <c r="U72" s="5">
        <f t="shared" si="6"/>
        <v>11200</v>
      </c>
      <c r="V72" s="5">
        <f t="shared" si="7"/>
        <v>11200</v>
      </c>
      <c r="W72" s="5">
        <v>0</v>
      </c>
      <c r="X72" t="s">
        <v>144</v>
      </c>
    </row>
    <row r="73" spans="1:24" x14ac:dyDescent="0.2">
      <c r="A73" t="s">
        <v>0</v>
      </c>
      <c r="B73" t="s">
        <v>1</v>
      </c>
      <c r="C73" t="s">
        <v>2</v>
      </c>
      <c r="D73" t="s">
        <v>3</v>
      </c>
      <c r="E73" t="s">
        <v>4</v>
      </c>
      <c r="F73" t="s">
        <v>5</v>
      </c>
      <c r="G73" t="s">
        <v>6</v>
      </c>
      <c r="H73" t="s">
        <v>95</v>
      </c>
      <c r="I73" t="s">
        <v>148</v>
      </c>
      <c r="J73" t="s">
        <v>121</v>
      </c>
      <c r="K73" t="s">
        <v>145</v>
      </c>
      <c r="L73" t="s">
        <v>44</v>
      </c>
      <c r="M73" s="5">
        <v>3000</v>
      </c>
      <c r="N73" s="5">
        <v>0</v>
      </c>
      <c r="O73" s="5">
        <f t="shared" si="4"/>
        <v>3000</v>
      </c>
      <c r="P73" s="5">
        <v>-3000</v>
      </c>
      <c r="Q73" s="5">
        <f t="shared" si="5"/>
        <v>0</v>
      </c>
      <c r="R73" s="5">
        <v>0</v>
      </c>
      <c r="S73" s="5">
        <v>0</v>
      </c>
      <c r="T73" s="5">
        <v>0</v>
      </c>
      <c r="U73" s="5">
        <f t="shared" si="6"/>
        <v>3000</v>
      </c>
      <c r="V73" s="5">
        <f t="shared" si="7"/>
        <v>3000</v>
      </c>
      <c r="W73" s="5">
        <v>0</v>
      </c>
      <c r="X73" t="s">
        <v>146</v>
      </c>
    </row>
    <row r="74" spans="1:24" x14ac:dyDescent="0.2">
      <c r="A74" t="s">
        <v>0</v>
      </c>
      <c r="B74" t="s">
        <v>1</v>
      </c>
      <c r="C74" t="s">
        <v>2</v>
      </c>
      <c r="D74" t="s">
        <v>3</v>
      </c>
      <c r="E74" t="s">
        <v>4</v>
      </c>
      <c r="F74" t="s">
        <v>5</v>
      </c>
      <c r="G74" t="s">
        <v>6</v>
      </c>
      <c r="H74" t="s">
        <v>95</v>
      </c>
      <c r="I74" t="s">
        <v>154</v>
      </c>
      <c r="J74" t="s">
        <v>121</v>
      </c>
      <c r="K74" t="s">
        <v>137</v>
      </c>
      <c r="L74" t="s">
        <v>44</v>
      </c>
      <c r="M74" s="5">
        <v>7894.24</v>
      </c>
      <c r="N74" s="5">
        <v>0</v>
      </c>
      <c r="O74" s="5">
        <f t="shared" si="4"/>
        <v>7894.24</v>
      </c>
      <c r="P74" s="5">
        <v>-7894.24</v>
      </c>
      <c r="Q74" s="5">
        <f t="shared" si="5"/>
        <v>0</v>
      </c>
      <c r="R74" s="5">
        <v>0</v>
      </c>
      <c r="S74" s="5">
        <v>0</v>
      </c>
      <c r="T74" s="5">
        <v>0</v>
      </c>
      <c r="U74" s="5">
        <f t="shared" si="6"/>
        <v>7894.24</v>
      </c>
      <c r="V74" s="5">
        <f t="shared" si="7"/>
        <v>7894.24</v>
      </c>
      <c r="W74" s="5">
        <v>0</v>
      </c>
      <c r="X74" t="s">
        <v>138</v>
      </c>
    </row>
    <row r="75" spans="1:24" x14ac:dyDescent="0.2">
      <c r="A75" t="s">
        <v>0</v>
      </c>
      <c r="B75" t="s">
        <v>1</v>
      </c>
      <c r="C75" t="s">
        <v>2</v>
      </c>
      <c r="D75" t="s">
        <v>3</v>
      </c>
      <c r="E75" t="s">
        <v>4</v>
      </c>
      <c r="F75" t="s">
        <v>5</v>
      </c>
      <c r="G75" t="s">
        <v>6</v>
      </c>
      <c r="H75" t="s">
        <v>95</v>
      </c>
      <c r="I75" t="s">
        <v>154</v>
      </c>
      <c r="J75" t="s">
        <v>121</v>
      </c>
      <c r="K75" t="s">
        <v>151</v>
      </c>
      <c r="L75" t="s">
        <v>44</v>
      </c>
      <c r="M75" s="5">
        <v>1600</v>
      </c>
      <c r="N75" s="5">
        <v>0</v>
      </c>
      <c r="O75" s="5">
        <f t="shared" si="4"/>
        <v>1600</v>
      </c>
      <c r="P75" s="5">
        <v>-1600</v>
      </c>
      <c r="Q75" s="5">
        <f t="shared" si="5"/>
        <v>0</v>
      </c>
      <c r="R75" s="5">
        <v>0</v>
      </c>
      <c r="S75" s="5">
        <v>0</v>
      </c>
      <c r="T75" s="5">
        <v>0</v>
      </c>
      <c r="U75" s="5">
        <f t="shared" si="6"/>
        <v>1600</v>
      </c>
      <c r="V75" s="5">
        <f t="shared" si="7"/>
        <v>1600</v>
      </c>
      <c r="W75" s="5">
        <v>0</v>
      </c>
      <c r="X75" t="s">
        <v>152</v>
      </c>
    </row>
    <row r="76" spans="1:24" x14ac:dyDescent="0.2">
      <c r="A76" t="s">
        <v>0</v>
      </c>
      <c r="B76" t="s">
        <v>1</v>
      </c>
      <c r="C76" t="s">
        <v>2</v>
      </c>
      <c r="D76" t="s">
        <v>3</v>
      </c>
      <c r="E76" t="s">
        <v>4</v>
      </c>
      <c r="F76" t="s">
        <v>5</v>
      </c>
      <c r="G76" t="s">
        <v>6</v>
      </c>
      <c r="H76" t="s">
        <v>95</v>
      </c>
      <c r="I76" t="s">
        <v>154</v>
      </c>
      <c r="J76" t="s">
        <v>121</v>
      </c>
      <c r="K76" t="s">
        <v>124</v>
      </c>
      <c r="L76" t="s">
        <v>44</v>
      </c>
      <c r="M76" s="5">
        <v>1000</v>
      </c>
      <c r="N76" s="5">
        <v>0</v>
      </c>
      <c r="O76" s="5">
        <f t="shared" si="4"/>
        <v>1000</v>
      </c>
      <c r="P76" s="5">
        <v>-1000</v>
      </c>
      <c r="Q76" s="5">
        <f t="shared" si="5"/>
        <v>0</v>
      </c>
      <c r="R76" s="5">
        <v>0</v>
      </c>
      <c r="S76" s="5">
        <v>0</v>
      </c>
      <c r="T76" s="5">
        <v>0</v>
      </c>
      <c r="U76" s="5">
        <f t="shared" si="6"/>
        <v>1000</v>
      </c>
      <c r="V76" s="5">
        <f t="shared" si="7"/>
        <v>1000</v>
      </c>
      <c r="W76" s="5">
        <v>0</v>
      </c>
      <c r="X76" t="s">
        <v>153</v>
      </c>
    </row>
    <row r="77" spans="1:24" x14ac:dyDescent="0.2">
      <c r="A77" t="s">
        <v>0</v>
      </c>
      <c r="B77" t="s">
        <v>1</v>
      </c>
      <c r="C77" t="s">
        <v>2</v>
      </c>
      <c r="D77" t="s">
        <v>3</v>
      </c>
      <c r="E77" t="s">
        <v>4</v>
      </c>
      <c r="F77" t="s">
        <v>5</v>
      </c>
      <c r="G77" t="s">
        <v>6</v>
      </c>
      <c r="H77" t="s">
        <v>95</v>
      </c>
      <c r="I77" t="s">
        <v>154</v>
      </c>
      <c r="J77" t="s">
        <v>121</v>
      </c>
      <c r="K77" t="s">
        <v>155</v>
      </c>
      <c r="L77" t="s">
        <v>44</v>
      </c>
      <c r="M77" s="5">
        <v>300</v>
      </c>
      <c r="N77" s="5">
        <v>0</v>
      </c>
      <c r="O77" s="5">
        <f t="shared" si="4"/>
        <v>300</v>
      </c>
      <c r="P77" s="5">
        <v>-300</v>
      </c>
      <c r="Q77" s="5">
        <f t="shared" si="5"/>
        <v>0</v>
      </c>
      <c r="R77" s="5">
        <v>0</v>
      </c>
      <c r="S77" s="5">
        <v>0</v>
      </c>
      <c r="T77" s="5">
        <v>0</v>
      </c>
      <c r="U77" s="5">
        <f t="shared" si="6"/>
        <v>300</v>
      </c>
      <c r="V77" s="5">
        <f t="shared" si="7"/>
        <v>300</v>
      </c>
      <c r="W77" s="5">
        <v>0</v>
      </c>
      <c r="X77" t="s">
        <v>156</v>
      </c>
    </row>
    <row r="78" spans="1:24" x14ac:dyDescent="0.2">
      <c r="A78" t="s">
        <v>0</v>
      </c>
      <c r="B78" t="s">
        <v>1</v>
      </c>
      <c r="C78" t="s">
        <v>2</v>
      </c>
      <c r="D78" t="s">
        <v>3</v>
      </c>
      <c r="E78" t="s">
        <v>4</v>
      </c>
      <c r="F78" t="s">
        <v>5</v>
      </c>
      <c r="G78" t="s">
        <v>6</v>
      </c>
      <c r="H78" t="s">
        <v>95</v>
      </c>
      <c r="I78" t="s">
        <v>96</v>
      </c>
      <c r="J78" t="s">
        <v>121</v>
      </c>
      <c r="K78" t="s">
        <v>157</v>
      </c>
      <c r="L78" t="s">
        <v>44</v>
      </c>
      <c r="M78" s="5">
        <v>1878.64</v>
      </c>
      <c r="N78" s="5">
        <v>0</v>
      </c>
      <c r="O78" s="5">
        <f t="shared" si="4"/>
        <v>1878.64</v>
      </c>
      <c r="P78" s="5">
        <v>0</v>
      </c>
      <c r="Q78" s="5">
        <f t="shared" si="5"/>
        <v>1878.64</v>
      </c>
      <c r="R78" s="5">
        <v>0</v>
      </c>
      <c r="S78" s="5">
        <v>0</v>
      </c>
      <c r="T78" s="5">
        <v>0</v>
      </c>
      <c r="U78" s="5">
        <f t="shared" si="6"/>
        <v>1878.64</v>
      </c>
      <c r="V78" s="5">
        <f t="shared" si="7"/>
        <v>1878.64</v>
      </c>
      <c r="W78" s="5">
        <v>1878.64</v>
      </c>
      <c r="X78" t="s">
        <v>158</v>
      </c>
    </row>
    <row r="79" spans="1:24" x14ac:dyDescent="0.2">
      <c r="A79" t="s">
        <v>0</v>
      </c>
      <c r="B79" t="s">
        <v>1</v>
      </c>
      <c r="C79" t="s">
        <v>2</v>
      </c>
      <c r="D79" t="s">
        <v>3</v>
      </c>
      <c r="E79" t="s">
        <v>4</v>
      </c>
      <c r="F79" t="s">
        <v>5</v>
      </c>
      <c r="G79" t="s">
        <v>6</v>
      </c>
      <c r="H79" t="s">
        <v>95</v>
      </c>
      <c r="I79" t="s">
        <v>96</v>
      </c>
      <c r="J79" t="s">
        <v>121</v>
      </c>
      <c r="K79" t="s">
        <v>149</v>
      </c>
      <c r="L79" t="s">
        <v>44</v>
      </c>
      <c r="M79" s="5">
        <v>1000</v>
      </c>
      <c r="N79" s="5">
        <v>-1000</v>
      </c>
      <c r="O79" s="5">
        <f t="shared" si="4"/>
        <v>0</v>
      </c>
      <c r="P79" s="5">
        <v>0</v>
      </c>
      <c r="Q79" s="5">
        <f t="shared" si="5"/>
        <v>0</v>
      </c>
      <c r="R79" s="5">
        <v>0</v>
      </c>
      <c r="S79" s="5">
        <v>0</v>
      </c>
      <c r="T79" s="5">
        <v>0</v>
      </c>
      <c r="U79" s="5">
        <f t="shared" si="6"/>
        <v>0</v>
      </c>
      <c r="V79" s="5">
        <f t="shared" si="7"/>
        <v>0</v>
      </c>
      <c r="W79" s="5">
        <v>0</v>
      </c>
      <c r="X79" t="s">
        <v>150</v>
      </c>
    </row>
    <row r="80" spans="1:24" x14ac:dyDescent="0.2">
      <c r="A80" t="s">
        <v>0</v>
      </c>
      <c r="B80" t="s">
        <v>1</v>
      </c>
      <c r="C80" t="s">
        <v>2</v>
      </c>
      <c r="D80" t="s">
        <v>3</v>
      </c>
      <c r="E80" t="s">
        <v>4</v>
      </c>
      <c r="F80" t="s">
        <v>5</v>
      </c>
      <c r="G80" t="s">
        <v>6</v>
      </c>
      <c r="H80" t="s">
        <v>95</v>
      </c>
      <c r="I80" t="s">
        <v>96</v>
      </c>
      <c r="J80" t="s">
        <v>121</v>
      </c>
      <c r="K80" t="s">
        <v>137</v>
      </c>
      <c r="L80" t="s">
        <v>44</v>
      </c>
      <c r="M80" s="5">
        <v>28000</v>
      </c>
      <c r="N80" s="5">
        <v>-8553</v>
      </c>
      <c r="O80" s="5">
        <f t="shared" si="4"/>
        <v>19447</v>
      </c>
      <c r="P80" s="5">
        <v>0</v>
      </c>
      <c r="Q80" s="5">
        <f t="shared" si="5"/>
        <v>19447</v>
      </c>
      <c r="R80" s="5">
        <v>0</v>
      </c>
      <c r="S80" s="5">
        <v>19447</v>
      </c>
      <c r="T80" s="5">
        <v>19447</v>
      </c>
      <c r="U80" s="5">
        <f t="shared" si="6"/>
        <v>0</v>
      </c>
      <c r="V80" s="5">
        <f t="shared" si="7"/>
        <v>0</v>
      </c>
      <c r="W80" s="5">
        <v>0</v>
      </c>
      <c r="X80" t="s">
        <v>138</v>
      </c>
    </row>
    <row r="81" spans="1:24" x14ac:dyDescent="0.2">
      <c r="A81" t="s">
        <v>0</v>
      </c>
      <c r="B81" t="s">
        <v>1</v>
      </c>
      <c r="C81" t="s">
        <v>2</v>
      </c>
      <c r="D81" t="s">
        <v>3</v>
      </c>
      <c r="E81" t="s">
        <v>4</v>
      </c>
      <c r="F81" t="s">
        <v>5</v>
      </c>
      <c r="G81" t="s">
        <v>6</v>
      </c>
      <c r="H81" t="s">
        <v>95</v>
      </c>
      <c r="I81" t="s">
        <v>96</v>
      </c>
      <c r="J81" t="s">
        <v>121</v>
      </c>
      <c r="K81" t="s">
        <v>159</v>
      </c>
      <c r="L81" t="s">
        <v>44</v>
      </c>
      <c r="M81" s="5">
        <v>0</v>
      </c>
      <c r="N81" s="5">
        <v>150999.76</v>
      </c>
      <c r="O81" s="5">
        <f t="shared" si="4"/>
        <v>150999.76</v>
      </c>
      <c r="P81" s="5">
        <v>0</v>
      </c>
      <c r="Q81" s="5">
        <f t="shared" si="5"/>
        <v>150999.76</v>
      </c>
      <c r="R81" s="5">
        <v>131876.51999999999</v>
      </c>
      <c r="S81" s="5">
        <v>0</v>
      </c>
      <c r="T81" s="5">
        <v>0</v>
      </c>
      <c r="U81" s="5">
        <f t="shared" si="6"/>
        <v>150999.76</v>
      </c>
      <c r="V81" s="5">
        <f t="shared" si="7"/>
        <v>150999.76</v>
      </c>
      <c r="W81" s="5">
        <v>19123.240000000002</v>
      </c>
      <c r="X81" t="s">
        <v>160</v>
      </c>
    </row>
    <row r="82" spans="1:24" x14ac:dyDescent="0.2">
      <c r="A82" t="s">
        <v>0</v>
      </c>
      <c r="B82" t="s">
        <v>1</v>
      </c>
      <c r="C82" t="s">
        <v>2</v>
      </c>
      <c r="D82" t="s">
        <v>3</v>
      </c>
      <c r="E82" t="s">
        <v>4</v>
      </c>
      <c r="F82" t="s">
        <v>5</v>
      </c>
      <c r="G82" t="s">
        <v>6</v>
      </c>
      <c r="H82" t="s">
        <v>95</v>
      </c>
      <c r="I82" t="s">
        <v>96</v>
      </c>
      <c r="J82" t="s">
        <v>121</v>
      </c>
      <c r="K82" t="s">
        <v>161</v>
      </c>
      <c r="L82" t="s">
        <v>44</v>
      </c>
      <c r="M82" s="5">
        <v>80000</v>
      </c>
      <c r="N82" s="5">
        <v>-49524</v>
      </c>
      <c r="O82" s="5">
        <f t="shared" si="4"/>
        <v>30476</v>
      </c>
      <c r="P82" s="5">
        <v>0</v>
      </c>
      <c r="Q82" s="5">
        <f t="shared" si="5"/>
        <v>30476</v>
      </c>
      <c r="R82" s="5">
        <v>29979.81</v>
      </c>
      <c r="S82" s="5">
        <v>476</v>
      </c>
      <c r="T82" s="5">
        <v>476</v>
      </c>
      <c r="U82" s="5">
        <f t="shared" si="6"/>
        <v>30000</v>
      </c>
      <c r="V82" s="5">
        <f t="shared" si="7"/>
        <v>30000</v>
      </c>
      <c r="W82" s="5">
        <v>20.190000000000001</v>
      </c>
      <c r="X82" t="s">
        <v>162</v>
      </c>
    </row>
    <row r="83" spans="1:24" x14ac:dyDescent="0.2">
      <c r="A83" t="s">
        <v>0</v>
      </c>
      <c r="B83" t="s">
        <v>1</v>
      </c>
      <c r="C83" t="s">
        <v>2</v>
      </c>
      <c r="D83" t="s">
        <v>3</v>
      </c>
      <c r="E83" t="s">
        <v>4</v>
      </c>
      <c r="F83" t="s">
        <v>5</v>
      </c>
      <c r="G83" t="s">
        <v>6</v>
      </c>
      <c r="H83" t="s">
        <v>95</v>
      </c>
      <c r="I83" t="s">
        <v>96</v>
      </c>
      <c r="J83" t="s">
        <v>121</v>
      </c>
      <c r="K83" t="s">
        <v>163</v>
      </c>
      <c r="L83" t="s">
        <v>44</v>
      </c>
      <c r="M83" s="5">
        <v>20000</v>
      </c>
      <c r="N83" s="5">
        <v>-20000</v>
      </c>
      <c r="O83" s="5">
        <f t="shared" si="4"/>
        <v>0</v>
      </c>
      <c r="P83" s="5">
        <v>0</v>
      </c>
      <c r="Q83" s="5">
        <f t="shared" si="5"/>
        <v>0</v>
      </c>
      <c r="R83" s="5">
        <v>0</v>
      </c>
      <c r="S83" s="5">
        <v>0</v>
      </c>
      <c r="T83" s="5">
        <v>0</v>
      </c>
      <c r="U83" s="5">
        <f t="shared" si="6"/>
        <v>0</v>
      </c>
      <c r="V83" s="5">
        <f t="shared" si="7"/>
        <v>0</v>
      </c>
      <c r="W83" s="5">
        <v>0</v>
      </c>
      <c r="X83" t="s">
        <v>164</v>
      </c>
    </row>
    <row r="84" spans="1:24" x14ac:dyDescent="0.2">
      <c r="A84" t="s">
        <v>0</v>
      </c>
      <c r="B84" t="s">
        <v>1</v>
      </c>
      <c r="C84" t="s">
        <v>2</v>
      </c>
      <c r="D84" t="s">
        <v>3</v>
      </c>
      <c r="E84" t="s">
        <v>4</v>
      </c>
      <c r="F84" t="s">
        <v>5</v>
      </c>
      <c r="G84" t="s">
        <v>6</v>
      </c>
      <c r="H84" t="s">
        <v>95</v>
      </c>
      <c r="I84" t="s">
        <v>96</v>
      </c>
      <c r="J84" t="s">
        <v>121</v>
      </c>
      <c r="K84" t="s">
        <v>145</v>
      </c>
      <c r="L84" t="s">
        <v>44</v>
      </c>
      <c r="M84" s="5">
        <v>17000</v>
      </c>
      <c r="N84" s="5">
        <v>-17000</v>
      </c>
      <c r="O84" s="5">
        <f t="shared" si="4"/>
        <v>0</v>
      </c>
      <c r="P84" s="5">
        <v>0</v>
      </c>
      <c r="Q84" s="5">
        <f t="shared" si="5"/>
        <v>0</v>
      </c>
      <c r="R84" s="5">
        <v>0</v>
      </c>
      <c r="S84" s="5">
        <v>0</v>
      </c>
      <c r="T84" s="5">
        <v>0</v>
      </c>
      <c r="U84" s="5">
        <f t="shared" si="6"/>
        <v>0</v>
      </c>
      <c r="V84" s="5">
        <f t="shared" si="7"/>
        <v>0</v>
      </c>
      <c r="W84" s="5">
        <v>0</v>
      </c>
      <c r="X84" t="s">
        <v>146</v>
      </c>
    </row>
    <row r="85" spans="1:24" x14ac:dyDescent="0.2">
      <c r="A85" t="s">
        <v>0</v>
      </c>
      <c r="B85" t="s">
        <v>1</v>
      </c>
      <c r="C85" t="s">
        <v>2</v>
      </c>
      <c r="D85" t="s">
        <v>3</v>
      </c>
      <c r="E85" t="s">
        <v>4</v>
      </c>
      <c r="F85" t="s">
        <v>5</v>
      </c>
      <c r="G85" t="s">
        <v>6</v>
      </c>
      <c r="H85" t="s">
        <v>95</v>
      </c>
      <c r="I85" t="s">
        <v>96</v>
      </c>
      <c r="J85" t="s">
        <v>121</v>
      </c>
      <c r="K85" t="s">
        <v>130</v>
      </c>
      <c r="L85" t="s">
        <v>44</v>
      </c>
      <c r="M85" s="5">
        <v>626.88</v>
      </c>
      <c r="N85" s="5">
        <v>-626.88</v>
      </c>
      <c r="O85" s="5">
        <f t="shared" si="4"/>
        <v>0</v>
      </c>
      <c r="P85" s="5">
        <v>0</v>
      </c>
      <c r="Q85" s="5">
        <f t="shared" si="5"/>
        <v>0</v>
      </c>
      <c r="R85" s="5">
        <v>0</v>
      </c>
      <c r="S85" s="5">
        <v>0</v>
      </c>
      <c r="T85" s="5">
        <v>0</v>
      </c>
      <c r="U85" s="5">
        <f t="shared" si="6"/>
        <v>0</v>
      </c>
      <c r="V85" s="5">
        <f t="shared" si="7"/>
        <v>0</v>
      </c>
      <c r="W85" s="5">
        <v>0</v>
      </c>
      <c r="X85" t="s">
        <v>165</v>
      </c>
    </row>
    <row r="86" spans="1:24" x14ac:dyDescent="0.2">
      <c r="A86" t="s">
        <v>0</v>
      </c>
      <c r="B86" t="s">
        <v>1</v>
      </c>
      <c r="C86" t="s">
        <v>2</v>
      </c>
      <c r="D86" t="s">
        <v>3</v>
      </c>
      <c r="E86" t="s">
        <v>4</v>
      </c>
      <c r="F86" t="s">
        <v>5</v>
      </c>
      <c r="G86" t="s">
        <v>6</v>
      </c>
      <c r="H86" t="s">
        <v>95</v>
      </c>
      <c r="I86" t="s">
        <v>96</v>
      </c>
      <c r="J86" t="s">
        <v>121</v>
      </c>
      <c r="K86" t="s">
        <v>166</v>
      </c>
      <c r="L86" t="s">
        <v>44</v>
      </c>
      <c r="M86" s="5">
        <v>10000</v>
      </c>
      <c r="N86" s="5">
        <v>-10000</v>
      </c>
      <c r="O86" s="5">
        <f t="shared" si="4"/>
        <v>0</v>
      </c>
      <c r="P86" s="5">
        <v>0</v>
      </c>
      <c r="Q86" s="5">
        <f t="shared" si="5"/>
        <v>0</v>
      </c>
      <c r="R86" s="5">
        <v>0</v>
      </c>
      <c r="S86" s="5">
        <v>0</v>
      </c>
      <c r="T86" s="5">
        <v>0</v>
      </c>
      <c r="U86" s="5">
        <f t="shared" si="6"/>
        <v>0</v>
      </c>
      <c r="V86" s="5">
        <f t="shared" si="7"/>
        <v>0</v>
      </c>
      <c r="W86" s="5">
        <v>0</v>
      </c>
      <c r="X86" t="s">
        <v>167</v>
      </c>
    </row>
    <row r="87" spans="1:24" x14ac:dyDescent="0.2">
      <c r="A87" t="s">
        <v>0</v>
      </c>
      <c r="B87" t="s">
        <v>1</v>
      </c>
      <c r="C87" t="s">
        <v>2</v>
      </c>
      <c r="D87" t="s">
        <v>3</v>
      </c>
      <c r="E87" t="s">
        <v>4</v>
      </c>
      <c r="F87" t="s">
        <v>5</v>
      </c>
      <c r="G87" t="s">
        <v>6</v>
      </c>
      <c r="H87" t="s">
        <v>95</v>
      </c>
      <c r="I87" t="s">
        <v>96</v>
      </c>
      <c r="J87" t="s">
        <v>121</v>
      </c>
      <c r="K87" t="s">
        <v>168</v>
      </c>
      <c r="L87" t="s">
        <v>44</v>
      </c>
      <c r="M87" s="5">
        <v>1000</v>
      </c>
      <c r="N87" s="5">
        <v>-1000</v>
      </c>
      <c r="O87" s="5">
        <f t="shared" si="4"/>
        <v>0</v>
      </c>
      <c r="P87" s="5">
        <v>0</v>
      </c>
      <c r="Q87" s="5">
        <f t="shared" si="5"/>
        <v>0</v>
      </c>
      <c r="R87" s="5">
        <v>0</v>
      </c>
      <c r="S87" s="5">
        <v>0</v>
      </c>
      <c r="T87" s="5">
        <v>0</v>
      </c>
      <c r="U87" s="5">
        <f t="shared" si="6"/>
        <v>0</v>
      </c>
      <c r="V87" s="5">
        <f t="shared" si="7"/>
        <v>0</v>
      </c>
      <c r="W87" s="5">
        <v>0</v>
      </c>
      <c r="X87" t="s">
        <v>169</v>
      </c>
    </row>
    <row r="88" spans="1:24" x14ac:dyDescent="0.2">
      <c r="A88" t="s">
        <v>0</v>
      </c>
      <c r="B88" t="s">
        <v>1</v>
      </c>
      <c r="C88" t="s">
        <v>2</v>
      </c>
      <c r="D88" t="s">
        <v>3</v>
      </c>
      <c r="E88" t="s">
        <v>4</v>
      </c>
      <c r="F88" t="s">
        <v>5</v>
      </c>
      <c r="G88" t="s">
        <v>6</v>
      </c>
      <c r="H88" t="s">
        <v>95</v>
      </c>
      <c r="I88" t="s">
        <v>96</v>
      </c>
      <c r="J88" t="s">
        <v>121</v>
      </c>
      <c r="K88" t="s">
        <v>170</v>
      </c>
      <c r="L88" t="s">
        <v>44</v>
      </c>
      <c r="M88" s="5">
        <v>2000</v>
      </c>
      <c r="N88" s="5">
        <v>-2000</v>
      </c>
      <c r="O88" s="5">
        <f t="shared" si="4"/>
        <v>0</v>
      </c>
      <c r="P88" s="5">
        <v>0</v>
      </c>
      <c r="Q88" s="5">
        <f t="shared" si="5"/>
        <v>0</v>
      </c>
      <c r="R88" s="5">
        <v>0</v>
      </c>
      <c r="S88" s="5">
        <v>0</v>
      </c>
      <c r="T88" s="5">
        <v>0</v>
      </c>
      <c r="U88" s="5">
        <f t="shared" si="6"/>
        <v>0</v>
      </c>
      <c r="V88" s="5">
        <f t="shared" si="7"/>
        <v>0</v>
      </c>
      <c r="W88" s="5">
        <v>0</v>
      </c>
      <c r="X88" t="s">
        <v>171</v>
      </c>
    </row>
    <row r="89" spans="1:24" x14ac:dyDescent="0.2">
      <c r="A89" t="s">
        <v>0</v>
      </c>
      <c r="B89" t="s">
        <v>1</v>
      </c>
      <c r="C89" t="s">
        <v>2</v>
      </c>
      <c r="D89" t="s">
        <v>3</v>
      </c>
      <c r="E89" t="s">
        <v>4</v>
      </c>
      <c r="F89" t="s">
        <v>5</v>
      </c>
      <c r="G89" t="s">
        <v>6</v>
      </c>
      <c r="H89" t="s">
        <v>95</v>
      </c>
      <c r="I89" t="s">
        <v>172</v>
      </c>
      <c r="J89" t="s">
        <v>121</v>
      </c>
      <c r="K89" t="s">
        <v>173</v>
      </c>
      <c r="L89" t="s">
        <v>44</v>
      </c>
      <c r="M89" s="5">
        <v>55000</v>
      </c>
      <c r="N89" s="5">
        <v>0</v>
      </c>
      <c r="O89" s="5">
        <f t="shared" si="4"/>
        <v>55000</v>
      </c>
      <c r="P89" s="5">
        <v>-39117.279999999999</v>
      </c>
      <c r="Q89" s="5">
        <f t="shared" si="5"/>
        <v>15882.720000000001</v>
      </c>
      <c r="R89" s="5">
        <v>0</v>
      </c>
      <c r="S89" s="5">
        <v>7930.72</v>
      </c>
      <c r="T89" s="5">
        <v>7930.72</v>
      </c>
      <c r="U89" s="5">
        <f t="shared" si="6"/>
        <v>47069.279999999999</v>
      </c>
      <c r="V89" s="5">
        <f t="shared" si="7"/>
        <v>47069.279999999999</v>
      </c>
      <c r="W89" s="5">
        <v>7952</v>
      </c>
      <c r="X89" t="s">
        <v>174</v>
      </c>
    </row>
    <row r="90" spans="1:24" x14ac:dyDescent="0.2">
      <c r="A90" t="s">
        <v>0</v>
      </c>
      <c r="B90" t="s">
        <v>1</v>
      </c>
      <c r="C90" t="s">
        <v>2</v>
      </c>
      <c r="D90" t="s">
        <v>3</v>
      </c>
      <c r="E90" t="s">
        <v>4</v>
      </c>
      <c r="F90" t="s">
        <v>5</v>
      </c>
      <c r="G90" t="s">
        <v>6</v>
      </c>
      <c r="H90" t="s">
        <v>95</v>
      </c>
      <c r="I90" t="s">
        <v>172</v>
      </c>
      <c r="J90" t="s">
        <v>121</v>
      </c>
      <c r="K90" t="s">
        <v>175</v>
      </c>
      <c r="L90" t="s">
        <v>44</v>
      </c>
      <c r="M90" s="5">
        <v>20000</v>
      </c>
      <c r="N90" s="5">
        <v>0</v>
      </c>
      <c r="O90" s="5">
        <f t="shared" si="4"/>
        <v>20000</v>
      </c>
      <c r="P90" s="5">
        <v>-20000</v>
      </c>
      <c r="Q90" s="5">
        <f t="shared" si="5"/>
        <v>0</v>
      </c>
      <c r="R90" s="5">
        <v>0</v>
      </c>
      <c r="S90" s="5">
        <v>0</v>
      </c>
      <c r="T90" s="5">
        <v>0</v>
      </c>
      <c r="U90" s="5">
        <f t="shared" si="6"/>
        <v>20000</v>
      </c>
      <c r="V90" s="5">
        <f t="shared" si="7"/>
        <v>20000</v>
      </c>
      <c r="W90" s="5">
        <v>0</v>
      </c>
      <c r="X90" t="s">
        <v>176</v>
      </c>
    </row>
    <row r="91" spans="1:24" x14ac:dyDescent="0.2">
      <c r="A91" t="s">
        <v>0</v>
      </c>
      <c r="B91" t="s">
        <v>1</v>
      </c>
      <c r="C91" t="s">
        <v>2</v>
      </c>
      <c r="D91" t="s">
        <v>3</v>
      </c>
      <c r="E91" t="s">
        <v>4</v>
      </c>
      <c r="F91" t="s">
        <v>5</v>
      </c>
      <c r="G91" t="s">
        <v>6</v>
      </c>
      <c r="H91" t="s">
        <v>95</v>
      </c>
      <c r="I91" t="s">
        <v>177</v>
      </c>
      <c r="J91" t="s">
        <v>121</v>
      </c>
      <c r="K91" t="s">
        <v>137</v>
      </c>
      <c r="L91" t="s">
        <v>44</v>
      </c>
      <c r="M91" s="5">
        <v>1360</v>
      </c>
      <c r="N91" s="5">
        <v>0</v>
      </c>
      <c r="O91" s="5">
        <f t="shared" si="4"/>
        <v>1360</v>
      </c>
      <c r="P91" s="5">
        <v>-1360</v>
      </c>
      <c r="Q91" s="5">
        <f t="shared" si="5"/>
        <v>0</v>
      </c>
      <c r="R91" s="5">
        <v>0</v>
      </c>
      <c r="S91" s="5">
        <v>0</v>
      </c>
      <c r="T91" s="5">
        <v>0</v>
      </c>
      <c r="U91" s="5">
        <f t="shared" si="6"/>
        <v>1360</v>
      </c>
      <c r="V91" s="5">
        <f t="shared" si="7"/>
        <v>1360</v>
      </c>
      <c r="W91" s="5">
        <v>0</v>
      </c>
      <c r="X91" t="s">
        <v>138</v>
      </c>
    </row>
    <row r="92" spans="1:24" x14ac:dyDescent="0.2">
      <c r="A92" t="s">
        <v>0</v>
      </c>
      <c r="B92" t="s">
        <v>1</v>
      </c>
      <c r="C92" t="s">
        <v>2</v>
      </c>
      <c r="D92" t="s">
        <v>3</v>
      </c>
      <c r="E92" t="s">
        <v>4</v>
      </c>
      <c r="F92" t="s">
        <v>5</v>
      </c>
      <c r="G92" t="s">
        <v>6</v>
      </c>
      <c r="H92" t="s">
        <v>95</v>
      </c>
      <c r="I92" t="s">
        <v>177</v>
      </c>
      <c r="J92" t="s">
        <v>121</v>
      </c>
      <c r="K92" t="s">
        <v>151</v>
      </c>
      <c r="L92" t="s">
        <v>44</v>
      </c>
      <c r="M92" s="5">
        <v>46000</v>
      </c>
      <c r="N92" s="5">
        <v>0</v>
      </c>
      <c r="O92" s="5">
        <f t="shared" si="4"/>
        <v>46000</v>
      </c>
      <c r="P92" s="5">
        <v>-46000</v>
      </c>
      <c r="Q92" s="5">
        <f t="shared" si="5"/>
        <v>0</v>
      </c>
      <c r="R92" s="5">
        <v>0</v>
      </c>
      <c r="S92" s="5">
        <v>0</v>
      </c>
      <c r="T92" s="5">
        <v>0</v>
      </c>
      <c r="U92" s="5">
        <f t="shared" si="6"/>
        <v>46000</v>
      </c>
      <c r="V92" s="5">
        <f t="shared" si="7"/>
        <v>46000</v>
      </c>
      <c r="W92" s="5">
        <v>0</v>
      </c>
      <c r="X92" t="s">
        <v>152</v>
      </c>
    </row>
    <row r="93" spans="1:24" x14ac:dyDescent="0.2">
      <c r="A93" t="s">
        <v>0</v>
      </c>
      <c r="B93" t="s">
        <v>1</v>
      </c>
      <c r="C93" t="s">
        <v>2</v>
      </c>
      <c r="D93" t="s">
        <v>3</v>
      </c>
      <c r="E93" t="s">
        <v>4</v>
      </c>
      <c r="F93" t="s">
        <v>5</v>
      </c>
      <c r="G93" t="s">
        <v>6</v>
      </c>
      <c r="H93" t="s">
        <v>95</v>
      </c>
      <c r="I93" t="s">
        <v>177</v>
      </c>
      <c r="J93" t="s">
        <v>121</v>
      </c>
      <c r="K93" t="s">
        <v>124</v>
      </c>
      <c r="L93" t="s">
        <v>44</v>
      </c>
      <c r="M93" s="5">
        <v>14000</v>
      </c>
      <c r="N93" s="5">
        <v>0</v>
      </c>
      <c r="O93" s="5">
        <f t="shared" si="4"/>
        <v>14000</v>
      </c>
      <c r="P93" s="5">
        <v>-14000</v>
      </c>
      <c r="Q93" s="5">
        <f t="shared" si="5"/>
        <v>0</v>
      </c>
      <c r="R93" s="5">
        <v>0</v>
      </c>
      <c r="S93" s="5">
        <v>0</v>
      </c>
      <c r="T93" s="5">
        <v>0</v>
      </c>
      <c r="U93" s="5">
        <f t="shared" si="6"/>
        <v>14000</v>
      </c>
      <c r="V93" s="5">
        <f t="shared" si="7"/>
        <v>14000</v>
      </c>
      <c r="W93" s="5">
        <v>0</v>
      </c>
      <c r="X93" t="s">
        <v>153</v>
      </c>
    </row>
    <row r="94" spans="1:24" x14ac:dyDescent="0.2">
      <c r="A94" t="s">
        <v>0</v>
      </c>
      <c r="B94" t="s">
        <v>1</v>
      </c>
      <c r="C94" t="s">
        <v>2</v>
      </c>
      <c r="D94" t="s">
        <v>3</v>
      </c>
      <c r="E94" t="s">
        <v>4</v>
      </c>
      <c r="F94" t="s">
        <v>5</v>
      </c>
      <c r="G94" t="s">
        <v>6</v>
      </c>
      <c r="H94" t="s">
        <v>95</v>
      </c>
      <c r="I94" t="s">
        <v>177</v>
      </c>
      <c r="J94" t="s">
        <v>121</v>
      </c>
      <c r="K94" t="s">
        <v>178</v>
      </c>
      <c r="L94" t="s">
        <v>44</v>
      </c>
      <c r="M94" s="5">
        <v>15125.03</v>
      </c>
      <c r="N94" s="5">
        <v>0</v>
      </c>
      <c r="O94" s="5">
        <f t="shared" si="4"/>
        <v>15125.03</v>
      </c>
      <c r="P94" s="5">
        <v>-3.6</v>
      </c>
      <c r="Q94" s="5">
        <f t="shared" si="5"/>
        <v>15121.43</v>
      </c>
      <c r="R94" s="5">
        <v>81.540000000000006</v>
      </c>
      <c r="S94" s="5">
        <v>15039.89</v>
      </c>
      <c r="T94" s="5">
        <v>15039.89</v>
      </c>
      <c r="U94" s="5">
        <f t="shared" si="6"/>
        <v>85.140000000001237</v>
      </c>
      <c r="V94" s="5">
        <f t="shared" si="7"/>
        <v>85.140000000001237</v>
      </c>
      <c r="W94" s="5">
        <v>0</v>
      </c>
      <c r="X94" t="s">
        <v>179</v>
      </c>
    </row>
    <row r="95" spans="1:24" x14ac:dyDescent="0.2">
      <c r="A95" t="s">
        <v>0</v>
      </c>
      <c r="B95" t="s">
        <v>1</v>
      </c>
      <c r="C95" t="s">
        <v>2</v>
      </c>
      <c r="D95" t="s">
        <v>3</v>
      </c>
      <c r="E95" t="s">
        <v>4</v>
      </c>
      <c r="F95" t="s">
        <v>5</v>
      </c>
      <c r="G95" t="s">
        <v>6</v>
      </c>
      <c r="H95" t="s">
        <v>95</v>
      </c>
      <c r="I95" t="s">
        <v>177</v>
      </c>
      <c r="J95" t="s">
        <v>121</v>
      </c>
      <c r="K95" t="s">
        <v>155</v>
      </c>
      <c r="L95" t="s">
        <v>44</v>
      </c>
      <c r="M95" s="5">
        <v>8000</v>
      </c>
      <c r="N95" s="5">
        <v>0</v>
      </c>
      <c r="O95" s="5">
        <f t="shared" si="4"/>
        <v>8000</v>
      </c>
      <c r="P95" s="5">
        <v>-4516.0200000000004</v>
      </c>
      <c r="Q95" s="5">
        <f t="shared" si="5"/>
        <v>3483.9799999999996</v>
      </c>
      <c r="R95" s="5">
        <v>0</v>
      </c>
      <c r="S95" s="5">
        <v>3483.98</v>
      </c>
      <c r="T95" s="5">
        <v>3483.98</v>
      </c>
      <c r="U95" s="5">
        <f t="shared" si="6"/>
        <v>4516.0200000000004</v>
      </c>
      <c r="V95" s="5">
        <f t="shared" si="7"/>
        <v>4516.0200000000004</v>
      </c>
      <c r="W95" s="5">
        <v>0</v>
      </c>
      <c r="X95" t="s">
        <v>156</v>
      </c>
    </row>
    <row r="96" spans="1:24" x14ac:dyDescent="0.2">
      <c r="A96" t="s">
        <v>0</v>
      </c>
      <c r="B96" t="s">
        <v>1</v>
      </c>
      <c r="C96" t="s">
        <v>2</v>
      </c>
      <c r="D96" t="s">
        <v>3</v>
      </c>
      <c r="E96" t="s">
        <v>4</v>
      </c>
      <c r="F96" t="s">
        <v>5</v>
      </c>
      <c r="G96" t="s">
        <v>6</v>
      </c>
      <c r="H96" t="s">
        <v>180</v>
      </c>
      <c r="I96" t="s">
        <v>181</v>
      </c>
      <c r="J96" t="s">
        <v>121</v>
      </c>
      <c r="K96" t="s">
        <v>137</v>
      </c>
      <c r="L96" t="s">
        <v>44</v>
      </c>
      <c r="M96" s="5">
        <v>45000</v>
      </c>
      <c r="N96" s="5">
        <v>0</v>
      </c>
      <c r="O96" s="5">
        <f t="shared" si="4"/>
        <v>45000</v>
      </c>
      <c r="P96" s="5">
        <v>-41510</v>
      </c>
      <c r="Q96" s="5">
        <f t="shared" si="5"/>
        <v>3490</v>
      </c>
      <c r="R96" s="5">
        <v>0</v>
      </c>
      <c r="S96" s="5">
        <v>0</v>
      </c>
      <c r="T96" s="5">
        <v>0</v>
      </c>
      <c r="U96" s="5">
        <f t="shared" si="6"/>
        <v>45000</v>
      </c>
      <c r="V96" s="5">
        <f t="shared" si="7"/>
        <v>45000</v>
      </c>
      <c r="W96" s="5">
        <v>3490</v>
      </c>
      <c r="X96" t="s">
        <v>182</v>
      </c>
    </row>
    <row r="97" spans="1:24" x14ac:dyDescent="0.2">
      <c r="A97" t="s">
        <v>0</v>
      </c>
      <c r="B97" t="s">
        <v>1</v>
      </c>
      <c r="C97" t="s">
        <v>2</v>
      </c>
      <c r="D97" t="s">
        <v>3</v>
      </c>
      <c r="E97" t="s">
        <v>4</v>
      </c>
      <c r="F97" t="s">
        <v>5</v>
      </c>
      <c r="G97" t="s">
        <v>6</v>
      </c>
      <c r="H97" t="s">
        <v>180</v>
      </c>
      <c r="I97" t="s">
        <v>183</v>
      </c>
      <c r="J97" t="s">
        <v>121</v>
      </c>
      <c r="K97" t="s">
        <v>137</v>
      </c>
      <c r="L97" t="s">
        <v>44</v>
      </c>
      <c r="M97" s="5">
        <v>67000</v>
      </c>
      <c r="N97" s="5">
        <v>0</v>
      </c>
      <c r="O97" s="5">
        <f t="shared" si="4"/>
        <v>67000</v>
      </c>
      <c r="P97" s="5">
        <v>-59905</v>
      </c>
      <c r="Q97" s="5">
        <f t="shared" si="5"/>
        <v>7095</v>
      </c>
      <c r="R97" s="5">
        <v>0</v>
      </c>
      <c r="S97" s="5">
        <v>7095</v>
      </c>
      <c r="T97" s="5">
        <v>3855</v>
      </c>
      <c r="U97" s="5">
        <f t="shared" si="6"/>
        <v>59905</v>
      </c>
      <c r="V97" s="5">
        <f t="shared" si="7"/>
        <v>63145</v>
      </c>
      <c r="W97" s="5">
        <v>0</v>
      </c>
      <c r="X97" t="s">
        <v>182</v>
      </c>
    </row>
    <row r="98" spans="1:24" x14ac:dyDescent="0.2">
      <c r="A98" t="s">
        <v>184</v>
      </c>
      <c r="B98" t="s">
        <v>185</v>
      </c>
      <c r="C98" t="s">
        <v>2</v>
      </c>
      <c r="D98" t="s">
        <v>3</v>
      </c>
      <c r="E98" t="s">
        <v>4</v>
      </c>
      <c r="F98" t="s">
        <v>5</v>
      </c>
      <c r="G98" t="s">
        <v>6</v>
      </c>
      <c r="H98" t="s">
        <v>186</v>
      </c>
      <c r="I98" t="s">
        <v>187</v>
      </c>
      <c r="J98" t="s">
        <v>121</v>
      </c>
      <c r="K98" t="s">
        <v>149</v>
      </c>
      <c r="L98" t="s">
        <v>44</v>
      </c>
      <c r="M98" s="5">
        <v>4255</v>
      </c>
      <c r="N98" s="5">
        <v>0</v>
      </c>
      <c r="O98" s="5">
        <f t="shared" si="4"/>
        <v>4255</v>
      </c>
      <c r="P98" s="5">
        <v>-4255</v>
      </c>
      <c r="Q98" s="5">
        <f t="shared" si="5"/>
        <v>0</v>
      </c>
      <c r="R98" s="5">
        <v>0</v>
      </c>
      <c r="S98" s="5">
        <v>0</v>
      </c>
      <c r="T98" s="5">
        <v>0</v>
      </c>
      <c r="U98" s="5">
        <f t="shared" si="6"/>
        <v>4255</v>
      </c>
      <c r="V98" s="5">
        <f t="shared" si="7"/>
        <v>4255</v>
      </c>
      <c r="W98" s="5">
        <v>0</v>
      </c>
      <c r="X98" t="s">
        <v>188</v>
      </c>
    </row>
    <row r="99" spans="1:24" x14ac:dyDescent="0.2">
      <c r="A99" t="s">
        <v>184</v>
      </c>
      <c r="B99" t="s">
        <v>185</v>
      </c>
      <c r="C99" t="s">
        <v>2</v>
      </c>
      <c r="D99" t="s">
        <v>3</v>
      </c>
      <c r="E99" t="s">
        <v>4</v>
      </c>
      <c r="F99" t="s">
        <v>5</v>
      </c>
      <c r="G99" t="s">
        <v>6</v>
      </c>
      <c r="H99" t="s">
        <v>186</v>
      </c>
      <c r="I99" t="s">
        <v>187</v>
      </c>
      <c r="J99" t="s">
        <v>121</v>
      </c>
      <c r="K99" t="s">
        <v>151</v>
      </c>
      <c r="L99" t="s">
        <v>44</v>
      </c>
      <c r="M99" s="5">
        <v>2300</v>
      </c>
      <c r="N99" s="5">
        <v>0</v>
      </c>
      <c r="O99" s="5">
        <f t="shared" si="4"/>
        <v>2300</v>
      </c>
      <c r="P99" s="5">
        <v>-2300</v>
      </c>
      <c r="Q99" s="5">
        <f t="shared" si="5"/>
        <v>0</v>
      </c>
      <c r="R99" s="5">
        <v>0</v>
      </c>
      <c r="S99" s="5">
        <v>0</v>
      </c>
      <c r="T99" s="5">
        <v>0</v>
      </c>
      <c r="U99" s="5">
        <f t="shared" si="6"/>
        <v>2300</v>
      </c>
      <c r="V99" s="5">
        <f t="shared" si="7"/>
        <v>2300</v>
      </c>
      <c r="W99" s="5">
        <v>0</v>
      </c>
      <c r="X99" t="s">
        <v>189</v>
      </c>
    </row>
    <row r="100" spans="1:24" x14ac:dyDescent="0.2">
      <c r="A100" t="s">
        <v>184</v>
      </c>
      <c r="B100" t="s">
        <v>185</v>
      </c>
      <c r="C100" t="s">
        <v>2</v>
      </c>
      <c r="D100" t="s">
        <v>3</v>
      </c>
      <c r="E100" t="s">
        <v>4</v>
      </c>
      <c r="F100" t="s">
        <v>5</v>
      </c>
      <c r="G100" t="s">
        <v>6</v>
      </c>
      <c r="H100" t="s">
        <v>186</v>
      </c>
      <c r="I100" t="s">
        <v>187</v>
      </c>
      <c r="J100" t="s">
        <v>121</v>
      </c>
      <c r="K100" t="s">
        <v>190</v>
      </c>
      <c r="L100" t="s">
        <v>44</v>
      </c>
      <c r="M100" s="5">
        <v>6745</v>
      </c>
      <c r="N100" s="5">
        <v>0</v>
      </c>
      <c r="O100" s="5">
        <f t="shared" si="4"/>
        <v>6745</v>
      </c>
      <c r="P100" s="5">
        <v>-6745</v>
      </c>
      <c r="Q100" s="5">
        <f t="shared" si="5"/>
        <v>0</v>
      </c>
      <c r="R100" s="5">
        <v>0</v>
      </c>
      <c r="S100" s="5">
        <v>0</v>
      </c>
      <c r="T100" s="5">
        <v>0</v>
      </c>
      <c r="U100" s="5">
        <f t="shared" si="6"/>
        <v>6745</v>
      </c>
      <c r="V100" s="5">
        <f t="shared" si="7"/>
        <v>6745</v>
      </c>
      <c r="W100" s="5">
        <v>0</v>
      </c>
      <c r="X100" t="s">
        <v>191</v>
      </c>
    </row>
    <row r="101" spans="1:24" x14ac:dyDescent="0.2">
      <c r="A101" t="s">
        <v>184</v>
      </c>
      <c r="B101" t="s">
        <v>185</v>
      </c>
      <c r="C101" t="s">
        <v>2</v>
      </c>
      <c r="D101" t="s">
        <v>3</v>
      </c>
      <c r="E101" t="s">
        <v>4</v>
      </c>
      <c r="F101" t="s">
        <v>5</v>
      </c>
      <c r="G101" t="s">
        <v>6</v>
      </c>
      <c r="H101" t="s">
        <v>186</v>
      </c>
      <c r="I101" t="s">
        <v>187</v>
      </c>
      <c r="J101" t="s">
        <v>121</v>
      </c>
      <c r="K101" t="s">
        <v>124</v>
      </c>
      <c r="L101" t="s">
        <v>44</v>
      </c>
      <c r="M101" s="5">
        <v>2700</v>
      </c>
      <c r="N101" s="5">
        <v>0</v>
      </c>
      <c r="O101" s="5">
        <f t="shared" si="4"/>
        <v>2700</v>
      </c>
      <c r="P101" s="5">
        <v>-2700</v>
      </c>
      <c r="Q101" s="5">
        <f t="shared" si="5"/>
        <v>0</v>
      </c>
      <c r="R101" s="5">
        <v>0</v>
      </c>
      <c r="S101" s="5">
        <v>0</v>
      </c>
      <c r="T101" s="5">
        <v>0</v>
      </c>
      <c r="U101" s="5">
        <f t="shared" si="6"/>
        <v>2700</v>
      </c>
      <c r="V101" s="5">
        <f t="shared" si="7"/>
        <v>2700</v>
      </c>
      <c r="W101" s="5">
        <v>0</v>
      </c>
      <c r="X101" t="s">
        <v>192</v>
      </c>
    </row>
    <row r="102" spans="1:24" x14ac:dyDescent="0.2">
      <c r="A102" t="s">
        <v>184</v>
      </c>
      <c r="B102" t="s">
        <v>185</v>
      </c>
      <c r="C102" t="s">
        <v>2</v>
      </c>
      <c r="D102" t="s">
        <v>3</v>
      </c>
      <c r="E102" t="s">
        <v>4</v>
      </c>
      <c r="F102" t="s">
        <v>5</v>
      </c>
      <c r="G102" t="s">
        <v>6</v>
      </c>
      <c r="H102" t="s">
        <v>186</v>
      </c>
      <c r="I102" t="s">
        <v>187</v>
      </c>
      <c r="J102" t="s">
        <v>121</v>
      </c>
      <c r="K102" t="s">
        <v>145</v>
      </c>
      <c r="L102" t="s">
        <v>44</v>
      </c>
      <c r="M102" s="5">
        <v>7000</v>
      </c>
      <c r="N102" s="5">
        <v>0</v>
      </c>
      <c r="O102" s="5">
        <f t="shared" si="4"/>
        <v>7000</v>
      </c>
      <c r="P102" s="5">
        <v>-7000</v>
      </c>
      <c r="Q102" s="5">
        <f t="shared" si="5"/>
        <v>0</v>
      </c>
      <c r="R102" s="5">
        <v>0</v>
      </c>
      <c r="S102" s="5">
        <v>0</v>
      </c>
      <c r="T102" s="5">
        <v>0</v>
      </c>
      <c r="U102" s="5">
        <f t="shared" si="6"/>
        <v>7000</v>
      </c>
      <c r="V102" s="5">
        <f t="shared" si="7"/>
        <v>7000</v>
      </c>
      <c r="W102" s="5">
        <v>0</v>
      </c>
      <c r="X102" t="s">
        <v>193</v>
      </c>
    </row>
    <row r="103" spans="1:24" x14ac:dyDescent="0.2">
      <c r="A103" t="s">
        <v>184</v>
      </c>
      <c r="B103" t="s">
        <v>185</v>
      </c>
      <c r="C103" t="s">
        <v>2</v>
      </c>
      <c r="D103" t="s">
        <v>3</v>
      </c>
      <c r="E103" t="s">
        <v>4</v>
      </c>
      <c r="F103" t="s">
        <v>5</v>
      </c>
      <c r="G103" t="s">
        <v>6</v>
      </c>
      <c r="H103" t="s">
        <v>186</v>
      </c>
      <c r="I103" t="s">
        <v>187</v>
      </c>
      <c r="J103" t="s">
        <v>121</v>
      </c>
      <c r="K103" t="s">
        <v>132</v>
      </c>
      <c r="L103" t="s">
        <v>44</v>
      </c>
      <c r="M103" s="5">
        <v>1500</v>
      </c>
      <c r="N103" s="5">
        <v>0</v>
      </c>
      <c r="O103" s="5">
        <f t="shared" si="4"/>
        <v>1500</v>
      </c>
      <c r="P103" s="5">
        <v>0</v>
      </c>
      <c r="Q103" s="5">
        <f t="shared" si="5"/>
        <v>1500</v>
      </c>
      <c r="R103" s="5">
        <v>0</v>
      </c>
      <c r="S103" s="5">
        <v>1498.5</v>
      </c>
      <c r="T103" s="5">
        <v>0</v>
      </c>
      <c r="U103" s="5">
        <f t="shared" si="6"/>
        <v>1.5</v>
      </c>
      <c r="V103" s="5">
        <f t="shared" si="7"/>
        <v>1500</v>
      </c>
      <c r="W103" s="5">
        <v>1.5</v>
      </c>
      <c r="X103" t="s">
        <v>194</v>
      </c>
    </row>
    <row r="104" spans="1:24" x14ac:dyDescent="0.2">
      <c r="A104" t="s">
        <v>0</v>
      </c>
      <c r="B104" t="s">
        <v>1</v>
      </c>
      <c r="C104" t="s">
        <v>2</v>
      </c>
      <c r="D104" t="s">
        <v>3</v>
      </c>
      <c r="E104" t="s">
        <v>4</v>
      </c>
      <c r="F104" t="s">
        <v>5</v>
      </c>
      <c r="G104" t="s">
        <v>6</v>
      </c>
      <c r="H104" t="s">
        <v>195</v>
      </c>
      <c r="I104" t="s">
        <v>196</v>
      </c>
      <c r="J104" t="s">
        <v>121</v>
      </c>
      <c r="K104" t="s">
        <v>137</v>
      </c>
      <c r="L104" t="s">
        <v>44</v>
      </c>
      <c r="M104" s="5">
        <v>31800</v>
      </c>
      <c r="N104" s="5">
        <v>0</v>
      </c>
      <c r="O104" s="5">
        <f t="shared" si="4"/>
        <v>31800</v>
      </c>
      <c r="P104" s="5">
        <v>-24800</v>
      </c>
      <c r="Q104" s="5">
        <f t="shared" si="5"/>
        <v>7000</v>
      </c>
      <c r="R104" s="5">
        <v>0</v>
      </c>
      <c r="S104" s="5">
        <v>7000</v>
      </c>
      <c r="T104" s="5">
        <v>7000</v>
      </c>
      <c r="U104" s="5">
        <f t="shared" si="6"/>
        <v>24800</v>
      </c>
      <c r="V104" s="5">
        <f t="shared" si="7"/>
        <v>24800</v>
      </c>
      <c r="W104" s="5">
        <v>0</v>
      </c>
      <c r="X104" t="s">
        <v>197</v>
      </c>
    </row>
    <row r="105" spans="1:24" x14ac:dyDescent="0.2">
      <c r="A105" t="s">
        <v>0</v>
      </c>
      <c r="B105" t="s">
        <v>1</v>
      </c>
      <c r="C105" t="s">
        <v>2</v>
      </c>
      <c r="D105" t="s">
        <v>3</v>
      </c>
      <c r="E105" t="s">
        <v>4</v>
      </c>
      <c r="F105" t="s">
        <v>5</v>
      </c>
      <c r="G105" t="s">
        <v>6</v>
      </c>
      <c r="H105" t="s">
        <v>195</v>
      </c>
      <c r="I105" t="s">
        <v>196</v>
      </c>
      <c r="J105" t="s">
        <v>121</v>
      </c>
      <c r="K105" t="s">
        <v>145</v>
      </c>
      <c r="L105" t="s">
        <v>44</v>
      </c>
      <c r="M105" s="5">
        <v>14200</v>
      </c>
      <c r="N105" s="5">
        <v>0</v>
      </c>
      <c r="O105" s="5">
        <f t="shared" si="4"/>
        <v>14200</v>
      </c>
      <c r="P105" s="5">
        <v>-14200</v>
      </c>
      <c r="Q105" s="5">
        <f t="shared" si="5"/>
        <v>0</v>
      </c>
      <c r="R105" s="5">
        <v>0</v>
      </c>
      <c r="S105" s="5">
        <v>0</v>
      </c>
      <c r="T105" s="5">
        <v>0</v>
      </c>
      <c r="U105" s="5">
        <f t="shared" si="6"/>
        <v>14200</v>
      </c>
      <c r="V105" s="5">
        <f t="shared" si="7"/>
        <v>14200</v>
      </c>
      <c r="W105" s="5">
        <v>0</v>
      </c>
      <c r="X105" t="s">
        <v>198</v>
      </c>
    </row>
    <row r="106" spans="1:24" x14ac:dyDescent="0.2">
      <c r="A106" t="s">
        <v>0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110</v>
      </c>
      <c r="I106" t="s">
        <v>199</v>
      </c>
      <c r="J106" t="s">
        <v>121</v>
      </c>
      <c r="K106" t="s">
        <v>149</v>
      </c>
      <c r="L106" t="s">
        <v>44</v>
      </c>
      <c r="M106" s="5">
        <v>5000</v>
      </c>
      <c r="N106" s="5">
        <v>0</v>
      </c>
      <c r="O106" s="5">
        <f t="shared" si="4"/>
        <v>5000</v>
      </c>
      <c r="P106" s="5">
        <v>-5000</v>
      </c>
      <c r="Q106" s="5">
        <f t="shared" si="5"/>
        <v>0</v>
      </c>
      <c r="R106" s="5">
        <v>0</v>
      </c>
      <c r="S106" s="5">
        <v>0</v>
      </c>
      <c r="T106" s="5">
        <v>0</v>
      </c>
      <c r="U106" s="5">
        <f t="shared" si="6"/>
        <v>5000</v>
      </c>
      <c r="V106" s="5">
        <f t="shared" si="7"/>
        <v>5000</v>
      </c>
      <c r="W106" s="5">
        <v>0</v>
      </c>
      <c r="X106" t="s">
        <v>200</v>
      </c>
    </row>
    <row r="107" spans="1:24" x14ac:dyDescent="0.2">
      <c r="A107" t="s">
        <v>0</v>
      </c>
      <c r="B107" t="s">
        <v>1</v>
      </c>
      <c r="C107" t="s">
        <v>2</v>
      </c>
      <c r="D107" t="s">
        <v>3</v>
      </c>
      <c r="E107" t="s">
        <v>4</v>
      </c>
      <c r="F107" t="s">
        <v>5</v>
      </c>
      <c r="G107" t="s">
        <v>6</v>
      </c>
      <c r="H107" t="s">
        <v>110</v>
      </c>
      <c r="I107" t="s">
        <v>199</v>
      </c>
      <c r="J107" t="s">
        <v>121</v>
      </c>
      <c r="K107" t="s">
        <v>137</v>
      </c>
      <c r="L107" t="s">
        <v>44</v>
      </c>
      <c r="M107" s="5">
        <v>3000</v>
      </c>
      <c r="N107" s="5">
        <v>-3000</v>
      </c>
      <c r="O107" s="5">
        <f t="shared" si="4"/>
        <v>0</v>
      </c>
      <c r="P107" s="5">
        <v>0</v>
      </c>
      <c r="Q107" s="5">
        <f t="shared" si="5"/>
        <v>0</v>
      </c>
      <c r="R107" s="5">
        <v>0</v>
      </c>
      <c r="S107" s="5">
        <v>0</v>
      </c>
      <c r="T107" s="5">
        <v>0</v>
      </c>
      <c r="U107" s="5">
        <f t="shared" si="6"/>
        <v>0</v>
      </c>
      <c r="V107" s="5">
        <f t="shared" si="7"/>
        <v>0</v>
      </c>
      <c r="W107" s="5">
        <v>0</v>
      </c>
      <c r="X107" t="s">
        <v>201</v>
      </c>
    </row>
    <row r="108" spans="1:24" x14ac:dyDescent="0.2">
      <c r="A108" t="s">
        <v>0</v>
      </c>
      <c r="B108" t="s">
        <v>1</v>
      </c>
      <c r="C108" t="s">
        <v>2</v>
      </c>
      <c r="D108" t="s">
        <v>3</v>
      </c>
      <c r="E108" t="s">
        <v>4</v>
      </c>
      <c r="F108" t="s">
        <v>5</v>
      </c>
      <c r="G108" t="s">
        <v>6</v>
      </c>
      <c r="H108" t="s">
        <v>110</v>
      </c>
      <c r="I108" t="s">
        <v>199</v>
      </c>
      <c r="J108" t="s">
        <v>121</v>
      </c>
      <c r="K108" t="s">
        <v>124</v>
      </c>
      <c r="L108" t="s">
        <v>44</v>
      </c>
      <c r="M108" s="5">
        <v>21090.240000000002</v>
      </c>
      <c r="N108" s="5">
        <v>-5000</v>
      </c>
      <c r="O108" s="5">
        <f t="shared" si="4"/>
        <v>16090.240000000002</v>
      </c>
      <c r="P108" s="5">
        <v>-3238.32</v>
      </c>
      <c r="Q108" s="5">
        <f t="shared" si="5"/>
        <v>12851.920000000002</v>
      </c>
      <c r="R108" s="5">
        <v>12851.92</v>
      </c>
      <c r="S108" s="5">
        <v>0</v>
      </c>
      <c r="T108" s="5">
        <v>0</v>
      </c>
      <c r="U108" s="5">
        <f t="shared" si="6"/>
        <v>16090.240000000002</v>
      </c>
      <c r="V108" s="5">
        <f t="shared" si="7"/>
        <v>16090.240000000002</v>
      </c>
      <c r="W108" s="5">
        <v>0</v>
      </c>
      <c r="X108" t="s">
        <v>202</v>
      </c>
    </row>
    <row r="109" spans="1:24" x14ac:dyDescent="0.2">
      <c r="A109" t="s">
        <v>0</v>
      </c>
      <c r="B109" t="s">
        <v>1</v>
      </c>
      <c r="C109" t="s">
        <v>2</v>
      </c>
      <c r="D109" t="s">
        <v>3</v>
      </c>
      <c r="E109" t="s">
        <v>4</v>
      </c>
      <c r="F109" t="s">
        <v>5</v>
      </c>
      <c r="G109" t="s">
        <v>6</v>
      </c>
      <c r="H109" t="s">
        <v>110</v>
      </c>
      <c r="I109" t="s">
        <v>199</v>
      </c>
      <c r="J109" t="s">
        <v>121</v>
      </c>
      <c r="K109" t="s">
        <v>128</v>
      </c>
      <c r="L109" t="s">
        <v>44</v>
      </c>
      <c r="M109" s="5">
        <v>56830.68</v>
      </c>
      <c r="N109" s="5">
        <v>0</v>
      </c>
      <c r="O109" s="5">
        <f t="shared" si="4"/>
        <v>56830.68</v>
      </c>
      <c r="P109" s="5">
        <v>-43390.68</v>
      </c>
      <c r="Q109" s="5">
        <f t="shared" si="5"/>
        <v>13440</v>
      </c>
      <c r="R109" s="5">
        <v>0</v>
      </c>
      <c r="S109" s="5">
        <v>0</v>
      </c>
      <c r="T109" s="5">
        <v>0</v>
      </c>
      <c r="U109" s="5">
        <f t="shared" si="6"/>
        <v>56830.68</v>
      </c>
      <c r="V109" s="5">
        <f t="shared" si="7"/>
        <v>56830.68</v>
      </c>
      <c r="W109" s="5">
        <v>13440</v>
      </c>
      <c r="X109" t="s">
        <v>203</v>
      </c>
    </row>
    <row r="110" spans="1:24" x14ac:dyDescent="0.2">
      <c r="A110" t="s">
        <v>0</v>
      </c>
      <c r="B110" t="s">
        <v>1</v>
      </c>
      <c r="C110" t="s">
        <v>2</v>
      </c>
      <c r="D110" t="s">
        <v>3</v>
      </c>
      <c r="E110" t="s">
        <v>4</v>
      </c>
      <c r="F110" t="s">
        <v>5</v>
      </c>
      <c r="G110" t="s">
        <v>6</v>
      </c>
      <c r="H110" t="s">
        <v>110</v>
      </c>
      <c r="I110" t="s">
        <v>199</v>
      </c>
      <c r="J110" t="s">
        <v>121</v>
      </c>
      <c r="K110" t="s">
        <v>204</v>
      </c>
      <c r="L110" t="s">
        <v>44</v>
      </c>
      <c r="M110" s="5">
        <v>0</v>
      </c>
      <c r="N110" s="5">
        <v>1500</v>
      </c>
      <c r="O110" s="5">
        <f t="shared" si="4"/>
        <v>1500</v>
      </c>
      <c r="P110" s="5">
        <v>0</v>
      </c>
      <c r="Q110" s="5">
        <f t="shared" si="5"/>
        <v>1500</v>
      </c>
      <c r="R110" s="5">
        <v>0</v>
      </c>
      <c r="S110" s="5">
        <v>0</v>
      </c>
      <c r="T110" s="5">
        <v>0</v>
      </c>
      <c r="U110" s="5">
        <f t="shared" si="6"/>
        <v>1500</v>
      </c>
      <c r="V110" s="5">
        <f t="shared" si="7"/>
        <v>1500</v>
      </c>
      <c r="W110" s="5">
        <v>1500</v>
      </c>
      <c r="X110" t="s">
        <v>205</v>
      </c>
    </row>
    <row r="111" spans="1:24" x14ac:dyDescent="0.2">
      <c r="A111" t="s">
        <v>0</v>
      </c>
      <c r="B111" t="s">
        <v>1</v>
      </c>
      <c r="C111" t="s">
        <v>2</v>
      </c>
      <c r="D111" t="s">
        <v>3</v>
      </c>
      <c r="E111" t="s">
        <v>4</v>
      </c>
      <c r="F111" t="s">
        <v>5</v>
      </c>
      <c r="G111" t="s">
        <v>6</v>
      </c>
      <c r="H111" t="s">
        <v>110</v>
      </c>
      <c r="I111" t="s">
        <v>199</v>
      </c>
      <c r="J111" t="s">
        <v>121</v>
      </c>
      <c r="K111" t="s">
        <v>155</v>
      </c>
      <c r="L111" t="s">
        <v>44</v>
      </c>
      <c r="M111" s="5">
        <v>0</v>
      </c>
      <c r="N111" s="5">
        <v>3000</v>
      </c>
      <c r="O111" s="5">
        <f t="shared" si="4"/>
        <v>3000</v>
      </c>
      <c r="P111" s="5">
        <v>-3000</v>
      </c>
      <c r="Q111" s="5">
        <f t="shared" si="5"/>
        <v>0</v>
      </c>
      <c r="R111" s="5">
        <v>0</v>
      </c>
      <c r="S111" s="5">
        <v>0</v>
      </c>
      <c r="T111" s="5">
        <v>0</v>
      </c>
      <c r="U111" s="5">
        <f t="shared" si="6"/>
        <v>3000</v>
      </c>
      <c r="V111" s="5">
        <f t="shared" si="7"/>
        <v>3000</v>
      </c>
      <c r="W111" s="5">
        <v>0</v>
      </c>
      <c r="X111" t="s">
        <v>206</v>
      </c>
    </row>
    <row r="112" spans="1:24" x14ac:dyDescent="0.2">
      <c r="A112" t="s">
        <v>0</v>
      </c>
      <c r="B112" t="s">
        <v>1</v>
      </c>
      <c r="C112" t="s">
        <v>2</v>
      </c>
      <c r="D112" t="s">
        <v>3</v>
      </c>
      <c r="E112" t="s">
        <v>4</v>
      </c>
      <c r="F112" t="s">
        <v>5</v>
      </c>
      <c r="G112" t="s">
        <v>6</v>
      </c>
      <c r="H112" t="s">
        <v>110</v>
      </c>
      <c r="I112" t="s">
        <v>207</v>
      </c>
      <c r="J112" t="s">
        <v>121</v>
      </c>
      <c r="K112" t="s">
        <v>137</v>
      </c>
      <c r="L112" t="s">
        <v>44</v>
      </c>
      <c r="M112" s="5">
        <v>5424</v>
      </c>
      <c r="N112" s="5">
        <v>-4000</v>
      </c>
      <c r="O112" s="5">
        <f t="shared" si="4"/>
        <v>1424</v>
      </c>
      <c r="P112" s="5">
        <v>-1424</v>
      </c>
      <c r="Q112" s="5">
        <f t="shared" si="5"/>
        <v>0</v>
      </c>
      <c r="R112" s="5">
        <v>0</v>
      </c>
      <c r="S112" s="5">
        <v>0</v>
      </c>
      <c r="T112" s="5">
        <v>0</v>
      </c>
      <c r="U112" s="5">
        <f t="shared" si="6"/>
        <v>1424</v>
      </c>
      <c r="V112" s="5">
        <f t="shared" si="7"/>
        <v>1424</v>
      </c>
      <c r="W112" s="5">
        <v>0</v>
      </c>
      <c r="X112" t="s">
        <v>201</v>
      </c>
    </row>
    <row r="113" spans="1:24" x14ac:dyDescent="0.2">
      <c r="A113" t="s">
        <v>0</v>
      </c>
      <c r="B113" t="s">
        <v>1</v>
      </c>
      <c r="C113" t="s">
        <v>2</v>
      </c>
      <c r="D113" t="s">
        <v>3</v>
      </c>
      <c r="E113" t="s">
        <v>4</v>
      </c>
      <c r="F113" t="s">
        <v>5</v>
      </c>
      <c r="G113" t="s">
        <v>6</v>
      </c>
      <c r="H113" t="s">
        <v>110</v>
      </c>
      <c r="I113" t="s">
        <v>207</v>
      </c>
      <c r="J113" t="s">
        <v>121</v>
      </c>
      <c r="K113" t="s">
        <v>128</v>
      </c>
      <c r="L113" t="s">
        <v>44</v>
      </c>
      <c r="M113" s="5">
        <v>37887.120000000003</v>
      </c>
      <c r="N113" s="5">
        <v>-2000</v>
      </c>
      <c r="O113" s="5">
        <f t="shared" si="4"/>
        <v>35887.120000000003</v>
      </c>
      <c r="P113" s="5">
        <v>-29167.119999999999</v>
      </c>
      <c r="Q113" s="5">
        <f t="shared" si="5"/>
        <v>6720.0000000000036</v>
      </c>
      <c r="R113" s="5">
        <v>0</v>
      </c>
      <c r="S113" s="5">
        <v>0</v>
      </c>
      <c r="T113" s="5">
        <v>0</v>
      </c>
      <c r="U113" s="5">
        <f t="shared" si="6"/>
        <v>35887.120000000003</v>
      </c>
      <c r="V113" s="5">
        <f t="shared" si="7"/>
        <v>35887.120000000003</v>
      </c>
      <c r="W113" s="5">
        <v>6720</v>
      </c>
      <c r="X113" t="s">
        <v>203</v>
      </c>
    </row>
    <row r="114" spans="1:24" x14ac:dyDescent="0.2">
      <c r="A114" t="s">
        <v>0</v>
      </c>
      <c r="B114" t="s">
        <v>1</v>
      </c>
      <c r="C114" t="s">
        <v>2</v>
      </c>
      <c r="D114" t="s">
        <v>3</v>
      </c>
      <c r="E114" t="s">
        <v>4</v>
      </c>
      <c r="F114" t="s">
        <v>5</v>
      </c>
      <c r="G114" t="s">
        <v>6</v>
      </c>
      <c r="H114" t="s">
        <v>110</v>
      </c>
      <c r="I114" t="s">
        <v>207</v>
      </c>
      <c r="J114" t="s">
        <v>121</v>
      </c>
      <c r="K114" t="s">
        <v>155</v>
      </c>
      <c r="L114" t="s">
        <v>44</v>
      </c>
      <c r="M114" s="5">
        <v>4242</v>
      </c>
      <c r="N114" s="5">
        <v>0</v>
      </c>
      <c r="O114" s="5">
        <f t="shared" si="4"/>
        <v>4242</v>
      </c>
      <c r="P114" s="5">
        <v>-4242</v>
      </c>
      <c r="Q114" s="5">
        <f t="shared" si="5"/>
        <v>0</v>
      </c>
      <c r="R114" s="5">
        <v>0</v>
      </c>
      <c r="S114" s="5">
        <v>0</v>
      </c>
      <c r="T114" s="5">
        <v>0</v>
      </c>
      <c r="U114" s="5">
        <f t="shared" si="6"/>
        <v>4242</v>
      </c>
      <c r="V114" s="5">
        <f t="shared" si="7"/>
        <v>4242</v>
      </c>
      <c r="W114" s="5">
        <v>0</v>
      </c>
      <c r="X114" t="s">
        <v>206</v>
      </c>
    </row>
    <row r="115" spans="1:24" x14ac:dyDescent="0.2">
      <c r="A115" t="s">
        <v>0</v>
      </c>
      <c r="B115" t="s">
        <v>1</v>
      </c>
      <c r="C115" t="s">
        <v>2</v>
      </c>
      <c r="D115" t="s">
        <v>3</v>
      </c>
      <c r="E115" t="s">
        <v>4</v>
      </c>
      <c r="F115" t="s">
        <v>5</v>
      </c>
      <c r="G115" t="s">
        <v>6</v>
      </c>
      <c r="H115" t="s">
        <v>110</v>
      </c>
      <c r="I115" t="s">
        <v>111</v>
      </c>
      <c r="J115" t="s">
        <v>121</v>
      </c>
      <c r="K115" t="s">
        <v>149</v>
      </c>
      <c r="L115" t="s">
        <v>44</v>
      </c>
      <c r="M115" s="5">
        <v>2000</v>
      </c>
      <c r="N115" s="5">
        <v>0</v>
      </c>
      <c r="O115" s="5">
        <f t="shared" si="4"/>
        <v>2000</v>
      </c>
      <c r="P115" s="5">
        <v>-2000</v>
      </c>
      <c r="Q115" s="5">
        <f t="shared" si="5"/>
        <v>0</v>
      </c>
      <c r="R115" s="5">
        <v>0</v>
      </c>
      <c r="S115" s="5">
        <v>0</v>
      </c>
      <c r="T115" s="5">
        <v>0</v>
      </c>
      <c r="U115" s="5">
        <f t="shared" si="6"/>
        <v>2000</v>
      </c>
      <c r="V115" s="5">
        <f t="shared" si="7"/>
        <v>2000</v>
      </c>
      <c r="W115" s="5">
        <v>0</v>
      </c>
      <c r="X115" t="s">
        <v>200</v>
      </c>
    </row>
    <row r="116" spans="1:24" x14ac:dyDescent="0.2">
      <c r="A116" t="s">
        <v>0</v>
      </c>
      <c r="B116" t="s">
        <v>1</v>
      </c>
      <c r="C116" t="s">
        <v>2</v>
      </c>
      <c r="D116" t="s">
        <v>3</v>
      </c>
      <c r="E116" t="s">
        <v>4</v>
      </c>
      <c r="F116" t="s">
        <v>5</v>
      </c>
      <c r="G116" t="s">
        <v>6</v>
      </c>
      <c r="H116" t="s">
        <v>110</v>
      </c>
      <c r="I116" t="s">
        <v>111</v>
      </c>
      <c r="J116" t="s">
        <v>121</v>
      </c>
      <c r="K116" t="s">
        <v>137</v>
      </c>
      <c r="L116" t="s">
        <v>44</v>
      </c>
      <c r="M116" s="5">
        <v>3000</v>
      </c>
      <c r="N116" s="5">
        <v>0</v>
      </c>
      <c r="O116" s="5">
        <f t="shared" si="4"/>
        <v>3000</v>
      </c>
      <c r="P116" s="5">
        <v>-3000</v>
      </c>
      <c r="Q116" s="5">
        <f t="shared" si="5"/>
        <v>0</v>
      </c>
      <c r="R116" s="5">
        <v>0</v>
      </c>
      <c r="S116" s="5">
        <v>0</v>
      </c>
      <c r="T116" s="5">
        <v>0</v>
      </c>
      <c r="U116" s="5">
        <f t="shared" si="6"/>
        <v>3000</v>
      </c>
      <c r="V116" s="5">
        <f t="shared" si="7"/>
        <v>3000</v>
      </c>
      <c r="W116" s="5">
        <v>0</v>
      </c>
      <c r="X116" t="s">
        <v>201</v>
      </c>
    </row>
    <row r="117" spans="1:24" x14ac:dyDescent="0.2">
      <c r="A117" t="s">
        <v>0</v>
      </c>
      <c r="B117" t="s">
        <v>1</v>
      </c>
      <c r="C117" t="s">
        <v>2</v>
      </c>
      <c r="D117" t="s">
        <v>3</v>
      </c>
      <c r="E117" t="s">
        <v>4</v>
      </c>
      <c r="F117" t="s">
        <v>5</v>
      </c>
      <c r="G117" t="s">
        <v>6</v>
      </c>
      <c r="H117" t="s">
        <v>110</v>
      </c>
      <c r="I117" t="s">
        <v>111</v>
      </c>
      <c r="J117" t="s">
        <v>121</v>
      </c>
      <c r="K117" t="s">
        <v>128</v>
      </c>
      <c r="L117" t="s">
        <v>44</v>
      </c>
      <c r="M117" s="5">
        <v>18943.560000000001</v>
      </c>
      <c r="N117" s="5">
        <v>-12299.87</v>
      </c>
      <c r="O117" s="5">
        <f t="shared" si="4"/>
        <v>6643.6900000000005</v>
      </c>
      <c r="P117" s="5">
        <v>-6643.69</v>
      </c>
      <c r="Q117" s="5">
        <f t="shared" si="5"/>
        <v>0</v>
      </c>
      <c r="R117" s="5">
        <v>0</v>
      </c>
      <c r="S117" s="5">
        <v>0</v>
      </c>
      <c r="T117" s="5">
        <v>0</v>
      </c>
      <c r="U117" s="5">
        <f t="shared" si="6"/>
        <v>6643.6900000000005</v>
      </c>
      <c r="V117" s="5">
        <f t="shared" si="7"/>
        <v>6643.6900000000005</v>
      </c>
      <c r="W117" s="5">
        <v>0</v>
      </c>
      <c r="X117" t="s">
        <v>203</v>
      </c>
    </row>
    <row r="118" spans="1:24" x14ac:dyDescent="0.2">
      <c r="A118" t="s">
        <v>0</v>
      </c>
      <c r="B118" t="s">
        <v>1</v>
      </c>
      <c r="C118" t="s">
        <v>2</v>
      </c>
      <c r="D118" t="s">
        <v>3</v>
      </c>
      <c r="E118" t="s">
        <v>4</v>
      </c>
      <c r="F118" t="s">
        <v>5</v>
      </c>
      <c r="G118" t="s">
        <v>6</v>
      </c>
      <c r="H118" t="s">
        <v>208</v>
      </c>
      <c r="I118" t="s">
        <v>209</v>
      </c>
      <c r="J118" t="s">
        <v>121</v>
      </c>
      <c r="K118" t="s">
        <v>175</v>
      </c>
      <c r="L118" t="s">
        <v>44</v>
      </c>
      <c r="M118" s="5">
        <v>5500</v>
      </c>
      <c r="N118" s="5">
        <v>0</v>
      </c>
      <c r="O118" s="5">
        <f t="shared" si="4"/>
        <v>5500</v>
      </c>
      <c r="P118" s="5">
        <v>-1867.28</v>
      </c>
      <c r="Q118" s="5">
        <f t="shared" si="5"/>
        <v>3632.7200000000003</v>
      </c>
      <c r="R118" s="5">
        <v>0</v>
      </c>
      <c r="S118" s="5">
        <v>3632.72</v>
      </c>
      <c r="T118" s="5">
        <v>3632.72</v>
      </c>
      <c r="U118" s="5">
        <f t="shared" si="6"/>
        <v>1867.2800000000002</v>
      </c>
      <c r="V118" s="5">
        <f t="shared" si="7"/>
        <v>1867.2800000000002</v>
      </c>
      <c r="W118" s="5">
        <v>0</v>
      </c>
      <c r="X118" t="s">
        <v>210</v>
      </c>
    </row>
    <row r="119" spans="1:24" x14ac:dyDescent="0.2">
      <c r="A119" t="s">
        <v>117</v>
      </c>
      <c r="B119" t="s">
        <v>118</v>
      </c>
      <c r="C119" t="s">
        <v>2</v>
      </c>
      <c r="D119" t="s">
        <v>3</v>
      </c>
      <c r="E119" t="s">
        <v>4</v>
      </c>
      <c r="F119" t="s">
        <v>5</v>
      </c>
      <c r="G119" t="s">
        <v>6</v>
      </c>
      <c r="H119" t="s">
        <v>211</v>
      </c>
      <c r="I119" t="s">
        <v>212</v>
      </c>
      <c r="J119" t="s">
        <v>121</v>
      </c>
      <c r="K119" t="s">
        <v>149</v>
      </c>
      <c r="L119" t="s">
        <v>44</v>
      </c>
      <c r="M119" s="5">
        <v>2000</v>
      </c>
      <c r="N119" s="5">
        <v>0</v>
      </c>
      <c r="O119" s="5">
        <f t="shared" si="4"/>
        <v>2000</v>
      </c>
      <c r="P119" s="5">
        <v>-2000</v>
      </c>
      <c r="Q119" s="5">
        <f t="shared" si="5"/>
        <v>0</v>
      </c>
      <c r="R119" s="5">
        <v>0</v>
      </c>
      <c r="S119" s="5">
        <v>0</v>
      </c>
      <c r="T119" s="5">
        <v>0</v>
      </c>
      <c r="U119" s="5">
        <f t="shared" si="6"/>
        <v>2000</v>
      </c>
      <c r="V119" s="5">
        <f t="shared" si="7"/>
        <v>2000</v>
      </c>
      <c r="W119" s="5">
        <v>0</v>
      </c>
      <c r="X119" t="s">
        <v>213</v>
      </c>
    </row>
    <row r="120" spans="1:24" x14ac:dyDescent="0.2">
      <c r="A120" t="s">
        <v>117</v>
      </c>
      <c r="B120" t="s">
        <v>118</v>
      </c>
      <c r="C120" t="s">
        <v>2</v>
      </c>
      <c r="D120" t="s">
        <v>3</v>
      </c>
      <c r="E120" t="s">
        <v>4</v>
      </c>
      <c r="F120" t="s">
        <v>5</v>
      </c>
      <c r="G120" t="s">
        <v>6</v>
      </c>
      <c r="H120" t="s">
        <v>211</v>
      </c>
      <c r="I120" t="s">
        <v>212</v>
      </c>
      <c r="J120" t="s">
        <v>121</v>
      </c>
      <c r="K120" t="s">
        <v>214</v>
      </c>
      <c r="L120" t="s">
        <v>44</v>
      </c>
      <c r="M120" s="5">
        <v>1000</v>
      </c>
      <c r="N120" s="5">
        <v>0</v>
      </c>
      <c r="O120" s="5">
        <f t="shared" si="4"/>
        <v>1000</v>
      </c>
      <c r="P120" s="5">
        <v>0</v>
      </c>
      <c r="Q120" s="5">
        <f t="shared" si="5"/>
        <v>1000</v>
      </c>
      <c r="R120" s="5">
        <v>0</v>
      </c>
      <c r="S120" s="5">
        <v>537.6</v>
      </c>
      <c r="T120" s="5">
        <v>537.6</v>
      </c>
      <c r="U120" s="5">
        <f t="shared" si="6"/>
        <v>462.4</v>
      </c>
      <c r="V120" s="5">
        <f t="shared" si="7"/>
        <v>462.4</v>
      </c>
      <c r="W120" s="5">
        <v>462.4</v>
      </c>
      <c r="X120" t="s">
        <v>215</v>
      </c>
    </row>
    <row r="121" spans="1:24" x14ac:dyDescent="0.2">
      <c r="A121" t="s">
        <v>117</v>
      </c>
      <c r="B121" t="s">
        <v>118</v>
      </c>
      <c r="C121" t="s">
        <v>2</v>
      </c>
      <c r="D121" t="s">
        <v>3</v>
      </c>
      <c r="E121" t="s">
        <v>4</v>
      </c>
      <c r="F121" t="s">
        <v>5</v>
      </c>
      <c r="G121" t="s">
        <v>6</v>
      </c>
      <c r="H121" t="s">
        <v>211</v>
      </c>
      <c r="I121" t="s">
        <v>212</v>
      </c>
      <c r="J121" t="s">
        <v>121</v>
      </c>
      <c r="K121" t="s">
        <v>141</v>
      </c>
      <c r="L121" t="s">
        <v>44</v>
      </c>
      <c r="M121" s="5">
        <v>5500</v>
      </c>
      <c r="N121" s="5">
        <v>0</v>
      </c>
      <c r="O121" s="5">
        <f t="shared" si="4"/>
        <v>5500</v>
      </c>
      <c r="P121" s="5">
        <v>0</v>
      </c>
      <c r="Q121" s="5">
        <f t="shared" si="5"/>
        <v>5500</v>
      </c>
      <c r="R121" s="5">
        <v>0</v>
      </c>
      <c r="S121" s="5">
        <v>0</v>
      </c>
      <c r="T121" s="5">
        <v>0</v>
      </c>
      <c r="U121" s="5">
        <f t="shared" si="6"/>
        <v>5500</v>
      </c>
      <c r="V121" s="5">
        <f t="shared" si="7"/>
        <v>5500</v>
      </c>
      <c r="W121" s="5">
        <v>5500</v>
      </c>
      <c r="X121" t="s">
        <v>216</v>
      </c>
    </row>
    <row r="122" spans="1:24" x14ac:dyDescent="0.2">
      <c r="A122" t="s">
        <v>117</v>
      </c>
      <c r="B122" t="s">
        <v>118</v>
      </c>
      <c r="C122" t="s">
        <v>2</v>
      </c>
      <c r="D122" t="s">
        <v>3</v>
      </c>
      <c r="E122" t="s">
        <v>4</v>
      </c>
      <c r="F122" t="s">
        <v>5</v>
      </c>
      <c r="G122" t="s">
        <v>6</v>
      </c>
      <c r="H122" t="s">
        <v>211</v>
      </c>
      <c r="I122" t="s">
        <v>212</v>
      </c>
      <c r="J122" t="s">
        <v>121</v>
      </c>
      <c r="K122" t="s">
        <v>178</v>
      </c>
      <c r="L122" t="s">
        <v>44</v>
      </c>
      <c r="M122" s="5">
        <v>5000</v>
      </c>
      <c r="N122" s="5">
        <v>0</v>
      </c>
      <c r="O122" s="5">
        <f t="shared" si="4"/>
        <v>5000</v>
      </c>
      <c r="P122" s="5">
        <v>-5000</v>
      </c>
      <c r="Q122" s="5">
        <f t="shared" si="5"/>
        <v>0</v>
      </c>
      <c r="R122" s="5">
        <v>0</v>
      </c>
      <c r="S122" s="5">
        <v>0</v>
      </c>
      <c r="T122" s="5">
        <v>0</v>
      </c>
      <c r="U122" s="5">
        <f t="shared" si="6"/>
        <v>5000</v>
      </c>
      <c r="V122" s="5">
        <f t="shared" si="7"/>
        <v>5000</v>
      </c>
      <c r="W122" s="5">
        <v>0</v>
      </c>
      <c r="X122" t="s">
        <v>217</v>
      </c>
    </row>
    <row r="123" spans="1:24" x14ac:dyDescent="0.2">
      <c r="A123" t="s">
        <v>117</v>
      </c>
      <c r="B123" t="s">
        <v>118</v>
      </c>
      <c r="C123" t="s">
        <v>2</v>
      </c>
      <c r="D123" t="s">
        <v>3</v>
      </c>
      <c r="E123" t="s">
        <v>4</v>
      </c>
      <c r="F123" t="s">
        <v>5</v>
      </c>
      <c r="G123" t="s">
        <v>6</v>
      </c>
      <c r="H123" t="s">
        <v>211</v>
      </c>
      <c r="I123" t="s">
        <v>212</v>
      </c>
      <c r="J123" t="s">
        <v>121</v>
      </c>
      <c r="K123" t="s">
        <v>218</v>
      </c>
      <c r="L123" t="s">
        <v>44</v>
      </c>
      <c r="M123" s="5">
        <v>1000</v>
      </c>
      <c r="N123" s="5">
        <v>0</v>
      </c>
      <c r="O123" s="5">
        <f t="shared" si="4"/>
        <v>1000</v>
      </c>
      <c r="P123" s="5">
        <v>-500</v>
      </c>
      <c r="Q123" s="5">
        <f t="shared" si="5"/>
        <v>500</v>
      </c>
      <c r="R123" s="5">
        <v>0</v>
      </c>
      <c r="S123" s="5">
        <v>0</v>
      </c>
      <c r="T123" s="5">
        <v>0</v>
      </c>
      <c r="U123" s="5">
        <f t="shared" si="6"/>
        <v>1000</v>
      </c>
      <c r="V123" s="5">
        <f t="shared" si="7"/>
        <v>1000</v>
      </c>
      <c r="W123" s="5">
        <v>500</v>
      </c>
      <c r="X123" t="s">
        <v>219</v>
      </c>
    </row>
    <row r="124" spans="1:24" x14ac:dyDescent="0.2">
      <c r="A124" t="s">
        <v>117</v>
      </c>
      <c r="B124" t="s">
        <v>118</v>
      </c>
      <c r="C124" t="s">
        <v>2</v>
      </c>
      <c r="D124" t="s">
        <v>3</v>
      </c>
      <c r="E124" t="s">
        <v>4</v>
      </c>
      <c r="F124" t="s">
        <v>5</v>
      </c>
      <c r="G124" t="s">
        <v>6</v>
      </c>
      <c r="H124" t="s">
        <v>211</v>
      </c>
      <c r="I124" t="s">
        <v>220</v>
      </c>
      <c r="J124" t="s">
        <v>121</v>
      </c>
      <c r="K124" t="s">
        <v>157</v>
      </c>
      <c r="L124" t="s">
        <v>44</v>
      </c>
      <c r="M124" s="5">
        <v>888.56</v>
      </c>
      <c r="N124" s="5">
        <v>0</v>
      </c>
      <c r="O124" s="5">
        <f t="shared" si="4"/>
        <v>888.56</v>
      </c>
      <c r="P124" s="5">
        <v>-688.56</v>
      </c>
      <c r="Q124" s="5">
        <f t="shared" si="5"/>
        <v>200</v>
      </c>
      <c r="R124" s="5">
        <v>0</v>
      </c>
      <c r="S124" s="5">
        <v>0</v>
      </c>
      <c r="T124" s="5">
        <v>0</v>
      </c>
      <c r="U124" s="5">
        <f t="shared" si="6"/>
        <v>888.56</v>
      </c>
      <c r="V124" s="5">
        <f t="shared" si="7"/>
        <v>888.56</v>
      </c>
      <c r="W124" s="5">
        <v>200</v>
      </c>
      <c r="X124" t="s">
        <v>221</v>
      </c>
    </row>
    <row r="125" spans="1:24" x14ac:dyDescent="0.2">
      <c r="A125" t="s">
        <v>117</v>
      </c>
      <c r="B125" t="s">
        <v>118</v>
      </c>
      <c r="C125" t="s">
        <v>2</v>
      </c>
      <c r="D125" t="s">
        <v>3</v>
      </c>
      <c r="E125" t="s">
        <v>4</v>
      </c>
      <c r="F125" t="s">
        <v>5</v>
      </c>
      <c r="G125" t="s">
        <v>6</v>
      </c>
      <c r="H125" t="s">
        <v>211</v>
      </c>
      <c r="I125" t="s">
        <v>220</v>
      </c>
      <c r="J125" t="s">
        <v>121</v>
      </c>
      <c r="K125" t="s">
        <v>175</v>
      </c>
      <c r="L125" t="s">
        <v>44</v>
      </c>
      <c r="M125" s="5">
        <v>3000</v>
      </c>
      <c r="N125" s="5">
        <v>0</v>
      </c>
      <c r="O125" s="5">
        <f t="shared" si="4"/>
        <v>3000</v>
      </c>
      <c r="P125" s="5">
        <v>0</v>
      </c>
      <c r="Q125" s="5">
        <f t="shared" si="5"/>
        <v>3000</v>
      </c>
      <c r="R125" s="5">
        <v>0</v>
      </c>
      <c r="S125" s="5">
        <v>2954</v>
      </c>
      <c r="T125" s="5">
        <v>2954</v>
      </c>
      <c r="U125" s="5">
        <f t="shared" si="6"/>
        <v>46</v>
      </c>
      <c r="V125" s="5">
        <f t="shared" si="7"/>
        <v>46</v>
      </c>
      <c r="W125" s="5">
        <v>46</v>
      </c>
      <c r="X125" t="s">
        <v>222</v>
      </c>
    </row>
    <row r="126" spans="1:24" x14ac:dyDescent="0.2">
      <c r="A126" t="s">
        <v>117</v>
      </c>
      <c r="B126" t="s">
        <v>118</v>
      </c>
      <c r="C126" t="s">
        <v>2</v>
      </c>
      <c r="D126" t="s">
        <v>3</v>
      </c>
      <c r="E126" t="s">
        <v>4</v>
      </c>
      <c r="F126" t="s">
        <v>5</v>
      </c>
      <c r="G126" t="s">
        <v>6</v>
      </c>
      <c r="H126" t="s">
        <v>119</v>
      </c>
      <c r="I126" t="s">
        <v>120</v>
      </c>
      <c r="J126" t="s">
        <v>223</v>
      </c>
      <c r="K126" t="s">
        <v>224</v>
      </c>
      <c r="L126" t="s">
        <v>44</v>
      </c>
      <c r="M126" s="5">
        <v>50000</v>
      </c>
      <c r="N126" s="5">
        <v>0</v>
      </c>
      <c r="O126" s="5">
        <f t="shared" si="4"/>
        <v>50000</v>
      </c>
      <c r="P126" s="5">
        <v>-121.91</v>
      </c>
      <c r="Q126" s="5">
        <f t="shared" si="5"/>
        <v>49878.09</v>
      </c>
      <c r="R126" s="5">
        <v>49878.09</v>
      </c>
      <c r="S126" s="5">
        <v>0</v>
      </c>
      <c r="T126" s="5">
        <v>0</v>
      </c>
      <c r="U126" s="5">
        <f t="shared" si="6"/>
        <v>50000</v>
      </c>
      <c r="V126" s="5">
        <f t="shared" si="7"/>
        <v>50000</v>
      </c>
      <c r="W126" s="5">
        <v>0</v>
      </c>
      <c r="X126" t="s">
        <v>225</v>
      </c>
    </row>
    <row r="127" spans="1:24" x14ac:dyDescent="0.2">
      <c r="A127" t="s">
        <v>0</v>
      </c>
      <c r="B127" t="s">
        <v>1</v>
      </c>
      <c r="C127" t="s">
        <v>2</v>
      </c>
      <c r="D127" t="s">
        <v>3</v>
      </c>
      <c r="E127" t="s">
        <v>4</v>
      </c>
      <c r="F127" t="s">
        <v>5</v>
      </c>
      <c r="G127" t="s">
        <v>6</v>
      </c>
      <c r="H127" t="s">
        <v>95</v>
      </c>
      <c r="I127" t="s">
        <v>136</v>
      </c>
      <c r="J127" t="s">
        <v>223</v>
      </c>
      <c r="K127" t="s">
        <v>226</v>
      </c>
      <c r="L127" t="s">
        <v>11</v>
      </c>
      <c r="M127" s="5">
        <v>259644.36</v>
      </c>
      <c r="N127" s="5">
        <v>-214370.71</v>
      </c>
      <c r="O127" s="5">
        <f t="shared" si="4"/>
        <v>45273.649999999994</v>
      </c>
      <c r="P127" s="5">
        <v>0</v>
      </c>
      <c r="Q127" s="5">
        <f t="shared" si="5"/>
        <v>45273.649999999994</v>
      </c>
      <c r="R127" s="5">
        <v>0</v>
      </c>
      <c r="S127" s="5">
        <v>45273.65</v>
      </c>
      <c r="T127" s="5">
        <v>45273.64</v>
      </c>
      <c r="U127" s="5">
        <f t="shared" si="6"/>
        <v>0</v>
      </c>
      <c r="V127" s="5">
        <f t="shared" si="7"/>
        <v>9.9999999947613105E-3</v>
      </c>
      <c r="W127" s="5">
        <v>0</v>
      </c>
      <c r="X127" t="s">
        <v>227</v>
      </c>
    </row>
    <row r="128" spans="1:24" x14ac:dyDescent="0.2">
      <c r="A128" t="s">
        <v>0</v>
      </c>
      <c r="B128" t="s">
        <v>1</v>
      </c>
      <c r="C128" t="s">
        <v>2</v>
      </c>
      <c r="D128" t="s">
        <v>3</v>
      </c>
      <c r="E128" t="s">
        <v>4</v>
      </c>
      <c r="F128" t="s">
        <v>5</v>
      </c>
      <c r="G128" t="s">
        <v>6</v>
      </c>
      <c r="H128" t="s">
        <v>95</v>
      </c>
      <c r="I128" t="s">
        <v>136</v>
      </c>
      <c r="J128" t="s">
        <v>223</v>
      </c>
      <c r="K128" t="s">
        <v>226</v>
      </c>
      <c r="L128" t="s">
        <v>44</v>
      </c>
      <c r="M128" s="5">
        <v>1687354.49</v>
      </c>
      <c r="N128" s="5">
        <v>-134878.67000000001</v>
      </c>
      <c r="O128" s="5">
        <f t="shared" si="4"/>
        <v>1552475.82</v>
      </c>
      <c r="P128" s="5">
        <v>-846477.02</v>
      </c>
      <c r="Q128" s="5">
        <f t="shared" si="5"/>
        <v>705998.8</v>
      </c>
      <c r="R128" s="5">
        <v>126349.15</v>
      </c>
      <c r="S128" s="5">
        <v>558209.67000000004</v>
      </c>
      <c r="T128" s="5">
        <v>54203.25</v>
      </c>
      <c r="U128" s="5">
        <f t="shared" si="6"/>
        <v>994266.15</v>
      </c>
      <c r="V128" s="5">
        <f t="shared" si="7"/>
        <v>1498272.57</v>
      </c>
      <c r="W128" s="5">
        <v>21439.98</v>
      </c>
      <c r="X128" t="s">
        <v>227</v>
      </c>
    </row>
    <row r="129" spans="1:24" x14ac:dyDescent="0.2">
      <c r="A129" t="s">
        <v>0</v>
      </c>
      <c r="B129" t="s">
        <v>1</v>
      </c>
      <c r="C129" t="s">
        <v>2</v>
      </c>
      <c r="D129" t="s">
        <v>3</v>
      </c>
      <c r="E129" t="s">
        <v>4</v>
      </c>
      <c r="F129" t="s">
        <v>5</v>
      </c>
      <c r="G129" t="s">
        <v>6</v>
      </c>
      <c r="H129" t="s">
        <v>95</v>
      </c>
      <c r="I129" t="s">
        <v>136</v>
      </c>
      <c r="J129" t="s">
        <v>223</v>
      </c>
      <c r="K129" t="s">
        <v>228</v>
      </c>
      <c r="L129" t="s">
        <v>44</v>
      </c>
      <c r="M129" s="5">
        <v>1505465.7</v>
      </c>
      <c r="N129" s="5">
        <v>-109503.08</v>
      </c>
      <c r="O129" s="5">
        <f t="shared" si="4"/>
        <v>1395962.6199999999</v>
      </c>
      <c r="P129" s="5">
        <v>-43000</v>
      </c>
      <c r="Q129" s="5">
        <f t="shared" si="5"/>
        <v>1352962.6199999999</v>
      </c>
      <c r="R129" s="5">
        <v>714766.86</v>
      </c>
      <c r="S129" s="5">
        <v>631458.76</v>
      </c>
      <c r="T129" s="5">
        <v>41302.17</v>
      </c>
      <c r="U129" s="5">
        <f t="shared" si="6"/>
        <v>764503.85999999987</v>
      </c>
      <c r="V129" s="5">
        <f t="shared" si="7"/>
        <v>1354660.45</v>
      </c>
      <c r="W129" s="5">
        <v>6737</v>
      </c>
      <c r="X129" t="s">
        <v>229</v>
      </c>
    </row>
    <row r="130" spans="1:24" x14ac:dyDescent="0.2">
      <c r="A130" t="s">
        <v>0</v>
      </c>
      <c r="B130" t="s">
        <v>1</v>
      </c>
      <c r="C130" t="s">
        <v>2</v>
      </c>
      <c r="D130" t="s">
        <v>3</v>
      </c>
      <c r="E130" t="s">
        <v>4</v>
      </c>
      <c r="F130" t="s">
        <v>5</v>
      </c>
      <c r="G130" t="s">
        <v>6</v>
      </c>
      <c r="H130" t="s">
        <v>95</v>
      </c>
      <c r="I130" t="s">
        <v>136</v>
      </c>
      <c r="J130" t="s">
        <v>223</v>
      </c>
      <c r="K130" t="s">
        <v>228</v>
      </c>
      <c r="L130" t="s">
        <v>11</v>
      </c>
      <c r="M130" s="5">
        <v>90000</v>
      </c>
      <c r="N130" s="5">
        <v>-59574.17</v>
      </c>
      <c r="O130" s="5">
        <f t="shared" si="4"/>
        <v>30425.83</v>
      </c>
      <c r="P130" s="5">
        <v>0</v>
      </c>
      <c r="Q130" s="5">
        <f t="shared" si="5"/>
        <v>30425.83</v>
      </c>
      <c r="R130" s="5">
        <v>0.01</v>
      </c>
      <c r="S130" s="5">
        <v>30425.82</v>
      </c>
      <c r="T130" s="5">
        <v>30425.82</v>
      </c>
      <c r="U130" s="5">
        <f t="shared" si="6"/>
        <v>1.0000000002037268E-2</v>
      </c>
      <c r="V130" s="5">
        <f t="shared" si="7"/>
        <v>1.0000000002037268E-2</v>
      </c>
      <c r="W130" s="5">
        <v>0</v>
      </c>
      <c r="X130" t="s">
        <v>229</v>
      </c>
    </row>
    <row r="131" spans="1:24" x14ac:dyDescent="0.2">
      <c r="A131" t="s">
        <v>0</v>
      </c>
      <c r="B131" t="s">
        <v>1</v>
      </c>
      <c r="C131" t="s">
        <v>2</v>
      </c>
      <c r="D131" t="s">
        <v>3</v>
      </c>
      <c r="E131" t="s">
        <v>4</v>
      </c>
      <c r="F131" t="s">
        <v>5</v>
      </c>
      <c r="G131" t="s">
        <v>6</v>
      </c>
      <c r="H131" t="s">
        <v>95</v>
      </c>
      <c r="I131" t="s">
        <v>136</v>
      </c>
      <c r="J131" t="s">
        <v>223</v>
      </c>
      <c r="K131" t="s">
        <v>224</v>
      </c>
      <c r="L131" t="s">
        <v>11</v>
      </c>
      <c r="M131" s="5">
        <v>65000</v>
      </c>
      <c r="N131" s="5">
        <v>-65000</v>
      </c>
      <c r="O131" s="5">
        <f t="shared" ref="O131:O194" si="8">+M131+N131</f>
        <v>0</v>
      </c>
      <c r="P131" s="5">
        <v>0</v>
      </c>
      <c r="Q131" s="5">
        <f t="shared" ref="Q131:Q194" si="9">+O131+P131</f>
        <v>0</v>
      </c>
      <c r="R131" s="5">
        <v>0</v>
      </c>
      <c r="S131" s="5">
        <v>0</v>
      </c>
      <c r="T131" s="5">
        <v>0</v>
      </c>
      <c r="U131" s="5">
        <f t="shared" ref="U131:U194" si="10">+O131-S131</f>
        <v>0</v>
      </c>
      <c r="V131" s="5">
        <f t="shared" ref="V131:V194" si="11">+O131-T131</f>
        <v>0</v>
      </c>
      <c r="W131" s="5">
        <v>0</v>
      </c>
      <c r="X131" t="s">
        <v>230</v>
      </c>
    </row>
    <row r="132" spans="1:24" x14ac:dyDescent="0.2">
      <c r="A132" t="s">
        <v>0</v>
      </c>
      <c r="B132" t="s">
        <v>1</v>
      </c>
      <c r="C132" t="s">
        <v>2</v>
      </c>
      <c r="D132" t="s">
        <v>3</v>
      </c>
      <c r="E132" t="s">
        <v>4</v>
      </c>
      <c r="F132" t="s">
        <v>5</v>
      </c>
      <c r="G132" t="s">
        <v>6</v>
      </c>
      <c r="H132" t="s">
        <v>95</v>
      </c>
      <c r="I132" t="s">
        <v>172</v>
      </c>
      <c r="J132" t="s">
        <v>223</v>
      </c>
      <c r="K132" t="s">
        <v>226</v>
      </c>
      <c r="L132" t="s">
        <v>11</v>
      </c>
      <c r="M132" s="5">
        <v>100000</v>
      </c>
      <c r="N132" s="5">
        <v>-64108.63</v>
      </c>
      <c r="O132" s="5">
        <f t="shared" si="8"/>
        <v>35891.370000000003</v>
      </c>
      <c r="P132" s="5">
        <v>0</v>
      </c>
      <c r="Q132" s="5">
        <f t="shared" si="9"/>
        <v>35891.370000000003</v>
      </c>
      <c r="R132" s="5">
        <v>0.01</v>
      </c>
      <c r="S132" s="5">
        <v>35891.360000000001</v>
      </c>
      <c r="T132" s="5">
        <v>35891.360000000001</v>
      </c>
      <c r="U132" s="5">
        <f t="shared" si="10"/>
        <v>1.0000000002037268E-2</v>
      </c>
      <c r="V132" s="5">
        <f t="shared" si="11"/>
        <v>1.0000000002037268E-2</v>
      </c>
      <c r="W132" s="5">
        <v>0</v>
      </c>
      <c r="X132" t="s">
        <v>227</v>
      </c>
    </row>
    <row r="133" spans="1:24" x14ac:dyDescent="0.2">
      <c r="A133" t="s">
        <v>0</v>
      </c>
      <c r="B133" t="s">
        <v>1</v>
      </c>
      <c r="C133" t="s">
        <v>2</v>
      </c>
      <c r="D133" t="s">
        <v>3</v>
      </c>
      <c r="E133" t="s">
        <v>4</v>
      </c>
      <c r="F133" t="s">
        <v>5</v>
      </c>
      <c r="G133" t="s">
        <v>6</v>
      </c>
      <c r="H133" t="s">
        <v>95</v>
      </c>
      <c r="I133" t="s">
        <v>172</v>
      </c>
      <c r="J133" t="s">
        <v>223</v>
      </c>
      <c r="K133" t="s">
        <v>226</v>
      </c>
      <c r="L133" t="s">
        <v>44</v>
      </c>
      <c r="M133" s="5">
        <v>238012.98</v>
      </c>
      <c r="N133" s="5">
        <v>0</v>
      </c>
      <c r="O133" s="5">
        <f t="shared" si="8"/>
        <v>238012.98</v>
      </c>
      <c r="P133" s="5">
        <v>-30000</v>
      </c>
      <c r="Q133" s="5">
        <f t="shared" si="9"/>
        <v>208012.98</v>
      </c>
      <c r="R133" s="5">
        <v>10510.76</v>
      </c>
      <c r="S133" s="5">
        <v>196987.9</v>
      </c>
      <c r="T133" s="5">
        <v>42861.120000000003</v>
      </c>
      <c r="U133" s="5">
        <f t="shared" si="10"/>
        <v>41025.080000000016</v>
      </c>
      <c r="V133" s="5">
        <f t="shared" si="11"/>
        <v>195151.86000000002</v>
      </c>
      <c r="W133" s="5">
        <v>514.32000000000005</v>
      </c>
      <c r="X133" t="s">
        <v>227</v>
      </c>
    </row>
    <row r="134" spans="1:24" x14ac:dyDescent="0.2">
      <c r="A134" t="s">
        <v>0</v>
      </c>
      <c r="B134" t="s">
        <v>1</v>
      </c>
      <c r="C134" t="s">
        <v>2</v>
      </c>
      <c r="D134" t="s">
        <v>3</v>
      </c>
      <c r="E134" t="s">
        <v>4</v>
      </c>
      <c r="F134" t="s">
        <v>5</v>
      </c>
      <c r="G134" t="s">
        <v>6</v>
      </c>
      <c r="H134" t="s">
        <v>95</v>
      </c>
      <c r="I134" t="s">
        <v>172</v>
      </c>
      <c r="J134" t="s">
        <v>223</v>
      </c>
      <c r="K134" t="s">
        <v>228</v>
      </c>
      <c r="L134" t="s">
        <v>44</v>
      </c>
      <c r="M134" s="5">
        <v>220000</v>
      </c>
      <c r="N134" s="5">
        <v>0</v>
      </c>
      <c r="O134" s="5">
        <f t="shared" si="8"/>
        <v>220000</v>
      </c>
      <c r="P134" s="5">
        <v>0</v>
      </c>
      <c r="Q134" s="5">
        <f t="shared" si="9"/>
        <v>220000</v>
      </c>
      <c r="R134" s="5">
        <v>168460.17</v>
      </c>
      <c r="S134" s="5">
        <v>42299.41</v>
      </c>
      <c r="T134" s="5">
        <v>0</v>
      </c>
      <c r="U134" s="5">
        <f t="shared" si="10"/>
        <v>177700.59</v>
      </c>
      <c r="V134" s="5">
        <f t="shared" si="11"/>
        <v>220000</v>
      </c>
      <c r="W134" s="5">
        <v>9240.42</v>
      </c>
      <c r="X134" t="s">
        <v>229</v>
      </c>
    </row>
    <row r="135" spans="1:24" x14ac:dyDescent="0.2">
      <c r="A135" t="s">
        <v>117</v>
      </c>
      <c r="B135" t="s">
        <v>118</v>
      </c>
      <c r="C135" t="s">
        <v>2</v>
      </c>
      <c r="D135" t="s">
        <v>3</v>
      </c>
      <c r="E135" t="s">
        <v>4</v>
      </c>
      <c r="F135" t="s">
        <v>5</v>
      </c>
      <c r="G135" t="s">
        <v>6</v>
      </c>
      <c r="H135" t="s">
        <v>119</v>
      </c>
      <c r="I135" t="s">
        <v>120</v>
      </c>
      <c r="J135" t="s">
        <v>231</v>
      </c>
      <c r="K135" t="s">
        <v>232</v>
      </c>
      <c r="L135" t="s">
        <v>44</v>
      </c>
      <c r="M135" s="5">
        <v>4000</v>
      </c>
      <c r="N135" s="5">
        <v>0</v>
      </c>
      <c r="O135" s="5">
        <f t="shared" si="8"/>
        <v>4000</v>
      </c>
      <c r="P135" s="5">
        <v>-4000</v>
      </c>
      <c r="Q135" s="5">
        <f t="shared" si="9"/>
        <v>0</v>
      </c>
      <c r="R135" s="5">
        <v>0</v>
      </c>
      <c r="S135" s="5">
        <v>0</v>
      </c>
      <c r="T135" s="5">
        <v>0</v>
      </c>
      <c r="U135" s="5">
        <f t="shared" si="10"/>
        <v>4000</v>
      </c>
      <c r="V135" s="5">
        <f t="shared" si="11"/>
        <v>4000</v>
      </c>
      <c r="W135" s="5">
        <v>0</v>
      </c>
      <c r="X135" t="s">
        <v>233</v>
      </c>
    </row>
    <row r="136" spans="1:24" x14ac:dyDescent="0.2">
      <c r="A136" t="s">
        <v>117</v>
      </c>
      <c r="B136" t="s">
        <v>118</v>
      </c>
      <c r="C136" t="s">
        <v>2</v>
      </c>
      <c r="D136" t="s">
        <v>3</v>
      </c>
      <c r="E136" t="s">
        <v>4</v>
      </c>
      <c r="F136" t="s">
        <v>5</v>
      </c>
      <c r="G136" t="s">
        <v>6</v>
      </c>
      <c r="H136" t="s">
        <v>119</v>
      </c>
      <c r="I136" t="s">
        <v>120</v>
      </c>
      <c r="J136" t="s">
        <v>231</v>
      </c>
      <c r="K136" t="s">
        <v>234</v>
      </c>
      <c r="L136" t="s">
        <v>44</v>
      </c>
      <c r="M136" s="5">
        <v>2000</v>
      </c>
      <c r="N136" s="5">
        <v>0</v>
      </c>
      <c r="O136" s="5">
        <f t="shared" si="8"/>
        <v>2000</v>
      </c>
      <c r="P136" s="5">
        <v>-2000</v>
      </c>
      <c r="Q136" s="5">
        <f t="shared" si="9"/>
        <v>0</v>
      </c>
      <c r="R136" s="5">
        <v>0</v>
      </c>
      <c r="S136" s="5">
        <v>0</v>
      </c>
      <c r="T136" s="5">
        <v>0</v>
      </c>
      <c r="U136" s="5">
        <f t="shared" si="10"/>
        <v>2000</v>
      </c>
      <c r="V136" s="5">
        <f t="shared" si="11"/>
        <v>2000</v>
      </c>
      <c r="W136" s="5">
        <v>0</v>
      </c>
      <c r="X136" t="s">
        <v>235</v>
      </c>
    </row>
    <row r="137" spans="1:24" x14ac:dyDescent="0.2">
      <c r="A137" t="s">
        <v>0</v>
      </c>
      <c r="B137" t="s">
        <v>1</v>
      </c>
      <c r="C137" t="s">
        <v>2</v>
      </c>
      <c r="D137" t="s">
        <v>3</v>
      </c>
      <c r="E137" t="s">
        <v>4</v>
      </c>
      <c r="F137" t="s">
        <v>5</v>
      </c>
      <c r="G137" t="s">
        <v>6</v>
      </c>
      <c r="H137" t="s">
        <v>95</v>
      </c>
      <c r="I137" t="s">
        <v>96</v>
      </c>
      <c r="J137" t="s">
        <v>231</v>
      </c>
      <c r="K137" t="s">
        <v>236</v>
      </c>
      <c r="L137" t="s">
        <v>44</v>
      </c>
      <c r="M137" s="5">
        <v>25000</v>
      </c>
      <c r="N137" s="5">
        <v>-20000</v>
      </c>
      <c r="O137" s="5">
        <f t="shared" si="8"/>
        <v>5000</v>
      </c>
      <c r="P137" s="5">
        <v>0</v>
      </c>
      <c r="Q137" s="5">
        <f t="shared" si="9"/>
        <v>5000</v>
      </c>
      <c r="R137" s="5">
        <v>0</v>
      </c>
      <c r="S137" s="5">
        <v>0</v>
      </c>
      <c r="T137" s="5">
        <v>0</v>
      </c>
      <c r="U137" s="5">
        <f t="shared" si="10"/>
        <v>5000</v>
      </c>
      <c r="V137" s="5">
        <f t="shared" si="11"/>
        <v>5000</v>
      </c>
      <c r="W137" s="5">
        <v>5000</v>
      </c>
      <c r="X137" t="s">
        <v>237</v>
      </c>
    </row>
    <row r="138" spans="1:24" x14ac:dyDescent="0.2">
      <c r="A138" t="s">
        <v>0</v>
      </c>
      <c r="B138" t="s">
        <v>1</v>
      </c>
      <c r="C138" t="s">
        <v>2</v>
      </c>
      <c r="D138" t="s">
        <v>3</v>
      </c>
      <c r="E138" t="s">
        <v>4</v>
      </c>
      <c r="F138" t="s">
        <v>5</v>
      </c>
      <c r="G138" t="s">
        <v>6</v>
      </c>
      <c r="H138" t="s">
        <v>95</v>
      </c>
      <c r="I138" t="s">
        <v>96</v>
      </c>
      <c r="J138" t="s">
        <v>231</v>
      </c>
      <c r="K138" t="s">
        <v>232</v>
      </c>
      <c r="L138" t="s">
        <v>44</v>
      </c>
      <c r="M138" s="5">
        <v>16000</v>
      </c>
      <c r="N138" s="5">
        <v>-5450.88</v>
      </c>
      <c r="O138" s="5">
        <f t="shared" si="8"/>
        <v>10549.119999999999</v>
      </c>
      <c r="P138" s="5">
        <v>-5000</v>
      </c>
      <c r="Q138" s="5">
        <f t="shared" si="9"/>
        <v>5549.119999999999</v>
      </c>
      <c r="R138" s="5">
        <v>208.32</v>
      </c>
      <c r="S138" s="5">
        <v>2340.8000000000002</v>
      </c>
      <c r="T138" s="5">
        <v>2340.8000000000002</v>
      </c>
      <c r="U138" s="5">
        <f t="shared" si="10"/>
        <v>8208.32</v>
      </c>
      <c r="V138" s="5">
        <f t="shared" si="11"/>
        <v>8208.32</v>
      </c>
      <c r="W138" s="5">
        <v>3000</v>
      </c>
      <c r="X138" t="s">
        <v>238</v>
      </c>
    </row>
    <row r="139" spans="1:24" x14ac:dyDescent="0.2">
      <c r="A139" t="s">
        <v>0</v>
      </c>
      <c r="B139" t="s">
        <v>1</v>
      </c>
      <c r="C139" t="s">
        <v>2</v>
      </c>
      <c r="D139" t="s">
        <v>3</v>
      </c>
      <c r="E139" t="s">
        <v>4</v>
      </c>
      <c r="F139" t="s">
        <v>5</v>
      </c>
      <c r="G139" t="s">
        <v>6</v>
      </c>
      <c r="H139" t="s">
        <v>95</v>
      </c>
      <c r="I139" t="s">
        <v>96</v>
      </c>
      <c r="J139" t="s">
        <v>231</v>
      </c>
      <c r="K139" t="s">
        <v>234</v>
      </c>
      <c r="L139" t="s">
        <v>44</v>
      </c>
      <c r="M139" s="5">
        <v>20000</v>
      </c>
      <c r="N139" s="5">
        <v>-15845</v>
      </c>
      <c r="O139" s="5">
        <f t="shared" si="8"/>
        <v>4155</v>
      </c>
      <c r="P139" s="5">
        <v>-2155</v>
      </c>
      <c r="Q139" s="5">
        <f t="shared" si="9"/>
        <v>2000</v>
      </c>
      <c r="R139" s="5">
        <v>0</v>
      </c>
      <c r="S139" s="5">
        <v>0</v>
      </c>
      <c r="T139" s="5">
        <v>0</v>
      </c>
      <c r="U139" s="5">
        <f t="shared" si="10"/>
        <v>4155</v>
      </c>
      <c r="V139" s="5">
        <f t="shared" si="11"/>
        <v>4155</v>
      </c>
      <c r="W139" s="5">
        <v>2000</v>
      </c>
      <c r="X139" t="s">
        <v>239</v>
      </c>
    </row>
    <row r="140" spans="1:24" x14ac:dyDescent="0.2">
      <c r="A140" t="s">
        <v>184</v>
      </c>
      <c r="B140" t="s">
        <v>185</v>
      </c>
      <c r="C140" t="s">
        <v>2</v>
      </c>
      <c r="D140" t="s">
        <v>3</v>
      </c>
      <c r="E140" t="s">
        <v>4</v>
      </c>
      <c r="F140" t="s">
        <v>5</v>
      </c>
      <c r="G140" t="s">
        <v>6</v>
      </c>
      <c r="H140" t="s">
        <v>186</v>
      </c>
      <c r="I140" t="s">
        <v>187</v>
      </c>
      <c r="J140" t="s">
        <v>231</v>
      </c>
      <c r="K140" t="s">
        <v>234</v>
      </c>
      <c r="L140" t="s">
        <v>44</v>
      </c>
      <c r="M140" s="5">
        <v>1500</v>
      </c>
      <c r="N140" s="5">
        <v>0</v>
      </c>
      <c r="O140" s="5">
        <f t="shared" si="8"/>
        <v>1500</v>
      </c>
      <c r="P140" s="5">
        <v>0</v>
      </c>
      <c r="Q140" s="5">
        <f t="shared" si="9"/>
        <v>1500</v>
      </c>
      <c r="R140" s="5">
        <v>1432.48</v>
      </c>
      <c r="S140" s="5">
        <v>0</v>
      </c>
      <c r="T140" s="5">
        <v>0</v>
      </c>
      <c r="U140" s="5">
        <f t="shared" si="10"/>
        <v>1500</v>
      </c>
      <c r="V140" s="5">
        <f t="shared" si="11"/>
        <v>1500</v>
      </c>
      <c r="W140" s="5">
        <v>67.52</v>
      </c>
      <c r="X140" t="s">
        <v>240</v>
      </c>
    </row>
    <row r="141" spans="1:24" x14ac:dyDescent="0.2">
      <c r="A141" t="s">
        <v>0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110</v>
      </c>
      <c r="I141" t="s">
        <v>199</v>
      </c>
      <c r="J141" t="s">
        <v>231</v>
      </c>
      <c r="K141" t="s">
        <v>241</v>
      </c>
      <c r="L141" t="s">
        <v>44</v>
      </c>
      <c r="M141" s="5">
        <v>0</v>
      </c>
      <c r="N141" s="5">
        <v>3500</v>
      </c>
      <c r="O141" s="5">
        <f t="shared" si="8"/>
        <v>3500</v>
      </c>
      <c r="P141" s="5">
        <v>0</v>
      </c>
      <c r="Q141" s="5">
        <f t="shared" si="9"/>
        <v>3500</v>
      </c>
      <c r="R141" s="5">
        <v>0</v>
      </c>
      <c r="S141" s="5">
        <v>0</v>
      </c>
      <c r="T141" s="5">
        <v>0</v>
      </c>
      <c r="U141" s="5">
        <f t="shared" si="10"/>
        <v>3500</v>
      </c>
      <c r="V141" s="5">
        <f t="shared" si="11"/>
        <v>3500</v>
      </c>
      <c r="W141" s="5">
        <v>3500</v>
      </c>
      <c r="X141" t="s">
        <v>242</v>
      </c>
    </row>
    <row r="142" spans="1:24" x14ac:dyDescent="0.2">
      <c r="A142" t="s">
        <v>0</v>
      </c>
      <c r="B142" t="s">
        <v>1</v>
      </c>
      <c r="C142" t="s">
        <v>2</v>
      </c>
      <c r="D142" t="s">
        <v>3</v>
      </c>
      <c r="E142" t="s">
        <v>4</v>
      </c>
      <c r="F142" t="s">
        <v>5</v>
      </c>
      <c r="G142" t="s">
        <v>6</v>
      </c>
      <c r="H142" t="s">
        <v>110</v>
      </c>
      <c r="I142" t="s">
        <v>207</v>
      </c>
      <c r="J142" t="s">
        <v>231</v>
      </c>
      <c r="K142" t="s">
        <v>234</v>
      </c>
      <c r="L142" t="s">
        <v>44</v>
      </c>
      <c r="M142" s="5">
        <v>0</v>
      </c>
      <c r="N142" s="5">
        <v>4000</v>
      </c>
      <c r="O142" s="5">
        <f t="shared" si="8"/>
        <v>4000</v>
      </c>
      <c r="P142" s="5">
        <v>0</v>
      </c>
      <c r="Q142" s="5">
        <f t="shared" si="9"/>
        <v>4000</v>
      </c>
      <c r="R142" s="5">
        <v>0</v>
      </c>
      <c r="S142" s="5">
        <v>0</v>
      </c>
      <c r="T142" s="5">
        <v>0</v>
      </c>
      <c r="U142" s="5">
        <f t="shared" si="10"/>
        <v>4000</v>
      </c>
      <c r="V142" s="5">
        <f t="shared" si="11"/>
        <v>4000</v>
      </c>
      <c r="W142" s="5">
        <v>4000</v>
      </c>
      <c r="X142" t="s">
        <v>243</v>
      </c>
    </row>
    <row r="143" spans="1:24" x14ac:dyDescent="0.2">
      <c r="A143" t="s">
        <v>0</v>
      </c>
      <c r="B143" t="s">
        <v>1</v>
      </c>
      <c r="C143" t="s">
        <v>2</v>
      </c>
      <c r="D143" t="s">
        <v>3</v>
      </c>
      <c r="E143" t="s">
        <v>4</v>
      </c>
      <c r="F143" t="s">
        <v>5</v>
      </c>
      <c r="G143" t="s">
        <v>6</v>
      </c>
      <c r="H143" t="s">
        <v>110</v>
      </c>
      <c r="I143" t="s">
        <v>207</v>
      </c>
      <c r="J143" t="s">
        <v>231</v>
      </c>
      <c r="K143" t="s">
        <v>241</v>
      </c>
      <c r="L143" t="s">
        <v>44</v>
      </c>
      <c r="M143" s="5">
        <v>0</v>
      </c>
      <c r="N143" s="5">
        <v>2000</v>
      </c>
      <c r="O143" s="5">
        <f t="shared" si="8"/>
        <v>2000</v>
      </c>
      <c r="P143" s="5">
        <v>-2000</v>
      </c>
      <c r="Q143" s="5">
        <f t="shared" si="9"/>
        <v>0</v>
      </c>
      <c r="R143" s="5">
        <v>0</v>
      </c>
      <c r="S143" s="5">
        <v>0</v>
      </c>
      <c r="T143" s="5">
        <v>0</v>
      </c>
      <c r="U143" s="5">
        <f t="shared" si="10"/>
        <v>2000</v>
      </c>
      <c r="V143" s="5">
        <f t="shared" si="11"/>
        <v>2000</v>
      </c>
      <c r="W143" s="5">
        <v>0</v>
      </c>
      <c r="X143" t="s">
        <v>242</v>
      </c>
    </row>
    <row r="144" spans="1:24" x14ac:dyDescent="0.2">
      <c r="A144" t="s">
        <v>0</v>
      </c>
      <c r="B144" t="s">
        <v>1</v>
      </c>
      <c r="C144" t="s">
        <v>2</v>
      </c>
      <c r="D144" t="s">
        <v>3</v>
      </c>
      <c r="E144" t="s">
        <v>4</v>
      </c>
      <c r="F144" t="s">
        <v>5</v>
      </c>
      <c r="G144" t="s">
        <v>6</v>
      </c>
      <c r="H144" t="s">
        <v>110</v>
      </c>
      <c r="I144" t="s">
        <v>111</v>
      </c>
      <c r="J144" t="s">
        <v>231</v>
      </c>
      <c r="K144" t="s">
        <v>236</v>
      </c>
      <c r="L144" t="s">
        <v>44</v>
      </c>
      <c r="M144" s="5">
        <v>1472.46</v>
      </c>
      <c r="N144" s="5">
        <v>0</v>
      </c>
      <c r="O144" s="5">
        <f t="shared" si="8"/>
        <v>1472.46</v>
      </c>
      <c r="P144" s="5">
        <v>0</v>
      </c>
      <c r="Q144" s="5">
        <f t="shared" si="9"/>
        <v>1472.46</v>
      </c>
      <c r="R144" s="5">
        <v>0</v>
      </c>
      <c r="S144" s="5">
        <v>0</v>
      </c>
      <c r="T144" s="5">
        <v>0</v>
      </c>
      <c r="U144" s="5">
        <f t="shared" si="10"/>
        <v>1472.46</v>
      </c>
      <c r="V144" s="5">
        <f t="shared" si="11"/>
        <v>1472.46</v>
      </c>
      <c r="W144" s="5">
        <v>1472.46</v>
      </c>
      <c r="X144" t="s">
        <v>244</v>
      </c>
    </row>
    <row r="145" spans="1:24" x14ac:dyDescent="0.2">
      <c r="A145" t="s">
        <v>117</v>
      </c>
      <c r="B145" t="s">
        <v>118</v>
      </c>
      <c r="C145" t="s">
        <v>2</v>
      </c>
      <c r="D145" t="s">
        <v>3</v>
      </c>
      <c r="E145" t="s">
        <v>4</v>
      </c>
      <c r="F145" t="s">
        <v>5</v>
      </c>
      <c r="G145" t="s">
        <v>6</v>
      </c>
      <c r="H145" t="s">
        <v>211</v>
      </c>
      <c r="I145" t="s">
        <v>212</v>
      </c>
      <c r="J145" t="s">
        <v>231</v>
      </c>
      <c r="K145" t="s">
        <v>232</v>
      </c>
      <c r="L145" t="s">
        <v>44</v>
      </c>
      <c r="M145" s="5">
        <v>15500</v>
      </c>
      <c r="N145" s="5">
        <v>0</v>
      </c>
      <c r="O145" s="5">
        <f t="shared" si="8"/>
        <v>15500</v>
      </c>
      <c r="P145" s="5">
        <v>-15500</v>
      </c>
      <c r="Q145" s="5">
        <f t="shared" si="9"/>
        <v>0</v>
      </c>
      <c r="R145" s="5">
        <v>0</v>
      </c>
      <c r="S145" s="5">
        <v>0</v>
      </c>
      <c r="T145" s="5">
        <v>0</v>
      </c>
      <c r="U145" s="5">
        <f t="shared" si="10"/>
        <v>15500</v>
      </c>
      <c r="V145" s="5">
        <f t="shared" si="11"/>
        <v>15500</v>
      </c>
      <c r="W145" s="5">
        <v>0</v>
      </c>
      <c r="X145" t="s">
        <v>245</v>
      </c>
    </row>
    <row r="146" spans="1:24" x14ac:dyDescent="0.2">
      <c r="A146" t="s">
        <v>117</v>
      </c>
      <c r="B146" t="s">
        <v>118</v>
      </c>
      <c r="C146" t="s">
        <v>2</v>
      </c>
      <c r="D146" t="s">
        <v>3</v>
      </c>
      <c r="E146" t="s">
        <v>4</v>
      </c>
      <c r="F146" t="s">
        <v>5</v>
      </c>
      <c r="G146" t="s">
        <v>6</v>
      </c>
      <c r="H146" t="s">
        <v>211</v>
      </c>
      <c r="I146" t="s">
        <v>212</v>
      </c>
      <c r="J146" t="s">
        <v>231</v>
      </c>
      <c r="K146" t="s">
        <v>234</v>
      </c>
      <c r="L146" t="s">
        <v>44</v>
      </c>
      <c r="M146" s="5">
        <v>6000</v>
      </c>
      <c r="N146" s="5">
        <v>0</v>
      </c>
      <c r="O146" s="5">
        <f t="shared" si="8"/>
        <v>6000</v>
      </c>
      <c r="P146" s="5">
        <v>0</v>
      </c>
      <c r="Q146" s="5">
        <f t="shared" si="9"/>
        <v>6000</v>
      </c>
      <c r="R146" s="5">
        <v>682.92</v>
      </c>
      <c r="S146" s="5">
        <v>5208</v>
      </c>
      <c r="T146" s="5">
        <v>5208</v>
      </c>
      <c r="U146" s="5">
        <f t="shared" si="10"/>
        <v>792</v>
      </c>
      <c r="V146" s="5">
        <f t="shared" si="11"/>
        <v>792</v>
      </c>
      <c r="W146" s="5">
        <v>109.08</v>
      </c>
      <c r="X146" t="s">
        <v>246</v>
      </c>
    </row>
    <row r="147" spans="1:24" x14ac:dyDescent="0.2">
      <c r="A147" t="s">
        <v>0</v>
      </c>
      <c r="B147" t="s">
        <v>1</v>
      </c>
      <c r="C147" t="s">
        <v>247</v>
      </c>
      <c r="D147" t="s">
        <v>248</v>
      </c>
      <c r="E147" t="s">
        <v>249</v>
      </c>
      <c r="F147" t="s">
        <v>250</v>
      </c>
      <c r="G147" t="s">
        <v>251</v>
      </c>
      <c r="H147" t="s">
        <v>7</v>
      </c>
      <c r="I147" t="s">
        <v>41</v>
      </c>
      <c r="J147" t="s">
        <v>9</v>
      </c>
      <c r="K147" t="s">
        <v>252</v>
      </c>
      <c r="L147" t="s">
        <v>11</v>
      </c>
      <c r="M147" s="5">
        <v>42500</v>
      </c>
      <c r="N147" s="5">
        <v>32000</v>
      </c>
      <c r="O147" s="5">
        <f t="shared" si="8"/>
        <v>74500</v>
      </c>
      <c r="P147" s="5">
        <v>0</v>
      </c>
      <c r="Q147" s="5">
        <f t="shared" si="9"/>
        <v>74500</v>
      </c>
      <c r="R147" s="5">
        <v>55517.72</v>
      </c>
      <c r="S147" s="5">
        <v>18982.28</v>
      </c>
      <c r="T147" s="5">
        <v>5253.2</v>
      </c>
      <c r="U147" s="5">
        <f t="shared" si="10"/>
        <v>55517.72</v>
      </c>
      <c r="V147" s="5">
        <f t="shared" si="11"/>
        <v>69246.8</v>
      </c>
      <c r="W147" s="5">
        <v>0</v>
      </c>
      <c r="X147" t="s">
        <v>253</v>
      </c>
    </row>
    <row r="148" spans="1:24" x14ac:dyDescent="0.2">
      <c r="A148" t="s">
        <v>0</v>
      </c>
      <c r="B148" t="s">
        <v>1</v>
      </c>
      <c r="C148" t="s">
        <v>247</v>
      </c>
      <c r="D148" t="s">
        <v>248</v>
      </c>
      <c r="E148" t="s">
        <v>249</v>
      </c>
      <c r="F148" t="s">
        <v>250</v>
      </c>
      <c r="G148" t="s">
        <v>251</v>
      </c>
      <c r="H148" t="s">
        <v>7</v>
      </c>
      <c r="I148" t="s">
        <v>41</v>
      </c>
      <c r="J148" t="s">
        <v>9</v>
      </c>
      <c r="K148" t="s">
        <v>35</v>
      </c>
      <c r="L148" t="s">
        <v>11</v>
      </c>
      <c r="M148" s="5">
        <v>22200</v>
      </c>
      <c r="N148" s="5">
        <v>16896</v>
      </c>
      <c r="O148" s="5">
        <f t="shared" si="8"/>
        <v>39096</v>
      </c>
      <c r="P148" s="5">
        <v>0</v>
      </c>
      <c r="Q148" s="5">
        <f t="shared" si="9"/>
        <v>39096</v>
      </c>
      <c r="R148" s="5">
        <v>29073.32</v>
      </c>
      <c r="S148" s="5">
        <v>10022.68</v>
      </c>
      <c r="T148" s="5">
        <v>2773.6</v>
      </c>
      <c r="U148" s="5">
        <f t="shared" si="10"/>
        <v>29073.32</v>
      </c>
      <c r="V148" s="5">
        <f t="shared" si="11"/>
        <v>36322.400000000001</v>
      </c>
      <c r="W148" s="5">
        <v>0</v>
      </c>
      <c r="X148" t="s">
        <v>254</v>
      </c>
    </row>
    <row r="149" spans="1:24" x14ac:dyDescent="0.2">
      <c r="A149" t="s">
        <v>0</v>
      </c>
      <c r="B149" t="s">
        <v>1</v>
      </c>
      <c r="C149" t="s">
        <v>247</v>
      </c>
      <c r="D149" t="s">
        <v>248</v>
      </c>
      <c r="E149" t="s">
        <v>249</v>
      </c>
      <c r="F149" t="s">
        <v>250</v>
      </c>
      <c r="G149" t="s">
        <v>251</v>
      </c>
      <c r="H149" t="s">
        <v>7</v>
      </c>
      <c r="I149" t="s">
        <v>8</v>
      </c>
      <c r="J149" t="s">
        <v>9</v>
      </c>
      <c r="K149" t="s">
        <v>10</v>
      </c>
      <c r="L149" t="s">
        <v>11</v>
      </c>
      <c r="M149" s="5">
        <v>8669544</v>
      </c>
      <c r="N149" s="5">
        <v>-20593.73</v>
      </c>
      <c r="O149" s="5">
        <f t="shared" si="8"/>
        <v>8648950.2699999996</v>
      </c>
      <c r="P149" s="5">
        <v>-1086117.02</v>
      </c>
      <c r="Q149" s="5">
        <f t="shared" si="9"/>
        <v>7562833.25</v>
      </c>
      <c r="R149" s="5">
        <v>0</v>
      </c>
      <c r="S149" s="5">
        <v>4993000.13</v>
      </c>
      <c r="T149" s="5">
        <v>4990750.13</v>
      </c>
      <c r="U149" s="5">
        <f t="shared" si="10"/>
        <v>3655950.1399999997</v>
      </c>
      <c r="V149" s="5">
        <f t="shared" si="11"/>
        <v>3658200.1399999997</v>
      </c>
      <c r="W149" s="5">
        <v>2569833.12</v>
      </c>
      <c r="X149" t="s">
        <v>255</v>
      </c>
    </row>
    <row r="150" spans="1:24" x14ac:dyDescent="0.2">
      <c r="A150" t="s">
        <v>0</v>
      </c>
      <c r="B150" t="s">
        <v>1</v>
      </c>
      <c r="C150" t="s">
        <v>247</v>
      </c>
      <c r="D150" t="s">
        <v>248</v>
      </c>
      <c r="E150" t="s">
        <v>249</v>
      </c>
      <c r="F150" t="s">
        <v>250</v>
      </c>
      <c r="G150" t="s">
        <v>251</v>
      </c>
      <c r="H150" t="s">
        <v>7</v>
      </c>
      <c r="I150" t="s">
        <v>8</v>
      </c>
      <c r="J150" t="s">
        <v>9</v>
      </c>
      <c r="K150" t="s">
        <v>13</v>
      </c>
      <c r="L150" t="s">
        <v>11</v>
      </c>
      <c r="M150" s="5">
        <v>762350.88</v>
      </c>
      <c r="N150" s="5">
        <v>2436.52</v>
      </c>
      <c r="O150" s="5">
        <f t="shared" si="8"/>
        <v>764787.4</v>
      </c>
      <c r="P150" s="5">
        <v>34937.550000000003</v>
      </c>
      <c r="Q150" s="5">
        <f t="shared" si="9"/>
        <v>799724.95000000007</v>
      </c>
      <c r="R150" s="5">
        <v>0</v>
      </c>
      <c r="S150" s="5">
        <v>525177.06999999995</v>
      </c>
      <c r="T150" s="5">
        <v>525177.06999999995</v>
      </c>
      <c r="U150" s="5">
        <f t="shared" si="10"/>
        <v>239610.33000000007</v>
      </c>
      <c r="V150" s="5">
        <f t="shared" si="11"/>
        <v>239610.33000000007</v>
      </c>
      <c r="W150" s="5">
        <v>274547.88</v>
      </c>
      <c r="X150" t="s">
        <v>256</v>
      </c>
    </row>
    <row r="151" spans="1:24" x14ac:dyDescent="0.2">
      <c r="A151" t="s">
        <v>0</v>
      </c>
      <c r="B151" t="s">
        <v>1</v>
      </c>
      <c r="C151" t="s">
        <v>247</v>
      </c>
      <c r="D151" t="s">
        <v>248</v>
      </c>
      <c r="E151" t="s">
        <v>249</v>
      </c>
      <c r="F151" t="s">
        <v>250</v>
      </c>
      <c r="G151" t="s">
        <v>251</v>
      </c>
      <c r="H151" t="s">
        <v>7</v>
      </c>
      <c r="I151" t="s">
        <v>8</v>
      </c>
      <c r="J151" t="s">
        <v>9</v>
      </c>
      <c r="K151" t="s">
        <v>15</v>
      </c>
      <c r="L151" t="s">
        <v>11</v>
      </c>
      <c r="M151" s="5">
        <v>877696.24</v>
      </c>
      <c r="N151" s="5">
        <v>7387.49</v>
      </c>
      <c r="O151" s="5">
        <f t="shared" si="8"/>
        <v>885083.73</v>
      </c>
      <c r="P151" s="5">
        <v>0</v>
      </c>
      <c r="Q151" s="5">
        <f t="shared" si="9"/>
        <v>885083.73</v>
      </c>
      <c r="R151" s="5">
        <v>74494.78</v>
      </c>
      <c r="S151" s="5">
        <v>98337.43</v>
      </c>
      <c r="T151" s="5">
        <v>95649.93</v>
      </c>
      <c r="U151" s="5">
        <f t="shared" si="10"/>
        <v>786746.3</v>
      </c>
      <c r="V151" s="5">
        <f t="shared" si="11"/>
        <v>789433.8</v>
      </c>
      <c r="W151" s="5">
        <v>712251.52</v>
      </c>
      <c r="X151" t="s">
        <v>257</v>
      </c>
    </row>
    <row r="152" spans="1:24" x14ac:dyDescent="0.2">
      <c r="A152" t="s">
        <v>0</v>
      </c>
      <c r="B152" t="s">
        <v>1</v>
      </c>
      <c r="C152" t="s">
        <v>247</v>
      </c>
      <c r="D152" t="s">
        <v>248</v>
      </c>
      <c r="E152" t="s">
        <v>249</v>
      </c>
      <c r="F152" t="s">
        <v>250</v>
      </c>
      <c r="G152" t="s">
        <v>251</v>
      </c>
      <c r="H152" t="s">
        <v>7</v>
      </c>
      <c r="I152" t="s">
        <v>8</v>
      </c>
      <c r="J152" t="s">
        <v>9</v>
      </c>
      <c r="K152" t="s">
        <v>17</v>
      </c>
      <c r="L152" t="s">
        <v>11</v>
      </c>
      <c r="M152" s="5">
        <v>316133.78000000003</v>
      </c>
      <c r="N152" s="5">
        <v>1795.31</v>
      </c>
      <c r="O152" s="5">
        <f t="shared" si="8"/>
        <v>317929.09000000003</v>
      </c>
      <c r="P152" s="5">
        <v>0</v>
      </c>
      <c r="Q152" s="5">
        <f t="shared" si="9"/>
        <v>317929.09000000003</v>
      </c>
      <c r="R152" s="5">
        <v>12345.52</v>
      </c>
      <c r="S152" s="5">
        <v>253110.8</v>
      </c>
      <c r="T152" s="5">
        <v>252436.36</v>
      </c>
      <c r="U152" s="5">
        <f t="shared" si="10"/>
        <v>64818.290000000037</v>
      </c>
      <c r="V152" s="5">
        <f t="shared" si="11"/>
        <v>65492.73000000004</v>
      </c>
      <c r="W152" s="5">
        <v>52472.77</v>
      </c>
      <c r="X152" t="s">
        <v>258</v>
      </c>
    </row>
    <row r="153" spans="1:24" x14ac:dyDescent="0.2">
      <c r="A153" t="s">
        <v>0</v>
      </c>
      <c r="B153" t="s">
        <v>1</v>
      </c>
      <c r="C153" t="s">
        <v>247</v>
      </c>
      <c r="D153" t="s">
        <v>248</v>
      </c>
      <c r="E153" t="s">
        <v>249</v>
      </c>
      <c r="F153" t="s">
        <v>250</v>
      </c>
      <c r="G153" t="s">
        <v>251</v>
      </c>
      <c r="H153" t="s">
        <v>7</v>
      </c>
      <c r="I153" t="s">
        <v>8</v>
      </c>
      <c r="J153" t="s">
        <v>9</v>
      </c>
      <c r="K153" t="s">
        <v>19</v>
      </c>
      <c r="L153" t="s">
        <v>11</v>
      </c>
      <c r="M153" s="5">
        <v>13464</v>
      </c>
      <c r="N153" s="5">
        <v>0</v>
      </c>
      <c r="O153" s="5">
        <f t="shared" si="8"/>
        <v>13464</v>
      </c>
      <c r="P153" s="5">
        <v>-7360.41</v>
      </c>
      <c r="Q153" s="5">
        <f t="shared" si="9"/>
        <v>6103.59</v>
      </c>
      <c r="R153" s="5">
        <v>0</v>
      </c>
      <c r="S153" s="5">
        <v>4109.5</v>
      </c>
      <c r="T153" s="5">
        <v>4109.5</v>
      </c>
      <c r="U153" s="5">
        <f t="shared" si="10"/>
        <v>9354.5</v>
      </c>
      <c r="V153" s="5">
        <f t="shared" si="11"/>
        <v>9354.5</v>
      </c>
      <c r="W153" s="5">
        <v>1994.09</v>
      </c>
      <c r="X153" t="s">
        <v>259</v>
      </c>
    </row>
    <row r="154" spans="1:24" x14ac:dyDescent="0.2">
      <c r="A154" t="s">
        <v>0</v>
      </c>
      <c r="B154" t="s">
        <v>1</v>
      </c>
      <c r="C154" t="s">
        <v>247</v>
      </c>
      <c r="D154" t="s">
        <v>248</v>
      </c>
      <c r="E154" t="s">
        <v>249</v>
      </c>
      <c r="F154" t="s">
        <v>250</v>
      </c>
      <c r="G154" t="s">
        <v>251</v>
      </c>
      <c r="H154" t="s">
        <v>7</v>
      </c>
      <c r="I154" t="s">
        <v>8</v>
      </c>
      <c r="J154" t="s">
        <v>9</v>
      </c>
      <c r="K154" t="s">
        <v>21</v>
      </c>
      <c r="L154" t="s">
        <v>11</v>
      </c>
      <c r="M154" s="5">
        <v>107712</v>
      </c>
      <c r="N154" s="5">
        <v>352</v>
      </c>
      <c r="O154" s="5">
        <f t="shared" si="8"/>
        <v>108064</v>
      </c>
      <c r="P154" s="5">
        <v>-39329.71</v>
      </c>
      <c r="Q154" s="5">
        <f t="shared" si="9"/>
        <v>68734.290000000008</v>
      </c>
      <c r="R154" s="5">
        <v>0</v>
      </c>
      <c r="S154" s="5">
        <v>44188</v>
      </c>
      <c r="T154" s="5">
        <v>44188</v>
      </c>
      <c r="U154" s="5">
        <f t="shared" si="10"/>
        <v>63876</v>
      </c>
      <c r="V154" s="5">
        <f t="shared" si="11"/>
        <v>63876</v>
      </c>
      <c r="W154" s="5">
        <v>24546.29</v>
      </c>
      <c r="X154" t="s">
        <v>260</v>
      </c>
    </row>
    <row r="155" spans="1:24" x14ac:dyDescent="0.2">
      <c r="A155" t="s">
        <v>0</v>
      </c>
      <c r="B155" t="s">
        <v>1</v>
      </c>
      <c r="C155" t="s">
        <v>247</v>
      </c>
      <c r="D155" t="s">
        <v>248</v>
      </c>
      <c r="E155" t="s">
        <v>249</v>
      </c>
      <c r="F155" t="s">
        <v>250</v>
      </c>
      <c r="G155" t="s">
        <v>251</v>
      </c>
      <c r="H155" t="s">
        <v>7</v>
      </c>
      <c r="I155" t="s">
        <v>8</v>
      </c>
      <c r="J155" t="s">
        <v>9</v>
      </c>
      <c r="K155" t="s">
        <v>23</v>
      </c>
      <c r="L155" t="s">
        <v>11</v>
      </c>
      <c r="M155" s="5">
        <v>3811.75</v>
      </c>
      <c r="N155" s="5">
        <v>0</v>
      </c>
      <c r="O155" s="5">
        <f t="shared" si="8"/>
        <v>3811.75</v>
      </c>
      <c r="P155" s="5">
        <v>-2712.38</v>
      </c>
      <c r="Q155" s="5">
        <f t="shared" si="9"/>
        <v>1099.3699999999999</v>
      </c>
      <c r="R155" s="5">
        <v>0</v>
      </c>
      <c r="S155" s="5">
        <v>724</v>
      </c>
      <c r="T155" s="5">
        <v>724</v>
      </c>
      <c r="U155" s="5">
        <f t="shared" si="10"/>
        <v>3087.75</v>
      </c>
      <c r="V155" s="5">
        <f t="shared" si="11"/>
        <v>3087.75</v>
      </c>
      <c r="W155" s="5">
        <v>375.37</v>
      </c>
      <c r="X155" t="s">
        <v>261</v>
      </c>
    </row>
    <row r="156" spans="1:24" x14ac:dyDescent="0.2">
      <c r="A156" t="s">
        <v>0</v>
      </c>
      <c r="B156" t="s">
        <v>1</v>
      </c>
      <c r="C156" t="s">
        <v>247</v>
      </c>
      <c r="D156" t="s">
        <v>248</v>
      </c>
      <c r="E156" t="s">
        <v>249</v>
      </c>
      <c r="F156" t="s">
        <v>250</v>
      </c>
      <c r="G156" t="s">
        <v>251</v>
      </c>
      <c r="H156" t="s">
        <v>7</v>
      </c>
      <c r="I156" t="s">
        <v>8</v>
      </c>
      <c r="J156" t="s">
        <v>9</v>
      </c>
      <c r="K156" t="s">
        <v>25</v>
      </c>
      <c r="L156" t="s">
        <v>11</v>
      </c>
      <c r="M156" s="5">
        <v>22870.53</v>
      </c>
      <c r="N156" s="5">
        <v>97.48</v>
      </c>
      <c r="O156" s="5">
        <f t="shared" si="8"/>
        <v>22968.01</v>
      </c>
      <c r="P156" s="5">
        <v>6365.97</v>
      </c>
      <c r="Q156" s="5">
        <f t="shared" si="9"/>
        <v>29333.98</v>
      </c>
      <c r="R156" s="5">
        <v>0</v>
      </c>
      <c r="S156" s="5">
        <v>19256.47</v>
      </c>
      <c r="T156" s="5">
        <v>19256.47</v>
      </c>
      <c r="U156" s="5">
        <f t="shared" si="10"/>
        <v>3711.5399999999972</v>
      </c>
      <c r="V156" s="5">
        <f t="shared" si="11"/>
        <v>3711.5399999999972</v>
      </c>
      <c r="W156" s="5">
        <v>10077.51</v>
      </c>
      <c r="X156" t="s">
        <v>262</v>
      </c>
    </row>
    <row r="157" spans="1:24" x14ac:dyDescent="0.2">
      <c r="A157" t="s">
        <v>0</v>
      </c>
      <c r="B157" t="s">
        <v>1</v>
      </c>
      <c r="C157" t="s">
        <v>247</v>
      </c>
      <c r="D157" t="s">
        <v>248</v>
      </c>
      <c r="E157" t="s">
        <v>249</v>
      </c>
      <c r="F157" t="s">
        <v>250</v>
      </c>
      <c r="G157" t="s">
        <v>251</v>
      </c>
      <c r="H157" t="s">
        <v>7</v>
      </c>
      <c r="I157" t="s">
        <v>8</v>
      </c>
      <c r="J157" t="s">
        <v>9</v>
      </c>
      <c r="K157" t="s">
        <v>27</v>
      </c>
      <c r="L157" t="s">
        <v>11</v>
      </c>
      <c r="M157" s="5">
        <v>44364.78</v>
      </c>
      <c r="N157" s="5">
        <v>11877.37</v>
      </c>
      <c r="O157" s="5">
        <f t="shared" si="8"/>
        <v>56242.15</v>
      </c>
      <c r="P157" s="5">
        <v>32920.61</v>
      </c>
      <c r="Q157" s="5">
        <f t="shared" si="9"/>
        <v>89162.760000000009</v>
      </c>
      <c r="R157" s="5">
        <v>0</v>
      </c>
      <c r="S157" s="5">
        <v>56242.15</v>
      </c>
      <c r="T157" s="5">
        <v>56242.15</v>
      </c>
      <c r="U157" s="5">
        <f t="shared" si="10"/>
        <v>0</v>
      </c>
      <c r="V157" s="5">
        <f t="shared" si="11"/>
        <v>0</v>
      </c>
      <c r="W157" s="5">
        <v>32920.61</v>
      </c>
      <c r="X157" t="s">
        <v>263</v>
      </c>
    </row>
    <row r="158" spans="1:24" x14ac:dyDescent="0.2">
      <c r="A158" t="s">
        <v>0</v>
      </c>
      <c r="B158" t="s">
        <v>1</v>
      </c>
      <c r="C158" t="s">
        <v>247</v>
      </c>
      <c r="D158" t="s">
        <v>248</v>
      </c>
      <c r="E158" t="s">
        <v>249</v>
      </c>
      <c r="F158" t="s">
        <v>250</v>
      </c>
      <c r="G158" t="s">
        <v>251</v>
      </c>
      <c r="H158" t="s">
        <v>7</v>
      </c>
      <c r="I158" t="s">
        <v>8</v>
      </c>
      <c r="J158" t="s">
        <v>9</v>
      </c>
      <c r="K158" t="s">
        <v>29</v>
      </c>
      <c r="L158" t="s">
        <v>11</v>
      </c>
      <c r="M158" s="5">
        <v>216182.93</v>
      </c>
      <c r="N158" s="5">
        <v>0</v>
      </c>
      <c r="O158" s="5">
        <f t="shared" si="8"/>
        <v>216182.93</v>
      </c>
      <c r="P158" s="5">
        <v>-7929.27</v>
      </c>
      <c r="Q158" s="5">
        <f t="shared" si="9"/>
        <v>208253.66</v>
      </c>
      <c r="R158" s="5">
        <v>0</v>
      </c>
      <c r="S158" s="5">
        <v>126051.31</v>
      </c>
      <c r="T158" s="5">
        <v>126051.31</v>
      </c>
      <c r="U158" s="5">
        <f t="shared" si="10"/>
        <v>90131.62</v>
      </c>
      <c r="V158" s="5">
        <f t="shared" si="11"/>
        <v>90131.62</v>
      </c>
      <c r="W158" s="5">
        <v>82202.350000000006</v>
      </c>
      <c r="X158" t="s">
        <v>264</v>
      </c>
    </row>
    <row r="159" spans="1:24" x14ac:dyDescent="0.2">
      <c r="A159" t="s">
        <v>0</v>
      </c>
      <c r="B159" t="s">
        <v>1</v>
      </c>
      <c r="C159" t="s">
        <v>247</v>
      </c>
      <c r="D159" t="s">
        <v>248</v>
      </c>
      <c r="E159" t="s">
        <v>249</v>
      </c>
      <c r="F159" t="s">
        <v>250</v>
      </c>
      <c r="G159" t="s">
        <v>251</v>
      </c>
      <c r="H159" t="s">
        <v>7</v>
      </c>
      <c r="I159" t="s">
        <v>8</v>
      </c>
      <c r="J159" t="s">
        <v>9</v>
      </c>
      <c r="K159" t="s">
        <v>265</v>
      </c>
      <c r="L159" t="s">
        <v>11</v>
      </c>
      <c r="M159" s="5">
        <v>1100460</v>
      </c>
      <c r="N159" s="5">
        <v>99110.399999999994</v>
      </c>
      <c r="O159" s="5">
        <f t="shared" si="8"/>
        <v>1199570.3999999999</v>
      </c>
      <c r="P159" s="5">
        <v>0</v>
      </c>
      <c r="Q159" s="5">
        <f t="shared" si="9"/>
        <v>1199570.3999999999</v>
      </c>
      <c r="R159" s="5">
        <v>589867.23</v>
      </c>
      <c r="S159" s="5">
        <v>486934.77</v>
      </c>
      <c r="T159" s="5">
        <v>486934.77</v>
      </c>
      <c r="U159" s="5">
        <f t="shared" si="10"/>
        <v>712635.62999999989</v>
      </c>
      <c r="V159" s="5">
        <f t="shared" si="11"/>
        <v>712635.62999999989</v>
      </c>
      <c r="W159" s="5">
        <v>122768.4</v>
      </c>
      <c r="X159" t="s">
        <v>266</v>
      </c>
    </row>
    <row r="160" spans="1:24" x14ac:dyDescent="0.2">
      <c r="A160" t="s">
        <v>0</v>
      </c>
      <c r="B160" t="s">
        <v>1</v>
      </c>
      <c r="C160" t="s">
        <v>247</v>
      </c>
      <c r="D160" t="s">
        <v>248</v>
      </c>
      <c r="E160" t="s">
        <v>249</v>
      </c>
      <c r="F160" t="s">
        <v>250</v>
      </c>
      <c r="G160" t="s">
        <v>251</v>
      </c>
      <c r="H160" t="s">
        <v>7</v>
      </c>
      <c r="I160" t="s">
        <v>8</v>
      </c>
      <c r="J160" t="s">
        <v>9</v>
      </c>
      <c r="K160" t="s">
        <v>31</v>
      </c>
      <c r="L160" t="s">
        <v>11</v>
      </c>
      <c r="M160" s="5">
        <v>22647.1</v>
      </c>
      <c r="N160" s="5">
        <v>0</v>
      </c>
      <c r="O160" s="5">
        <f t="shared" si="8"/>
        <v>22647.1</v>
      </c>
      <c r="P160" s="5">
        <v>-5086.37</v>
      </c>
      <c r="Q160" s="5">
        <f t="shared" si="9"/>
        <v>17560.73</v>
      </c>
      <c r="R160" s="5">
        <v>0</v>
      </c>
      <c r="S160" s="5">
        <v>16695.37</v>
      </c>
      <c r="T160" s="5">
        <v>16695.37</v>
      </c>
      <c r="U160" s="5">
        <f t="shared" si="10"/>
        <v>5951.73</v>
      </c>
      <c r="V160" s="5">
        <f t="shared" si="11"/>
        <v>5951.73</v>
      </c>
      <c r="W160" s="5">
        <v>865.36</v>
      </c>
      <c r="X160" t="s">
        <v>267</v>
      </c>
    </row>
    <row r="161" spans="1:24" x14ac:dyDescent="0.2">
      <c r="A161" t="s">
        <v>0</v>
      </c>
      <c r="B161" t="s">
        <v>1</v>
      </c>
      <c r="C161" t="s">
        <v>247</v>
      </c>
      <c r="D161" t="s">
        <v>248</v>
      </c>
      <c r="E161" t="s">
        <v>249</v>
      </c>
      <c r="F161" t="s">
        <v>250</v>
      </c>
      <c r="G161" t="s">
        <v>251</v>
      </c>
      <c r="H161" t="s">
        <v>7</v>
      </c>
      <c r="I161" t="s">
        <v>8</v>
      </c>
      <c r="J161" t="s">
        <v>9</v>
      </c>
      <c r="K161" t="s">
        <v>33</v>
      </c>
      <c r="L161" t="s">
        <v>11</v>
      </c>
      <c r="M161" s="5">
        <v>21294.2</v>
      </c>
      <c r="N161" s="5">
        <v>6596.65</v>
      </c>
      <c r="O161" s="5">
        <f t="shared" si="8"/>
        <v>27890.85</v>
      </c>
      <c r="P161" s="5">
        <v>15601.96</v>
      </c>
      <c r="Q161" s="5">
        <f t="shared" si="9"/>
        <v>43492.81</v>
      </c>
      <c r="R161" s="5">
        <v>0</v>
      </c>
      <c r="S161" s="5">
        <v>27890.85</v>
      </c>
      <c r="T161" s="5">
        <v>27890.85</v>
      </c>
      <c r="U161" s="5">
        <f t="shared" si="10"/>
        <v>0</v>
      </c>
      <c r="V161" s="5">
        <f t="shared" si="11"/>
        <v>0</v>
      </c>
      <c r="W161" s="5">
        <v>15601.96</v>
      </c>
      <c r="X161" t="s">
        <v>268</v>
      </c>
    </row>
    <row r="162" spans="1:24" x14ac:dyDescent="0.2">
      <c r="A162" t="s">
        <v>0</v>
      </c>
      <c r="B162" t="s">
        <v>1</v>
      </c>
      <c r="C162" t="s">
        <v>247</v>
      </c>
      <c r="D162" t="s">
        <v>248</v>
      </c>
      <c r="E162" t="s">
        <v>249</v>
      </c>
      <c r="F162" t="s">
        <v>250</v>
      </c>
      <c r="G162" t="s">
        <v>251</v>
      </c>
      <c r="H162" t="s">
        <v>7</v>
      </c>
      <c r="I162" t="s">
        <v>8</v>
      </c>
      <c r="J162" t="s">
        <v>9</v>
      </c>
      <c r="K162" t="s">
        <v>35</v>
      </c>
      <c r="L162" t="s">
        <v>11</v>
      </c>
      <c r="M162" s="5">
        <v>1328531.1399999999</v>
      </c>
      <c r="N162" s="5">
        <v>11202.16</v>
      </c>
      <c r="O162" s="5">
        <f t="shared" si="8"/>
        <v>1339733.2999999998</v>
      </c>
      <c r="P162" s="5">
        <v>-87861.91</v>
      </c>
      <c r="Q162" s="5">
        <f t="shared" si="9"/>
        <v>1251871.3899999999</v>
      </c>
      <c r="R162" s="5">
        <v>70691.600000000006</v>
      </c>
      <c r="S162" s="5">
        <v>774809.76</v>
      </c>
      <c r="T162" s="5">
        <v>774525.13</v>
      </c>
      <c r="U162" s="5">
        <f t="shared" si="10"/>
        <v>564923.5399999998</v>
      </c>
      <c r="V162" s="5">
        <f t="shared" si="11"/>
        <v>565208.16999999981</v>
      </c>
      <c r="W162" s="5">
        <v>406370.03</v>
      </c>
      <c r="X162" t="s">
        <v>254</v>
      </c>
    </row>
    <row r="163" spans="1:24" x14ac:dyDescent="0.2">
      <c r="A163" t="s">
        <v>0</v>
      </c>
      <c r="B163" t="s">
        <v>1</v>
      </c>
      <c r="C163" t="s">
        <v>247</v>
      </c>
      <c r="D163" t="s">
        <v>248</v>
      </c>
      <c r="E163" t="s">
        <v>249</v>
      </c>
      <c r="F163" t="s">
        <v>250</v>
      </c>
      <c r="G163" t="s">
        <v>251</v>
      </c>
      <c r="H163" t="s">
        <v>7</v>
      </c>
      <c r="I163" t="s">
        <v>8</v>
      </c>
      <c r="J163" t="s">
        <v>9</v>
      </c>
      <c r="K163" t="s">
        <v>37</v>
      </c>
      <c r="L163" t="s">
        <v>11</v>
      </c>
      <c r="M163" s="5">
        <v>877696.24</v>
      </c>
      <c r="N163" s="5">
        <v>7387.42</v>
      </c>
      <c r="O163" s="5">
        <f t="shared" si="8"/>
        <v>885083.66</v>
      </c>
      <c r="P163" s="5">
        <v>-136697.60000000001</v>
      </c>
      <c r="Q163" s="5">
        <f t="shared" si="9"/>
        <v>748386.06</v>
      </c>
      <c r="R163" s="5">
        <v>78215.759999999995</v>
      </c>
      <c r="S163" s="5">
        <v>443031.75</v>
      </c>
      <c r="T163" s="5">
        <v>442981.77</v>
      </c>
      <c r="U163" s="5">
        <f t="shared" si="10"/>
        <v>442051.91000000003</v>
      </c>
      <c r="V163" s="5">
        <f t="shared" si="11"/>
        <v>442101.89</v>
      </c>
      <c r="W163" s="5">
        <v>227138.55</v>
      </c>
      <c r="X163" t="s">
        <v>269</v>
      </c>
    </row>
    <row r="164" spans="1:24" x14ac:dyDescent="0.2">
      <c r="A164" t="s">
        <v>0</v>
      </c>
      <c r="B164" t="s">
        <v>1</v>
      </c>
      <c r="C164" t="s">
        <v>247</v>
      </c>
      <c r="D164" t="s">
        <v>248</v>
      </c>
      <c r="E164" t="s">
        <v>249</v>
      </c>
      <c r="F164" t="s">
        <v>250</v>
      </c>
      <c r="G164" t="s">
        <v>251</v>
      </c>
      <c r="H164" t="s">
        <v>7</v>
      </c>
      <c r="I164" t="s">
        <v>8</v>
      </c>
      <c r="J164" t="s">
        <v>9</v>
      </c>
      <c r="K164" t="s">
        <v>39</v>
      </c>
      <c r="L164" t="s">
        <v>11</v>
      </c>
      <c r="M164" s="5">
        <v>115206.15</v>
      </c>
      <c r="N164" s="5">
        <v>0</v>
      </c>
      <c r="O164" s="5">
        <f t="shared" si="8"/>
        <v>115206.15</v>
      </c>
      <c r="P164" s="5">
        <v>0</v>
      </c>
      <c r="Q164" s="5">
        <f t="shared" si="9"/>
        <v>115206.15</v>
      </c>
      <c r="R164" s="5">
        <v>0</v>
      </c>
      <c r="S164" s="5">
        <v>44850.81</v>
      </c>
      <c r="T164" s="5">
        <v>34642.31</v>
      </c>
      <c r="U164" s="5">
        <f t="shared" si="10"/>
        <v>70355.34</v>
      </c>
      <c r="V164" s="5">
        <f t="shared" si="11"/>
        <v>80563.839999999997</v>
      </c>
      <c r="W164" s="5">
        <v>70355.34</v>
      </c>
      <c r="X164" t="s">
        <v>270</v>
      </c>
    </row>
    <row r="165" spans="1:24" x14ac:dyDescent="0.2">
      <c r="A165" t="s">
        <v>0</v>
      </c>
      <c r="B165" t="s">
        <v>1</v>
      </c>
      <c r="C165" t="s">
        <v>247</v>
      </c>
      <c r="D165" t="s">
        <v>248</v>
      </c>
      <c r="E165" t="s">
        <v>249</v>
      </c>
      <c r="F165" t="s">
        <v>250</v>
      </c>
      <c r="G165" t="s">
        <v>251</v>
      </c>
      <c r="H165" t="s">
        <v>7</v>
      </c>
      <c r="I165" t="s">
        <v>41</v>
      </c>
      <c r="J165" t="s">
        <v>42</v>
      </c>
      <c r="K165" t="s">
        <v>48</v>
      </c>
      <c r="L165" t="s">
        <v>11</v>
      </c>
      <c r="M165" s="5">
        <v>1700</v>
      </c>
      <c r="N165" s="5">
        <v>0</v>
      </c>
      <c r="O165" s="5">
        <f t="shared" si="8"/>
        <v>1700</v>
      </c>
      <c r="P165" s="5">
        <v>0</v>
      </c>
      <c r="Q165" s="5">
        <f t="shared" si="9"/>
        <v>1700</v>
      </c>
      <c r="R165" s="5">
        <v>0</v>
      </c>
      <c r="S165" s="5">
        <v>0</v>
      </c>
      <c r="T165" s="5">
        <v>0</v>
      </c>
      <c r="U165" s="5">
        <f t="shared" si="10"/>
        <v>1700</v>
      </c>
      <c r="V165" s="5">
        <f t="shared" si="11"/>
        <v>1700</v>
      </c>
      <c r="W165" s="5">
        <v>1700</v>
      </c>
      <c r="X165" t="s">
        <v>271</v>
      </c>
    </row>
    <row r="166" spans="1:24" x14ac:dyDescent="0.2">
      <c r="A166" t="s">
        <v>0</v>
      </c>
      <c r="B166" t="s">
        <v>1</v>
      </c>
      <c r="C166" t="s">
        <v>247</v>
      </c>
      <c r="D166" t="s">
        <v>248</v>
      </c>
      <c r="E166" t="s">
        <v>249</v>
      </c>
      <c r="F166" t="s">
        <v>250</v>
      </c>
      <c r="G166" t="s">
        <v>251</v>
      </c>
      <c r="H166" t="s">
        <v>7</v>
      </c>
      <c r="I166" t="s">
        <v>41</v>
      </c>
      <c r="J166" t="s">
        <v>42</v>
      </c>
      <c r="K166" t="s">
        <v>272</v>
      </c>
      <c r="L166" t="s">
        <v>11</v>
      </c>
      <c r="M166" s="5">
        <v>1000</v>
      </c>
      <c r="N166" s="5">
        <v>-313.22000000000003</v>
      </c>
      <c r="O166" s="5">
        <f t="shared" si="8"/>
        <v>686.78</v>
      </c>
      <c r="P166" s="5">
        <v>0</v>
      </c>
      <c r="Q166" s="5">
        <f t="shared" si="9"/>
        <v>686.78</v>
      </c>
      <c r="R166" s="5">
        <v>0</v>
      </c>
      <c r="S166" s="5">
        <v>0</v>
      </c>
      <c r="T166" s="5">
        <v>0</v>
      </c>
      <c r="U166" s="5">
        <f t="shared" si="10"/>
        <v>686.78</v>
      </c>
      <c r="V166" s="5">
        <f t="shared" si="11"/>
        <v>686.78</v>
      </c>
      <c r="W166" s="5">
        <v>686.78</v>
      </c>
      <c r="X166" t="s">
        <v>273</v>
      </c>
    </row>
    <row r="167" spans="1:24" x14ac:dyDescent="0.2">
      <c r="A167" t="s">
        <v>0</v>
      </c>
      <c r="B167" t="s">
        <v>1</v>
      </c>
      <c r="C167" t="s">
        <v>247</v>
      </c>
      <c r="D167" t="s">
        <v>248</v>
      </c>
      <c r="E167" t="s">
        <v>249</v>
      </c>
      <c r="F167" t="s">
        <v>250</v>
      </c>
      <c r="G167" t="s">
        <v>251</v>
      </c>
      <c r="H167" t="s">
        <v>7</v>
      </c>
      <c r="I167" t="s">
        <v>41</v>
      </c>
      <c r="J167" t="s">
        <v>42</v>
      </c>
      <c r="K167" t="s">
        <v>274</v>
      </c>
      <c r="L167" t="s">
        <v>11</v>
      </c>
      <c r="M167" s="5">
        <v>4000</v>
      </c>
      <c r="N167" s="5">
        <v>313.22000000000003</v>
      </c>
      <c r="O167" s="5">
        <f t="shared" si="8"/>
        <v>4313.22</v>
      </c>
      <c r="P167" s="5">
        <v>0</v>
      </c>
      <c r="Q167" s="5">
        <f t="shared" si="9"/>
        <v>4313.22</v>
      </c>
      <c r="R167" s="5">
        <v>3408</v>
      </c>
      <c r="S167" s="5">
        <v>905.22</v>
      </c>
      <c r="T167" s="5">
        <v>905.22</v>
      </c>
      <c r="U167" s="5">
        <f t="shared" si="10"/>
        <v>3408</v>
      </c>
      <c r="V167" s="5">
        <f t="shared" si="11"/>
        <v>3408</v>
      </c>
      <c r="W167" s="5">
        <v>0</v>
      </c>
      <c r="X167" t="s">
        <v>275</v>
      </c>
    </row>
    <row r="168" spans="1:24" x14ac:dyDescent="0.2">
      <c r="A168" t="s">
        <v>0</v>
      </c>
      <c r="B168" t="s">
        <v>1</v>
      </c>
      <c r="C168" t="s">
        <v>247</v>
      </c>
      <c r="D168" t="s">
        <v>248</v>
      </c>
      <c r="E168" t="s">
        <v>249</v>
      </c>
      <c r="F168" t="s">
        <v>250</v>
      </c>
      <c r="G168" t="s">
        <v>251</v>
      </c>
      <c r="H168" t="s">
        <v>7</v>
      </c>
      <c r="I168" t="s">
        <v>41</v>
      </c>
      <c r="J168" t="s">
        <v>42</v>
      </c>
      <c r="K168" t="s">
        <v>276</v>
      </c>
      <c r="L168" t="s">
        <v>11</v>
      </c>
      <c r="M168" s="5">
        <v>6200</v>
      </c>
      <c r="N168" s="5">
        <v>0</v>
      </c>
      <c r="O168" s="5">
        <f t="shared" si="8"/>
        <v>6200</v>
      </c>
      <c r="P168" s="5">
        <v>0</v>
      </c>
      <c r="Q168" s="5">
        <f t="shared" si="9"/>
        <v>6200</v>
      </c>
      <c r="R168" s="5">
        <v>0</v>
      </c>
      <c r="S168" s="5">
        <v>160</v>
      </c>
      <c r="T168" s="5">
        <v>160</v>
      </c>
      <c r="U168" s="5">
        <f t="shared" si="10"/>
        <v>6040</v>
      </c>
      <c r="V168" s="5">
        <f t="shared" si="11"/>
        <v>6040</v>
      </c>
      <c r="W168" s="5">
        <v>6040</v>
      </c>
      <c r="X168" t="s">
        <v>277</v>
      </c>
    </row>
    <row r="169" spans="1:24" x14ac:dyDescent="0.2">
      <c r="A169" t="s">
        <v>0</v>
      </c>
      <c r="B169" t="s">
        <v>1</v>
      </c>
      <c r="C169" t="s">
        <v>247</v>
      </c>
      <c r="D169" t="s">
        <v>248</v>
      </c>
      <c r="E169" t="s">
        <v>249</v>
      </c>
      <c r="F169" t="s">
        <v>250</v>
      </c>
      <c r="G169" t="s">
        <v>251</v>
      </c>
      <c r="H169" t="s">
        <v>7</v>
      </c>
      <c r="I169" t="s">
        <v>41</v>
      </c>
      <c r="J169" t="s">
        <v>42</v>
      </c>
      <c r="K169" t="s">
        <v>278</v>
      </c>
      <c r="L169" t="s">
        <v>11</v>
      </c>
      <c r="M169" s="5">
        <v>5100</v>
      </c>
      <c r="N169" s="5">
        <v>0</v>
      </c>
      <c r="O169" s="5">
        <f t="shared" si="8"/>
        <v>5100</v>
      </c>
      <c r="P169" s="5">
        <v>0</v>
      </c>
      <c r="Q169" s="5">
        <f t="shared" si="9"/>
        <v>5100</v>
      </c>
      <c r="R169" s="5">
        <v>0</v>
      </c>
      <c r="S169" s="5">
        <v>2107.15</v>
      </c>
      <c r="T169" s="5">
        <v>2107.15</v>
      </c>
      <c r="U169" s="5">
        <f t="shared" si="10"/>
        <v>2992.85</v>
      </c>
      <c r="V169" s="5">
        <f t="shared" si="11"/>
        <v>2992.85</v>
      </c>
      <c r="W169" s="5">
        <v>2992.85</v>
      </c>
      <c r="X169" t="s">
        <v>279</v>
      </c>
    </row>
    <row r="170" spans="1:24" x14ac:dyDescent="0.2">
      <c r="A170" t="s">
        <v>0</v>
      </c>
      <c r="B170" t="s">
        <v>1</v>
      </c>
      <c r="C170" t="s">
        <v>247</v>
      </c>
      <c r="D170" t="s">
        <v>248</v>
      </c>
      <c r="E170" t="s">
        <v>249</v>
      </c>
      <c r="F170" t="s">
        <v>250</v>
      </c>
      <c r="G170" t="s">
        <v>251</v>
      </c>
      <c r="H170" t="s">
        <v>7</v>
      </c>
      <c r="I170" t="s">
        <v>41</v>
      </c>
      <c r="J170" t="s">
        <v>42</v>
      </c>
      <c r="K170" t="s">
        <v>280</v>
      </c>
      <c r="L170" t="s">
        <v>11</v>
      </c>
      <c r="M170" s="5">
        <v>6000</v>
      </c>
      <c r="N170" s="5">
        <v>0</v>
      </c>
      <c r="O170" s="5">
        <f t="shared" si="8"/>
        <v>6000</v>
      </c>
      <c r="P170" s="5">
        <v>0</v>
      </c>
      <c r="Q170" s="5">
        <f t="shared" si="9"/>
        <v>6000</v>
      </c>
      <c r="R170" s="5">
        <v>0</v>
      </c>
      <c r="S170" s="5">
        <v>0</v>
      </c>
      <c r="T170" s="5">
        <v>0</v>
      </c>
      <c r="U170" s="5">
        <f t="shared" si="10"/>
        <v>6000</v>
      </c>
      <c r="V170" s="5">
        <f t="shared" si="11"/>
        <v>6000</v>
      </c>
      <c r="W170" s="5">
        <v>6000</v>
      </c>
      <c r="X170" t="s">
        <v>281</v>
      </c>
    </row>
    <row r="171" spans="1:24" x14ac:dyDescent="0.2">
      <c r="A171" t="s">
        <v>0</v>
      </c>
      <c r="B171" t="s">
        <v>1</v>
      </c>
      <c r="C171" t="s">
        <v>247</v>
      </c>
      <c r="D171" t="s">
        <v>248</v>
      </c>
      <c r="E171" t="s">
        <v>249</v>
      </c>
      <c r="F171" t="s">
        <v>250</v>
      </c>
      <c r="G171" t="s">
        <v>251</v>
      </c>
      <c r="H171" t="s">
        <v>282</v>
      </c>
      <c r="I171" t="s">
        <v>283</v>
      </c>
      <c r="J171" t="s">
        <v>121</v>
      </c>
      <c r="K171" t="s">
        <v>128</v>
      </c>
      <c r="L171" t="s">
        <v>11</v>
      </c>
      <c r="M171" s="5">
        <v>170000</v>
      </c>
      <c r="N171" s="5">
        <v>0</v>
      </c>
      <c r="O171" s="5">
        <f t="shared" si="8"/>
        <v>170000</v>
      </c>
      <c r="P171" s="5">
        <v>-170000</v>
      </c>
      <c r="Q171" s="5">
        <f t="shared" si="9"/>
        <v>0</v>
      </c>
      <c r="R171" s="5">
        <v>0</v>
      </c>
      <c r="S171" s="5">
        <v>0</v>
      </c>
      <c r="T171" s="5">
        <v>0</v>
      </c>
      <c r="U171" s="5">
        <f t="shared" si="10"/>
        <v>170000</v>
      </c>
      <c r="V171" s="5">
        <f t="shared" si="11"/>
        <v>170000</v>
      </c>
      <c r="W171" s="5">
        <v>0</v>
      </c>
      <c r="X171" t="s">
        <v>284</v>
      </c>
    </row>
    <row r="172" spans="1:24" x14ac:dyDescent="0.2">
      <c r="A172" t="s">
        <v>0</v>
      </c>
      <c r="B172" t="s">
        <v>1</v>
      </c>
      <c r="C172" t="s">
        <v>247</v>
      </c>
      <c r="D172" t="s">
        <v>248</v>
      </c>
      <c r="E172" t="s">
        <v>249</v>
      </c>
      <c r="F172" t="s">
        <v>250</v>
      </c>
      <c r="G172" t="s">
        <v>251</v>
      </c>
      <c r="H172" t="s">
        <v>282</v>
      </c>
      <c r="I172" t="s">
        <v>283</v>
      </c>
      <c r="J172" t="s">
        <v>121</v>
      </c>
      <c r="K172" t="s">
        <v>285</v>
      </c>
      <c r="L172" t="s">
        <v>11</v>
      </c>
      <c r="M172" s="5">
        <v>120000</v>
      </c>
      <c r="N172" s="5">
        <v>0</v>
      </c>
      <c r="O172" s="5">
        <f t="shared" si="8"/>
        <v>120000</v>
      </c>
      <c r="P172" s="5">
        <v>-120000</v>
      </c>
      <c r="Q172" s="5">
        <f t="shared" si="9"/>
        <v>0</v>
      </c>
      <c r="R172" s="5">
        <v>0</v>
      </c>
      <c r="S172" s="5">
        <v>0</v>
      </c>
      <c r="T172" s="5">
        <v>0</v>
      </c>
      <c r="U172" s="5">
        <f t="shared" si="10"/>
        <v>120000</v>
      </c>
      <c r="V172" s="5">
        <f t="shared" si="11"/>
        <v>120000</v>
      </c>
      <c r="W172" s="5">
        <v>0</v>
      </c>
      <c r="X172" t="s">
        <v>286</v>
      </c>
    </row>
    <row r="173" spans="1:24" x14ac:dyDescent="0.2">
      <c r="A173" t="s">
        <v>0</v>
      </c>
      <c r="B173" t="s">
        <v>1</v>
      </c>
      <c r="C173" t="s">
        <v>247</v>
      </c>
      <c r="D173" t="s">
        <v>248</v>
      </c>
      <c r="E173" t="s">
        <v>249</v>
      </c>
      <c r="F173" t="s">
        <v>250</v>
      </c>
      <c r="G173" t="s">
        <v>251</v>
      </c>
      <c r="H173" t="s">
        <v>282</v>
      </c>
      <c r="I173" t="s">
        <v>287</v>
      </c>
      <c r="J173" t="s">
        <v>121</v>
      </c>
      <c r="K173" t="s">
        <v>128</v>
      </c>
      <c r="L173" t="s">
        <v>11</v>
      </c>
      <c r="M173" s="5">
        <v>50000</v>
      </c>
      <c r="N173" s="5">
        <v>0</v>
      </c>
      <c r="O173" s="5">
        <f t="shared" si="8"/>
        <v>50000</v>
      </c>
      <c r="P173" s="5">
        <v>-50000</v>
      </c>
      <c r="Q173" s="5">
        <f t="shared" si="9"/>
        <v>0</v>
      </c>
      <c r="R173" s="5">
        <v>0</v>
      </c>
      <c r="S173" s="5">
        <v>0</v>
      </c>
      <c r="T173" s="5">
        <v>0</v>
      </c>
      <c r="U173" s="5">
        <f t="shared" si="10"/>
        <v>50000</v>
      </c>
      <c r="V173" s="5">
        <f t="shared" si="11"/>
        <v>50000</v>
      </c>
      <c r="W173" s="5">
        <v>0</v>
      </c>
      <c r="X173" t="s">
        <v>284</v>
      </c>
    </row>
    <row r="174" spans="1:24" x14ac:dyDescent="0.2">
      <c r="A174" t="s">
        <v>0</v>
      </c>
      <c r="B174" t="s">
        <v>1</v>
      </c>
      <c r="C174" t="s">
        <v>247</v>
      </c>
      <c r="D174" t="s">
        <v>248</v>
      </c>
      <c r="E174" t="s">
        <v>249</v>
      </c>
      <c r="F174" t="s">
        <v>250</v>
      </c>
      <c r="G174" t="s">
        <v>251</v>
      </c>
      <c r="H174" t="s">
        <v>282</v>
      </c>
      <c r="I174" t="s">
        <v>287</v>
      </c>
      <c r="J174" t="s">
        <v>121</v>
      </c>
      <c r="K174" t="s">
        <v>288</v>
      </c>
      <c r="L174" t="s">
        <v>11</v>
      </c>
      <c r="M174" s="5">
        <v>250000</v>
      </c>
      <c r="N174" s="5">
        <v>0</v>
      </c>
      <c r="O174" s="5">
        <f t="shared" si="8"/>
        <v>250000</v>
      </c>
      <c r="P174" s="5">
        <v>-250000</v>
      </c>
      <c r="Q174" s="5">
        <f t="shared" si="9"/>
        <v>0</v>
      </c>
      <c r="R174" s="5">
        <v>0</v>
      </c>
      <c r="S174" s="5">
        <v>0</v>
      </c>
      <c r="T174" s="5">
        <v>0</v>
      </c>
      <c r="U174" s="5">
        <f t="shared" si="10"/>
        <v>250000</v>
      </c>
      <c r="V174" s="5">
        <f t="shared" si="11"/>
        <v>250000</v>
      </c>
      <c r="W174" s="5">
        <v>0</v>
      </c>
      <c r="X174" t="s">
        <v>289</v>
      </c>
    </row>
    <row r="175" spans="1:24" x14ac:dyDescent="0.2">
      <c r="A175" t="s">
        <v>0</v>
      </c>
      <c r="B175" t="s">
        <v>1</v>
      </c>
      <c r="C175" t="s">
        <v>247</v>
      </c>
      <c r="D175" t="s">
        <v>248</v>
      </c>
      <c r="E175" t="s">
        <v>249</v>
      </c>
      <c r="F175" t="s">
        <v>250</v>
      </c>
      <c r="G175" t="s">
        <v>251</v>
      </c>
      <c r="H175" t="s">
        <v>7</v>
      </c>
      <c r="I175" t="s">
        <v>8</v>
      </c>
      <c r="J175" t="s">
        <v>290</v>
      </c>
      <c r="K175" t="s">
        <v>291</v>
      </c>
      <c r="L175" t="s">
        <v>11</v>
      </c>
      <c r="M175" s="5">
        <v>1025101.75</v>
      </c>
      <c r="N175" s="5">
        <v>-113299.89</v>
      </c>
      <c r="O175" s="5">
        <f t="shared" si="8"/>
        <v>911801.86</v>
      </c>
      <c r="P175" s="5">
        <v>0</v>
      </c>
      <c r="Q175" s="5">
        <f t="shared" si="9"/>
        <v>911801.86</v>
      </c>
      <c r="R175" s="5">
        <v>0</v>
      </c>
      <c r="S175" s="5">
        <v>433824.73</v>
      </c>
      <c r="T175" s="5">
        <v>426338.64</v>
      </c>
      <c r="U175" s="5">
        <f t="shared" si="10"/>
        <v>477977.13</v>
      </c>
      <c r="V175" s="5">
        <f t="shared" si="11"/>
        <v>485463.22</v>
      </c>
      <c r="W175" s="5">
        <v>477977.13</v>
      </c>
      <c r="X175" t="s">
        <v>292</v>
      </c>
    </row>
    <row r="176" spans="1:24" x14ac:dyDescent="0.2">
      <c r="A176" t="s">
        <v>0</v>
      </c>
      <c r="B176" t="s">
        <v>1</v>
      </c>
      <c r="C176" t="s">
        <v>2</v>
      </c>
      <c r="D176" t="s">
        <v>3</v>
      </c>
      <c r="E176" t="s">
        <v>4</v>
      </c>
      <c r="F176" t="s">
        <v>293</v>
      </c>
      <c r="G176" t="s">
        <v>294</v>
      </c>
      <c r="H176" t="s">
        <v>7</v>
      </c>
      <c r="I176" t="s">
        <v>8</v>
      </c>
      <c r="J176" t="s">
        <v>9</v>
      </c>
      <c r="K176" t="s">
        <v>10</v>
      </c>
      <c r="L176" t="s">
        <v>11</v>
      </c>
      <c r="M176" s="5">
        <v>1537008</v>
      </c>
      <c r="N176" s="5">
        <v>-10169.17</v>
      </c>
      <c r="O176" s="5">
        <f t="shared" si="8"/>
        <v>1526838.83</v>
      </c>
      <c r="P176" s="5">
        <v>-223331.7</v>
      </c>
      <c r="Q176" s="5">
        <f t="shared" si="9"/>
        <v>1303507.1300000001</v>
      </c>
      <c r="R176" s="5">
        <v>0</v>
      </c>
      <c r="S176" s="5">
        <v>859859.37</v>
      </c>
      <c r="T176" s="5">
        <v>859859.37</v>
      </c>
      <c r="U176" s="5">
        <f t="shared" si="10"/>
        <v>666979.46000000008</v>
      </c>
      <c r="V176" s="5">
        <f t="shared" si="11"/>
        <v>666979.46000000008</v>
      </c>
      <c r="W176" s="5">
        <v>443647.76</v>
      </c>
      <c r="X176" t="s">
        <v>12</v>
      </c>
    </row>
    <row r="177" spans="1:24" x14ac:dyDescent="0.2">
      <c r="A177" t="s">
        <v>0</v>
      </c>
      <c r="B177" t="s">
        <v>1</v>
      </c>
      <c r="C177" t="s">
        <v>2</v>
      </c>
      <c r="D177" t="s">
        <v>3</v>
      </c>
      <c r="E177" t="s">
        <v>4</v>
      </c>
      <c r="F177" t="s">
        <v>293</v>
      </c>
      <c r="G177" t="s">
        <v>294</v>
      </c>
      <c r="H177" t="s">
        <v>7</v>
      </c>
      <c r="I177" t="s">
        <v>8</v>
      </c>
      <c r="J177" t="s">
        <v>9</v>
      </c>
      <c r="K177" t="s">
        <v>13</v>
      </c>
      <c r="L177" t="s">
        <v>11</v>
      </c>
      <c r="M177" s="5">
        <v>382757.04</v>
      </c>
      <c r="N177" s="5">
        <v>0</v>
      </c>
      <c r="O177" s="5">
        <f t="shared" si="8"/>
        <v>382757.04</v>
      </c>
      <c r="P177" s="5">
        <v>-1744.7</v>
      </c>
      <c r="Q177" s="5">
        <f t="shared" si="9"/>
        <v>381012.33999999997</v>
      </c>
      <c r="R177" s="5">
        <v>0</v>
      </c>
      <c r="S177" s="5">
        <v>253539.62</v>
      </c>
      <c r="T177" s="5">
        <v>253539.62</v>
      </c>
      <c r="U177" s="5">
        <f t="shared" si="10"/>
        <v>129217.41999999998</v>
      </c>
      <c r="V177" s="5">
        <f t="shared" si="11"/>
        <v>129217.41999999998</v>
      </c>
      <c r="W177" s="5">
        <v>127472.72</v>
      </c>
      <c r="X177" t="s">
        <v>14</v>
      </c>
    </row>
    <row r="178" spans="1:24" x14ac:dyDescent="0.2">
      <c r="A178" t="s">
        <v>0</v>
      </c>
      <c r="B178" t="s">
        <v>1</v>
      </c>
      <c r="C178" t="s">
        <v>2</v>
      </c>
      <c r="D178" t="s">
        <v>3</v>
      </c>
      <c r="E178" t="s">
        <v>4</v>
      </c>
      <c r="F178" t="s">
        <v>293</v>
      </c>
      <c r="G178" t="s">
        <v>294</v>
      </c>
      <c r="H178" t="s">
        <v>7</v>
      </c>
      <c r="I178" t="s">
        <v>8</v>
      </c>
      <c r="J178" t="s">
        <v>9</v>
      </c>
      <c r="K178" t="s">
        <v>15</v>
      </c>
      <c r="L178" t="s">
        <v>11</v>
      </c>
      <c r="M178" s="5">
        <v>159980.42000000001</v>
      </c>
      <c r="N178" s="5">
        <v>0</v>
      </c>
      <c r="O178" s="5">
        <f t="shared" si="8"/>
        <v>159980.42000000001</v>
      </c>
      <c r="P178" s="5">
        <v>0</v>
      </c>
      <c r="Q178" s="5">
        <f t="shared" si="9"/>
        <v>159980.42000000001</v>
      </c>
      <c r="R178" s="5">
        <v>0</v>
      </c>
      <c r="S178" s="5">
        <v>10188.870000000001</v>
      </c>
      <c r="T178" s="5">
        <v>10188.870000000001</v>
      </c>
      <c r="U178" s="5">
        <f t="shared" si="10"/>
        <v>149791.55000000002</v>
      </c>
      <c r="V178" s="5">
        <f t="shared" si="11"/>
        <v>149791.55000000002</v>
      </c>
      <c r="W178" s="5">
        <v>149791.54999999999</v>
      </c>
      <c r="X178" t="s">
        <v>16</v>
      </c>
    </row>
    <row r="179" spans="1:24" x14ac:dyDescent="0.2">
      <c r="A179" t="s">
        <v>0</v>
      </c>
      <c r="B179" t="s">
        <v>1</v>
      </c>
      <c r="C179" t="s">
        <v>2</v>
      </c>
      <c r="D179" t="s">
        <v>3</v>
      </c>
      <c r="E179" t="s">
        <v>4</v>
      </c>
      <c r="F179" t="s">
        <v>293</v>
      </c>
      <c r="G179" t="s">
        <v>294</v>
      </c>
      <c r="H179" t="s">
        <v>7</v>
      </c>
      <c r="I179" t="s">
        <v>8</v>
      </c>
      <c r="J179" t="s">
        <v>9</v>
      </c>
      <c r="K179" t="s">
        <v>17</v>
      </c>
      <c r="L179" t="s">
        <v>11</v>
      </c>
      <c r="M179" s="5">
        <v>66960.3</v>
      </c>
      <c r="N179" s="5">
        <v>0</v>
      </c>
      <c r="O179" s="5">
        <f t="shared" si="8"/>
        <v>66960.3</v>
      </c>
      <c r="P179" s="5">
        <v>0</v>
      </c>
      <c r="Q179" s="5">
        <f t="shared" si="9"/>
        <v>66960.3</v>
      </c>
      <c r="R179" s="5">
        <v>0</v>
      </c>
      <c r="S179" s="5">
        <v>55729.09</v>
      </c>
      <c r="T179" s="5">
        <v>55729.09</v>
      </c>
      <c r="U179" s="5">
        <f t="shared" si="10"/>
        <v>11231.210000000006</v>
      </c>
      <c r="V179" s="5">
        <f t="shared" si="11"/>
        <v>11231.210000000006</v>
      </c>
      <c r="W179" s="5">
        <v>11231.21</v>
      </c>
      <c r="X179" t="s">
        <v>18</v>
      </c>
    </row>
    <row r="180" spans="1:24" x14ac:dyDescent="0.2">
      <c r="A180" t="s">
        <v>0</v>
      </c>
      <c r="B180" t="s">
        <v>1</v>
      </c>
      <c r="C180" t="s">
        <v>2</v>
      </c>
      <c r="D180" t="s">
        <v>3</v>
      </c>
      <c r="E180" t="s">
        <v>4</v>
      </c>
      <c r="F180" t="s">
        <v>293</v>
      </c>
      <c r="G180" t="s">
        <v>294</v>
      </c>
      <c r="H180" t="s">
        <v>7</v>
      </c>
      <c r="I180" t="s">
        <v>8</v>
      </c>
      <c r="J180" t="s">
        <v>9</v>
      </c>
      <c r="K180" t="s">
        <v>19</v>
      </c>
      <c r="L180" t="s">
        <v>11</v>
      </c>
      <c r="M180" s="5">
        <v>7260</v>
      </c>
      <c r="N180" s="5">
        <v>0</v>
      </c>
      <c r="O180" s="5">
        <f t="shared" si="8"/>
        <v>7260</v>
      </c>
      <c r="P180" s="5">
        <v>-3760.51</v>
      </c>
      <c r="Q180" s="5">
        <f t="shared" si="9"/>
        <v>3499.49</v>
      </c>
      <c r="R180" s="5">
        <v>0</v>
      </c>
      <c r="S180" s="5">
        <v>2628</v>
      </c>
      <c r="T180" s="5">
        <v>2628</v>
      </c>
      <c r="U180" s="5">
        <f t="shared" si="10"/>
        <v>4632</v>
      </c>
      <c r="V180" s="5">
        <f t="shared" si="11"/>
        <v>4632</v>
      </c>
      <c r="W180" s="5">
        <v>871.49</v>
      </c>
      <c r="X180" t="s">
        <v>20</v>
      </c>
    </row>
    <row r="181" spans="1:24" x14ac:dyDescent="0.2">
      <c r="A181" t="s">
        <v>0</v>
      </c>
      <c r="B181" t="s">
        <v>1</v>
      </c>
      <c r="C181" t="s">
        <v>2</v>
      </c>
      <c r="D181" t="s">
        <v>3</v>
      </c>
      <c r="E181" t="s">
        <v>4</v>
      </c>
      <c r="F181" t="s">
        <v>293</v>
      </c>
      <c r="G181" t="s">
        <v>294</v>
      </c>
      <c r="H181" t="s">
        <v>7</v>
      </c>
      <c r="I181" t="s">
        <v>8</v>
      </c>
      <c r="J181" t="s">
        <v>9</v>
      </c>
      <c r="K181" t="s">
        <v>21</v>
      </c>
      <c r="L181" t="s">
        <v>11</v>
      </c>
      <c r="M181" s="5">
        <v>58080</v>
      </c>
      <c r="N181" s="5">
        <v>0</v>
      </c>
      <c r="O181" s="5">
        <f t="shared" si="8"/>
        <v>58080</v>
      </c>
      <c r="P181" s="5">
        <v>-26516.29</v>
      </c>
      <c r="Q181" s="5">
        <f t="shared" si="9"/>
        <v>31563.71</v>
      </c>
      <c r="R181" s="5">
        <v>0</v>
      </c>
      <c r="S181" s="5">
        <v>23144</v>
      </c>
      <c r="T181" s="5">
        <v>23144</v>
      </c>
      <c r="U181" s="5">
        <f t="shared" si="10"/>
        <v>34936</v>
      </c>
      <c r="V181" s="5">
        <f t="shared" si="11"/>
        <v>34936</v>
      </c>
      <c r="W181" s="5">
        <v>8419.7099999999991</v>
      </c>
      <c r="X181" t="s">
        <v>22</v>
      </c>
    </row>
    <row r="182" spans="1:24" x14ac:dyDescent="0.2">
      <c r="A182" t="s">
        <v>0</v>
      </c>
      <c r="B182" t="s">
        <v>1</v>
      </c>
      <c r="C182" t="s">
        <v>2</v>
      </c>
      <c r="D182" t="s">
        <v>3</v>
      </c>
      <c r="E182" t="s">
        <v>4</v>
      </c>
      <c r="F182" t="s">
        <v>293</v>
      </c>
      <c r="G182" t="s">
        <v>294</v>
      </c>
      <c r="H182" t="s">
        <v>7</v>
      </c>
      <c r="I182" t="s">
        <v>8</v>
      </c>
      <c r="J182" t="s">
        <v>9</v>
      </c>
      <c r="K182" t="s">
        <v>23</v>
      </c>
      <c r="L182" t="s">
        <v>11</v>
      </c>
      <c r="M182" s="5">
        <v>1913.79</v>
      </c>
      <c r="N182" s="5">
        <v>0</v>
      </c>
      <c r="O182" s="5">
        <f t="shared" si="8"/>
        <v>1913.79</v>
      </c>
      <c r="P182" s="5">
        <v>-205.96</v>
      </c>
      <c r="Q182" s="5">
        <f t="shared" si="9"/>
        <v>1707.83</v>
      </c>
      <c r="R182" s="5">
        <v>0</v>
      </c>
      <c r="S182" s="5">
        <v>1128</v>
      </c>
      <c r="T182" s="5">
        <v>1128</v>
      </c>
      <c r="U182" s="5">
        <f t="shared" si="10"/>
        <v>785.79</v>
      </c>
      <c r="V182" s="5">
        <f t="shared" si="11"/>
        <v>785.79</v>
      </c>
      <c r="W182" s="5">
        <v>579.83000000000004</v>
      </c>
      <c r="X182" t="s">
        <v>24</v>
      </c>
    </row>
    <row r="183" spans="1:24" x14ac:dyDescent="0.2">
      <c r="A183" t="s">
        <v>0</v>
      </c>
      <c r="B183" t="s">
        <v>1</v>
      </c>
      <c r="C183" t="s">
        <v>2</v>
      </c>
      <c r="D183" t="s">
        <v>3</v>
      </c>
      <c r="E183" t="s">
        <v>4</v>
      </c>
      <c r="F183" t="s">
        <v>293</v>
      </c>
      <c r="G183" t="s">
        <v>294</v>
      </c>
      <c r="H183" t="s">
        <v>7</v>
      </c>
      <c r="I183" t="s">
        <v>8</v>
      </c>
      <c r="J183" t="s">
        <v>9</v>
      </c>
      <c r="K183" t="s">
        <v>25</v>
      </c>
      <c r="L183" t="s">
        <v>11</v>
      </c>
      <c r="M183" s="5">
        <v>11482.71</v>
      </c>
      <c r="N183" s="5">
        <v>0</v>
      </c>
      <c r="O183" s="5">
        <f t="shared" si="8"/>
        <v>11482.71</v>
      </c>
      <c r="P183" s="5">
        <v>-1598.2</v>
      </c>
      <c r="Q183" s="5">
        <f t="shared" si="9"/>
        <v>9884.5099999999984</v>
      </c>
      <c r="R183" s="5">
        <v>0</v>
      </c>
      <c r="S183" s="5">
        <v>6525.29</v>
      </c>
      <c r="T183" s="5">
        <v>6525.29</v>
      </c>
      <c r="U183" s="5">
        <f t="shared" si="10"/>
        <v>4957.4199999999992</v>
      </c>
      <c r="V183" s="5">
        <f t="shared" si="11"/>
        <v>4957.4199999999992</v>
      </c>
      <c r="W183" s="5">
        <v>3359.22</v>
      </c>
      <c r="X183" t="s">
        <v>26</v>
      </c>
    </row>
    <row r="184" spans="1:24" x14ac:dyDescent="0.2">
      <c r="A184" t="s">
        <v>0</v>
      </c>
      <c r="B184" t="s">
        <v>1</v>
      </c>
      <c r="C184" t="s">
        <v>2</v>
      </c>
      <c r="D184" t="s">
        <v>3</v>
      </c>
      <c r="E184" t="s">
        <v>4</v>
      </c>
      <c r="F184" t="s">
        <v>293</v>
      </c>
      <c r="G184" t="s">
        <v>294</v>
      </c>
      <c r="H184" t="s">
        <v>7</v>
      </c>
      <c r="I184" t="s">
        <v>8</v>
      </c>
      <c r="J184" t="s">
        <v>9</v>
      </c>
      <c r="K184" t="s">
        <v>27</v>
      </c>
      <c r="L184" t="s">
        <v>11</v>
      </c>
      <c r="M184" s="5">
        <v>5618.63</v>
      </c>
      <c r="N184" s="5">
        <v>9321.16</v>
      </c>
      <c r="O184" s="5">
        <f t="shared" si="8"/>
        <v>14939.79</v>
      </c>
      <c r="P184" s="5">
        <v>8945.99</v>
      </c>
      <c r="Q184" s="5">
        <f t="shared" si="9"/>
        <v>23885.78</v>
      </c>
      <c r="R184" s="5">
        <v>0</v>
      </c>
      <c r="S184" s="5">
        <v>14939.79</v>
      </c>
      <c r="T184" s="5">
        <v>14939.79</v>
      </c>
      <c r="U184" s="5">
        <f t="shared" si="10"/>
        <v>0</v>
      </c>
      <c r="V184" s="5">
        <f t="shared" si="11"/>
        <v>0</v>
      </c>
      <c r="W184" s="5">
        <v>8945.99</v>
      </c>
      <c r="X184" t="s">
        <v>28</v>
      </c>
    </row>
    <row r="185" spans="1:24" x14ac:dyDescent="0.2">
      <c r="A185" t="s">
        <v>0</v>
      </c>
      <c r="B185" t="s">
        <v>1</v>
      </c>
      <c r="C185" t="s">
        <v>2</v>
      </c>
      <c r="D185" t="s">
        <v>3</v>
      </c>
      <c r="E185" t="s">
        <v>4</v>
      </c>
      <c r="F185" t="s">
        <v>293</v>
      </c>
      <c r="G185" t="s">
        <v>294</v>
      </c>
      <c r="H185" t="s">
        <v>7</v>
      </c>
      <c r="I185" t="s">
        <v>8</v>
      </c>
      <c r="J185" t="s">
        <v>9</v>
      </c>
      <c r="K185" t="s">
        <v>29</v>
      </c>
      <c r="L185" t="s">
        <v>11</v>
      </c>
      <c r="M185" s="5">
        <v>18437.34</v>
      </c>
      <c r="N185" s="5">
        <v>0</v>
      </c>
      <c r="O185" s="5">
        <f t="shared" si="8"/>
        <v>18437.34</v>
      </c>
      <c r="P185" s="5">
        <v>-6437.41</v>
      </c>
      <c r="Q185" s="5">
        <f t="shared" si="9"/>
        <v>11999.93</v>
      </c>
      <c r="R185" s="5">
        <v>0</v>
      </c>
      <c r="S185" s="5">
        <v>6719.96</v>
      </c>
      <c r="T185" s="5">
        <v>6719.96</v>
      </c>
      <c r="U185" s="5">
        <f t="shared" si="10"/>
        <v>11717.380000000001</v>
      </c>
      <c r="V185" s="5">
        <f t="shared" si="11"/>
        <v>11717.380000000001</v>
      </c>
      <c r="W185" s="5">
        <v>5279.97</v>
      </c>
      <c r="X185" t="s">
        <v>30</v>
      </c>
    </row>
    <row r="186" spans="1:24" x14ac:dyDescent="0.2">
      <c r="A186" t="s">
        <v>0</v>
      </c>
      <c r="B186" t="s">
        <v>1</v>
      </c>
      <c r="C186" t="s">
        <v>2</v>
      </c>
      <c r="D186" t="s">
        <v>3</v>
      </c>
      <c r="E186" t="s">
        <v>4</v>
      </c>
      <c r="F186" t="s">
        <v>293</v>
      </c>
      <c r="G186" t="s">
        <v>294</v>
      </c>
      <c r="H186" t="s">
        <v>7</v>
      </c>
      <c r="I186" t="s">
        <v>8</v>
      </c>
      <c r="J186" t="s">
        <v>9</v>
      </c>
      <c r="K186" t="s">
        <v>31</v>
      </c>
      <c r="L186" t="s">
        <v>11</v>
      </c>
      <c r="M186" s="5">
        <v>4121.46</v>
      </c>
      <c r="N186" s="5">
        <v>848.01</v>
      </c>
      <c r="O186" s="5">
        <f t="shared" si="8"/>
        <v>4969.47</v>
      </c>
      <c r="P186" s="5">
        <v>3643.9</v>
      </c>
      <c r="Q186" s="5">
        <f t="shared" si="9"/>
        <v>8613.3700000000008</v>
      </c>
      <c r="R186" s="5">
        <v>0</v>
      </c>
      <c r="S186" s="5">
        <v>4969.47</v>
      </c>
      <c r="T186" s="5">
        <v>4969.47</v>
      </c>
      <c r="U186" s="5">
        <f t="shared" si="10"/>
        <v>0</v>
      </c>
      <c r="V186" s="5">
        <f t="shared" si="11"/>
        <v>0</v>
      </c>
      <c r="W186" s="5">
        <v>3643.9</v>
      </c>
      <c r="X186" t="s">
        <v>32</v>
      </c>
    </row>
    <row r="187" spans="1:24" x14ac:dyDescent="0.2">
      <c r="A187" t="s">
        <v>0</v>
      </c>
      <c r="B187" t="s">
        <v>1</v>
      </c>
      <c r="C187" t="s">
        <v>2</v>
      </c>
      <c r="D187" t="s">
        <v>3</v>
      </c>
      <c r="E187" t="s">
        <v>4</v>
      </c>
      <c r="F187" t="s">
        <v>293</v>
      </c>
      <c r="G187" t="s">
        <v>294</v>
      </c>
      <c r="H187" t="s">
        <v>7</v>
      </c>
      <c r="I187" t="s">
        <v>8</v>
      </c>
      <c r="J187" t="s">
        <v>9</v>
      </c>
      <c r="K187" t="s">
        <v>33</v>
      </c>
      <c r="L187" t="s">
        <v>11</v>
      </c>
      <c r="M187" s="5">
        <v>9242.93</v>
      </c>
      <c r="N187" s="5">
        <v>0</v>
      </c>
      <c r="O187" s="5">
        <f t="shared" si="8"/>
        <v>9242.93</v>
      </c>
      <c r="P187" s="5">
        <v>-1941.14</v>
      </c>
      <c r="Q187" s="5">
        <f t="shared" si="9"/>
        <v>7301.79</v>
      </c>
      <c r="R187" s="5">
        <v>0</v>
      </c>
      <c r="S187" s="5">
        <v>4920.67</v>
      </c>
      <c r="T187" s="5">
        <v>4920.67</v>
      </c>
      <c r="U187" s="5">
        <f t="shared" si="10"/>
        <v>4322.26</v>
      </c>
      <c r="V187" s="5">
        <f t="shared" si="11"/>
        <v>4322.26</v>
      </c>
      <c r="W187" s="5">
        <v>2381.12</v>
      </c>
      <c r="X187" t="s">
        <v>34</v>
      </c>
    </row>
    <row r="188" spans="1:24" x14ac:dyDescent="0.2">
      <c r="A188" t="s">
        <v>0</v>
      </c>
      <c r="B188" t="s">
        <v>1</v>
      </c>
      <c r="C188" t="s">
        <v>2</v>
      </c>
      <c r="D188" t="s">
        <v>3</v>
      </c>
      <c r="E188" t="s">
        <v>4</v>
      </c>
      <c r="F188" t="s">
        <v>293</v>
      </c>
      <c r="G188" t="s">
        <v>294</v>
      </c>
      <c r="H188" t="s">
        <v>7</v>
      </c>
      <c r="I188" t="s">
        <v>8</v>
      </c>
      <c r="J188" t="s">
        <v>9</v>
      </c>
      <c r="K188" t="s">
        <v>35</v>
      </c>
      <c r="L188" t="s">
        <v>11</v>
      </c>
      <c r="M188" s="5">
        <v>240936.49</v>
      </c>
      <c r="N188" s="5">
        <v>0</v>
      </c>
      <c r="O188" s="5">
        <f t="shared" si="8"/>
        <v>240936.49</v>
      </c>
      <c r="P188" s="5">
        <v>-24215.01</v>
      </c>
      <c r="Q188" s="5">
        <f t="shared" si="9"/>
        <v>216721.47999999998</v>
      </c>
      <c r="R188" s="5">
        <v>0</v>
      </c>
      <c r="S188" s="5">
        <v>142868.79</v>
      </c>
      <c r="T188" s="5">
        <v>142868.79</v>
      </c>
      <c r="U188" s="5">
        <f t="shared" si="10"/>
        <v>98067.699999999983</v>
      </c>
      <c r="V188" s="5">
        <f t="shared" si="11"/>
        <v>98067.699999999983</v>
      </c>
      <c r="W188" s="5">
        <v>73852.69</v>
      </c>
      <c r="X188" t="s">
        <v>36</v>
      </c>
    </row>
    <row r="189" spans="1:24" x14ac:dyDescent="0.2">
      <c r="A189" t="s">
        <v>0</v>
      </c>
      <c r="B189" t="s">
        <v>1</v>
      </c>
      <c r="C189" t="s">
        <v>2</v>
      </c>
      <c r="D189" t="s">
        <v>3</v>
      </c>
      <c r="E189" t="s">
        <v>4</v>
      </c>
      <c r="F189" t="s">
        <v>293</v>
      </c>
      <c r="G189" t="s">
        <v>294</v>
      </c>
      <c r="H189" t="s">
        <v>7</v>
      </c>
      <c r="I189" t="s">
        <v>8</v>
      </c>
      <c r="J189" t="s">
        <v>9</v>
      </c>
      <c r="K189" t="s">
        <v>37</v>
      </c>
      <c r="L189" t="s">
        <v>11</v>
      </c>
      <c r="M189" s="5">
        <v>159980.42000000001</v>
      </c>
      <c r="N189" s="5">
        <v>0</v>
      </c>
      <c r="O189" s="5">
        <f t="shared" si="8"/>
        <v>159980.42000000001</v>
      </c>
      <c r="P189" s="5">
        <v>-31313.66</v>
      </c>
      <c r="Q189" s="5">
        <f t="shared" si="9"/>
        <v>128666.76000000001</v>
      </c>
      <c r="R189" s="5">
        <v>0</v>
      </c>
      <c r="S189" s="5">
        <v>84993.23</v>
      </c>
      <c r="T189" s="5">
        <v>84993.23</v>
      </c>
      <c r="U189" s="5">
        <f t="shared" si="10"/>
        <v>74987.190000000017</v>
      </c>
      <c r="V189" s="5">
        <f t="shared" si="11"/>
        <v>74987.190000000017</v>
      </c>
      <c r="W189" s="5">
        <v>43673.53</v>
      </c>
      <c r="X189" t="s">
        <v>38</v>
      </c>
    </row>
    <row r="190" spans="1:24" x14ac:dyDescent="0.2">
      <c r="A190" t="s">
        <v>0</v>
      </c>
      <c r="B190" t="s">
        <v>1</v>
      </c>
      <c r="C190" t="s">
        <v>2</v>
      </c>
      <c r="D190" t="s">
        <v>3</v>
      </c>
      <c r="E190" t="s">
        <v>4</v>
      </c>
      <c r="F190" t="s">
        <v>293</v>
      </c>
      <c r="G190" t="s">
        <v>294</v>
      </c>
      <c r="H190" t="s">
        <v>7</v>
      </c>
      <c r="I190" t="s">
        <v>8</v>
      </c>
      <c r="J190" t="s">
        <v>9</v>
      </c>
      <c r="K190" t="s">
        <v>39</v>
      </c>
      <c r="L190" t="s">
        <v>11</v>
      </c>
      <c r="M190" s="5">
        <v>20289.509999999998</v>
      </c>
      <c r="N190" s="5">
        <v>0</v>
      </c>
      <c r="O190" s="5">
        <f t="shared" si="8"/>
        <v>20289.509999999998</v>
      </c>
      <c r="P190" s="5">
        <v>0</v>
      </c>
      <c r="Q190" s="5">
        <f t="shared" si="9"/>
        <v>20289.509999999998</v>
      </c>
      <c r="R190" s="5">
        <v>0</v>
      </c>
      <c r="S190" s="5">
        <v>9051.8700000000008</v>
      </c>
      <c r="T190" s="5">
        <v>9051.8700000000008</v>
      </c>
      <c r="U190" s="5">
        <f t="shared" si="10"/>
        <v>11237.639999999998</v>
      </c>
      <c r="V190" s="5">
        <f t="shared" si="11"/>
        <v>11237.639999999998</v>
      </c>
      <c r="W190" s="5">
        <v>11237.64</v>
      </c>
      <c r="X190" t="s">
        <v>40</v>
      </c>
    </row>
    <row r="191" spans="1:24" x14ac:dyDescent="0.2">
      <c r="A191" t="s">
        <v>0</v>
      </c>
      <c r="B191" t="s">
        <v>1</v>
      </c>
      <c r="C191" t="s">
        <v>2</v>
      </c>
      <c r="D191" t="s">
        <v>3</v>
      </c>
      <c r="E191" t="s">
        <v>4</v>
      </c>
      <c r="F191" t="s">
        <v>293</v>
      </c>
      <c r="G191" t="s">
        <v>294</v>
      </c>
      <c r="H191" t="s">
        <v>7</v>
      </c>
      <c r="I191" t="s">
        <v>41</v>
      </c>
      <c r="J191" t="s">
        <v>42</v>
      </c>
      <c r="K191" t="s">
        <v>43</v>
      </c>
      <c r="L191" t="s">
        <v>44</v>
      </c>
      <c r="M191" s="5">
        <v>33000</v>
      </c>
      <c r="N191" s="5">
        <v>-7950.88</v>
      </c>
      <c r="O191" s="5">
        <f t="shared" si="8"/>
        <v>25049.119999999999</v>
      </c>
      <c r="P191" s="5">
        <v>0</v>
      </c>
      <c r="Q191" s="5">
        <f t="shared" si="9"/>
        <v>25049.119999999999</v>
      </c>
      <c r="R191" s="5">
        <v>0</v>
      </c>
      <c r="S191" s="5">
        <v>23549.119999999999</v>
      </c>
      <c r="T191" s="5">
        <v>18994.189999999999</v>
      </c>
      <c r="U191" s="5">
        <f t="shared" si="10"/>
        <v>1500</v>
      </c>
      <c r="V191" s="5">
        <f t="shared" si="11"/>
        <v>6054.93</v>
      </c>
      <c r="W191" s="5">
        <v>1500</v>
      </c>
      <c r="X191" t="s">
        <v>45</v>
      </c>
    </row>
    <row r="192" spans="1:24" x14ac:dyDescent="0.2">
      <c r="A192" t="s">
        <v>0</v>
      </c>
      <c r="B192" t="s">
        <v>1</v>
      </c>
      <c r="C192" t="s">
        <v>2</v>
      </c>
      <c r="D192" t="s">
        <v>3</v>
      </c>
      <c r="E192" t="s">
        <v>4</v>
      </c>
      <c r="F192" t="s">
        <v>293</v>
      </c>
      <c r="G192" t="s">
        <v>294</v>
      </c>
      <c r="H192" t="s">
        <v>7</v>
      </c>
      <c r="I192" t="s">
        <v>41</v>
      </c>
      <c r="J192" t="s">
        <v>42</v>
      </c>
      <c r="K192" t="s">
        <v>46</v>
      </c>
      <c r="L192" t="s">
        <v>44</v>
      </c>
      <c r="M192" s="5">
        <v>30000</v>
      </c>
      <c r="N192" s="5">
        <v>0</v>
      </c>
      <c r="O192" s="5">
        <f t="shared" si="8"/>
        <v>30000</v>
      </c>
      <c r="P192" s="5">
        <v>-4375.2700000000004</v>
      </c>
      <c r="Q192" s="5">
        <f t="shared" si="9"/>
        <v>25624.73</v>
      </c>
      <c r="R192" s="5">
        <v>0</v>
      </c>
      <c r="S192" s="5">
        <v>21000</v>
      </c>
      <c r="T192" s="5">
        <v>15590.81</v>
      </c>
      <c r="U192" s="5">
        <f t="shared" si="10"/>
        <v>9000</v>
      </c>
      <c r="V192" s="5">
        <f t="shared" si="11"/>
        <v>14409.19</v>
      </c>
      <c r="W192" s="5">
        <v>4624.7299999999996</v>
      </c>
      <c r="X192" t="s">
        <v>47</v>
      </c>
    </row>
    <row r="193" spans="1:24" x14ac:dyDescent="0.2">
      <c r="A193" t="s">
        <v>0</v>
      </c>
      <c r="B193" t="s">
        <v>1</v>
      </c>
      <c r="C193" t="s">
        <v>2</v>
      </c>
      <c r="D193" t="s">
        <v>3</v>
      </c>
      <c r="E193" t="s">
        <v>4</v>
      </c>
      <c r="F193" t="s">
        <v>293</v>
      </c>
      <c r="G193" t="s">
        <v>294</v>
      </c>
      <c r="H193" t="s">
        <v>7</v>
      </c>
      <c r="I193" t="s">
        <v>41</v>
      </c>
      <c r="J193" t="s">
        <v>42</v>
      </c>
      <c r="K193" t="s">
        <v>48</v>
      </c>
      <c r="L193" t="s">
        <v>44</v>
      </c>
      <c r="M193" s="5">
        <v>12000</v>
      </c>
      <c r="N193" s="5">
        <v>0</v>
      </c>
      <c r="O193" s="5">
        <f t="shared" si="8"/>
        <v>12000</v>
      </c>
      <c r="P193" s="5">
        <v>-6352.87</v>
      </c>
      <c r="Q193" s="5">
        <f t="shared" si="9"/>
        <v>5647.13</v>
      </c>
      <c r="R193" s="5">
        <v>0</v>
      </c>
      <c r="S193" s="5">
        <v>5647.13</v>
      </c>
      <c r="T193" s="5">
        <v>5136.8900000000003</v>
      </c>
      <c r="U193" s="5">
        <f t="shared" si="10"/>
        <v>6352.87</v>
      </c>
      <c r="V193" s="5">
        <f t="shared" si="11"/>
        <v>6863.11</v>
      </c>
      <c r="W193" s="5">
        <v>0</v>
      </c>
      <c r="X193" t="s">
        <v>49</v>
      </c>
    </row>
    <row r="194" spans="1:24" x14ac:dyDescent="0.2">
      <c r="A194" t="s">
        <v>0</v>
      </c>
      <c r="B194" t="s">
        <v>1</v>
      </c>
      <c r="C194" t="s">
        <v>2</v>
      </c>
      <c r="D194" t="s">
        <v>3</v>
      </c>
      <c r="E194" t="s">
        <v>4</v>
      </c>
      <c r="F194" t="s">
        <v>293</v>
      </c>
      <c r="G194" t="s">
        <v>294</v>
      </c>
      <c r="H194" t="s">
        <v>7</v>
      </c>
      <c r="I194" t="s">
        <v>41</v>
      </c>
      <c r="J194" t="s">
        <v>42</v>
      </c>
      <c r="K194" t="s">
        <v>295</v>
      </c>
      <c r="L194" t="s">
        <v>44</v>
      </c>
      <c r="M194" s="5">
        <v>25</v>
      </c>
      <c r="N194" s="5">
        <v>0</v>
      </c>
      <c r="O194" s="5">
        <f t="shared" si="8"/>
        <v>25</v>
      </c>
      <c r="P194" s="5">
        <v>-25</v>
      </c>
      <c r="Q194" s="5">
        <f t="shared" si="9"/>
        <v>0</v>
      </c>
      <c r="R194" s="5">
        <v>0</v>
      </c>
      <c r="S194" s="5">
        <v>0</v>
      </c>
      <c r="T194" s="5">
        <v>0</v>
      </c>
      <c r="U194" s="5">
        <f t="shared" si="10"/>
        <v>25</v>
      </c>
      <c r="V194" s="5">
        <f t="shared" si="11"/>
        <v>25</v>
      </c>
      <c r="W194" s="5">
        <v>0</v>
      </c>
      <c r="X194" t="s">
        <v>296</v>
      </c>
    </row>
    <row r="195" spans="1:24" x14ac:dyDescent="0.2">
      <c r="A195" t="s">
        <v>0</v>
      </c>
      <c r="B195" t="s">
        <v>1</v>
      </c>
      <c r="C195" t="s">
        <v>2</v>
      </c>
      <c r="D195" t="s">
        <v>3</v>
      </c>
      <c r="E195" t="s">
        <v>4</v>
      </c>
      <c r="F195" t="s">
        <v>293</v>
      </c>
      <c r="G195" t="s">
        <v>294</v>
      </c>
      <c r="H195" t="s">
        <v>7</v>
      </c>
      <c r="I195" t="s">
        <v>41</v>
      </c>
      <c r="J195" t="s">
        <v>42</v>
      </c>
      <c r="K195" t="s">
        <v>50</v>
      </c>
      <c r="L195" t="s">
        <v>44</v>
      </c>
      <c r="M195" s="5">
        <v>95000</v>
      </c>
      <c r="N195" s="5">
        <v>-8500</v>
      </c>
      <c r="O195" s="5">
        <f t="shared" ref="O195:O258" si="12">+M195+N195</f>
        <v>86500</v>
      </c>
      <c r="P195" s="5">
        <v>-3363.37</v>
      </c>
      <c r="Q195" s="5">
        <f t="shared" ref="Q195:Q258" si="13">+O195+P195</f>
        <v>83136.63</v>
      </c>
      <c r="R195" s="5">
        <v>0</v>
      </c>
      <c r="S195" s="5">
        <v>83136.63</v>
      </c>
      <c r="T195" s="5">
        <v>21474.97</v>
      </c>
      <c r="U195" s="5">
        <f t="shared" ref="U195:U258" si="14">+O195-S195</f>
        <v>3363.3699999999953</v>
      </c>
      <c r="V195" s="5">
        <f t="shared" ref="V195:V258" si="15">+O195-T195</f>
        <v>65025.03</v>
      </c>
      <c r="W195" s="5">
        <v>0</v>
      </c>
      <c r="X195" t="s">
        <v>51</v>
      </c>
    </row>
    <row r="196" spans="1:24" x14ac:dyDescent="0.2">
      <c r="A196" t="s">
        <v>0</v>
      </c>
      <c r="B196" t="s">
        <v>1</v>
      </c>
      <c r="C196" t="s">
        <v>2</v>
      </c>
      <c r="D196" t="s">
        <v>3</v>
      </c>
      <c r="E196" t="s">
        <v>4</v>
      </c>
      <c r="F196" t="s">
        <v>293</v>
      </c>
      <c r="G196" t="s">
        <v>294</v>
      </c>
      <c r="H196" t="s">
        <v>7</v>
      </c>
      <c r="I196" t="s">
        <v>41</v>
      </c>
      <c r="J196" t="s">
        <v>42</v>
      </c>
      <c r="K196" t="s">
        <v>52</v>
      </c>
      <c r="L196" t="s">
        <v>44</v>
      </c>
      <c r="M196" s="5">
        <v>2000</v>
      </c>
      <c r="N196" s="5">
        <v>0</v>
      </c>
      <c r="O196" s="5">
        <f t="shared" si="12"/>
        <v>2000</v>
      </c>
      <c r="P196" s="5">
        <v>0</v>
      </c>
      <c r="Q196" s="5">
        <f t="shared" si="13"/>
        <v>2000</v>
      </c>
      <c r="R196" s="5">
        <v>0</v>
      </c>
      <c r="S196" s="5">
        <v>0</v>
      </c>
      <c r="T196" s="5">
        <v>0</v>
      </c>
      <c r="U196" s="5">
        <f t="shared" si="14"/>
        <v>2000</v>
      </c>
      <c r="V196" s="5">
        <f t="shared" si="15"/>
        <v>2000</v>
      </c>
      <c r="W196" s="5">
        <v>2000</v>
      </c>
      <c r="X196" t="s">
        <v>53</v>
      </c>
    </row>
    <row r="197" spans="1:24" x14ac:dyDescent="0.2">
      <c r="A197" t="s">
        <v>0</v>
      </c>
      <c r="B197" t="s">
        <v>1</v>
      </c>
      <c r="C197" t="s">
        <v>2</v>
      </c>
      <c r="D197" t="s">
        <v>3</v>
      </c>
      <c r="E197" t="s">
        <v>4</v>
      </c>
      <c r="F197" t="s">
        <v>293</v>
      </c>
      <c r="G197" t="s">
        <v>294</v>
      </c>
      <c r="H197" t="s">
        <v>7</v>
      </c>
      <c r="I197" t="s">
        <v>41</v>
      </c>
      <c r="J197" t="s">
        <v>42</v>
      </c>
      <c r="K197" t="s">
        <v>54</v>
      </c>
      <c r="L197" t="s">
        <v>44</v>
      </c>
      <c r="M197" s="5">
        <v>55000</v>
      </c>
      <c r="N197" s="5">
        <v>0</v>
      </c>
      <c r="O197" s="5">
        <f t="shared" si="12"/>
        <v>55000</v>
      </c>
      <c r="P197" s="5">
        <v>-29294.93</v>
      </c>
      <c r="Q197" s="5">
        <f t="shared" si="13"/>
        <v>25705.07</v>
      </c>
      <c r="R197" s="5">
        <v>0</v>
      </c>
      <c r="S197" s="5">
        <v>8345.01</v>
      </c>
      <c r="T197" s="5">
        <v>6340.6</v>
      </c>
      <c r="U197" s="5">
        <f t="shared" si="14"/>
        <v>46654.99</v>
      </c>
      <c r="V197" s="5">
        <f t="shared" si="15"/>
        <v>48659.4</v>
      </c>
      <c r="W197" s="5">
        <v>17360.060000000001</v>
      </c>
      <c r="X197" t="s">
        <v>55</v>
      </c>
    </row>
    <row r="198" spans="1:24" x14ac:dyDescent="0.2">
      <c r="A198" t="s">
        <v>0</v>
      </c>
      <c r="B198" t="s">
        <v>1</v>
      </c>
      <c r="C198" t="s">
        <v>2</v>
      </c>
      <c r="D198" t="s">
        <v>3</v>
      </c>
      <c r="E198" t="s">
        <v>4</v>
      </c>
      <c r="F198" t="s">
        <v>293</v>
      </c>
      <c r="G198" t="s">
        <v>294</v>
      </c>
      <c r="H198" t="s">
        <v>7</v>
      </c>
      <c r="I198" t="s">
        <v>41</v>
      </c>
      <c r="J198" t="s">
        <v>42</v>
      </c>
      <c r="K198" t="s">
        <v>297</v>
      </c>
      <c r="L198" t="s">
        <v>44</v>
      </c>
      <c r="M198" s="5">
        <v>3000</v>
      </c>
      <c r="N198" s="5">
        <v>0</v>
      </c>
      <c r="O198" s="5">
        <f t="shared" si="12"/>
        <v>3000</v>
      </c>
      <c r="P198" s="5">
        <v>0</v>
      </c>
      <c r="Q198" s="5">
        <f t="shared" si="13"/>
        <v>3000</v>
      </c>
      <c r="R198" s="5">
        <v>0</v>
      </c>
      <c r="S198" s="5">
        <v>0</v>
      </c>
      <c r="T198" s="5">
        <v>0</v>
      </c>
      <c r="U198" s="5">
        <f t="shared" si="14"/>
        <v>3000</v>
      </c>
      <c r="V198" s="5">
        <f t="shared" si="15"/>
        <v>3000</v>
      </c>
      <c r="W198" s="5">
        <v>3000</v>
      </c>
      <c r="X198" t="s">
        <v>298</v>
      </c>
    </row>
    <row r="199" spans="1:24" x14ac:dyDescent="0.2">
      <c r="A199" t="s">
        <v>0</v>
      </c>
      <c r="B199" t="s">
        <v>1</v>
      </c>
      <c r="C199" t="s">
        <v>2</v>
      </c>
      <c r="D199" t="s">
        <v>3</v>
      </c>
      <c r="E199" t="s">
        <v>4</v>
      </c>
      <c r="F199" t="s">
        <v>293</v>
      </c>
      <c r="G199" t="s">
        <v>294</v>
      </c>
      <c r="H199" t="s">
        <v>7</v>
      </c>
      <c r="I199" t="s">
        <v>41</v>
      </c>
      <c r="J199" t="s">
        <v>42</v>
      </c>
      <c r="K199" t="s">
        <v>56</v>
      </c>
      <c r="L199" t="s">
        <v>44</v>
      </c>
      <c r="M199" s="5">
        <v>525000</v>
      </c>
      <c r="N199" s="5">
        <v>0</v>
      </c>
      <c r="O199" s="5">
        <f t="shared" si="12"/>
        <v>525000</v>
      </c>
      <c r="P199" s="5">
        <v>-85239.33</v>
      </c>
      <c r="Q199" s="5">
        <f t="shared" si="13"/>
        <v>439760.67</v>
      </c>
      <c r="R199" s="5">
        <v>0</v>
      </c>
      <c r="S199" s="5">
        <v>416605.12</v>
      </c>
      <c r="T199" s="5">
        <v>282290.49</v>
      </c>
      <c r="U199" s="5">
        <f t="shared" si="14"/>
        <v>108394.88</v>
      </c>
      <c r="V199" s="5">
        <f t="shared" si="15"/>
        <v>242709.51</v>
      </c>
      <c r="W199" s="5">
        <v>23155.55</v>
      </c>
      <c r="X199" t="s">
        <v>57</v>
      </c>
    </row>
    <row r="200" spans="1:24" x14ac:dyDescent="0.2">
      <c r="A200" t="s">
        <v>0</v>
      </c>
      <c r="B200" t="s">
        <v>1</v>
      </c>
      <c r="C200" t="s">
        <v>2</v>
      </c>
      <c r="D200" t="s">
        <v>3</v>
      </c>
      <c r="E200" t="s">
        <v>4</v>
      </c>
      <c r="F200" t="s">
        <v>293</v>
      </c>
      <c r="G200" t="s">
        <v>294</v>
      </c>
      <c r="H200" t="s">
        <v>7</v>
      </c>
      <c r="I200" t="s">
        <v>41</v>
      </c>
      <c r="J200" t="s">
        <v>42</v>
      </c>
      <c r="K200" t="s">
        <v>58</v>
      </c>
      <c r="L200" t="s">
        <v>44</v>
      </c>
      <c r="M200" s="5">
        <v>157000</v>
      </c>
      <c r="N200" s="5">
        <v>0</v>
      </c>
      <c r="O200" s="5">
        <f t="shared" si="12"/>
        <v>157000</v>
      </c>
      <c r="P200" s="5">
        <v>-909.59</v>
      </c>
      <c r="Q200" s="5">
        <f t="shared" si="13"/>
        <v>156090.41</v>
      </c>
      <c r="R200" s="5">
        <v>0</v>
      </c>
      <c r="S200" s="5">
        <v>156090.41</v>
      </c>
      <c r="T200" s="5">
        <v>52030.12</v>
      </c>
      <c r="U200" s="5">
        <f t="shared" si="14"/>
        <v>909.58999999999651</v>
      </c>
      <c r="V200" s="5">
        <f t="shared" si="15"/>
        <v>104969.88</v>
      </c>
      <c r="W200" s="5">
        <v>0</v>
      </c>
      <c r="X200" t="s">
        <v>59</v>
      </c>
    </row>
    <row r="201" spans="1:24" x14ac:dyDescent="0.2">
      <c r="A201" t="s">
        <v>0</v>
      </c>
      <c r="B201" t="s">
        <v>1</v>
      </c>
      <c r="C201" t="s">
        <v>2</v>
      </c>
      <c r="D201" t="s">
        <v>3</v>
      </c>
      <c r="E201" t="s">
        <v>4</v>
      </c>
      <c r="F201" t="s">
        <v>293</v>
      </c>
      <c r="G201" t="s">
        <v>294</v>
      </c>
      <c r="H201" t="s">
        <v>7</v>
      </c>
      <c r="I201" t="s">
        <v>41</v>
      </c>
      <c r="J201" t="s">
        <v>42</v>
      </c>
      <c r="K201" t="s">
        <v>62</v>
      </c>
      <c r="L201" t="s">
        <v>44</v>
      </c>
      <c r="M201" s="5">
        <v>24000</v>
      </c>
      <c r="N201" s="5">
        <v>0</v>
      </c>
      <c r="O201" s="5">
        <f t="shared" si="12"/>
        <v>24000</v>
      </c>
      <c r="P201" s="5">
        <v>-24000</v>
      </c>
      <c r="Q201" s="5">
        <f t="shared" si="13"/>
        <v>0</v>
      </c>
      <c r="R201" s="5">
        <v>0</v>
      </c>
      <c r="S201" s="5">
        <v>0</v>
      </c>
      <c r="T201" s="5">
        <v>0</v>
      </c>
      <c r="U201" s="5">
        <f t="shared" si="14"/>
        <v>24000</v>
      </c>
      <c r="V201" s="5">
        <f t="shared" si="15"/>
        <v>24000</v>
      </c>
      <c r="W201" s="5">
        <v>0</v>
      </c>
      <c r="X201" t="s">
        <v>63</v>
      </c>
    </row>
    <row r="202" spans="1:24" x14ac:dyDescent="0.2">
      <c r="A202" t="s">
        <v>0</v>
      </c>
      <c r="B202" t="s">
        <v>1</v>
      </c>
      <c r="C202" t="s">
        <v>2</v>
      </c>
      <c r="D202" t="s">
        <v>3</v>
      </c>
      <c r="E202" t="s">
        <v>4</v>
      </c>
      <c r="F202" t="s">
        <v>293</v>
      </c>
      <c r="G202" t="s">
        <v>294</v>
      </c>
      <c r="H202" t="s">
        <v>7</v>
      </c>
      <c r="I202" t="s">
        <v>41</v>
      </c>
      <c r="J202" t="s">
        <v>42</v>
      </c>
      <c r="K202" t="s">
        <v>299</v>
      </c>
      <c r="L202" t="s">
        <v>44</v>
      </c>
      <c r="M202" s="5">
        <v>3000</v>
      </c>
      <c r="N202" s="5">
        <v>0</v>
      </c>
      <c r="O202" s="5">
        <f t="shared" si="12"/>
        <v>3000</v>
      </c>
      <c r="P202" s="5">
        <v>-3000</v>
      </c>
      <c r="Q202" s="5">
        <f t="shared" si="13"/>
        <v>0</v>
      </c>
      <c r="R202" s="5">
        <v>0</v>
      </c>
      <c r="S202" s="5">
        <v>0</v>
      </c>
      <c r="T202" s="5">
        <v>0</v>
      </c>
      <c r="U202" s="5">
        <f t="shared" si="14"/>
        <v>3000</v>
      </c>
      <c r="V202" s="5">
        <f t="shared" si="15"/>
        <v>3000</v>
      </c>
      <c r="W202" s="5">
        <v>0</v>
      </c>
      <c r="X202" t="s">
        <v>300</v>
      </c>
    </row>
    <row r="203" spans="1:24" x14ac:dyDescent="0.2">
      <c r="A203" t="s">
        <v>0</v>
      </c>
      <c r="B203" t="s">
        <v>1</v>
      </c>
      <c r="C203" t="s">
        <v>2</v>
      </c>
      <c r="D203" t="s">
        <v>3</v>
      </c>
      <c r="E203" t="s">
        <v>4</v>
      </c>
      <c r="F203" t="s">
        <v>293</v>
      </c>
      <c r="G203" t="s">
        <v>294</v>
      </c>
      <c r="H203" t="s">
        <v>7</v>
      </c>
      <c r="I203" t="s">
        <v>41</v>
      </c>
      <c r="J203" t="s">
        <v>42</v>
      </c>
      <c r="K203" t="s">
        <v>64</v>
      </c>
      <c r="L203" t="s">
        <v>44</v>
      </c>
      <c r="M203" s="5">
        <v>10000</v>
      </c>
      <c r="N203" s="5">
        <v>0</v>
      </c>
      <c r="O203" s="5">
        <f t="shared" si="12"/>
        <v>10000</v>
      </c>
      <c r="P203" s="5">
        <v>-3360</v>
      </c>
      <c r="Q203" s="5">
        <f t="shared" si="13"/>
        <v>6640</v>
      </c>
      <c r="R203" s="5">
        <v>3360</v>
      </c>
      <c r="S203" s="5">
        <v>28</v>
      </c>
      <c r="T203" s="5">
        <v>28</v>
      </c>
      <c r="U203" s="5">
        <f t="shared" si="14"/>
        <v>9972</v>
      </c>
      <c r="V203" s="5">
        <f t="shared" si="15"/>
        <v>9972</v>
      </c>
      <c r="W203" s="5">
        <v>3252</v>
      </c>
      <c r="X203" t="s">
        <v>65</v>
      </c>
    </row>
    <row r="204" spans="1:24" x14ac:dyDescent="0.2">
      <c r="A204" t="s">
        <v>0</v>
      </c>
      <c r="B204" t="s">
        <v>1</v>
      </c>
      <c r="C204" t="s">
        <v>2</v>
      </c>
      <c r="D204" t="s">
        <v>3</v>
      </c>
      <c r="E204" t="s">
        <v>4</v>
      </c>
      <c r="F204" t="s">
        <v>293</v>
      </c>
      <c r="G204" t="s">
        <v>294</v>
      </c>
      <c r="H204" t="s">
        <v>7</v>
      </c>
      <c r="I204" t="s">
        <v>41</v>
      </c>
      <c r="J204" t="s">
        <v>42</v>
      </c>
      <c r="K204" t="s">
        <v>66</v>
      </c>
      <c r="L204" t="s">
        <v>44</v>
      </c>
      <c r="M204" s="5">
        <v>11000</v>
      </c>
      <c r="N204" s="5">
        <v>8500</v>
      </c>
      <c r="O204" s="5">
        <f t="shared" si="12"/>
        <v>19500</v>
      </c>
      <c r="P204" s="5">
        <v>-5147.93</v>
      </c>
      <c r="Q204" s="5">
        <f t="shared" si="13"/>
        <v>14352.07</v>
      </c>
      <c r="R204" s="5">
        <v>0</v>
      </c>
      <c r="S204" s="5">
        <v>6348.07</v>
      </c>
      <c r="T204" s="5">
        <v>1341.19</v>
      </c>
      <c r="U204" s="5">
        <f t="shared" si="14"/>
        <v>13151.93</v>
      </c>
      <c r="V204" s="5">
        <f t="shared" si="15"/>
        <v>18158.810000000001</v>
      </c>
      <c r="W204" s="5">
        <v>8004</v>
      </c>
      <c r="X204" t="s">
        <v>67</v>
      </c>
    </row>
    <row r="205" spans="1:24" x14ac:dyDescent="0.2">
      <c r="A205" t="s">
        <v>0</v>
      </c>
      <c r="B205" t="s">
        <v>1</v>
      </c>
      <c r="C205" t="s">
        <v>2</v>
      </c>
      <c r="D205" t="s">
        <v>3</v>
      </c>
      <c r="E205" t="s">
        <v>4</v>
      </c>
      <c r="F205" t="s">
        <v>293</v>
      </c>
      <c r="G205" t="s">
        <v>294</v>
      </c>
      <c r="H205" t="s">
        <v>7</v>
      </c>
      <c r="I205" t="s">
        <v>41</v>
      </c>
      <c r="J205" t="s">
        <v>42</v>
      </c>
      <c r="K205" t="s">
        <v>68</v>
      </c>
      <c r="L205" t="s">
        <v>44</v>
      </c>
      <c r="M205" s="5">
        <v>76000</v>
      </c>
      <c r="N205" s="5">
        <v>0</v>
      </c>
      <c r="O205" s="5">
        <f t="shared" si="12"/>
        <v>76000</v>
      </c>
      <c r="P205" s="5">
        <v>-66583.66</v>
      </c>
      <c r="Q205" s="5">
        <f t="shared" si="13"/>
        <v>9416.3399999999965</v>
      </c>
      <c r="R205" s="5">
        <v>0</v>
      </c>
      <c r="S205" s="5">
        <v>9416.34</v>
      </c>
      <c r="T205" s="5">
        <v>9416.34</v>
      </c>
      <c r="U205" s="5">
        <f t="shared" si="14"/>
        <v>66583.66</v>
      </c>
      <c r="V205" s="5">
        <f t="shared" si="15"/>
        <v>66583.66</v>
      </c>
      <c r="W205" s="5">
        <v>0</v>
      </c>
      <c r="X205" t="s">
        <v>69</v>
      </c>
    </row>
    <row r="206" spans="1:24" x14ac:dyDescent="0.2">
      <c r="A206" t="s">
        <v>0</v>
      </c>
      <c r="B206" t="s">
        <v>1</v>
      </c>
      <c r="C206" t="s">
        <v>2</v>
      </c>
      <c r="D206" t="s">
        <v>3</v>
      </c>
      <c r="E206" t="s">
        <v>4</v>
      </c>
      <c r="F206" t="s">
        <v>293</v>
      </c>
      <c r="G206" t="s">
        <v>294</v>
      </c>
      <c r="H206" t="s">
        <v>7</v>
      </c>
      <c r="I206" t="s">
        <v>41</v>
      </c>
      <c r="J206" t="s">
        <v>42</v>
      </c>
      <c r="K206" t="s">
        <v>280</v>
      </c>
      <c r="L206" t="s">
        <v>44</v>
      </c>
      <c r="M206" s="5">
        <v>20</v>
      </c>
      <c r="N206" s="5">
        <v>0</v>
      </c>
      <c r="O206" s="5">
        <f t="shared" si="12"/>
        <v>20</v>
      </c>
      <c r="P206" s="5">
        <v>-20</v>
      </c>
      <c r="Q206" s="5">
        <f t="shared" si="13"/>
        <v>0</v>
      </c>
      <c r="R206" s="5">
        <v>0</v>
      </c>
      <c r="S206" s="5">
        <v>0</v>
      </c>
      <c r="T206" s="5">
        <v>0</v>
      </c>
      <c r="U206" s="5">
        <f t="shared" si="14"/>
        <v>20</v>
      </c>
      <c r="V206" s="5">
        <f t="shared" si="15"/>
        <v>20</v>
      </c>
      <c r="W206" s="5">
        <v>0</v>
      </c>
      <c r="X206" t="s">
        <v>301</v>
      </c>
    </row>
    <row r="207" spans="1:24" x14ac:dyDescent="0.2">
      <c r="A207" t="s">
        <v>0</v>
      </c>
      <c r="B207" t="s">
        <v>1</v>
      </c>
      <c r="C207" t="s">
        <v>2</v>
      </c>
      <c r="D207" t="s">
        <v>3</v>
      </c>
      <c r="E207" t="s">
        <v>4</v>
      </c>
      <c r="F207" t="s">
        <v>293</v>
      </c>
      <c r="G207" t="s">
        <v>294</v>
      </c>
      <c r="H207" t="s">
        <v>7</v>
      </c>
      <c r="I207" t="s">
        <v>41</v>
      </c>
      <c r="J207" t="s">
        <v>42</v>
      </c>
      <c r="K207" t="s">
        <v>74</v>
      </c>
      <c r="L207" t="s">
        <v>44</v>
      </c>
      <c r="M207" s="5">
        <v>16000</v>
      </c>
      <c r="N207" s="5">
        <v>0</v>
      </c>
      <c r="O207" s="5">
        <f t="shared" si="12"/>
        <v>16000</v>
      </c>
      <c r="P207" s="5">
        <v>0</v>
      </c>
      <c r="Q207" s="5">
        <f t="shared" si="13"/>
        <v>16000</v>
      </c>
      <c r="R207" s="5">
        <v>0</v>
      </c>
      <c r="S207" s="5">
        <v>7951.64</v>
      </c>
      <c r="T207" s="5">
        <v>5626.46</v>
      </c>
      <c r="U207" s="5">
        <f t="shared" si="14"/>
        <v>8048.36</v>
      </c>
      <c r="V207" s="5">
        <f t="shared" si="15"/>
        <v>10373.540000000001</v>
      </c>
      <c r="W207" s="5">
        <v>8048.36</v>
      </c>
      <c r="X207" t="s">
        <v>75</v>
      </c>
    </row>
    <row r="208" spans="1:24" x14ac:dyDescent="0.2">
      <c r="A208" t="s">
        <v>0</v>
      </c>
      <c r="B208" t="s">
        <v>1</v>
      </c>
      <c r="C208" t="s">
        <v>2</v>
      </c>
      <c r="D208" t="s">
        <v>3</v>
      </c>
      <c r="E208" t="s">
        <v>4</v>
      </c>
      <c r="F208" t="s">
        <v>293</v>
      </c>
      <c r="G208" t="s">
        <v>294</v>
      </c>
      <c r="H208" t="s">
        <v>7</v>
      </c>
      <c r="I208" t="s">
        <v>41</v>
      </c>
      <c r="J208" t="s">
        <v>42</v>
      </c>
      <c r="K208" t="s">
        <v>76</v>
      </c>
      <c r="L208" t="s">
        <v>44</v>
      </c>
      <c r="M208" s="5">
        <v>6000</v>
      </c>
      <c r="N208" s="5">
        <v>0</v>
      </c>
      <c r="O208" s="5">
        <f t="shared" si="12"/>
        <v>6000</v>
      </c>
      <c r="P208" s="5">
        <v>0</v>
      </c>
      <c r="Q208" s="5">
        <f t="shared" si="13"/>
        <v>6000</v>
      </c>
      <c r="R208" s="5">
        <v>283.32</v>
      </c>
      <c r="S208" s="5">
        <v>3858.88</v>
      </c>
      <c r="T208" s="5">
        <v>3546.18</v>
      </c>
      <c r="U208" s="5">
        <f t="shared" si="14"/>
        <v>2141.12</v>
      </c>
      <c r="V208" s="5">
        <f t="shared" si="15"/>
        <v>2453.8200000000002</v>
      </c>
      <c r="W208" s="5">
        <v>1857.8</v>
      </c>
      <c r="X208" t="s">
        <v>77</v>
      </c>
    </row>
    <row r="209" spans="1:24" x14ac:dyDescent="0.2">
      <c r="A209" t="s">
        <v>0</v>
      </c>
      <c r="B209" t="s">
        <v>1</v>
      </c>
      <c r="C209" t="s">
        <v>2</v>
      </c>
      <c r="D209" t="s">
        <v>3</v>
      </c>
      <c r="E209" t="s">
        <v>4</v>
      </c>
      <c r="F209" t="s">
        <v>293</v>
      </c>
      <c r="G209" t="s">
        <v>294</v>
      </c>
      <c r="H209" t="s">
        <v>7</v>
      </c>
      <c r="I209" t="s">
        <v>41</v>
      </c>
      <c r="J209" t="s">
        <v>42</v>
      </c>
      <c r="K209" t="s">
        <v>78</v>
      </c>
      <c r="L209" t="s">
        <v>44</v>
      </c>
      <c r="M209" s="5">
        <v>600</v>
      </c>
      <c r="N209" s="5">
        <v>0</v>
      </c>
      <c r="O209" s="5">
        <f t="shared" si="12"/>
        <v>600</v>
      </c>
      <c r="P209" s="5">
        <v>0</v>
      </c>
      <c r="Q209" s="5">
        <f t="shared" si="13"/>
        <v>600</v>
      </c>
      <c r="R209" s="5">
        <v>50.98</v>
      </c>
      <c r="S209" s="5">
        <v>383.2</v>
      </c>
      <c r="T209" s="5">
        <v>371.87</v>
      </c>
      <c r="U209" s="5">
        <f t="shared" si="14"/>
        <v>216.8</v>
      </c>
      <c r="V209" s="5">
        <f t="shared" si="15"/>
        <v>228.13</v>
      </c>
      <c r="W209" s="5">
        <v>165.82</v>
      </c>
      <c r="X209" t="s">
        <v>79</v>
      </c>
    </row>
    <row r="210" spans="1:24" x14ac:dyDescent="0.2">
      <c r="A210" t="s">
        <v>0</v>
      </c>
      <c r="B210" t="s">
        <v>1</v>
      </c>
      <c r="C210" t="s">
        <v>2</v>
      </c>
      <c r="D210" t="s">
        <v>3</v>
      </c>
      <c r="E210" t="s">
        <v>4</v>
      </c>
      <c r="F210" t="s">
        <v>293</v>
      </c>
      <c r="G210" t="s">
        <v>294</v>
      </c>
      <c r="H210" t="s">
        <v>7</v>
      </c>
      <c r="I210" t="s">
        <v>41</v>
      </c>
      <c r="J210" t="s">
        <v>42</v>
      </c>
      <c r="K210" t="s">
        <v>82</v>
      </c>
      <c r="L210" t="s">
        <v>44</v>
      </c>
      <c r="M210" s="5">
        <v>0</v>
      </c>
      <c r="N210" s="5">
        <v>7950.88</v>
      </c>
      <c r="O210" s="5">
        <f t="shared" si="12"/>
        <v>7950.88</v>
      </c>
      <c r="P210" s="5">
        <v>0</v>
      </c>
      <c r="Q210" s="5">
        <f t="shared" si="13"/>
        <v>7950.88</v>
      </c>
      <c r="R210" s="5">
        <v>0.01</v>
      </c>
      <c r="S210" s="5">
        <v>7950.87</v>
      </c>
      <c r="T210" s="5">
        <v>0</v>
      </c>
      <c r="U210" s="5">
        <f t="shared" si="14"/>
        <v>1.0000000000218279E-2</v>
      </c>
      <c r="V210" s="5">
        <f t="shared" si="15"/>
        <v>7950.88</v>
      </c>
      <c r="W210" s="5">
        <v>0</v>
      </c>
      <c r="X210" t="s">
        <v>83</v>
      </c>
    </row>
    <row r="211" spans="1:24" x14ac:dyDescent="0.2">
      <c r="A211" t="s">
        <v>0</v>
      </c>
      <c r="B211" t="s">
        <v>1</v>
      </c>
      <c r="C211" t="s">
        <v>2</v>
      </c>
      <c r="D211" t="s">
        <v>3</v>
      </c>
      <c r="E211" t="s">
        <v>4</v>
      </c>
      <c r="F211" t="s">
        <v>293</v>
      </c>
      <c r="G211" t="s">
        <v>294</v>
      </c>
      <c r="H211" t="s">
        <v>7</v>
      </c>
      <c r="I211" t="s">
        <v>41</v>
      </c>
      <c r="J211" t="s">
        <v>42</v>
      </c>
      <c r="K211" t="s">
        <v>302</v>
      </c>
      <c r="L211" t="s">
        <v>44</v>
      </c>
      <c r="M211" s="5">
        <v>300</v>
      </c>
      <c r="N211" s="5">
        <v>0</v>
      </c>
      <c r="O211" s="5">
        <f t="shared" si="12"/>
        <v>300</v>
      </c>
      <c r="P211" s="5">
        <v>0</v>
      </c>
      <c r="Q211" s="5">
        <f t="shared" si="13"/>
        <v>300</v>
      </c>
      <c r="R211" s="5">
        <v>0</v>
      </c>
      <c r="S211" s="5">
        <v>0</v>
      </c>
      <c r="T211" s="5">
        <v>0</v>
      </c>
      <c r="U211" s="5">
        <f t="shared" si="14"/>
        <v>300</v>
      </c>
      <c r="V211" s="5">
        <f t="shared" si="15"/>
        <v>300</v>
      </c>
      <c r="W211" s="5">
        <v>300</v>
      </c>
      <c r="X211" t="s">
        <v>303</v>
      </c>
    </row>
    <row r="212" spans="1:24" x14ac:dyDescent="0.2">
      <c r="A212" t="s">
        <v>0</v>
      </c>
      <c r="B212" t="s">
        <v>1</v>
      </c>
      <c r="C212" t="s">
        <v>2</v>
      </c>
      <c r="D212" t="s">
        <v>3</v>
      </c>
      <c r="E212" t="s">
        <v>4</v>
      </c>
      <c r="F212" t="s">
        <v>293</v>
      </c>
      <c r="G212" t="s">
        <v>294</v>
      </c>
      <c r="H212" t="s">
        <v>7</v>
      </c>
      <c r="I212" t="s">
        <v>41</v>
      </c>
      <c r="J212" t="s">
        <v>42</v>
      </c>
      <c r="K212" t="s">
        <v>86</v>
      </c>
      <c r="L212" t="s">
        <v>44</v>
      </c>
      <c r="M212" s="5">
        <v>1000</v>
      </c>
      <c r="N212" s="5">
        <v>0</v>
      </c>
      <c r="O212" s="5">
        <f t="shared" si="12"/>
        <v>1000</v>
      </c>
      <c r="P212" s="5">
        <v>0</v>
      </c>
      <c r="Q212" s="5">
        <f t="shared" si="13"/>
        <v>1000</v>
      </c>
      <c r="R212" s="5">
        <v>0</v>
      </c>
      <c r="S212" s="5">
        <v>380.86</v>
      </c>
      <c r="T212" s="5">
        <v>188.86</v>
      </c>
      <c r="U212" s="5">
        <f t="shared" si="14"/>
        <v>619.14</v>
      </c>
      <c r="V212" s="5">
        <f t="shared" si="15"/>
        <v>811.14</v>
      </c>
      <c r="W212" s="5">
        <v>619.14</v>
      </c>
      <c r="X212" t="s">
        <v>87</v>
      </c>
    </row>
    <row r="213" spans="1:24" x14ac:dyDescent="0.2">
      <c r="A213" t="s">
        <v>0</v>
      </c>
      <c r="B213" t="s">
        <v>1</v>
      </c>
      <c r="C213" t="s">
        <v>2</v>
      </c>
      <c r="D213" t="s">
        <v>3</v>
      </c>
      <c r="E213" t="s">
        <v>4</v>
      </c>
      <c r="F213" t="s">
        <v>293</v>
      </c>
      <c r="G213" t="s">
        <v>294</v>
      </c>
      <c r="H213" t="s">
        <v>7</v>
      </c>
      <c r="I213" t="s">
        <v>41</v>
      </c>
      <c r="J213" t="s">
        <v>42</v>
      </c>
      <c r="K213" t="s">
        <v>88</v>
      </c>
      <c r="L213" t="s">
        <v>44</v>
      </c>
      <c r="M213" s="5">
        <v>2455</v>
      </c>
      <c r="N213" s="5">
        <v>0</v>
      </c>
      <c r="O213" s="5">
        <f t="shared" si="12"/>
        <v>2455</v>
      </c>
      <c r="P213" s="5">
        <v>0</v>
      </c>
      <c r="Q213" s="5">
        <f t="shared" si="13"/>
        <v>2455</v>
      </c>
      <c r="R213" s="5">
        <v>0</v>
      </c>
      <c r="S213" s="5">
        <v>2455</v>
      </c>
      <c r="T213" s="5">
        <v>0</v>
      </c>
      <c r="U213" s="5">
        <f t="shared" si="14"/>
        <v>0</v>
      </c>
      <c r="V213" s="5">
        <f t="shared" si="15"/>
        <v>2455</v>
      </c>
      <c r="W213" s="5">
        <v>0</v>
      </c>
      <c r="X213" t="s">
        <v>89</v>
      </c>
    </row>
    <row r="214" spans="1:24" x14ac:dyDescent="0.2">
      <c r="A214" t="s">
        <v>0</v>
      </c>
      <c r="B214" t="s">
        <v>1</v>
      </c>
      <c r="C214" t="s">
        <v>2</v>
      </c>
      <c r="D214" t="s">
        <v>3</v>
      </c>
      <c r="E214" t="s">
        <v>4</v>
      </c>
      <c r="F214" t="s">
        <v>293</v>
      </c>
      <c r="G214" t="s">
        <v>294</v>
      </c>
      <c r="H214" t="s">
        <v>7</v>
      </c>
      <c r="I214" t="s">
        <v>41</v>
      </c>
      <c r="J214" t="s">
        <v>42</v>
      </c>
      <c r="K214" t="s">
        <v>304</v>
      </c>
      <c r="L214" t="s">
        <v>44</v>
      </c>
      <c r="M214" s="5">
        <v>360</v>
      </c>
      <c r="N214" s="5">
        <v>0</v>
      </c>
      <c r="O214" s="5">
        <f t="shared" si="12"/>
        <v>360</v>
      </c>
      <c r="P214" s="5">
        <v>0</v>
      </c>
      <c r="Q214" s="5">
        <f t="shared" si="13"/>
        <v>360</v>
      </c>
      <c r="R214" s="5">
        <v>0</v>
      </c>
      <c r="S214" s="5">
        <v>0</v>
      </c>
      <c r="T214" s="5">
        <v>0</v>
      </c>
      <c r="U214" s="5">
        <f t="shared" si="14"/>
        <v>360</v>
      </c>
      <c r="V214" s="5">
        <f t="shared" si="15"/>
        <v>360</v>
      </c>
      <c r="W214" s="5">
        <v>360</v>
      </c>
      <c r="X214" t="s">
        <v>305</v>
      </c>
    </row>
    <row r="215" spans="1:24" x14ac:dyDescent="0.2">
      <c r="A215" t="s">
        <v>0</v>
      </c>
      <c r="B215" t="s">
        <v>1</v>
      </c>
      <c r="C215" t="s">
        <v>2</v>
      </c>
      <c r="D215" t="s">
        <v>3</v>
      </c>
      <c r="E215" t="s">
        <v>4</v>
      </c>
      <c r="F215" t="s">
        <v>293</v>
      </c>
      <c r="G215" t="s">
        <v>294</v>
      </c>
      <c r="H215" t="s">
        <v>7</v>
      </c>
      <c r="I215" t="s">
        <v>41</v>
      </c>
      <c r="J215" t="s">
        <v>42</v>
      </c>
      <c r="K215" t="s">
        <v>306</v>
      </c>
      <c r="L215" t="s">
        <v>44</v>
      </c>
      <c r="M215" s="5">
        <v>100</v>
      </c>
      <c r="N215" s="5">
        <v>0</v>
      </c>
      <c r="O215" s="5">
        <f t="shared" si="12"/>
        <v>100</v>
      </c>
      <c r="P215" s="5">
        <v>0</v>
      </c>
      <c r="Q215" s="5">
        <f t="shared" si="13"/>
        <v>100</v>
      </c>
      <c r="R215" s="5">
        <v>0</v>
      </c>
      <c r="S215" s="5">
        <v>0</v>
      </c>
      <c r="T215" s="5">
        <v>0</v>
      </c>
      <c r="U215" s="5">
        <f t="shared" si="14"/>
        <v>100</v>
      </c>
      <c r="V215" s="5">
        <f t="shared" si="15"/>
        <v>100</v>
      </c>
      <c r="W215" s="5">
        <v>100</v>
      </c>
      <c r="X215" t="s">
        <v>307</v>
      </c>
    </row>
    <row r="216" spans="1:24" x14ac:dyDescent="0.2">
      <c r="A216" t="s">
        <v>0</v>
      </c>
      <c r="B216" t="s">
        <v>1</v>
      </c>
      <c r="C216" t="s">
        <v>2</v>
      </c>
      <c r="D216" t="s">
        <v>3</v>
      </c>
      <c r="E216" t="s">
        <v>4</v>
      </c>
      <c r="F216" t="s">
        <v>293</v>
      </c>
      <c r="G216" t="s">
        <v>294</v>
      </c>
      <c r="H216" t="s">
        <v>7</v>
      </c>
      <c r="I216" t="s">
        <v>41</v>
      </c>
      <c r="J216" t="s">
        <v>42</v>
      </c>
      <c r="K216" t="s">
        <v>308</v>
      </c>
      <c r="L216" t="s">
        <v>44</v>
      </c>
      <c r="M216" s="5">
        <v>100</v>
      </c>
      <c r="N216" s="5">
        <v>0</v>
      </c>
      <c r="O216" s="5">
        <f t="shared" si="12"/>
        <v>100</v>
      </c>
      <c r="P216" s="5">
        <v>0</v>
      </c>
      <c r="Q216" s="5">
        <f t="shared" si="13"/>
        <v>100</v>
      </c>
      <c r="R216" s="5">
        <v>0</v>
      </c>
      <c r="S216" s="5">
        <v>0</v>
      </c>
      <c r="T216" s="5">
        <v>0</v>
      </c>
      <c r="U216" s="5">
        <f t="shared" si="14"/>
        <v>100</v>
      </c>
      <c r="V216" s="5">
        <f t="shared" si="15"/>
        <v>100</v>
      </c>
      <c r="W216" s="5">
        <v>100</v>
      </c>
      <c r="X216" t="s">
        <v>309</v>
      </c>
    </row>
    <row r="217" spans="1:24" x14ac:dyDescent="0.2">
      <c r="A217" t="s">
        <v>0</v>
      </c>
      <c r="B217" t="s">
        <v>1</v>
      </c>
      <c r="C217" t="s">
        <v>2</v>
      </c>
      <c r="D217" t="s">
        <v>3</v>
      </c>
      <c r="E217" t="s">
        <v>4</v>
      </c>
      <c r="F217" t="s">
        <v>293</v>
      </c>
      <c r="G217" t="s">
        <v>294</v>
      </c>
      <c r="H217" t="s">
        <v>7</v>
      </c>
      <c r="I217" t="s">
        <v>41</v>
      </c>
      <c r="J217" t="s">
        <v>90</v>
      </c>
      <c r="K217" t="s">
        <v>91</v>
      </c>
      <c r="L217" t="s">
        <v>44</v>
      </c>
      <c r="M217" s="5">
        <v>2500</v>
      </c>
      <c r="N217" s="5">
        <v>0</v>
      </c>
      <c r="O217" s="5">
        <f t="shared" si="12"/>
        <v>2500</v>
      </c>
      <c r="P217" s="5">
        <v>-1628.38</v>
      </c>
      <c r="Q217" s="5">
        <f t="shared" si="13"/>
        <v>871.61999999999989</v>
      </c>
      <c r="R217" s="5">
        <v>0</v>
      </c>
      <c r="S217" s="5">
        <v>871.62</v>
      </c>
      <c r="T217" s="5">
        <v>5.4</v>
      </c>
      <c r="U217" s="5">
        <f t="shared" si="14"/>
        <v>1628.38</v>
      </c>
      <c r="V217" s="5">
        <f t="shared" si="15"/>
        <v>2494.6</v>
      </c>
      <c r="W217" s="5">
        <v>0</v>
      </c>
      <c r="X217" t="s">
        <v>92</v>
      </c>
    </row>
    <row r="218" spans="1:24" x14ac:dyDescent="0.2">
      <c r="A218" t="s">
        <v>0</v>
      </c>
      <c r="B218" t="s">
        <v>1</v>
      </c>
      <c r="C218" t="s">
        <v>2</v>
      </c>
      <c r="D218" t="s">
        <v>3</v>
      </c>
      <c r="E218" t="s">
        <v>4</v>
      </c>
      <c r="F218" t="s">
        <v>293</v>
      </c>
      <c r="G218" t="s">
        <v>294</v>
      </c>
      <c r="H218" t="s">
        <v>7</v>
      </c>
      <c r="I218" t="s">
        <v>41</v>
      </c>
      <c r="J218" t="s">
        <v>90</v>
      </c>
      <c r="K218" t="s">
        <v>93</v>
      </c>
      <c r="L218" t="s">
        <v>44</v>
      </c>
      <c r="M218" s="5">
        <v>200</v>
      </c>
      <c r="N218" s="5">
        <v>0</v>
      </c>
      <c r="O218" s="5">
        <f t="shared" si="12"/>
        <v>200</v>
      </c>
      <c r="P218" s="5">
        <v>0</v>
      </c>
      <c r="Q218" s="5">
        <f t="shared" si="13"/>
        <v>200</v>
      </c>
      <c r="R218" s="5">
        <v>0</v>
      </c>
      <c r="S218" s="5">
        <v>200</v>
      </c>
      <c r="T218" s="5">
        <v>52.2</v>
      </c>
      <c r="U218" s="5">
        <f t="shared" si="14"/>
        <v>0</v>
      </c>
      <c r="V218" s="5">
        <f t="shared" si="15"/>
        <v>147.80000000000001</v>
      </c>
      <c r="W218" s="5">
        <v>0</v>
      </c>
      <c r="X218" t="s">
        <v>94</v>
      </c>
    </row>
    <row r="219" spans="1:24" x14ac:dyDescent="0.2">
      <c r="A219" t="s">
        <v>0</v>
      </c>
      <c r="B219" t="s">
        <v>1</v>
      </c>
      <c r="C219" t="s">
        <v>2</v>
      </c>
      <c r="D219" t="s">
        <v>3</v>
      </c>
      <c r="E219" t="s">
        <v>4</v>
      </c>
      <c r="F219" t="s">
        <v>293</v>
      </c>
      <c r="G219" t="s">
        <v>294</v>
      </c>
      <c r="H219" t="s">
        <v>7</v>
      </c>
      <c r="I219" t="s">
        <v>41</v>
      </c>
      <c r="J219" t="s">
        <v>90</v>
      </c>
      <c r="K219" t="s">
        <v>310</v>
      </c>
      <c r="L219" t="s">
        <v>44</v>
      </c>
      <c r="M219" s="5">
        <v>100</v>
      </c>
      <c r="N219" s="5">
        <v>0</v>
      </c>
      <c r="O219" s="5">
        <f t="shared" si="12"/>
        <v>100</v>
      </c>
      <c r="P219" s="5">
        <v>0</v>
      </c>
      <c r="Q219" s="5">
        <f t="shared" si="13"/>
        <v>100</v>
      </c>
      <c r="R219" s="5">
        <v>0</v>
      </c>
      <c r="S219" s="5">
        <v>0</v>
      </c>
      <c r="T219" s="5">
        <v>0</v>
      </c>
      <c r="U219" s="5">
        <f t="shared" si="14"/>
        <v>100</v>
      </c>
      <c r="V219" s="5">
        <f t="shared" si="15"/>
        <v>100</v>
      </c>
      <c r="W219" s="5">
        <v>100</v>
      </c>
      <c r="X219" t="s">
        <v>311</v>
      </c>
    </row>
    <row r="220" spans="1:24" x14ac:dyDescent="0.2">
      <c r="A220" t="s">
        <v>0</v>
      </c>
      <c r="B220" t="s">
        <v>1</v>
      </c>
      <c r="C220" t="s">
        <v>2</v>
      </c>
      <c r="D220" t="s">
        <v>3</v>
      </c>
      <c r="E220" t="s">
        <v>4</v>
      </c>
      <c r="F220" t="s">
        <v>293</v>
      </c>
      <c r="G220" t="s">
        <v>294</v>
      </c>
      <c r="H220" t="s">
        <v>95</v>
      </c>
      <c r="I220" t="s">
        <v>96</v>
      </c>
      <c r="J220" t="s">
        <v>97</v>
      </c>
      <c r="K220" t="s">
        <v>98</v>
      </c>
      <c r="L220" t="s">
        <v>11</v>
      </c>
      <c r="M220" s="5">
        <v>10693</v>
      </c>
      <c r="N220" s="5">
        <v>0</v>
      </c>
      <c r="O220" s="5">
        <f t="shared" si="12"/>
        <v>10693</v>
      </c>
      <c r="P220" s="5">
        <v>0</v>
      </c>
      <c r="Q220" s="5">
        <f t="shared" si="13"/>
        <v>10693</v>
      </c>
      <c r="R220" s="5">
        <v>9041.66</v>
      </c>
      <c r="S220" s="5">
        <v>1651.34</v>
      </c>
      <c r="T220" s="5">
        <v>1651.34</v>
      </c>
      <c r="U220" s="5">
        <f t="shared" si="14"/>
        <v>9041.66</v>
      </c>
      <c r="V220" s="5">
        <f t="shared" si="15"/>
        <v>9041.66</v>
      </c>
      <c r="W220" s="5">
        <v>0</v>
      </c>
      <c r="X220" t="s">
        <v>99</v>
      </c>
    </row>
    <row r="221" spans="1:24" x14ac:dyDescent="0.2">
      <c r="A221" t="s">
        <v>0</v>
      </c>
      <c r="B221" t="s">
        <v>1</v>
      </c>
      <c r="C221" t="s">
        <v>2</v>
      </c>
      <c r="D221" t="s">
        <v>3</v>
      </c>
      <c r="E221" t="s">
        <v>4</v>
      </c>
      <c r="F221" t="s">
        <v>293</v>
      </c>
      <c r="G221" t="s">
        <v>294</v>
      </c>
      <c r="H221" t="s">
        <v>95</v>
      </c>
      <c r="I221" t="s">
        <v>96</v>
      </c>
      <c r="J221" t="s">
        <v>97</v>
      </c>
      <c r="K221" t="s">
        <v>100</v>
      </c>
      <c r="L221" t="s">
        <v>11</v>
      </c>
      <c r="M221" s="5">
        <v>4869.84</v>
      </c>
      <c r="N221" s="5">
        <v>0</v>
      </c>
      <c r="O221" s="5">
        <f t="shared" si="12"/>
        <v>4869.84</v>
      </c>
      <c r="P221" s="5">
        <v>0</v>
      </c>
      <c r="Q221" s="5">
        <f t="shared" si="13"/>
        <v>4869.84</v>
      </c>
      <c r="R221" s="5">
        <v>903.66</v>
      </c>
      <c r="S221" s="5">
        <v>3896.34</v>
      </c>
      <c r="T221" s="5">
        <v>3896.34</v>
      </c>
      <c r="U221" s="5">
        <f t="shared" si="14"/>
        <v>973.5</v>
      </c>
      <c r="V221" s="5">
        <f t="shared" si="15"/>
        <v>973.5</v>
      </c>
      <c r="W221" s="5">
        <v>69.84</v>
      </c>
      <c r="X221" t="s">
        <v>101</v>
      </c>
    </row>
    <row r="222" spans="1:24" x14ac:dyDescent="0.2">
      <c r="A222" t="s">
        <v>0</v>
      </c>
      <c r="B222" t="s">
        <v>1</v>
      </c>
      <c r="C222" t="s">
        <v>2</v>
      </c>
      <c r="D222" t="s">
        <v>3</v>
      </c>
      <c r="E222" t="s">
        <v>4</v>
      </c>
      <c r="F222" t="s">
        <v>293</v>
      </c>
      <c r="G222" t="s">
        <v>294</v>
      </c>
      <c r="H222" t="s">
        <v>95</v>
      </c>
      <c r="I222" t="s">
        <v>96</v>
      </c>
      <c r="J222" t="s">
        <v>97</v>
      </c>
      <c r="K222" t="s">
        <v>104</v>
      </c>
      <c r="L222" t="s">
        <v>11</v>
      </c>
      <c r="M222" s="5">
        <v>128316</v>
      </c>
      <c r="N222" s="5">
        <v>0</v>
      </c>
      <c r="O222" s="5">
        <f t="shared" si="12"/>
        <v>128316</v>
      </c>
      <c r="P222" s="5">
        <v>0</v>
      </c>
      <c r="Q222" s="5">
        <f t="shared" si="13"/>
        <v>128316</v>
      </c>
      <c r="R222" s="5">
        <v>50961.599999999999</v>
      </c>
      <c r="S222" s="5">
        <v>77354.399999999994</v>
      </c>
      <c r="T222" s="5">
        <v>77354.399999999994</v>
      </c>
      <c r="U222" s="5">
        <f t="shared" si="14"/>
        <v>50961.600000000006</v>
      </c>
      <c r="V222" s="5">
        <f t="shared" si="15"/>
        <v>50961.600000000006</v>
      </c>
      <c r="W222" s="5">
        <v>0</v>
      </c>
      <c r="X222" t="s">
        <v>105</v>
      </c>
    </row>
    <row r="223" spans="1:24" x14ac:dyDescent="0.2">
      <c r="A223" t="s">
        <v>0</v>
      </c>
      <c r="B223" t="s">
        <v>1</v>
      </c>
      <c r="C223" t="s">
        <v>2</v>
      </c>
      <c r="D223" t="s">
        <v>3</v>
      </c>
      <c r="E223" t="s">
        <v>4</v>
      </c>
      <c r="F223" t="s">
        <v>293</v>
      </c>
      <c r="G223" t="s">
        <v>294</v>
      </c>
      <c r="H223" t="s">
        <v>95</v>
      </c>
      <c r="I223" t="s">
        <v>96</v>
      </c>
      <c r="J223" t="s">
        <v>97</v>
      </c>
      <c r="K223" t="s">
        <v>106</v>
      </c>
      <c r="L223" t="s">
        <v>11</v>
      </c>
      <c r="M223" s="5">
        <v>16231.97</v>
      </c>
      <c r="N223" s="5">
        <v>0</v>
      </c>
      <c r="O223" s="5">
        <f t="shared" si="12"/>
        <v>16231.97</v>
      </c>
      <c r="P223" s="5">
        <v>0</v>
      </c>
      <c r="Q223" s="5">
        <f t="shared" si="13"/>
        <v>16231.97</v>
      </c>
      <c r="R223" s="5">
        <v>6446.52</v>
      </c>
      <c r="S223" s="5">
        <v>9785.4500000000007</v>
      </c>
      <c r="T223" s="5">
        <v>9785.4500000000007</v>
      </c>
      <c r="U223" s="5">
        <f t="shared" si="14"/>
        <v>6446.5199999999986</v>
      </c>
      <c r="V223" s="5">
        <f t="shared" si="15"/>
        <v>6446.5199999999986</v>
      </c>
      <c r="W223" s="5">
        <v>0</v>
      </c>
      <c r="X223" t="s">
        <v>107</v>
      </c>
    </row>
    <row r="224" spans="1:24" x14ac:dyDescent="0.2">
      <c r="A224" t="s">
        <v>0</v>
      </c>
      <c r="B224" t="s">
        <v>1</v>
      </c>
      <c r="C224" t="s">
        <v>2</v>
      </c>
      <c r="D224" t="s">
        <v>3</v>
      </c>
      <c r="E224" t="s">
        <v>4</v>
      </c>
      <c r="F224" t="s">
        <v>293</v>
      </c>
      <c r="G224" t="s">
        <v>294</v>
      </c>
      <c r="H224" t="s">
        <v>95</v>
      </c>
      <c r="I224" t="s">
        <v>96</v>
      </c>
      <c r="J224" t="s">
        <v>97</v>
      </c>
      <c r="K224" t="s">
        <v>108</v>
      </c>
      <c r="L224" t="s">
        <v>11</v>
      </c>
      <c r="M224" s="5">
        <v>10693</v>
      </c>
      <c r="N224" s="5">
        <v>0</v>
      </c>
      <c r="O224" s="5">
        <f t="shared" si="12"/>
        <v>10693</v>
      </c>
      <c r="P224" s="5">
        <v>0</v>
      </c>
      <c r="Q224" s="5">
        <f t="shared" si="13"/>
        <v>10693</v>
      </c>
      <c r="R224" s="5">
        <v>7411.42</v>
      </c>
      <c r="S224" s="5">
        <v>3281.58</v>
      </c>
      <c r="T224" s="5">
        <v>3281.58</v>
      </c>
      <c r="U224" s="5">
        <f t="shared" si="14"/>
        <v>7411.42</v>
      </c>
      <c r="V224" s="5">
        <f t="shared" si="15"/>
        <v>7411.42</v>
      </c>
      <c r="W224" s="5">
        <v>0</v>
      </c>
      <c r="X224" t="s">
        <v>109</v>
      </c>
    </row>
    <row r="225" spans="1:24" x14ac:dyDescent="0.2">
      <c r="A225" t="s">
        <v>0</v>
      </c>
      <c r="B225" t="s">
        <v>1</v>
      </c>
      <c r="C225" t="s">
        <v>2</v>
      </c>
      <c r="D225" t="s">
        <v>3</v>
      </c>
      <c r="E225" t="s">
        <v>4</v>
      </c>
      <c r="F225" t="s">
        <v>293</v>
      </c>
      <c r="G225" t="s">
        <v>294</v>
      </c>
      <c r="H225" t="s">
        <v>110</v>
      </c>
      <c r="I225" t="s">
        <v>111</v>
      </c>
      <c r="J225" t="s">
        <v>97</v>
      </c>
      <c r="K225" t="s">
        <v>98</v>
      </c>
      <c r="L225" t="s">
        <v>44</v>
      </c>
      <c r="M225" s="5">
        <v>0</v>
      </c>
      <c r="N225" s="5">
        <v>777.58</v>
      </c>
      <c r="O225" s="5">
        <f t="shared" si="12"/>
        <v>777.58</v>
      </c>
      <c r="P225" s="5">
        <v>-222.16</v>
      </c>
      <c r="Q225" s="5">
        <f t="shared" si="13"/>
        <v>555.42000000000007</v>
      </c>
      <c r="R225" s="5">
        <v>555.41999999999996</v>
      </c>
      <c r="S225" s="5">
        <v>0</v>
      </c>
      <c r="T225" s="5">
        <v>0</v>
      </c>
      <c r="U225" s="5">
        <f t="shared" si="14"/>
        <v>777.58</v>
      </c>
      <c r="V225" s="5">
        <f t="shared" si="15"/>
        <v>777.58</v>
      </c>
      <c r="W225" s="5">
        <v>0</v>
      </c>
      <c r="X225" t="s">
        <v>112</v>
      </c>
    </row>
    <row r="226" spans="1:24" x14ac:dyDescent="0.2">
      <c r="A226" t="s">
        <v>0</v>
      </c>
      <c r="B226" t="s">
        <v>1</v>
      </c>
      <c r="C226" t="s">
        <v>2</v>
      </c>
      <c r="D226" t="s">
        <v>3</v>
      </c>
      <c r="E226" t="s">
        <v>4</v>
      </c>
      <c r="F226" t="s">
        <v>293</v>
      </c>
      <c r="G226" t="s">
        <v>294</v>
      </c>
      <c r="H226" t="s">
        <v>110</v>
      </c>
      <c r="I226" t="s">
        <v>111</v>
      </c>
      <c r="J226" t="s">
        <v>97</v>
      </c>
      <c r="K226" t="s">
        <v>100</v>
      </c>
      <c r="L226" t="s">
        <v>44</v>
      </c>
      <c r="M226" s="5">
        <v>0</v>
      </c>
      <c r="N226" s="5">
        <v>233.33</v>
      </c>
      <c r="O226" s="5">
        <f t="shared" si="12"/>
        <v>233.33</v>
      </c>
      <c r="P226" s="5">
        <v>-66.66</v>
      </c>
      <c r="Q226" s="5">
        <f t="shared" si="13"/>
        <v>166.67000000000002</v>
      </c>
      <c r="R226" s="5">
        <v>166.67</v>
      </c>
      <c r="S226" s="5">
        <v>0</v>
      </c>
      <c r="T226" s="5">
        <v>0</v>
      </c>
      <c r="U226" s="5">
        <f t="shared" si="14"/>
        <v>233.33</v>
      </c>
      <c r="V226" s="5">
        <f t="shared" si="15"/>
        <v>233.33</v>
      </c>
      <c r="W226" s="5">
        <v>0</v>
      </c>
      <c r="X226" t="s">
        <v>113</v>
      </c>
    </row>
    <row r="227" spans="1:24" x14ac:dyDescent="0.2">
      <c r="A227" t="s">
        <v>0</v>
      </c>
      <c r="B227" t="s">
        <v>1</v>
      </c>
      <c r="C227" t="s">
        <v>2</v>
      </c>
      <c r="D227" t="s">
        <v>3</v>
      </c>
      <c r="E227" t="s">
        <v>4</v>
      </c>
      <c r="F227" t="s">
        <v>293</v>
      </c>
      <c r="G227" t="s">
        <v>294</v>
      </c>
      <c r="H227" t="s">
        <v>110</v>
      </c>
      <c r="I227" t="s">
        <v>111</v>
      </c>
      <c r="J227" t="s">
        <v>97</v>
      </c>
      <c r="K227" t="s">
        <v>104</v>
      </c>
      <c r="L227" t="s">
        <v>44</v>
      </c>
      <c r="M227" s="5">
        <v>0</v>
      </c>
      <c r="N227" s="5">
        <v>9331</v>
      </c>
      <c r="O227" s="5">
        <f t="shared" si="12"/>
        <v>9331</v>
      </c>
      <c r="P227" s="5">
        <v>-2666</v>
      </c>
      <c r="Q227" s="5">
        <f t="shared" si="13"/>
        <v>6665</v>
      </c>
      <c r="R227" s="5">
        <v>6665</v>
      </c>
      <c r="S227" s="5">
        <v>0</v>
      </c>
      <c r="T227" s="5">
        <v>0</v>
      </c>
      <c r="U227" s="5">
        <f t="shared" si="14"/>
        <v>9331</v>
      </c>
      <c r="V227" s="5">
        <f t="shared" si="15"/>
        <v>9331</v>
      </c>
      <c r="W227" s="5">
        <v>0</v>
      </c>
      <c r="X227" t="s">
        <v>114</v>
      </c>
    </row>
    <row r="228" spans="1:24" x14ac:dyDescent="0.2">
      <c r="A228" t="s">
        <v>0</v>
      </c>
      <c r="B228" t="s">
        <v>1</v>
      </c>
      <c r="C228" t="s">
        <v>2</v>
      </c>
      <c r="D228" t="s">
        <v>3</v>
      </c>
      <c r="E228" t="s">
        <v>4</v>
      </c>
      <c r="F228" t="s">
        <v>293</v>
      </c>
      <c r="G228" t="s">
        <v>294</v>
      </c>
      <c r="H228" t="s">
        <v>110</v>
      </c>
      <c r="I228" t="s">
        <v>111</v>
      </c>
      <c r="J228" t="s">
        <v>97</v>
      </c>
      <c r="K228" t="s">
        <v>106</v>
      </c>
      <c r="L228" t="s">
        <v>44</v>
      </c>
      <c r="M228" s="5">
        <v>0</v>
      </c>
      <c r="N228" s="5">
        <v>1180.3800000000001</v>
      </c>
      <c r="O228" s="5">
        <f t="shared" si="12"/>
        <v>1180.3800000000001</v>
      </c>
      <c r="P228" s="5">
        <v>-337.26</v>
      </c>
      <c r="Q228" s="5">
        <f t="shared" si="13"/>
        <v>843.12000000000012</v>
      </c>
      <c r="R228" s="5">
        <v>843.12</v>
      </c>
      <c r="S228" s="5">
        <v>0</v>
      </c>
      <c r="T228" s="5">
        <v>0</v>
      </c>
      <c r="U228" s="5">
        <f t="shared" si="14"/>
        <v>1180.3800000000001</v>
      </c>
      <c r="V228" s="5">
        <f t="shared" si="15"/>
        <v>1180.3800000000001</v>
      </c>
      <c r="W228" s="5">
        <v>0</v>
      </c>
      <c r="X228" t="s">
        <v>115</v>
      </c>
    </row>
    <row r="229" spans="1:24" x14ac:dyDescent="0.2">
      <c r="A229" t="s">
        <v>0</v>
      </c>
      <c r="B229" t="s">
        <v>1</v>
      </c>
      <c r="C229" t="s">
        <v>2</v>
      </c>
      <c r="D229" t="s">
        <v>3</v>
      </c>
      <c r="E229" t="s">
        <v>4</v>
      </c>
      <c r="F229" t="s">
        <v>293</v>
      </c>
      <c r="G229" t="s">
        <v>294</v>
      </c>
      <c r="H229" t="s">
        <v>110</v>
      </c>
      <c r="I229" t="s">
        <v>111</v>
      </c>
      <c r="J229" t="s">
        <v>97</v>
      </c>
      <c r="K229" t="s">
        <v>108</v>
      </c>
      <c r="L229" t="s">
        <v>44</v>
      </c>
      <c r="M229" s="5">
        <v>0</v>
      </c>
      <c r="N229" s="5">
        <v>777.58</v>
      </c>
      <c r="O229" s="5">
        <f t="shared" si="12"/>
        <v>777.58</v>
      </c>
      <c r="P229" s="5">
        <v>-222.16</v>
      </c>
      <c r="Q229" s="5">
        <f t="shared" si="13"/>
        <v>555.42000000000007</v>
      </c>
      <c r="R229" s="5">
        <v>555.41999999999996</v>
      </c>
      <c r="S229" s="5">
        <v>0</v>
      </c>
      <c r="T229" s="5">
        <v>0</v>
      </c>
      <c r="U229" s="5">
        <f t="shared" si="14"/>
        <v>777.58</v>
      </c>
      <c r="V229" s="5">
        <f t="shared" si="15"/>
        <v>777.58</v>
      </c>
      <c r="W229" s="5">
        <v>0</v>
      </c>
      <c r="X229" t="s">
        <v>116</v>
      </c>
    </row>
    <row r="230" spans="1:24" x14ac:dyDescent="0.2">
      <c r="A230" t="s">
        <v>0</v>
      </c>
      <c r="B230" t="s">
        <v>1</v>
      </c>
      <c r="C230" t="s">
        <v>2</v>
      </c>
      <c r="D230" t="s">
        <v>3</v>
      </c>
      <c r="E230" t="s">
        <v>4</v>
      </c>
      <c r="F230" t="s">
        <v>293</v>
      </c>
      <c r="G230" t="s">
        <v>294</v>
      </c>
      <c r="H230" t="s">
        <v>95</v>
      </c>
      <c r="I230" t="s">
        <v>136</v>
      </c>
      <c r="J230" t="s">
        <v>121</v>
      </c>
      <c r="K230" t="s">
        <v>149</v>
      </c>
      <c r="L230" t="s">
        <v>44</v>
      </c>
      <c r="M230" s="5">
        <v>12262.5</v>
      </c>
      <c r="N230" s="5">
        <v>11160.22</v>
      </c>
      <c r="O230" s="5">
        <f t="shared" si="12"/>
        <v>23422.720000000001</v>
      </c>
      <c r="P230" s="5">
        <v>-10000</v>
      </c>
      <c r="Q230" s="5">
        <f t="shared" si="13"/>
        <v>13422.720000000001</v>
      </c>
      <c r="R230" s="5">
        <v>10422.700000000001</v>
      </c>
      <c r="S230" s="5">
        <v>0</v>
      </c>
      <c r="T230" s="5">
        <v>0</v>
      </c>
      <c r="U230" s="5">
        <f t="shared" si="14"/>
        <v>23422.720000000001</v>
      </c>
      <c r="V230" s="5">
        <f t="shared" si="15"/>
        <v>23422.720000000001</v>
      </c>
      <c r="W230" s="5">
        <v>3000.02</v>
      </c>
      <c r="X230" t="s">
        <v>150</v>
      </c>
    </row>
    <row r="231" spans="1:24" x14ac:dyDescent="0.2">
      <c r="A231" t="s">
        <v>0</v>
      </c>
      <c r="B231" t="s">
        <v>1</v>
      </c>
      <c r="C231" t="s">
        <v>2</v>
      </c>
      <c r="D231" t="s">
        <v>3</v>
      </c>
      <c r="E231" t="s">
        <v>4</v>
      </c>
      <c r="F231" t="s">
        <v>293</v>
      </c>
      <c r="G231" t="s">
        <v>294</v>
      </c>
      <c r="H231" t="s">
        <v>95</v>
      </c>
      <c r="I231" t="s">
        <v>136</v>
      </c>
      <c r="J231" t="s">
        <v>121</v>
      </c>
      <c r="K231" t="s">
        <v>137</v>
      </c>
      <c r="L231" t="s">
        <v>44</v>
      </c>
      <c r="M231" s="5">
        <v>79526.759999999995</v>
      </c>
      <c r="N231" s="5">
        <v>0</v>
      </c>
      <c r="O231" s="5">
        <f t="shared" si="12"/>
        <v>79526.759999999995</v>
      </c>
      <c r="P231" s="5">
        <v>-7548.65</v>
      </c>
      <c r="Q231" s="5">
        <f t="shared" si="13"/>
        <v>71978.11</v>
      </c>
      <c r="R231" s="5">
        <v>33376</v>
      </c>
      <c r="S231" s="5">
        <v>0</v>
      </c>
      <c r="T231" s="5">
        <v>0</v>
      </c>
      <c r="U231" s="5">
        <f t="shared" si="14"/>
        <v>79526.759999999995</v>
      </c>
      <c r="V231" s="5">
        <f t="shared" si="15"/>
        <v>79526.759999999995</v>
      </c>
      <c r="W231" s="5">
        <v>38602.11</v>
      </c>
      <c r="X231" t="s">
        <v>138</v>
      </c>
    </row>
    <row r="232" spans="1:24" x14ac:dyDescent="0.2">
      <c r="A232" t="s">
        <v>0</v>
      </c>
      <c r="B232" t="s">
        <v>1</v>
      </c>
      <c r="C232" t="s">
        <v>2</v>
      </c>
      <c r="D232" t="s">
        <v>3</v>
      </c>
      <c r="E232" t="s">
        <v>4</v>
      </c>
      <c r="F232" t="s">
        <v>293</v>
      </c>
      <c r="G232" t="s">
        <v>294</v>
      </c>
      <c r="H232" t="s">
        <v>95</v>
      </c>
      <c r="I232" t="s">
        <v>136</v>
      </c>
      <c r="J232" t="s">
        <v>121</v>
      </c>
      <c r="K232" t="s">
        <v>139</v>
      </c>
      <c r="L232" t="s">
        <v>11</v>
      </c>
      <c r="M232" s="5">
        <v>0</v>
      </c>
      <c r="N232" s="5">
        <v>36031.24</v>
      </c>
      <c r="O232" s="5">
        <f t="shared" si="12"/>
        <v>36031.24</v>
      </c>
      <c r="P232" s="5">
        <v>0</v>
      </c>
      <c r="Q232" s="5">
        <f t="shared" si="13"/>
        <v>36031.24</v>
      </c>
      <c r="R232" s="5">
        <v>0</v>
      </c>
      <c r="S232" s="5">
        <v>36031.24</v>
      </c>
      <c r="T232" s="5">
        <v>36031.24</v>
      </c>
      <c r="U232" s="5">
        <f t="shared" si="14"/>
        <v>0</v>
      </c>
      <c r="V232" s="5">
        <f t="shared" si="15"/>
        <v>0</v>
      </c>
      <c r="W232" s="5">
        <v>0</v>
      </c>
      <c r="X232" t="s">
        <v>140</v>
      </c>
    </row>
    <row r="233" spans="1:24" x14ac:dyDescent="0.2">
      <c r="A233" t="s">
        <v>0</v>
      </c>
      <c r="B233" t="s">
        <v>1</v>
      </c>
      <c r="C233" t="s">
        <v>2</v>
      </c>
      <c r="D233" t="s">
        <v>3</v>
      </c>
      <c r="E233" t="s">
        <v>4</v>
      </c>
      <c r="F233" t="s">
        <v>293</v>
      </c>
      <c r="G233" t="s">
        <v>294</v>
      </c>
      <c r="H233" t="s">
        <v>95</v>
      </c>
      <c r="I233" t="s">
        <v>136</v>
      </c>
      <c r="J233" t="s">
        <v>121</v>
      </c>
      <c r="K233" t="s">
        <v>139</v>
      </c>
      <c r="L233" t="s">
        <v>44</v>
      </c>
      <c r="M233" s="5">
        <v>37618.75</v>
      </c>
      <c r="N233" s="5">
        <v>0</v>
      </c>
      <c r="O233" s="5">
        <f t="shared" si="12"/>
        <v>37618.75</v>
      </c>
      <c r="P233" s="5">
        <v>0</v>
      </c>
      <c r="Q233" s="5">
        <f t="shared" si="13"/>
        <v>37618.75</v>
      </c>
      <c r="R233" s="5">
        <v>15999.99</v>
      </c>
      <c r="S233" s="5">
        <v>21618.76</v>
      </c>
      <c r="T233" s="5">
        <v>21618.76</v>
      </c>
      <c r="U233" s="5">
        <f t="shared" si="14"/>
        <v>15999.990000000002</v>
      </c>
      <c r="V233" s="5">
        <f t="shared" si="15"/>
        <v>15999.990000000002</v>
      </c>
      <c r="W233" s="5">
        <v>0</v>
      </c>
      <c r="X233" t="s">
        <v>140</v>
      </c>
    </row>
    <row r="234" spans="1:24" x14ac:dyDescent="0.2">
      <c r="A234" t="s">
        <v>0</v>
      </c>
      <c r="B234" t="s">
        <v>1</v>
      </c>
      <c r="C234" t="s">
        <v>2</v>
      </c>
      <c r="D234" t="s">
        <v>3</v>
      </c>
      <c r="E234" t="s">
        <v>4</v>
      </c>
      <c r="F234" t="s">
        <v>293</v>
      </c>
      <c r="G234" t="s">
        <v>294</v>
      </c>
      <c r="H234" t="s">
        <v>95</v>
      </c>
      <c r="I234" t="s">
        <v>136</v>
      </c>
      <c r="J234" t="s">
        <v>121</v>
      </c>
      <c r="K234" t="s">
        <v>124</v>
      </c>
      <c r="L234" t="s">
        <v>44</v>
      </c>
      <c r="M234" s="5">
        <v>3500</v>
      </c>
      <c r="N234" s="5">
        <v>-2000</v>
      </c>
      <c r="O234" s="5">
        <f t="shared" si="12"/>
        <v>1500</v>
      </c>
      <c r="P234" s="5">
        <v>-1500</v>
      </c>
      <c r="Q234" s="5">
        <f t="shared" si="13"/>
        <v>0</v>
      </c>
      <c r="R234" s="5">
        <v>0</v>
      </c>
      <c r="S234" s="5">
        <v>0</v>
      </c>
      <c r="T234" s="5">
        <v>0</v>
      </c>
      <c r="U234" s="5">
        <f t="shared" si="14"/>
        <v>1500</v>
      </c>
      <c r="V234" s="5">
        <f t="shared" si="15"/>
        <v>1500</v>
      </c>
      <c r="W234" s="5">
        <v>0</v>
      </c>
      <c r="X234" t="s">
        <v>153</v>
      </c>
    </row>
    <row r="235" spans="1:24" x14ac:dyDescent="0.2">
      <c r="A235" t="s">
        <v>0</v>
      </c>
      <c r="B235" t="s">
        <v>1</v>
      </c>
      <c r="C235" t="s">
        <v>2</v>
      </c>
      <c r="D235" t="s">
        <v>3</v>
      </c>
      <c r="E235" t="s">
        <v>4</v>
      </c>
      <c r="F235" t="s">
        <v>293</v>
      </c>
      <c r="G235" t="s">
        <v>294</v>
      </c>
      <c r="H235" t="s">
        <v>95</v>
      </c>
      <c r="I235" t="s">
        <v>136</v>
      </c>
      <c r="J235" t="s">
        <v>121</v>
      </c>
      <c r="K235" t="s">
        <v>126</v>
      </c>
      <c r="L235" t="s">
        <v>44</v>
      </c>
      <c r="M235" s="5">
        <v>14005.36</v>
      </c>
      <c r="N235" s="5">
        <v>0</v>
      </c>
      <c r="O235" s="5">
        <f t="shared" si="12"/>
        <v>14005.36</v>
      </c>
      <c r="P235" s="5">
        <v>0</v>
      </c>
      <c r="Q235" s="5">
        <f t="shared" si="13"/>
        <v>14005.36</v>
      </c>
      <c r="R235" s="5">
        <v>0.01</v>
      </c>
      <c r="S235" s="5">
        <v>9487.49</v>
      </c>
      <c r="T235" s="5">
        <v>9487.49</v>
      </c>
      <c r="U235" s="5">
        <f t="shared" si="14"/>
        <v>4517.8700000000008</v>
      </c>
      <c r="V235" s="5">
        <f t="shared" si="15"/>
        <v>4517.8700000000008</v>
      </c>
      <c r="W235" s="5">
        <v>4517.8599999999997</v>
      </c>
      <c r="X235" t="s">
        <v>143</v>
      </c>
    </row>
    <row r="236" spans="1:24" x14ac:dyDescent="0.2">
      <c r="A236" t="s">
        <v>0</v>
      </c>
      <c r="B236" t="s">
        <v>1</v>
      </c>
      <c r="C236" t="s">
        <v>2</v>
      </c>
      <c r="D236" t="s">
        <v>3</v>
      </c>
      <c r="E236" t="s">
        <v>4</v>
      </c>
      <c r="F236" t="s">
        <v>293</v>
      </c>
      <c r="G236" t="s">
        <v>294</v>
      </c>
      <c r="H236" t="s">
        <v>95</v>
      </c>
      <c r="I236" t="s">
        <v>136</v>
      </c>
      <c r="J236" t="s">
        <v>121</v>
      </c>
      <c r="K236" t="s">
        <v>126</v>
      </c>
      <c r="L236" t="s">
        <v>11</v>
      </c>
      <c r="M236" s="5">
        <v>0</v>
      </c>
      <c r="N236" s="5">
        <v>15812.51</v>
      </c>
      <c r="O236" s="5">
        <f t="shared" si="12"/>
        <v>15812.51</v>
      </c>
      <c r="P236" s="5">
        <v>0</v>
      </c>
      <c r="Q236" s="5">
        <f t="shared" si="13"/>
        <v>15812.51</v>
      </c>
      <c r="R236" s="5">
        <v>0</v>
      </c>
      <c r="S236" s="5">
        <v>15812.5</v>
      </c>
      <c r="T236" s="5">
        <v>15812.5</v>
      </c>
      <c r="U236" s="5">
        <f t="shared" si="14"/>
        <v>1.0000000000218279E-2</v>
      </c>
      <c r="V236" s="5">
        <f t="shared" si="15"/>
        <v>1.0000000000218279E-2</v>
      </c>
      <c r="W236" s="5">
        <v>0.01</v>
      </c>
      <c r="X236" t="s">
        <v>143</v>
      </c>
    </row>
    <row r="237" spans="1:24" x14ac:dyDescent="0.2">
      <c r="A237" t="s">
        <v>0</v>
      </c>
      <c r="B237" t="s">
        <v>1</v>
      </c>
      <c r="C237" t="s">
        <v>2</v>
      </c>
      <c r="D237" t="s">
        <v>3</v>
      </c>
      <c r="E237" t="s">
        <v>4</v>
      </c>
      <c r="F237" t="s">
        <v>293</v>
      </c>
      <c r="G237" t="s">
        <v>294</v>
      </c>
      <c r="H237" t="s">
        <v>95</v>
      </c>
      <c r="I237" t="s">
        <v>136</v>
      </c>
      <c r="J237" t="s">
        <v>121</v>
      </c>
      <c r="K237" t="s">
        <v>128</v>
      </c>
      <c r="L237" t="s">
        <v>44</v>
      </c>
      <c r="M237" s="5">
        <v>11309.76</v>
      </c>
      <c r="N237" s="5">
        <v>0</v>
      </c>
      <c r="O237" s="5">
        <f t="shared" si="12"/>
        <v>11309.76</v>
      </c>
      <c r="P237" s="5">
        <v>-11309.76</v>
      </c>
      <c r="Q237" s="5">
        <f t="shared" si="13"/>
        <v>0</v>
      </c>
      <c r="R237" s="5">
        <v>0</v>
      </c>
      <c r="S237" s="5">
        <v>0</v>
      </c>
      <c r="T237" s="5">
        <v>0</v>
      </c>
      <c r="U237" s="5">
        <f t="shared" si="14"/>
        <v>11309.76</v>
      </c>
      <c r="V237" s="5">
        <f t="shared" si="15"/>
        <v>11309.76</v>
      </c>
      <c r="W237" s="5">
        <v>0</v>
      </c>
      <c r="X237" t="s">
        <v>144</v>
      </c>
    </row>
    <row r="238" spans="1:24" x14ac:dyDescent="0.2">
      <c r="A238" t="s">
        <v>0</v>
      </c>
      <c r="B238" t="s">
        <v>1</v>
      </c>
      <c r="C238" t="s">
        <v>2</v>
      </c>
      <c r="D238" t="s">
        <v>3</v>
      </c>
      <c r="E238" t="s">
        <v>4</v>
      </c>
      <c r="F238" t="s">
        <v>293</v>
      </c>
      <c r="G238" t="s">
        <v>294</v>
      </c>
      <c r="H238" t="s">
        <v>95</v>
      </c>
      <c r="I238" t="s">
        <v>136</v>
      </c>
      <c r="J238" t="s">
        <v>121</v>
      </c>
      <c r="K238" t="s">
        <v>145</v>
      </c>
      <c r="L238" t="s">
        <v>44</v>
      </c>
      <c r="M238" s="5">
        <v>9500</v>
      </c>
      <c r="N238" s="5">
        <v>-5000</v>
      </c>
      <c r="O238" s="5">
        <f t="shared" si="12"/>
        <v>4500</v>
      </c>
      <c r="P238" s="5">
        <v>-1500</v>
      </c>
      <c r="Q238" s="5">
        <f t="shared" si="13"/>
        <v>3000</v>
      </c>
      <c r="R238" s="5">
        <v>0</v>
      </c>
      <c r="S238" s="5">
        <v>0</v>
      </c>
      <c r="T238" s="5">
        <v>0</v>
      </c>
      <c r="U238" s="5">
        <f t="shared" si="14"/>
        <v>4500</v>
      </c>
      <c r="V238" s="5">
        <f t="shared" si="15"/>
        <v>4500</v>
      </c>
      <c r="W238" s="5">
        <v>3000</v>
      </c>
      <c r="X238" t="s">
        <v>146</v>
      </c>
    </row>
    <row r="239" spans="1:24" x14ac:dyDescent="0.2">
      <c r="A239" t="s">
        <v>0</v>
      </c>
      <c r="B239" t="s">
        <v>1</v>
      </c>
      <c r="C239" t="s">
        <v>2</v>
      </c>
      <c r="D239" t="s">
        <v>3</v>
      </c>
      <c r="E239" t="s">
        <v>4</v>
      </c>
      <c r="F239" t="s">
        <v>293</v>
      </c>
      <c r="G239" t="s">
        <v>294</v>
      </c>
      <c r="H239" t="s">
        <v>95</v>
      </c>
      <c r="I239" t="s">
        <v>136</v>
      </c>
      <c r="J239" t="s">
        <v>121</v>
      </c>
      <c r="K239" t="s">
        <v>178</v>
      </c>
      <c r="L239" t="s">
        <v>44</v>
      </c>
      <c r="M239" s="5">
        <v>1000</v>
      </c>
      <c r="N239" s="5">
        <v>0</v>
      </c>
      <c r="O239" s="5">
        <f t="shared" si="12"/>
        <v>1000</v>
      </c>
      <c r="P239" s="5">
        <v>-1000</v>
      </c>
      <c r="Q239" s="5">
        <f t="shared" si="13"/>
        <v>0</v>
      </c>
      <c r="R239" s="5">
        <v>0</v>
      </c>
      <c r="S239" s="5">
        <v>0</v>
      </c>
      <c r="T239" s="5">
        <v>0</v>
      </c>
      <c r="U239" s="5">
        <f t="shared" si="14"/>
        <v>1000</v>
      </c>
      <c r="V239" s="5">
        <f t="shared" si="15"/>
        <v>1000</v>
      </c>
      <c r="W239" s="5">
        <v>0</v>
      </c>
      <c r="X239" t="s">
        <v>179</v>
      </c>
    </row>
    <row r="240" spans="1:24" x14ac:dyDescent="0.2">
      <c r="A240" t="s">
        <v>0</v>
      </c>
      <c r="B240" t="s">
        <v>1</v>
      </c>
      <c r="C240" t="s">
        <v>2</v>
      </c>
      <c r="D240" t="s">
        <v>3</v>
      </c>
      <c r="E240" t="s">
        <v>4</v>
      </c>
      <c r="F240" t="s">
        <v>293</v>
      </c>
      <c r="G240" t="s">
        <v>294</v>
      </c>
      <c r="H240" t="s">
        <v>95</v>
      </c>
      <c r="I240" t="s">
        <v>136</v>
      </c>
      <c r="J240" t="s">
        <v>121</v>
      </c>
      <c r="K240" t="s">
        <v>175</v>
      </c>
      <c r="L240" t="s">
        <v>44</v>
      </c>
      <c r="M240" s="5">
        <v>3000</v>
      </c>
      <c r="N240" s="5">
        <v>0</v>
      </c>
      <c r="O240" s="5">
        <f t="shared" si="12"/>
        <v>3000</v>
      </c>
      <c r="P240" s="5">
        <v>0</v>
      </c>
      <c r="Q240" s="5">
        <f t="shared" si="13"/>
        <v>3000</v>
      </c>
      <c r="R240" s="5">
        <v>2700.19</v>
      </c>
      <c r="S240" s="5">
        <v>0</v>
      </c>
      <c r="T240" s="5">
        <v>0</v>
      </c>
      <c r="U240" s="5">
        <f t="shared" si="14"/>
        <v>3000</v>
      </c>
      <c r="V240" s="5">
        <f t="shared" si="15"/>
        <v>3000</v>
      </c>
      <c r="W240" s="5">
        <v>299.81</v>
      </c>
      <c r="X240" t="s">
        <v>176</v>
      </c>
    </row>
    <row r="241" spans="1:24" x14ac:dyDescent="0.2">
      <c r="A241" t="s">
        <v>0</v>
      </c>
      <c r="B241" t="s">
        <v>1</v>
      </c>
      <c r="C241" t="s">
        <v>2</v>
      </c>
      <c r="D241" t="s">
        <v>3</v>
      </c>
      <c r="E241" t="s">
        <v>4</v>
      </c>
      <c r="F241" t="s">
        <v>293</v>
      </c>
      <c r="G241" t="s">
        <v>294</v>
      </c>
      <c r="H241" t="s">
        <v>95</v>
      </c>
      <c r="I241" t="s">
        <v>148</v>
      </c>
      <c r="J241" t="s">
        <v>121</v>
      </c>
      <c r="K241" t="s">
        <v>149</v>
      </c>
      <c r="L241" t="s">
        <v>44</v>
      </c>
      <c r="M241" s="5">
        <v>1308.05</v>
      </c>
      <c r="N241" s="5">
        <v>0</v>
      </c>
      <c r="O241" s="5">
        <f t="shared" si="12"/>
        <v>1308.05</v>
      </c>
      <c r="P241" s="5">
        <v>-1308.05</v>
      </c>
      <c r="Q241" s="5">
        <f t="shared" si="13"/>
        <v>0</v>
      </c>
      <c r="R241" s="5">
        <v>0</v>
      </c>
      <c r="S241" s="5">
        <v>0</v>
      </c>
      <c r="T241" s="5">
        <v>0</v>
      </c>
      <c r="U241" s="5">
        <f t="shared" si="14"/>
        <v>1308.05</v>
      </c>
      <c r="V241" s="5">
        <f t="shared" si="15"/>
        <v>1308.05</v>
      </c>
      <c r="W241" s="5">
        <v>0</v>
      </c>
      <c r="X241" t="s">
        <v>150</v>
      </c>
    </row>
    <row r="242" spans="1:24" x14ac:dyDescent="0.2">
      <c r="A242" t="s">
        <v>0</v>
      </c>
      <c r="B242" t="s">
        <v>1</v>
      </c>
      <c r="C242" t="s">
        <v>2</v>
      </c>
      <c r="D242" t="s">
        <v>3</v>
      </c>
      <c r="E242" t="s">
        <v>4</v>
      </c>
      <c r="F242" t="s">
        <v>293</v>
      </c>
      <c r="G242" t="s">
        <v>294</v>
      </c>
      <c r="H242" t="s">
        <v>95</v>
      </c>
      <c r="I242" t="s">
        <v>148</v>
      </c>
      <c r="J242" t="s">
        <v>121</v>
      </c>
      <c r="K242" t="s">
        <v>137</v>
      </c>
      <c r="L242" t="s">
        <v>44</v>
      </c>
      <c r="M242" s="5">
        <v>2000</v>
      </c>
      <c r="N242" s="5">
        <v>0</v>
      </c>
      <c r="O242" s="5">
        <f t="shared" si="12"/>
        <v>2000</v>
      </c>
      <c r="P242" s="5">
        <v>-2000</v>
      </c>
      <c r="Q242" s="5">
        <f t="shared" si="13"/>
        <v>0</v>
      </c>
      <c r="R242" s="5">
        <v>0</v>
      </c>
      <c r="S242" s="5">
        <v>0</v>
      </c>
      <c r="T242" s="5">
        <v>0</v>
      </c>
      <c r="U242" s="5">
        <f t="shared" si="14"/>
        <v>2000</v>
      </c>
      <c r="V242" s="5">
        <f t="shared" si="15"/>
        <v>2000</v>
      </c>
      <c r="W242" s="5">
        <v>0</v>
      </c>
      <c r="X242" t="s">
        <v>138</v>
      </c>
    </row>
    <row r="243" spans="1:24" x14ac:dyDescent="0.2">
      <c r="A243" t="s">
        <v>0</v>
      </c>
      <c r="B243" t="s">
        <v>1</v>
      </c>
      <c r="C243" t="s">
        <v>2</v>
      </c>
      <c r="D243" t="s">
        <v>3</v>
      </c>
      <c r="E243" t="s">
        <v>4</v>
      </c>
      <c r="F243" t="s">
        <v>293</v>
      </c>
      <c r="G243" t="s">
        <v>294</v>
      </c>
      <c r="H243" t="s">
        <v>95</v>
      </c>
      <c r="I243" t="s">
        <v>148</v>
      </c>
      <c r="J243" t="s">
        <v>121</v>
      </c>
      <c r="K243" t="s">
        <v>151</v>
      </c>
      <c r="L243" t="s">
        <v>44</v>
      </c>
      <c r="M243" s="5">
        <v>2000</v>
      </c>
      <c r="N243" s="5">
        <v>0</v>
      </c>
      <c r="O243" s="5">
        <f t="shared" si="12"/>
        <v>2000</v>
      </c>
      <c r="P243" s="5">
        <v>-2000</v>
      </c>
      <c r="Q243" s="5">
        <f t="shared" si="13"/>
        <v>0</v>
      </c>
      <c r="R243" s="5">
        <v>0</v>
      </c>
      <c r="S243" s="5">
        <v>0</v>
      </c>
      <c r="T243" s="5">
        <v>0</v>
      </c>
      <c r="U243" s="5">
        <f t="shared" si="14"/>
        <v>2000</v>
      </c>
      <c r="V243" s="5">
        <f t="shared" si="15"/>
        <v>2000</v>
      </c>
      <c r="W243" s="5">
        <v>0</v>
      </c>
      <c r="X243" t="s">
        <v>152</v>
      </c>
    </row>
    <row r="244" spans="1:24" x14ac:dyDescent="0.2">
      <c r="A244" t="s">
        <v>0</v>
      </c>
      <c r="B244" t="s">
        <v>1</v>
      </c>
      <c r="C244" t="s">
        <v>2</v>
      </c>
      <c r="D244" t="s">
        <v>3</v>
      </c>
      <c r="E244" t="s">
        <v>4</v>
      </c>
      <c r="F244" t="s">
        <v>293</v>
      </c>
      <c r="G244" t="s">
        <v>294</v>
      </c>
      <c r="H244" t="s">
        <v>95</v>
      </c>
      <c r="I244" t="s">
        <v>148</v>
      </c>
      <c r="J244" t="s">
        <v>121</v>
      </c>
      <c r="K244" t="s">
        <v>124</v>
      </c>
      <c r="L244" t="s">
        <v>44</v>
      </c>
      <c r="M244" s="5">
        <v>14124.51</v>
      </c>
      <c r="N244" s="5">
        <v>0</v>
      </c>
      <c r="O244" s="5">
        <f t="shared" si="12"/>
        <v>14124.51</v>
      </c>
      <c r="P244" s="5">
        <v>-14124.51</v>
      </c>
      <c r="Q244" s="5">
        <f t="shared" si="13"/>
        <v>0</v>
      </c>
      <c r="R244" s="5">
        <v>0</v>
      </c>
      <c r="S244" s="5">
        <v>0</v>
      </c>
      <c r="T244" s="5">
        <v>0</v>
      </c>
      <c r="U244" s="5">
        <f t="shared" si="14"/>
        <v>14124.51</v>
      </c>
      <c r="V244" s="5">
        <f t="shared" si="15"/>
        <v>14124.51</v>
      </c>
      <c r="W244" s="5">
        <v>0</v>
      </c>
      <c r="X244" t="s">
        <v>153</v>
      </c>
    </row>
    <row r="245" spans="1:24" x14ac:dyDescent="0.2">
      <c r="A245" t="s">
        <v>0</v>
      </c>
      <c r="B245" t="s">
        <v>1</v>
      </c>
      <c r="C245" t="s">
        <v>2</v>
      </c>
      <c r="D245" t="s">
        <v>3</v>
      </c>
      <c r="E245" t="s">
        <v>4</v>
      </c>
      <c r="F245" t="s">
        <v>293</v>
      </c>
      <c r="G245" t="s">
        <v>294</v>
      </c>
      <c r="H245" t="s">
        <v>95</v>
      </c>
      <c r="I245" t="s">
        <v>148</v>
      </c>
      <c r="J245" t="s">
        <v>121</v>
      </c>
      <c r="K245" t="s">
        <v>128</v>
      </c>
      <c r="L245" t="s">
        <v>44</v>
      </c>
      <c r="M245" s="5">
        <v>11500</v>
      </c>
      <c r="N245" s="5">
        <v>0</v>
      </c>
      <c r="O245" s="5">
        <f t="shared" si="12"/>
        <v>11500</v>
      </c>
      <c r="P245" s="5">
        <v>-11500</v>
      </c>
      <c r="Q245" s="5">
        <f t="shared" si="13"/>
        <v>0</v>
      </c>
      <c r="R245" s="5">
        <v>0</v>
      </c>
      <c r="S245" s="5">
        <v>0</v>
      </c>
      <c r="T245" s="5">
        <v>0</v>
      </c>
      <c r="U245" s="5">
        <f t="shared" si="14"/>
        <v>11500</v>
      </c>
      <c r="V245" s="5">
        <f t="shared" si="15"/>
        <v>11500</v>
      </c>
      <c r="W245" s="5">
        <v>0</v>
      </c>
      <c r="X245" t="s">
        <v>144</v>
      </c>
    </row>
    <row r="246" spans="1:24" x14ac:dyDescent="0.2">
      <c r="A246" t="s">
        <v>0</v>
      </c>
      <c r="B246" t="s">
        <v>1</v>
      </c>
      <c r="C246" t="s">
        <v>2</v>
      </c>
      <c r="D246" t="s">
        <v>3</v>
      </c>
      <c r="E246" t="s">
        <v>4</v>
      </c>
      <c r="F246" t="s">
        <v>293</v>
      </c>
      <c r="G246" t="s">
        <v>294</v>
      </c>
      <c r="H246" t="s">
        <v>95</v>
      </c>
      <c r="I246" t="s">
        <v>148</v>
      </c>
      <c r="J246" t="s">
        <v>121</v>
      </c>
      <c r="K246" t="s">
        <v>145</v>
      </c>
      <c r="L246" t="s">
        <v>44</v>
      </c>
      <c r="M246" s="5">
        <v>3000</v>
      </c>
      <c r="N246" s="5">
        <v>0</v>
      </c>
      <c r="O246" s="5">
        <f t="shared" si="12"/>
        <v>3000</v>
      </c>
      <c r="P246" s="5">
        <v>-3000</v>
      </c>
      <c r="Q246" s="5">
        <f t="shared" si="13"/>
        <v>0</v>
      </c>
      <c r="R246" s="5">
        <v>0</v>
      </c>
      <c r="S246" s="5">
        <v>0</v>
      </c>
      <c r="T246" s="5">
        <v>0</v>
      </c>
      <c r="U246" s="5">
        <f t="shared" si="14"/>
        <v>3000</v>
      </c>
      <c r="V246" s="5">
        <f t="shared" si="15"/>
        <v>3000</v>
      </c>
      <c r="W246" s="5">
        <v>0</v>
      </c>
      <c r="X246" t="s">
        <v>146</v>
      </c>
    </row>
    <row r="247" spans="1:24" x14ac:dyDescent="0.2">
      <c r="A247" t="s">
        <v>0</v>
      </c>
      <c r="B247" t="s">
        <v>1</v>
      </c>
      <c r="C247" t="s">
        <v>2</v>
      </c>
      <c r="D247" t="s">
        <v>3</v>
      </c>
      <c r="E247" t="s">
        <v>4</v>
      </c>
      <c r="F247" t="s">
        <v>293</v>
      </c>
      <c r="G247" t="s">
        <v>294</v>
      </c>
      <c r="H247" t="s">
        <v>95</v>
      </c>
      <c r="I247" t="s">
        <v>148</v>
      </c>
      <c r="J247" t="s">
        <v>121</v>
      </c>
      <c r="K247" t="s">
        <v>175</v>
      </c>
      <c r="L247" t="s">
        <v>44</v>
      </c>
      <c r="M247" s="5">
        <v>3000</v>
      </c>
      <c r="N247" s="5">
        <v>0</v>
      </c>
      <c r="O247" s="5">
        <f t="shared" si="12"/>
        <v>3000</v>
      </c>
      <c r="P247" s="5">
        <v>-3000</v>
      </c>
      <c r="Q247" s="5">
        <f t="shared" si="13"/>
        <v>0</v>
      </c>
      <c r="R247" s="5">
        <v>0</v>
      </c>
      <c r="S247" s="5">
        <v>0</v>
      </c>
      <c r="T247" s="5">
        <v>0</v>
      </c>
      <c r="U247" s="5">
        <f t="shared" si="14"/>
        <v>3000</v>
      </c>
      <c r="V247" s="5">
        <f t="shared" si="15"/>
        <v>3000</v>
      </c>
      <c r="W247" s="5">
        <v>0</v>
      </c>
      <c r="X247" t="s">
        <v>176</v>
      </c>
    </row>
    <row r="248" spans="1:24" x14ac:dyDescent="0.2">
      <c r="A248" t="s">
        <v>0</v>
      </c>
      <c r="B248" t="s">
        <v>1</v>
      </c>
      <c r="C248" t="s">
        <v>2</v>
      </c>
      <c r="D248" t="s">
        <v>3</v>
      </c>
      <c r="E248" t="s">
        <v>4</v>
      </c>
      <c r="F248" t="s">
        <v>293</v>
      </c>
      <c r="G248" t="s">
        <v>294</v>
      </c>
      <c r="H248" t="s">
        <v>95</v>
      </c>
      <c r="I248" t="s">
        <v>154</v>
      </c>
      <c r="J248" t="s">
        <v>121</v>
      </c>
      <c r="K248" t="s">
        <v>149</v>
      </c>
      <c r="L248" t="s">
        <v>44</v>
      </c>
      <c r="M248" s="5">
        <v>2000</v>
      </c>
      <c r="N248" s="5">
        <v>0</v>
      </c>
      <c r="O248" s="5">
        <f t="shared" si="12"/>
        <v>2000</v>
      </c>
      <c r="P248" s="5">
        <v>-2000</v>
      </c>
      <c r="Q248" s="5">
        <f t="shared" si="13"/>
        <v>0</v>
      </c>
      <c r="R248" s="5">
        <v>0</v>
      </c>
      <c r="S248" s="5">
        <v>0</v>
      </c>
      <c r="T248" s="5">
        <v>0</v>
      </c>
      <c r="U248" s="5">
        <f t="shared" si="14"/>
        <v>2000</v>
      </c>
      <c r="V248" s="5">
        <f t="shared" si="15"/>
        <v>2000</v>
      </c>
      <c r="W248" s="5">
        <v>0</v>
      </c>
      <c r="X248" t="s">
        <v>150</v>
      </c>
    </row>
    <row r="249" spans="1:24" x14ac:dyDescent="0.2">
      <c r="A249" t="s">
        <v>0</v>
      </c>
      <c r="B249" t="s">
        <v>1</v>
      </c>
      <c r="C249" t="s">
        <v>2</v>
      </c>
      <c r="D249" t="s">
        <v>3</v>
      </c>
      <c r="E249" t="s">
        <v>4</v>
      </c>
      <c r="F249" t="s">
        <v>293</v>
      </c>
      <c r="G249" t="s">
        <v>294</v>
      </c>
      <c r="H249" t="s">
        <v>95</v>
      </c>
      <c r="I249" t="s">
        <v>154</v>
      </c>
      <c r="J249" t="s">
        <v>121</v>
      </c>
      <c r="K249" t="s">
        <v>137</v>
      </c>
      <c r="L249" t="s">
        <v>44</v>
      </c>
      <c r="M249" s="5">
        <v>4500</v>
      </c>
      <c r="N249" s="5">
        <v>0</v>
      </c>
      <c r="O249" s="5">
        <f t="shared" si="12"/>
        <v>4500</v>
      </c>
      <c r="P249" s="5">
        <v>-4500</v>
      </c>
      <c r="Q249" s="5">
        <f t="shared" si="13"/>
        <v>0</v>
      </c>
      <c r="R249" s="5">
        <v>0</v>
      </c>
      <c r="S249" s="5">
        <v>0</v>
      </c>
      <c r="T249" s="5">
        <v>0</v>
      </c>
      <c r="U249" s="5">
        <f t="shared" si="14"/>
        <v>4500</v>
      </c>
      <c r="V249" s="5">
        <f t="shared" si="15"/>
        <v>4500</v>
      </c>
      <c r="W249" s="5">
        <v>0</v>
      </c>
      <c r="X249" t="s">
        <v>138</v>
      </c>
    </row>
    <row r="250" spans="1:24" x14ac:dyDescent="0.2">
      <c r="A250" t="s">
        <v>0</v>
      </c>
      <c r="B250" t="s">
        <v>1</v>
      </c>
      <c r="C250" t="s">
        <v>2</v>
      </c>
      <c r="D250" t="s">
        <v>3</v>
      </c>
      <c r="E250" t="s">
        <v>4</v>
      </c>
      <c r="F250" t="s">
        <v>293</v>
      </c>
      <c r="G250" t="s">
        <v>294</v>
      </c>
      <c r="H250" t="s">
        <v>95</v>
      </c>
      <c r="I250" t="s">
        <v>154</v>
      </c>
      <c r="J250" t="s">
        <v>121</v>
      </c>
      <c r="K250" t="s">
        <v>124</v>
      </c>
      <c r="L250" t="s">
        <v>44</v>
      </c>
      <c r="M250" s="5">
        <v>1500</v>
      </c>
      <c r="N250" s="5">
        <v>0</v>
      </c>
      <c r="O250" s="5">
        <f t="shared" si="12"/>
        <v>1500</v>
      </c>
      <c r="P250" s="5">
        <v>-1500</v>
      </c>
      <c r="Q250" s="5">
        <f t="shared" si="13"/>
        <v>0</v>
      </c>
      <c r="R250" s="5">
        <v>0</v>
      </c>
      <c r="S250" s="5">
        <v>0</v>
      </c>
      <c r="T250" s="5">
        <v>0</v>
      </c>
      <c r="U250" s="5">
        <f t="shared" si="14"/>
        <v>1500</v>
      </c>
      <c r="V250" s="5">
        <f t="shared" si="15"/>
        <v>1500</v>
      </c>
      <c r="W250" s="5">
        <v>0</v>
      </c>
      <c r="X250" t="s">
        <v>153</v>
      </c>
    </row>
    <row r="251" spans="1:24" x14ac:dyDescent="0.2">
      <c r="A251" t="s">
        <v>0</v>
      </c>
      <c r="B251" t="s">
        <v>1</v>
      </c>
      <c r="C251" t="s">
        <v>2</v>
      </c>
      <c r="D251" t="s">
        <v>3</v>
      </c>
      <c r="E251" t="s">
        <v>4</v>
      </c>
      <c r="F251" t="s">
        <v>293</v>
      </c>
      <c r="G251" t="s">
        <v>294</v>
      </c>
      <c r="H251" t="s">
        <v>95</v>
      </c>
      <c r="I251" t="s">
        <v>154</v>
      </c>
      <c r="J251" t="s">
        <v>121</v>
      </c>
      <c r="K251" t="s">
        <v>128</v>
      </c>
      <c r="L251" t="s">
        <v>44</v>
      </c>
      <c r="M251" s="5">
        <v>11500</v>
      </c>
      <c r="N251" s="5">
        <v>0</v>
      </c>
      <c r="O251" s="5">
        <f t="shared" si="12"/>
        <v>11500</v>
      </c>
      <c r="P251" s="5">
        <v>-11500</v>
      </c>
      <c r="Q251" s="5">
        <f t="shared" si="13"/>
        <v>0</v>
      </c>
      <c r="R251" s="5">
        <v>0</v>
      </c>
      <c r="S251" s="5">
        <v>0</v>
      </c>
      <c r="T251" s="5">
        <v>0</v>
      </c>
      <c r="U251" s="5">
        <f t="shared" si="14"/>
        <v>11500</v>
      </c>
      <c r="V251" s="5">
        <f t="shared" si="15"/>
        <v>11500</v>
      </c>
      <c r="W251" s="5">
        <v>0</v>
      </c>
      <c r="X251" t="s">
        <v>144</v>
      </c>
    </row>
    <row r="252" spans="1:24" x14ac:dyDescent="0.2">
      <c r="A252" t="s">
        <v>0</v>
      </c>
      <c r="B252" t="s">
        <v>1</v>
      </c>
      <c r="C252" t="s">
        <v>2</v>
      </c>
      <c r="D252" t="s">
        <v>3</v>
      </c>
      <c r="E252" t="s">
        <v>4</v>
      </c>
      <c r="F252" t="s">
        <v>293</v>
      </c>
      <c r="G252" t="s">
        <v>294</v>
      </c>
      <c r="H252" t="s">
        <v>95</v>
      </c>
      <c r="I252" t="s">
        <v>154</v>
      </c>
      <c r="J252" t="s">
        <v>121</v>
      </c>
      <c r="K252" t="s">
        <v>175</v>
      </c>
      <c r="L252" t="s">
        <v>44</v>
      </c>
      <c r="M252" s="5">
        <v>2000</v>
      </c>
      <c r="N252" s="5">
        <v>0</v>
      </c>
      <c r="O252" s="5">
        <f t="shared" si="12"/>
        <v>2000</v>
      </c>
      <c r="P252" s="5">
        <v>-2000</v>
      </c>
      <c r="Q252" s="5">
        <f t="shared" si="13"/>
        <v>0</v>
      </c>
      <c r="R252" s="5">
        <v>0</v>
      </c>
      <c r="S252" s="5">
        <v>0</v>
      </c>
      <c r="T252" s="5">
        <v>0</v>
      </c>
      <c r="U252" s="5">
        <f t="shared" si="14"/>
        <v>2000</v>
      </c>
      <c r="V252" s="5">
        <f t="shared" si="15"/>
        <v>2000</v>
      </c>
      <c r="W252" s="5">
        <v>0</v>
      </c>
      <c r="X252" t="s">
        <v>176</v>
      </c>
    </row>
    <row r="253" spans="1:24" x14ac:dyDescent="0.2">
      <c r="A253" t="s">
        <v>0</v>
      </c>
      <c r="B253" t="s">
        <v>1</v>
      </c>
      <c r="C253" t="s">
        <v>2</v>
      </c>
      <c r="D253" t="s">
        <v>3</v>
      </c>
      <c r="E253" t="s">
        <v>4</v>
      </c>
      <c r="F253" t="s">
        <v>293</v>
      </c>
      <c r="G253" t="s">
        <v>294</v>
      </c>
      <c r="H253" t="s">
        <v>95</v>
      </c>
      <c r="I253" t="s">
        <v>96</v>
      </c>
      <c r="J253" t="s">
        <v>121</v>
      </c>
      <c r="K253" t="s">
        <v>149</v>
      </c>
      <c r="L253" t="s">
        <v>44</v>
      </c>
      <c r="M253" s="5">
        <v>8500</v>
      </c>
      <c r="N253" s="5">
        <v>0</v>
      </c>
      <c r="O253" s="5">
        <f t="shared" si="12"/>
        <v>8500</v>
      </c>
      <c r="P253" s="5">
        <v>-8500</v>
      </c>
      <c r="Q253" s="5">
        <f t="shared" si="13"/>
        <v>0</v>
      </c>
      <c r="R253" s="5">
        <v>0</v>
      </c>
      <c r="S253" s="5">
        <v>0</v>
      </c>
      <c r="T253" s="5">
        <v>0</v>
      </c>
      <c r="U253" s="5">
        <f t="shared" si="14"/>
        <v>8500</v>
      </c>
      <c r="V253" s="5">
        <f t="shared" si="15"/>
        <v>8500</v>
      </c>
      <c r="W253" s="5">
        <v>0</v>
      </c>
      <c r="X253" t="s">
        <v>150</v>
      </c>
    </row>
    <row r="254" spans="1:24" x14ac:dyDescent="0.2">
      <c r="A254" t="s">
        <v>0</v>
      </c>
      <c r="B254" t="s">
        <v>1</v>
      </c>
      <c r="C254" t="s">
        <v>2</v>
      </c>
      <c r="D254" t="s">
        <v>3</v>
      </c>
      <c r="E254" t="s">
        <v>4</v>
      </c>
      <c r="F254" t="s">
        <v>293</v>
      </c>
      <c r="G254" t="s">
        <v>294</v>
      </c>
      <c r="H254" t="s">
        <v>95</v>
      </c>
      <c r="I254" t="s">
        <v>96</v>
      </c>
      <c r="J254" t="s">
        <v>121</v>
      </c>
      <c r="K254" t="s">
        <v>137</v>
      </c>
      <c r="L254" t="s">
        <v>44</v>
      </c>
      <c r="M254" s="5">
        <v>7000</v>
      </c>
      <c r="N254" s="5">
        <v>0</v>
      </c>
      <c r="O254" s="5">
        <f t="shared" si="12"/>
        <v>7000</v>
      </c>
      <c r="P254" s="5">
        <v>-7000</v>
      </c>
      <c r="Q254" s="5">
        <f t="shared" si="13"/>
        <v>0</v>
      </c>
      <c r="R254" s="5">
        <v>0</v>
      </c>
      <c r="S254" s="5">
        <v>0</v>
      </c>
      <c r="T254" s="5">
        <v>0</v>
      </c>
      <c r="U254" s="5">
        <f t="shared" si="14"/>
        <v>7000</v>
      </c>
      <c r="V254" s="5">
        <f t="shared" si="15"/>
        <v>7000</v>
      </c>
      <c r="W254" s="5">
        <v>0</v>
      </c>
      <c r="X254" t="s">
        <v>138</v>
      </c>
    </row>
    <row r="255" spans="1:24" x14ac:dyDescent="0.2">
      <c r="A255" t="s">
        <v>0</v>
      </c>
      <c r="B255" t="s">
        <v>1</v>
      </c>
      <c r="C255" t="s">
        <v>2</v>
      </c>
      <c r="D255" t="s">
        <v>3</v>
      </c>
      <c r="E255" t="s">
        <v>4</v>
      </c>
      <c r="F255" t="s">
        <v>293</v>
      </c>
      <c r="G255" t="s">
        <v>294</v>
      </c>
      <c r="H255" t="s">
        <v>95</v>
      </c>
      <c r="I255" t="s">
        <v>96</v>
      </c>
      <c r="J255" t="s">
        <v>121</v>
      </c>
      <c r="K255" t="s">
        <v>161</v>
      </c>
      <c r="L255" t="s">
        <v>44</v>
      </c>
      <c r="M255" s="5">
        <v>10000</v>
      </c>
      <c r="N255" s="5">
        <v>0</v>
      </c>
      <c r="O255" s="5">
        <f t="shared" si="12"/>
        <v>10000</v>
      </c>
      <c r="P255" s="5">
        <v>-10000</v>
      </c>
      <c r="Q255" s="5">
        <f t="shared" si="13"/>
        <v>0</v>
      </c>
      <c r="R255" s="5">
        <v>0</v>
      </c>
      <c r="S255" s="5">
        <v>0</v>
      </c>
      <c r="T255" s="5">
        <v>0</v>
      </c>
      <c r="U255" s="5">
        <f t="shared" si="14"/>
        <v>10000</v>
      </c>
      <c r="V255" s="5">
        <f t="shared" si="15"/>
        <v>10000</v>
      </c>
      <c r="W255" s="5">
        <v>0</v>
      </c>
      <c r="X255" t="s">
        <v>162</v>
      </c>
    </row>
    <row r="256" spans="1:24" x14ac:dyDescent="0.2">
      <c r="A256" t="s">
        <v>0</v>
      </c>
      <c r="B256" t="s">
        <v>1</v>
      </c>
      <c r="C256" t="s">
        <v>2</v>
      </c>
      <c r="D256" t="s">
        <v>3</v>
      </c>
      <c r="E256" t="s">
        <v>4</v>
      </c>
      <c r="F256" t="s">
        <v>293</v>
      </c>
      <c r="G256" t="s">
        <v>294</v>
      </c>
      <c r="H256" t="s">
        <v>95</v>
      </c>
      <c r="I256" t="s">
        <v>96</v>
      </c>
      <c r="J256" t="s">
        <v>121</v>
      </c>
      <c r="K256" t="s">
        <v>122</v>
      </c>
      <c r="L256" t="s">
        <v>44</v>
      </c>
      <c r="M256" s="5">
        <v>844</v>
      </c>
      <c r="N256" s="5">
        <v>0</v>
      </c>
      <c r="O256" s="5">
        <f t="shared" si="12"/>
        <v>844</v>
      </c>
      <c r="P256" s="5">
        <v>-844</v>
      </c>
      <c r="Q256" s="5">
        <f t="shared" si="13"/>
        <v>0</v>
      </c>
      <c r="R256" s="5">
        <v>0</v>
      </c>
      <c r="S256" s="5">
        <v>0</v>
      </c>
      <c r="T256" s="5">
        <v>0</v>
      </c>
      <c r="U256" s="5">
        <f t="shared" si="14"/>
        <v>844</v>
      </c>
      <c r="V256" s="5">
        <f t="shared" si="15"/>
        <v>844</v>
      </c>
      <c r="W256" s="5">
        <v>0</v>
      </c>
      <c r="X256" t="s">
        <v>312</v>
      </c>
    </row>
    <row r="257" spans="1:24" x14ac:dyDescent="0.2">
      <c r="A257" t="s">
        <v>0</v>
      </c>
      <c r="B257" t="s">
        <v>1</v>
      </c>
      <c r="C257" t="s">
        <v>2</v>
      </c>
      <c r="D257" t="s">
        <v>3</v>
      </c>
      <c r="E257" t="s">
        <v>4</v>
      </c>
      <c r="F257" t="s">
        <v>293</v>
      </c>
      <c r="G257" t="s">
        <v>294</v>
      </c>
      <c r="H257" t="s">
        <v>95</v>
      </c>
      <c r="I257" t="s">
        <v>96</v>
      </c>
      <c r="J257" t="s">
        <v>121</v>
      </c>
      <c r="K257" t="s">
        <v>145</v>
      </c>
      <c r="L257" t="s">
        <v>44</v>
      </c>
      <c r="M257" s="5">
        <v>27000</v>
      </c>
      <c r="N257" s="5">
        <v>0</v>
      </c>
      <c r="O257" s="5">
        <f t="shared" si="12"/>
        <v>27000</v>
      </c>
      <c r="P257" s="5">
        <v>-27000</v>
      </c>
      <c r="Q257" s="5">
        <f t="shared" si="13"/>
        <v>0</v>
      </c>
      <c r="R257" s="5">
        <v>0</v>
      </c>
      <c r="S257" s="5">
        <v>0</v>
      </c>
      <c r="T257" s="5">
        <v>0</v>
      </c>
      <c r="U257" s="5">
        <f t="shared" si="14"/>
        <v>27000</v>
      </c>
      <c r="V257" s="5">
        <f t="shared" si="15"/>
        <v>27000</v>
      </c>
      <c r="W257" s="5">
        <v>0</v>
      </c>
      <c r="X257" t="s">
        <v>146</v>
      </c>
    </row>
    <row r="258" spans="1:24" x14ac:dyDescent="0.2">
      <c r="A258" t="s">
        <v>0</v>
      </c>
      <c r="B258" t="s">
        <v>1</v>
      </c>
      <c r="C258" t="s">
        <v>2</v>
      </c>
      <c r="D258" t="s">
        <v>3</v>
      </c>
      <c r="E258" t="s">
        <v>4</v>
      </c>
      <c r="F258" t="s">
        <v>293</v>
      </c>
      <c r="G258" t="s">
        <v>294</v>
      </c>
      <c r="H258" t="s">
        <v>95</v>
      </c>
      <c r="I258" t="s">
        <v>96</v>
      </c>
      <c r="J258" t="s">
        <v>121</v>
      </c>
      <c r="K258" t="s">
        <v>155</v>
      </c>
      <c r="L258" t="s">
        <v>44</v>
      </c>
      <c r="M258" s="5">
        <v>15000</v>
      </c>
      <c r="N258" s="5">
        <v>0</v>
      </c>
      <c r="O258" s="5">
        <f t="shared" si="12"/>
        <v>15000</v>
      </c>
      <c r="P258" s="5">
        <v>-15000</v>
      </c>
      <c r="Q258" s="5">
        <f t="shared" si="13"/>
        <v>0</v>
      </c>
      <c r="R258" s="5">
        <v>0</v>
      </c>
      <c r="S258" s="5">
        <v>0</v>
      </c>
      <c r="T258" s="5">
        <v>0</v>
      </c>
      <c r="U258" s="5">
        <f t="shared" si="14"/>
        <v>15000</v>
      </c>
      <c r="V258" s="5">
        <f t="shared" si="15"/>
        <v>15000</v>
      </c>
      <c r="W258" s="5">
        <v>0</v>
      </c>
      <c r="X258" t="s">
        <v>156</v>
      </c>
    </row>
    <row r="259" spans="1:24" x14ac:dyDescent="0.2">
      <c r="A259" t="s">
        <v>0</v>
      </c>
      <c r="B259" t="s">
        <v>1</v>
      </c>
      <c r="C259" t="s">
        <v>2</v>
      </c>
      <c r="D259" t="s">
        <v>3</v>
      </c>
      <c r="E259" t="s">
        <v>4</v>
      </c>
      <c r="F259" t="s">
        <v>293</v>
      </c>
      <c r="G259" t="s">
        <v>294</v>
      </c>
      <c r="H259" t="s">
        <v>95</v>
      </c>
      <c r="I259" t="s">
        <v>172</v>
      </c>
      <c r="J259" t="s">
        <v>121</v>
      </c>
      <c r="K259" t="s">
        <v>137</v>
      </c>
      <c r="L259" t="s">
        <v>44</v>
      </c>
      <c r="M259" s="5">
        <v>45000</v>
      </c>
      <c r="N259" s="5">
        <v>-44978.11</v>
      </c>
      <c r="O259" s="5">
        <f t="shared" ref="O259:O322" si="16">+M259+N259</f>
        <v>21.889999999999418</v>
      </c>
      <c r="P259" s="5">
        <v>-21.89</v>
      </c>
      <c r="Q259" s="5">
        <f t="shared" ref="Q259:Q322" si="17">+O259+P259</f>
        <v>-5.8264504332328215E-13</v>
      </c>
      <c r="R259" s="5">
        <v>0</v>
      </c>
      <c r="S259" s="5">
        <v>0</v>
      </c>
      <c r="T259" s="5">
        <v>0</v>
      </c>
      <c r="U259" s="5">
        <f t="shared" ref="U259:U322" si="18">+O259-S259</f>
        <v>21.889999999999418</v>
      </c>
      <c r="V259" s="5">
        <f t="shared" ref="V259:V322" si="19">+O259-T259</f>
        <v>21.889999999999418</v>
      </c>
      <c r="W259" s="5">
        <v>0</v>
      </c>
      <c r="X259" t="s">
        <v>138</v>
      </c>
    </row>
    <row r="260" spans="1:24" x14ac:dyDescent="0.2">
      <c r="A260" t="s">
        <v>0</v>
      </c>
      <c r="B260" t="s">
        <v>1</v>
      </c>
      <c r="C260" t="s">
        <v>2</v>
      </c>
      <c r="D260" t="s">
        <v>3</v>
      </c>
      <c r="E260" t="s">
        <v>4</v>
      </c>
      <c r="F260" t="s">
        <v>293</v>
      </c>
      <c r="G260" t="s">
        <v>294</v>
      </c>
      <c r="H260" t="s">
        <v>95</v>
      </c>
      <c r="I260" t="s">
        <v>172</v>
      </c>
      <c r="J260" t="s">
        <v>121</v>
      </c>
      <c r="K260" t="s">
        <v>139</v>
      </c>
      <c r="L260" t="s">
        <v>44</v>
      </c>
      <c r="M260" s="5">
        <v>65719.990000000005</v>
      </c>
      <c r="N260" s="5">
        <v>0</v>
      </c>
      <c r="O260" s="5">
        <f t="shared" si="16"/>
        <v>65719.990000000005</v>
      </c>
      <c r="P260" s="5">
        <v>-65719.990000000005</v>
      </c>
      <c r="Q260" s="5">
        <f t="shared" si="17"/>
        <v>0</v>
      </c>
      <c r="R260" s="5">
        <v>0</v>
      </c>
      <c r="S260" s="5">
        <v>0</v>
      </c>
      <c r="T260" s="5">
        <v>0</v>
      </c>
      <c r="U260" s="5">
        <f t="shared" si="18"/>
        <v>65719.990000000005</v>
      </c>
      <c r="V260" s="5">
        <f t="shared" si="19"/>
        <v>65719.990000000005</v>
      </c>
      <c r="W260" s="5">
        <v>0</v>
      </c>
      <c r="X260" t="s">
        <v>140</v>
      </c>
    </row>
    <row r="261" spans="1:24" x14ac:dyDescent="0.2">
      <c r="A261" t="s">
        <v>0</v>
      </c>
      <c r="B261" t="s">
        <v>1</v>
      </c>
      <c r="C261" t="s">
        <v>2</v>
      </c>
      <c r="D261" t="s">
        <v>3</v>
      </c>
      <c r="E261" t="s">
        <v>4</v>
      </c>
      <c r="F261" t="s">
        <v>293</v>
      </c>
      <c r="G261" t="s">
        <v>294</v>
      </c>
      <c r="H261" t="s">
        <v>95</v>
      </c>
      <c r="I261" t="s">
        <v>172</v>
      </c>
      <c r="J261" t="s">
        <v>121</v>
      </c>
      <c r="K261" t="s">
        <v>126</v>
      </c>
      <c r="L261" t="s">
        <v>44</v>
      </c>
      <c r="M261" s="5">
        <v>25300</v>
      </c>
      <c r="N261" s="5">
        <v>-8678.08</v>
      </c>
      <c r="O261" s="5">
        <f t="shared" si="16"/>
        <v>16621.919999999998</v>
      </c>
      <c r="P261" s="5">
        <v>-16621.919999999998</v>
      </c>
      <c r="Q261" s="5">
        <f t="shared" si="17"/>
        <v>0</v>
      </c>
      <c r="R261" s="5">
        <v>0</v>
      </c>
      <c r="S261" s="5">
        <v>0</v>
      </c>
      <c r="T261" s="5">
        <v>0</v>
      </c>
      <c r="U261" s="5">
        <f t="shared" si="18"/>
        <v>16621.919999999998</v>
      </c>
      <c r="V261" s="5">
        <f t="shared" si="19"/>
        <v>16621.919999999998</v>
      </c>
      <c r="W261" s="5">
        <v>0</v>
      </c>
      <c r="X261" t="s">
        <v>143</v>
      </c>
    </row>
    <row r="262" spans="1:24" x14ac:dyDescent="0.2">
      <c r="A262" t="s">
        <v>0</v>
      </c>
      <c r="B262" t="s">
        <v>1</v>
      </c>
      <c r="C262" t="s">
        <v>2</v>
      </c>
      <c r="D262" t="s">
        <v>3</v>
      </c>
      <c r="E262" t="s">
        <v>4</v>
      </c>
      <c r="F262" t="s">
        <v>293</v>
      </c>
      <c r="G262" t="s">
        <v>294</v>
      </c>
      <c r="H262" t="s">
        <v>95</v>
      </c>
      <c r="I262" t="s">
        <v>177</v>
      </c>
      <c r="J262" t="s">
        <v>121</v>
      </c>
      <c r="K262" t="s">
        <v>149</v>
      </c>
      <c r="L262" t="s">
        <v>44</v>
      </c>
      <c r="M262" s="5">
        <v>3500</v>
      </c>
      <c r="N262" s="5">
        <v>0</v>
      </c>
      <c r="O262" s="5">
        <f t="shared" si="16"/>
        <v>3500</v>
      </c>
      <c r="P262" s="5">
        <v>-3500</v>
      </c>
      <c r="Q262" s="5">
        <f t="shared" si="17"/>
        <v>0</v>
      </c>
      <c r="R262" s="5">
        <v>0</v>
      </c>
      <c r="S262" s="5">
        <v>0</v>
      </c>
      <c r="T262" s="5">
        <v>0</v>
      </c>
      <c r="U262" s="5">
        <f t="shared" si="18"/>
        <v>3500</v>
      </c>
      <c r="V262" s="5">
        <f t="shared" si="19"/>
        <v>3500</v>
      </c>
      <c r="W262" s="5">
        <v>0</v>
      </c>
      <c r="X262" t="s">
        <v>150</v>
      </c>
    </row>
    <row r="263" spans="1:24" x14ac:dyDescent="0.2">
      <c r="A263" t="s">
        <v>0</v>
      </c>
      <c r="B263" t="s">
        <v>1</v>
      </c>
      <c r="C263" t="s">
        <v>2</v>
      </c>
      <c r="D263" t="s">
        <v>3</v>
      </c>
      <c r="E263" t="s">
        <v>4</v>
      </c>
      <c r="F263" t="s">
        <v>293</v>
      </c>
      <c r="G263" t="s">
        <v>294</v>
      </c>
      <c r="H263" t="s">
        <v>95</v>
      </c>
      <c r="I263" t="s">
        <v>177</v>
      </c>
      <c r="J263" t="s">
        <v>121</v>
      </c>
      <c r="K263" t="s">
        <v>137</v>
      </c>
      <c r="L263" t="s">
        <v>44</v>
      </c>
      <c r="M263" s="5">
        <v>5582.81</v>
      </c>
      <c r="N263" s="5">
        <v>0</v>
      </c>
      <c r="O263" s="5">
        <f t="shared" si="16"/>
        <v>5582.81</v>
      </c>
      <c r="P263" s="5">
        <v>-5582.81</v>
      </c>
      <c r="Q263" s="5">
        <f t="shared" si="17"/>
        <v>0</v>
      </c>
      <c r="R263" s="5">
        <v>0</v>
      </c>
      <c r="S263" s="5">
        <v>0</v>
      </c>
      <c r="T263" s="5">
        <v>0</v>
      </c>
      <c r="U263" s="5">
        <f t="shared" si="18"/>
        <v>5582.81</v>
      </c>
      <c r="V263" s="5">
        <f t="shared" si="19"/>
        <v>5582.81</v>
      </c>
      <c r="W263" s="5">
        <v>0</v>
      </c>
      <c r="X263" t="s">
        <v>138</v>
      </c>
    </row>
    <row r="264" spans="1:24" x14ac:dyDescent="0.2">
      <c r="A264" t="s">
        <v>0</v>
      </c>
      <c r="B264" t="s">
        <v>1</v>
      </c>
      <c r="C264" t="s">
        <v>2</v>
      </c>
      <c r="D264" t="s">
        <v>3</v>
      </c>
      <c r="E264" t="s">
        <v>4</v>
      </c>
      <c r="F264" t="s">
        <v>293</v>
      </c>
      <c r="G264" t="s">
        <v>294</v>
      </c>
      <c r="H264" t="s">
        <v>95</v>
      </c>
      <c r="I264" t="s">
        <v>177</v>
      </c>
      <c r="J264" t="s">
        <v>121</v>
      </c>
      <c r="K264" t="s">
        <v>151</v>
      </c>
      <c r="L264" t="s">
        <v>44</v>
      </c>
      <c r="M264" s="5">
        <v>39000</v>
      </c>
      <c r="N264" s="5">
        <v>0</v>
      </c>
      <c r="O264" s="5">
        <f t="shared" si="16"/>
        <v>39000</v>
      </c>
      <c r="P264" s="5">
        <v>-39000</v>
      </c>
      <c r="Q264" s="5">
        <f t="shared" si="17"/>
        <v>0</v>
      </c>
      <c r="R264" s="5">
        <v>0</v>
      </c>
      <c r="S264" s="5">
        <v>0</v>
      </c>
      <c r="T264" s="5">
        <v>0</v>
      </c>
      <c r="U264" s="5">
        <f t="shared" si="18"/>
        <v>39000</v>
      </c>
      <c r="V264" s="5">
        <f t="shared" si="19"/>
        <v>39000</v>
      </c>
      <c r="W264" s="5">
        <v>0</v>
      </c>
      <c r="X264" t="s">
        <v>152</v>
      </c>
    </row>
    <row r="265" spans="1:24" x14ac:dyDescent="0.2">
      <c r="A265" t="s">
        <v>0</v>
      </c>
      <c r="B265" t="s">
        <v>1</v>
      </c>
      <c r="C265" t="s">
        <v>2</v>
      </c>
      <c r="D265" t="s">
        <v>3</v>
      </c>
      <c r="E265" t="s">
        <v>4</v>
      </c>
      <c r="F265" t="s">
        <v>293</v>
      </c>
      <c r="G265" t="s">
        <v>294</v>
      </c>
      <c r="H265" t="s">
        <v>95</v>
      </c>
      <c r="I265" t="s">
        <v>177</v>
      </c>
      <c r="J265" t="s">
        <v>121</v>
      </c>
      <c r="K265" t="s">
        <v>124</v>
      </c>
      <c r="L265" t="s">
        <v>44</v>
      </c>
      <c r="M265" s="5">
        <v>13000</v>
      </c>
      <c r="N265" s="5">
        <v>0</v>
      </c>
      <c r="O265" s="5">
        <f t="shared" si="16"/>
        <v>13000</v>
      </c>
      <c r="P265" s="5">
        <v>-13000</v>
      </c>
      <c r="Q265" s="5">
        <f t="shared" si="17"/>
        <v>0</v>
      </c>
      <c r="R265" s="5">
        <v>0</v>
      </c>
      <c r="S265" s="5">
        <v>0</v>
      </c>
      <c r="T265" s="5">
        <v>0</v>
      </c>
      <c r="U265" s="5">
        <f t="shared" si="18"/>
        <v>13000</v>
      </c>
      <c r="V265" s="5">
        <f t="shared" si="19"/>
        <v>13000</v>
      </c>
      <c r="W265" s="5">
        <v>0</v>
      </c>
      <c r="X265" t="s">
        <v>153</v>
      </c>
    </row>
    <row r="266" spans="1:24" x14ac:dyDescent="0.2">
      <c r="A266" t="s">
        <v>0</v>
      </c>
      <c r="B266" t="s">
        <v>1</v>
      </c>
      <c r="C266" t="s">
        <v>2</v>
      </c>
      <c r="D266" t="s">
        <v>3</v>
      </c>
      <c r="E266" t="s">
        <v>4</v>
      </c>
      <c r="F266" t="s">
        <v>293</v>
      </c>
      <c r="G266" t="s">
        <v>294</v>
      </c>
      <c r="H266" t="s">
        <v>95</v>
      </c>
      <c r="I266" t="s">
        <v>177</v>
      </c>
      <c r="J266" t="s">
        <v>121</v>
      </c>
      <c r="K266" t="s">
        <v>145</v>
      </c>
      <c r="L266" t="s">
        <v>44</v>
      </c>
      <c r="M266" s="5">
        <v>2000</v>
      </c>
      <c r="N266" s="5">
        <v>0</v>
      </c>
      <c r="O266" s="5">
        <f t="shared" si="16"/>
        <v>2000</v>
      </c>
      <c r="P266" s="5">
        <v>-2000</v>
      </c>
      <c r="Q266" s="5">
        <f t="shared" si="17"/>
        <v>0</v>
      </c>
      <c r="R266" s="5">
        <v>0</v>
      </c>
      <c r="S266" s="5">
        <v>0</v>
      </c>
      <c r="T266" s="5">
        <v>0</v>
      </c>
      <c r="U266" s="5">
        <f t="shared" si="18"/>
        <v>2000</v>
      </c>
      <c r="V266" s="5">
        <f t="shared" si="19"/>
        <v>2000</v>
      </c>
      <c r="W266" s="5">
        <v>0</v>
      </c>
      <c r="X266" t="s">
        <v>146</v>
      </c>
    </row>
    <row r="267" spans="1:24" x14ac:dyDescent="0.2">
      <c r="A267" t="s">
        <v>0</v>
      </c>
      <c r="B267" t="s">
        <v>1</v>
      </c>
      <c r="C267" t="s">
        <v>2</v>
      </c>
      <c r="D267" t="s">
        <v>3</v>
      </c>
      <c r="E267" t="s">
        <v>4</v>
      </c>
      <c r="F267" t="s">
        <v>293</v>
      </c>
      <c r="G267" t="s">
        <v>294</v>
      </c>
      <c r="H267" t="s">
        <v>95</v>
      </c>
      <c r="I267" t="s">
        <v>177</v>
      </c>
      <c r="J267" t="s">
        <v>121</v>
      </c>
      <c r="K267" t="s">
        <v>178</v>
      </c>
      <c r="L267" t="s">
        <v>44</v>
      </c>
      <c r="M267" s="5">
        <v>18000</v>
      </c>
      <c r="N267" s="5">
        <v>0</v>
      </c>
      <c r="O267" s="5">
        <f t="shared" si="16"/>
        <v>18000</v>
      </c>
      <c r="P267" s="5">
        <v>-18000</v>
      </c>
      <c r="Q267" s="5">
        <f t="shared" si="17"/>
        <v>0</v>
      </c>
      <c r="R267" s="5">
        <v>0</v>
      </c>
      <c r="S267" s="5">
        <v>0</v>
      </c>
      <c r="T267" s="5">
        <v>0</v>
      </c>
      <c r="U267" s="5">
        <f t="shared" si="18"/>
        <v>18000</v>
      </c>
      <c r="V267" s="5">
        <f t="shared" si="19"/>
        <v>18000</v>
      </c>
      <c r="W267" s="5">
        <v>0</v>
      </c>
      <c r="X267" t="s">
        <v>179</v>
      </c>
    </row>
    <row r="268" spans="1:24" x14ac:dyDescent="0.2">
      <c r="A268" t="s">
        <v>0</v>
      </c>
      <c r="B268" t="s">
        <v>1</v>
      </c>
      <c r="C268" t="s">
        <v>2</v>
      </c>
      <c r="D268" t="s">
        <v>3</v>
      </c>
      <c r="E268" t="s">
        <v>4</v>
      </c>
      <c r="F268" t="s">
        <v>293</v>
      </c>
      <c r="G268" t="s">
        <v>294</v>
      </c>
      <c r="H268" t="s">
        <v>95</v>
      </c>
      <c r="I268" t="s">
        <v>177</v>
      </c>
      <c r="J268" t="s">
        <v>121</v>
      </c>
      <c r="K268" t="s">
        <v>155</v>
      </c>
      <c r="L268" t="s">
        <v>44</v>
      </c>
      <c r="M268" s="5">
        <v>15000</v>
      </c>
      <c r="N268" s="5">
        <v>0</v>
      </c>
      <c r="O268" s="5">
        <f t="shared" si="16"/>
        <v>15000</v>
      </c>
      <c r="P268" s="5">
        <v>-15000</v>
      </c>
      <c r="Q268" s="5">
        <f t="shared" si="17"/>
        <v>0</v>
      </c>
      <c r="R268" s="5">
        <v>0</v>
      </c>
      <c r="S268" s="5">
        <v>0</v>
      </c>
      <c r="T268" s="5">
        <v>0</v>
      </c>
      <c r="U268" s="5">
        <f t="shared" si="18"/>
        <v>15000</v>
      </c>
      <c r="V268" s="5">
        <f t="shared" si="19"/>
        <v>15000</v>
      </c>
      <c r="W268" s="5">
        <v>0</v>
      </c>
      <c r="X268" t="s">
        <v>156</v>
      </c>
    </row>
    <row r="269" spans="1:24" x14ac:dyDescent="0.2">
      <c r="A269" t="s">
        <v>0</v>
      </c>
      <c r="B269" t="s">
        <v>1</v>
      </c>
      <c r="C269" t="s">
        <v>2</v>
      </c>
      <c r="D269" t="s">
        <v>3</v>
      </c>
      <c r="E269" t="s">
        <v>4</v>
      </c>
      <c r="F269" t="s">
        <v>293</v>
      </c>
      <c r="G269" t="s">
        <v>294</v>
      </c>
      <c r="H269" t="s">
        <v>180</v>
      </c>
      <c r="I269" t="s">
        <v>181</v>
      </c>
      <c r="J269" t="s">
        <v>121</v>
      </c>
      <c r="K269" t="s">
        <v>137</v>
      </c>
      <c r="L269" t="s">
        <v>44</v>
      </c>
      <c r="M269" s="5">
        <v>45000</v>
      </c>
      <c r="N269" s="5">
        <v>0</v>
      </c>
      <c r="O269" s="5">
        <f t="shared" si="16"/>
        <v>45000</v>
      </c>
      <c r="P269" s="5">
        <v>-45000</v>
      </c>
      <c r="Q269" s="5">
        <f t="shared" si="17"/>
        <v>0</v>
      </c>
      <c r="R269" s="5">
        <v>0</v>
      </c>
      <c r="S269" s="5">
        <v>0</v>
      </c>
      <c r="T269" s="5">
        <v>0</v>
      </c>
      <c r="U269" s="5">
        <f t="shared" si="18"/>
        <v>45000</v>
      </c>
      <c r="V269" s="5">
        <f t="shared" si="19"/>
        <v>45000</v>
      </c>
      <c r="W269" s="5">
        <v>0</v>
      </c>
      <c r="X269" t="s">
        <v>182</v>
      </c>
    </row>
    <row r="270" spans="1:24" x14ac:dyDescent="0.2">
      <c r="A270" t="s">
        <v>0</v>
      </c>
      <c r="B270" t="s">
        <v>1</v>
      </c>
      <c r="C270" t="s">
        <v>2</v>
      </c>
      <c r="D270" t="s">
        <v>3</v>
      </c>
      <c r="E270" t="s">
        <v>4</v>
      </c>
      <c r="F270" t="s">
        <v>293</v>
      </c>
      <c r="G270" t="s">
        <v>294</v>
      </c>
      <c r="H270" t="s">
        <v>180</v>
      </c>
      <c r="I270" t="s">
        <v>183</v>
      </c>
      <c r="J270" t="s">
        <v>121</v>
      </c>
      <c r="K270" t="s">
        <v>137</v>
      </c>
      <c r="L270" t="s">
        <v>44</v>
      </c>
      <c r="M270" s="5">
        <v>67000</v>
      </c>
      <c r="N270" s="5">
        <v>0</v>
      </c>
      <c r="O270" s="5">
        <f t="shared" si="16"/>
        <v>67000</v>
      </c>
      <c r="P270" s="5">
        <v>-67000</v>
      </c>
      <c r="Q270" s="5">
        <f t="shared" si="17"/>
        <v>0</v>
      </c>
      <c r="R270" s="5">
        <v>0</v>
      </c>
      <c r="S270" s="5">
        <v>0</v>
      </c>
      <c r="T270" s="5">
        <v>0</v>
      </c>
      <c r="U270" s="5">
        <f t="shared" si="18"/>
        <v>67000</v>
      </c>
      <c r="V270" s="5">
        <f t="shared" si="19"/>
        <v>67000</v>
      </c>
      <c r="W270" s="5">
        <v>0</v>
      </c>
      <c r="X270" t="s">
        <v>182</v>
      </c>
    </row>
    <row r="271" spans="1:24" x14ac:dyDescent="0.2">
      <c r="A271" t="s">
        <v>184</v>
      </c>
      <c r="B271" t="s">
        <v>185</v>
      </c>
      <c r="C271" t="s">
        <v>2</v>
      </c>
      <c r="D271" t="s">
        <v>3</v>
      </c>
      <c r="E271" t="s">
        <v>4</v>
      </c>
      <c r="F271" t="s">
        <v>293</v>
      </c>
      <c r="G271" t="s">
        <v>294</v>
      </c>
      <c r="H271" t="s">
        <v>186</v>
      </c>
      <c r="I271" t="s">
        <v>187</v>
      </c>
      <c r="J271" t="s">
        <v>121</v>
      </c>
      <c r="K271" t="s">
        <v>149</v>
      </c>
      <c r="L271" t="s">
        <v>44</v>
      </c>
      <c r="M271" s="5">
        <v>1000</v>
      </c>
      <c r="N271" s="5">
        <v>0</v>
      </c>
      <c r="O271" s="5">
        <f t="shared" si="16"/>
        <v>1000</v>
      </c>
      <c r="P271" s="5">
        <v>-1000</v>
      </c>
      <c r="Q271" s="5">
        <f t="shared" si="17"/>
        <v>0</v>
      </c>
      <c r="R271" s="5">
        <v>0</v>
      </c>
      <c r="S271" s="5">
        <v>0</v>
      </c>
      <c r="T271" s="5">
        <v>0</v>
      </c>
      <c r="U271" s="5">
        <f t="shared" si="18"/>
        <v>1000</v>
      </c>
      <c r="V271" s="5">
        <f t="shared" si="19"/>
        <v>1000</v>
      </c>
      <c r="W271" s="5">
        <v>0</v>
      </c>
      <c r="X271" t="s">
        <v>188</v>
      </c>
    </row>
    <row r="272" spans="1:24" x14ac:dyDescent="0.2">
      <c r="A272" t="s">
        <v>184</v>
      </c>
      <c r="B272" t="s">
        <v>185</v>
      </c>
      <c r="C272" t="s">
        <v>2</v>
      </c>
      <c r="D272" t="s">
        <v>3</v>
      </c>
      <c r="E272" t="s">
        <v>4</v>
      </c>
      <c r="F272" t="s">
        <v>293</v>
      </c>
      <c r="G272" t="s">
        <v>294</v>
      </c>
      <c r="H272" t="s">
        <v>186</v>
      </c>
      <c r="I272" t="s">
        <v>187</v>
      </c>
      <c r="J272" t="s">
        <v>121</v>
      </c>
      <c r="K272" t="s">
        <v>137</v>
      </c>
      <c r="L272" t="s">
        <v>44</v>
      </c>
      <c r="M272" s="5">
        <v>2000</v>
      </c>
      <c r="N272" s="5">
        <v>0</v>
      </c>
      <c r="O272" s="5">
        <f t="shared" si="16"/>
        <v>2000</v>
      </c>
      <c r="P272" s="5">
        <v>-2000</v>
      </c>
      <c r="Q272" s="5">
        <f t="shared" si="17"/>
        <v>0</v>
      </c>
      <c r="R272" s="5">
        <v>0</v>
      </c>
      <c r="S272" s="5">
        <v>0</v>
      </c>
      <c r="T272" s="5">
        <v>0</v>
      </c>
      <c r="U272" s="5">
        <f t="shared" si="18"/>
        <v>2000</v>
      </c>
      <c r="V272" s="5">
        <f t="shared" si="19"/>
        <v>2000</v>
      </c>
      <c r="W272" s="5">
        <v>0</v>
      </c>
      <c r="X272" t="s">
        <v>313</v>
      </c>
    </row>
    <row r="273" spans="1:24" x14ac:dyDescent="0.2">
      <c r="A273" t="s">
        <v>184</v>
      </c>
      <c r="B273" t="s">
        <v>185</v>
      </c>
      <c r="C273" t="s">
        <v>2</v>
      </c>
      <c r="D273" t="s">
        <v>3</v>
      </c>
      <c r="E273" t="s">
        <v>4</v>
      </c>
      <c r="F273" t="s">
        <v>293</v>
      </c>
      <c r="G273" t="s">
        <v>294</v>
      </c>
      <c r="H273" t="s">
        <v>186</v>
      </c>
      <c r="I273" t="s">
        <v>187</v>
      </c>
      <c r="J273" t="s">
        <v>121</v>
      </c>
      <c r="K273" t="s">
        <v>124</v>
      </c>
      <c r="L273" t="s">
        <v>44</v>
      </c>
      <c r="M273" s="5">
        <v>5000</v>
      </c>
      <c r="N273" s="5">
        <v>0</v>
      </c>
      <c r="O273" s="5">
        <f t="shared" si="16"/>
        <v>5000</v>
      </c>
      <c r="P273" s="5">
        <v>-5000</v>
      </c>
      <c r="Q273" s="5">
        <f t="shared" si="17"/>
        <v>0</v>
      </c>
      <c r="R273" s="5">
        <v>0</v>
      </c>
      <c r="S273" s="5">
        <v>0</v>
      </c>
      <c r="T273" s="5">
        <v>0</v>
      </c>
      <c r="U273" s="5">
        <f t="shared" si="18"/>
        <v>5000</v>
      </c>
      <c r="V273" s="5">
        <f t="shared" si="19"/>
        <v>5000</v>
      </c>
      <c r="W273" s="5">
        <v>0</v>
      </c>
      <c r="X273" t="s">
        <v>192</v>
      </c>
    </row>
    <row r="274" spans="1:24" x14ac:dyDescent="0.2">
      <c r="A274" t="s">
        <v>184</v>
      </c>
      <c r="B274" t="s">
        <v>185</v>
      </c>
      <c r="C274" t="s">
        <v>2</v>
      </c>
      <c r="D274" t="s">
        <v>3</v>
      </c>
      <c r="E274" t="s">
        <v>4</v>
      </c>
      <c r="F274" t="s">
        <v>293</v>
      </c>
      <c r="G274" t="s">
        <v>294</v>
      </c>
      <c r="H274" t="s">
        <v>186</v>
      </c>
      <c r="I274" t="s">
        <v>187</v>
      </c>
      <c r="J274" t="s">
        <v>121</v>
      </c>
      <c r="K274" t="s">
        <v>145</v>
      </c>
      <c r="L274" t="s">
        <v>44</v>
      </c>
      <c r="M274" s="5">
        <v>11000</v>
      </c>
      <c r="N274" s="5">
        <v>0</v>
      </c>
      <c r="O274" s="5">
        <f t="shared" si="16"/>
        <v>11000</v>
      </c>
      <c r="P274" s="5">
        <v>-11000</v>
      </c>
      <c r="Q274" s="5">
        <f t="shared" si="17"/>
        <v>0</v>
      </c>
      <c r="R274" s="5">
        <v>0</v>
      </c>
      <c r="S274" s="5">
        <v>0</v>
      </c>
      <c r="T274" s="5">
        <v>0</v>
      </c>
      <c r="U274" s="5">
        <f t="shared" si="18"/>
        <v>11000</v>
      </c>
      <c r="V274" s="5">
        <f t="shared" si="19"/>
        <v>11000</v>
      </c>
      <c r="W274" s="5">
        <v>0</v>
      </c>
      <c r="X274" t="s">
        <v>193</v>
      </c>
    </row>
    <row r="275" spans="1:24" x14ac:dyDescent="0.2">
      <c r="A275" t="s">
        <v>184</v>
      </c>
      <c r="B275" t="s">
        <v>185</v>
      </c>
      <c r="C275" t="s">
        <v>2</v>
      </c>
      <c r="D275" t="s">
        <v>3</v>
      </c>
      <c r="E275" t="s">
        <v>4</v>
      </c>
      <c r="F275" t="s">
        <v>293</v>
      </c>
      <c r="G275" t="s">
        <v>294</v>
      </c>
      <c r="H275" t="s">
        <v>186</v>
      </c>
      <c r="I275" t="s">
        <v>187</v>
      </c>
      <c r="J275" t="s">
        <v>121</v>
      </c>
      <c r="K275" t="s">
        <v>132</v>
      </c>
      <c r="L275" t="s">
        <v>44</v>
      </c>
      <c r="M275" s="5">
        <v>3000</v>
      </c>
      <c r="N275" s="5">
        <v>0</v>
      </c>
      <c r="O275" s="5">
        <f t="shared" si="16"/>
        <v>3000</v>
      </c>
      <c r="P275" s="5">
        <v>-495.45</v>
      </c>
      <c r="Q275" s="5">
        <f t="shared" si="17"/>
        <v>2504.5500000000002</v>
      </c>
      <c r="R275" s="5">
        <v>0</v>
      </c>
      <c r="S275" s="5">
        <v>2504.5500000000002</v>
      </c>
      <c r="T275" s="5">
        <v>0</v>
      </c>
      <c r="U275" s="5">
        <f t="shared" si="18"/>
        <v>495.44999999999982</v>
      </c>
      <c r="V275" s="5">
        <f t="shared" si="19"/>
        <v>3000</v>
      </c>
      <c r="W275" s="5">
        <v>0</v>
      </c>
      <c r="X275" t="s">
        <v>194</v>
      </c>
    </row>
    <row r="276" spans="1:24" x14ac:dyDescent="0.2">
      <c r="A276" t="s">
        <v>0</v>
      </c>
      <c r="B276" t="s">
        <v>1</v>
      </c>
      <c r="C276" t="s">
        <v>2</v>
      </c>
      <c r="D276" t="s">
        <v>3</v>
      </c>
      <c r="E276" t="s">
        <v>4</v>
      </c>
      <c r="F276" t="s">
        <v>293</v>
      </c>
      <c r="G276" t="s">
        <v>294</v>
      </c>
      <c r="H276" t="s">
        <v>195</v>
      </c>
      <c r="I276" t="s">
        <v>196</v>
      </c>
      <c r="J276" t="s">
        <v>121</v>
      </c>
      <c r="K276" t="s">
        <v>314</v>
      </c>
      <c r="L276" t="s">
        <v>44</v>
      </c>
      <c r="M276" s="5">
        <v>18000</v>
      </c>
      <c r="N276" s="5">
        <v>0</v>
      </c>
      <c r="O276" s="5">
        <f t="shared" si="16"/>
        <v>18000</v>
      </c>
      <c r="P276" s="5">
        <v>-18000</v>
      </c>
      <c r="Q276" s="5">
        <f t="shared" si="17"/>
        <v>0</v>
      </c>
      <c r="R276" s="5">
        <v>0</v>
      </c>
      <c r="S276" s="5">
        <v>0</v>
      </c>
      <c r="T276" s="5">
        <v>0</v>
      </c>
      <c r="U276" s="5">
        <f t="shared" si="18"/>
        <v>18000</v>
      </c>
      <c r="V276" s="5">
        <f t="shared" si="19"/>
        <v>18000</v>
      </c>
      <c r="W276" s="5">
        <v>0</v>
      </c>
      <c r="X276" t="s">
        <v>315</v>
      </c>
    </row>
    <row r="277" spans="1:24" x14ac:dyDescent="0.2">
      <c r="A277" t="s">
        <v>0</v>
      </c>
      <c r="B277" t="s">
        <v>1</v>
      </c>
      <c r="C277" t="s">
        <v>2</v>
      </c>
      <c r="D277" t="s">
        <v>3</v>
      </c>
      <c r="E277" t="s">
        <v>4</v>
      </c>
      <c r="F277" t="s">
        <v>293</v>
      </c>
      <c r="G277" t="s">
        <v>294</v>
      </c>
      <c r="H277" t="s">
        <v>195</v>
      </c>
      <c r="I277" t="s">
        <v>196</v>
      </c>
      <c r="J277" t="s">
        <v>121</v>
      </c>
      <c r="K277" t="s">
        <v>145</v>
      </c>
      <c r="L277" t="s">
        <v>44</v>
      </c>
      <c r="M277" s="5">
        <v>10000</v>
      </c>
      <c r="N277" s="5">
        <v>0</v>
      </c>
      <c r="O277" s="5">
        <f t="shared" si="16"/>
        <v>10000</v>
      </c>
      <c r="P277" s="5">
        <v>-10000</v>
      </c>
      <c r="Q277" s="5">
        <f t="shared" si="17"/>
        <v>0</v>
      </c>
      <c r="R277" s="5">
        <v>0</v>
      </c>
      <c r="S277" s="5">
        <v>0</v>
      </c>
      <c r="T277" s="5">
        <v>0</v>
      </c>
      <c r="U277" s="5">
        <f t="shared" si="18"/>
        <v>10000</v>
      </c>
      <c r="V277" s="5">
        <f t="shared" si="19"/>
        <v>10000</v>
      </c>
      <c r="W277" s="5">
        <v>0</v>
      </c>
      <c r="X277" t="s">
        <v>198</v>
      </c>
    </row>
    <row r="278" spans="1:24" x14ac:dyDescent="0.2">
      <c r="A278" t="s">
        <v>0</v>
      </c>
      <c r="B278" t="s">
        <v>1</v>
      </c>
      <c r="C278" t="s">
        <v>2</v>
      </c>
      <c r="D278" t="s">
        <v>3</v>
      </c>
      <c r="E278" t="s">
        <v>4</v>
      </c>
      <c r="F278" t="s">
        <v>293</v>
      </c>
      <c r="G278" t="s">
        <v>294</v>
      </c>
      <c r="H278" t="s">
        <v>195</v>
      </c>
      <c r="I278" t="s">
        <v>196</v>
      </c>
      <c r="J278" t="s">
        <v>121</v>
      </c>
      <c r="K278" t="s">
        <v>155</v>
      </c>
      <c r="L278" t="s">
        <v>44</v>
      </c>
      <c r="M278" s="5">
        <v>6000</v>
      </c>
      <c r="N278" s="5">
        <v>0</v>
      </c>
      <c r="O278" s="5">
        <f t="shared" si="16"/>
        <v>6000</v>
      </c>
      <c r="P278" s="5">
        <v>-6000</v>
      </c>
      <c r="Q278" s="5">
        <f t="shared" si="17"/>
        <v>0</v>
      </c>
      <c r="R278" s="5">
        <v>0</v>
      </c>
      <c r="S278" s="5">
        <v>0</v>
      </c>
      <c r="T278" s="5">
        <v>0</v>
      </c>
      <c r="U278" s="5">
        <f t="shared" si="18"/>
        <v>6000</v>
      </c>
      <c r="V278" s="5">
        <f t="shared" si="19"/>
        <v>6000</v>
      </c>
      <c r="W278" s="5">
        <v>0</v>
      </c>
      <c r="X278" t="s">
        <v>316</v>
      </c>
    </row>
    <row r="279" spans="1:24" x14ac:dyDescent="0.2">
      <c r="A279" t="s">
        <v>0</v>
      </c>
      <c r="B279" t="s">
        <v>1</v>
      </c>
      <c r="C279" t="s">
        <v>2</v>
      </c>
      <c r="D279" t="s">
        <v>3</v>
      </c>
      <c r="E279" t="s">
        <v>4</v>
      </c>
      <c r="F279" t="s">
        <v>293</v>
      </c>
      <c r="G279" t="s">
        <v>294</v>
      </c>
      <c r="H279" t="s">
        <v>195</v>
      </c>
      <c r="I279" t="s">
        <v>196</v>
      </c>
      <c r="J279" t="s">
        <v>121</v>
      </c>
      <c r="K279" t="s">
        <v>168</v>
      </c>
      <c r="L279" t="s">
        <v>44</v>
      </c>
      <c r="M279" s="5">
        <v>6000</v>
      </c>
      <c r="N279" s="5">
        <v>0</v>
      </c>
      <c r="O279" s="5">
        <f t="shared" si="16"/>
        <v>6000</v>
      </c>
      <c r="P279" s="5">
        <v>-6000</v>
      </c>
      <c r="Q279" s="5">
        <f t="shared" si="17"/>
        <v>0</v>
      </c>
      <c r="R279" s="5">
        <v>0</v>
      </c>
      <c r="S279" s="5">
        <v>0</v>
      </c>
      <c r="T279" s="5">
        <v>0</v>
      </c>
      <c r="U279" s="5">
        <f t="shared" si="18"/>
        <v>6000</v>
      </c>
      <c r="V279" s="5">
        <f t="shared" si="19"/>
        <v>6000</v>
      </c>
      <c r="W279" s="5">
        <v>0</v>
      </c>
      <c r="X279" t="s">
        <v>317</v>
      </c>
    </row>
    <row r="280" spans="1:24" x14ac:dyDescent="0.2">
      <c r="A280" t="s">
        <v>0</v>
      </c>
      <c r="B280" t="s">
        <v>1</v>
      </c>
      <c r="C280" t="s">
        <v>2</v>
      </c>
      <c r="D280" t="s">
        <v>3</v>
      </c>
      <c r="E280" t="s">
        <v>4</v>
      </c>
      <c r="F280" t="s">
        <v>293</v>
      </c>
      <c r="G280" t="s">
        <v>294</v>
      </c>
      <c r="H280" t="s">
        <v>195</v>
      </c>
      <c r="I280" t="s">
        <v>196</v>
      </c>
      <c r="J280" t="s">
        <v>121</v>
      </c>
      <c r="K280" t="s">
        <v>318</v>
      </c>
      <c r="L280" t="s">
        <v>44</v>
      </c>
      <c r="M280" s="5">
        <v>6000</v>
      </c>
      <c r="N280" s="5">
        <v>0</v>
      </c>
      <c r="O280" s="5">
        <f t="shared" si="16"/>
        <v>6000</v>
      </c>
      <c r="P280" s="5">
        <v>-6000</v>
      </c>
      <c r="Q280" s="5">
        <f t="shared" si="17"/>
        <v>0</v>
      </c>
      <c r="R280" s="5">
        <v>0</v>
      </c>
      <c r="S280" s="5">
        <v>0</v>
      </c>
      <c r="T280" s="5">
        <v>0</v>
      </c>
      <c r="U280" s="5">
        <f t="shared" si="18"/>
        <v>6000</v>
      </c>
      <c r="V280" s="5">
        <f t="shared" si="19"/>
        <v>6000</v>
      </c>
      <c r="W280" s="5">
        <v>0</v>
      </c>
      <c r="X280" t="s">
        <v>319</v>
      </c>
    </row>
    <row r="281" spans="1:24" x14ac:dyDescent="0.2">
      <c r="A281" t="s">
        <v>0</v>
      </c>
      <c r="B281" t="s">
        <v>1</v>
      </c>
      <c r="C281" t="s">
        <v>2</v>
      </c>
      <c r="D281" t="s">
        <v>3</v>
      </c>
      <c r="E281" t="s">
        <v>4</v>
      </c>
      <c r="F281" t="s">
        <v>293</v>
      </c>
      <c r="G281" t="s">
        <v>294</v>
      </c>
      <c r="H281" t="s">
        <v>110</v>
      </c>
      <c r="I281" t="s">
        <v>199</v>
      </c>
      <c r="J281" t="s">
        <v>121</v>
      </c>
      <c r="K281" t="s">
        <v>149</v>
      </c>
      <c r="L281" t="s">
        <v>44</v>
      </c>
      <c r="M281" s="5">
        <v>4000</v>
      </c>
      <c r="N281" s="5">
        <v>0</v>
      </c>
      <c r="O281" s="5">
        <f t="shared" si="16"/>
        <v>4000</v>
      </c>
      <c r="P281" s="5">
        <v>-4000</v>
      </c>
      <c r="Q281" s="5">
        <f t="shared" si="17"/>
        <v>0</v>
      </c>
      <c r="R281" s="5">
        <v>0</v>
      </c>
      <c r="S281" s="5">
        <v>0</v>
      </c>
      <c r="T281" s="5">
        <v>0</v>
      </c>
      <c r="U281" s="5">
        <f t="shared" si="18"/>
        <v>4000</v>
      </c>
      <c r="V281" s="5">
        <f t="shared" si="19"/>
        <v>4000</v>
      </c>
      <c r="W281" s="5">
        <v>0</v>
      </c>
      <c r="X281" t="s">
        <v>200</v>
      </c>
    </row>
    <row r="282" spans="1:24" x14ac:dyDescent="0.2">
      <c r="A282" t="s">
        <v>0</v>
      </c>
      <c r="B282" t="s">
        <v>1</v>
      </c>
      <c r="C282" t="s">
        <v>2</v>
      </c>
      <c r="D282" t="s">
        <v>3</v>
      </c>
      <c r="E282" t="s">
        <v>4</v>
      </c>
      <c r="F282" t="s">
        <v>293</v>
      </c>
      <c r="G282" t="s">
        <v>294</v>
      </c>
      <c r="H282" t="s">
        <v>110</v>
      </c>
      <c r="I282" t="s">
        <v>199</v>
      </c>
      <c r="J282" t="s">
        <v>121</v>
      </c>
      <c r="K282" t="s">
        <v>137</v>
      </c>
      <c r="L282" t="s">
        <v>44</v>
      </c>
      <c r="M282" s="5">
        <v>9000</v>
      </c>
      <c r="N282" s="5">
        <v>0</v>
      </c>
      <c r="O282" s="5">
        <f t="shared" si="16"/>
        <v>9000</v>
      </c>
      <c r="P282" s="5">
        <v>-9000</v>
      </c>
      <c r="Q282" s="5">
        <f t="shared" si="17"/>
        <v>0</v>
      </c>
      <c r="R282" s="5">
        <v>0</v>
      </c>
      <c r="S282" s="5">
        <v>0</v>
      </c>
      <c r="T282" s="5">
        <v>0</v>
      </c>
      <c r="U282" s="5">
        <f t="shared" si="18"/>
        <v>9000</v>
      </c>
      <c r="V282" s="5">
        <f t="shared" si="19"/>
        <v>9000</v>
      </c>
      <c r="W282" s="5">
        <v>0</v>
      </c>
      <c r="X282" t="s">
        <v>201</v>
      </c>
    </row>
    <row r="283" spans="1:24" x14ac:dyDescent="0.2">
      <c r="A283" t="s">
        <v>0</v>
      </c>
      <c r="B283" t="s">
        <v>1</v>
      </c>
      <c r="C283" t="s">
        <v>2</v>
      </c>
      <c r="D283" t="s">
        <v>3</v>
      </c>
      <c r="E283" t="s">
        <v>4</v>
      </c>
      <c r="F283" t="s">
        <v>293</v>
      </c>
      <c r="G283" t="s">
        <v>294</v>
      </c>
      <c r="H283" t="s">
        <v>110</v>
      </c>
      <c r="I283" t="s">
        <v>199</v>
      </c>
      <c r="J283" t="s">
        <v>121</v>
      </c>
      <c r="K283" t="s">
        <v>124</v>
      </c>
      <c r="L283" t="s">
        <v>44</v>
      </c>
      <c r="M283" s="5">
        <v>21090.240000000002</v>
      </c>
      <c r="N283" s="5">
        <v>0</v>
      </c>
      <c r="O283" s="5">
        <f t="shared" si="16"/>
        <v>21090.240000000002</v>
      </c>
      <c r="P283" s="5">
        <v>-21090.240000000002</v>
      </c>
      <c r="Q283" s="5">
        <f t="shared" si="17"/>
        <v>0</v>
      </c>
      <c r="R283" s="5">
        <v>0</v>
      </c>
      <c r="S283" s="5">
        <v>0</v>
      </c>
      <c r="T283" s="5">
        <v>0</v>
      </c>
      <c r="U283" s="5">
        <f t="shared" si="18"/>
        <v>21090.240000000002</v>
      </c>
      <c r="V283" s="5">
        <f t="shared" si="19"/>
        <v>21090.240000000002</v>
      </c>
      <c r="W283" s="5">
        <v>0</v>
      </c>
      <c r="X283" t="s">
        <v>202</v>
      </c>
    </row>
    <row r="284" spans="1:24" x14ac:dyDescent="0.2">
      <c r="A284" t="s">
        <v>0</v>
      </c>
      <c r="B284" t="s">
        <v>1</v>
      </c>
      <c r="C284" t="s">
        <v>2</v>
      </c>
      <c r="D284" t="s">
        <v>3</v>
      </c>
      <c r="E284" t="s">
        <v>4</v>
      </c>
      <c r="F284" t="s">
        <v>293</v>
      </c>
      <c r="G284" t="s">
        <v>294</v>
      </c>
      <c r="H284" t="s">
        <v>110</v>
      </c>
      <c r="I284" t="s">
        <v>199</v>
      </c>
      <c r="J284" t="s">
        <v>121</v>
      </c>
      <c r="K284" t="s">
        <v>128</v>
      </c>
      <c r="L284" t="s">
        <v>44</v>
      </c>
      <c r="M284" s="5">
        <v>56830.68</v>
      </c>
      <c r="N284" s="5">
        <v>0</v>
      </c>
      <c r="O284" s="5">
        <f t="shared" si="16"/>
        <v>56830.68</v>
      </c>
      <c r="P284" s="5">
        <v>-56830.68</v>
      </c>
      <c r="Q284" s="5">
        <f t="shared" si="17"/>
        <v>0</v>
      </c>
      <c r="R284" s="5">
        <v>0</v>
      </c>
      <c r="S284" s="5">
        <v>0</v>
      </c>
      <c r="T284" s="5">
        <v>0</v>
      </c>
      <c r="U284" s="5">
        <f t="shared" si="18"/>
        <v>56830.68</v>
      </c>
      <c r="V284" s="5">
        <f t="shared" si="19"/>
        <v>56830.68</v>
      </c>
      <c r="W284" s="5">
        <v>0</v>
      </c>
      <c r="X284" t="s">
        <v>203</v>
      </c>
    </row>
    <row r="285" spans="1:24" x14ac:dyDescent="0.2">
      <c r="A285" t="s">
        <v>0</v>
      </c>
      <c r="B285" t="s">
        <v>1</v>
      </c>
      <c r="C285" t="s">
        <v>2</v>
      </c>
      <c r="D285" t="s">
        <v>3</v>
      </c>
      <c r="E285" t="s">
        <v>4</v>
      </c>
      <c r="F285" t="s">
        <v>293</v>
      </c>
      <c r="G285" t="s">
        <v>294</v>
      </c>
      <c r="H285" t="s">
        <v>110</v>
      </c>
      <c r="I285" t="s">
        <v>207</v>
      </c>
      <c r="J285" t="s">
        <v>121</v>
      </c>
      <c r="K285" t="s">
        <v>137</v>
      </c>
      <c r="L285" t="s">
        <v>44</v>
      </c>
      <c r="M285" s="5">
        <v>9938</v>
      </c>
      <c r="N285" s="5">
        <v>0</v>
      </c>
      <c r="O285" s="5">
        <f t="shared" si="16"/>
        <v>9938</v>
      </c>
      <c r="P285" s="5">
        <v>-9938</v>
      </c>
      <c r="Q285" s="5">
        <f t="shared" si="17"/>
        <v>0</v>
      </c>
      <c r="R285" s="5">
        <v>0</v>
      </c>
      <c r="S285" s="5">
        <v>0</v>
      </c>
      <c r="T285" s="5">
        <v>0</v>
      </c>
      <c r="U285" s="5">
        <f t="shared" si="18"/>
        <v>9938</v>
      </c>
      <c r="V285" s="5">
        <f t="shared" si="19"/>
        <v>9938</v>
      </c>
      <c r="W285" s="5">
        <v>0</v>
      </c>
      <c r="X285" t="s">
        <v>201</v>
      </c>
    </row>
    <row r="286" spans="1:24" x14ac:dyDescent="0.2">
      <c r="A286" t="s">
        <v>0</v>
      </c>
      <c r="B286" t="s">
        <v>1</v>
      </c>
      <c r="C286" t="s">
        <v>2</v>
      </c>
      <c r="D286" t="s">
        <v>3</v>
      </c>
      <c r="E286" t="s">
        <v>4</v>
      </c>
      <c r="F286" t="s">
        <v>293</v>
      </c>
      <c r="G286" t="s">
        <v>294</v>
      </c>
      <c r="H286" t="s">
        <v>110</v>
      </c>
      <c r="I286" t="s">
        <v>207</v>
      </c>
      <c r="J286" t="s">
        <v>121</v>
      </c>
      <c r="K286" t="s">
        <v>128</v>
      </c>
      <c r="L286" t="s">
        <v>44</v>
      </c>
      <c r="M286" s="5">
        <v>56830.58</v>
      </c>
      <c r="N286" s="5">
        <v>0</v>
      </c>
      <c r="O286" s="5">
        <f t="shared" si="16"/>
        <v>56830.58</v>
      </c>
      <c r="P286" s="5">
        <v>-56830.58</v>
      </c>
      <c r="Q286" s="5">
        <f t="shared" si="17"/>
        <v>0</v>
      </c>
      <c r="R286" s="5">
        <v>0</v>
      </c>
      <c r="S286" s="5">
        <v>0</v>
      </c>
      <c r="T286" s="5">
        <v>0</v>
      </c>
      <c r="U286" s="5">
        <f t="shared" si="18"/>
        <v>56830.58</v>
      </c>
      <c r="V286" s="5">
        <f t="shared" si="19"/>
        <v>56830.58</v>
      </c>
      <c r="W286" s="5">
        <v>0</v>
      </c>
      <c r="X286" t="s">
        <v>203</v>
      </c>
    </row>
    <row r="287" spans="1:24" x14ac:dyDescent="0.2">
      <c r="A287" t="s">
        <v>0</v>
      </c>
      <c r="B287" t="s">
        <v>1</v>
      </c>
      <c r="C287" t="s">
        <v>2</v>
      </c>
      <c r="D287" t="s">
        <v>3</v>
      </c>
      <c r="E287" t="s">
        <v>4</v>
      </c>
      <c r="F287" t="s">
        <v>293</v>
      </c>
      <c r="G287" t="s">
        <v>294</v>
      </c>
      <c r="H287" t="s">
        <v>110</v>
      </c>
      <c r="I287" t="s">
        <v>207</v>
      </c>
      <c r="J287" t="s">
        <v>121</v>
      </c>
      <c r="K287" t="s">
        <v>155</v>
      </c>
      <c r="L287" t="s">
        <v>44</v>
      </c>
      <c r="M287" s="5">
        <v>6891</v>
      </c>
      <c r="N287" s="5">
        <v>0</v>
      </c>
      <c r="O287" s="5">
        <f t="shared" si="16"/>
        <v>6891</v>
      </c>
      <c r="P287" s="5">
        <v>-6891</v>
      </c>
      <c r="Q287" s="5">
        <f t="shared" si="17"/>
        <v>0</v>
      </c>
      <c r="R287" s="5">
        <v>0</v>
      </c>
      <c r="S287" s="5">
        <v>0</v>
      </c>
      <c r="T287" s="5">
        <v>0</v>
      </c>
      <c r="U287" s="5">
        <f t="shared" si="18"/>
        <v>6891</v>
      </c>
      <c r="V287" s="5">
        <f t="shared" si="19"/>
        <v>6891</v>
      </c>
      <c r="W287" s="5">
        <v>0</v>
      </c>
      <c r="X287" t="s">
        <v>206</v>
      </c>
    </row>
    <row r="288" spans="1:24" x14ac:dyDescent="0.2">
      <c r="A288" t="s">
        <v>0</v>
      </c>
      <c r="B288" t="s">
        <v>1</v>
      </c>
      <c r="C288" t="s">
        <v>2</v>
      </c>
      <c r="D288" t="s">
        <v>3</v>
      </c>
      <c r="E288" t="s">
        <v>4</v>
      </c>
      <c r="F288" t="s">
        <v>293</v>
      </c>
      <c r="G288" t="s">
        <v>294</v>
      </c>
      <c r="H288" t="s">
        <v>110</v>
      </c>
      <c r="I288" t="s">
        <v>111</v>
      </c>
      <c r="J288" t="s">
        <v>121</v>
      </c>
      <c r="K288" t="s">
        <v>149</v>
      </c>
      <c r="L288" t="s">
        <v>44</v>
      </c>
      <c r="M288" s="5">
        <v>2000</v>
      </c>
      <c r="N288" s="5">
        <v>0</v>
      </c>
      <c r="O288" s="5">
        <f t="shared" si="16"/>
        <v>2000</v>
      </c>
      <c r="P288" s="5">
        <v>-2000</v>
      </c>
      <c r="Q288" s="5">
        <f t="shared" si="17"/>
        <v>0</v>
      </c>
      <c r="R288" s="5">
        <v>0</v>
      </c>
      <c r="S288" s="5">
        <v>0</v>
      </c>
      <c r="T288" s="5">
        <v>0</v>
      </c>
      <c r="U288" s="5">
        <f t="shared" si="18"/>
        <v>2000</v>
      </c>
      <c r="V288" s="5">
        <f t="shared" si="19"/>
        <v>2000</v>
      </c>
      <c r="W288" s="5">
        <v>0</v>
      </c>
      <c r="X288" t="s">
        <v>200</v>
      </c>
    </row>
    <row r="289" spans="1:24" x14ac:dyDescent="0.2">
      <c r="A289" t="s">
        <v>0</v>
      </c>
      <c r="B289" t="s">
        <v>1</v>
      </c>
      <c r="C289" t="s">
        <v>2</v>
      </c>
      <c r="D289" t="s">
        <v>3</v>
      </c>
      <c r="E289" t="s">
        <v>4</v>
      </c>
      <c r="F289" t="s">
        <v>293</v>
      </c>
      <c r="G289" t="s">
        <v>294</v>
      </c>
      <c r="H289" t="s">
        <v>110</v>
      </c>
      <c r="I289" t="s">
        <v>111</v>
      </c>
      <c r="J289" t="s">
        <v>121</v>
      </c>
      <c r="K289" t="s">
        <v>137</v>
      </c>
      <c r="L289" t="s">
        <v>44</v>
      </c>
      <c r="M289" s="5">
        <v>3000</v>
      </c>
      <c r="N289" s="5">
        <v>0</v>
      </c>
      <c r="O289" s="5">
        <f t="shared" si="16"/>
        <v>3000</v>
      </c>
      <c r="P289" s="5">
        <v>-3000</v>
      </c>
      <c r="Q289" s="5">
        <f t="shared" si="17"/>
        <v>0</v>
      </c>
      <c r="R289" s="5">
        <v>0</v>
      </c>
      <c r="S289" s="5">
        <v>0</v>
      </c>
      <c r="T289" s="5">
        <v>0</v>
      </c>
      <c r="U289" s="5">
        <f t="shared" si="18"/>
        <v>3000</v>
      </c>
      <c r="V289" s="5">
        <f t="shared" si="19"/>
        <v>3000</v>
      </c>
      <c r="W289" s="5">
        <v>0</v>
      </c>
      <c r="X289" t="s">
        <v>201</v>
      </c>
    </row>
    <row r="290" spans="1:24" x14ac:dyDescent="0.2">
      <c r="A290" t="s">
        <v>0</v>
      </c>
      <c r="B290" t="s">
        <v>1</v>
      </c>
      <c r="C290" t="s">
        <v>2</v>
      </c>
      <c r="D290" t="s">
        <v>3</v>
      </c>
      <c r="E290" t="s">
        <v>4</v>
      </c>
      <c r="F290" t="s">
        <v>293</v>
      </c>
      <c r="G290" t="s">
        <v>294</v>
      </c>
      <c r="H290" t="s">
        <v>110</v>
      </c>
      <c r="I290" t="s">
        <v>111</v>
      </c>
      <c r="J290" t="s">
        <v>121</v>
      </c>
      <c r="K290" t="s">
        <v>128</v>
      </c>
      <c r="L290" t="s">
        <v>44</v>
      </c>
      <c r="M290" s="5">
        <v>18943.560000000001</v>
      </c>
      <c r="N290" s="5">
        <v>-12299.87</v>
      </c>
      <c r="O290" s="5">
        <f t="shared" si="16"/>
        <v>6643.6900000000005</v>
      </c>
      <c r="P290" s="5">
        <v>-6643.69</v>
      </c>
      <c r="Q290" s="5">
        <f t="shared" si="17"/>
        <v>0</v>
      </c>
      <c r="R290" s="5">
        <v>0</v>
      </c>
      <c r="S290" s="5">
        <v>0</v>
      </c>
      <c r="T290" s="5">
        <v>0</v>
      </c>
      <c r="U290" s="5">
        <f t="shared" si="18"/>
        <v>6643.6900000000005</v>
      </c>
      <c r="V290" s="5">
        <f t="shared" si="19"/>
        <v>6643.6900000000005</v>
      </c>
      <c r="W290" s="5">
        <v>0</v>
      </c>
      <c r="X290" t="s">
        <v>203</v>
      </c>
    </row>
    <row r="291" spans="1:24" x14ac:dyDescent="0.2">
      <c r="A291" t="s">
        <v>0</v>
      </c>
      <c r="B291" t="s">
        <v>1</v>
      </c>
      <c r="C291" t="s">
        <v>2</v>
      </c>
      <c r="D291" t="s">
        <v>3</v>
      </c>
      <c r="E291" t="s">
        <v>4</v>
      </c>
      <c r="F291" t="s">
        <v>293</v>
      </c>
      <c r="G291" t="s">
        <v>294</v>
      </c>
      <c r="H291" t="s">
        <v>208</v>
      </c>
      <c r="I291" t="s">
        <v>209</v>
      </c>
      <c r="J291" t="s">
        <v>121</v>
      </c>
      <c r="K291" t="s">
        <v>175</v>
      </c>
      <c r="L291" t="s">
        <v>44</v>
      </c>
      <c r="M291" s="5">
        <v>5500</v>
      </c>
      <c r="N291" s="5">
        <v>-5500</v>
      </c>
      <c r="O291" s="5">
        <f t="shared" si="16"/>
        <v>0</v>
      </c>
      <c r="P291" s="5">
        <v>0</v>
      </c>
      <c r="Q291" s="5">
        <f t="shared" si="17"/>
        <v>0</v>
      </c>
      <c r="R291" s="5">
        <v>0</v>
      </c>
      <c r="S291" s="5">
        <v>0</v>
      </c>
      <c r="T291" s="5">
        <v>0</v>
      </c>
      <c r="U291" s="5">
        <f t="shared" si="18"/>
        <v>0</v>
      </c>
      <c r="V291" s="5">
        <f t="shared" si="19"/>
        <v>0</v>
      </c>
      <c r="W291" s="5">
        <v>0</v>
      </c>
      <c r="X291" t="s">
        <v>210</v>
      </c>
    </row>
    <row r="292" spans="1:24" x14ac:dyDescent="0.2">
      <c r="A292" t="s">
        <v>117</v>
      </c>
      <c r="B292" t="s">
        <v>118</v>
      </c>
      <c r="C292" t="s">
        <v>2</v>
      </c>
      <c r="D292" t="s">
        <v>3</v>
      </c>
      <c r="E292" t="s">
        <v>4</v>
      </c>
      <c r="F292" t="s">
        <v>293</v>
      </c>
      <c r="G292" t="s">
        <v>294</v>
      </c>
      <c r="H292" t="s">
        <v>211</v>
      </c>
      <c r="I292" t="s">
        <v>212</v>
      </c>
      <c r="J292" t="s">
        <v>121</v>
      </c>
      <c r="K292" t="s">
        <v>128</v>
      </c>
      <c r="L292" t="s">
        <v>44</v>
      </c>
      <c r="M292" s="5">
        <v>10000</v>
      </c>
      <c r="N292" s="5">
        <v>0</v>
      </c>
      <c r="O292" s="5">
        <f t="shared" si="16"/>
        <v>10000</v>
      </c>
      <c r="P292" s="5">
        <v>-10000</v>
      </c>
      <c r="Q292" s="5">
        <f t="shared" si="17"/>
        <v>0</v>
      </c>
      <c r="R292" s="5">
        <v>0</v>
      </c>
      <c r="S292" s="5">
        <v>0</v>
      </c>
      <c r="T292" s="5">
        <v>0</v>
      </c>
      <c r="U292" s="5">
        <f t="shared" si="18"/>
        <v>10000</v>
      </c>
      <c r="V292" s="5">
        <f t="shared" si="19"/>
        <v>10000</v>
      </c>
      <c r="W292" s="5">
        <v>0</v>
      </c>
      <c r="X292" t="s">
        <v>320</v>
      </c>
    </row>
    <row r="293" spans="1:24" x14ac:dyDescent="0.2">
      <c r="A293" t="s">
        <v>117</v>
      </c>
      <c r="B293" t="s">
        <v>118</v>
      </c>
      <c r="C293" t="s">
        <v>2</v>
      </c>
      <c r="D293" t="s">
        <v>3</v>
      </c>
      <c r="E293" t="s">
        <v>4</v>
      </c>
      <c r="F293" t="s">
        <v>293</v>
      </c>
      <c r="G293" t="s">
        <v>294</v>
      </c>
      <c r="H293" t="s">
        <v>211</v>
      </c>
      <c r="I293" t="s">
        <v>212</v>
      </c>
      <c r="J293" t="s">
        <v>121</v>
      </c>
      <c r="K293" t="s">
        <v>175</v>
      </c>
      <c r="L293" t="s">
        <v>44</v>
      </c>
      <c r="M293" s="5">
        <v>1200</v>
      </c>
      <c r="N293" s="5">
        <v>-1200</v>
      </c>
      <c r="O293" s="5">
        <f t="shared" si="16"/>
        <v>0</v>
      </c>
      <c r="P293" s="5">
        <v>0</v>
      </c>
      <c r="Q293" s="5">
        <f t="shared" si="17"/>
        <v>0</v>
      </c>
      <c r="R293" s="5">
        <v>0</v>
      </c>
      <c r="S293" s="5">
        <v>0</v>
      </c>
      <c r="T293" s="5">
        <v>0</v>
      </c>
      <c r="U293" s="5">
        <f t="shared" si="18"/>
        <v>0</v>
      </c>
      <c r="V293" s="5">
        <f t="shared" si="19"/>
        <v>0</v>
      </c>
      <c r="W293" s="5">
        <v>0</v>
      </c>
      <c r="X293" t="s">
        <v>222</v>
      </c>
    </row>
    <row r="294" spans="1:24" x14ac:dyDescent="0.2">
      <c r="A294" t="s">
        <v>117</v>
      </c>
      <c r="B294" t="s">
        <v>118</v>
      </c>
      <c r="C294" t="s">
        <v>2</v>
      </c>
      <c r="D294" t="s">
        <v>3</v>
      </c>
      <c r="E294" t="s">
        <v>4</v>
      </c>
      <c r="F294" t="s">
        <v>293</v>
      </c>
      <c r="G294" t="s">
        <v>294</v>
      </c>
      <c r="H294" t="s">
        <v>211</v>
      </c>
      <c r="I294" t="s">
        <v>220</v>
      </c>
      <c r="J294" t="s">
        <v>121</v>
      </c>
      <c r="K294" t="s">
        <v>149</v>
      </c>
      <c r="L294" t="s">
        <v>44</v>
      </c>
      <c r="M294" s="5">
        <v>700</v>
      </c>
      <c r="N294" s="5">
        <v>0</v>
      </c>
      <c r="O294" s="5">
        <f t="shared" si="16"/>
        <v>700</v>
      </c>
      <c r="P294" s="5">
        <v>-700</v>
      </c>
      <c r="Q294" s="5">
        <f t="shared" si="17"/>
        <v>0</v>
      </c>
      <c r="R294" s="5">
        <v>0</v>
      </c>
      <c r="S294" s="5">
        <v>0</v>
      </c>
      <c r="T294" s="5">
        <v>0</v>
      </c>
      <c r="U294" s="5">
        <f t="shared" si="18"/>
        <v>700</v>
      </c>
      <c r="V294" s="5">
        <f t="shared" si="19"/>
        <v>700</v>
      </c>
      <c r="W294" s="5">
        <v>0</v>
      </c>
      <c r="X294" t="s">
        <v>213</v>
      </c>
    </row>
    <row r="295" spans="1:24" x14ac:dyDescent="0.2">
      <c r="A295" t="s">
        <v>117</v>
      </c>
      <c r="B295" t="s">
        <v>118</v>
      </c>
      <c r="C295" t="s">
        <v>2</v>
      </c>
      <c r="D295" t="s">
        <v>3</v>
      </c>
      <c r="E295" t="s">
        <v>4</v>
      </c>
      <c r="F295" t="s">
        <v>293</v>
      </c>
      <c r="G295" t="s">
        <v>294</v>
      </c>
      <c r="H295" t="s">
        <v>211</v>
      </c>
      <c r="I295" t="s">
        <v>220</v>
      </c>
      <c r="J295" t="s">
        <v>121</v>
      </c>
      <c r="K295" t="s">
        <v>178</v>
      </c>
      <c r="L295" t="s">
        <v>44</v>
      </c>
      <c r="M295" s="5">
        <v>3500</v>
      </c>
      <c r="N295" s="5">
        <v>1500</v>
      </c>
      <c r="O295" s="5">
        <f t="shared" si="16"/>
        <v>5000</v>
      </c>
      <c r="P295" s="5">
        <v>-3813.53</v>
      </c>
      <c r="Q295" s="5">
        <f t="shared" si="17"/>
        <v>1186.4699999999998</v>
      </c>
      <c r="R295" s="5">
        <v>0</v>
      </c>
      <c r="S295" s="5">
        <v>1186.47</v>
      </c>
      <c r="T295" s="5">
        <v>1186.47</v>
      </c>
      <c r="U295" s="5">
        <f t="shared" si="18"/>
        <v>3813.5299999999997</v>
      </c>
      <c r="V295" s="5">
        <f t="shared" si="19"/>
        <v>3813.5299999999997</v>
      </c>
      <c r="W295" s="5">
        <v>0</v>
      </c>
      <c r="X295" t="s">
        <v>217</v>
      </c>
    </row>
    <row r="296" spans="1:24" x14ac:dyDescent="0.2">
      <c r="A296" t="s">
        <v>117</v>
      </c>
      <c r="B296" t="s">
        <v>118</v>
      </c>
      <c r="C296" t="s">
        <v>2</v>
      </c>
      <c r="D296" t="s">
        <v>3</v>
      </c>
      <c r="E296" t="s">
        <v>4</v>
      </c>
      <c r="F296" t="s">
        <v>293</v>
      </c>
      <c r="G296" t="s">
        <v>294</v>
      </c>
      <c r="H296" t="s">
        <v>211</v>
      </c>
      <c r="I296" t="s">
        <v>220</v>
      </c>
      <c r="J296" t="s">
        <v>121</v>
      </c>
      <c r="K296" t="s">
        <v>168</v>
      </c>
      <c r="L296" t="s">
        <v>44</v>
      </c>
      <c r="M296" s="5">
        <v>5000</v>
      </c>
      <c r="N296" s="5">
        <v>2000</v>
      </c>
      <c r="O296" s="5">
        <f t="shared" si="16"/>
        <v>7000</v>
      </c>
      <c r="P296" s="5">
        <v>-7000</v>
      </c>
      <c r="Q296" s="5">
        <f t="shared" si="17"/>
        <v>0</v>
      </c>
      <c r="R296" s="5">
        <v>0</v>
      </c>
      <c r="S296" s="5">
        <v>0</v>
      </c>
      <c r="T296" s="5">
        <v>0</v>
      </c>
      <c r="U296" s="5">
        <f t="shared" si="18"/>
        <v>7000</v>
      </c>
      <c r="V296" s="5">
        <f t="shared" si="19"/>
        <v>7000</v>
      </c>
      <c r="W296" s="5">
        <v>0</v>
      </c>
      <c r="X296" t="s">
        <v>321</v>
      </c>
    </row>
    <row r="297" spans="1:24" x14ac:dyDescent="0.2">
      <c r="A297" t="s">
        <v>0</v>
      </c>
      <c r="B297" t="s">
        <v>1</v>
      </c>
      <c r="C297" t="s">
        <v>2</v>
      </c>
      <c r="D297" t="s">
        <v>3</v>
      </c>
      <c r="E297" t="s">
        <v>4</v>
      </c>
      <c r="F297" t="s">
        <v>293</v>
      </c>
      <c r="G297" t="s">
        <v>294</v>
      </c>
      <c r="H297" t="s">
        <v>95</v>
      </c>
      <c r="I297" t="s">
        <v>136</v>
      </c>
      <c r="J297" t="s">
        <v>223</v>
      </c>
      <c r="K297" t="s">
        <v>226</v>
      </c>
      <c r="L297" t="s">
        <v>44</v>
      </c>
      <c r="M297" s="5">
        <v>3924069.69</v>
      </c>
      <c r="N297" s="5">
        <v>-21439.06</v>
      </c>
      <c r="O297" s="5">
        <f t="shared" si="16"/>
        <v>3902630.63</v>
      </c>
      <c r="P297" s="5">
        <v>-507087.4</v>
      </c>
      <c r="Q297" s="5">
        <f t="shared" si="17"/>
        <v>3395543.23</v>
      </c>
      <c r="R297" s="5">
        <v>1746974.68</v>
      </c>
      <c r="S297" s="5">
        <v>1046123.74</v>
      </c>
      <c r="T297" s="5">
        <v>505232.82</v>
      </c>
      <c r="U297" s="5">
        <f t="shared" si="18"/>
        <v>2856506.8899999997</v>
      </c>
      <c r="V297" s="5">
        <f t="shared" si="19"/>
        <v>3397397.81</v>
      </c>
      <c r="W297" s="5">
        <v>602444.81000000006</v>
      </c>
      <c r="X297" t="s">
        <v>227</v>
      </c>
    </row>
    <row r="298" spans="1:24" x14ac:dyDescent="0.2">
      <c r="A298" t="s">
        <v>0</v>
      </c>
      <c r="B298" t="s">
        <v>1</v>
      </c>
      <c r="C298" t="s">
        <v>2</v>
      </c>
      <c r="D298" t="s">
        <v>3</v>
      </c>
      <c r="E298" t="s">
        <v>4</v>
      </c>
      <c r="F298" t="s">
        <v>293</v>
      </c>
      <c r="G298" t="s">
        <v>294</v>
      </c>
      <c r="H298" t="s">
        <v>95</v>
      </c>
      <c r="I298" t="s">
        <v>136</v>
      </c>
      <c r="J298" t="s">
        <v>223</v>
      </c>
      <c r="K298" t="s">
        <v>226</v>
      </c>
      <c r="L298" t="s">
        <v>11</v>
      </c>
      <c r="M298" s="5">
        <v>275597.96000000002</v>
      </c>
      <c r="N298" s="5">
        <v>298158.67</v>
      </c>
      <c r="O298" s="5">
        <f t="shared" si="16"/>
        <v>573756.63</v>
      </c>
      <c r="P298" s="5">
        <v>352125.39</v>
      </c>
      <c r="Q298" s="5">
        <f t="shared" si="17"/>
        <v>925882.02</v>
      </c>
      <c r="R298" s="5">
        <v>0.01</v>
      </c>
      <c r="S298" s="5">
        <v>449569.5</v>
      </c>
      <c r="T298" s="5">
        <v>416875.53</v>
      </c>
      <c r="U298" s="5">
        <f t="shared" si="18"/>
        <v>124187.13</v>
      </c>
      <c r="V298" s="5">
        <f t="shared" si="19"/>
        <v>156881.09999999998</v>
      </c>
      <c r="W298" s="5">
        <v>476312.51</v>
      </c>
      <c r="X298" t="s">
        <v>227</v>
      </c>
    </row>
    <row r="299" spans="1:24" x14ac:dyDescent="0.2">
      <c r="A299" t="s">
        <v>0</v>
      </c>
      <c r="B299" t="s">
        <v>1</v>
      </c>
      <c r="C299" t="s">
        <v>2</v>
      </c>
      <c r="D299" t="s">
        <v>3</v>
      </c>
      <c r="E299" t="s">
        <v>4</v>
      </c>
      <c r="F299" t="s">
        <v>293</v>
      </c>
      <c r="G299" t="s">
        <v>294</v>
      </c>
      <c r="H299" t="s">
        <v>95</v>
      </c>
      <c r="I299" t="s">
        <v>136</v>
      </c>
      <c r="J299" t="s">
        <v>223</v>
      </c>
      <c r="K299" t="s">
        <v>228</v>
      </c>
      <c r="L299" t="s">
        <v>44</v>
      </c>
      <c r="M299" s="5">
        <v>1982402.14</v>
      </c>
      <c r="N299" s="5">
        <v>190160.81</v>
      </c>
      <c r="O299" s="5">
        <f t="shared" si="16"/>
        <v>2172562.9499999997</v>
      </c>
      <c r="P299" s="5">
        <v>-315826.99</v>
      </c>
      <c r="Q299" s="5">
        <f t="shared" si="17"/>
        <v>1856735.9599999997</v>
      </c>
      <c r="R299" s="5">
        <v>1497385.33</v>
      </c>
      <c r="S299" s="5">
        <v>313551.12</v>
      </c>
      <c r="T299" s="5">
        <v>313551.12</v>
      </c>
      <c r="U299" s="5">
        <f t="shared" si="18"/>
        <v>1859011.8299999996</v>
      </c>
      <c r="V299" s="5">
        <f t="shared" si="19"/>
        <v>1859011.8299999996</v>
      </c>
      <c r="W299" s="5">
        <v>45799.51</v>
      </c>
      <c r="X299" t="s">
        <v>229</v>
      </c>
    </row>
    <row r="300" spans="1:24" x14ac:dyDescent="0.2">
      <c r="A300" t="s">
        <v>0</v>
      </c>
      <c r="B300" t="s">
        <v>1</v>
      </c>
      <c r="C300" t="s">
        <v>2</v>
      </c>
      <c r="D300" t="s">
        <v>3</v>
      </c>
      <c r="E300" t="s">
        <v>4</v>
      </c>
      <c r="F300" t="s">
        <v>293</v>
      </c>
      <c r="G300" t="s">
        <v>294</v>
      </c>
      <c r="H300" t="s">
        <v>95</v>
      </c>
      <c r="I300" t="s">
        <v>136</v>
      </c>
      <c r="J300" t="s">
        <v>223</v>
      </c>
      <c r="K300" t="s">
        <v>228</v>
      </c>
      <c r="L300" t="s">
        <v>11</v>
      </c>
      <c r="M300" s="5">
        <v>56249.919999999998</v>
      </c>
      <c r="N300" s="5">
        <v>243219.5</v>
      </c>
      <c r="O300" s="5">
        <f t="shared" si="16"/>
        <v>299469.42</v>
      </c>
      <c r="P300" s="5">
        <v>0</v>
      </c>
      <c r="Q300" s="5">
        <f t="shared" si="17"/>
        <v>299469.42</v>
      </c>
      <c r="R300" s="5">
        <v>0</v>
      </c>
      <c r="S300" s="5">
        <v>299469.42</v>
      </c>
      <c r="T300" s="5">
        <v>299469.42</v>
      </c>
      <c r="U300" s="5">
        <f t="shared" si="18"/>
        <v>0</v>
      </c>
      <c r="V300" s="5">
        <f t="shared" si="19"/>
        <v>0</v>
      </c>
      <c r="W300" s="5">
        <v>0</v>
      </c>
      <c r="X300" t="s">
        <v>229</v>
      </c>
    </row>
    <row r="301" spans="1:24" x14ac:dyDescent="0.2">
      <c r="A301" t="s">
        <v>0</v>
      </c>
      <c r="B301" t="s">
        <v>1</v>
      </c>
      <c r="C301" t="s">
        <v>2</v>
      </c>
      <c r="D301" t="s">
        <v>3</v>
      </c>
      <c r="E301" t="s">
        <v>4</v>
      </c>
      <c r="F301" t="s">
        <v>293</v>
      </c>
      <c r="G301" t="s">
        <v>294</v>
      </c>
      <c r="H301" t="s">
        <v>95</v>
      </c>
      <c r="I301" t="s">
        <v>172</v>
      </c>
      <c r="J301" t="s">
        <v>223</v>
      </c>
      <c r="K301" t="s">
        <v>226</v>
      </c>
      <c r="L301" t="s">
        <v>44</v>
      </c>
      <c r="M301" s="5">
        <v>300000</v>
      </c>
      <c r="N301" s="5">
        <v>-31462.5</v>
      </c>
      <c r="O301" s="5">
        <f t="shared" si="16"/>
        <v>268537.5</v>
      </c>
      <c r="P301" s="5">
        <v>-45256.29</v>
      </c>
      <c r="Q301" s="5">
        <f t="shared" si="17"/>
        <v>223281.21</v>
      </c>
      <c r="R301" s="5">
        <v>217851.22</v>
      </c>
      <c r="S301" s="5">
        <v>0</v>
      </c>
      <c r="T301" s="5">
        <v>0</v>
      </c>
      <c r="U301" s="5">
        <f t="shared" si="18"/>
        <v>268537.5</v>
      </c>
      <c r="V301" s="5">
        <f t="shared" si="19"/>
        <v>268537.5</v>
      </c>
      <c r="W301" s="5">
        <v>5429.99</v>
      </c>
      <c r="X301" t="s">
        <v>227</v>
      </c>
    </row>
    <row r="302" spans="1:24" x14ac:dyDescent="0.2">
      <c r="A302" t="s">
        <v>0</v>
      </c>
      <c r="B302" t="s">
        <v>1</v>
      </c>
      <c r="C302" t="s">
        <v>2</v>
      </c>
      <c r="D302" t="s">
        <v>3</v>
      </c>
      <c r="E302" t="s">
        <v>4</v>
      </c>
      <c r="F302" t="s">
        <v>293</v>
      </c>
      <c r="G302" t="s">
        <v>294</v>
      </c>
      <c r="H302" t="s">
        <v>95</v>
      </c>
      <c r="I302" t="s">
        <v>172</v>
      </c>
      <c r="J302" t="s">
        <v>223</v>
      </c>
      <c r="K302" t="s">
        <v>228</v>
      </c>
      <c r="L302" t="s">
        <v>44</v>
      </c>
      <c r="M302" s="5">
        <v>276402.88</v>
      </c>
      <c r="N302" s="5">
        <v>0</v>
      </c>
      <c r="O302" s="5">
        <f t="shared" si="16"/>
        <v>276402.88</v>
      </c>
      <c r="P302" s="5">
        <v>-271302.88</v>
      </c>
      <c r="Q302" s="5">
        <f t="shared" si="17"/>
        <v>5100</v>
      </c>
      <c r="R302" s="5">
        <v>0</v>
      </c>
      <c r="S302" s="5">
        <v>0</v>
      </c>
      <c r="T302" s="5">
        <v>0</v>
      </c>
      <c r="U302" s="5">
        <f t="shared" si="18"/>
        <v>276402.88</v>
      </c>
      <c r="V302" s="5">
        <f t="shared" si="19"/>
        <v>276402.88</v>
      </c>
      <c r="W302" s="5">
        <v>5100</v>
      </c>
      <c r="X302" t="s">
        <v>229</v>
      </c>
    </row>
    <row r="303" spans="1:24" x14ac:dyDescent="0.2">
      <c r="A303" t="s">
        <v>0</v>
      </c>
      <c r="B303" t="s">
        <v>1</v>
      </c>
      <c r="C303" t="s">
        <v>2</v>
      </c>
      <c r="D303" t="s">
        <v>3</v>
      </c>
      <c r="E303" t="s">
        <v>4</v>
      </c>
      <c r="F303" t="s">
        <v>293</v>
      </c>
      <c r="G303" t="s">
        <v>294</v>
      </c>
      <c r="H303" t="s">
        <v>95</v>
      </c>
      <c r="I303" t="s">
        <v>136</v>
      </c>
      <c r="J303" t="s">
        <v>231</v>
      </c>
      <c r="K303" t="s">
        <v>236</v>
      </c>
      <c r="L303" t="s">
        <v>44</v>
      </c>
      <c r="M303" s="5">
        <v>0</v>
      </c>
      <c r="N303" s="5">
        <v>5000</v>
      </c>
      <c r="O303" s="5">
        <f t="shared" si="16"/>
        <v>5000</v>
      </c>
      <c r="P303" s="5">
        <v>0</v>
      </c>
      <c r="Q303" s="5">
        <f t="shared" si="17"/>
        <v>5000</v>
      </c>
      <c r="R303" s="5">
        <v>0</v>
      </c>
      <c r="S303" s="5">
        <v>0</v>
      </c>
      <c r="T303" s="5">
        <v>0</v>
      </c>
      <c r="U303" s="5">
        <f t="shared" si="18"/>
        <v>5000</v>
      </c>
      <c r="V303" s="5">
        <f t="shared" si="19"/>
        <v>5000</v>
      </c>
      <c r="W303" s="5">
        <v>5000</v>
      </c>
      <c r="X303" t="s">
        <v>237</v>
      </c>
    </row>
    <row r="304" spans="1:24" x14ac:dyDescent="0.2">
      <c r="A304" t="s">
        <v>0</v>
      </c>
      <c r="B304" t="s">
        <v>1</v>
      </c>
      <c r="C304" t="s">
        <v>2</v>
      </c>
      <c r="D304" t="s">
        <v>3</v>
      </c>
      <c r="E304" t="s">
        <v>4</v>
      </c>
      <c r="F304" t="s">
        <v>293</v>
      </c>
      <c r="G304" t="s">
        <v>294</v>
      </c>
      <c r="H304" t="s">
        <v>95</v>
      </c>
      <c r="I304" t="s">
        <v>136</v>
      </c>
      <c r="J304" t="s">
        <v>231</v>
      </c>
      <c r="K304" t="s">
        <v>232</v>
      </c>
      <c r="L304" t="s">
        <v>44</v>
      </c>
      <c r="M304" s="5">
        <v>0</v>
      </c>
      <c r="N304" s="5">
        <v>18000</v>
      </c>
      <c r="O304" s="5">
        <f t="shared" si="16"/>
        <v>18000</v>
      </c>
      <c r="P304" s="5">
        <v>0</v>
      </c>
      <c r="Q304" s="5">
        <f t="shared" si="17"/>
        <v>18000</v>
      </c>
      <c r="R304" s="5">
        <v>0</v>
      </c>
      <c r="S304" s="5">
        <v>0</v>
      </c>
      <c r="T304" s="5">
        <v>0</v>
      </c>
      <c r="U304" s="5">
        <f t="shared" si="18"/>
        <v>18000</v>
      </c>
      <c r="V304" s="5">
        <f t="shared" si="19"/>
        <v>18000</v>
      </c>
      <c r="W304" s="5">
        <v>18000</v>
      </c>
      <c r="X304" t="s">
        <v>238</v>
      </c>
    </row>
    <row r="305" spans="1:24" x14ac:dyDescent="0.2">
      <c r="A305" t="s">
        <v>0</v>
      </c>
      <c r="B305" t="s">
        <v>1</v>
      </c>
      <c r="C305" t="s">
        <v>2</v>
      </c>
      <c r="D305" t="s">
        <v>3</v>
      </c>
      <c r="E305" t="s">
        <v>4</v>
      </c>
      <c r="F305" t="s">
        <v>293</v>
      </c>
      <c r="G305" t="s">
        <v>294</v>
      </c>
      <c r="H305" t="s">
        <v>95</v>
      </c>
      <c r="I305" t="s">
        <v>136</v>
      </c>
      <c r="J305" t="s">
        <v>231</v>
      </c>
      <c r="K305" t="s">
        <v>234</v>
      </c>
      <c r="L305" t="s">
        <v>44</v>
      </c>
      <c r="M305" s="5">
        <v>0</v>
      </c>
      <c r="N305" s="5">
        <v>65000</v>
      </c>
      <c r="O305" s="5">
        <f t="shared" si="16"/>
        <v>65000</v>
      </c>
      <c r="P305" s="5">
        <v>0</v>
      </c>
      <c r="Q305" s="5">
        <f t="shared" si="17"/>
        <v>65000</v>
      </c>
      <c r="R305" s="5">
        <v>0</v>
      </c>
      <c r="S305" s="5">
        <v>0</v>
      </c>
      <c r="T305" s="5">
        <v>0</v>
      </c>
      <c r="U305" s="5">
        <f t="shared" si="18"/>
        <v>65000</v>
      </c>
      <c r="V305" s="5">
        <f t="shared" si="19"/>
        <v>65000</v>
      </c>
      <c r="W305" s="5">
        <v>65000</v>
      </c>
      <c r="X305" t="s">
        <v>239</v>
      </c>
    </row>
    <row r="306" spans="1:24" x14ac:dyDescent="0.2">
      <c r="A306" t="s">
        <v>0</v>
      </c>
      <c r="B306" t="s">
        <v>1</v>
      </c>
      <c r="C306" t="s">
        <v>2</v>
      </c>
      <c r="D306" t="s">
        <v>3</v>
      </c>
      <c r="E306" t="s">
        <v>4</v>
      </c>
      <c r="F306" t="s">
        <v>293</v>
      </c>
      <c r="G306" t="s">
        <v>294</v>
      </c>
      <c r="H306" t="s">
        <v>95</v>
      </c>
      <c r="I306" t="s">
        <v>148</v>
      </c>
      <c r="J306" t="s">
        <v>231</v>
      </c>
      <c r="K306" t="s">
        <v>232</v>
      </c>
      <c r="L306" t="s">
        <v>44</v>
      </c>
      <c r="M306" s="5">
        <v>1000</v>
      </c>
      <c r="N306" s="5">
        <v>0</v>
      </c>
      <c r="O306" s="5">
        <f t="shared" si="16"/>
        <v>1000</v>
      </c>
      <c r="P306" s="5">
        <v>-1000</v>
      </c>
      <c r="Q306" s="5">
        <f t="shared" si="17"/>
        <v>0</v>
      </c>
      <c r="R306" s="5">
        <v>0</v>
      </c>
      <c r="S306" s="5">
        <v>0</v>
      </c>
      <c r="T306" s="5">
        <v>0</v>
      </c>
      <c r="U306" s="5">
        <f t="shared" si="18"/>
        <v>1000</v>
      </c>
      <c r="V306" s="5">
        <f t="shared" si="19"/>
        <v>1000</v>
      </c>
      <c r="W306" s="5">
        <v>0</v>
      </c>
      <c r="X306" t="s">
        <v>238</v>
      </c>
    </row>
    <row r="307" spans="1:24" x14ac:dyDescent="0.2">
      <c r="A307" t="s">
        <v>0</v>
      </c>
      <c r="B307" t="s">
        <v>1</v>
      </c>
      <c r="C307" t="s">
        <v>2</v>
      </c>
      <c r="D307" t="s">
        <v>3</v>
      </c>
      <c r="E307" t="s">
        <v>4</v>
      </c>
      <c r="F307" t="s">
        <v>293</v>
      </c>
      <c r="G307" t="s">
        <v>294</v>
      </c>
      <c r="H307" t="s">
        <v>95</v>
      </c>
      <c r="I307" t="s">
        <v>96</v>
      </c>
      <c r="J307" t="s">
        <v>231</v>
      </c>
      <c r="K307" t="s">
        <v>232</v>
      </c>
      <c r="L307" t="s">
        <v>44</v>
      </c>
      <c r="M307" s="5">
        <v>7000</v>
      </c>
      <c r="N307" s="5">
        <v>0</v>
      </c>
      <c r="O307" s="5">
        <f t="shared" si="16"/>
        <v>7000</v>
      </c>
      <c r="P307" s="5">
        <v>-7000</v>
      </c>
      <c r="Q307" s="5">
        <f t="shared" si="17"/>
        <v>0</v>
      </c>
      <c r="R307" s="5">
        <v>0</v>
      </c>
      <c r="S307" s="5">
        <v>0</v>
      </c>
      <c r="T307" s="5">
        <v>0</v>
      </c>
      <c r="U307" s="5">
        <f t="shared" si="18"/>
        <v>7000</v>
      </c>
      <c r="V307" s="5">
        <f t="shared" si="19"/>
        <v>7000</v>
      </c>
      <c r="W307" s="5">
        <v>0</v>
      </c>
      <c r="X307" t="s">
        <v>238</v>
      </c>
    </row>
    <row r="308" spans="1:24" x14ac:dyDescent="0.2">
      <c r="A308" t="s">
        <v>0</v>
      </c>
      <c r="B308" t="s">
        <v>1</v>
      </c>
      <c r="C308" t="s">
        <v>2</v>
      </c>
      <c r="D308" t="s">
        <v>3</v>
      </c>
      <c r="E308" t="s">
        <v>4</v>
      </c>
      <c r="F308" t="s">
        <v>293</v>
      </c>
      <c r="G308" t="s">
        <v>294</v>
      </c>
      <c r="H308" t="s">
        <v>95</v>
      </c>
      <c r="I308" t="s">
        <v>172</v>
      </c>
      <c r="J308" t="s">
        <v>231</v>
      </c>
      <c r="K308" t="s">
        <v>236</v>
      </c>
      <c r="L308" t="s">
        <v>44</v>
      </c>
      <c r="M308" s="5">
        <v>5000</v>
      </c>
      <c r="N308" s="5">
        <v>-5000</v>
      </c>
      <c r="O308" s="5">
        <f t="shared" si="16"/>
        <v>0</v>
      </c>
      <c r="P308" s="5">
        <v>0</v>
      </c>
      <c r="Q308" s="5">
        <f t="shared" si="17"/>
        <v>0</v>
      </c>
      <c r="R308" s="5">
        <v>0</v>
      </c>
      <c r="S308" s="5">
        <v>0</v>
      </c>
      <c r="T308" s="5">
        <v>0</v>
      </c>
      <c r="U308" s="5">
        <f t="shared" si="18"/>
        <v>0</v>
      </c>
      <c r="V308" s="5">
        <f t="shared" si="19"/>
        <v>0</v>
      </c>
      <c r="W308" s="5">
        <v>0</v>
      </c>
      <c r="X308" t="s">
        <v>237</v>
      </c>
    </row>
    <row r="309" spans="1:24" x14ac:dyDescent="0.2">
      <c r="A309" t="s">
        <v>0</v>
      </c>
      <c r="B309" t="s">
        <v>1</v>
      </c>
      <c r="C309" t="s">
        <v>2</v>
      </c>
      <c r="D309" t="s">
        <v>3</v>
      </c>
      <c r="E309" t="s">
        <v>4</v>
      </c>
      <c r="F309" t="s">
        <v>293</v>
      </c>
      <c r="G309" t="s">
        <v>294</v>
      </c>
      <c r="H309" t="s">
        <v>95</v>
      </c>
      <c r="I309" t="s">
        <v>172</v>
      </c>
      <c r="J309" t="s">
        <v>231</v>
      </c>
      <c r="K309" t="s">
        <v>232</v>
      </c>
      <c r="L309" t="s">
        <v>44</v>
      </c>
      <c r="M309" s="5">
        <v>18000</v>
      </c>
      <c r="N309" s="5">
        <v>-18000</v>
      </c>
      <c r="O309" s="5">
        <f t="shared" si="16"/>
        <v>0</v>
      </c>
      <c r="P309" s="5">
        <v>0</v>
      </c>
      <c r="Q309" s="5">
        <f t="shared" si="17"/>
        <v>0</v>
      </c>
      <c r="R309" s="5">
        <v>0</v>
      </c>
      <c r="S309" s="5">
        <v>0</v>
      </c>
      <c r="T309" s="5">
        <v>0</v>
      </c>
      <c r="U309" s="5">
        <f t="shared" si="18"/>
        <v>0</v>
      </c>
      <c r="V309" s="5">
        <f t="shared" si="19"/>
        <v>0</v>
      </c>
      <c r="W309" s="5">
        <v>0</v>
      </c>
      <c r="X309" t="s">
        <v>238</v>
      </c>
    </row>
    <row r="310" spans="1:24" x14ac:dyDescent="0.2">
      <c r="A310" t="s">
        <v>0</v>
      </c>
      <c r="B310" t="s">
        <v>1</v>
      </c>
      <c r="C310" t="s">
        <v>2</v>
      </c>
      <c r="D310" t="s">
        <v>3</v>
      </c>
      <c r="E310" t="s">
        <v>4</v>
      </c>
      <c r="F310" t="s">
        <v>293</v>
      </c>
      <c r="G310" t="s">
        <v>294</v>
      </c>
      <c r="H310" t="s">
        <v>95</v>
      </c>
      <c r="I310" t="s">
        <v>172</v>
      </c>
      <c r="J310" t="s">
        <v>231</v>
      </c>
      <c r="K310" t="s">
        <v>234</v>
      </c>
      <c r="L310" t="s">
        <v>44</v>
      </c>
      <c r="M310" s="5">
        <v>65000</v>
      </c>
      <c r="N310" s="5">
        <v>-65000</v>
      </c>
      <c r="O310" s="5">
        <f t="shared" si="16"/>
        <v>0</v>
      </c>
      <c r="P310" s="5">
        <v>0</v>
      </c>
      <c r="Q310" s="5">
        <f t="shared" si="17"/>
        <v>0</v>
      </c>
      <c r="R310" s="5">
        <v>0</v>
      </c>
      <c r="S310" s="5">
        <v>0</v>
      </c>
      <c r="T310" s="5">
        <v>0</v>
      </c>
      <c r="U310" s="5">
        <f t="shared" si="18"/>
        <v>0</v>
      </c>
      <c r="V310" s="5">
        <f t="shared" si="19"/>
        <v>0</v>
      </c>
      <c r="W310" s="5">
        <v>0</v>
      </c>
      <c r="X310" t="s">
        <v>239</v>
      </c>
    </row>
    <row r="311" spans="1:24" x14ac:dyDescent="0.2">
      <c r="A311" t="s">
        <v>0</v>
      </c>
      <c r="B311" t="s">
        <v>1</v>
      </c>
      <c r="C311" t="s">
        <v>2</v>
      </c>
      <c r="D311" t="s">
        <v>3</v>
      </c>
      <c r="E311" t="s">
        <v>4</v>
      </c>
      <c r="F311" t="s">
        <v>293</v>
      </c>
      <c r="G311" t="s">
        <v>294</v>
      </c>
      <c r="H311" t="s">
        <v>110</v>
      </c>
      <c r="I311" t="s">
        <v>111</v>
      </c>
      <c r="J311" t="s">
        <v>231</v>
      </c>
      <c r="K311" t="s">
        <v>236</v>
      </c>
      <c r="L311" t="s">
        <v>44</v>
      </c>
      <c r="M311" s="5">
        <v>1472.46</v>
      </c>
      <c r="N311" s="5">
        <v>0</v>
      </c>
      <c r="O311" s="5">
        <f t="shared" si="16"/>
        <v>1472.46</v>
      </c>
      <c r="P311" s="5">
        <v>-1472.46</v>
      </c>
      <c r="Q311" s="5">
        <f t="shared" si="17"/>
        <v>0</v>
      </c>
      <c r="R311" s="5">
        <v>0</v>
      </c>
      <c r="S311" s="5">
        <v>0</v>
      </c>
      <c r="T311" s="5">
        <v>0</v>
      </c>
      <c r="U311" s="5">
        <f t="shared" si="18"/>
        <v>1472.46</v>
      </c>
      <c r="V311" s="5">
        <f t="shared" si="19"/>
        <v>1472.46</v>
      </c>
      <c r="W311" s="5">
        <v>0</v>
      </c>
      <c r="X311" t="s">
        <v>244</v>
      </c>
    </row>
    <row r="312" spans="1:24" x14ac:dyDescent="0.2">
      <c r="A312" t="s">
        <v>117</v>
      </c>
      <c r="B312" t="s">
        <v>118</v>
      </c>
      <c r="C312" t="s">
        <v>2</v>
      </c>
      <c r="D312" t="s">
        <v>3</v>
      </c>
      <c r="E312" t="s">
        <v>4</v>
      </c>
      <c r="F312" t="s">
        <v>293</v>
      </c>
      <c r="G312" t="s">
        <v>294</v>
      </c>
      <c r="H312" t="s">
        <v>211</v>
      </c>
      <c r="I312" t="s">
        <v>220</v>
      </c>
      <c r="J312" t="s">
        <v>231</v>
      </c>
      <c r="K312" t="s">
        <v>232</v>
      </c>
      <c r="L312" t="s">
        <v>44</v>
      </c>
      <c r="M312" s="5">
        <v>2000</v>
      </c>
      <c r="N312" s="5">
        <v>3200</v>
      </c>
      <c r="O312" s="5">
        <f t="shared" si="16"/>
        <v>5200</v>
      </c>
      <c r="P312" s="5">
        <v>-5200</v>
      </c>
      <c r="Q312" s="5">
        <f t="shared" si="17"/>
        <v>0</v>
      </c>
      <c r="R312" s="5">
        <v>0</v>
      </c>
      <c r="S312" s="5">
        <v>0</v>
      </c>
      <c r="T312" s="5">
        <v>0</v>
      </c>
      <c r="U312" s="5">
        <f t="shared" si="18"/>
        <v>5200</v>
      </c>
      <c r="V312" s="5">
        <f t="shared" si="19"/>
        <v>5200</v>
      </c>
      <c r="W312" s="5">
        <v>0</v>
      </c>
      <c r="X312" t="s">
        <v>245</v>
      </c>
    </row>
    <row r="313" spans="1:24" x14ac:dyDescent="0.2">
      <c r="A313" t="s">
        <v>0</v>
      </c>
      <c r="B313" t="s">
        <v>1</v>
      </c>
      <c r="C313" t="s">
        <v>2</v>
      </c>
      <c r="D313" t="s">
        <v>3</v>
      </c>
      <c r="E313" t="s">
        <v>4</v>
      </c>
      <c r="F313" t="s">
        <v>322</v>
      </c>
      <c r="G313" t="s">
        <v>323</v>
      </c>
      <c r="H313" t="s">
        <v>7</v>
      </c>
      <c r="I313" t="s">
        <v>8</v>
      </c>
      <c r="J313" t="s">
        <v>9</v>
      </c>
      <c r="K313" t="s">
        <v>10</v>
      </c>
      <c r="L313" t="s">
        <v>11</v>
      </c>
      <c r="M313" s="5">
        <v>838284</v>
      </c>
      <c r="N313" s="5">
        <v>-6074.74</v>
      </c>
      <c r="O313" s="5">
        <f t="shared" si="16"/>
        <v>832209.26</v>
      </c>
      <c r="P313" s="5">
        <v>-84935.49</v>
      </c>
      <c r="Q313" s="5">
        <f t="shared" si="17"/>
        <v>747273.77</v>
      </c>
      <c r="R313" s="5">
        <v>0</v>
      </c>
      <c r="S313" s="5">
        <v>490705.43</v>
      </c>
      <c r="T313" s="5">
        <v>490705.43</v>
      </c>
      <c r="U313" s="5">
        <f t="shared" si="18"/>
        <v>341503.83</v>
      </c>
      <c r="V313" s="5">
        <f t="shared" si="19"/>
        <v>341503.83</v>
      </c>
      <c r="W313" s="5">
        <v>256568.34</v>
      </c>
      <c r="X313" t="s">
        <v>12</v>
      </c>
    </row>
    <row r="314" spans="1:24" x14ac:dyDescent="0.2">
      <c r="A314" t="s">
        <v>0</v>
      </c>
      <c r="B314" t="s">
        <v>1</v>
      </c>
      <c r="C314" t="s">
        <v>2</v>
      </c>
      <c r="D314" t="s">
        <v>3</v>
      </c>
      <c r="E314" t="s">
        <v>4</v>
      </c>
      <c r="F314" t="s">
        <v>322</v>
      </c>
      <c r="G314" t="s">
        <v>323</v>
      </c>
      <c r="H314" t="s">
        <v>7</v>
      </c>
      <c r="I314" t="s">
        <v>8</v>
      </c>
      <c r="J314" t="s">
        <v>9</v>
      </c>
      <c r="K314" t="s">
        <v>13</v>
      </c>
      <c r="L314" t="s">
        <v>11</v>
      </c>
      <c r="M314" s="5">
        <v>61002</v>
      </c>
      <c r="N314" s="5">
        <v>0</v>
      </c>
      <c r="O314" s="5">
        <f t="shared" si="16"/>
        <v>61002</v>
      </c>
      <c r="P314" s="5">
        <v>0</v>
      </c>
      <c r="Q314" s="5">
        <f t="shared" si="17"/>
        <v>61002</v>
      </c>
      <c r="R314" s="5">
        <v>0</v>
      </c>
      <c r="S314" s="5">
        <v>40668</v>
      </c>
      <c r="T314" s="5">
        <v>40668</v>
      </c>
      <c r="U314" s="5">
        <f t="shared" si="18"/>
        <v>20334</v>
      </c>
      <c r="V314" s="5">
        <f t="shared" si="19"/>
        <v>20334</v>
      </c>
      <c r="W314" s="5">
        <v>20334</v>
      </c>
      <c r="X314" t="s">
        <v>14</v>
      </c>
    </row>
    <row r="315" spans="1:24" x14ac:dyDescent="0.2">
      <c r="A315" t="s">
        <v>0</v>
      </c>
      <c r="B315" t="s">
        <v>1</v>
      </c>
      <c r="C315" t="s">
        <v>2</v>
      </c>
      <c r="D315" t="s">
        <v>3</v>
      </c>
      <c r="E315" t="s">
        <v>4</v>
      </c>
      <c r="F315" t="s">
        <v>322</v>
      </c>
      <c r="G315" t="s">
        <v>323</v>
      </c>
      <c r="H315" t="s">
        <v>7</v>
      </c>
      <c r="I315" t="s">
        <v>8</v>
      </c>
      <c r="J315" t="s">
        <v>9</v>
      </c>
      <c r="K315" t="s">
        <v>15</v>
      </c>
      <c r="L315" t="s">
        <v>11</v>
      </c>
      <c r="M315" s="5">
        <v>75757.5</v>
      </c>
      <c r="N315" s="5">
        <v>0</v>
      </c>
      <c r="O315" s="5">
        <f t="shared" si="16"/>
        <v>75757.5</v>
      </c>
      <c r="P315" s="5">
        <v>0</v>
      </c>
      <c r="Q315" s="5">
        <f t="shared" si="17"/>
        <v>75757.5</v>
      </c>
      <c r="R315" s="5">
        <v>817</v>
      </c>
      <c r="S315" s="5">
        <v>8584.76</v>
      </c>
      <c r="T315" s="5">
        <v>8584.76</v>
      </c>
      <c r="U315" s="5">
        <f t="shared" si="18"/>
        <v>67172.740000000005</v>
      </c>
      <c r="V315" s="5">
        <f t="shared" si="19"/>
        <v>67172.740000000005</v>
      </c>
      <c r="W315" s="5">
        <v>66355.740000000005</v>
      </c>
      <c r="X315" t="s">
        <v>16</v>
      </c>
    </row>
    <row r="316" spans="1:24" x14ac:dyDescent="0.2">
      <c r="A316" t="s">
        <v>0</v>
      </c>
      <c r="B316" t="s">
        <v>1</v>
      </c>
      <c r="C316" t="s">
        <v>2</v>
      </c>
      <c r="D316" t="s">
        <v>3</v>
      </c>
      <c r="E316" t="s">
        <v>4</v>
      </c>
      <c r="F316" t="s">
        <v>322</v>
      </c>
      <c r="G316" t="s">
        <v>323</v>
      </c>
      <c r="H316" t="s">
        <v>7</v>
      </c>
      <c r="I316" t="s">
        <v>8</v>
      </c>
      <c r="J316" t="s">
        <v>9</v>
      </c>
      <c r="K316" t="s">
        <v>17</v>
      </c>
      <c r="L316" t="s">
        <v>11</v>
      </c>
      <c r="M316" s="5">
        <v>27595.759999999998</v>
      </c>
      <c r="N316" s="5">
        <v>0</v>
      </c>
      <c r="O316" s="5">
        <f t="shared" si="16"/>
        <v>27595.759999999998</v>
      </c>
      <c r="P316" s="5">
        <v>0</v>
      </c>
      <c r="Q316" s="5">
        <f t="shared" si="17"/>
        <v>27595.759999999998</v>
      </c>
      <c r="R316" s="5">
        <v>0</v>
      </c>
      <c r="S316" s="5">
        <v>21760.34</v>
      </c>
      <c r="T316" s="5">
        <v>21760.34</v>
      </c>
      <c r="U316" s="5">
        <f t="shared" si="18"/>
        <v>5835.4199999999983</v>
      </c>
      <c r="V316" s="5">
        <f t="shared" si="19"/>
        <v>5835.4199999999983</v>
      </c>
      <c r="W316" s="5">
        <v>5835.42</v>
      </c>
      <c r="X316" t="s">
        <v>18</v>
      </c>
    </row>
    <row r="317" spans="1:24" x14ac:dyDescent="0.2">
      <c r="A317" t="s">
        <v>0</v>
      </c>
      <c r="B317" t="s">
        <v>1</v>
      </c>
      <c r="C317" t="s">
        <v>2</v>
      </c>
      <c r="D317" t="s">
        <v>3</v>
      </c>
      <c r="E317" t="s">
        <v>4</v>
      </c>
      <c r="F317" t="s">
        <v>322</v>
      </c>
      <c r="G317" t="s">
        <v>323</v>
      </c>
      <c r="H317" t="s">
        <v>7</v>
      </c>
      <c r="I317" t="s">
        <v>8</v>
      </c>
      <c r="J317" t="s">
        <v>9</v>
      </c>
      <c r="K317" t="s">
        <v>19</v>
      </c>
      <c r="L317" t="s">
        <v>11</v>
      </c>
      <c r="M317" s="5">
        <v>1056</v>
      </c>
      <c r="N317" s="5">
        <v>0</v>
      </c>
      <c r="O317" s="5">
        <f t="shared" si="16"/>
        <v>1056</v>
      </c>
      <c r="P317" s="5">
        <v>-614.35</v>
      </c>
      <c r="Q317" s="5">
        <f t="shared" si="17"/>
        <v>441.65</v>
      </c>
      <c r="R317" s="5">
        <v>0</v>
      </c>
      <c r="S317" s="5">
        <v>330.5</v>
      </c>
      <c r="T317" s="5">
        <v>330.5</v>
      </c>
      <c r="U317" s="5">
        <f t="shared" si="18"/>
        <v>725.5</v>
      </c>
      <c r="V317" s="5">
        <f t="shared" si="19"/>
        <v>725.5</v>
      </c>
      <c r="W317" s="5">
        <v>111.15</v>
      </c>
      <c r="X317" t="s">
        <v>20</v>
      </c>
    </row>
    <row r="318" spans="1:24" x14ac:dyDescent="0.2">
      <c r="A318" t="s">
        <v>0</v>
      </c>
      <c r="B318" t="s">
        <v>1</v>
      </c>
      <c r="C318" t="s">
        <v>2</v>
      </c>
      <c r="D318" t="s">
        <v>3</v>
      </c>
      <c r="E318" t="s">
        <v>4</v>
      </c>
      <c r="F318" t="s">
        <v>322</v>
      </c>
      <c r="G318" t="s">
        <v>323</v>
      </c>
      <c r="H318" t="s">
        <v>7</v>
      </c>
      <c r="I318" t="s">
        <v>8</v>
      </c>
      <c r="J318" t="s">
        <v>9</v>
      </c>
      <c r="K318" t="s">
        <v>21</v>
      </c>
      <c r="L318" t="s">
        <v>11</v>
      </c>
      <c r="M318" s="5">
        <v>8448</v>
      </c>
      <c r="N318" s="5">
        <v>0</v>
      </c>
      <c r="O318" s="5">
        <f t="shared" si="16"/>
        <v>8448</v>
      </c>
      <c r="P318" s="5">
        <v>-3193.14</v>
      </c>
      <c r="Q318" s="5">
        <f t="shared" si="17"/>
        <v>5254.8600000000006</v>
      </c>
      <c r="R318" s="5">
        <v>0</v>
      </c>
      <c r="S318" s="5">
        <v>3640</v>
      </c>
      <c r="T318" s="5">
        <v>3640</v>
      </c>
      <c r="U318" s="5">
        <f t="shared" si="18"/>
        <v>4808</v>
      </c>
      <c r="V318" s="5">
        <f t="shared" si="19"/>
        <v>4808</v>
      </c>
      <c r="W318" s="5">
        <v>1614.86</v>
      </c>
      <c r="X318" t="s">
        <v>22</v>
      </c>
    </row>
    <row r="319" spans="1:24" x14ac:dyDescent="0.2">
      <c r="A319" t="s">
        <v>0</v>
      </c>
      <c r="B319" t="s">
        <v>1</v>
      </c>
      <c r="C319" t="s">
        <v>2</v>
      </c>
      <c r="D319" t="s">
        <v>3</v>
      </c>
      <c r="E319" t="s">
        <v>4</v>
      </c>
      <c r="F319" t="s">
        <v>322</v>
      </c>
      <c r="G319" t="s">
        <v>323</v>
      </c>
      <c r="H319" t="s">
        <v>7</v>
      </c>
      <c r="I319" t="s">
        <v>8</v>
      </c>
      <c r="J319" t="s">
        <v>9</v>
      </c>
      <c r="K319" t="s">
        <v>23</v>
      </c>
      <c r="L319" t="s">
        <v>11</v>
      </c>
      <c r="M319" s="5">
        <v>305.01</v>
      </c>
      <c r="N319" s="5">
        <v>0</v>
      </c>
      <c r="O319" s="5">
        <f t="shared" si="16"/>
        <v>305.01</v>
      </c>
      <c r="P319" s="5">
        <v>-208.21</v>
      </c>
      <c r="Q319" s="5">
        <f t="shared" si="17"/>
        <v>96.799999999999983</v>
      </c>
      <c r="R319" s="5">
        <v>0</v>
      </c>
      <c r="S319" s="5">
        <v>64</v>
      </c>
      <c r="T319" s="5">
        <v>64</v>
      </c>
      <c r="U319" s="5">
        <f t="shared" si="18"/>
        <v>241.01</v>
      </c>
      <c r="V319" s="5">
        <f t="shared" si="19"/>
        <v>241.01</v>
      </c>
      <c r="W319" s="5">
        <v>32.799999999999997</v>
      </c>
      <c r="X319" t="s">
        <v>24</v>
      </c>
    </row>
    <row r="320" spans="1:24" x14ac:dyDescent="0.2">
      <c r="A320" t="s">
        <v>0</v>
      </c>
      <c r="B320" t="s">
        <v>1</v>
      </c>
      <c r="C320" t="s">
        <v>2</v>
      </c>
      <c r="D320" t="s">
        <v>3</v>
      </c>
      <c r="E320" t="s">
        <v>4</v>
      </c>
      <c r="F320" t="s">
        <v>322</v>
      </c>
      <c r="G320" t="s">
        <v>323</v>
      </c>
      <c r="H320" t="s">
        <v>7</v>
      </c>
      <c r="I320" t="s">
        <v>8</v>
      </c>
      <c r="J320" t="s">
        <v>9</v>
      </c>
      <c r="K320" t="s">
        <v>25</v>
      </c>
      <c r="L320" t="s">
        <v>11</v>
      </c>
      <c r="M320" s="5">
        <v>1830.06</v>
      </c>
      <c r="N320" s="5">
        <v>0</v>
      </c>
      <c r="O320" s="5">
        <f t="shared" si="16"/>
        <v>1830.06</v>
      </c>
      <c r="P320" s="5">
        <v>630.35</v>
      </c>
      <c r="Q320" s="5">
        <f t="shared" si="17"/>
        <v>2460.41</v>
      </c>
      <c r="R320" s="5">
        <v>0</v>
      </c>
      <c r="S320" s="5">
        <v>1626.72</v>
      </c>
      <c r="T320" s="5">
        <v>1626.72</v>
      </c>
      <c r="U320" s="5">
        <f t="shared" si="18"/>
        <v>203.33999999999992</v>
      </c>
      <c r="V320" s="5">
        <f t="shared" si="19"/>
        <v>203.33999999999992</v>
      </c>
      <c r="W320" s="5">
        <v>833.69</v>
      </c>
      <c r="X320" t="s">
        <v>26</v>
      </c>
    </row>
    <row r="321" spans="1:24" x14ac:dyDescent="0.2">
      <c r="A321" t="s">
        <v>0</v>
      </c>
      <c r="B321" t="s">
        <v>1</v>
      </c>
      <c r="C321" t="s">
        <v>2</v>
      </c>
      <c r="D321" t="s">
        <v>3</v>
      </c>
      <c r="E321" t="s">
        <v>4</v>
      </c>
      <c r="F321" t="s">
        <v>322</v>
      </c>
      <c r="G321" t="s">
        <v>323</v>
      </c>
      <c r="H321" t="s">
        <v>7</v>
      </c>
      <c r="I321" t="s">
        <v>8</v>
      </c>
      <c r="J321" t="s">
        <v>9</v>
      </c>
      <c r="K321" t="s">
        <v>27</v>
      </c>
      <c r="L321" t="s">
        <v>11</v>
      </c>
      <c r="M321" s="5">
        <v>6160.25</v>
      </c>
      <c r="N321" s="5">
        <v>4424.74</v>
      </c>
      <c r="O321" s="5">
        <f t="shared" si="16"/>
        <v>10584.99</v>
      </c>
      <c r="P321" s="5">
        <v>6306.07</v>
      </c>
      <c r="Q321" s="5">
        <f t="shared" si="17"/>
        <v>16891.059999999998</v>
      </c>
      <c r="R321" s="5">
        <v>0</v>
      </c>
      <c r="S321" s="5">
        <v>10584.99</v>
      </c>
      <c r="T321" s="5">
        <v>10584.99</v>
      </c>
      <c r="U321" s="5">
        <f t="shared" si="18"/>
        <v>0</v>
      </c>
      <c r="V321" s="5">
        <f t="shared" si="19"/>
        <v>0</v>
      </c>
      <c r="W321" s="5">
        <v>6306.07</v>
      </c>
      <c r="X321" t="s">
        <v>28</v>
      </c>
    </row>
    <row r="322" spans="1:24" x14ac:dyDescent="0.2">
      <c r="A322" t="s">
        <v>0</v>
      </c>
      <c r="B322" t="s">
        <v>1</v>
      </c>
      <c r="C322" t="s">
        <v>2</v>
      </c>
      <c r="D322" t="s">
        <v>3</v>
      </c>
      <c r="E322" t="s">
        <v>4</v>
      </c>
      <c r="F322" t="s">
        <v>322</v>
      </c>
      <c r="G322" t="s">
        <v>323</v>
      </c>
      <c r="H322" t="s">
        <v>7</v>
      </c>
      <c r="I322" t="s">
        <v>8</v>
      </c>
      <c r="J322" t="s">
        <v>9</v>
      </c>
      <c r="K322" t="s">
        <v>29</v>
      </c>
      <c r="L322" t="s">
        <v>11</v>
      </c>
      <c r="M322" s="5">
        <v>10800.01</v>
      </c>
      <c r="N322" s="5">
        <v>0</v>
      </c>
      <c r="O322" s="5">
        <f t="shared" si="16"/>
        <v>10800.01</v>
      </c>
      <c r="P322" s="5">
        <v>0</v>
      </c>
      <c r="Q322" s="5">
        <f t="shared" si="17"/>
        <v>10800.01</v>
      </c>
      <c r="R322" s="5">
        <v>0</v>
      </c>
      <c r="S322" s="5">
        <v>5769.18</v>
      </c>
      <c r="T322" s="5">
        <v>5769.18</v>
      </c>
      <c r="U322" s="5">
        <f t="shared" si="18"/>
        <v>5030.83</v>
      </c>
      <c r="V322" s="5">
        <f t="shared" si="19"/>
        <v>5030.83</v>
      </c>
      <c r="W322" s="5">
        <v>5030.83</v>
      </c>
      <c r="X322" t="s">
        <v>30</v>
      </c>
    </row>
    <row r="323" spans="1:24" x14ac:dyDescent="0.2">
      <c r="A323" t="s">
        <v>0</v>
      </c>
      <c r="B323" t="s">
        <v>1</v>
      </c>
      <c r="C323" t="s">
        <v>2</v>
      </c>
      <c r="D323" t="s">
        <v>3</v>
      </c>
      <c r="E323" t="s">
        <v>4</v>
      </c>
      <c r="F323" t="s">
        <v>322</v>
      </c>
      <c r="G323" t="s">
        <v>323</v>
      </c>
      <c r="H323" t="s">
        <v>7</v>
      </c>
      <c r="I323" t="s">
        <v>8</v>
      </c>
      <c r="J323" t="s">
        <v>9</v>
      </c>
      <c r="K323" t="s">
        <v>265</v>
      </c>
      <c r="L323" t="s">
        <v>11</v>
      </c>
      <c r="M323" s="5">
        <v>9804</v>
      </c>
      <c r="N323" s="5">
        <v>0</v>
      </c>
      <c r="O323" s="5">
        <f t="shared" ref="O323:O386" si="20">+M323+N323</f>
        <v>9804</v>
      </c>
      <c r="P323" s="5">
        <v>0</v>
      </c>
      <c r="Q323" s="5">
        <f t="shared" ref="Q323:Q386" si="21">+O323+P323</f>
        <v>9804</v>
      </c>
      <c r="R323" s="5">
        <v>3268</v>
      </c>
      <c r="S323" s="5">
        <v>6536</v>
      </c>
      <c r="T323" s="5">
        <v>6536</v>
      </c>
      <c r="U323" s="5">
        <f t="shared" ref="U323:U386" si="22">+O323-S323</f>
        <v>3268</v>
      </c>
      <c r="V323" s="5">
        <f t="shared" ref="V323:V386" si="23">+O323-T323</f>
        <v>3268</v>
      </c>
      <c r="W323" s="5">
        <v>0</v>
      </c>
      <c r="X323" t="s">
        <v>324</v>
      </c>
    </row>
    <row r="324" spans="1:24" x14ac:dyDescent="0.2">
      <c r="A324" t="s">
        <v>0</v>
      </c>
      <c r="B324" t="s">
        <v>1</v>
      </c>
      <c r="C324" t="s">
        <v>2</v>
      </c>
      <c r="D324" t="s">
        <v>3</v>
      </c>
      <c r="E324" t="s">
        <v>4</v>
      </c>
      <c r="F324" t="s">
        <v>322</v>
      </c>
      <c r="G324" t="s">
        <v>323</v>
      </c>
      <c r="H324" t="s">
        <v>7</v>
      </c>
      <c r="I324" t="s">
        <v>8</v>
      </c>
      <c r="J324" t="s">
        <v>9</v>
      </c>
      <c r="K324" t="s">
        <v>31</v>
      </c>
      <c r="L324" t="s">
        <v>11</v>
      </c>
      <c r="M324" s="5">
        <v>3422.36</v>
      </c>
      <c r="N324" s="5">
        <v>0</v>
      </c>
      <c r="O324" s="5">
        <f t="shared" si="20"/>
        <v>3422.36</v>
      </c>
      <c r="P324" s="5">
        <v>-1711.18</v>
      </c>
      <c r="Q324" s="5">
        <f t="shared" si="21"/>
        <v>1711.18</v>
      </c>
      <c r="R324" s="5">
        <v>0</v>
      </c>
      <c r="S324" s="5">
        <v>0</v>
      </c>
      <c r="T324" s="5">
        <v>0</v>
      </c>
      <c r="U324" s="5">
        <f t="shared" si="22"/>
        <v>3422.36</v>
      </c>
      <c r="V324" s="5">
        <f t="shared" si="23"/>
        <v>3422.36</v>
      </c>
      <c r="W324" s="5">
        <v>1711.18</v>
      </c>
      <c r="X324" t="s">
        <v>32</v>
      </c>
    </row>
    <row r="325" spans="1:24" x14ac:dyDescent="0.2">
      <c r="A325" t="s">
        <v>0</v>
      </c>
      <c r="B325" t="s">
        <v>1</v>
      </c>
      <c r="C325" t="s">
        <v>2</v>
      </c>
      <c r="D325" t="s">
        <v>3</v>
      </c>
      <c r="E325" t="s">
        <v>4</v>
      </c>
      <c r="F325" t="s">
        <v>322</v>
      </c>
      <c r="G325" t="s">
        <v>323</v>
      </c>
      <c r="H325" t="s">
        <v>7</v>
      </c>
      <c r="I325" t="s">
        <v>8</v>
      </c>
      <c r="J325" t="s">
        <v>9</v>
      </c>
      <c r="K325" t="s">
        <v>33</v>
      </c>
      <c r="L325" t="s">
        <v>11</v>
      </c>
      <c r="M325" s="5">
        <v>27767.72</v>
      </c>
      <c r="N325" s="5">
        <v>0</v>
      </c>
      <c r="O325" s="5">
        <f t="shared" si="20"/>
        <v>27767.72</v>
      </c>
      <c r="P325" s="5">
        <v>-13883.86</v>
      </c>
      <c r="Q325" s="5">
        <f t="shared" si="21"/>
        <v>13883.86</v>
      </c>
      <c r="R325" s="5">
        <v>0</v>
      </c>
      <c r="S325" s="5">
        <v>0</v>
      </c>
      <c r="T325" s="5">
        <v>0</v>
      </c>
      <c r="U325" s="5">
        <f t="shared" si="22"/>
        <v>27767.72</v>
      </c>
      <c r="V325" s="5">
        <f t="shared" si="23"/>
        <v>27767.72</v>
      </c>
      <c r="W325" s="5">
        <v>13883.86</v>
      </c>
      <c r="X325" t="s">
        <v>34</v>
      </c>
    </row>
    <row r="326" spans="1:24" x14ac:dyDescent="0.2">
      <c r="A326" t="s">
        <v>0</v>
      </c>
      <c r="B326" t="s">
        <v>1</v>
      </c>
      <c r="C326" t="s">
        <v>2</v>
      </c>
      <c r="D326" t="s">
        <v>3</v>
      </c>
      <c r="E326" t="s">
        <v>4</v>
      </c>
      <c r="F326" t="s">
        <v>322</v>
      </c>
      <c r="G326" t="s">
        <v>323</v>
      </c>
      <c r="H326" t="s">
        <v>7</v>
      </c>
      <c r="I326" t="s">
        <v>8</v>
      </c>
      <c r="J326" t="s">
        <v>9</v>
      </c>
      <c r="K326" t="s">
        <v>35</v>
      </c>
      <c r="L326" t="s">
        <v>11</v>
      </c>
      <c r="M326" s="5">
        <v>114694.88</v>
      </c>
      <c r="N326" s="5">
        <v>0</v>
      </c>
      <c r="O326" s="5">
        <f t="shared" si="20"/>
        <v>114694.88</v>
      </c>
      <c r="P326" s="5">
        <v>-8445.64</v>
      </c>
      <c r="Q326" s="5">
        <f t="shared" si="21"/>
        <v>106249.24</v>
      </c>
      <c r="R326" s="5">
        <v>413.41</v>
      </c>
      <c r="S326" s="5">
        <v>69366.820000000007</v>
      </c>
      <c r="T326" s="5">
        <v>69366.820000000007</v>
      </c>
      <c r="U326" s="5">
        <f t="shared" si="22"/>
        <v>45328.06</v>
      </c>
      <c r="V326" s="5">
        <f t="shared" si="23"/>
        <v>45328.06</v>
      </c>
      <c r="W326" s="5">
        <v>36469.01</v>
      </c>
      <c r="X326" t="s">
        <v>36</v>
      </c>
    </row>
    <row r="327" spans="1:24" x14ac:dyDescent="0.2">
      <c r="A327" t="s">
        <v>0</v>
      </c>
      <c r="B327" t="s">
        <v>1</v>
      </c>
      <c r="C327" t="s">
        <v>2</v>
      </c>
      <c r="D327" t="s">
        <v>3</v>
      </c>
      <c r="E327" t="s">
        <v>4</v>
      </c>
      <c r="F327" t="s">
        <v>322</v>
      </c>
      <c r="G327" t="s">
        <v>323</v>
      </c>
      <c r="H327" t="s">
        <v>7</v>
      </c>
      <c r="I327" t="s">
        <v>8</v>
      </c>
      <c r="J327" t="s">
        <v>9</v>
      </c>
      <c r="K327" t="s">
        <v>37</v>
      </c>
      <c r="L327" t="s">
        <v>11</v>
      </c>
      <c r="M327" s="5">
        <v>75757.5</v>
      </c>
      <c r="N327" s="5">
        <v>0</v>
      </c>
      <c r="O327" s="5">
        <f t="shared" si="20"/>
        <v>75757.5</v>
      </c>
      <c r="P327" s="5">
        <v>-19410.060000000001</v>
      </c>
      <c r="Q327" s="5">
        <f t="shared" si="21"/>
        <v>56347.44</v>
      </c>
      <c r="R327" s="5">
        <v>272.52</v>
      </c>
      <c r="S327" s="5">
        <v>36657.99</v>
      </c>
      <c r="T327" s="5">
        <v>36657.99</v>
      </c>
      <c r="U327" s="5">
        <f t="shared" si="22"/>
        <v>39099.51</v>
      </c>
      <c r="V327" s="5">
        <f t="shared" si="23"/>
        <v>39099.51</v>
      </c>
      <c r="W327" s="5">
        <v>19416.93</v>
      </c>
      <c r="X327" t="s">
        <v>38</v>
      </c>
    </row>
    <row r="328" spans="1:24" x14ac:dyDescent="0.2">
      <c r="A328" t="s">
        <v>0</v>
      </c>
      <c r="B328" t="s">
        <v>1</v>
      </c>
      <c r="C328" t="s">
        <v>2</v>
      </c>
      <c r="D328" t="s">
        <v>3</v>
      </c>
      <c r="E328" t="s">
        <v>4</v>
      </c>
      <c r="F328" t="s">
        <v>322</v>
      </c>
      <c r="G328" t="s">
        <v>323</v>
      </c>
      <c r="H328" t="s">
        <v>7</v>
      </c>
      <c r="I328" t="s">
        <v>8</v>
      </c>
      <c r="J328" t="s">
        <v>9</v>
      </c>
      <c r="K328" t="s">
        <v>39</v>
      </c>
      <c r="L328" t="s">
        <v>11</v>
      </c>
      <c r="M328" s="5">
        <v>6245.34</v>
      </c>
      <c r="N328" s="5">
        <v>0</v>
      </c>
      <c r="O328" s="5">
        <f t="shared" si="20"/>
        <v>6245.34</v>
      </c>
      <c r="P328" s="5">
        <v>0</v>
      </c>
      <c r="Q328" s="5">
        <f t="shared" si="21"/>
        <v>6245.34</v>
      </c>
      <c r="R328" s="5">
        <v>0</v>
      </c>
      <c r="S328" s="5">
        <v>1458.49</v>
      </c>
      <c r="T328" s="5">
        <v>1458.49</v>
      </c>
      <c r="U328" s="5">
        <f t="shared" si="22"/>
        <v>4786.8500000000004</v>
      </c>
      <c r="V328" s="5">
        <f t="shared" si="23"/>
        <v>4786.8500000000004</v>
      </c>
      <c r="W328" s="5">
        <v>4786.8500000000004</v>
      </c>
      <c r="X328" t="s">
        <v>40</v>
      </c>
    </row>
    <row r="329" spans="1:24" x14ac:dyDescent="0.2">
      <c r="A329" t="s">
        <v>0</v>
      </c>
      <c r="B329" t="s">
        <v>1</v>
      </c>
      <c r="C329" t="s">
        <v>2</v>
      </c>
      <c r="D329" t="s">
        <v>3</v>
      </c>
      <c r="E329" t="s">
        <v>4</v>
      </c>
      <c r="F329" t="s">
        <v>322</v>
      </c>
      <c r="G329" t="s">
        <v>323</v>
      </c>
      <c r="H329" t="s">
        <v>7</v>
      </c>
      <c r="I329" t="s">
        <v>41</v>
      </c>
      <c r="J329" t="s">
        <v>42</v>
      </c>
      <c r="K329" t="s">
        <v>43</v>
      </c>
      <c r="L329" t="s">
        <v>44</v>
      </c>
      <c r="M329" s="5">
        <v>10000</v>
      </c>
      <c r="N329" s="5">
        <v>0</v>
      </c>
      <c r="O329" s="5">
        <f t="shared" si="20"/>
        <v>10000</v>
      </c>
      <c r="P329" s="5">
        <v>-4000</v>
      </c>
      <c r="Q329" s="5">
        <f t="shared" si="21"/>
        <v>6000</v>
      </c>
      <c r="R329" s="5">
        <v>0</v>
      </c>
      <c r="S329" s="5">
        <v>6000</v>
      </c>
      <c r="T329" s="5">
        <v>2979.78</v>
      </c>
      <c r="U329" s="5">
        <f t="shared" si="22"/>
        <v>4000</v>
      </c>
      <c r="V329" s="5">
        <f t="shared" si="23"/>
        <v>7020.2199999999993</v>
      </c>
      <c r="W329" s="5">
        <v>0</v>
      </c>
      <c r="X329" t="s">
        <v>45</v>
      </c>
    </row>
    <row r="330" spans="1:24" x14ac:dyDescent="0.2">
      <c r="A330" t="s">
        <v>0</v>
      </c>
      <c r="B330" t="s">
        <v>1</v>
      </c>
      <c r="C330" t="s">
        <v>2</v>
      </c>
      <c r="D330" t="s">
        <v>3</v>
      </c>
      <c r="E330" t="s">
        <v>4</v>
      </c>
      <c r="F330" t="s">
        <v>322</v>
      </c>
      <c r="G330" t="s">
        <v>323</v>
      </c>
      <c r="H330" t="s">
        <v>7</v>
      </c>
      <c r="I330" t="s">
        <v>41</v>
      </c>
      <c r="J330" t="s">
        <v>42</v>
      </c>
      <c r="K330" t="s">
        <v>46</v>
      </c>
      <c r="L330" t="s">
        <v>44</v>
      </c>
      <c r="M330" s="5">
        <v>10000</v>
      </c>
      <c r="N330" s="5">
        <v>0</v>
      </c>
      <c r="O330" s="5">
        <f t="shared" si="20"/>
        <v>10000</v>
      </c>
      <c r="P330" s="5">
        <v>0</v>
      </c>
      <c r="Q330" s="5">
        <f t="shared" si="21"/>
        <v>10000</v>
      </c>
      <c r="R330" s="5">
        <v>0</v>
      </c>
      <c r="S330" s="5">
        <v>10000</v>
      </c>
      <c r="T330" s="5">
        <v>7182.6</v>
      </c>
      <c r="U330" s="5">
        <f t="shared" si="22"/>
        <v>0</v>
      </c>
      <c r="V330" s="5">
        <f t="shared" si="23"/>
        <v>2817.3999999999996</v>
      </c>
      <c r="W330" s="5">
        <v>0</v>
      </c>
      <c r="X330" t="s">
        <v>47</v>
      </c>
    </row>
    <row r="331" spans="1:24" x14ac:dyDescent="0.2">
      <c r="A331" t="s">
        <v>0</v>
      </c>
      <c r="B331" t="s">
        <v>1</v>
      </c>
      <c r="C331" t="s">
        <v>2</v>
      </c>
      <c r="D331" t="s">
        <v>3</v>
      </c>
      <c r="E331" t="s">
        <v>4</v>
      </c>
      <c r="F331" t="s">
        <v>322</v>
      </c>
      <c r="G331" t="s">
        <v>323</v>
      </c>
      <c r="H331" t="s">
        <v>7</v>
      </c>
      <c r="I331" t="s">
        <v>41</v>
      </c>
      <c r="J331" t="s">
        <v>42</v>
      </c>
      <c r="K331" t="s">
        <v>48</v>
      </c>
      <c r="L331" t="s">
        <v>44</v>
      </c>
      <c r="M331" s="5">
        <v>4000</v>
      </c>
      <c r="N331" s="5">
        <v>0</v>
      </c>
      <c r="O331" s="5">
        <f t="shared" si="20"/>
        <v>4000</v>
      </c>
      <c r="P331" s="5">
        <v>-1500</v>
      </c>
      <c r="Q331" s="5">
        <f t="shared" si="21"/>
        <v>2500</v>
      </c>
      <c r="R331" s="5">
        <v>0</v>
      </c>
      <c r="S331" s="5">
        <v>2500</v>
      </c>
      <c r="T331" s="5">
        <v>1032.42</v>
      </c>
      <c r="U331" s="5">
        <f t="shared" si="22"/>
        <v>1500</v>
      </c>
      <c r="V331" s="5">
        <f t="shared" si="23"/>
        <v>2967.58</v>
      </c>
      <c r="W331" s="5">
        <v>0</v>
      </c>
      <c r="X331" t="s">
        <v>49</v>
      </c>
    </row>
    <row r="332" spans="1:24" x14ac:dyDescent="0.2">
      <c r="A332" t="s">
        <v>0</v>
      </c>
      <c r="B332" t="s">
        <v>1</v>
      </c>
      <c r="C332" t="s">
        <v>2</v>
      </c>
      <c r="D332" t="s">
        <v>3</v>
      </c>
      <c r="E332" t="s">
        <v>4</v>
      </c>
      <c r="F332" t="s">
        <v>322</v>
      </c>
      <c r="G332" t="s">
        <v>323</v>
      </c>
      <c r="H332" t="s">
        <v>7</v>
      </c>
      <c r="I332" t="s">
        <v>41</v>
      </c>
      <c r="J332" t="s">
        <v>42</v>
      </c>
      <c r="K332" t="s">
        <v>50</v>
      </c>
      <c r="L332" t="s">
        <v>44</v>
      </c>
      <c r="M332" s="5">
        <v>39000</v>
      </c>
      <c r="N332" s="5">
        <v>-8257.2000000000007</v>
      </c>
      <c r="O332" s="5">
        <f t="shared" si="20"/>
        <v>30742.799999999999</v>
      </c>
      <c r="P332" s="5">
        <v>-10000</v>
      </c>
      <c r="Q332" s="5">
        <f t="shared" si="21"/>
        <v>20742.8</v>
      </c>
      <c r="R332" s="5">
        <v>1752</v>
      </c>
      <c r="S332" s="5">
        <v>18990</v>
      </c>
      <c r="T332" s="5">
        <v>0</v>
      </c>
      <c r="U332" s="5">
        <f t="shared" si="22"/>
        <v>11752.8</v>
      </c>
      <c r="V332" s="5">
        <f t="shared" si="23"/>
        <v>30742.799999999999</v>
      </c>
      <c r="W332" s="5">
        <v>0.8</v>
      </c>
      <c r="X332" t="s">
        <v>51</v>
      </c>
    </row>
    <row r="333" spans="1:24" x14ac:dyDescent="0.2">
      <c r="A333" t="s">
        <v>0</v>
      </c>
      <c r="B333" t="s">
        <v>1</v>
      </c>
      <c r="C333" t="s">
        <v>2</v>
      </c>
      <c r="D333" t="s">
        <v>3</v>
      </c>
      <c r="E333" t="s">
        <v>4</v>
      </c>
      <c r="F333" t="s">
        <v>322</v>
      </c>
      <c r="G333" t="s">
        <v>323</v>
      </c>
      <c r="H333" t="s">
        <v>7</v>
      </c>
      <c r="I333" t="s">
        <v>41</v>
      </c>
      <c r="J333" t="s">
        <v>42</v>
      </c>
      <c r="K333" t="s">
        <v>54</v>
      </c>
      <c r="L333" t="s">
        <v>44</v>
      </c>
      <c r="M333" s="5">
        <v>5700</v>
      </c>
      <c r="N333" s="5">
        <v>0</v>
      </c>
      <c r="O333" s="5">
        <f t="shared" si="20"/>
        <v>5700</v>
      </c>
      <c r="P333" s="5">
        <v>-2000</v>
      </c>
      <c r="Q333" s="5">
        <f t="shared" si="21"/>
        <v>3700</v>
      </c>
      <c r="R333" s="5">
        <v>3432.93</v>
      </c>
      <c r="S333" s="5">
        <v>0</v>
      </c>
      <c r="T333" s="5">
        <v>0</v>
      </c>
      <c r="U333" s="5">
        <f t="shared" si="22"/>
        <v>5700</v>
      </c>
      <c r="V333" s="5">
        <f t="shared" si="23"/>
        <v>5700</v>
      </c>
      <c r="W333" s="5">
        <v>267.07</v>
      </c>
      <c r="X333" t="s">
        <v>55</v>
      </c>
    </row>
    <row r="334" spans="1:24" x14ac:dyDescent="0.2">
      <c r="A334" t="s">
        <v>0</v>
      </c>
      <c r="B334" t="s">
        <v>1</v>
      </c>
      <c r="C334" t="s">
        <v>2</v>
      </c>
      <c r="D334" t="s">
        <v>3</v>
      </c>
      <c r="E334" t="s">
        <v>4</v>
      </c>
      <c r="F334" t="s">
        <v>322</v>
      </c>
      <c r="G334" t="s">
        <v>323</v>
      </c>
      <c r="H334" t="s">
        <v>7</v>
      </c>
      <c r="I334" t="s">
        <v>41</v>
      </c>
      <c r="J334" t="s">
        <v>42</v>
      </c>
      <c r="K334" t="s">
        <v>56</v>
      </c>
      <c r="L334" t="s">
        <v>44</v>
      </c>
      <c r="M334" s="5">
        <v>171000</v>
      </c>
      <c r="N334" s="5">
        <v>-1642.8</v>
      </c>
      <c r="O334" s="5">
        <f t="shared" si="20"/>
        <v>169357.2</v>
      </c>
      <c r="P334" s="5">
        <v>-7623.38</v>
      </c>
      <c r="Q334" s="5">
        <f t="shared" si="21"/>
        <v>161733.82</v>
      </c>
      <c r="R334" s="5">
        <v>0</v>
      </c>
      <c r="S334" s="5">
        <v>161733.82</v>
      </c>
      <c r="T334" s="5">
        <v>95763.12</v>
      </c>
      <c r="U334" s="5">
        <f t="shared" si="22"/>
        <v>7623.3800000000047</v>
      </c>
      <c r="V334" s="5">
        <f t="shared" si="23"/>
        <v>73594.080000000016</v>
      </c>
      <c r="W334" s="5">
        <v>0</v>
      </c>
      <c r="X334" t="s">
        <v>57</v>
      </c>
    </row>
    <row r="335" spans="1:24" x14ac:dyDescent="0.2">
      <c r="A335" t="s">
        <v>0</v>
      </c>
      <c r="B335" t="s">
        <v>1</v>
      </c>
      <c r="C335" t="s">
        <v>2</v>
      </c>
      <c r="D335" t="s">
        <v>3</v>
      </c>
      <c r="E335" t="s">
        <v>4</v>
      </c>
      <c r="F335" t="s">
        <v>322</v>
      </c>
      <c r="G335" t="s">
        <v>323</v>
      </c>
      <c r="H335" t="s">
        <v>7</v>
      </c>
      <c r="I335" t="s">
        <v>41</v>
      </c>
      <c r="J335" t="s">
        <v>42</v>
      </c>
      <c r="K335" t="s">
        <v>58</v>
      </c>
      <c r="L335" t="s">
        <v>44</v>
      </c>
      <c r="M335" s="5">
        <v>90000</v>
      </c>
      <c r="N335" s="5">
        <v>0</v>
      </c>
      <c r="O335" s="5">
        <f t="shared" si="20"/>
        <v>90000</v>
      </c>
      <c r="P335" s="5">
        <v>0</v>
      </c>
      <c r="Q335" s="5">
        <f t="shared" si="21"/>
        <v>90000</v>
      </c>
      <c r="R335" s="5">
        <v>0</v>
      </c>
      <c r="S335" s="5">
        <v>89989.54</v>
      </c>
      <c r="T335" s="5">
        <v>25072.1</v>
      </c>
      <c r="U335" s="5">
        <f t="shared" si="22"/>
        <v>10.460000000006403</v>
      </c>
      <c r="V335" s="5">
        <f t="shared" si="23"/>
        <v>64927.9</v>
      </c>
      <c r="W335" s="5">
        <v>10.46</v>
      </c>
      <c r="X335" t="s">
        <v>59</v>
      </c>
    </row>
    <row r="336" spans="1:24" x14ac:dyDescent="0.2">
      <c r="A336" t="s">
        <v>0</v>
      </c>
      <c r="B336" t="s">
        <v>1</v>
      </c>
      <c r="C336" t="s">
        <v>2</v>
      </c>
      <c r="D336" t="s">
        <v>3</v>
      </c>
      <c r="E336" t="s">
        <v>4</v>
      </c>
      <c r="F336" t="s">
        <v>322</v>
      </c>
      <c r="G336" t="s">
        <v>323</v>
      </c>
      <c r="H336" t="s">
        <v>7</v>
      </c>
      <c r="I336" t="s">
        <v>41</v>
      </c>
      <c r="J336" t="s">
        <v>42</v>
      </c>
      <c r="K336" t="s">
        <v>62</v>
      </c>
      <c r="L336" t="s">
        <v>44</v>
      </c>
      <c r="M336" s="5">
        <v>24000</v>
      </c>
      <c r="N336" s="5">
        <v>0</v>
      </c>
      <c r="O336" s="5">
        <f t="shared" si="20"/>
        <v>24000</v>
      </c>
      <c r="P336" s="5">
        <v>-16000</v>
      </c>
      <c r="Q336" s="5">
        <f t="shared" si="21"/>
        <v>8000</v>
      </c>
      <c r="R336" s="5">
        <v>0</v>
      </c>
      <c r="S336" s="5">
        <v>0</v>
      </c>
      <c r="T336" s="5">
        <v>0</v>
      </c>
      <c r="U336" s="5">
        <f t="shared" si="22"/>
        <v>24000</v>
      </c>
      <c r="V336" s="5">
        <f t="shared" si="23"/>
        <v>24000</v>
      </c>
      <c r="W336" s="5">
        <v>8000</v>
      </c>
      <c r="X336" t="s">
        <v>63</v>
      </c>
    </row>
    <row r="337" spans="1:24" x14ac:dyDescent="0.2">
      <c r="A337" t="s">
        <v>0</v>
      </c>
      <c r="B337" t="s">
        <v>1</v>
      </c>
      <c r="C337" t="s">
        <v>2</v>
      </c>
      <c r="D337" t="s">
        <v>3</v>
      </c>
      <c r="E337" t="s">
        <v>4</v>
      </c>
      <c r="F337" t="s">
        <v>322</v>
      </c>
      <c r="G337" t="s">
        <v>323</v>
      </c>
      <c r="H337" t="s">
        <v>7</v>
      </c>
      <c r="I337" t="s">
        <v>41</v>
      </c>
      <c r="J337" t="s">
        <v>42</v>
      </c>
      <c r="K337" t="s">
        <v>64</v>
      </c>
      <c r="L337" t="s">
        <v>44</v>
      </c>
      <c r="M337" s="5">
        <v>0</v>
      </c>
      <c r="N337" s="5">
        <v>5124.3</v>
      </c>
      <c r="O337" s="5">
        <f t="shared" si="20"/>
        <v>5124.3</v>
      </c>
      <c r="P337" s="5">
        <v>0</v>
      </c>
      <c r="Q337" s="5">
        <f t="shared" si="21"/>
        <v>5124.3</v>
      </c>
      <c r="R337" s="5">
        <v>5124.29</v>
      </c>
      <c r="S337" s="5">
        <v>0</v>
      </c>
      <c r="T337" s="5">
        <v>0</v>
      </c>
      <c r="U337" s="5">
        <f t="shared" si="22"/>
        <v>5124.3</v>
      </c>
      <c r="V337" s="5">
        <f t="shared" si="23"/>
        <v>5124.3</v>
      </c>
      <c r="W337" s="5">
        <v>0.01</v>
      </c>
      <c r="X337" t="s">
        <v>65</v>
      </c>
    </row>
    <row r="338" spans="1:24" x14ac:dyDescent="0.2">
      <c r="A338" t="s">
        <v>0</v>
      </c>
      <c r="B338" t="s">
        <v>1</v>
      </c>
      <c r="C338" t="s">
        <v>2</v>
      </c>
      <c r="D338" t="s">
        <v>3</v>
      </c>
      <c r="E338" t="s">
        <v>4</v>
      </c>
      <c r="F338" t="s">
        <v>322</v>
      </c>
      <c r="G338" t="s">
        <v>323</v>
      </c>
      <c r="H338" t="s">
        <v>7</v>
      </c>
      <c r="I338" t="s">
        <v>41</v>
      </c>
      <c r="J338" t="s">
        <v>42</v>
      </c>
      <c r="K338" t="s">
        <v>66</v>
      </c>
      <c r="L338" t="s">
        <v>44</v>
      </c>
      <c r="M338" s="5">
        <v>5000</v>
      </c>
      <c r="N338" s="5">
        <v>10375.700000000001</v>
      </c>
      <c r="O338" s="5">
        <f t="shared" si="20"/>
        <v>15375.7</v>
      </c>
      <c r="P338" s="5">
        <v>0</v>
      </c>
      <c r="Q338" s="5">
        <f t="shared" si="21"/>
        <v>15375.7</v>
      </c>
      <c r="R338" s="5">
        <v>5463.92</v>
      </c>
      <c r="S338" s="5">
        <v>0</v>
      </c>
      <c r="T338" s="5">
        <v>0</v>
      </c>
      <c r="U338" s="5">
        <f t="shared" si="22"/>
        <v>15375.7</v>
      </c>
      <c r="V338" s="5">
        <f t="shared" si="23"/>
        <v>15375.7</v>
      </c>
      <c r="W338" s="5">
        <v>9911.7800000000007</v>
      </c>
      <c r="X338" t="s">
        <v>67</v>
      </c>
    </row>
    <row r="339" spans="1:24" x14ac:dyDescent="0.2">
      <c r="A339" t="s">
        <v>0</v>
      </c>
      <c r="B339" t="s">
        <v>1</v>
      </c>
      <c r="C339" t="s">
        <v>2</v>
      </c>
      <c r="D339" t="s">
        <v>3</v>
      </c>
      <c r="E339" t="s">
        <v>4</v>
      </c>
      <c r="F339" t="s">
        <v>322</v>
      </c>
      <c r="G339" t="s">
        <v>323</v>
      </c>
      <c r="H339" t="s">
        <v>7</v>
      </c>
      <c r="I339" t="s">
        <v>41</v>
      </c>
      <c r="J339" t="s">
        <v>42</v>
      </c>
      <c r="K339" t="s">
        <v>68</v>
      </c>
      <c r="L339" t="s">
        <v>44</v>
      </c>
      <c r="M339" s="5">
        <v>66000</v>
      </c>
      <c r="N339" s="5">
        <v>-7600</v>
      </c>
      <c r="O339" s="5">
        <f t="shared" si="20"/>
        <v>58400</v>
      </c>
      <c r="P339" s="5">
        <v>-58400</v>
      </c>
      <c r="Q339" s="5">
        <f t="shared" si="21"/>
        <v>0</v>
      </c>
      <c r="R339" s="5">
        <v>0</v>
      </c>
      <c r="S339" s="5">
        <v>0</v>
      </c>
      <c r="T339" s="5">
        <v>0</v>
      </c>
      <c r="U339" s="5">
        <f t="shared" si="22"/>
        <v>58400</v>
      </c>
      <c r="V339" s="5">
        <f t="shared" si="23"/>
        <v>58400</v>
      </c>
      <c r="W339" s="5">
        <v>0</v>
      </c>
      <c r="X339" t="s">
        <v>69</v>
      </c>
    </row>
    <row r="340" spans="1:24" x14ac:dyDescent="0.2">
      <c r="A340" t="s">
        <v>0</v>
      </c>
      <c r="B340" t="s">
        <v>1</v>
      </c>
      <c r="C340" t="s">
        <v>2</v>
      </c>
      <c r="D340" t="s">
        <v>3</v>
      </c>
      <c r="E340" t="s">
        <v>4</v>
      </c>
      <c r="F340" t="s">
        <v>322</v>
      </c>
      <c r="G340" t="s">
        <v>323</v>
      </c>
      <c r="H340" t="s">
        <v>7</v>
      </c>
      <c r="I340" t="s">
        <v>41</v>
      </c>
      <c r="J340" t="s">
        <v>42</v>
      </c>
      <c r="K340" t="s">
        <v>70</v>
      </c>
      <c r="L340" t="s">
        <v>44</v>
      </c>
      <c r="M340" s="5">
        <v>7000</v>
      </c>
      <c r="N340" s="5">
        <v>-2500</v>
      </c>
      <c r="O340" s="5">
        <f t="shared" si="20"/>
        <v>4500</v>
      </c>
      <c r="P340" s="5">
        <v>-2500</v>
      </c>
      <c r="Q340" s="5">
        <f t="shared" si="21"/>
        <v>2000</v>
      </c>
      <c r="R340" s="5">
        <v>0</v>
      </c>
      <c r="S340" s="5">
        <v>0</v>
      </c>
      <c r="T340" s="5">
        <v>0</v>
      </c>
      <c r="U340" s="5">
        <f t="shared" si="22"/>
        <v>4500</v>
      </c>
      <c r="V340" s="5">
        <f t="shared" si="23"/>
        <v>4500</v>
      </c>
      <c r="W340" s="5">
        <v>2000</v>
      </c>
      <c r="X340" t="s">
        <v>71</v>
      </c>
    </row>
    <row r="341" spans="1:24" x14ac:dyDescent="0.2">
      <c r="A341" t="s">
        <v>0</v>
      </c>
      <c r="B341" t="s">
        <v>1</v>
      </c>
      <c r="C341" t="s">
        <v>2</v>
      </c>
      <c r="D341" t="s">
        <v>3</v>
      </c>
      <c r="E341" t="s">
        <v>4</v>
      </c>
      <c r="F341" t="s">
        <v>322</v>
      </c>
      <c r="G341" t="s">
        <v>323</v>
      </c>
      <c r="H341" t="s">
        <v>7</v>
      </c>
      <c r="I341" t="s">
        <v>41</v>
      </c>
      <c r="J341" t="s">
        <v>42</v>
      </c>
      <c r="K341" t="s">
        <v>74</v>
      </c>
      <c r="L341" t="s">
        <v>44</v>
      </c>
      <c r="M341" s="5">
        <v>5000</v>
      </c>
      <c r="N341" s="5">
        <v>0</v>
      </c>
      <c r="O341" s="5">
        <f t="shared" si="20"/>
        <v>5000</v>
      </c>
      <c r="P341" s="5">
        <v>0</v>
      </c>
      <c r="Q341" s="5">
        <f t="shared" si="21"/>
        <v>5000</v>
      </c>
      <c r="R341" s="5">
        <v>0</v>
      </c>
      <c r="S341" s="5">
        <v>0</v>
      </c>
      <c r="T341" s="5">
        <v>0</v>
      </c>
      <c r="U341" s="5">
        <f t="shared" si="22"/>
        <v>5000</v>
      </c>
      <c r="V341" s="5">
        <f t="shared" si="23"/>
        <v>5000</v>
      </c>
      <c r="W341" s="5">
        <v>5000</v>
      </c>
      <c r="X341" t="s">
        <v>75</v>
      </c>
    </row>
    <row r="342" spans="1:24" x14ac:dyDescent="0.2">
      <c r="A342" t="s">
        <v>0</v>
      </c>
      <c r="B342" t="s">
        <v>1</v>
      </c>
      <c r="C342" t="s">
        <v>2</v>
      </c>
      <c r="D342" t="s">
        <v>3</v>
      </c>
      <c r="E342" t="s">
        <v>4</v>
      </c>
      <c r="F342" t="s">
        <v>322</v>
      </c>
      <c r="G342" t="s">
        <v>323</v>
      </c>
      <c r="H342" t="s">
        <v>7</v>
      </c>
      <c r="I342" t="s">
        <v>41</v>
      </c>
      <c r="J342" t="s">
        <v>42</v>
      </c>
      <c r="K342" t="s">
        <v>76</v>
      </c>
      <c r="L342" t="s">
        <v>44</v>
      </c>
      <c r="M342" s="5">
        <v>3000</v>
      </c>
      <c r="N342" s="5">
        <v>0</v>
      </c>
      <c r="O342" s="5">
        <f t="shared" si="20"/>
        <v>3000</v>
      </c>
      <c r="P342" s="5">
        <v>-2000</v>
      </c>
      <c r="Q342" s="5">
        <f t="shared" si="21"/>
        <v>1000</v>
      </c>
      <c r="R342" s="5">
        <v>0</v>
      </c>
      <c r="S342" s="5">
        <v>0</v>
      </c>
      <c r="T342" s="5">
        <v>0</v>
      </c>
      <c r="U342" s="5">
        <f t="shared" si="22"/>
        <v>3000</v>
      </c>
      <c r="V342" s="5">
        <f t="shared" si="23"/>
        <v>3000</v>
      </c>
      <c r="W342" s="5">
        <v>1000</v>
      </c>
      <c r="X342" t="s">
        <v>77</v>
      </c>
    </row>
    <row r="343" spans="1:24" x14ac:dyDescent="0.2">
      <c r="A343" t="s">
        <v>0</v>
      </c>
      <c r="B343" t="s">
        <v>1</v>
      </c>
      <c r="C343" t="s">
        <v>2</v>
      </c>
      <c r="D343" t="s">
        <v>3</v>
      </c>
      <c r="E343" t="s">
        <v>4</v>
      </c>
      <c r="F343" t="s">
        <v>322</v>
      </c>
      <c r="G343" t="s">
        <v>323</v>
      </c>
      <c r="H343" t="s">
        <v>7</v>
      </c>
      <c r="I343" t="s">
        <v>41</v>
      </c>
      <c r="J343" t="s">
        <v>42</v>
      </c>
      <c r="K343" t="s">
        <v>78</v>
      </c>
      <c r="L343" t="s">
        <v>44</v>
      </c>
      <c r="M343" s="5">
        <v>0</v>
      </c>
      <c r="N343" s="5">
        <v>2500</v>
      </c>
      <c r="O343" s="5">
        <f t="shared" si="20"/>
        <v>2500</v>
      </c>
      <c r="P343" s="5">
        <v>0</v>
      </c>
      <c r="Q343" s="5">
        <f t="shared" si="21"/>
        <v>2500</v>
      </c>
      <c r="R343" s="5">
        <v>0</v>
      </c>
      <c r="S343" s="5">
        <v>1279.3800000000001</v>
      </c>
      <c r="T343" s="5">
        <v>1279.3800000000001</v>
      </c>
      <c r="U343" s="5">
        <f t="shared" si="22"/>
        <v>1220.6199999999999</v>
      </c>
      <c r="V343" s="5">
        <f t="shared" si="23"/>
        <v>1220.6199999999999</v>
      </c>
      <c r="W343" s="5">
        <v>1220.6199999999999</v>
      </c>
      <c r="X343" t="s">
        <v>79</v>
      </c>
    </row>
    <row r="344" spans="1:24" x14ac:dyDescent="0.2">
      <c r="A344" t="s">
        <v>0</v>
      </c>
      <c r="B344" t="s">
        <v>1</v>
      </c>
      <c r="C344" t="s">
        <v>2</v>
      </c>
      <c r="D344" t="s">
        <v>3</v>
      </c>
      <c r="E344" t="s">
        <v>4</v>
      </c>
      <c r="F344" t="s">
        <v>322</v>
      </c>
      <c r="G344" t="s">
        <v>323</v>
      </c>
      <c r="H344" t="s">
        <v>7</v>
      </c>
      <c r="I344" t="s">
        <v>41</v>
      </c>
      <c r="J344" t="s">
        <v>42</v>
      </c>
      <c r="K344" t="s">
        <v>82</v>
      </c>
      <c r="L344" t="s">
        <v>44</v>
      </c>
      <c r="M344" s="5">
        <v>15000</v>
      </c>
      <c r="N344" s="5">
        <v>0</v>
      </c>
      <c r="O344" s="5">
        <f t="shared" si="20"/>
        <v>15000</v>
      </c>
      <c r="P344" s="5">
        <v>-7000</v>
      </c>
      <c r="Q344" s="5">
        <f t="shared" si="21"/>
        <v>8000</v>
      </c>
      <c r="R344" s="5">
        <v>0</v>
      </c>
      <c r="S344" s="5">
        <v>0</v>
      </c>
      <c r="T344" s="5">
        <v>0</v>
      </c>
      <c r="U344" s="5">
        <f t="shared" si="22"/>
        <v>15000</v>
      </c>
      <c r="V344" s="5">
        <f t="shared" si="23"/>
        <v>15000</v>
      </c>
      <c r="W344" s="5">
        <v>8000</v>
      </c>
      <c r="X344" t="s">
        <v>83</v>
      </c>
    </row>
    <row r="345" spans="1:24" x14ac:dyDescent="0.2">
      <c r="A345" t="s">
        <v>0</v>
      </c>
      <c r="B345" t="s">
        <v>1</v>
      </c>
      <c r="C345" t="s">
        <v>2</v>
      </c>
      <c r="D345" t="s">
        <v>3</v>
      </c>
      <c r="E345" t="s">
        <v>4</v>
      </c>
      <c r="F345" t="s">
        <v>322</v>
      </c>
      <c r="G345" t="s">
        <v>323</v>
      </c>
      <c r="H345" t="s">
        <v>7</v>
      </c>
      <c r="I345" t="s">
        <v>41</v>
      </c>
      <c r="J345" t="s">
        <v>42</v>
      </c>
      <c r="K345" t="s">
        <v>86</v>
      </c>
      <c r="L345" t="s">
        <v>44</v>
      </c>
      <c r="M345" s="5">
        <v>30</v>
      </c>
      <c r="N345" s="5">
        <v>0</v>
      </c>
      <c r="O345" s="5">
        <f t="shared" si="20"/>
        <v>30</v>
      </c>
      <c r="P345" s="5">
        <v>0</v>
      </c>
      <c r="Q345" s="5">
        <f t="shared" si="21"/>
        <v>30</v>
      </c>
      <c r="R345" s="5">
        <v>0</v>
      </c>
      <c r="S345" s="5">
        <v>0</v>
      </c>
      <c r="T345" s="5">
        <v>0</v>
      </c>
      <c r="U345" s="5">
        <f t="shared" si="22"/>
        <v>30</v>
      </c>
      <c r="V345" s="5">
        <f t="shared" si="23"/>
        <v>30</v>
      </c>
      <c r="W345" s="5">
        <v>30</v>
      </c>
      <c r="X345" t="s">
        <v>87</v>
      </c>
    </row>
    <row r="346" spans="1:24" x14ac:dyDescent="0.2">
      <c r="A346" t="s">
        <v>0</v>
      </c>
      <c r="B346" t="s">
        <v>1</v>
      </c>
      <c r="C346" t="s">
        <v>2</v>
      </c>
      <c r="D346" t="s">
        <v>3</v>
      </c>
      <c r="E346" t="s">
        <v>4</v>
      </c>
      <c r="F346" t="s">
        <v>322</v>
      </c>
      <c r="G346" t="s">
        <v>323</v>
      </c>
      <c r="H346" t="s">
        <v>7</v>
      </c>
      <c r="I346" t="s">
        <v>41</v>
      </c>
      <c r="J346" t="s">
        <v>90</v>
      </c>
      <c r="K346" t="s">
        <v>91</v>
      </c>
      <c r="L346" t="s">
        <v>44</v>
      </c>
      <c r="M346" s="5">
        <v>2500</v>
      </c>
      <c r="N346" s="5">
        <v>2000</v>
      </c>
      <c r="O346" s="5">
        <f t="shared" si="20"/>
        <v>4500</v>
      </c>
      <c r="P346" s="5">
        <v>0</v>
      </c>
      <c r="Q346" s="5">
        <f t="shared" si="21"/>
        <v>4500</v>
      </c>
      <c r="R346" s="5">
        <v>0</v>
      </c>
      <c r="S346" s="5">
        <v>1686.72</v>
      </c>
      <c r="T346" s="5">
        <v>1686.72</v>
      </c>
      <c r="U346" s="5">
        <f t="shared" si="22"/>
        <v>2813.2799999999997</v>
      </c>
      <c r="V346" s="5">
        <f t="shared" si="23"/>
        <v>2813.2799999999997</v>
      </c>
      <c r="W346" s="5">
        <v>2813.28</v>
      </c>
      <c r="X346" t="s">
        <v>92</v>
      </c>
    </row>
    <row r="347" spans="1:24" x14ac:dyDescent="0.2">
      <c r="A347" t="s">
        <v>0</v>
      </c>
      <c r="B347" t="s">
        <v>1</v>
      </c>
      <c r="C347" t="s">
        <v>2</v>
      </c>
      <c r="D347" t="s">
        <v>3</v>
      </c>
      <c r="E347" t="s">
        <v>4</v>
      </c>
      <c r="F347" t="s">
        <v>322</v>
      </c>
      <c r="G347" t="s">
        <v>323</v>
      </c>
      <c r="H347" t="s">
        <v>7</v>
      </c>
      <c r="I347" t="s">
        <v>41</v>
      </c>
      <c r="J347" t="s">
        <v>90</v>
      </c>
      <c r="K347" t="s">
        <v>93</v>
      </c>
      <c r="L347" t="s">
        <v>44</v>
      </c>
      <c r="M347" s="5">
        <v>100</v>
      </c>
      <c r="N347" s="5">
        <v>0</v>
      </c>
      <c r="O347" s="5">
        <f t="shared" si="20"/>
        <v>100</v>
      </c>
      <c r="P347" s="5">
        <v>0</v>
      </c>
      <c r="Q347" s="5">
        <f t="shared" si="21"/>
        <v>100</v>
      </c>
      <c r="R347" s="5">
        <v>0</v>
      </c>
      <c r="S347" s="5">
        <v>0</v>
      </c>
      <c r="T347" s="5">
        <v>0</v>
      </c>
      <c r="U347" s="5">
        <f t="shared" si="22"/>
        <v>100</v>
      </c>
      <c r="V347" s="5">
        <f t="shared" si="23"/>
        <v>100</v>
      </c>
      <c r="W347" s="5">
        <v>100</v>
      </c>
      <c r="X347" t="s">
        <v>94</v>
      </c>
    </row>
    <row r="348" spans="1:24" x14ac:dyDescent="0.2">
      <c r="A348" t="s">
        <v>0</v>
      </c>
      <c r="B348" t="s">
        <v>1</v>
      </c>
      <c r="C348" t="s">
        <v>2</v>
      </c>
      <c r="D348" t="s">
        <v>3</v>
      </c>
      <c r="E348" t="s">
        <v>4</v>
      </c>
      <c r="F348" t="s">
        <v>322</v>
      </c>
      <c r="G348" t="s">
        <v>323</v>
      </c>
      <c r="H348" t="s">
        <v>95</v>
      </c>
      <c r="I348" t="s">
        <v>148</v>
      </c>
      <c r="J348" t="s">
        <v>97</v>
      </c>
      <c r="K348" t="s">
        <v>98</v>
      </c>
      <c r="L348" t="s">
        <v>11</v>
      </c>
      <c r="M348" s="5">
        <v>613</v>
      </c>
      <c r="N348" s="5">
        <v>0</v>
      </c>
      <c r="O348" s="5">
        <f t="shared" si="20"/>
        <v>613</v>
      </c>
      <c r="P348" s="5">
        <v>0</v>
      </c>
      <c r="Q348" s="5">
        <f t="shared" si="21"/>
        <v>613</v>
      </c>
      <c r="R348" s="5">
        <v>613</v>
      </c>
      <c r="S348" s="5">
        <v>0</v>
      </c>
      <c r="T348" s="5">
        <v>0</v>
      </c>
      <c r="U348" s="5">
        <f t="shared" si="22"/>
        <v>613</v>
      </c>
      <c r="V348" s="5">
        <f t="shared" si="23"/>
        <v>613</v>
      </c>
      <c r="W348" s="5">
        <v>0</v>
      </c>
      <c r="X348" t="s">
        <v>99</v>
      </c>
    </row>
    <row r="349" spans="1:24" x14ac:dyDescent="0.2">
      <c r="A349" t="s">
        <v>0</v>
      </c>
      <c r="B349" t="s">
        <v>1</v>
      </c>
      <c r="C349" t="s">
        <v>2</v>
      </c>
      <c r="D349" t="s">
        <v>3</v>
      </c>
      <c r="E349" t="s">
        <v>4</v>
      </c>
      <c r="F349" t="s">
        <v>322</v>
      </c>
      <c r="G349" t="s">
        <v>323</v>
      </c>
      <c r="H349" t="s">
        <v>95</v>
      </c>
      <c r="I349" t="s">
        <v>148</v>
      </c>
      <c r="J349" t="s">
        <v>97</v>
      </c>
      <c r="K349" t="s">
        <v>100</v>
      </c>
      <c r="L349" t="s">
        <v>11</v>
      </c>
      <c r="M349" s="5">
        <v>405.82</v>
      </c>
      <c r="N349" s="5">
        <v>0</v>
      </c>
      <c r="O349" s="5">
        <f t="shared" si="20"/>
        <v>405.82</v>
      </c>
      <c r="P349" s="5">
        <v>0</v>
      </c>
      <c r="Q349" s="5">
        <f t="shared" si="21"/>
        <v>405.82</v>
      </c>
      <c r="R349" s="5">
        <v>66.67</v>
      </c>
      <c r="S349" s="5">
        <v>333.33</v>
      </c>
      <c r="T349" s="5">
        <v>333.33</v>
      </c>
      <c r="U349" s="5">
        <f t="shared" si="22"/>
        <v>72.490000000000009</v>
      </c>
      <c r="V349" s="5">
        <f t="shared" si="23"/>
        <v>72.490000000000009</v>
      </c>
      <c r="W349" s="5">
        <v>5.82</v>
      </c>
      <c r="X349" t="s">
        <v>101</v>
      </c>
    </row>
    <row r="350" spans="1:24" x14ac:dyDescent="0.2">
      <c r="A350" t="s">
        <v>0</v>
      </c>
      <c r="B350" t="s">
        <v>1</v>
      </c>
      <c r="C350" t="s">
        <v>2</v>
      </c>
      <c r="D350" t="s">
        <v>3</v>
      </c>
      <c r="E350" t="s">
        <v>4</v>
      </c>
      <c r="F350" t="s">
        <v>322</v>
      </c>
      <c r="G350" t="s">
        <v>323</v>
      </c>
      <c r="H350" t="s">
        <v>95</v>
      </c>
      <c r="I350" t="s">
        <v>148</v>
      </c>
      <c r="J350" t="s">
        <v>97</v>
      </c>
      <c r="K350" t="s">
        <v>104</v>
      </c>
      <c r="L350" t="s">
        <v>11</v>
      </c>
      <c r="M350" s="5">
        <v>7356</v>
      </c>
      <c r="N350" s="5">
        <v>0</v>
      </c>
      <c r="O350" s="5">
        <f t="shared" si="20"/>
        <v>7356</v>
      </c>
      <c r="P350" s="5">
        <v>0</v>
      </c>
      <c r="Q350" s="5">
        <f t="shared" si="21"/>
        <v>7356</v>
      </c>
      <c r="R350" s="5">
        <v>2452</v>
      </c>
      <c r="S350" s="5">
        <v>4904</v>
      </c>
      <c r="T350" s="5">
        <v>4904</v>
      </c>
      <c r="U350" s="5">
        <f t="shared" si="22"/>
        <v>2452</v>
      </c>
      <c r="V350" s="5">
        <f t="shared" si="23"/>
        <v>2452</v>
      </c>
      <c r="W350" s="5">
        <v>0</v>
      </c>
      <c r="X350" t="s">
        <v>105</v>
      </c>
    </row>
    <row r="351" spans="1:24" x14ac:dyDescent="0.2">
      <c r="A351" t="s">
        <v>0</v>
      </c>
      <c r="B351" t="s">
        <v>1</v>
      </c>
      <c r="C351" t="s">
        <v>2</v>
      </c>
      <c r="D351" t="s">
        <v>3</v>
      </c>
      <c r="E351" t="s">
        <v>4</v>
      </c>
      <c r="F351" t="s">
        <v>322</v>
      </c>
      <c r="G351" t="s">
        <v>323</v>
      </c>
      <c r="H351" t="s">
        <v>95</v>
      </c>
      <c r="I351" t="s">
        <v>148</v>
      </c>
      <c r="J351" t="s">
        <v>97</v>
      </c>
      <c r="K351" t="s">
        <v>106</v>
      </c>
      <c r="L351" t="s">
        <v>11</v>
      </c>
      <c r="M351" s="5">
        <v>930.53</v>
      </c>
      <c r="N351" s="5">
        <v>0</v>
      </c>
      <c r="O351" s="5">
        <f t="shared" si="20"/>
        <v>930.53</v>
      </c>
      <c r="P351" s="5">
        <v>7.7</v>
      </c>
      <c r="Q351" s="5">
        <f t="shared" si="21"/>
        <v>938.23</v>
      </c>
      <c r="R351" s="5">
        <v>310.20999999999998</v>
      </c>
      <c r="S351" s="5">
        <v>620.32000000000005</v>
      </c>
      <c r="T351" s="5">
        <v>620.32000000000005</v>
      </c>
      <c r="U351" s="5">
        <f t="shared" si="22"/>
        <v>310.20999999999992</v>
      </c>
      <c r="V351" s="5">
        <f t="shared" si="23"/>
        <v>310.20999999999992</v>
      </c>
      <c r="W351" s="5">
        <v>7.7</v>
      </c>
      <c r="X351" t="s">
        <v>107</v>
      </c>
    </row>
    <row r="352" spans="1:24" x14ac:dyDescent="0.2">
      <c r="A352" t="s">
        <v>0</v>
      </c>
      <c r="B352" t="s">
        <v>1</v>
      </c>
      <c r="C352" t="s">
        <v>2</v>
      </c>
      <c r="D352" t="s">
        <v>3</v>
      </c>
      <c r="E352" t="s">
        <v>4</v>
      </c>
      <c r="F352" t="s">
        <v>322</v>
      </c>
      <c r="G352" t="s">
        <v>323</v>
      </c>
      <c r="H352" t="s">
        <v>95</v>
      </c>
      <c r="I352" t="s">
        <v>148</v>
      </c>
      <c r="J352" t="s">
        <v>97</v>
      </c>
      <c r="K352" t="s">
        <v>108</v>
      </c>
      <c r="L352" t="s">
        <v>11</v>
      </c>
      <c r="M352" s="5">
        <v>613</v>
      </c>
      <c r="N352" s="5">
        <v>0</v>
      </c>
      <c r="O352" s="5">
        <f t="shared" si="20"/>
        <v>613</v>
      </c>
      <c r="P352" s="5">
        <v>0</v>
      </c>
      <c r="Q352" s="5">
        <f t="shared" si="21"/>
        <v>613</v>
      </c>
      <c r="R352" s="5">
        <v>613</v>
      </c>
      <c r="S352" s="5">
        <v>0</v>
      </c>
      <c r="T352" s="5">
        <v>0</v>
      </c>
      <c r="U352" s="5">
        <f t="shared" si="22"/>
        <v>613</v>
      </c>
      <c r="V352" s="5">
        <f t="shared" si="23"/>
        <v>613</v>
      </c>
      <c r="W352" s="5">
        <v>0</v>
      </c>
      <c r="X352" t="s">
        <v>109</v>
      </c>
    </row>
    <row r="353" spans="1:24" x14ac:dyDescent="0.2">
      <c r="A353" t="s">
        <v>0</v>
      </c>
      <c r="B353" t="s">
        <v>1</v>
      </c>
      <c r="C353" t="s">
        <v>2</v>
      </c>
      <c r="D353" t="s">
        <v>3</v>
      </c>
      <c r="E353" t="s">
        <v>4</v>
      </c>
      <c r="F353" t="s">
        <v>322</v>
      </c>
      <c r="G353" t="s">
        <v>323</v>
      </c>
      <c r="H353" t="s">
        <v>95</v>
      </c>
      <c r="I353" t="s">
        <v>96</v>
      </c>
      <c r="J353" t="s">
        <v>97</v>
      </c>
      <c r="K353" t="s">
        <v>98</v>
      </c>
      <c r="L353" t="s">
        <v>11</v>
      </c>
      <c r="M353" s="5">
        <v>4570</v>
      </c>
      <c r="N353" s="5">
        <v>0</v>
      </c>
      <c r="O353" s="5">
        <f t="shared" si="20"/>
        <v>4570</v>
      </c>
      <c r="P353" s="5">
        <v>0</v>
      </c>
      <c r="Q353" s="5">
        <f t="shared" si="21"/>
        <v>4570</v>
      </c>
      <c r="R353" s="5">
        <v>4570</v>
      </c>
      <c r="S353" s="5">
        <v>0</v>
      </c>
      <c r="T353" s="5">
        <v>0</v>
      </c>
      <c r="U353" s="5">
        <f t="shared" si="22"/>
        <v>4570</v>
      </c>
      <c r="V353" s="5">
        <f t="shared" si="23"/>
        <v>4570</v>
      </c>
      <c r="W353" s="5">
        <v>0</v>
      </c>
      <c r="X353" t="s">
        <v>99</v>
      </c>
    </row>
    <row r="354" spans="1:24" x14ac:dyDescent="0.2">
      <c r="A354" t="s">
        <v>0</v>
      </c>
      <c r="B354" t="s">
        <v>1</v>
      </c>
      <c r="C354" t="s">
        <v>2</v>
      </c>
      <c r="D354" t="s">
        <v>3</v>
      </c>
      <c r="E354" t="s">
        <v>4</v>
      </c>
      <c r="F354" t="s">
        <v>322</v>
      </c>
      <c r="G354" t="s">
        <v>323</v>
      </c>
      <c r="H354" t="s">
        <v>95</v>
      </c>
      <c r="I354" t="s">
        <v>96</v>
      </c>
      <c r="J354" t="s">
        <v>97</v>
      </c>
      <c r="K354" t="s">
        <v>100</v>
      </c>
      <c r="L354" t="s">
        <v>11</v>
      </c>
      <c r="M354" s="5">
        <v>2029.1</v>
      </c>
      <c r="N354" s="5">
        <v>0</v>
      </c>
      <c r="O354" s="5">
        <f t="shared" si="20"/>
        <v>2029.1</v>
      </c>
      <c r="P354" s="5">
        <v>0</v>
      </c>
      <c r="Q354" s="5">
        <f t="shared" si="21"/>
        <v>2029.1</v>
      </c>
      <c r="R354" s="5">
        <v>836.48</v>
      </c>
      <c r="S354" s="5">
        <v>1163.52</v>
      </c>
      <c r="T354" s="5">
        <v>1163.52</v>
      </c>
      <c r="U354" s="5">
        <f t="shared" si="22"/>
        <v>865.57999999999993</v>
      </c>
      <c r="V354" s="5">
        <f t="shared" si="23"/>
        <v>865.57999999999993</v>
      </c>
      <c r="W354" s="5">
        <v>29.1</v>
      </c>
      <c r="X354" t="s">
        <v>101</v>
      </c>
    </row>
    <row r="355" spans="1:24" x14ac:dyDescent="0.2">
      <c r="A355" t="s">
        <v>0</v>
      </c>
      <c r="B355" t="s">
        <v>1</v>
      </c>
      <c r="C355" t="s">
        <v>2</v>
      </c>
      <c r="D355" t="s">
        <v>3</v>
      </c>
      <c r="E355" t="s">
        <v>4</v>
      </c>
      <c r="F355" t="s">
        <v>322</v>
      </c>
      <c r="G355" t="s">
        <v>323</v>
      </c>
      <c r="H355" t="s">
        <v>95</v>
      </c>
      <c r="I355" t="s">
        <v>96</v>
      </c>
      <c r="J355" t="s">
        <v>97</v>
      </c>
      <c r="K355" t="s">
        <v>102</v>
      </c>
      <c r="L355" t="s">
        <v>11</v>
      </c>
      <c r="M355" s="5">
        <v>0</v>
      </c>
      <c r="N355" s="5">
        <v>1650</v>
      </c>
      <c r="O355" s="5">
        <f t="shared" si="20"/>
        <v>1650</v>
      </c>
      <c r="P355" s="5">
        <v>806.67</v>
      </c>
      <c r="Q355" s="5">
        <f t="shared" si="21"/>
        <v>2456.67</v>
      </c>
      <c r="R355" s="5">
        <v>0</v>
      </c>
      <c r="S355" s="5">
        <v>1650</v>
      </c>
      <c r="T355" s="5">
        <v>1650</v>
      </c>
      <c r="U355" s="5">
        <f t="shared" si="22"/>
        <v>0</v>
      </c>
      <c r="V355" s="5">
        <f t="shared" si="23"/>
        <v>0</v>
      </c>
      <c r="W355" s="5">
        <v>806.67</v>
      </c>
      <c r="X355" t="s">
        <v>103</v>
      </c>
    </row>
    <row r="356" spans="1:24" x14ac:dyDescent="0.2">
      <c r="A356" t="s">
        <v>0</v>
      </c>
      <c r="B356" t="s">
        <v>1</v>
      </c>
      <c r="C356" t="s">
        <v>2</v>
      </c>
      <c r="D356" t="s">
        <v>3</v>
      </c>
      <c r="E356" t="s">
        <v>4</v>
      </c>
      <c r="F356" t="s">
        <v>322</v>
      </c>
      <c r="G356" t="s">
        <v>323</v>
      </c>
      <c r="H356" t="s">
        <v>95</v>
      </c>
      <c r="I356" t="s">
        <v>96</v>
      </c>
      <c r="J356" t="s">
        <v>97</v>
      </c>
      <c r="K356" t="s">
        <v>104</v>
      </c>
      <c r="L356" t="s">
        <v>11</v>
      </c>
      <c r="M356" s="5">
        <v>54840</v>
      </c>
      <c r="N356" s="5">
        <v>0</v>
      </c>
      <c r="O356" s="5">
        <f t="shared" si="20"/>
        <v>54840</v>
      </c>
      <c r="P356" s="5">
        <v>0</v>
      </c>
      <c r="Q356" s="5">
        <f t="shared" si="21"/>
        <v>54840</v>
      </c>
      <c r="R356" s="5">
        <v>21690</v>
      </c>
      <c r="S356" s="5">
        <v>33150</v>
      </c>
      <c r="T356" s="5">
        <v>33150</v>
      </c>
      <c r="U356" s="5">
        <f t="shared" si="22"/>
        <v>21690</v>
      </c>
      <c r="V356" s="5">
        <f t="shared" si="23"/>
        <v>21690</v>
      </c>
      <c r="W356" s="5">
        <v>0</v>
      </c>
      <c r="X356" t="s">
        <v>105</v>
      </c>
    </row>
    <row r="357" spans="1:24" x14ac:dyDescent="0.2">
      <c r="A357" t="s">
        <v>0</v>
      </c>
      <c r="B357" t="s">
        <v>1</v>
      </c>
      <c r="C357" t="s">
        <v>2</v>
      </c>
      <c r="D357" t="s">
        <v>3</v>
      </c>
      <c r="E357" t="s">
        <v>4</v>
      </c>
      <c r="F357" t="s">
        <v>322</v>
      </c>
      <c r="G357" t="s">
        <v>323</v>
      </c>
      <c r="H357" t="s">
        <v>95</v>
      </c>
      <c r="I357" t="s">
        <v>96</v>
      </c>
      <c r="J357" t="s">
        <v>97</v>
      </c>
      <c r="K357" t="s">
        <v>106</v>
      </c>
      <c r="L357" t="s">
        <v>11</v>
      </c>
      <c r="M357" s="5">
        <v>6937.26</v>
      </c>
      <c r="N357" s="5">
        <v>0</v>
      </c>
      <c r="O357" s="5">
        <f t="shared" si="20"/>
        <v>6937.26</v>
      </c>
      <c r="P357" s="5">
        <v>0</v>
      </c>
      <c r="Q357" s="5">
        <f t="shared" si="21"/>
        <v>6937.26</v>
      </c>
      <c r="R357" s="5">
        <v>2535.02</v>
      </c>
      <c r="S357" s="5">
        <v>4402.24</v>
      </c>
      <c r="T357" s="5">
        <v>4402.24</v>
      </c>
      <c r="U357" s="5">
        <f t="shared" si="22"/>
        <v>2535.0200000000004</v>
      </c>
      <c r="V357" s="5">
        <f t="shared" si="23"/>
        <v>2535.0200000000004</v>
      </c>
      <c r="W357" s="5">
        <v>0</v>
      </c>
      <c r="X357" t="s">
        <v>107</v>
      </c>
    </row>
    <row r="358" spans="1:24" x14ac:dyDescent="0.2">
      <c r="A358" t="s">
        <v>0</v>
      </c>
      <c r="B358" t="s">
        <v>1</v>
      </c>
      <c r="C358" t="s">
        <v>2</v>
      </c>
      <c r="D358" t="s">
        <v>3</v>
      </c>
      <c r="E358" t="s">
        <v>4</v>
      </c>
      <c r="F358" t="s">
        <v>322</v>
      </c>
      <c r="G358" t="s">
        <v>323</v>
      </c>
      <c r="H358" t="s">
        <v>95</v>
      </c>
      <c r="I358" t="s">
        <v>96</v>
      </c>
      <c r="J358" t="s">
        <v>97</v>
      </c>
      <c r="K358" t="s">
        <v>108</v>
      </c>
      <c r="L358" t="s">
        <v>11</v>
      </c>
      <c r="M358" s="5">
        <v>4570</v>
      </c>
      <c r="N358" s="5">
        <v>0</v>
      </c>
      <c r="O358" s="5">
        <f t="shared" si="20"/>
        <v>4570</v>
      </c>
      <c r="P358" s="5">
        <v>0</v>
      </c>
      <c r="Q358" s="5">
        <f t="shared" si="21"/>
        <v>4570</v>
      </c>
      <c r="R358" s="5">
        <v>2964.77</v>
      </c>
      <c r="S358" s="5">
        <v>1605.23</v>
      </c>
      <c r="T358" s="5">
        <v>1605.23</v>
      </c>
      <c r="U358" s="5">
        <f t="shared" si="22"/>
        <v>2964.77</v>
      </c>
      <c r="V358" s="5">
        <f t="shared" si="23"/>
        <v>2964.77</v>
      </c>
      <c r="W358" s="5">
        <v>0</v>
      </c>
      <c r="X358" t="s">
        <v>109</v>
      </c>
    </row>
    <row r="359" spans="1:24" x14ac:dyDescent="0.2">
      <c r="A359" t="s">
        <v>0</v>
      </c>
      <c r="B359" t="s">
        <v>1</v>
      </c>
      <c r="C359" t="s">
        <v>2</v>
      </c>
      <c r="D359" t="s">
        <v>3</v>
      </c>
      <c r="E359" t="s">
        <v>4</v>
      </c>
      <c r="F359" t="s">
        <v>322</v>
      </c>
      <c r="G359" t="s">
        <v>323</v>
      </c>
      <c r="H359" t="s">
        <v>110</v>
      </c>
      <c r="I359" t="s">
        <v>111</v>
      </c>
      <c r="J359" t="s">
        <v>97</v>
      </c>
      <c r="K359" t="s">
        <v>98</v>
      </c>
      <c r="L359" t="s">
        <v>44</v>
      </c>
      <c r="M359" s="5">
        <v>0</v>
      </c>
      <c r="N359" s="5">
        <v>777.58</v>
      </c>
      <c r="O359" s="5">
        <f t="shared" si="20"/>
        <v>777.58</v>
      </c>
      <c r="P359" s="5">
        <v>0</v>
      </c>
      <c r="Q359" s="5">
        <f t="shared" si="21"/>
        <v>777.58</v>
      </c>
      <c r="R359" s="5">
        <v>555.41999999999996</v>
      </c>
      <c r="S359" s="5">
        <v>0</v>
      </c>
      <c r="T359" s="5">
        <v>0</v>
      </c>
      <c r="U359" s="5">
        <f t="shared" si="22"/>
        <v>777.58</v>
      </c>
      <c r="V359" s="5">
        <f t="shared" si="23"/>
        <v>777.58</v>
      </c>
      <c r="W359" s="5">
        <v>222.16</v>
      </c>
      <c r="X359" t="s">
        <v>112</v>
      </c>
    </row>
    <row r="360" spans="1:24" x14ac:dyDescent="0.2">
      <c r="A360" t="s">
        <v>0</v>
      </c>
      <c r="B360" t="s">
        <v>1</v>
      </c>
      <c r="C360" t="s">
        <v>2</v>
      </c>
      <c r="D360" t="s">
        <v>3</v>
      </c>
      <c r="E360" t="s">
        <v>4</v>
      </c>
      <c r="F360" t="s">
        <v>322</v>
      </c>
      <c r="G360" t="s">
        <v>323</v>
      </c>
      <c r="H360" t="s">
        <v>110</v>
      </c>
      <c r="I360" t="s">
        <v>111</v>
      </c>
      <c r="J360" t="s">
        <v>97</v>
      </c>
      <c r="K360" t="s">
        <v>100</v>
      </c>
      <c r="L360" t="s">
        <v>44</v>
      </c>
      <c r="M360" s="5">
        <v>0</v>
      </c>
      <c r="N360" s="5">
        <v>233.33</v>
      </c>
      <c r="O360" s="5">
        <f t="shared" si="20"/>
        <v>233.33</v>
      </c>
      <c r="P360" s="5">
        <v>0</v>
      </c>
      <c r="Q360" s="5">
        <f t="shared" si="21"/>
        <v>233.33</v>
      </c>
      <c r="R360" s="5">
        <v>166.67</v>
      </c>
      <c r="S360" s="5">
        <v>0</v>
      </c>
      <c r="T360" s="5">
        <v>0</v>
      </c>
      <c r="U360" s="5">
        <f t="shared" si="22"/>
        <v>233.33</v>
      </c>
      <c r="V360" s="5">
        <f t="shared" si="23"/>
        <v>233.33</v>
      </c>
      <c r="W360" s="5">
        <v>66.66</v>
      </c>
      <c r="X360" t="s">
        <v>113</v>
      </c>
    </row>
    <row r="361" spans="1:24" x14ac:dyDescent="0.2">
      <c r="A361" t="s">
        <v>0</v>
      </c>
      <c r="B361" t="s">
        <v>1</v>
      </c>
      <c r="C361" t="s">
        <v>2</v>
      </c>
      <c r="D361" t="s">
        <v>3</v>
      </c>
      <c r="E361" t="s">
        <v>4</v>
      </c>
      <c r="F361" t="s">
        <v>322</v>
      </c>
      <c r="G361" t="s">
        <v>323</v>
      </c>
      <c r="H361" t="s">
        <v>110</v>
      </c>
      <c r="I361" t="s">
        <v>111</v>
      </c>
      <c r="J361" t="s">
        <v>97</v>
      </c>
      <c r="K361" t="s">
        <v>104</v>
      </c>
      <c r="L361" t="s">
        <v>44</v>
      </c>
      <c r="M361" s="5">
        <v>0</v>
      </c>
      <c r="N361" s="5">
        <v>9331</v>
      </c>
      <c r="O361" s="5">
        <f t="shared" si="20"/>
        <v>9331</v>
      </c>
      <c r="P361" s="5">
        <v>0</v>
      </c>
      <c r="Q361" s="5">
        <f t="shared" si="21"/>
        <v>9331</v>
      </c>
      <c r="R361" s="5">
        <v>6665</v>
      </c>
      <c r="S361" s="5">
        <v>0</v>
      </c>
      <c r="T361" s="5">
        <v>0</v>
      </c>
      <c r="U361" s="5">
        <f t="shared" si="22"/>
        <v>9331</v>
      </c>
      <c r="V361" s="5">
        <f t="shared" si="23"/>
        <v>9331</v>
      </c>
      <c r="W361" s="5">
        <v>2666</v>
      </c>
      <c r="X361" t="s">
        <v>114</v>
      </c>
    </row>
    <row r="362" spans="1:24" x14ac:dyDescent="0.2">
      <c r="A362" t="s">
        <v>0</v>
      </c>
      <c r="B362" t="s">
        <v>1</v>
      </c>
      <c r="C362" t="s">
        <v>2</v>
      </c>
      <c r="D362" t="s">
        <v>3</v>
      </c>
      <c r="E362" t="s">
        <v>4</v>
      </c>
      <c r="F362" t="s">
        <v>322</v>
      </c>
      <c r="G362" t="s">
        <v>323</v>
      </c>
      <c r="H362" t="s">
        <v>110</v>
      </c>
      <c r="I362" t="s">
        <v>111</v>
      </c>
      <c r="J362" t="s">
        <v>97</v>
      </c>
      <c r="K362" t="s">
        <v>106</v>
      </c>
      <c r="L362" t="s">
        <v>44</v>
      </c>
      <c r="M362" s="5">
        <v>0</v>
      </c>
      <c r="N362" s="5">
        <v>1180.3800000000001</v>
      </c>
      <c r="O362" s="5">
        <f t="shared" si="20"/>
        <v>1180.3800000000001</v>
      </c>
      <c r="P362" s="5">
        <v>0</v>
      </c>
      <c r="Q362" s="5">
        <f t="shared" si="21"/>
        <v>1180.3800000000001</v>
      </c>
      <c r="R362" s="5">
        <v>843.12</v>
      </c>
      <c r="S362" s="5">
        <v>0</v>
      </c>
      <c r="T362" s="5">
        <v>0</v>
      </c>
      <c r="U362" s="5">
        <f t="shared" si="22"/>
        <v>1180.3800000000001</v>
      </c>
      <c r="V362" s="5">
        <f t="shared" si="23"/>
        <v>1180.3800000000001</v>
      </c>
      <c r="W362" s="5">
        <v>337.26</v>
      </c>
      <c r="X362" t="s">
        <v>115</v>
      </c>
    </row>
    <row r="363" spans="1:24" x14ac:dyDescent="0.2">
      <c r="A363" t="s">
        <v>0</v>
      </c>
      <c r="B363" t="s">
        <v>1</v>
      </c>
      <c r="C363" t="s">
        <v>2</v>
      </c>
      <c r="D363" t="s">
        <v>3</v>
      </c>
      <c r="E363" t="s">
        <v>4</v>
      </c>
      <c r="F363" t="s">
        <v>322</v>
      </c>
      <c r="G363" t="s">
        <v>323</v>
      </c>
      <c r="H363" t="s">
        <v>110</v>
      </c>
      <c r="I363" t="s">
        <v>111</v>
      </c>
      <c r="J363" t="s">
        <v>97</v>
      </c>
      <c r="K363" t="s">
        <v>108</v>
      </c>
      <c r="L363" t="s">
        <v>44</v>
      </c>
      <c r="M363" s="5">
        <v>0</v>
      </c>
      <c r="N363" s="5">
        <v>777.58</v>
      </c>
      <c r="O363" s="5">
        <f t="shared" si="20"/>
        <v>777.58</v>
      </c>
      <c r="P363" s="5">
        <v>0</v>
      </c>
      <c r="Q363" s="5">
        <f t="shared" si="21"/>
        <v>777.58</v>
      </c>
      <c r="R363" s="5">
        <v>555.41999999999996</v>
      </c>
      <c r="S363" s="5">
        <v>0</v>
      </c>
      <c r="T363" s="5">
        <v>0</v>
      </c>
      <c r="U363" s="5">
        <f t="shared" si="22"/>
        <v>777.58</v>
      </c>
      <c r="V363" s="5">
        <f t="shared" si="23"/>
        <v>777.58</v>
      </c>
      <c r="W363" s="5">
        <v>222.16</v>
      </c>
      <c r="X363" t="s">
        <v>116</v>
      </c>
    </row>
    <row r="364" spans="1:24" x14ac:dyDescent="0.2">
      <c r="A364" t="s">
        <v>117</v>
      </c>
      <c r="B364" t="s">
        <v>118</v>
      </c>
      <c r="C364" t="s">
        <v>2</v>
      </c>
      <c r="D364" t="s">
        <v>3</v>
      </c>
      <c r="E364" t="s">
        <v>4</v>
      </c>
      <c r="F364" t="s">
        <v>322</v>
      </c>
      <c r="G364" t="s">
        <v>323</v>
      </c>
      <c r="H364" t="s">
        <v>119</v>
      </c>
      <c r="I364" t="s">
        <v>120</v>
      </c>
      <c r="J364" t="s">
        <v>121</v>
      </c>
      <c r="K364" t="s">
        <v>124</v>
      </c>
      <c r="L364" t="s">
        <v>44</v>
      </c>
      <c r="M364" s="5">
        <v>5300</v>
      </c>
      <c r="N364" s="5">
        <v>0</v>
      </c>
      <c r="O364" s="5">
        <f t="shared" si="20"/>
        <v>5300</v>
      </c>
      <c r="P364" s="5">
        <v>-5300</v>
      </c>
      <c r="Q364" s="5">
        <f t="shared" si="21"/>
        <v>0</v>
      </c>
      <c r="R364" s="5">
        <v>0</v>
      </c>
      <c r="S364" s="5">
        <v>0</v>
      </c>
      <c r="T364" s="5">
        <v>0</v>
      </c>
      <c r="U364" s="5">
        <f t="shared" si="22"/>
        <v>5300</v>
      </c>
      <c r="V364" s="5">
        <f t="shared" si="23"/>
        <v>5300</v>
      </c>
      <c r="W364" s="5">
        <v>0</v>
      </c>
      <c r="X364" t="s">
        <v>125</v>
      </c>
    </row>
    <row r="365" spans="1:24" x14ac:dyDescent="0.2">
      <c r="A365" t="s">
        <v>117</v>
      </c>
      <c r="B365" t="s">
        <v>118</v>
      </c>
      <c r="C365" t="s">
        <v>2</v>
      </c>
      <c r="D365" t="s">
        <v>3</v>
      </c>
      <c r="E365" t="s">
        <v>4</v>
      </c>
      <c r="F365" t="s">
        <v>322</v>
      </c>
      <c r="G365" t="s">
        <v>323</v>
      </c>
      <c r="H365" t="s">
        <v>119</v>
      </c>
      <c r="I365" t="s">
        <v>120</v>
      </c>
      <c r="J365" t="s">
        <v>121</v>
      </c>
      <c r="K365" t="s">
        <v>126</v>
      </c>
      <c r="L365" t="s">
        <v>44</v>
      </c>
      <c r="M365" s="5">
        <v>15000</v>
      </c>
      <c r="N365" s="5">
        <v>0</v>
      </c>
      <c r="O365" s="5">
        <f t="shared" si="20"/>
        <v>15000</v>
      </c>
      <c r="P365" s="5">
        <v>-15000</v>
      </c>
      <c r="Q365" s="5">
        <f t="shared" si="21"/>
        <v>0</v>
      </c>
      <c r="R365" s="5">
        <v>0</v>
      </c>
      <c r="S365" s="5">
        <v>0</v>
      </c>
      <c r="T365" s="5">
        <v>0</v>
      </c>
      <c r="U365" s="5">
        <f t="shared" si="22"/>
        <v>15000</v>
      </c>
      <c r="V365" s="5">
        <f t="shared" si="23"/>
        <v>15000</v>
      </c>
      <c r="W365" s="5">
        <v>0</v>
      </c>
      <c r="X365" t="s">
        <v>127</v>
      </c>
    </row>
    <row r="366" spans="1:24" x14ac:dyDescent="0.2">
      <c r="A366" t="s">
        <v>117</v>
      </c>
      <c r="B366" t="s">
        <v>118</v>
      </c>
      <c r="C366" t="s">
        <v>2</v>
      </c>
      <c r="D366" t="s">
        <v>3</v>
      </c>
      <c r="E366" t="s">
        <v>4</v>
      </c>
      <c r="F366" t="s">
        <v>322</v>
      </c>
      <c r="G366" t="s">
        <v>323</v>
      </c>
      <c r="H366" t="s">
        <v>119</v>
      </c>
      <c r="I366" t="s">
        <v>120</v>
      </c>
      <c r="J366" t="s">
        <v>121</v>
      </c>
      <c r="K366" t="s">
        <v>128</v>
      </c>
      <c r="L366" t="s">
        <v>44</v>
      </c>
      <c r="M366" s="5">
        <v>3158</v>
      </c>
      <c r="N366" s="5">
        <v>0</v>
      </c>
      <c r="O366" s="5">
        <f t="shared" si="20"/>
        <v>3158</v>
      </c>
      <c r="P366" s="5">
        <v>-3158</v>
      </c>
      <c r="Q366" s="5">
        <f t="shared" si="21"/>
        <v>0</v>
      </c>
      <c r="R366" s="5">
        <v>0</v>
      </c>
      <c r="S366" s="5">
        <v>0</v>
      </c>
      <c r="T366" s="5">
        <v>0</v>
      </c>
      <c r="U366" s="5">
        <f t="shared" si="22"/>
        <v>3158</v>
      </c>
      <c r="V366" s="5">
        <f t="shared" si="23"/>
        <v>3158</v>
      </c>
      <c r="W366" s="5">
        <v>0</v>
      </c>
      <c r="X366" t="s">
        <v>129</v>
      </c>
    </row>
    <row r="367" spans="1:24" x14ac:dyDescent="0.2">
      <c r="A367" t="s">
        <v>117</v>
      </c>
      <c r="B367" t="s">
        <v>118</v>
      </c>
      <c r="C367" t="s">
        <v>2</v>
      </c>
      <c r="D367" t="s">
        <v>3</v>
      </c>
      <c r="E367" t="s">
        <v>4</v>
      </c>
      <c r="F367" t="s">
        <v>322</v>
      </c>
      <c r="G367" t="s">
        <v>323</v>
      </c>
      <c r="H367" t="s">
        <v>119</v>
      </c>
      <c r="I367" t="s">
        <v>120</v>
      </c>
      <c r="J367" t="s">
        <v>121</v>
      </c>
      <c r="K367" t="s">
        <v>130</v>
      </c>
      <c r="L367" t="s">
        <v>44</v>
      </c>
      <c r="M367" s="5">
        <v>300</v>
      </c>
      <c r="N367" s="5">
        <v>0</v>
      </c>
      <c r="O367" s="5">
        <f t="shared" si="20"/>
        <v>300</v>
      </c>
      <c r="P367" s="5">
        <v>-300</v>
      </c>
      <c r="Q367" s="5">
        <f t="shared" si="21"/>
        <v>0</v>
      </c>
      <c r="R367" s="5">
        <v>0</v>
      </c>
      <c r="S367" s="5">
        <v>0</v>
      </c>
      <c r="T367" s="5">
        <v>0</v>
      </c>
      <c r="U367" s="5">
        <f t="shared" si="22"/>
        <v>300</v>
      </c>
      <c r="V367" s="5">
        <f t="shared" si="23"/>
        <v>300</v>
      </c>
      <c r="W367" s="5">
        <v>0</v>
      </c>
      <c r="X367" t="s">
        <v>131</v>
      </c>
    </row>
    <row r="368" spans="1:24" x14ac:dyDescent="0.2">
      <c r="A368" t="s">
        <v>117</v>
      </c>
      <c r="B368" t="s">
        <v>118</v>
      </c>
      <c r="C368" t="s">
        <v>2</v>
      </c>
      <c r="D368" t="s">
        <v>3</v>
      </c>
      <c r="E368" t="s">
        <v>4</v>
      </c>
      <c r="F368" t="s">
        <v>322</v>
      </c>
      <c r="G368" t="s">
        <v>323</v>
      </c>
      <c r="H368" t="s">
        <v>119</v>
      </c>
      <c r="I368" t="s">
        <v>120</v>
      </c>
      <c r="J368" t="s">
        <v>121</v>
      </c>
      <c r="K368" t="s">
        <v>132</v>
      </c>
      <c r="L368" t="s">
        <v>44</v>
      </c>
      <c r="M368" s="5">
        <v>1000</v>
      </c>
      <c r="N368" s="5">
        <v>0</v>
      </c>
      <c r="O368" s="5">
        <f t="shared" si="20"/>
        <v>1000</v>
      </c>
      <c r="P368" s="5">
        <v>-1000</v>
      </c>
      <c r="Q368" s="5">
        <f t="shared" si="21"/>
        <v>0</v>
      </c>
      <c r="R368" s="5">
        <v>0</v>
      </c>
      <c r="S368" s="5">
        <v>0</v>
      </c>
      <c r="T368" s="5">
        <v>0</v>
      </c>
      <c r="U368" s="5">
        <f t="shared" si="22"/>
        <v>1000</v>
      </c>
      <c r="V368" s="5">
        <f t="shared" si="23"/>
        <v>1000</v>
      </c>
      <c r="W368" s="5">
        <v>0</v>
      </c>
      <c r="X368" t="s">
        <v>133</v>
      </c>
    </row>
    <row r="369" spans="1:24" x14ac:dyDescent="0.2">
      <c r="A369" t="s">
        <v>117</v>
      </c>
      <c r="B369" t="s">
        <v>118</v>
      </c>
      <c r="C369" t="s">
        <v>2</v>
      </c>
      <c r="D369" t="s">
        <v>3</v>
      </c>
      <c r="E369" t="s">
        <v>4</v>
      </c>
      <c r="F369" t="s">
        <v>322</v>
      </c>
      <c r="G369" t="s">
        <v>323</v>
      </c>
      <c r="H369" t="s">
        <v>119</v>
      </c>
      <c r="I369" t="s">
        <v>120</v>
      </c>
      <c r="J369" t="s">
        <v>121</v>
      </c>
      <c r="K369" t="s">
        <v>134</v>
      </c>
      <c r="L369" t="s">
        <v>44</v>
      </c>
      <c r="M369" s="5">
        <v>1000</v>
      </c>
      <c r="N369" s="5">
        <v>0</v>
      </c>
      <c r="O369" s="5">
        <f t="shared" si="20"/>
        <v>1000</v>
      </c>
      <c r="P369" s="5">
        <v>-1000</v>
      </c>
      <c r="Q369" s="5">
        <f t="shared" si="21"/>
        <v>0</v>
      </c>
      <c r="R369" s="5">
        <v>0</v>
      </c>
      <c r="S369" s="5">
        <v>0</v>
      </c>
      <c r="T369" s="5">
        <v>0</v>
      </c>
      <c r="U369" s="5">
        <f t="shared" si="22"/>
        <v>1000</v>
      </c>
      <c r="V369" s="5">
        <f t="shared" si="23"/>
        <v>1000</v>
      </c>
      <c r="W369" s="5">
        <v>0</v>
      </c>
      <c r="X369" t="s">
        <v>135</v>
      </c>
    </row>
    <row r="370" spans="1:24" x14ac:dyDescent="0.2">
      <c r="A370" t="s">
        <v>0</v>
      </c>
      <c r="B370" t="s">
        <v>1</v>
      </c>
      <c r="C370" t="s">
        <v>2</v>
      </c>
      <c r="D370" t="s">
        <v>3</v>
      </c>
      <c r="E370" t="s">
        <v>4</v>
      </c>
      <c r="F370" t="s">
        <v>322</v>
      </c>
      <c r="G370" t="s">
        <v>323</v>
      </c>
      <c r="H370" t="s">
        <v>95</v>
      </c>
      <c r="I370" t="s">
        <v>136</v>
      </c>
      <c r="J370" t="s">
        <v>121</v>
      </c>
      <c r="K370" t="s">
        <v>175</v>
      </c>
      <c r="L370" t="s">
        <v>44</v>
      </c>
      <c r="M370" s="5">
        <v>201873</v>
      </c>
      <c r="N370" s="5">
        <v>21627</v>
      </c>
      <c r="O370" s="5">
        <f t="shared" si="20"/>
        <v>223500</v>
      </c>
      <c r="P370" s="5">
        <v>-223500</v>
      </c>
      <c r="Q370" s="5">
        <f t="shared" si="21"/>
        <v>0</v>
      </c>
      <c r="R370" s="5">
        <v>0</v>
      </c>
      <c r="S370" s="5">
        <v>0</v>
      </c>
      <c r="T370" s="5">
        <v>0</v>
      </c>
      <c r="U370" s="5">
        <f t="shared" si="22"/>
        <v>223500</v>
      </c>
      <c r="V370" s="5">
        <f t="shared" si="23"/>
        <v>223500</v>
      </c>
      <c r="W370" s="5">
        <v>0</v>
      </c>
      <c r="X370" t="s">
        <v>176</v>
      </c>
    </row>
    <row r="371" spans="1:24" x14ac:dyDescent="0.2">
      <c r="A371" t="s">
        <v>0</v>
      </c>
      <c r="B371" t="s">
        <v>1</v>
      </c>
      <c r="C371" t="s">
        <v>2</v>
      </c>
      <c r="D371" t="s">
        <v>3</v>
      </c>
      <c r="E371" t="s">
        <v>4</v>
      </c>
      <c r="F371" t="s">
        <v>322</v>
      </c>
      <c r="G371" t="s">
        <v>323</v>
      </c>
      <c r="H371" t="s">
        <v>95</v>
      </c>
      <c r="I371" t="s">
        <v>148</v>
      </c>
      <c r="J371" t="s">
        <v>121</v>
      </c>
      <c r="K371" t="s">
        <v>149</v>
      </c>
      <c r="L371" t="s">
        <v>44</v>
      </c>
      <c r="M371" s="5">
        <v>3000</v>
      </c>
      <c r="N371" s="5">
        <v>0</v>
      </c>
      <c r="O371" s="5">
        <f t="shared" si="20"/>
        <v>3000</v>
      </c>
      <c r="P371" s="5">
        <v>-3000</v>
      </c>
      <c r="Q371" s="5">
        <f t="shared" si="21"/>
        <v>0</v>
      </c>
      <c r="R371" s="5">
        <v>0</v>
      </c>
      <c r="S371" s="5">
        <v>0</v>
      </c>
      <c r="T371" s="5">
        <v>0</v>
      </c>
      <c r="U371" s="5">
        <f t="shared" si="22"/>
        <v>3000</v>
      </c>
      <c r="V371" s="5">
        <f t="shared" si="23"/>
        <v>3000</v>
      </c>
      <c r="W371" s="5">
        <v>0</v>
      </c>
      <c r="X371" t="s">
        <v>150</v>
      </c>
    </row>
    <row r="372" spans="1:24" x14ac:dyDescent="0.2">
      <c r="A372" t="s">
        <v>0</v>
      </c>
      <c r="B372" t="s">
        <v>1</v>
      </c>
      <c r="C372" t="s">
        <v>2</v>
      </c>
      <c r="D372" t="s">
        <v>3</v>
      </c>
      <c r="E372" t="s">
        <v>4</v>
      </c>
      <c r="F372" t="s">
        <v>322</v>
      </c>
      <c r="G372" t="s">
        <v>323</v>
      </c>
      <c r="H372" t="s">
        <v>95</v>
      </c>
      <c r="I372" t="s">
        <v>148</v>
      </c>
      <c r="J372" t="s">
        <v>121</v>
      </c>
      <c r="K372" t="s">
        <v>137</v>
      </c>
      <c r="L372" t="s">
        <v>44</v>
      </c>
      <c r="M372" s="5">
        <v>1906.48</v>
      </c>
      <c r="N372" s="5">
        <v>0</v>
      </c>
      <c r="O372" s="5">
        <f t="shared" si="20"/>
        <v>1906.48</v>
      </c>
      <c r="P372" s="5">
        <v>-1906.48</v>
      </c>
      <c r="Q372" s="5">
        <f t="shared" si="21"/>
        <v>0</v>
      </c>
      <c r="R372" s="5">
        <v>0</v>
      </c>
      <c r="S372" s="5">
        <v>0</v>
      </c>
      <c r="T372" s="5">
        <v>0</v>
      </c>
      <c r="U372" s="5">
        <f t="shared" si="22"/>
        <v>1906.48</v>
      </c>
      <c r="V372" s="5">
        <f t="shared" si="23"/>
        <v>1906.48</v>
      </c>
      <c r="W372" s="5">
        <v>0</v>
      </c>
      <c r="X372" t="s">
        <v>138</v>
      </c>
    </row>
    <row r="373" spans="1:24" x14ac:dyDescent="0.2">
      <c r="A373" t="s">
        <v>0</v>
      </c>
      <c r="B373" t="s">
        <v>1</v>
      </c>
      <c r="C373" t="s">
        <v>2</v>
      </c>
      <c r="D373" t="s">
        <v>3</v>
      </c>
      <c r="E373" t="s">
        <v>4</v>
      </c>
      <c r="F373" t="s">
        <v>322</v>
      </c>
      <c r="G373" t="s">
        <v>323</v>
      </c>
      <c r="H373" t="s">
        <v>95</v>
      </c>
      <c r="I373" t="s">
        <v>148</v>
      </c>
      <c r="J373" t="s">
        <v>121</v>
      </c>
      <c r="K373" t="s">
        <v>151</v>
      </c>
      <c r="L373" t="s">
        <v>44</v>
      </c>
      <c r="M373" s="5">
        <v>4000</v>
      </c>
      <c r="N373" s="5">
        <v>0</v>
      </c>
      <c r="O373" s="5">
        <f t="shared" si="20"/>
        <v>4000</v>
      </c>
      <c r="P373" s="5">
        <v>-4000</v>
      </c>
      <c r="Q373" s="5">
        <f t="shared" si="21"/>
        <v>0</v>
      </c>
      <c r="R373" s="5">
        <v>0</v>
      </c>
      <c r="S373" s="5">
        <v>0</v>
      </c>
      <c r="T373" s="5">
        <v>0</v>
      </c>
      <c r="U373" s="5">
        <f t="shared" si="22"/>
        <v>4000</v>
      </c>
      <c r="V373" s="5">
        <f t="shared" si="23"/>
        <v>4000</v>
      </c>
      <c r="W373" s="5">
        <v>0</v>
      </c>
      <c r="X373" t="s">
        <v>152</v>
      </c>
    </row>
    <row r="374" spans="1:24" x14ac:dyDescent="0.2">
      <c r="A374" t="s">
        <v>0</v>
      </c>
      <c r="B374" t="s">
        <v>1</v>
      </c>
      <c r="C374" t="s">
        <v>2</v>
      </c>
      <c r="D374" t="s">
        <v>3</v>
      </c>
      <c r="E374" t="s">
        <v>4</v>
      </c>
      <c r="F374" t="s">
        <v>322</v>
      </c>
      <c r="G374" t="s">
        <v>323</v>
      </c>
      <c r="H374" t="s">
        <v>95</v>
      </c>
      <c r="I374" t="s">
        <v>148</v>
      </c>
      <c r="J374" t="s">
        <v>121</v>
      </c>
      <c r="K374" t="s">
        <v>325</v>
      </c>
      <c r="L374" t="s">
        <v>44</v>
      </c>
      <c r="M374" s="5">
        <v>7152.23</v>
      </c>
      <c r="N374" s="5">
        <v>0</v>
      </c>
      <c r="O374" s="5">
        <f t="shared" si="20"/>
        <v>7152.23</v>
      </c>
      <c r="P374" s="5">
        <v>-7152.23</v>
      </c>
      <c r="Q374" s="5">
        <f t="shared" si="21"/>
        <v>0</v>
      </c>
      <c r="R374" s="5">
        <v>0</v>
      </c>
      <c r="S374" s="5">
        <v>0</v>
      </c>
      <c r="T374" s="5">
        <v>0</v>
      </c>
      <c r="U374" s="5">
        <f t="shared" si="22"/>
        <v>7152.23</v>
      </c>
      <c r="V374" s="5">
        <f t="shared" si="23"/>
        <v>7152.23</v>
      </c>
      <c r="W374" s="5">
        <v>0</v>
      </c>
      <c r="X374" t="s">
        <v>326</v>
      </c>
    </row>
    <row r="375" spans="1:24" x14ac:dyDescent="0.2">
      <c r="A375" t="s">
        <v>0</v>
      </c>
      <c r="B375" t="s">
        <v>1</v>
      </c>
      <c r="C375" t="s">
        <v>2</v>
      </c>
      <c r="D375" t="s">
        <v>3</v>
      </c>
      <c r="E375" t="s">
        <v>4</v>
      </c>
      <c r="F375" t="s">
        <v>322</v>
      </c>
      <c r="G375" t="s">
        <v>323</v>
      </c>
      <c r="H375" t="s">
        <v>95</v>
      </c>
      <c r="I375" t="s">
        <v>148</v>
      </c>
      <c r="J375" t="s">
        <v>121</v>
      </c>
      <c r="K375" t="s">
        <v>124</v>
      </c>
      <c r="L375" t="s">
        <v>44</v>
      </c>
      <c r="M375" s="5">
        <v>1800</v>
      </c>
      <c r="N375" s="5">
        <v>0</v>
      </c>
      <c r="O375" s="5">
        <f t="shared" si="20"/>
        <v>1800</v>
      </c>
      <c r="P375" s="5">
        <v>-1800</v>
      </c>
      <c r="Q375" s="5">
        <f t="shared" si="21"/>
        <v>0</v>
      </c>
      <c r="R375" s="5">
        <v>0</v>
      </c>
      <c r="S375" s="5">
        <v>0</v>
      </c>
      <c r="T375" s="5">
        <v>0</v>
      </c>
      <c r="U375" s="5">
        <f t="shared" si="22"/>
        <v>1800</v>
      </c>
      <c r="V375" s="5">
        <f t="shared" si="23"/>
        <v>1800</v>
      </c>
      <c r="W375" s="5">
        <v>0</v>
      </c>
      <c r="X375" t="s">
        <v>153</v>
      </c>
    </row>
    <row r="376" spans="1:24" x14ac:dyDescent="0.2">
      <c r="A376" t="s">
        <v>0</v>
      </c>
      <c r="B376" t="s">
        <v>1</v>
      </c>
      <c r="C376" t="s">
        <v>2</v>
      </c>
      <c r="D376" t="s">
        <v>3</v>
      </c>
      <c r="E376" t="s">
        <v>4</v>
      </c>
      <c r="F376" t="s">
        <v>322</v>
      </c>
      <c r="G376" t="s">
        <v>323</v>
      </c>
      <c r="H376" t="s">
        <v>95</v>
      </c>
      <c r="I376" t="s">
        <v>148</v>
      </c>
      <c r="J376" t="s">
        <v>121</v>
      </c>
      <c r="K376" t="s">
        <v>145</v>
      </c>
      <c r="L376" t="s">
        <v>44</v>
      </c>
      <c r="M376" s="5">
        <v>2000</v>
      </c>
      <c r="N376" s="5">
        <v>0</v>
      </c>
      <c r="O376" s="5">
        <f t="shared" si="20"/>
        <v>2000</v>
      </c>
      <c r="P376" s="5">
        <v>-2000</v>
      </c>
      <c r="Q376" s="5">
        <f t="shared" si="21"/>
        <v>0</v>
      </c>
      <c r="R376" s="5">
        <v>0</v>
      </c>
      <c r="S376" s="5">
        <v>0</v>
      </c>
      <c r="T376" s="5">
        <v>0</v>
      </c>
      <c r="U376" s="5">
        <f t="shared" si="22"/>
        <v>2000</v>
      </c>
      <c r="V376" s="5">
        <f t="shared" si="23"/>
        <v>2000</v>
      </c>
      <c r="W376" s="5">
        <v>0</v>
      </c>
      <c r="X376" t="s">
        <v>146</v>
      </c>
    </row>
    <row r="377" spans="1:24" x14ac:dyDescent="0.2">
      <c r="A377" t="s">
        <v>0</v>
      </c>
      <c r="B377" t="s">
        <v>1</v>
      </c>
      <c r="C377" t="s">
        <v>2</v>
      </c>
      <c r="D377" t="s">
        <v>3</v>
      </c>
      <c r="E377" t="s">
        <v>4</v>
      </c>
      <c r="F377" t="s">
        <v>322</v>
      </c>
      <c r="G377" t="s">
        <v>323</v>
      </c>
      <c r="H377" t="s">
        <v>95</v>
      </c>
      <c r="I377" t="s">
        <v>148</v>
      </c>
      <c r="J377" t="s">
        <v>121</v>
      </c>
      <c r="K377" t="s">
        <v>178</v>
      </c>
      <c r="L377" t="s">
        <v>44</v>
      </c>
      <c r="M377" s="5">
        <v>4000</v>
      </c>
      <c r="N377" s="5">
        <v>0</v>
      </c>
      <c r="O377" s="5">
        <f t="shared" si="20"/>
        <v>4000</v>
      </c>
      <c r="P377" s="5">
        <v>-4000</v>
      </c>
      <c r="Q377" s="5">
        <f t="shared" si="21"/>
        <v>0</v>
      </c>
      <c r="R377" s="5">
        <v>0</v>
      </c>
      <c r="S377" s="5">
        <v>0</v>
      </c>
      <c r="T377" s="5">
        <v>0</v>
      </c>
      <c r="U377" s="5">
        <f t="shared" si="22"/>
        <v>4000</v>
      </c>
      <c r="V377" s="5">
        <f t="shared" si="23"/>
        <v>4000</v>
      </c>
      <c r="W377" s="5">
        <v>0</v>
      </c>
      <c r="X377" t="s">
        <v>179</v>
      </c>
    </row>
    <row r="378" spans="1:24" x14ac:dyDescent="0.2">
      <c r="A378" t="s">
        <v>0</v>
      </c>
      <c r="B378" t="s">
        <v>1</v>
      </c>
      <c r="C378" t="s">
        <v>2</v>
      </c>
      <c r="D378" t="s">
        <v>3</v>
      </c>
      <c r="E378" t="s">
        <v>4</v>
      </c>
      <c r="F378" t="s">
        <v>322</v>
      </c>
      <c r="G378" t="s">
        <v>323</v>
      </c>
      <c r="H378" t="s">
        <v>95</v>
      </c>
      <c r="I378" t="s">
        <v>148</v>
      </c>
      <c r="J378" t="s">
        <v>121</v>
      </c>
      <c r="K378" t="s">
        <v>175</v>
      </c>
      <c r="L378" t="s">
        <v>44</v>
      </c>
      <c r="M378" s="5">
        <v>1500</v>
      </c>
      <c r="N378" s="5">
        <v>0</v>
      </c>
      <c r="O378" s="5">
        <f t="shared" si="20"/>
        <v>1500</v>
      </c>
      <c r="P378" s="5">
        <v>-1500</v>
      </c>
      <c r="Q378" s="5">
        <f t="shared" si="21"/>
        <v>0</v>
      </c>
      <c r="R378" s="5">
        <v>0</v>
      </c>
      <c r="S378" s="5">
        <v>0</v>
      </c>
      <c r="T378" s="5">
        <v>0</v>
      </c>
      <c r="U378" s="5">
        <f t="shared" si="22"/>
        <v>1500</v>
      </c>
      <c r="V378" s="5">
        <f t="shared" si="23"/>
        <v>1500</v>
      </c>
      <c r="W378" s="5">
        <v>0</v>
      </c>
      <c r="X378" t="s">
        <v>176</v>
      </c>
    </row>
    <row r="379" spans="1:24" x14ac:dyDescent="0.2">
      <c r="A379" t="s">
        <v>0</v>
      </c>
      <c r="B379" t="s">
        <v>1</v>
      </c>
      <c r="C379" t="s">
        <v>2</v>
      </c>
      <c r="D379" t="s">
        <v>3</v>
      </c>
      <c r="E379" t="s">
        <v>4</v>
      </c>
      <c r="F379" t="s">
        <v>322</v>
      </c>
      <c r="G379" t="s">
        <v>323</v>
      </c>
      <c r="H379" t="s">
        <v>95</v>
      </c>
      <c r="I379" t="s">
        <v>154</v>
      </c>
      <c r="J379" t="s">
        <v>121</v>
      </c>
      <c r="K379" t="s">
        <v>137</v>
      </c>
      <c r="L379" t="s">
        <v>44</v>
      </c>
      <c r="M379" s="5">
        <v>5000</v>
      </c>
      <c r="N379" s="5">
        <v>0</v>
      </c>
      <c r="O379" s="5">
        <f t="shared" si="20"/>
        <v>5000</v>
      </c>
      <c r="P379" s="5">
        <v>-5000</v>
      </c>
      <c r="Q379" s="5">
        <f t="shared" si="21"/>
        <v>0</v>
      </c>
      <c r="R379" s="5">
        <v>0</v>
      </c>
      <c r="S379" s="5">
        <v>0</v>
      </c>
      <c r="T379" s="5">
        <v>0</v>
      </c>
      <c r="U379" s="5">
        <f t="shared" si="22"/>
        <v>5000</v>
      </c>
      <c r="V379" s="5">
        <f t="shared" si="23"/>
        <v>5000</v>
      </c>
      <c r="W379" s="5">
        <v>0</v>
      </c>
      <c r="X379" t="s">
        <v>138</v>
      </c>
    </row>
    <row r="380" spans="1:24" x14ac:dyDescent="0.2">
      <c r="A380" t="s">
        <v>0</v>
      </c>
      <c r="B380" t="s">
        <v>1</v>
      </c>
      <c r="C380" t="s">
        <v>2</v>
      </c>
      <c r="D380" t="s">
        <v>3</v>
      </c>
      <c r="E380" t="s">
        <v>4</v>
      </c>
      <c r="F380" t="s">
        <v>322</v>
      </c>
      <c r="G380" t="s">
        <v>323</v>
      </c>
      <c r="H380" t="s">
        <v>95</v>
      </c>
      <c r="I380" t="s">
        <v>154</v>
      </c>
      <c r="J380" t="s">
        <v>121</v>
      </c>
      <c r="K380" t="s">
        <v>124</v>
      </c>
      <c r="L380" t="s">
        <v>44</v>
      </c>
      <c r="M380" s="5">
        <v>1000</v>
      </c>
      <c r="N380" s="5">
        <v>0</v>
      </c>
      <c r="O380" s="5">
        <f t="shared" si="20"/>
        <v>1000</v>
      </c>
      <c r="P380" s="5">
        <v>-1000</v>
      </c>
      <c r="Q380" s="5">
        <f t="shared" si="21"/>
        <v>0</v>
      </c>
      <c r="R380" s="5">
        <v>0</v>
      </c>
      <c r="S380" s="5">
        <v>0</v>
      </c>
      <c r="T380" s="5">
        <v>0</v>
      </c>
      <c r="U380" s="5">
        <f t="shared" si="22"/>
        <v>1000</v>
      </c>
      <c r="V380" s="5">
        <f t="shared" si="23"/>
        <v>1000</v>
      </c>
      <c r="W380" s="5">
        <v>0</v>
      </c>
      <c r="X380" t="s">
        <v>153</v>
      </c>
    </row>
    <row r="381" spans="1:24" x14ac:dyDescent="0.2">
      <c r="A381" t="s">
        <v>0</v>
      </c>
      <c r="B381" t="s">
        <v>1</v>
      </c>
      <c r="C381" t="s">
        <v>2</v>
      </c>
      <c r="D381" t="s">
        <v>3</v>
      </c>
      <c r="E381" t="s">
        <v>4</v>
      </c>
      <c r="F381" t="s">
        <v>322</v>
      </c>
      <c r="G381" t="s">
        <v>323</v>
      </c>
      <c r="H381" t="s">
        <v>95</v>
      </c>
      <c r="I381" t="s">
        <v>154</v>
      </c>
      <c r="J381" t="s">
        <v>121</v>
      </c>
      <c r="K381" t="s">
        <v>145</v>
      </c>
      <c r="L381" t="s">
        <v>44</v>
      </c>
      <c r="M381" s="5">
        <v>2500</v>
      </c>
      <c r="N381" s="5">
        <v>0</v>
      </c>
      <c r="O381" s="5">
        <f t="shared" si="20"/>
        <v>2500</v>
      </c>
      <c r="P381" s="5">
        <v>-2500</v>
      </c>
      <c r="Q381" s="5">
        <f t="shared" si="21"/>
        <v>0</v>
      </c>
      <c r="R381" s="5">
        <v>0</v>
      </c>
      <c r="S381" s="5">
        <v>0</v>
      </c>
      <c r="T381" s="5">
        <v>0</v>
      </c>
      <c r="U381" s="5">
        <f t="shared" si="22"/>
        <v>2500</v>
      </c>
      <c r="V381" s="5">
        <f t="shared" si="23"/>
        <v>2500</v>
      </c>
      <c r="W381" s="5">
        <v>0</v>
      </c>
      <c r="X381" t="s">
        <v>146</v>
      </c>
    </row>
    <row r="382" spans="1:24" x14ac:dyDescent="0.2">
      <c r="A382" t="s">
        <v>0</v>
      </c>
      <c r="B382" t="s">
        <v>1</v>
      </c>
      <c r="C382" t="s">
        <v>2</v>
      </c>
      <c r="D382" t="s">
        <v>3</v>
      </c>
      <c r="E382" t="s">
        <v>4</v>
      </c>
      <c r="F382" t="s">
        <v>322</v>
      </c>
      <c r="G382" t="s">
        <v>323</v>
      </c>
      <c r="H382" t="s">
        <v>95</v>
      </c>
      <c r="I382" t="s">
        <v>154</v>
      </c>
      <c r="J382" t="s">
        <v>121</v>
      </c>
      <c r="K382" t="s">
        <v>175</v>
      </c>
      <c r="L382" t="s">
        <v>44</v>
      </c>
      <c r="M382" s="5">
        <v>2000</v>
      </c>
      <c r="N382" s="5">
        <v>0</v>
      </c>
      <c r="O382" s="5">
        <f t="shared" si="20"/>
        <v>2000</v>
      </c>
      <c r="P382" s="5">
        <v>-2000</v>
      </c>
      <c r="Q382" s="5">
        <f t="shared" si="21"/>
        <v>0</v>
      </c>
      <c r="R382" s="5">
        <v>0</v>
      </c>
      <c r="S382" s="5">
        <v>0</v>
      </c>
      <c r="T382" s="5">
        <v>0</v>
      </c>
      <c r="U382" s="5">
        <f t="shared" si="22"/>
        <v>2000</v>
      </c>
      <c r="V382" s="5">
        <f t="shared" si="23"/>
        <v>2000</v>
      </c>
      <c r="W382" s="5">
        <v>0</v>
      </c>
      <c r="X382" t="s">
        <v>176</v>
      </c>
    </row>
    <row r="383" spans="1:24" x14ac:dyDescent="0.2">
      <c r="A383" t="s">
        <v>0</v>
      </c>
      <c r="B383" t="s">
        <v>1</v>
      </c>
      <c r="C383" t="s">
        <v>2</v>
      </c>
      <c r="D383" t="s">
        <v>3</v>
      </c>
      <c r="E383" t="s">
        <v>4</v>
      </c>
      <c r="F383" t="s">
        <v>322</v>
      </c>
      <c r="G383" t="s">
        <v>323</v>
      </c>
      <c r="H383" t="s">
        <v>95</v>
      </c>
      <c r="I383" t="s">
        <v>154</v>
      </c>
      <c r="J383" t="s">
        <v>121</v>
      </c>
      <c r="K383" t="s">
        <v>327</v>
      </c>
      <c r="L383" t="s">
        <v>44</v>
      </c>
      <c r="M383" s="5">
        <v>500</v>
      </c>
      <c r="N383" s="5">
        <v>0</v>
      </c>
      <c r="O383" s="5">
        <f t="shared" si="20"/>
        <v>500</v>
      </c>
      <c r="P383" s="5">
        <v>-500</v>
      </c>
      <c r="Q383" s="5">
        <f t="shared" si="21"/>
        <v>0</v>
      </c>
      <c r="R383" s="5">
        <v>0</v>
      </c>
      <c r="S383" s="5">
        <v>0</v>
      </c>
      <c r="T383" s="5">
        <v>0</v>
      </c>
      <c r="U383" s="5">
        <f t="shared" si="22"/>
        <v>500</v>
      </c>
      <c r="V383" s="5">
        <f t="shared" si="23"/>
        <v>500</v>
      </c>
      <c r="W383" s="5">
        <v>0</v>
      </c>
      <c r="X383" t="s">
        <v>328</v>
      </c>
    </row>
    <row r="384" spans="1:24" x14ac:dyDescent="0.2">
      <c r="A384" t="s">
        <v>0</v>
      </c>
      <c r="B384" t="s">
        <v>1</v>
      </c>
      <c r="C384" t="s">
        <v>2</v>
      </c>
      <c r="D384" t="s">
        <v>3</v>
      </c>
      <c r="E384" t="s">
        <v>4</v>
      </c>
      <c r="F384" t="s">
        <v>322</v>
      </c>
      <c r="G384" t="s">
        <v>323</v>
      </c>
      <c r="H384" t="s">
        <v>95</v>
      </c>
      <c r="I384" t="s">
        <v>96</v>
      </c>
      <c r="J384" t="s">
        <v>121</v>
      </c>
      <c r="K384" t="s">
        <v>149</v>
      </c>
      <c r="L384" t="s">
        <v>44</v>
      </c>
      <c r="M384" s="5">
        <v>1500</v>
      </c>
      <c r="N384" s="5">
        <v>0</v>
      </c>
      <c r="O384" s="5">
        <f t="shared" si="20"/>
        <v>1500</v>
      </c>
      <c r="P384" s="5">
        <v>-1500</v>
      </c>
      <c r="Q384" s="5">
        <f t="shared" si="21"/>
        <v>0</v>
      </c>
      <c r="R384" s="5">
        <v>0</v>
      </c>
      <c r="S384" s="5">
        <v>0</v>
      </c>
      <c r="T384" s="5">
        <v>0</v>
      </c>
      <c r="U384" s="5">
        <f t="shared" si="22"/>
        <v>1500</v>
      </c>
      <c r="V384" s="5">
        <f t="shared" si="23"/>
        <v>1500</v>
      </c>
      <c r="W384" s="5">
        <v>0</v>
      </c>
      <c r="X384" t="s">
        <v>150</v>
      </c>
    </row>
    <row r="385" spans="1:24" x14ac:dyDescent="0.2">
      <c r="A385" t="s">
        <v>0</v>
      </c>
      <c r="B385" t="s">
        <v>1</v>
      </c>
      <c r="C385" t="s">
        <v>2</v>
      </c>
      <c r="D385" t="s">
        <v>3</v>
      </c>
      <c r="E385" t="s">
        <v>4</v>
      </c>
      <c r="F385" t="s">
        <v>322</v>
      </c>
      <c r="G385" t="s">
        <v>323</v>
      </c>
      <c r="H385" t="s">
        <v>95</v>
      </c>
      <c r="I385" t="s">
        <v>96</v>
      </c>
      <c r="J385" t="s">
        <v>121</v>
      </c>
      <c r="K385" t="s">
        <v>137</v>
      </c>
      <c r="L385" t="s">
        <v>44</v>
      </c>
      <c r="M385" s="5">
        <v>1000</v>
      </c>
      <c r="N385" s="5">
        <v>0</v>
      </c>
      <c r="O385" s="5">
        <f t="shared" si="20"/>
        <v>1000</v>
      </c>
      <c r="P385" s="5">
        <v>-1000</v>
      </c>
      <c r="Q385" s="5">
        <f t="shared" si="21"/>
        <v>0</v>
      </c>
      <c r="R385" s="5">
        <v>0</v>
      </c>
      <c r="S385" s="5">
        <v>0</v>
      </c>
      <c r="T385" s="5">
        <v>0</v>
      </c>
      <c r="U385" s="5">
        <f t="shared" si="22"/>
        <v>1000</v>
      </c>
      <c r="V385" s="5">
        <f t="shared" si="23"/>
        <v>1000</v>
      </c>
      <c r="W385" s="5">
        <v>0</v>
      </c>
      <c r="X385" t="s">
        <v>138</v>
      </c>
    </row>
    <row r="386" spans="1:24" x14ac:dyDescent="0.2">
      <c r="A386" t="s">
        <v>0</v>
      </c>
      <c r="B386" t="s">
        <v>1</v>
      </c>
      <c r="C386" t="s">
        <v>2</v>
      </c>
      <c r="D386" t="s">
        <v>3</v>
      </c>
      <c r="E386" t="s">
        <v>4</v>
      </c>
      <c r="F386" t="s">
        <v>322</v>
      </c>
      <c r="G386" t="s">
        <v>323</v>
      </c>
      <c r="H386" t="s">
        <v>95</v>
      </c>
      <c r="I386" t="s">
        <v>96</v>
      </c>
      <c r="J386" t="s">
        <v>121</v>
      </c>
      <c r="K386" t="s">
        <v>161</v>
      </c>
      <c r="L386" t="s">
        <v>44</v>
      </c>
      <c r="M386" s="5">
        <v>6400</v>
      </c>
      <c r="N386" s="5">
        <v>0</v>
      </c>
      <c r="O386" s="5">
        <f t="shared" si="20"/>
        <v>6400</v>
      </c>
      <c r="P386" s="5">
        <v>-6400</v>
      </c>
      <c r="Q386" s="5">
        <f t="shared" si="21"/>
        <v>0</v>
      </c>
      <c r="R386" s="5">
        <v>0</v>
      </c>
      <c r="S386" s="5">
        <v>0</v>
      </c>
      <c r="T386" s="5">
        <v>0</v>
      </c>
      <c r="U386" s="5">
        <f t="shared" si="22"/>
        <v>6400</v>
      </c>
      <c r="V386" s="5">
        <f t="shared" si="23"/>
        <v>6400</v>
      </c>
      <c r="W386" s="5">
        <v>0</v>
      </c>
      <c r="X386" t="s">
        <v>162</v>
      </c>
    </row>
    <row r="387" spans="1:24" x14ac:dyDescent="0.2">
      <c r="A387" t="s">
        <v>0</v>
      </c>
      <c r="B387" t="s">
        <v>1</v>
      </c>
      <c r="C387" t="s">
        <v>2</v>
      </c>
      <c r="D387" t="s">
        <v>3</v>
      </c>
      <c r="E387" t="s">
        <v>4</v>
      </c>
      <c r="F387" t="s">
        <v>322</v>
      </c>
      <c r="G387" t="s">
        <v>323</v>
      </c>
      <c r="H387" t="s">
        <v>95</v>
      </c>
      <c r="I387" t="s">
        <v>96</v>
      </c>
      <c r="J387" t="s">
        <v>121</v>
      </c>
      <c r="K387" t="s">
        <v>145</v>
      </c>
      <c r="L387" t="s">
        <v>44</v>
      </c>
      <c r="M387" s="5">
        <v>9000</v>
      </c>
      <c r="N387" s="5">
        <v>0</v>
      </c>
      <c r="O387" s="5">
        <f t="shared" ref="O387:O450" si="24">+M387+N387</f>
        <v>9000</v>
      </c>
      <c r="P387" s="5">
        <v>-9000</v>
      </c>
      <c r="Q387" s="5">
        <f t="shared" ref="Q387:Q450" si="25">+O387+P387</f>
        <v>0</v>
      </c>
      <c r="R387" s="5">
        <v>0</v>
      </c>
      <c r="S387" s="5">
        <v>0</v>
      </c>
      <c r="T387" s="5">
        <v>0</v>
      </c>
      <c r="U387" s="5">
        <f t="shared" ref="U387:U450" si="26">+O387-S387</f>
        <v>9000</v>
      </c>
      <c r="V387" s="5">
        <f t="shared" ref="V387:V450" si="27">+O387-T387</f>
        <v>9000</v>
      </c>
      <c r="W387" s="5">
        <v>0</v>
      </c>
      <c r="X387" t="s">
        <v>146</v>
      </c>
    </row>
    <row r="388" spans="1:24" x14ac:dyDescent="0.2">
      <c r="A388" t="s">
        <v>0</v>
      </c>
      <c r="B388" t="s">
        <v>1</v>
      </c>
      <c r="C388" t="s">
        <v>2</v>
      </c>
      <c r="D388" t="s">
        <v>3</v>
      </c>
      <c r="E388" t="s">
        <v>4</v>
      </c>
      <c r="F388" t="s">
        <v>322</v>
      </c>
      <c r="G388" t="s">
        <v>323</v>
      </c>
      <c r="H388" t="s">
        <v>95</v>
      </c>
      <c r="I388" t="s">
        <v>96</v>
      </c>
      <c r="J388" t="s">
        <v>121</v>
      </c>
      <c r="K388" t="s">
        <v>130</v>
      </c>
      <c r="L388" t="s">
        <v>44</v>
      </c>
      <c r="M388" s="5">
        <v>300</v>
      </c>
      <c r="N388" s="5">
        <v>0</v>
      </c>
      <c r="O388" s="5">
        <f t="shared" si="24"/>
        <v>300</v>
      </c>
      <c r="P388" s="5">
        <v>-300</v>
      </c>
      <c r="Q388" s="5">
        <f t="shared" si="25"/>
        <v>0</v>
      </c>
      <c r="R388" s="5">
        <v>0</v>
      </c>
      <c r="S388" s="5">
        <v>0</v>
      </c>
      <c r="T388" s="5">
        <v>0</v>
      </c>
      <c r="U388" s="5">
        <f t="shared" si="26"/>
        <v>300</v>
      </c>
      <c r="V388" s="5">
        <f t="shared" si="27"/>
        <v>300</v>
      </c>
      <c r="W388" s="5">
        <v>0</v>
      </c>
      <c r="X388" t="s">
        <v>165</v>
      </c>
    </row>
    <row r="389" spans="1:24" x14ac:dyDescent="0.2">
      <c r="A389" t="s">
        <v>0</v>
      </c>
      <c r="B389" t="s">
        <v>1</v>
      </c>
      <c r="C389" t="s">
        <v>2</v>
      </c>
      <c r="D389" t="s">
        <v>3</v>
      </c>
      <c r="E389" t="s">
        <v>4</v>
      </c>
      <c r="F389" t="s">
        <v>322</v>
      </c>
      <c r="G389" t="s">
        <v>323</v>
      </c>
      <c r="H389" t="s">
        <v>95</v>
      </c>
      <c r="I389" t="s">
        <v>96</v>
      </c>
      <c r="J389" t="s">
        <v>121</v>
      </c>
      <c r="K389" t="s">
        <v>166</v>
      </c>
      <c r="L389" t="s">
        <v>44</v>
      </c>
      <c r="M389" s="5">
        <v>300</v>
      </c>
      <c r="N389" s="5">
        <v>0</v>
      </c>
      <c r="O389" s="5">
        <f t="shared" si="24"/>
        <v>300</v>
      </c>
      <c r="P389" s="5">
        <v>-300</v>
      </c>
      <c r="Q389" s="5">
        <f t="shared" si="25"/>
        <v>0</v>
      </c>
      <c r="R389" s="5">
        <v>0</v>
      </c>
      <c r="S389" s="5">
        <v>0</v>
      </c>
      <c r="T389" s="5">
        <v>0</v>
      </c>
      <c r="U389" s="5">
        <f t="shared" si="26"/>
        <v>300</v>
      </c>
      <c r="V389" s="5">
        <f t="shared" si="27"/>
        <v>300</v>
      </c>
      <c r="W389" s="5">
        <v>0</v>
      </c>
      <c r="X389" t="s">
        <v>167</v>
      </c>
    </row>
    <row r="390" spans="1:24" x14ac:dyDescent="0.2">
      <c r="A390" t="s">
        <v>0</v>
      </c>
      <c r="B390" t="s">
        <v>1</v>
      </c>
      <c r="C390" t="s">
        <v>2</v>
      </c>
      <c r="D390" t="s">
        <v>3</v>
      </c>
      <c r="E390" t="s">
        <v>4</v>
      </c>
      <c r="F390" t="s">
        <v>322</v>
      </c>
      <c r="G390" t="s">
        <v>323</v>
      </c>
      <c r="H390" t="s">
        <v>95</v>
      </c>
      <c r="I390" t="s">
        <v>172</v>
      </c>
      <c r="J390" t="s">
        <v>121</v>
      </c>
      <c r="K390" t="s">
        <v>128</v>
      </c>
      <c r="L390" t="s">
        <v>44</v>
      </c>
      <c r="M390" s="5">
        <v>47100</v>
      </c>
      <c r="N390" s="5">
        <v>0</v>
      </c>
      <c r="O390" s="5">
        <f t="shared" si="24"/>
        <v>47100</v>
      </c>
      <c r="P390" s="5">
        <v>-28260</v>
      </c>
      <c r="Q390" s="5">
        <f t="shared" si="25"/>
        <v>18840</v>
      </c>
      <c r="R390" s="5">
        <v>18144</v>
      </c>
      <c r="S390" s="5">
        <v>0</v>
      </c>
      <c r="T390" s="5">
        <v>0</v>
      </c>
      <c r="U390" s="5">
        <f t="shared" si="26"/>
        <v>47100</v>
      </c>
      <c r="V390" s="5">
        <f t="shared" si="27"/>
        <v>47100</v>
      </c>
      <c r="W390" s="5">
        <v>696</v>
      </c>
      <c r="X390" t="s">
        <v>144</v>
      </c>
    </row>
    <row r="391" spans="1:24" x14ac:dyDescent="0.2">
      <c r="A391" t="s">
        <v>0</v>
      </c>
      <c r="B391" t="s">
        <v>1</v>
      </c>
      <c r="C391" t="s">
        <v>2</v>
      </c>
      <c r="D391" t="s">
        <v>3</v>
      </c>
      <c r="E391" t="s">
        <v>4</v>
      </c>
      <c r="F391" t="s">
        <v>322</v>
      </c>
      <c r="G391" t="s">
        <v>323</v>
      </c>
      <c r="H391" t="s">
        <v>95</v>
      </c>
      <c r="I391" t="s">
        <v>177</v>
      </c>
      <c r="J391" t="s">
        <v>121</v>
      </c>
      <c r="K391" t="s">
        <v>149</v>
      </c>
      <c r="L391" t="s">
        <v>44</v>
      </c>
      <c r="M391" s="5">
        <v>2500</v>
      </c>
      <c r="N391" s="5">
        <v>0</v>
      </c>
      <c r="O391" s="5">
        <f t="shared" si="24"/>
        <v>2500</v>
      </c>
      <c r="P391" s="5">
        <v>-2500</v>
      </c>
      <c r="Q391" s="5">
        <f t="shared" si="25"/>
        <v>0</v>
      </c>
      <c r="R391" s="5">
        <v>0</v>
      </c>
      <c r="S391" s="5">
        <v>0</v>
      </c>
      <c r="T391" s="5">
        <v>0</v>
      </c>
      <c r="U391" s="5">
        <f t="shared" si="26"/>
        <v>2500</v>
      </c>
      <c r="V391" s="5">
        <f t="shared" si="27"/>
        <v>2500</v>
      </c>
      <c r="W391" s="5">
        <v>0</v>
      </c>
      <c r="X391" t="s">
        <v>150</v>
      </c>
    </row>
    <row r="392" spans="1:24" x14ac:dyDescent="0.2">
      <c r="A392" t="s">
        <v>0</v>
      </c>
      <c r="B392" t="s">
        <v>1</v>
      </c>
      <c r="C392" t="s">
        <v>2</v>
      </c>
      <c r="D392" t="s">
        <v>3</v>
      </c>
      <c r="E392" t="s">
        <v>4</v>
      </c>
      <c r="F392" t="s">
        <v>322</v>
      </c>
      <c r="G392" t="s">
        <v>323</v>
      </c>
      <c r="H392" t="s">
        <v>95</v>
      </c>
      <c r="I392" t="s">
        <v>177</v>
      </c>
      <c r="J392" t="s">
        <v>121</v>
      </c>
      <c r="K392" t="s">
        <v>137</v>
      </c>
      <c r="L392" t="s">
        <v>44</v>
      </c>
      <c r="M392" s="5">
        <v>8159</v>
      </c>
      <c r="N392" s="5">
        <v>0</v>
      </c>
      <c r="O392" s="5">
        <f t="shared" si="24"/>
        <v>8159</v>
      </c>
      <c r="P392" s="5">
        <v>-8159</v>
      </c>
      <c r="Q392" s="5">
        <f t="shared" si="25"/>
        <v>0</v>
      </c>
      <c r="R392" s="5">
        <v>0</v>
      </c>
      <c r="S392" s="5">
        <v>0</v>
      </c>
      <c r="T392" s="5">
        <v>0</v>
      </c>
      <c r="U392" s="5">
        <f t="shared" si="26"/>
        <v>8159</v>
      </c>
      <c r="V392" s="5">
        <f t="shared" si="27"/>
        <v>8159</v>
      </c>
      <c r="W392" s="5">
        <v>0</v>
      </c>
      <c r="X392" t="s">
        <v>138</v>
      </c>
    </row>
    <row r="393" spans="1:24" x14ac:dyDescent="0.2">
      <c r="A393" t="s">
        <v>0</v>
      </c>
      <c r="B393" t="s">
        <v>1</v>
      </c>
      <c r="C393" t="s">
        <v>2</v>
      </c>
      <c r="D393" t="s">
        <v>3</v>
      </c>
      <c r="E393" t="s">
        <v>4</v>
      </c>
      <c r="F393" t="s">
        <v>322</v>
      </c>
      <c r="G393" t="s">
        <v>323</v>
      </c>
      <c r="H393" t="s">
        <v>95</v>
      </c>
      <c r="I393" t="s">
        <v>177</v>
      </c>
      <c r="J393" t="s">
        <v>121</v>
      </c>
      <c r="K393" t="s">
        <v>151</v>
      </c>
      <c r="L393" t="s">
        <v>44</v>
      </c>
      <c r="M393" s="5">
        <v>38473.71</v>
      </c>
      <c r="N393" s="5">
        <v>0</v>
      </c>
      <c r="O393" s="5">
        <f t="shared" si="24"/>
        <v>38473.71</v>
      </c>
      <c r="P393" s="5">
        <v>-38473.71</v>
      </c>
      <c r="Q393" s="5">
        <f t="shared" si="25"/>
        <v>0</v>
      </c>
      <c r="R393" s="5">
        <v>0</v>
      </c>
      <c r="S393" s="5">
        <v>0</v>
      </c>
      <c r="T393" s="5">
        <v>0</v>
      </c>
      <c r="U393" s="5">
        <f t="shared" si="26"/>
        <v>38473.71</v>
      </c>
      <c r="V393" s="5">
        <f t="shared" si="27"/>
        <v>38473.71</v>
      </c>
      <c r="W393" s="5">
        <v>0</v>
      </c>
      <c r="X393" t="s">
        <v>152</v>
      </c>
    </row>
    <row r="394" spans="1:24" x14ac:dyDescent="0.2">
      <c r="A394" t="s">
        <v>0</v>
      </c>
      <c r="B394" t="s">
        <v>1</v>
      </c>
      <c r="C394" t="s">
        <v>2</v>
      </c>
      <c r="D394" t="s">
        <v>3</v>
      </c>
      <c r="E394" t="s">
        <v>4</v>
      </c>
      <c r="F394" t="s">
        <v>322</v>
      </c>
      <c r="G394" t="s">
        <v>323</v>
      </c>
      <c r="H394" t="s">
        <v>95</v>
      </c>
      <c r="I394" t="s">
        <v>177</v>
      </c>
      <c r="J394" t="s">
        <v>121</v>
      </c>
      <c r="K394" t="s">
        <v>124</v>
      </c>
      <c r="L394" t="s">
        <v>44</v>
      </c>
      <c r="M394" s="5">
        <v>14000</v>
      </c>
      <c r="N394" s="5">
        <v>0</v>
      </c>
      <c r="O394" s="5">
        <f t="shared" si="24"/>
        <v>14000</v>
      </c>
      <c r="P394" s="5">
        <v>-14000</v>
      </c>
      <c r="Q394" s="5">
        <f t="shared" si="25"/>
        <v>0</v>
      </c>
      <c r="R394" s="5">
        <v>0</v>
      </c>
      <c r="S394" s="5">
        <v>0</v>
      </c>
      <c r="T394" s="5">
        <v>0</v>
      </c>
      <c r="U394" s="5">
        <f t="shared" si="26"/>
        <v>14000</v>
      </c>
      <c r="V394" s="5">
        <f t="shared" si="27"/>
        <v>14000</v>
      </c>
      <c r="W394" s="5">
        <v>0</v>
      </c>
      <c r="X394" t="s">
        <v>153</v>
      </c>
    </row>
    <row r="395" spans="1:24" x14ac:dyDescent="0.2">
      <c r="A395" t="s">
        <v>0</v>
      </c>
      <c r="B395" t="s">
        <v>1</v>
      </c>
      <c r="C395" t="s">
        <v>2</v>
      </c>
      <c r="D395" t="s">
        <v>3</v>
      </c>
      <c r="E395" t="s">
        <v>4</v>
      </c>
      <c r="F395" t="s">
        <v>322</v>
      </c>
      <c r="G395" t="s">
        <v>323</v>
      </c>
      <c r="H395" t="s">
        <v>95</v>
      </c>
      <c r="I395" t="s">
        <v>177</v>
      </c>
      <c r="J395" t="s">
        <v>121</v>
      </c>
      <c r="K395" t="s">
        <v>145</v>
      </c>
      <c r="L395" t="s">
        <v>44</v>
      </c>
      <c r="M395" s="5">
        <v>2000</v>
      </c>
      <c r="N395" s="5">
        <v>0</v>
      </c>
      <c r="O395" s="5">
        <f t="shared" si="24"/>
        <v>2000</v>
      </c>
      <c r="P395" s="5">
        <v>-2000</v>
      </c>
      <c r="Q395" s="5">
        <f t="shared" si="25"/>
        <v>0</v>
      </c>
      <c r="R395" s="5">
        <v>0</v>
      </c>
      <c r="S395" s="5">
        <v>0</v>
      </c>
      <c r="T395" s="5">
        <v>0</v>
      </c>
      <c r="U395" s="5">
        <f t="shared" si="26"/>
        <v>2000</v>
      </c>
      <c r="V395" s="5">
        <f t="shared" si="27"/>
        <v>2000</v>
      </c>
      <c r="W395" s="5">
        <v>0</v>
      </c>
      <c r="X395" t="s">
        <v>146</v>
      </c>
    </row>
    <row r="396" spans="1:24" x14ac:dyDescent="0.2">
      <c r="A396" t="s">
        <v>0</v>
      </c>
      <c r="B396" t="s">
        <v>1</v>
      </c>
      <c r="C396" t="s">
        <v>2</v>
      </c>
      <c r="D396" t="s">
        <v>3</v>
      </c>
      <c r="E396" t="s">
        <v>4</v>
      </c>
      <c r="F396" t="s">
        <v>322</v>
      </c>
      <c r="G396" t="s">
        <v>323</v>
      </c>
      <c r="H396" t="s">
        <v>95</v>
      </c>
      <c r="I396" t="s">
        <v>177</v>
      </c>
      <c r="J396" t="s">
        <v>121</v>
      </c>
      <c r="K396" t="s">
        <v>178</v>
      </c>
      <c r="L396" t="s">
        <v>44</v>
      </c>
      <c r="M396" s="5">
        <v>16058</v>
      </c>
      <c r="N396" s="5">
        <v>0</v>
      </c>
      <c r="O396" s="5">
        <f t="shared" si="24"/>
        <v>16058</v>
      </c>
      <c r="P396" s="5">
        <v>-16058</v>
      </c>
      <c r="Q396" s="5">
        <f t="shared" si="25"/>
        <v>0</v>
      </c>
      <c r="R396" s="5">
        <v>0</v>
      </c>
      <c r="S396" s="5">
        <v>0</v>
      </c>
      <c r="T396" s="5">
        <v>0</v>
      </c>
      <c r="U396" s="5">
        <f t="shared" si="26"/>
        <v>16058</v>
      </c>
      <c r="V396" s="5">
        <f t="shared" si="27"/>
        <v>16058</v>
      </c>
      <c r="W396" s="5">
        <v>0</v>
      </c>
      <c r="X396" t="s">
        <v>179</v>
      </c>
    </row>
    <row r="397" spans="1:24" x14ac:dyDescent="0.2">
      <c r="A397" t="s">
        <v>0</v>
      </c>
      <c r="B397" t="s">
        <v>1</v>
      </c>
      <c r="C397" t="s">
        <v>2</v>
      </c>
      <c r="D397" t="s">
        <v>3</v>
      </c>
      <c r="E397" t="s">
        <v>4</v>
      </c>
      <c r="F397" t="s">
        <v>322</v>
      </c>
      <c r="G397" t="s">
        <v>323</v>
      </c>
      <c r="H397" t="s">
        <v>95</v>
      </c>
      <c r="I397" t="s">
        <v>177</v>
      </c>
      <c r="J397" t="s">
        <v>121</v>
      </c>
      <c r="K397" t="s">
        <v>155</v>
      </c>
      <c r="L397" t="s">
        <v>44</v>
      </c>
      <c r="M397" s="5">
        <v>8000</v>
      </c>
      <c r="N397" s="5">
        <v>0</v>
      </c>
      <c r="O397" s="5">
        <f t="shared" si="24"/>
        <v>8000</v>
      </c>
      <c r="P397" s="5">
        <v>-8000</v>
      </c>
      <c r="Q397" s="5">
        <f t="shared" si="25"/>
        <v>0</v>
      </c>
      <c r="R397" s="5">
        <v>0</v>
      </c>
      <c r="S397" s="5">
        <v>0</v>
      </c>
      <c r="T397" s="5">
        <v>0</v>
      </c>
      <c r="U397" s="5">
        <f t="shared" si="26"/>
        <v>8000</v>
      </c>
      <c r="V397" s="5">
        <f t="shared" si="27"/>
        <v>8000</v>
      </c>
      <c r="W397" s="5">
        <v>0</v>
      </c>
      <c r="X397" t="s">
        <v>156</v>
      </c>
    </row>
    <row r="398" spans="1:24" x14ac:dyDescent="0.2">
      <c r="A398" t="s">
        <v>0</v>
      </c>
      <c r="B398" t="s">
        <v>1</v>
      </c>
      <c r="C398" t="s">
        <v>2</v>
      </c>
      <c r="D398" t="s">
        <v>3</v>
      </c>
      <c r="E398" t="s">
        <v>4</v>
      </c>
      <c r="F398" t="s">
        <v>322</v>
      </c>
      <c r="G398" t="s">
        <v>323</v>
      </c>
      <c r="H398" t="s">
        <v>180</v>
      </c>
      <c r="I398" t="s">
        <v>181</v>
      </c>
      <c r="J398" t="s">
        <v>121</v>
      </c>
      <c r="K398" t="s">
        <v>137</v>
      </c>
      <c r="L398" t="s">
        <v>44</v>
      </c>
      <c r="M398" s="5">
        <v>45000</v>
      </c>
      <c r="N398" s="5">
        <v>-8300</v>
      </c>
      <c r="O398" s="5">
        <f t="shared" si="24"/>
        <v>36700</v>
      </c>
      <c r="P398" s="5">
        <v>-3700</v>
      </c>
      <c r="Q398" s="5">
        <f t="shared" si="25"/>
        <v>33000</v>
      </c>
      <c r="R398" s="5">
        <v>0</v>
      </c>
      <c r="S398" s="5">
        <v>33000</v>
      </c>
      <c r="T398" s="5">
        <v>0</v>
      </c>
      <c r="U398" s="5">
        <f t="shared" si="26"/>
        <v>3700</v>
      </c>
      <c r="V398" s="5">
        <f t="shared" si="27"/>
        <v>36700</v>
      </c>
      <c r="W398" s="5">
        <v>0</v>
      </c>
      <c r="X398" t="s">
        <v>182</v>
      </c>
    </row>
    <row r="399" spans="1:24" x14ac:dyDescent="0.2">
      <c r="A399" t="s">
        <v>0</v>
      </c>
      <c r="B399" t="s">
        <v>1</v>
      </c>
      <c r="C399" t="s">
        <v>2</v>
      </c>
      <c r="D399" t="s">
        <v>3</v>
      </c>
      <c r="E399" t="s">
        <v>4</v>
      </c>
      <c r="F399" t="s">
        <v>322</v>
      </c>
      <c r="G399" t="s">
        <v>323</v>
      </c>
      <c r="H399" t="s">
        <v>180</v>
      </c>
      <c r="I399" t="s">
        <v>183</v>
      </c>
      <c r="J399" t="s">
        <v>121</v>
      </c>
      <c r="K399" t="s">
        <v>149</v>
      </c>
      <c r="L399" t="s">
        <v>44</v>
      </c>
      <c r="M399" s="5">
        <v>3000</v>
      </c>
      <c r="N399" s="5">
        <v>0</v>
      </c>
      <c r="O399" s="5">
        <f t="shared" si="24"/>
        <v>3000</v>
      </c>
      <c r="P399" s="5">
        <v>-3000</v>
      </c>
      <c r="Q399" s="5">
        <f t="shared" si="25"/>
        <v>0</v>
      </c>
      <c r="R399" s="5">
        <v>0</v>
      </c>
      <c r="S399" s="5">
        <v>0</v>
      </c>
      <c r="T399" s="5">
        <v>0</v>
      </c>
      <c r="U399" s="5">
        <f t="shared" si="26"/>
        <v>3000</v>
      </c>
      <c r="V399" s="5">
        <f t="shared" si="27"/>
        <v>3000</v>
      </c>
      <c r="W399" s="5">
        <v>0</v>
      </c>
      <c r="X399" t="s">
        <v>329</v>
      </c>
    </row>
    <row r="400" spans="1:24" x14ac:dyDescent="0.2">
      <c r="A400" t="s">
        <v>0</v>
      </c>
      <c r="B400" t="s">
        <v>1</v>
      </c>
      <c r="C400" t="s">
        <v>2</v>
      </c>
      <c r="D400" t="s">
        <v>3</v>
      </c>
      <c r="E400" t="s">
        <v>4</v>
      </c>
      <c r="F400" t="s">
        <v>322</v>
      </c>
      <c r="G400" t="s">
        <v>323</v>
      </c>
      <c r="H400" t="s">
        <v>180</v>
      </c>
      <c r="I400" t="s">
        <v>183</v>
      </c>
      <c r="J400" t="s">
        <v>121</v>
      </c>
      <c r="K400" t="s">
        <v>137</v>
      </c>
      <c r="L400" t="s">
        <v>44</v>
      </c>
      <c r="M400" s="5">
        <v>50000</v>
      </c>
      <c r="N400" s="5">
        <v>0</v>
      </c>
      <c r="O400" s="5">
        <f t="shared" si="24"/>
        <v>50000</v>
      </c>
      <c r="P400" s="5">
        <v>-10000</v>
      </c>
      <c r="Q400" s="5">
        <f t="shared" si="25"/>
        <v>40000</v>
      </c>
      <c r="R400" s="5">
        <v>0</v>
      </c>
      <c r="S400" s="5">
        <v>40000</v>
      </c>
      <c r="T400" s="5">
        <v>12450</v>
      </c>
      <c r="U400" s="5">
        <f t="shared" si="26"/>
        <v>10000</v>
      </c>
      <c r="V400" s="5">
        <f t="shared" si="27"/>
        <v>37550</v>
      </c>
      <c r="W400" s="5">
        <v>0</v>
      </c>
      <c r="X400" t="s">
        <v>182</v>
      </c>
    </row>
    <row r="401" spans="1:24" x14ac:dyDescent="0.2">
      <c r="A401" t="s">
        <v>0</v>
      </c>
      <c r="B401" t="s">
        <v>1</v>
      </c>
      <c r="C401" t="s">
        <v>2</v>
      </c>
      <c r="D401" t="s">
        <v>3</v>
      </c>
      <c r="E401" t="s">
        <v>4</v>
      </c>
      <c r="F401" t="s">
        <v>322</v>
      </c>
      <c r="G401" t="s">
        <v>323</v>
      </c>
      <c r="H401" t="s">
        <v>180</v>
      </c>
      <c r="I401" t="s">
        <v>183</v>
      </c>
      <c r="J401" t="s">
        <v>121</v>
      </c>
      <c r="K401" t="s">
        <v>151</v>
      </c>
      <c r="L401" t="s">
        <v>44</v>
      </c>
      <c r="M401" s="5">
        <v>2000</v>
      </c>
      <c r="N401" s="5">
        <v>0</v>
      </c>
      <c r="O401" s="5">
        <f t="shared" si="24"/>
        <v>2000</v>
      </c>
      <c r="P401" s="5">
        <v>-2000</v>
      </c>
      <c r="Q401" s="5">
        <f t="shared" si="25"/>
        <v>0</v>
      </c>
      <c r="R401" s="5">
        <v>0</v>
      </c>
      <c r="S401" s="5">
        <v>0</v>
      </c>
      <c r="T401" s="5">
        <v>0</v>
      </c>
      <c r="U401" s="5">
        <f t="shared" si="26"/>
        <v>2000</v>
      </c>
      <c r="V401" s="5">
        <f t="shared" si="27"/>
        <v>2000</v>
      </c>
      <c r="W401" s="5">
        <v>0</v>
      </c>
      <c r="X401" t="s">
        <v>330</v>
      </c>
    </row>
    <row r="402" spans="1:24" x14ac:dyDescent="0.2">
      <c r="A402" t="s">
        <v>0</v>
      </c>
      <c r="B402" t="s">
        <v>1</v>
      </c>
      <c r="C402" t="s">
        <v>2</v>
      </c>
      <c r="D402" t="s">
        <v>3</v>
      </c>
      <c r="E402" t="s">
        <v>4</v>
      </c>
      <c r="F402" t="s">
        <v>322</v>
      </c>
      <c r="G402" t="s">
        <v>323</v>
      </c>
      <c r="H402" t="s">
        <v>180</v>
      </c>
      <c r="I402" t="s">
        <v>183</v>
      </c>
      <c r="J402" t="s">
        <v>121</v>
      </c>
      <c r="K402" t="s">
        <v>124</v>
      </c>
      <c r="L402" t="s">
        <v>44</v>
      </c>
      <c r="M402" s="5">
        <v>2000</v>
      </c>
      <c r="N402" s="5">
        <v>0</v>
      </c>
      <c r="O402" s="5">
        <f t="shared" si="24"/>
        <v>2000</v>
      </c>
      <c r="P402" s="5">
        <v>-2000</v>
      </c>
      <c r="Q402" s="5">
        <f t="shared" si="25"/>
        <v>0</v>
      </c>
      <c r="R402" s="5">
        <v>0</v>
      </c>
      <c r="S402" s="5">
        <v>0</v>
      </c>
      <c r="T402" s="5">
        <v>0</v>
      </c>
      <c r="U402" s="5">
        <f t="shared" si="26"/>
        <v>2000</v>
      </c>
      <c r="V402" s="5">
        <f t="shared" si="27"/>
        <v>2000</v>
      </c>
      <c r="W402" s="5">
        <v>0</v>
      </c>
      <c r="X402" t="s">
        <v>331</v>
      </c>
    </row>
    <row r="403" spans="1:24" x14ac:dyDescent="0.2">
      <c r="A403" t="s">
        <v>0</v>
      </c>
      <c r="B403" t="s">
        <v>1</v>
      </c>
      <c r="C403" t="s">
        <v>2</v>
      </c>
      <c r="D403" t="s">
        <v>3</v>
      </c>
      <c r="E403" t="s">
        <v>4</v>
      </c>
      <c r="F403" t="s">
        <v>322</v>
      </c>
      <c r="G403" t="s">
        <v>323</v>
      </c>
      <c r="H403" t="s">
        <v>180</v>
      </c>
      <c r="I403" t="s">
        <v>183</v>
      </c>
      <c r="J403" t="s">
        <v>121</v>
      </c>
      <c r="K403" t="s">
        <v>128</v>
      </c>
      <c r="L403" t="s">
        <v>44</v>
      </c>
      <c r="M403" s="5">
        <v>0</v>
      </c>
      <c r="N403" s="5">
        <v>8300</v>
      </c>
      <c r="O403" s="5">
        <f t="shared" si="24"/>
        <v>8300</v>
      </c>
      <c r="P403" s="5">
        <v>-8300</v>
      </c>
      <c r="Q403" s="5">
        <f t="shared" si="25"/>
        <v>0</v>
      </c>
      <c r="R403" s="5">
        <v>0</v>
      </c>
      <c r="S403" s="5">
        <v>0</v>
      </c>
      <c r="T403" s="5">
        <v>0</v>
      </c>
      <c r="U403" s="5">
        <f t="shared" si="26"/>
        <v>8300</v>
      </c>
      <c r="V403" s="5">
        <f t="shared" si="27"/>
        <v>8300</v>
      </c>
      <c r="W403" s="5">
        <v>0</v>
      </c>
      <c r="X403" t="s">
        <v>332</v>
      </c>
    </row>
    <row r="404" spans="1:24" x14ac:dyDescent="0.2">
      <c r="A404" t="s">
        <v>0</v>
      </c>
      <c r="B404" t="s">
        <v>1</v>
      </c>
      <c r="C404" t="s">
        <v>2</v>
      </c>
      <c r="D404" t="s">
        <v>3</v>
      </c>
      <c r="E404" t="s">
        <v>4</v>
      </c>
      <c r="F404" t="s">
        <v>322</v>
      </c>
      <c r="G404" t="s">
        <v>323</v>
      </c>
      <c r="H404" t="s">
        <v>180</v>
      </c>
      <c r="I404" t="s">
        <v>183</v>
      </c>
      <c r="J404" t="s">
        <v>121</v>
      </c>
      <c r="K404" t="s">
        <v>145</v>
      </c>
      <c r="L404" t="s">
        <v>44</v>
      </c>
      <c r="M404" s="5">
        <v>2000</v>
      </c>
      <c r="N404" s="5">
        <v>0</v>
      </c>
      <c r="O404" s="5">
        <f t="shared" si="24"/>
        <v>2000</v>
      </c>
      <c r="P404" s="5">
        <v>-2000</v>
      </c>
      <c r="Q404" s="5">
        <f t="shared" si="25"/>
        <v>0</v>
      </c>
      <c r="R404" s="5">
        <v>0</v>
      </c>
      <c r="S404" s="5">
        <v>0</v>
      </c>
      <c r="T404" s="5">
        <v>0</v>
      </c>
      <c r="U404" s="5">
        <f t="shared" si="26"/>
        <v>2000</v>
      </c>
      <c r="V404" s="5">
        <f t="shared" si="27"/>
        <v>2000</v>
      </c>
      <c r="W404" s="5">
        <v>0</v>
      </c>
      <c r="X404" t="s">
        <v>333</v>
      </c>
    </row>
    <row r="405" spans="1:24" x14ac:dyDescent="0.2">
      <c r="A405" t="s">
        <v>0</v>
      </c>
      <c r="B405" t="s">
        <v>1</v>
      </c>
      <c r="C405" t="s">
        <v>2</v>
      </c>
      <c r="D405" t="s">
        <v>3</v>
      </c>
      <c r="E405" t="s">
        <v>4</v>
      </c>
      <c r="F405" t="s">
        <v>322</v>
      </c>
      <c r="G405" t="s">
        <v>323</v>
      </c>
      <c r="H405" t="s">
        <v>180</v>
      </c>
      <c r="I405" t="s">
        <v>183</v>
      </c>
      <c r="J405" t="s">
        <v>121</v>
      </c>
      <c r="K405" t="s">
        <v>155</v>
      </c>
      <c r="L405" t="s">
        <v>44</v>
      </c>
      <c r="M405" s="5">
        <v>3000</v>
      </c>
      <c r="N405" s="5">
        <v>0</v>
      </c>
      <c r="O405" s="5">
        <f t="shared" si="24"/>
        <v>3000</v>
      </c>
      <c r="P405" s="5">
        <v>-3000</v>
      </c>
      <c r="Q405" s="5">
        <f t="shared" si="25"/>
        <v>0</v>
      </c>
      <c r="R405" s="5">
        <v>0</v>
      </c>
      <c r="S405" s="5">
        <v>0</v>
      </c>
      <c r="T405" s="5">
        <v>0</v>
      </c>
      <c r="U405" s="5">
        <f t="shared" si="26"/>
        <v>3000</v>
      </c>
      <c r="V405" s="5">
        <f t="shared" si="27"/>
        <v>3000</v>
      </c>
      <c r="W405" s="5">
        <v>0</v>
      </c>
      <c r="X405" t="s">
        <v>334</v>
      </c>
    </row>
    <row r="406" spans="1:24" x14ac:dyDescent="0.2">
      <c r="A406" t="s">
        <v>184</v>
      </c>
      <c r="B406" t="s">
        <v>185</v>
      </c>
      <c r="C406" t="s">
        <v>2</v>
      </c>
      <c r="D406" t="s">
        <v>3</v>
      </c>
      <c r="E406" t="s">
        <v>4</v>
      </c>
      <c r="F406" t="s">
        <v>322</v>
      </c>
      <c r="G406" t="s">
        <v>323</v>
      </c>
      <c r="H406" t="s">
        <v>186</v>
      </c>
      <c r="I406" t="s">
        <v>187</v>
      </c>
      <c r="J406" t="s">
        <v>121</v>
      </c>
      <c r="K406" t="s">
        <v>149</v>
      </c>
      <c r="L406" t="s">
        <v>44</v>
      </c>
      <c r="M406" s="5">
        <v>1000</v>
      </c>
      <c r="N406" s="5">
        <v>0</v>
      </c>
      <c r="O406" s="5">
        <f t="shared" si="24"/>
        <v>1000</v>
      </c>
      <c r="P406" s="5">
        <v>-1000</v>
      </c>
      <c r="Q406" s="5">
        <f t="shared" si="25"/>
        <v>0</v>
      </c>
      <c r="R406" s="5">
        <v>0</v>
      </c>
      <c r="S406" s="5">
        <v>0</v>
      </c>
      <c r="T406" s="5">
        <v>0</v>
      </c>
      <c r="U406" s="5">
        <f t="shared" si="26"/>
        <v>1000</v>
      </c>
      <c r="V406" s="5">
        <f t="shared" si="27"/>
        <v>1000</v>
      </c>
      <c r="W406" s="5">
        <v>0</v>
      </c>
      <c r="X406" t="s">
        <v>188</v>
      </c>
    </row>
    <row r="407" spans="1:24" x14ac:dyDescent="0.2">
      <c r="A407" t="s">
        <v>184</v>
      </c>
      <c r="B407" t="s">
        <v>185</v>
      </c>
      <c r="C407" t="s">
        <v>2</v>
      </c>
      <c r="D407" t="s">
        <v>3</v>
      </c>
      <c r="E407" t="s">
        <v>4</v>
      </c>
      <c r="F407" t="s">
        <v>322</v>
      </c>
      <c r="G407" t="s">
        <v>323</v>
      </c>
      <c r="H407" t="s">
        <v>186</v>
      </c>
      <c r="I407" t="s">
        <v>187</v>
      </c>
      <c r="J407" t="s">
        <v>121</v>
      </c>
      <c r="K407" t="s">
        <v>314</v>
      </c>
      <c r="L407" t="s">
        <v>44</v>
      </c>
      <c r="M407" s="5">
        <v>14000</v>
      </c>
      <c r="N407" s="5">
        <v>0</v>
      </c>
      <c r="O407" s="5">
        <f t="shared" si="24"/>
        <v>14000</v>
      </c>
      <c r="P407" s="5">
        <v>-14000</v>
      </c>
      <c r="Q407" s="5">
        <f t="shared" si="25"/>
        <v>0</v>
      </c>
      <c r="R407" s="5">
        <v>0</v>
      </c>
      <c r="S407" s="5">
        <v>0</v>
      </c>
      <c r="T407" s="5">
        <v>0</v>
      </c>
      <c r="U407" s="5">
        <f t="shared" si="26"/>
        <v>14000</v>
      </c>
      <c r="V407" s="5">
        <f t="shared" si="27"/>
        <v>14000</v>
      </c>
      <c r="W407" s="5">
        <v>0</v>
      </c>
      <c r="X407" t="s">
        <v>335</v>
      </c>
    </row>
    <row r="408" spans="1:24" x14ac:dyDescent="0.2">
      <c r="A408" t="s">
        <v>184</v>
      </c>
      <c r="B408" t="s">
        <v>185</v>
      </c>
      <c r="C408" t="s">
        <v>2</v>
      </c>
      <c r="D408" t="s">
        <v>3</v>
      </c>
      <c r="E408" t="s">
        <v>4</v>
      </c>
      <c r="F408" t="s">
        <v>322</v>
      </c>
      <c r="G408" t="s">
        <v>323</v>
      </c>
      <c r="H408" t="s">
        <v>186</v>
      </c>
      <c r="I408" t="s">
        <v>187</v>
      </c>
      <c r="J408" t="s">
        <v>121</v>
      </c>
      <c r="K408" t="s">
        <v>145</v>
      </c>
      <c r="L408" t="s">
        <v>44</v>
      </c>
      <c r="M408" s="5">
        <v>8000</v>
      </c>
      <c r="N408" s="5">
        <v>0</v>
      </c>
      <c r="O408" s="5">
        <f t="shared" si="24"/>
        <v>8000</v>
      </c>
      <c r="P408" s="5">
        <v>-8000</v>
      </c>
      <c r="Q408" s="5">
        <f t="shared" si="25"/>
        <v>0</v>
      </c>
      <c r="R408" s="5">
        <v>0</v>
      </c>
      <c r="S408" s="5">
        <v>0</v>
      </c>
      <c r="T408" s="5">
        <v>0</v>
      </c>
      <c r="U408" s="5">
        <f t="shared" si="26"/>
        <v>8000</v>
      </c>
      <c r="V408" s="5">
        <f t="shared" si="27"/>
        <v>8000</v>
      </c>
      <c r="W408" s="5">
        <v>0</v>
      </c>
      <c r="X408" t="s">
        <v>193</v>
      </c>
    </row>
    <row r="409" spans="1:24" x14ac:dyDescent="0.2">
      <c r="A409" t="s">
        <v>184</v>
      </c>
      <c r="B409" t="s">
        <v>185</v>
      </c>
      <c r="C409" t="s">
        <v>2</v>
      </c>
      <c r="D409" t="s">
        <v>3</v>
      </c>
      <c r="E409" t="s">
        <v>4</v>
      </c>
      <c r="F409" t="s">
        <v>322</v>
      </c>
      <c r="G409" t="s">
        <v>323</v>
      </c>
      <c r="H409" t="s">
        <v>186</v>
      </c>
      <c r="I409" t="s">
        <v>187</v>
      </c>
      <c r="J409" t="s">
        <v>121</v>
      </c>
      <c r="K409" t="s">
        <v>132</v>
      </c>
      <c r="L409" t="s">
        <v>44</v>
      </c>
      <c r="M409" s="5">
        <v>2000</v>
      </c>
      <c r="N409" s="5">
        <v>0</v>
      </c>
      <c r="O409" s="5">
        <f t="shared" si="24"/>
        <v>2000</v>
      </c>
      <c r="P409" s="5">
        <v>0</v>
      </c>
      <c r="Q409" s="5">
        <f t="shared" si="25"/>
        <v>2000</v>
      </c>
      <c r="R409" s="5">
        <v>0</v>
      </c>
      <c r="S409" s="5">
        <v>0</v>
      </c>
      <c r="T409" s="5">
        <v>0</v>
      </c>
      <c r="U409" s="5">
        <f t="shared" si="26"/>
        <v>2000</v>
      </c>
      <c r="V409" s="5">
        <f t="shared" si="27"/>
        <v>2000</v>
      </c>
      <c r="W409" s="5">
        <v>2000</v>
      </c>
      <c r="X409" t="s">
        <v>194</v>
      </c>
    </row>
    <row r="410" spans="1:24" x14ac:dyDescent="0.2">
      <c r="A410" t="s">
        <v>0</v>
      </c>
      <c r="B410" t="s">
        <v>1</v>
      </c>
      <c r="C410" t="s">
        <v>2</v>
      </c>
      <c r="D410" t="s">
        <v>3</v>
      </c>
      <c r="E410" t="s">
        <v>4</v>
      </c>
      <c r="F410" t="s">
        <v>322</v>
      </c>
      <c r="G410" t="s">
        <v>323</v>
      </c>
      <c r="H410" t="s">
        <v>195</v>
      </c>
      <c r="I410" t="s">
        <v>196</v>
      </c>
      <c r="J410" t="s">
        <v>121</v>
      </c>
      <c r="K410" t="s">
        <v>137</v>
      </c>
      <c r="L410" t="s">
        <v>44</v>
      </c>
      <c r="M410" s="5">
        <v>20000</v>
      </c>
      <c r="N410" s="5">
        <v>0</v>
      </c>
      <c r="O410" s="5">
        <f t="shared" si="24"/>
        <v>20000</v>
      </c>
      <c r="P410" s="5">
        <v>-20000</v>
      </c>
      <c r="Q410" s="5">
        <f t="shared" si="25"/>
        <v>0</v>
      </c>
      <c r="R410" s="5">
        <v>0</v>
      </c>
      <c r="S410" s="5">
        <v>0</v>
      </c>
      <c r="T410" s="5">
        <v>0</v>
      </c>
      <c r="U410" s="5">
        <f t="shared" si="26"/>
        <v>20000</v>
      </c>
      <c r="V410" s="5">
        <f t="shared" si="27"/>
        <v>20000</v>
      </c>
      <c r="W410" s="5">
        <v>0</v>
      </c>
      <c r="X410" t="s">
        <v>197</v>
      </c>
    </row>
    <row r="411" spans="1:24" x14ac:dyDescent="0.2">
      <c r="A411" t="s">
        <v>0</v>
      </c>
      <c r="B411" t="s">
        <v>1</v>
      </c>
      <c r="C411" t="s">
        <v>2</v>
      </c>
      <c r="D411" t="s">
        <v>3</v>
      </c>
      <c r="E411" t="s">
        <v>4</v>
      </c>
      <c r="F411" t="s">
        <v>322</v>
      </c>
      <c r="G411" t="s">
        <v>323</v>
      </c>
      <c r="H411" t="s">
        <v>195</v>
      </c>
      <c r="I411" t="s">
        <v>196</v>
      </c>
      <c r="J411" t="s">
        <v>121</v>
      </c>
      <c r="K411" t="s">
        <v>151</v>
      </c>
      <c r="L411" t="s">
        <v>44</v>
      </c>
      <c r="M411" s="5">
        <v>700</v>
      </c>
      <c r="N411" s="5">
        <v>0</v>
      </c>
      <c r="O411" s="5">
        <f t="shared" si="24"/>
        <v>700</v>
      </c>
      <c r="P411" s="5">
        <v>-700</v>
      </c>
      <c r="Q411" s="5">
        <f t="shared" si="25"/>
        <v>0</v>
      </c>
      <c r="R411" s="5">
        <v>0</v>
      </c>
      <c r="S411" s="5">
        <v>0</v>
      </c>
      <c r="T411" s="5">
        <v>0</v>
      </c>
      <c r="U411" s="5">
        <f t="shared" si="26"/>
        <v>700</v>
      </c>
      <c r="V411" s="5">
        <f t="shared" si="27"/>
        <v>700</v>
      </c>
      <c r="W411" s="5">
        <v>0</v>
      </c>
      <c r="X411" t="s">
        <v>336</v>
      </c>
    </row>
    <row r="412" spans="1:24" x14ac:dyDescent="0.2">
      <c r="A412" t="s">
        <v>0</v>
      </c>
      <c r="B412" t="s">
        <v>1</v>
      </c>
      <c r="C412" t="s">
        <v>2</v>
      </c>
      <c r="D412" t="s">
        <v>3</v>
      </c>
      <c r="E412" t="s">
        <v>4</v>
      </c>
      <c r="F412" t="s">
        <v>322</v>
      </c>
      <c r="G412" t="s">
        <v>323</v>
      </c>
      <c r="H412" t="s">
        <v>195</v>
      </c>
      <c r="I412" t="s">
        <v>196</v>
      </c>
      <c r="J412" t="s">
        <v>121</v>
      </c>
      <c r="K412" t="s">
        <v>124</v>
      </c>
      <c r="L412" t="s">
        <v>44</v>
      </c>
      <c r="M412" s="5">
        <v>14200</v>
      </c>
      <c r="N412" s="5">
        <v>0</v>
      </c>
      <c r="O412" s="5">
        <f t="shared" si="24"/>
        <v>14200</v>
      </c>
      <c r="P412" s="5">
        <v>-14200</v>
      </c>
      <c r="Q412" s="5">
        <f t="shared" si="25"/>
        <v>0</v>
      </c>
      <c r="R412" s="5">
        <v>0</v>
      </c>
      <c r="S412" s="5">
        <v>0</v>
      </c>
      <c r="T412" s="5">
        <v>0</v>
      </c>
      <c r="U412" s="5">
        <f t="shared" si="26"/>
        <v>14200</v>
      </c>
      <c r="V412" s="5">
        <f t="shared" si="27"/>
        <v>14200</v>
      </c>
      <c r="W412" s="5">
        <v>0</v>
      </c>
      <c r="X412" t="s">
        <v>337</v>
      </c>
    </row>
    <row r="413" spans="1:24" x14ac:dyDescent="0.2">
      <c r="A413" t="s">
        <v>0</v>
      </c>
      <c r="B413" t="s">
        <v>1</v>
      </c>
      <c r="C413" t="s">
        <v>2</v>
      </c>
      <c r="D413" t="s">
        <v>3</v>
      </c>
      <c r="E413" t="s">
        <v>4</v>
      </c>
      <c r="F413" t="s">
        <v>322</v>
      </c>
      <c r="G413" t="s">
        <v>323</v>
      </c>
      <c r="H413" t="s">
        <v>195</v>
      </c>
      <c r="I413" t="s">
        <v>196</v>
      </c>
      <c r="J413" t="s">
        <v>121</v>
      </c>
      <c r="K413" t="s">
        <v>128</v>
      </c>
      <c r="L413" t="s">
        <v>44</v>
      </c>
      <c r="M413" s="5">
        <v>28800</v>
      </c>
      <c r="N413" s="5">
        <v>0</v>
      </c>
      <c r="O413" s="5">
        <f t="shared" si="24"/>
        <v>28800</v>
      </c>
      <c r="P413" s="5">
        <v>-28800</v>
      </c>
      <c r="Q413" s="5">
        <f t="shared" si="25"/>
        <v>0</v>
      </c>
      <c r="R413" s="5">
        <v>0</v>
      </c>
      <c r="S413" s="5">
        <v>0</v>
      </c>
      <c r="T413" s="5">
        <v>0</v>
      </c>
      <c r="U413" s="5">
        <f t="shared" si="26"/>
        <v>28800</v>
      </c>
      <c r="V413" s="5">
        <f t="shared" si="27"/>
        <v>28800</v>
      </c>
      <c r="W413" s="5">
        <v>0</v>
      </c>
      <c r="X413" t="s">
        <v>338</v>
      </c>
    </row>
    <row r="414" spans="1:24" x14ac:dyDescent="0.2">
      <c r="A414" t="s">
        <v>0</v>
      </c>
      <c r="B414" t="s">
        <v>1</v>
      </c>
      <c r="C414" t="s">
        <v>2</v>
      </c>
      <c r="D414" t="s">
        <v>3</v>
      </c>
      <c r="E414" t="s">
        <v>4</v>
      </c>
      <c r="F414" t="s">
        <v>322</v>
      </c>
      <c r="G414" t="s">
        <v>323</v>
      </c>
      <c r="H414" t="s">
        <v>195</v>
      </c>
      <c r="I414" t="s">
        <v>196</v>
      </c>
      <c r="J414" t="s">
        <v>121</v>
      </c>
      <c r="K414" t="s">
        <v>145</v>
      </c>
      <c r="L414" t="s">
        <v>44</v>
      </c>
      <c r="M414" s="5">
        <v>11000</v>
      </c>
      <c r="N414" s="5">
        <v>0</v>
      </c>
      <c r="O414" s="5">
        <f t="shared" si="24"/>
        <v>11000</v>
      </c>
      <c r="P414" s="5">
        <v>-11000</v>
      </c>
      <c r="Q414" s="5">
        <f t="shared" si="25"/>
        <v>0</v>
      </c>
      <c r="R414" s="5">
        <v>0</v>
      </c>
      <c r="S414" s="5">
        <v>0</v>
      </c>
      <c r="T414" s="5">
        <v>0</v>
      </c>
      <c r="U414" s="5">
        <f t="shared" si="26"/>
        <v>11000</v>
      </c>
      <c r="V414" s="5">
        <f t="shared" si="27"/>
        <v>11000</v>
      </c>
      <c r="W414" s="5">
        <v>0</v>
      </c>
      <c r="X414" t="s">
        <v>198</v>
      </c>
    </row>
    <row r="415" spans="1:24" x14ac:dyDescent="0.2">
      <c r="A415" t="s">
        <v>0</v>
      </c>
      <c r="B415" t="s">
        <v>1</v>
      </c>
      <c r="C415" t="s">
        <v>2</v>
      </c>
      <c r="D415" t="s">
        <v>3</v>
      </c>
      <c r="E415" t="s">
        <v>4</v>
      </c>
      <c r="F415" t="s">
        <v>322</v>
      </c>
      <c r="G415" t="s">
        <v>323</v>
      </c>
      <c r="H415" t="s">
        <v>110</v>
      </c>
      <c r="I415" t="s">
        <v>199</v>
      </c>
      <c r="J415" t="s">
        <v>121</v>
      </c>
      <c r="K415" t="s">
        <v>137</v>
      </c>
      <c r="L415" t="s">
        <v>44</v>
      </c>
      <c r="M415" s="5">
        <v>3000</v>
      </c>
      <c r="N415" s="5">
        <v>0</v>
      </c>
      <c r="O415" s="5">
        <f t="shared" si="24"/>
        <v>3000</v>
      </c>
      <c r="P415" s="5">
        <v>-3000</v>
      </c>
      <c r="Q415" s="5">
        <f t="shared" si="25"/>
        <v>0</v>
      </c>
      <c r="R415" s="5">
        <v>0</v>
      </c>
      <c r="S415" s="5">
        <v>0</v>
      </c>
      <c r="T415" s="5">
        <v>0</v>
      </c>
      <c r="U415" s="5">
        <f t="shared" si="26"/>
        <v>3000</v>
      </c>
      <c r="V415" s="5">
        <f t="shared" si="27"/>
        <v>3000</v>
      </c>
      <c r="W415" s="5">
        <v>0</v>
      </c>
      <c r="X415" t="s">
        <v>201</v>
      </c>
    </row>
    <row r="416" spans="1:24" x14ac:dyDescent="0.2">
      <c r="A416" t="s">
        <v>0</v>
      </c>
      <c r="B416" t="s">
        <v>1</v>
      </c>
      <c r="C416" t="s">
        <v>2</v>
      </c>
      <c r="D416" t="s">
        <v>3</v>
      </c>
      <c r="E416" t="s">
        <v>4</v>
      </c>
      <c r="F416" t="s">
        <v>322</v>
      </c>
      <c r="G416" t="s">
        <v>323</v>
      </c>
      <c r="H416" t="s">
        <v>110</v>
      </c>
      <c r="I416" t="s">
        <v>199</v>
      </c>
      <c r="J416" t="s">
        <v>121</v>
      </c>
      <c r="K416" t="s">
        <v>124</v>
      </c>
      <c r="L416" t="s">
        <v>44</v>
      </c>
      <c r="M416" s="5">
        <v>21090.240000000002</v>
      </c>
      <c r="N416" s="5">
        <v>0</v>
      </c>
      <c r="O416" s="5">
        <f t="shared" si="24"/>
        <v>21090.240000000002</v>
      </c>
      <c r="P416" s="5">
        <v>-13243.29</v>
      </c>
      <c r="Q416" s="5">
        <f t="shared" si="25"/>
        <v>7846.9500000000007</v>
      </c>
      <c r="R416" s="5">
        <v>0</v>
      </c>
      <c r="S416" s="5">
        <v>1569.39</v>
      </c>
      <c r="T416" s="5">
        <v>1569.39</v>
      </c>
      <c r="U416" s="5">
        <f t="shared" si="26"/>
        <v>19520.850000000002</v>
      </c>
      <c r="V416" s="5">
        <f t="shared" si="27"/>
        <v>19520.850000000002</v>
      </c>
      <c r="W416" s="5">
        <v>6277.56</v>
      </c>
      <c r="X416" t="s">
        <v>202</v>
      </c>
    </row>
    <row r="417" spans="1:24" x14ac:dyDescent="0.2">
      <c r="A417" t="s">
        <v>0</v>
      </c>
      <c r="B417" t="s">
        <v>1</v>
      </c>
      <c r="C417" t="s">
        <v>2</v>
      </c>
      <c r="D417" t="s">
        <v>3</v>
      </c>
      <c r="E417" t="s">
        <v>4</v>
      </c>
      <c r="F417" t="s">
        <v>322</v>
      </c>
      <c r="G417" t="s">
        <v>323</v>
      </c>
      <c r="H417" t="s">
        <v>110</v>
      </c>
      <c r="I417" t="s">
        <v>199</v>
      </c>
      <c r="J417" t="s">
        <v>121</v>
      </c>
      <c r="K417" t="s">
        <v>128</v>
      </c>
      <c r="L417" t="s">
        <v>44</v>
      </c>
      <c r="M417" s="5">
        <v>37887.120000000003</v>
      </c>
      <c r="N417" s="5">
        <v>0</v>
      </c>
      <c r="O417" s="5">
        <f t="shared" si="24"/>
        <v>37887.120000000003</v>
      </c>
      <c r="P417" s="5">
        <v>-15786.3</v>
      </c>
      <c r="Q417" s="5">
        <f t="shared" si="25"/>
        <v>22100.820000000003</v>
      </c>
      <c r="R417" s="5">
        <v>22100.82</v>
      </c>
      <c r="S417" s="5">
        <v>0</v>
      </c>
      <c r="T417" s="5">
        <v>0</v>
      </c>
      <c r="U417" s="5">
        <f t="shared" si="26"/>
        <v>37887.120000000003</v>
      </c>
      <c r="V417" s="5">
        <f t="shared" si="27"/>
        <v>37887.120000000003</v>
      </c>
      <c r="W417" s="5">
        <v>0</v>
      </c>
      <c r="X417" t="s">
        <v>203</v>
      </c>
    </row>
    <row r="418" spans="1:24" x14ac:dyDescent="0.2">
      <c r="A418" t="s">
        <v>0</v>
      </c>
      <c r="B418" t="s">
        <v>1</v>
      </c>
      <c r="C418" t="s">
        <v>2</v>
      </c>
      <c r="D418" t="s">
        <v>3</v>
      </c>
      <c r="E418" t="s">
        <v>4</v>
      </c>
      <c r="F418" t="s">
        <v>322</v>
      </c>
      <c r="G418" t="s">
        <v>323</v>
      </c>
      <c r="H418" t="s">
        <v>110</v>
      </c>
      <c r="I418" t="s">
        <v>207</v>
      </c>
      <c r="J418" t="s">
        <v>121</v>
      </c>
      <c r="K418" t="s">
        <v>137</v>
      </c>
      <c r="L418" t="s">
        <v>44</v>
      </c>
      <c r="M418" s="5">
        <v>3908</v>
      </c>
      <c r="N418" s="5">
        <v>0</v>
      </c>
      <c r="O418" s="5">
        <f t="shared" si="24"/>
        <v>3908</v>
      </c>
      <c r="P418" s="5">
        <v>-3908</v>
      </c>
      <c r="Q418" s="5">
        <f t="shared" si="25"/>
        <v>0</v>
      </c>
      <c r="R418" s="5">
        <v>0</v>
      </c>
      <c r="S418" s="5">
        <v>0</v>
      </c>
      <c r="T418" s="5">
        <v>0</v>
      </c>
      <c r="U418" s="5">
        <f t="shared" si="26"/>
        <v>3908</v>
      </c>
      <c r="V418" s="5">
        <f t="shared" si="27"/>
        <v>3908</v>
      </c>
      <c r="W418" s="5">
        <v>0</v>
      </c>
      <c r="X418" t="s">
        <v>201</v>
      </c>
    </row>
    <row r="419" spans="1:24" x14ac:dyDescent="0.2">
      <c r="A419" t="s">
        <v>0</v>
      </c>
      <c r="B419" t="s">
        <v>1</v>
      </c>
      <c r="C419" t="s">
        <v>2</v>
      </c>
      <c r="D419" t="s">
        <v>3</v>
      </c>
      <c r="E419" t="s">
        <v>4</v>
      </c>
      <c r="F419" t="s">
        <v>322</v>
      </c>
      <c r="G419" t="s">
        <v>323</v>
      </c>
      <c r="H419" t="s">
        <v>110</v>
      </c>
      <c r="I419" t="s">
        <v>207</v>
      </c>
      <c r="J419" t="s">
        <v>121</v>
      </c>
      <c r="K419" t="s">
        <v>128</v>
      </c>
      <c r="L419" t="s">
        <v>44</v>
      </c>
      <c r="M419" s="5">
        <v>37887.120000000003</v>
      </c>
      <c r="N419" s="5">
        <v>0</v>
      </c>
      <c r="O419" s="5">
        <f t="shared" si="24"/>
        <v>37887.120000000003</v>
      </c>
      <c r="P419" s="5">
        <v>-15786.3</v>
      </c>
      <c r="Q419" s="5">
        <f t="shared" si="25"/>
        <v>22100.820000000003</v>
      </c>
      <c r="R419" s="5">
        <v>22100.82</v>
      </c>
      <c r="S419" s="5">
        <v>0</v>
      </c>
      <c r="T419" s="5">
        <v>0</v>
      </c>
      <c r="U419" s="5">
        <f t="shared" si="26"/>
        <v>37887.120000000003</v>
      </c>
      <c r="V419" s="5">
        <f t="shared" si="27"/>
        <v>37887.120000000003</v>
      </c>
      <c r="W419" s="5">
        <v>0</v>
      </c>
      <c r="X419" t="s">
        <v>203</v>
      </c>
    </row>
    <row r="420" spans="1:24" x14ac:dyDescent="0.2">
      <c r="A420" t="s">
        <v>0</v>
      </c>
      <c r="B420" t="s">
        <v>1</v>
      </c>
      <c r="C420" t="s">
        <v>2</v>
      </c>
      <c r="D420" t="s">
        <v>3</v>
      </c>
      <c r="E420" t="s">
        <v>4</v>
      </c>
      <c r="F420" t="s">
        <v>322</v>
      </c>
      <c r="G420" t="s">
        <v>323</v>
      </c>
      <c r="H420" t="s">
        <v>110</v>
      </c>
      <c r="I420" t="s">
        <v>207</v>
      </c>
      <c r="J420" t="s">
        <v>121</v>
      </c>
      <c r="K420" t="s">
        <v>155</v>
      </c>
      <c r="L420" t="s">
        <v>44</v>
      </c>
      <c r="M420" s="5">
        <v>1589</v>
      </c>
      <c r="N420" s="5">
        <v>0</v>
      </c>
      <c r="O420" s="5">
        <f t="shared" si="24"/>
        <v>1589</v>
      </c>
      <c r="P420" s="5">
        <v>-1589</v>
      </c>
      <c r="Q420" s="5">
        <f t="shared" si="25"/>
        <v>0</v>
      </c>
      <c r="R420" s="5">
        <v>0</v>
      </c>
      <c r="S420" s="5">
        <v>0</v>
      </c>
      <c r="T420" s="5">
        <v>0</v>
      </c>
      <c r="U420" s="5">
        <f t="shared" si="26"/>
        <v>1589</v>
      </c>
      <c r="V420" s="5">
        <f t="shared" si="27"/>
        <v>1589</v>
      </c>
      <c r="W420" s="5">
        <v>0</v>
      </c>
      <c r="X420" t="s">
        <v>206</v>
      </c>
    </row>
    <row r="421" spans="1:24" x14ac:dyDescent="0.2">
      <c r="A421" t="s">
        <v>0</v>
      </c>
      <c r="B421" t="s">
        <v>1</v>
      </c>
      <c r="C421" t="s">
        <v>2</v>
      </c>
      <c r="D421" t="s">
        <v>3</v>
      </c>
      <c r="E421" t="s">
        <v>4</v>
      </c>
      <c r="F421" t="s">
        <v>322</v>
      </c>
      <c r="G421" t="s">
        <v>323</v>
      </c>
      <c r="H421" t="s">
        <v>110</v>
      </c>
      <c r="I421" t="s">
        <v>111</v>
      </c>
      <c r="J421" t="s">
        <v>121</v>
      </c>
      <c r="K421" t="s">
        <v>149</v>
      </c>
      <c r="L421" t="s">
        <v>44</v>
      </c>
      <c r="M421" s="5">
        <v>2000</v>
      </c>
      <c r="N421" s="5">
        <v>0</v>
      </c>
      <c r="O421" s="5">
        <f t="shared" si="24"/>
        <v>2000</v>
      </c>
      <c r="P421" s="5">
        <v>-2000</v>
      </c>
      <c r="Q421" s="5">
        <f t="shared" si="25"/>
        <v>0</v>
      </c>
      <c r="R421" s="5">
        <v>0</v>
      </c>
      <c r="S421" s="5">
        <v>0</v>
      </c>
      <c r="T421" s="5">
        <v>0</v>
      </c>
      <c r="U421" s="5">
        <f t="shared" si="26"/>
        <v>2000</v>
      </c>
      <c r="V421" s="5">
        <f t="shared" si="27"/>
        <v>2000</v>
      </c>
      <c r="W421" s="5">
        <v>0</v>
      </c>
      <c r="X421" t="s">
        <v>200</v>
      </c>
    </row>
    <row r="422" spans="1:24" x14ac:dyDescent="0.2">
      <c r="A422" t="s">
        <v>0</v>
      </c>
      <c r="B422" t="s">
        <v>1</v>
      </c>
      <c r="C422" t="s">
        <v>2</v>
      </c>
      <c r="D422" t="s">
        <v>3</v>
      </c>
      <c r="E422" t="s">
        <v>4</v>
      </c>
      <c r="F422" t="s">
        <v>322</v>
      </c>
      <c r="G422" t="s">
        <v>323</v>
      </c>
      <c r="H422" t="s">
        <v>110</v>
      </c>
      <c r="I422" t="s">
        <v>111</v>
      </c>
      <c r="J422" t="s">
        <v>121</v>
      </c>
      <c r="K422" t="s">
        <v>137</v>
      </c>
      <c r="L422" t="s">
        <v>44</v>
      </c>
      <c r="M422" s="5">
        <v>3000</v>
      </c>
      <c r="N422" s="5">
        <v>0</v>
      </c>
      <c r="O422" s="5">
        <f t="shared" si="24"/>
        <v>3000</v>
      </c>
      <c r="P422" s="5">
        <v>-3000</v>
      </c>
      <c r="Q422" s="5">
        <f t="shared" si="25"/>
        <v>0</v>
      </c>
      <c r="R422" s="5">
        <v>0</v>
      </c>
      <c r="S422" s="5">
        <v>0</v>
      </c>
      <c r="T422" s="5">
        <v>0</v>
      </c>
      <c r="U422" s="5">
        <f t="shared" si="26"/>
        <v>3000</v>
      </c>
      <c r="V422" s="5">
        <f t="shared" si="27"/>
        <v>3000</v>
      </c>
      <c r="W422" s="5">
        <v>0</v>
      </c>
      <c r="X422" t="s">
        <v>201</v>
      </c>
    </row>
    <row r="423" spans="1:24" x14ac:dyDescent="0.2">
      <c r="A423" t="s">
        <v>0</v>
      </c>
      <c r="B423" t="s">
        <v>1</v>
      </c>
      <c r="C423" t="s">
        <v>2</v>
      </c>
      <c r="D423" t="s">
        <v>3</v>
      </c>
      <c r="E423" t="s">
        <v>4</v>
      </c>
      <c r="F423" t="s">
        <v>322</v>
      </c>
      <c r="G423" t="s">
        <v>323</v>
      </c>
      <c r="H423" t="s">
        <v>110</v>
      </c>
      <c r="I423" t="s">
        <v>111</v>
      </c>
      <c r="J423" t="s">
        <v>121</v>
      </c>
      <c r="K423" t="s">
        <v>128</v>
      </c>
      <c r="L423" t="s">
        <v>44</v>
      </c>
      <c r="M423" s="5">
        <v>18943.560000000001</v>
      </c>
      <c r="N423" s="5">
        <v>-12299.87</v>
      </c>
      <c r="O423" s="5">
        <f t="shared" si="24"/>
        <v>6643.6900000000005</v>
      </c>
      <c r="P423" s="5">
        <v>0</v>
      </c>
      <c r="Q423" s="5">
        <f t="shared" si="25"/>
        <v>6643.6900000000005</v>
      </c>
      <c r="R423" s="5">
        <v>0</v>
      </c>
      <c r="S423" s="5">
        <v>0</v>
      </c>
      <c r="T423" s="5">
        <v>0</v>
      </c>
      <c r="U423" s="5">
        <f t="shared" si="26"/>
        <v>6643.6900000000005</v>
      </c>
      <c r="V423" s="5">
        <f t="shared" si="27"/>
        <v>6643.6900000000005</v>
      </c>
      <c r="W423" s="5">
        <v>6643.69</v>
      </c>
      <c r="X423" t="s">
        <v>203</v>
      </c>
    </row>
    <row r="424" spans="1:24" x14ac:dyDescent="0.2">
      <c r="A424" t="s">
        <v>0</v>
      </c>
      <c r="B424" t="s">
        <v>1</v>
      </c>
      <c r="C424" t="s">
        <v>2</v>
      </c>
      <c r="D424" t="s">
        <v>3</v>
      </c>
      <c r="E424" t="s">
        <v>4</v>
      </c>
      <c r="F424" t="s">
        <v>322</v>
      </c>
      <c r="G424" t="s">
        <v>323</v>
      </c>
      <c r="H424" t="s">
        <v>208</v>
      </c>
      <c r="I424" t="s">
        <v>209</v>
      </c>
      <c r="J424" t="s">
        <v>121</v>
      </c>
      <c r="K424" t="s">
        <v>157</v>
      </c>
      <c r="L424" t="s">
        <v>44</v>
      </c>
      <c r="M424" s="5">
        <v>300</v>
      </c>
      <c r="N424" s="5">
        <v>0</v>
      </c>
      <c r="O424" s="5">
        <f t="shared" si="24"/>
        <v>300</v>
      </c>
      <c r="P424" s="5">
        <v>-300</v>
      </c>
      <c r="Q424" s="5">
        <f t="shared" si="25"/>
        <v>0</v>
      </c>
      <c r="R424" s="5">
        <v>0</v>
      </c>
      <c r="S424" s="5">
        <v>0</v>
      </c>
      <c r="T424" s="5">
        <v>0</v>
      </c>
      <c r="U424" s="5">
        <f t="shared" si="26"/>
        <v>300</v>
      </c>
      <c r="V424" s="5">
        <f t="shared" si="27"/>
        <v>300</v>
      </c>
      <c r="W424" s="5">
        <v>0</v>
      </c>
      <c r="X424" t="s">
        <v>339</v>
      </c>
    </row>
    <row r="425" spans="1:24" x14ac:dyDescent="0.2">
      <c r="A425" t="s">
        <v>0</v>
      </c>
      <c r="B425" t="s">
        <v>1</v>
      </c>
      <c r="C425" t="s">
        <v>2</v>
      </c>
      <c r="D425" t="s">
        <v>3</v>
      </c>
      <c r="E425" t="s">
        <v>4</v>
      </c>
      <c r="F425" t="s">
        <v>322</v>
      </c>
      <c r="G425" t="s">
        <v>323</v>
      </c>
      <c r="H425" t="s">
        <v>208</v>
      </c>
      <c r="I425" t="s">
        <v>209</v>
      </c>
      <c r="J425" t="s">
        <v>121</v>
      </c>
      <c r="K425" t="s">
        <v>137</v>
      </c>
      <c r="L425" t="s">
        <v>44</v>
      </c>
      <c r="M425" s="5">
        <v>800</v>
      </c>
      <c r="N425" s="5">
        <v>0</v>
      </c>
      <c r="O425" s="5">
        <f t="shared" si="24"/>
        <v>800</v>
      </c>
      <c r="P425" s="5">
        <v>-800</v>
      </c>
      <c r="Q425" s="5">
        <f t="shared" si="25"/>
        <v>0</v>
      </c>
      <c r="R425" s="5">
        <v>0</v>
      </c>
      <c r="S425" s="5">
        <v>0</v>
      </c>
      <c r="T425" s="5">
        <v>0</v>
      </c>
      <c r="U425" s="5">
        <f t="shared" si="26"/>
        <v>800</v>
      </c>
      <c r="V425" s="5">
        <f t="shared" si="27"/>
        <v>800</v>
      </c>
      <c r="W425" s="5">
        <v>0</v>
      </c>
      <c r="X425" t="s">
        <v>340</v>
      </c>
    </row>
    <row r="426" spans="1:24" x14ac:dyDescent="0.2">
      <c r="A426" t="s">
        <v>0</v>
      </c>
      <c r="B426" t="s">
        <v>1</v>
      </c>
      <c r="C426" t="s">
        <v>2</v>
      </c>
      <c r="D426" t="s">
        <v>3</v>
      </c>
      <c r="E426" t="s">
        <v>4</v>
      </c>
      <c r="F426" t="s">
        <v>322</v>
      </c>
      <c r="G426" t="s">
        <v>323</v>
      </c>
      <c r="H426" t="s">
        <v>208</v>
      </c>
      <c r="I426" t="s">
        <v>209</v>
      </c>
      <c r="J426" t="s">
        <v>121</v>
      </c>
      <c r="K426" t="s">
        <v>175</v>
      </c>
      <c r="L426" t="s">
        <v>44</v>
      </c>
      <c r="M426" s="5">
        <v>4700</v>
      </c>
      <c r="N426" s="5">
        <v>0</v>
      </c>
      <c r="O426" s="5">
        <f t="shared" si="24"/>
        <v>4700</v>
      </c>
      <c r="P426" s="5">
        <v>-4700</v>
      </c>
      <c r="Q426" s="5">
        <f t="shared" si="25"/>
        <v>0</v>
      </c>
      <c r="R426" s="5">
        <v>0</v>
      </c>
      <c r="S426" s="5">
        <v>0</v>
      </c>
      <c r="T426" s="5">
        <v>0</v>
      </c>
      <c r="U426" s="5">
        <f t="shared" si="26"/>
        <v>4700</v>
      </c>
      <c r="V426" s="5">
        <f t="shared" si="27"/>
        <v>4700</v>
      </c>
      <c r="W426" s="5">
        <v>0</v>
      </c>
      <c r="X426" t="s">
        <v>210</v>
      </c>
    </row>
    <row r="427" spans="1:24" x14ac:dyDescent="0.2">
      <c r="A427" t="s">
        <v>117</v>
      </c>
      <c r="B427" t="s">
        <v>118</v>
      </c>
      <c r="C427" t="s">
        <v>2</v>
      </c>
      <c r="D427" t="s">
        <v>3</v>
      </c>
      <c r="E427" t="s">
        <v>4</v>
      </c>
      <c r="F427" t="s">
        <v>322</v>
      </c>
      <c r="G427" t="s">
        <v>323</v>
      </c>
      <c r="H427" t="s">
        <v>211</v>
      </c>
      <c r="I427" t="s">
        <v>212</v>
      </c>
      <c r="J427" t="s">
        <v>121</v>
      </c>
      <c r="K427" t="s">
        <v>149</v>
      </c>
      <c r="L427" t="s">
        <v>44</v>
      </c>
      <c r="M427" s="5">
        <v>100</v>
      </c>
      <c r="N427" s="5">
        <v>0</v>
      </c>
      <c r="O427" s="5">
        <f t="shared" si="24"/>
        <v>100</v>
      </c>
      <c r="P427" s="5">
        <v>-100</v>
      </c>
      <c r="Q427" s="5">
        <f t="shared" si="25"/>
        <v>0</v>
      </c>
      <c r="R427" s="5">
        <v>0</v>
      </c>
      <c r="S427" s="5">
        <v>0</v>
      </c>
      <c r="T427" s="5">
        <v>0</v>
      </c>
      <c r="U427" s="5">
        <f t="shared" si="26"/>
        <v>100</v>
      </c>
      <c r="V427" s="5">
        <f t="shared" si="27"/>
        <v>100</v>
      </c>
      <c r="W427" s="5">
        <v>0</v>
      </c>
      <c r="X427" t="s">
        <v>213</v>
      </c>
    </row>
    <row r="428" spans="1:24" x14ac:dyDescent="0.2">
      <c r="A428" t="s">
        <v>117</v>
      </c>
      <c r="B428" t="s">
        <v>118</v>
      </c>
      <c r="C428" t="s">
        <v>2</v>
      </c>
      <c r="D428" t="s">
        <v>3</v>
      </c>
      <c r="E428" t="s">
        <v>4</v>
      </c>
      <c r="F428" t="s">
        <v>322</v>
      </c>
      <c r="G428" t="s">
        <v>323</v>
      </c>
      <c r="H428" t="s">
        <v>211</v>
      </c>
      <c r="I428" t="s">
        <v>212</v>
      </c>
      <c r="J428" t="s">
        <v>121</v>
      </c>
      <c r="K428" t="s">
        <v>214</v>
      </c>
      <c r="L428" t="s">
        <v>44</v>
      </c>
      <c r="M428" s="5">
        <v>300</v>
      </c>
      <c r="N428" s="5">
        <v>0</v>
      </c>
      <c r="O428" s="5">
        <f t="shared" si="24"/>
        <v>300</v>
      </c>
      <c r="P428" s="5">
        <v>0</v>
      </c>
      <c r="Q428" s="5">
        <f t="shared" si="25"/>
        <v>300</v>
      </c>
      <c r="R428" s="5">
        <v>0</v>
      </c>
      <c r="S428" s="5">
        <v>0</v>
      </c>
      <c r="T428" s="5">
        <v>0</v>
      </c>
      <c r="U428" s="5">
        <f t="shared" si="26"/>
        <v>300</v>
      </c>
      <c r="V428" s="5">
        <f t="shared" si="27"/>
        <v>300</v>
      </c>
      <c r="W428" s="5">
        <v>300</v>
      </c>
      <c r="X428" t="s">
        <v>215</v>
      </c>
    </row>
    <row r="429" spans="1:24" x14ac:dyDescent="0.2">
      <c r="A429" t="s">
        <v>117</v>
      </c>
      <c r="B429" t="s">
        <v>118</v>
      </c>
      <c r="C429" t="s">
        <v>2</v>
      </c>
      <c r="D429" t="s">
        <v>3</v>
      </c>
      <c r="E429" t="s">
        <v>4</v>
      </c>
      <c r="F429" t="s">
        <v>322</v>
      </c>
      <c r="G429" t="s">
        <v>323</v>
      </c>
      <c r="H429" t="s">
        <v>211</v>
      </c>
      <c r="I429" t="s">
        <v>212</v>
      </c>
      <c r="J429" t="s">
        <v>121</v>
      </c>
      <c r="K429" t="s">
        <v>173</v>
      </c>
      <c r="L429" t="s">
        <v>44</v>
      </c>
      <c r="M429" s="5">
        <v>4000</v>
      </c>
      <c r="N429" s="5">
        <v>0</v>
      </c>
      <c r="O429" s="5">
        <f t="shared" si="24"/>
        <v>4000</v>
      </c>
      <c r="P429" s="5">
        <v>0</v>
      </c>
      <c r="Q429" s="5">
        <f t="shared" si="25"/>
        <v>4000</v>
      </c>
      <c r="R429" s="5">
        <v>0</v>
      </c>
      <c r="S429" s="5">
        <v>0</v>
      </c>
      <c r="T429" s="5">
        <v>0</v>
      </c>
      <c r="U429" s="5">
        <f t="shared" si="26"/>
        <v>4000</v>
      </c>
      <c r="V429" s="5">
        <f t="shared" si="27"/>
        <v>4000</v>
      </c>
      <c r="W429" s="5">
        <v>4000</v>
      </c>
      <c r="X429" t="s">
        <v>341</v>
      </c>
    </row>
    <row r="430" spans="1:24" x14ac:dyDescent="0.2">
      <c r="A430" t="s">
        <v>117</v>
      </c>
      <c r="B430" t="s">
        <v>118</v>
      </c>
      <c r="C430" t="s">
        <v>2</v>
      </c>
      <c r="D430" t="s">
        <v>3</v>
      </c>
      <c r="E430" t="s">
        <v>4</v>
      </c>
      <c r="F430" t="s">
        <v>322</v>
      </c>
      <c r="G430" t="s">
        <v>323</v>
      </c>
      <c r="H430" t="s">
        <v>211</v>
      </c>
      <c r="I430" t="s">
        <v>212</v>
      </c>
      <c r="J430" t="s">
        <v>121</v>
      </c>
      <c r="K430" t="s">
        <v>178</v>
      </c>
      <c r="L430" t="s">
        <v>44</v>
      </c>
      <c r="M430" s="5">
        <v>900</v>
      </c>
      <c r="N430" s="5">
        <v>0</v>
      </c>
      <c r="O430" s="5">
        <f t="shared" si="24"/>
        <v>900</v>
      </c>
      <c r="P430" s="5">
        <v>-900</v>
      </c>
      <c r="Q430" s="5">
        <f t="shared" si="25"/>
        <v>0</v>
      </c>
      <c r="R430" s="5">
        <v>0</v>
      </c>
      <c r="S430" s="5">
        <v>0</v>
      </c>
      <c r="T430" s="5">
        <v>0</v>
      </c>
      <c r="U430" s="5">
        <f t="shared" si="26"/>
        <v>900</v>
      </c>
      <c r="V430" s="5">
        <f t="shared" si="27"/>
        <v>900</v>
      </c>
      <c r="W430" s="5">
        <v>0</v>
      </c>
      <c r="X430" t="s">
        <v>217</v>
      </c>
    </row>
    <row r="431" spans="1:24" x14ac:dyDescent="0.2">
      <c r="A431" t="s">
        <v>117</v>
      </c>
      <c r="B431" t="s">
        <v>118</v>
      </c>
      <c r="C431" t="s">
        <v>2</v>
      </c>
      <c r="D431" t="s">
        <v>3</v>
      </c>
      <c r="E431" t="s">
        <v>4</v>
      </c>
      <c r="F431" t="s">
        <v>322</v>
      </c>
      <c r="G431" t="s">
        <v>323</v>
      </c>
      <c r="H431" t="s">
        <v>211</v>
      </c>
      <c r="I431" t="s">
        <v>212</v>
      </c>
      <c r="J431" t="s">
        <v>121</v>
      </c>
      <c r="K431" t="s">
        <v>175</v>
      </c>
      <c r="L431" t="s">
        <v>44</v>
      </c>
      <c r="M431" s="5">
        <v>2500</v>
      </c>
      <c r="N431" s="5">
        <v>0</v>
      </c>
      <c r="O431" s="5">
        <f t="shared" si="24"/>
        <v>2500</v>
      </c>
      <c r="P431" s="5">
        <v>-2500</v>
      </c>
      <c r="Q431" s="5">
        <f t="shared" si="25"/>
        <v>0</v>
      </c>
      <c r="R431" s="5">
        <v>0</v>
      </c>
      <c r="S431" s="5">
        <v>0</v>
      </c>
      <c r="T431" s="5">
        <v>0</v>
      </c>
      <c r="U431" s="5">
        <f t="shared" si="26"/>
        <v>2500</v>
      </c>
      <c r="V431" s="5">
        <f t="shared" si="27"/>
        <v>2500</v>
      </c>
      <c r="W431" s="5">
        <v>0</v>
      </c>
      <c r="X431" t="s">
        <v>222</v>
      </c>
    </row>
    <row r="432" spans="1:24" x14ac:dyDescent="0.2">
      <c r="A432" t="s">
        <v>117</v>
      </c>
      <c r="B432" t="s">
        <v>118</v>
      </c>
      <c r="C432" t="s">
        <v>2</v>
      </c>
      <c r="D432" t="s">
        <v>3</v>
      </c>
      <c r="E432" t="s">
        <v>4</v>
      </c>
      <c r="F432" t="s">
        <v>322</v>
      </c>
      <c r="G432" t="s">
        <v>323</v>
      </c>
      <c r="H432" t="s">
        <v>211</v>
      </c>
      <c r="I432" t="s">
        <v>212</v>
      </c>
      <c r="J432" t="s">
        <v>121</v>
      </c>
      <c r="K432" t="s">
        <v>168</v>
      </c>
      <c r="L432" t="s">
        <v>44</v>
      </c>
      <c r="M432" s="5">
        <v>4500</v>
      </c>
      <c r="N432" s="5">
        <v>0</v>
      </c>
      <c r="O432" s="5">
        <f t="shared" si="24"/>
        <v>4500</v>
      </c>
      <c r="P432" s="5">
        <v>-2500</v>
      </c>
      <c r="Q432" s="5">
        <f t="shared" si="25"/>
        <v>2000</v>
      </c>
      <c r="R432" s="5">
        <v>0</v>
      </c>
      <c r="S432" s="5">
        <v>0</v>
      </c>
      <c r="T432" s="5">
        <v>0</v>
      </c>
      <c r="U432" s="5">
        <f t="shared" si="26"/>
        <v>4500</v>
      </c>
      <c r="V432" s="5">
        <f t="shared" si="27"/>
        <v>4500</v>
      </c>
      <c r="W432" s="5">
        <v>2000</v>
      </c>
      <c r="X432" t="s">
        <v>321</v>
      </c>
    </row>
    <row r="433" spans="1:24" x14ac:dyDescent="0.2">
      <c r="A433" t="s">
        <v>117</v>
      </c>
      <c r="B433" t="s">
        <v>118</v>
      </c>
      <c r="C433" t="s">
        <v>2</v>
      </c>
      <c r="D433" t="s">
        <v>3</v>
      </c>
      <c r="E433" t="s">
        <v>4</v>
      </c>
      <c r="F433" t="s">
        <v>322</v>
      </c>
      <c r="G433" t="s">
        <v>323</v>
      </c>
      <c r="H433" t="s">
        <v>211</v>
      </c>
      <c r="I433" t="s">
        <v>212</v>
      </c>
      <c r="J433" t="s">
        <v>121</v>
      </c>
      <c r="K433" t="s">
        <v>342</v>
      </c>
      <c r="L433" t="s">
        <v>44</v>
      </c>
      <c r="M433" s="5">
        <v>3200</v>
      </c>
      <c r="N433" s="5">
        <v>0</v>
      </c>
      <c r="O433" s="5">
        <f t="shared" si="24"/>
        <v>3200</v>
      </c>
      <c r="P433" s="5">
        <v>-3200</v>
      </c>
      <c r="Q433" s="5">
        <f t="shared" si="25"/>
        <v>0</v>
      </c>
      <c r="R433" s="5">
        <v>0</v>
      </c>
      <c r="S433" s="5">
        <v>0</v>
      </c>
      <c r="T433" s="5">
        <v>0</v>
      </c>
      <c r="U433" s="5">
        <f t="shared" si="26"/>
        <v>3200</v>
      </c>
      <c r="V433" s="5">
        <f t="shared" si="27"/>
        <v>3200</v>
      </c>
      <c r="W433" s="5">
        <v>0</v>
      </c>
      <c r="X433" t="s">
        <v>343</v>
      </c>
    </row>
    <row r="434" spans="1:24" x14ac:dyDescent="0.2">
      <c r="A434" t="s">
        <v>117</v>
      </c>
      <c r="B434" t="s">
        <v>118</v>
      </c>
      <c r="C434" t="s">
        <v>2</v>
      </c>
      <c r="D434" t="s">
        <v>3</v>
      </c>
      <c r="E434" t="s">
        <v>4</v>
      </c>
      <c r="F434" t="s">
        <v>322</v>
      </c>
      <c r="G434" t="s">
        <v>323</v>
      </c>
      <c r="H434" t="s">
        <v>211</v>
      </c>
      <c r="I434" t="s">
        <v>220</v>
      </c>
      <c r="J434" t="s">
        <v>121</v>
      </c>
      <c r="K434" t="s">
        <v>178</v>
      </c>
      <c r="L434" t="s">
        <v>44</v>
      </c>
      <c r="M434" s="5">
        <v>200</v>
      </c>
      <c r="N434" s="5">
        <v>0</v>
      </c>
      <c r="O434" s="5">
        <f t="shared" si="24"/>
        <v>200</v>
      </c>
      <c r="P434" s="5">
        <v>0</v>
      </c>
      <c r="Q434" s="5">
        <f t="shared" si="25"/>
        <v>200</v>
      </c>
      <c r="R434" s="5">
        <v>0</v>
      </c>
      <c r="S434" s="5">
        <v>0</v>
      </c>
      <c r="T434" s="5">
        <v>0</v>
      </c>
      <c r="U434" s="5">
        <f t="shared" si="26"/>
        <v>200</v>
      </c>
      <c r="V434" s="5">
        <f t="shared" si="27"/>
        <v>200</v>
      </c>
      <c r="W434" s="5">
        <v>200</v>
      </c>
      <c r="X434" t="s">
        <v>217</v>
      </c>
    </row>
    <row r="435" spans="1:24" x14ac:dyDescent="0.2">
      <c r="A435" t="s">
        <v>117</v>
      </c>
      <c r="B435" t="s">
        <v>118</v>
      </c>
      <c r="C435" t="s">
        <v>2</v>
      </c>
      <c r="D435" t="s">
        <v>3</v>
      </c>
      <c r="E435" t="s">
        <v>4</v>
      </c>
      <c r="F435" t="s">
        <v>322</v>
      </c>
      <c r="G435" t="s">
        <v>323</v>
      </c>
      <c r="H435" t="s">
        <v>211</v>
      </c>
      <c r="I435" t="s">
        <v>220</v>
      </c>
      <c r="J435" t="s">
        <v>121</v>
      </c>
      <c r="K435" t="s">
        <v>218</v>
      </c>
      <c r="L435" t="s">
        <v>44</v>
      </c>
      <c r="M435" s="5">
        <v>500</v>
      </c>
      <c r="N435" s="5">
        <v>0</v>
      </c>
      <c r="O435" s="5">
        <f t="shared" si="24"/>
        <v>500</v>
      </c>
      <c r="P435" s="5">
        <v>0</v>
      </c>
      <c r="Q435" s="5">
        <f t="shared" si="25"/>
        <v>500</v>
      </c>
      <c r="R435" s="5">
        <v>500</v>
      </c>
      <c r="S435" s="5">
        <v>0</v>
      </c>
      <c r="T435" s="5">
        <v>0</v>
      </c>
      <c r="U435" s="5">
        <f t="shared" si="26"/>
        <v>500</v>
      </c>
      <c r="V435" s="5">
        <f t="shared" si="27"/>
        <v>500</v>
      </c>
      <c r="W435" s="5">
        <v>0</v>
      </c>
      <c r="X435" t="s">
        <v>219</v>
      </c>
    </row>
    <row r="436" spans="1:24" x14ac:dyDescent="0.2">
      <c r="A436" t="s">
        <v>117</v>
      </c>
      <c r="B436" t="s">
        <v>118</v>
      </c>
      <c r="C436" t="s">
        <v>2</v>
      </c>
      <c r="D436" t="s">
        <v>3</v>
      </c>
      <c r="E436" t="s">
        <v>4</v>
      </c>
      <c r="F436" t="s">
        <v>322</v>
      </c>
      <c r="G436" t="s">
        <v>323</v>
      </c>
      <c r="H436" t="s">
        <v>211</v>
      </c>
      <c r="I436" t="s">
        <v>220</v>
      </c>
      <c r="J436" t="s">
        <v>121</v>
      </c>
      <c r="K436" t="s">
        <v>175</v>
      </c>
      <c r="L436" t="s">
        <v>44</v>
      </c>
      <c r="M436" s="5">
        <v>4300</v>
      </c>
      <c r="N436" s="5">
        <v>0</v>
      </c>
      <c r="O436" s="5">
        <f t="shared" si="24"/>
        <v>4300</v>
      </c>
      <c r="P436" s="5">
        <v>-4300</v>
      </c>
      <c r="Q436" s="5">
        <f t="shared" si="25"/>
        <v>0</v>
      </c>
      <c r="R436" s="5">
        <v>0</v>
      </c>
      <c r="S436" s="5">
        <v>0</v>
      </c>
      <c r="T436" s="5">
        <v>0</v>
      </c>
      <c r="U436" s="5">
        <f t="shared" si="26"/>
        <v>4300</v>
      </c>
      <c r="V436" s="5">
        <f t="shared" si="27"/>
        <v>4300</v>
      </c>
      <c r="W436" s="5">
        <v>0</v>
      </c>
      <c r="X436" t="s">
        <v>222</v>
      </c>
    </row>
    <row r="437" spans="1:24" x14ac:dyDescent="0.2">
      <c r="A437" t="s">
        <v>117</v>
      </c>
      <c r="B437" t="s">
        <v>118</v>
      </c>
      <c r="C437" t="s">
        <v>2</v>
      </c>
      <c r="D437" t="s">
        <v>3</v>
      </c>
      <c r="E437" t="s">
        <v>4</v>
      </c>
      <c r="F437" t="s">
        <v>322</v>
      </c>
      <c r="G437" t="s">
        <v>323</v>
      </c>
      <c r="H437" t="s">
        <v>119</v>
      </c>
      <c r="I437" t="s">
        <v>120</v>
      </c>
      <c r="J437" t="s">
        <v>223</v>
      </c>
      <c r="K437" t="s">
        <v>224</v>
      </c>
      <c r="L437" t="s">
        <v>44</v>
      </c>
      <c r="M437" s="5">
        <v>50000</v>
      </c>
      <c r="N437" s="5">
        <v>0</v>
      </c>
      <c r="O437" s="5">
        <f t="shared" si="24"/>
        <v>50000</v>
      </c>
      <c r="P437" s="5">
        <v>-50000</v>
      </c>
      <c r="Q437" s="5">
        <f t="shared" si="25"/>
        <v>0</v>
      </c>
      <c r="R437" s="5">
        <v>0</v>
      </c>
      <c r="S437" s="5">
        <v>0</v>
      </c>
      <c r="T437" s="5">
        <v>0</v>
      </c>
      <c r="U437" s="5">
        <f t="shared" si="26"/>
        <v>50000</v>
      </c>
      <c r="V437" s="5">
        <f t="shared" si="27"/>
        <v>50000</v>
      </c>
      <c r="W437" s="5">
        <v>0</v>
      </c>
      <c r="X437" t="s">
        <v>225</v>
      </c>
    </row>
    <row r="438" spans="1:24" x14ac:dyDescent="0.2">
      <c r="A438" t="s">
        <v>0</v>
      </c>
      <c r="B438" t="s">
        <v>1</v>
      </c>
      <c r="C438" t="s">
        <v>2</v>
      </c>
      <c r="D438" t="s">
        <v>3</v>
      </c>
      <c r="E438" t="s">
        <v>4</v>
      </c>
      <c r="F438" t="s">
        <v>322</v>
      </c>
      <c r="G438" t="s">
        <v>323</v>
      </c>
      <c r="H438" t="s">
        <v>95</v>
      </c>
      <c r="I438" t="s">
        <v>136</v>
      </c>
      <c r="J438" t="s">
        <v>223</v>
      </c>
      <c r="K438" t="s">
        <v>226</v>
      </c>
      <c r="L438" t="s">
        <v>44</v>
      </c>
      <c r="M438" s="5">
        <v>2125517.42</v>
      </c>
      <c r="N438" s="5">
        <v>-254208.4</v>
      </c>
      <c r="O438" s="5">
        <f t="shared" si="24"/>
        <v>1871309.02</v>
      </c>
      <c r="P438" s="5">
        <v>-90000</v>
      </c>
      <c r="Q438" s="5">
        <f t="shared" si="25"/>
        <v>1781309.02</v>
      </c>
      <c r="R438" s="5">
        <v>1322204.1399999999</v>
      </c>
      <c r="S438" s="5">
        <v>83055.649999999994</v>
      </c>
      <c r="T438" s="5">
        <v>83055.649999999994</v>
      </c>
      <c r="U438" s="5">
        <f t="shared" si="26"/>
        <v>1788253.37</v>
      </c>
      <c r="V438" s="5">
        <f t="shared" si="27"/>
        <v>1788253.37</v>
      </c>
      <c r="W438" s="5">
        <v>376049.23</v>
      </c>
      <c r="X438" t="s">
        <v>227</v>
      </c>
    </row>
    <row r="439" spans="1:24" x14ac:dyDescent="0.2">
      <c r="A439" t="s">
        <v>0</v>
      </c>
      <c r="B439" t="s">
        <v>1</v>
      </c>
      <c r="C439" t="s">
        <v>2</v>
      </c>
      <c r="D439" t="s">
        <v>3</v>
      </c>
      <c r="E439" t="s">
        <v>4</v>
      </c>
      <c r="F439" t="s">
        <v>322</v>
      </c>
      <c r="G439" t="s">
        <v>323</v>
      </c>
      <c r="H439" t="s">
        <v>95</v>
      </c>
      <c r="I439" t="s">
        <v>136</v>
      </c>
      <c r="J439" t="s">
        <v>223</v>
      </c>
      <c r="K439" t="s">
        <v>226</v>
      </c>
      <c r="L439" t="s">
        <v>11</v>
      </c>
      <c r="M439" s="5">
        <v>232581.4</v>
      </c>
      <c r="N439" s="5">
        <v>-161665.68</v>
      </c>
      <c r="O439" s="5">
        <f t="shared" si="24"/>
        <v>70915.72</v>
      </c>
      <c r="P439" s="5">
        <v>0</v>
      </c>
      <c r="Q439" s="5">
        <f t="shared" si="25"/>
        <v>70915.72</v>
      </c>
      <c r="R439" s="5">
        <v>0</v>
      </c>
      <c r="S439" s="5">
        <v>70915.72</v>
      </c>
      <c r="T439" s="5">
        <v>70915.72</v>
      </c>
      <c r="U439" s="5">
        <f t="shared" si="26"/>
        <v>0</v>
      </c>
      <c r="V439" s="5">
        <f t="shared" si="27"/>
        <v>0</v>
      </c>
      <c r="W439" s="5">
        <v>0</v>
      </c>
      <c r="X439" t="s">
        <v>227</v>
      </c>
    </row>
    <row r="440" spans="1:24" x14ac:dyDescent="0.2">
      <c r="A440" t="s">
        <v>0</v>
      </c>
      <c r="B440" t="s">
        <v>1</v>
      </c>
      <c r="C440" t="s">
        <v>2</v>
      </c>
      <c r="D440" t="s">
        <v>3</v>
      </c>
      <c r="E440" t="s">
        <v>4</v>
      </c>
      <c r="F440" t="s">
        <v>322</v>
      </c>
      <c r="G440" t="s">
        <v>323</v>
      </c>
      <c r="H440" t="s">
        <v>95</v>
      </c>
      <c r="I440" t="s">
        <v>136</v>
      </c>
      <c r="J440" t="s">
        <v>223</v>
      </c>
      <c r="K440" t="s">
        <v>228</v>
      </c>
      <c r="L440" t="s">
        <v>11</v>
      </c>
      <c r="M440" s="5">
        <v>0</v>
      </c>
      <c r="N440" s="5">
        <v>174333.23</v>
      </c>
      <c r="O440" s="5">
        <f t="shared" si="24"/>
        <v>174333.23</v>
      </c>
      <c r="P440" s="5">
        <v>0</v>
      </c>
      <c r="Q440" s="5">
        <f t="shared" si="25"/>
        <v>174333.23</v>
      </c>
      <c r="R440" s="5">
        <v>0</v>
      </c>
      <c r="S440" s="5">
        <v>174333.22</v>
      </c>
      <c r="T440" s="5">
        <v>174333.22</v>
      </c>
      <c r="U440" s="5">
        <f t="shared" si="26"/>
        <v>1.0000000009313226E-2</v>
      </c>
      <c r="V440" s="5">
        <f t="shared" si="27"/>
        <v>1.0000000009313226E-2</v>
      </c>
      <c r="W440" s="5">
        <v>0.01</v>
      </c>
      <c r="X440" t="s">
        <v>229</v>
      </c>
    </row>
    <row r="441" spans="1:24" x14ac:dyDescent="0.2">
      <c r="A441" t="s">
        <v>0</v>
      </c>
      <c r="B441" t="s">
        <v>1</v>
      </c>
      <c r="C441" t="s">
        <v>2</v>
      </c>
      <c r="D441" t="s">
        <v>3</v>
      </c>
      <c r="E441" t="s">
        <v>4</v>
      </c>
      <c r="F441" t="s">
        <v>322</v>
      </c>
      <c r="G441" t="s">
        <v>323</v>
      </c>
      <c r="H441" t="s">
        <v>95</v>
      </c>
      <c r="I441" t="s">
        <v>136</v>
      </c>
      <c r="J441" t="s">
        <v>223</v>
      </c>
      <c r="K441" t="s">
        <v>228</v>
      </c>
      <c r="L441" t="s">
        <v>44</v>
      </c>
      <c r="M441" s="5">
        <v>2871294.47</v>
      </c>
      <c r="N441" s="5">
        <v>232581.4</v>
      </c>
      <c r="O441" s="5">
        <f t="shared" si="24"/>
        <v>3103875.87</v>
      </c>
      <c r="P441" s="5">
        <v>-250000</v>
      </c>
      <c r="Q441" s="5">
        <f t="shared" si="25"/>
        <v>2853875.87</v>
      </c>
      <c r="R441" s="5">
        <v>1947775.88</v>
      </c>
      <c r="S441" s="5">
        <v>514867.11</v>
      </c>
      <c r="T441" s="5">
        <v>277317.01</v>
      </c>
      <c r="U441" s="5">
        <f t="shared" si="26"/>
        <v>2589008.7600000002</v>
      </c>
      <c r="V441" s="5">
        <f t="shared" si="27"/>
        <v>2826558.8600000003</v>
      </c>
      <c r="W441" s="5">
        <v>391232.88</v>
      </c>
      <c r="X441" t="s">
        <v>229</v>
      </c>
    </row>
    <row r="442" spans="1:24" x14ac:dyDescent="0.2">
      <c r="A442" t="s">
        <v>0</v>
      </c>
      <c r="B442" t="s">
        <v>1</v>
      </c>
      <c r="C442" t="s">
        <v>2</v>
      </c>
      <c r="D442" t="s">
        <v>3</v>
      </c>
      <c r="E442" t="s">
        <v>4</v>
      </c>
      <c r="F442" t="s">
        <v>322</v>
      </c>
      <c r="G442" t="s">
        <v>323</v>
      </c>
      <c r="H442" t="s">
        <v>95</v>
      </c>
      <c r="I442" t="s">
        <v>172</v>
      </c>
      <c r="J442" t="s">
        <v>223</v>
      </c>
      <c r="K442" t="s">
        <v>226</v>
      </c>
      <c r="L442" t="s">
        <v>11</v>
      </c>
      <c r="M442" s="5">
        <v>53123.75</v>
      </c>
      <c r="N442" s="5">
        <v>0</v>
      </c>
      <c r="O442" s="5">
        <f t="shared" si="24"/>
        <v>53123.75</v>
      </c>
      <c r="P442" s="5">
        <v>0</v>
      </c>
      <c r="Q442" s="5">
        <f t="shared" si="25"/>
        <v>53123.75</v>
      </c>
      <c r="R442" s="5">
        <v>0</v>
      </c>
      <c r="S442" s="5">
        <v>53123.75</v>
      </c>
      <c r="T442" s="5">
        <v>53123.75</v>
      </c>
      <c r="U442" s="5">
        <f t="shared" si="26"/>
        <v>0</v>
      </c>
      <c r="V442" s="5">
        <f t="shared" si="27"/>
        <v>0</v>
      </c>
      <c r="W442" s="5">
        <v>0</v>
      </c>
      <c r="X442" t="s">
        <v>227</v>
      </c>
    </row>
    <row r="443" spans="1:24" x14ac:dyDescent="0.2">
      <c r="A443" t="s">
        <v>0</v>
      </c>
      <c r="B443" t="s">
        <v>1</v>
      </c>
      <c r="C443" t="s">
        <v>2</v>
      </c>
      <c r="D443" t="s">
        <v>3</v>
      </c>
      <c r="E443" t="s">
        <v>4</v>
      </c>
      <c r="F443" t="s">
        <v>322</v>
      </c>
      <c r="G443" t="s">
        <v>323</v>
      </c>
      <c r="H443" t="s">
        <v>95</v>
      </c>
      <c r="I443" t="s">
        <v>172</v>
      </c>
      <c r="J443" t="s">
        <v>223</v>
      </c>
      <c r="K443" t="s">
        <v>226</v>
      </c>
      <c r="L443" t="s">
        <v>44</v>
      </c>
      <c r="M443" s="5">
        <v>230964</v>
      </c>
      <c r="N443" s="5">
        <v>-164490.57</v>
      </c>
      <c r="O443" s="5">
        <f t="shared" si="24"/>
        <v>66473.429999999993</v>
      </c>
      <c r="P443" s="5">
        <v>-100</v>
      </c>
      <c r="Q443" s="5">
        <f t="shared" si="25"/>
        <v>66373.429999999993</v>
      </c>
      <c r="R443" s="5">
        <v>0</v>
      </c>
      <c r="S443" s="5">
        <v>65644.009999999995</v>
      </c>
      <c r="T443" s="5">
        <v>65644.009999999995</v>
      </c>
      <c r="U443" s="5">
        <f t="shared" si="26"/>
        <v>829.41999999999825</v>
      </c>
      <c r="V443" s="5">
        <f t="shared" si="27"/>
        <v>829.41999999999825</v>
      </c>
      <c r="W443" s="5">
        <v>729.42</v>
      </c>
      <c r="X443" t="s">
        <v>227</v>
      </c>
    </row>
    <row r="444" spans="1:24" x14ac:dyDescent="0.2">
      <c r="A444" t="s">
        <v>0</v>
      </c>
      <c r="B444" t="s">
        <v>1</v>
      </c>
      <c r="C444" t="s">
        <v>2</v>
      </c>
      <c r="D444" t="s">
        <v>3</v>
      </c>
      <c r="E444" t="s">
        <v>4</v>
      </c>
      <c r="F444" t="s">
        <v>322</v>
      </c>
      <c r="G444" t="s">
        <v>323</v>
      </c>
      <c r="H444" t="s">
        <v>95</v>
      </c>
      <c r="I444" t="s">
        <v>172</v>
      </c>
      <c r="J444" t="s">
        <v>223</v>
      </c>
      <c r="K444" t="s">
        <v>228</v>
      </c>
      <c r="L444" t="s">
        <v>11</v>
      </c>
      <c r="M444" s="5">
        <v>0</v>
      </c>
      <c r="N444" s="5">
        <v>82171.839999999997</v>
      </c>
      <c r="O444" s="5">
        <f t="shared" si="24"/>
        <v>82171.839999999997</v>
      </c>
      <c r="P444" s="5">
        <v>0</v>
      </c>
      <c r="Q444" s="5">
        <f t="shared" si="25"/>
        <v>82171.839999999997</v>
      </c>
      <c r="R444" s="5">
        <v>0</v>
      </c>
      <c r="S444" s="5">
        <v>82171.839999999997</v>
      </c>
      <c r="T444" s="5">
        <v>82171.83</v>
      </c>
      <c r="U444" s="5">
        <f t="shared" si="26"/>
        <v>0</v>
      </c>
      <c r="V444" s="5">
        <f t="shared" si="27"/>
        <v>9.9999999947613105E-3</v>
      </c>
      <c r="W444" s="5">
        <v>0</v>
      </c>
      <c r="X444" t="s">
        <v>229</v>
      </c>
    </row>
    <row r="445" spans="1:24" x14ac:dyDescent="0.2">
      <c r="A445" t="s">
        <v>0</v>
      </c>
      <c r="B445" t="s">
        <v>1</v>
      </c>
      <c r="C445" t="s">
        <v>2</v>
      </c>
      <c r="D445" t="s">
        <v>3</v>
      </c>
      <c r="E445" t="s">
        <v>4</v>
      </c>
      <c r="F445" t="s">
        <v>322</v>
      </c>
      <c r="G445" t="s">
        <v>323</v>
      </c>
      <c r="H445" t="s">
        <v>95</v>
      </c>
      <c r="I445" t="s">
        <v>172</v>
      </c>
      <c r="J445" t="s">
        <v>223</v>
      </c>
      <c r="K445" t="s">
        <v>228</v>
      </c>
      <c r="L445" t="s">
        <v>44</v>
      </c>
      <c r="M445" s="5">
        <v>316380.99</v>
      </c>
      <c r="N445" s="5">
        <v>162290.57</v>
      </c>
      <c r="O445" s="5">
        <f t="shared" si="24"/>
        <v>478671.56</v>
      </c>
      <c r="P445" s="5">
        <v>0</v>
      </c>
      <c r="Q445" s="5">
        <f t="shared" si="25"/>
        <v>478671.56</v>
      </c>
      <c r="R445" s="5">
        <v>289651.62</v>
      </c>
      <c r="S445" s="5">
        <v>101893.06</v>
      </c>
      <c r="T445" s="5">
        <v>89433.24</v>
      </c>
      <c r="U445" s="5">
        <f t="shared" si="26"/>
        <v>376778.5</v>
      </c>
      <c r="V445" s="5">
        <f t="shared" si="27"/>
        <v>389238.32</v>
      </c>
      <c r="W445" s="5">
        <v>87126.88</v>
      </c>
      <c r="X445" t="s">
        <v>229</v>
      </c>
    </row>
    <row r="446" spans="1:24" x14ac:dyDescent="0.2">
      <c r="A446" t="s">
        <v>0</v>
      </c>
      <c r="B446" t="s">
        <v>1</v>
      </c>
      <c r="C446" t="s">
        <v>2</v>
      </c>
      <c r="D446" t="s">
        <v>3</v>
      </c>
      <c r="E446" t="s">
        <v>4</v>
      </c>
      <c r="F446" t="s">
        <v>322</v>
      </c>
      <c r="G446" t="s">
        <v>323</v>
      </c>
      <c r="H446" t="s">
        <v>95</v>
      </c>
      <c r="I446" t="s">
        <v>172</v>
      </c>
      <c r="J446" t="s">
        <v>223</v>
      </c>
      <c r="K446" t="s">
        <v>344</v>
      </c>
      <c r="L446" t="s">
        <v>44</v>
      </c>
      <c r="M446" s="5">
        <v>0</v>
      </c>
      <c r="N446" s="5">
        <v>2200</v>
      </c>
      <c r="O446" s="5">
        <f t="shared" si="24"/>
        <v>2200</v>
      </c>
      <c r="P446" s="5">
        <v>-2200</v>
      </c>
      <c r="Q446" s="5">
        <f t="shared" si="25"/>
        <v>0</v>
      </c>
      <c r="R446" s="5">
        <v>0</v>
      </c>
      <c r="S446" s="5">
        <v>0</v>
      </c>
      <c r="T446" s="5">
        <v>0</v>
      </c>
      <c r="U446" s="5">
        <f t="shared" si="26"/>
        <v>2200</v>
      </c>
      <c r="V446" s="5">
        <f t="shared" si="27"/>
        <v>2200</v>
      </c>
      <c r="W446" s="5">
        <v>0</v>
      </c>
      <c r="X446" t="s">
        <v>345</v>
      </c>
    </row>
    <row r="447" spans="1:24" x14ac:dyDescent="0.2">
      <c r="A447" t="s">
        <v>117</v>
      </c>
      <c r="B447" t="s">
        <v>118</v>
      </c>
      <c r="C447" t="s">
        <v>2</v>
      </c>
      <c r="D447" t="s">
        <v>3</v>
      </c>
      <c r="E447" t="s">
        <v>4</v>
      </c>
      <c r="F447" t="s">
        <v>322</v>
      </c>
      <c r="G447" t="s">
        <v>323</v>
      </c>
      <c r="H447" t="s">
        <v>211</v>
      </c>
      <c r="I447" t="s">
        <v>212</v>
      </c>
      <c r="J447" t="s">
        <v>223</v>
      </c>
      <c r="K447" t="s">
        <v>228</v>
      </c>
      <c r="L447" t="s">
        <v>44</v>
      </c>
      <c r="M447" s="5">
        <v>10300</v>
      </c>
      <c r="N447" s="5">
        <v>0</v>
      </c>
      <c r="O447" s="5">
        <f t="shared" si="24"/>
        <v>10300</v>
      </c>
      <c r="P447" s="5">
        <v>-10300</v>
      </c>
      <c r="Q447" s="5">
        <f t="shared" si="25"/>
        <v>0</v>
      </c>
      <c r="R447" s="5">
        <v>0</v>
      </c>
      <c r="S447" s="5">
        <v>0</v>
      </c>
      <c r="T447" s="5">
        <v>0</v>
      </c>
      <c r="U447" s="5">
        <f t="shared" si="26"/>
        <v>10300</v>
      </c>
      <c r="V447" s="5">
        <f t="shared" si="27"/>
        <v>10300</v>
      </c>
      <c r="W447" s="5">
        <v>0</v>
      </c>
      <c r="X447" t="s">
        <v>346</v>
      </c>
    </row>
    <row r="448" spans="1:24" x14ac:dyDescent="0.2">
      <c r="A448" t="s">
        <v>117</v>
      </c>
      <c r="B448" t="s">
        <v>118</v>
      </c>
      <c r="C448" t="s">
        <v>2</v>
      </c>
      <c r="D448" t="s">
        <v>3</v>
      </c>
      <c r="E448" t="s">
        <v>4</v>
      </c>
      <c r="F448" t="s">
        <v>322</v>
      </c>
      <c r="G448" t="s">
        <v>323</v>
      </c>
      <c r="H448" t="s">
        <v>119</v>
      </c>
      <c r="I448" t="s">
        <v>120</v>
      </c>
      <c r="J448" t="s">
        <v>231</v>
      </c>
      <c r="K448" t="s">
        <v>232</v>
      </c>
      <c r="L448" t="s">
        <v>44</v>
      </c>
      <c r="M448" s="5">
        <v>6000</v>
      </c>
      <c r="N448" s="5">
        <v>0</v>
      </c>
      <c r="O448" s="5">
        <f t="shared" si="24"/>
        <v>6000</v>
      </c>
      <c r="P448" s="5">
        <v>-6000</v>
      </c>
      <c r="Q448" s="5">
        <f t="shared" si="25"/>
        <v>0</v>
      </c>
      <c r="R448" s="5">
        <v>0</v>
      </c>
      <c r="S448" s="5">
        <v>0</v>
      </c>
      <c r="T448" s="5">
        <v>0</v>
      </c>
      <c r="U448" s="5">
        <f t="shared" si="26"/>
        <v>6000</v>
      </c>
      <c r="V448" s="5">
        <f t="shared" si="27"/>
        <v>6000</v>
      </c>
      <c r="W448" s="5">
        <v>0</v>
      </c>
      <c r="X448" t="s">
        <v>233</v>
      </c>
    </row>
    <row r="449" spans="1:24" x14ac:dyDescent="0.2">
      <c r="A449" t="s">
        <v>117</v>
      </c>
      <c r="B449" t="s">
        <v>118</v>
      </c>
      <c r="C449" t="s">
        <v>2</v>
      </c>
      <c r="D449" t="s">
        <v>3</v>
      </c>
      <c r="E449" t="s">
        <v>4</v>
      </c>
      <c r="F449" t="s">
        <v>322</v>
      </c>
      <c r="G449" t="s">
        <v>323</v>
      </c>
      <c r="H449" t="s">
        <v>119</v>
      </c>
      <c r="I449" t="s">
        <v>120</v>
      </c>
      <c r="J449" t="s">
        <v>231</v>
      </c>
      <c r="K449" t="s">
        <v>234</v>
      </c>
      <c r="L449" t="s">
        <v>44</v>
      </c>
      <c r="M449" s="5">
        <v>2000</v>
      </c>
      <c r="N449" s="5">
        <v>0</v>
      </c>
      <c r="O449" s="5">
        <f t="shared" si="24"/>
        <v>2000</v>
      </c>
      <c r="P449" s="5">
        <v>-2000</v>
      </c>
      <c r="Q449" s="5">
        <f t="shared" si="25"/>
        <v>0</v>
      </c>
      <c r="R449" s="5">
        <v>0</v>
      </c>
      <c r="S449" s="5">
        <v>0</v>
      </c>
      <c r="T449" s="5">
        <v>0</v>
      </c>
      <c r="U449" s="5">
        <f t="shared" si="26"/>
        <v>2000</v>
      </c>
      <c r="V449" s="5">
        <f t="shared" si="27"/>
        <v>2000</v>
      </c>
      <c r="W449" s="5">
        <v>0</v>
      </c>
      <c r="X449" t="s">
        <v>235</v>
      </c>
    </row>
    <row r="450" spans="1:24" x14ac:dyDescent="0.2">
      <c r="A450" t="s">
        <v>0</v>
      </c>
      <c r="B450" t="s">
        <v>1</v>
      </c>
      <c r="C450" t="s">
        <v>2</v>
      </c>
      <c r="D450" t="s">
        <v>3</v>
      </c>
      <c r="E450" t="s">
        <v>4</v>
      </c>
      <c r="F450" t="s">
        <v>322</v>
      </c>
      <c r="G450" t="s">
        <v>323</v>
      </c>
      <c r="H450" t="s">
        <v>95</v>
      </c>
      <c r="I450" t="s">
        <v>96</v>
      </c>
      <c r="J450" t="s">
        <v>231</v>
      </c>
      <c r="K450" t="s">
        <v>232</v>
      </c>
      <c r="L450" t="s">
        <v>44</v>
      </c>
      <c r="M450" s="5">
        <v>1500</v>
      </c>
      <c r="N450" s="5">
        <v>0</v>
      </c>
      <c r="O450" s="5">
        <f t="shared" si="24"/>
        <v>1500</v>
      </c>
      <c r="P450" s="5">
        <v>-1500</v>
      </c>
      <c r="Q450" s="5">
        <f t="shared" si="25"/>
        <v>0</v>
      </c>
      <c r="R450" s="5">
        <v>0</v>
      </c>
      <c r="S450" s="5">
        <v>0</v>
      </c>
      <c r="T450" s="5">
        <v>0</v>
      </c>
      <c r="U450" s="5">
        <f t="shared" si="26"/>
        <v>1500</v>
      </c>
      <c r="V450" s="5">
        <f t="shared" si="27"/>
        <v>1500</v>
      </c>
      <c r="W450" s="5">
        <v>0</v>
      </c>
      <c r="X450" t="s">
        <v>238</v>
      </c>
    </row>
    <row r="451" spans="1:24" x14ac:dyDescent="0.2">
      <c r="A451" t="s">
        <v>0</v>
      </c>
      <c r="B451" t="s">
        <v>1</v>
      </c>
      <c r="C451" t="s">
        <v>2</v>
      </c>
      <c r="D451" t="s">
        <v>3</v>
      </c>
      <c r="E451" t="s">
        <v>4</v>
      </c>
      <c r="F451" t="s">
        <v>322</v>
      </c>
      <c r="G451" t="s">
        <v>323</v>
      </c>
      <c r="H451" t="s">
        <v>110</v>
      </c>
      <c r="I451" t="s">
        <v>111</v>
      </c>
      <c r="J451" t="s">
        <v>231</v>
      </c>
      <c r="K451" t="s">
        <v>236</v>
      </c>
      <c r="L451" t="s">
        <v>44</v>
      </c>
      <c r="M451" s="5">
        <v>1472.46</v>
      </c>
      <c r="N451" s="5">
        <v>0</v>
      </c>
      <c r="O451" s="5">
        <f t="shared" ref="O451:O514" si="28">+M451+N451</f>
        <v>1472.46</v>
      </c>
      <c r="P451" s="5">
        <v>0</v>
      </c>
      <c r="Q451" s="5">
        <f t="shared" ref="Q451:Q514" si="29">+O451+P451</f>
        <v>1472.46</v>
      </c>
      <c r="R451" s="5">
        <v>0</v>
      </c>
      <c r="S451" s="5">
        <v>0</v>
      </c>
      <c r="T451" s="5">
        <v>0</v>
      </c>
      <c r="U451" s="5">
        <f t="shared" ref="U451:U514" si="30">+O451-S451</f>
        <v>1472.46</v>
      </c>
      <c r="V451" s="5">
        <f t="shared" ref="V451:V514" si="31">+O451-T451</f>
        <v>1472.46</v>
      </c>
      <c r="W451" s="5">
        <v>1472.46</v>
      </c>
      <c r="X451" t="s">
        <v>244</v>
      </c>
    </row>
    <row r="452" spans="1:24" x14ac:dyDescent="0.2">
      <c r="A452" t="s">
        <v>117</v>
      </c>
      <c r="B452" t="s">
        <v>118</v>
      </c>
      <c r="C452" t="s">
        <v>2</v>
      </c>
      <c r="D452" t="s">
        <v>3</v>
      </c>
      <c r="E452" t="s">
        <v>4</v>
      </c>
      <c r="F452" t="s">
        <v>322</v>
      </c>
      <c r="G452" t="s">
        <v>323</v>
      </c>
      <c r="H452" t="s">
        <v>211</v>
      </c>
      <c r="I452" t="s">
        <v>212</v>
      </c>
      <c r="J452" t="s">
        <v>231</v>
      </c>
      <c r="K452" t="s">
        <v>232</v>
      </c>
      <c r="L452" t="s">
        <v>44</v>
      </c>
      <c r="M452" s="5">
        <v>1700</v>
      </c>
      <c r="N452" s="5">
        <v>0</v>
      </c>
      <c r="O452" s="5">
        <f t="shared" si="28"/>
        <v>1700</v>
      </c>
      <c r="P452" s="5">
        <v>-1700</v>
      </c>
      <c r="Q452" s="5">
        <f t="shared" si="29"/>
        <v>0</v>
      </c>
      <c r="R452" s="5">
        <v>0</v>
      </c>
      <c r="S452" s="5">
        <v>0</v>
      </c>
      <c r="T452" s="5">
        <v>0</v>
      </c>
      <c r="U452" s="5">
        <f t="shared" si="30"/>
        <v>1700</v>
      </c>
      <c r="V452" s="5">
        <f t="shared" si="31"/>
        <v>1700</v>
      </c>
      <c r="W452" s="5">
        <v>0</v>
      </c>
      <c r="X452" t="s">
        <v>245</v>
      </c>
    </row>
    <row r="453" spans="1:24" x14ac:dyDescent="0.2">
      <c r="A453" t="s">
        <v>117</v>
      </c>
      <c r="B453" t="s">
        <v>118</v>
      </c>
      <c r="C453" t="s">
        <v>2</v>
      </c>
      <c r="D453" t="s">
        <v>3</v>
      </c>
      <c r="E453" t="s">
        <v>4</v>
      </c>
      <c r="F453" t="s">
        <v>322</v>
      </c>
      <c r="G453" t="s">
        <v>323</v>
      </c>
      <c r="H453" t="s">
        <v>211</v>
      </c>
      <c r="I453" t="s">
        <v>220</v>
      </c>
      <c r="J453" t="s">
        <v>231</v>
      </c>
      <c r="K453" t="s">
        <v>232</v>
      </c>
      <c r="L453" t="s">
        <v>44</v>
      </c>
      <c r="M453" s="5">
        <v>2500</v>
      </c>
      <c r="N453" s="5">
        <v>0</v>
      </c>
      <c r="O453" s="5">
        <f t="shared" si="28"/>
        <v>2500</v>
      </c>
      <c r="P453" s="5">
        <v>-2500</v>
      </c>
      <c r="Q453" s="5">
        <f t="shared" si="29"/>
        <v>0</v>
      </c>
      <c r="R453" s="5">
        <v>0</v>
      </c>
      <c r="S453" s="5">
        <v>0</v>
      </c>
      <c r="T453" s="5">
        <v>0</v>
      </c>
      <c r="U453" s="5">
        <f t="shared" si="30"/>
        <v>2500</v>
      </c>
      <c r="V453" s="5">
        <f t="shared" si="31"/>
        <v>2500</v>
      </c>
      <c r="W453" s="5">
        <v>0</v>
      </c>
      <c r="X453" t="s">
        <v>245</v>
      </c>
    </row>
    <row r="454" spans="1:24" x14ac:dyDescent="0.2">
      <c r="A454" t="s">
        <v>0</v>
      </c>
      <c r="B454" t="s">
        <v>1</v>
      </c>
      <c r="C454" t="s">
        <v>2</v>
      </c>
      <c r="D454" t="s">
        <v>3</v>
      </c>
      <c r="E454" t="s">
        <v>4</v>
      </c>
      <c r="F454" t="s">
        <v>347</v>
      </c>
      <c r="G454" t="s">
        <v>348</v>
      </c>
      <c r="H454" t="s">
        <v>7</v>
      </c>
      <c r="I454" t="s">
        <v>8</v>
      </c>
      <c r="J454" t="s">
        <v>9</v>
      </c>
      <c r="K454" t="s">
        <v>10</v>
      </c>
      <c r="L454" t="s">
        <v>11</v>
      </c>
      <c r="M454" s="5">
        <v>1192392</v>
      </c>
      <c r="N454" s="5">
        <v>0</v>
      </c>
      <c r="O454" s="5">
        <f t="shared" si="28"/>
        <v>1192392</v>
      </c>
      <c r="P454" s="5">
        <v>-44857.77</v>
      </c>
      <c r="Q454" s="5">
        <f t="shared" si="29"/>
        <v>1147534.23</v>
      </c>
      <c r="R454" s="5">
        <v>0</v>
      </c>
      <c r="S454" s="5">
        <v>758196.78</v>
      </c>
      <c r="T454" s="5">
        <v>758196.78</v>
      </c>
      <c r="U454" s="5">
        <f t="shared" si="30"/>
        <v>434195.22</v>
      </c>
      <c r="V454" s="5">
        <f t="shared" si="31"/>
        <v>434195.22</v>
      </c>
      <c r="W454" s="5">
        <v>389337.45</v>
      </c>
      <c r="X454" t="s">
        <v>12</v>
      </c>
    </row>
    <row r="455" spans="1:24" x14ac:dyDescent="0.2">
      <c r="A455" t="s">
        <v>0</v>
      </c>
      <c r="B455" t="s">
        <v>1</v>
      </c>
      <c r="C455" t="s">
        <v>2</v>
      </c>
      <c r="D455" t="s">
        <v>3</v>
      </c>
      <c r="E455" t="s">
        <v>4</v>
      </c>
      <c r="F455" t="s">
        <v>347</v>
      </c>
      <c r="G455" t="s">
        <v>348</v>
      </c>
      <c r="H455" t="s">
        <v>7</v>
      </c>
      <c r="I455" t="s">
        <v>8</v>
      </c>
      <c r="J455" t="s">
        <v>9</v>
      </c>
      <c r="K455" t="s">
        <v>13</v>
      </c>
      <c r="L455" t="s">
        <v>11</v>
      </c>
      <c r="M455" s="5">
        <v>174833.64</v>
      </c>
      <c r="N455" s="5">
        <v>0</v>
      </c>
      <c r="O455" s="5">
        <f t="shared" si="28"/>
        <v>174833.64</v>
      </c>
      <c r="P455" s="5">
        <v>-7417.56</v>
      </c>
      <c r="Q455" s="5">
        <f t="shared" si="29"/>
        <v>167416.08000000002</v>
      </c>
      <c r="R455" s="5">
        <v>0</v>
      </c>
      <c r="S455" s="5">
        <v>111610.72</v>
      </c>
      <c r="T455" s="5">
        <v>111610.72</v>
      </c>
      <c r="U455" s="5">
        <f t="shared" si="30"/>
        <v>63222.920000000013</v>
      </c>
      <c r="V455" s="5">
        <f t="shared" si="31"/>
        <v>63222.920000000013</v>
      </c>
      <c r="W455" s="5">
        <v>55805.36</v>
      </c>
      <c r="X455" t="s">
        <v>14</v>
      </c>
    </row>
    <row r="456" spans="1:24" x14ac:dyDescent="0.2">
      <c r="A456" t="s">
        <v>0</v>
      </c>
      <c r="B456" t="s">
        <v>1</v>
      </c>
      <c r="C456" t="s">
        <v>2</v>
      </c>
      <c r="D456" t="s">
        <v>3</v>
      </c>
      <c r="E456" t="s">
        <v>4</v>
      </c>
      <c r="F456" t="s">
        <v>347</v>
      </c>
      <c r="G456" t="s">
        <v>348</v>
      </c>
      <c r="H456" t="s">
        <v>7</v>
      </c>
      <c r="I456" t="s">
        <v>8</v>
      </c>
      <c r="J456" t="s">
        <v>9</v>
      </c>
      <c r="K456" t="s">
        <v>15</v>
      </c>
      <c r="L456" t="s">
        <v>11</v>
      </c>
      <c r="M456" s="5">
        <v>113935.47</v>
      </c>
      <c r="N456" s="5">
        <v>0</v>
      </c>
      <c r="O456" s="5">
        <f t="shared" si="28"/>
        <v>113935.47</v>
      </c>
      <c r="P456" s="5">
        <v>0</v>
      </c>
      <c r="Q456" s="5">
        <f t="shared" si="29"/>
        <v>113935.47</v>
      </c>
      <c r="R456" s="5">
        <v>0</v>
      </c>
      <c r="S456" s="5">
        <v>9735.09</v>
      </c>
      <c r="T456" s="5">
        <v>9735.09</v>
      </c>
      <c r="U456" s="5">
        <f t="shared" si="30"/>
        <v>104200.38</v>
      </c>
      <c r="V456" s="5">
        <f t="shared" si="31"/>
        <v>104200.38</v>
      </c>
      <c r="W456" s="5">
        <v>104200.38</v>
      </c>
      <c r="X456" t="s">
        <v>16</v>
      </c>
    </row>
    <row r="457" spans="1:24" x14ac:dyDescent="0.2">
      <c r="A457" t="s">
        <v>0</v>
      </c>
      <c r="B457" t="s">
        <v>1</v>
      </c>
      <c r="C457" t="s">
        <v>2</v>
      </c>
      <c r="D457" t="s">
        <v>3</v>
      </c>
      <c r="E457" t="s">
        <v>4</v>
      </c>
      <c r="F457" t="s">
        <v>347</v>
      </c>
      <c r="G457" t="s">
        <v>348</v>
      </c>
      <c r="H457" t="s">
        <v>7</v>
      </c>
      <c r="I457" t="s">
        <v>8</v>
      </c>
      <c r="J457" t="s">
        <v>9</v>
      </c>
      <c r="K457" t="s">
        <v>17</v>
      </c>
      <c r="L457" t="s">
        <v>11</v>
      </c>
      <c r="M457" s="5">
        <v>42205.279999999999</v>
      </c>
      <c r="N457" s="5">
        <v>0</v>
      </c>
      <c r="O457" s="5">
        <f t="shared" si="28"/>
        <v>42205.279999999999</v>
      </c>
      <c r="P457" s="5">
        <v>0</v>
      </c>
      <c r="Q457" s="5">
        <f t="shared" si="29"/>
        <v>42205.279999999999</v>
      </c>
      <c r="R457" s="5">
        <v>0</v>
      </c>
      <c r="S457" s="5">
        <v>37731.64</v>
      </c>
      <c r="T457" s="5">
        <v>37567.47</v>
      </c>
      <c r="U457" s="5">
        <f t="shared" si="30"/>
        <v>4473.6399999999994</v>
      </c>
      <c r="V457" s="5">
        <f t="shared" si="31"/>
        <v>4637.8099999999977</v>
      </c>
      <c r="W457" s="5">
        <v>4473.6400000000003</v>
      </c>
      <c r="X457" t="s">
        <v>18</v>
      </c>
    </row>
    <row r="458" spans="1:24" x14ac:dyDescent="0.2">
      <c r="A458" t="s">
        <v>0</v>
      </c>
      <c r="B458" t="s">
        <v>1</v>
      </c>
      <c r="C458" t="s">
        <v>2</v>
      </c>
      <c r="D458" t="s">
        <v>3</v>
      </c>
      <c r="E458" t="s">
        <v>4</v>
      </c>
      <c r="F458" t="s">
        <v>347</v>
      </c>
      <c r="G458" t="s">
        <v>348</v>
      </c>
      <c r="H458" t="s">
        <v>7</v>
      </c>
      <c r="I458" t="s">
        <v>8</v>
      </c>
      <c r="J458" t="s">
        <v>9</v>
      </c>
      <c r="K458" t="s">
        <v>19</v>
      </c>
      <c r="L458" t="s">
        <v>11</v>
      </c>
      <c r="M458" s="5">
        <v>2904</v>
      </c>
      <c r="N458" s="5">
        <v>0</v>
      </c>
      <c r="O458" s="5">
        <f t="shared" si="28"/>
        <v>2904</v>
      </c>
      <c r="P458" s="5">
        <v>-1986.13</v>
      </c>
      <c r="Q458" s="5">
        <f t="shared" si="29"/>
        <v>917.86999999999989</v>
      </c>
      <c r="R458" s="5">
        <v>0</v>
      </c>
      <c r="S458" s="5">
        <v>739</v>
      </c>
      <c r="T458" s="5">
        <v>739</v>
      </c>
      <c r="U458" s="5">
        <f t="shared" si="30"/>
        <v>2165</v>
      </c>
      <c r="V458" s="5">
        <f t="shared" si="31"/>
        <v>2165</v>
      </c>
      <c r="W458" s="5">
        <v>178.87</v>
      </c>
      <c r="X458" t="s">
        <v>20</v>
      </c>
    </row>
    <row r="459" spans="1:24" x14ac:dyDescent="0.2">
      <c r="A459" t="s">
        <v>0</v>
      </c>
      <c r="B459" t="s">
        <v>1</v>
      </c>
      <c r="C459" t="s">
        <v>2</v>
      </c>
      <c r="D459" t="s">
        <v>3</v>
      </c>
      <c r="E459" t="s">
        <v>4</v>
      </c>
      <c r="F459" t="s">
        <v>347</v>
      </c>
      <c r="G459" t="s">
        <v>348</v>
      </c>
      <c r="H459" t="s">
        <v>7</v>
      </c>
      <c r="I459" t="s">
        <v>8</v>
      </c>
      <c r="J459" t="s">
        <v>9</v>
      </c>
      <c r="K459" t="s">
        <v>21</v>
      </c>
      <c r="L459" t="s">
        <v>11</v>
      </c>
      <c r="M459" s="5">
        <v>23232</v>
      </c>
      <c r="N459" s="5">
        <v>0</v>
      </c>
      <c r="O459" s="5">
        <f t="shared" si="28"/>
        <v>23232</v>
      </c>
      <c r="P459" s="5">
        <v>-10724.06</v>
      </c>
      <c r="Q459" s="5">
        <f t="shared" si="29"/>
        <v>12507.94</v>
      </c>
      <c r="R459" s="5">
        <v>0</v>
      </c>
      <c r="S459" s="5">
        <v>8900</v>
      </c>
      <c r="T459" s="5">
        <v>8900</v>
      </c>
      <c r="U459" s="5">
        <f t="shared" si="30"/>
        <v>14332</v>
      </c>
      <c r="V459" s="5">
        <f t="shared" si="31"/>
        <v>14332</v>
      </c>
      <c r="W459" s="5">
        <v>3607.94</v>
      </c>
      <c r="X459" t="s">
        <v>22</v>
      </c>
    </row>
    <row r="460" spans="1:24" x14ac:dyDescent="0.2">
      <c r="A460" t="s">
        <v>0</v>
      </c>
      <c r="B460" t="s">
        <v>1</v>
      </c>
      <c r="C460" t="s">
        <v>2</v>
      </c>
      <c r="D460" t="s">
        <v>3</v>
      </c>
      <c r="E460" t="s">
        <v>4</v>
      </c>
      <c r="F460" t="s">
        <v>347</v>
      </c>
      <c r="G460" t="s">
        <v>348</v>
      </c>
      <c r="H460" t="s">
        <v>7</v>
      </c>
      <c r="I460" t="s">
        <v>8</v>
      </c>
      <c r="J460" t="s">
        <v>9</v>
      </c>
      <c r="K460" t="s">
        <v>23</v>
      </c>
      <c r="L460" t="s">
        <v>11</v>
      </c>
      <c r="M460" s="5">
        <v>874.17</v>
      </c>
      <c r="N460" s="5">
        <v>0</v>
      </c>
      <c r="O460" s="5">
        <f t="shared" si="28"/>
        <v>874.17</v>
      </c>
      <c r="P460" s="5">
        <v>-473.14</v>
      </c>
      <c r="Q460" s="5">
        <f t="shared" si="29"/>
        <v>401.03</v>
      </c>
      <c r="R460" s="5">
        <v>0</v>
      </c>
      <c r="S460" s="5">
        <v>264</v>
      </c>
      <c r="T460" s="5">
        <v>264</v>
      </c>
      <c r="U460" s="5">
        <f t="shared" si="30"/>
        <v>610.16999999999996</v>
      </c>
      <c r="V460" s="5">
        <f t="shared" si="31"/>
        <v>610.16999999999996</v>
      </c>
      <c r="W460" s="5">
        <v>137.03</v>
      </c>
      <c r="X460" t="s">
        <v>24</v>
      </c>
    </row>
    <row r="461" spans="1:24" x14ac:dyDescent="0.2">
      <c r="A461" t="s">
        <v>0</v>
      </c>
      <c r="B461" t="s">
        <v>1</v>
      </c>
      <c r="C461" t="s">
        <v>2</v>
      </c>
      <c r="D461" t="s">
        <v>3</v>
      </c>
      <c r="E461" t="s">
        <v>4</v>
      </c>
      <c r="F461" t="s">
        <v>347</v>
      </c>
      <c r="G461" t="s">
        <v>348</v>
      </c>
      <c r="H461" t="s">
        <v>7</v>
      </c>
      <c r="I461" t="s">
        <v>8</v>
      </c>
      <c r="J461" t="s">
        <v>9</v>
      </c>
      <c r="K461" t="s">
        <v>25</v>
      </c>
      <c r="L461" t="s">
        <v>11</v>
      </c>
      <c r="M461" s="5">
        <v>5245.01</v>
      </c>
      <c r="N461" s="5">
        <v>0</v>
      </c>
      <c r="O461" s="5">
        <f t="shared" si="28"/>
        <v>5245.01</v>
      </c>
      <c r="P461" s="5">
        <v>1507.64</v>
      </c>
      <c r="Q461" s="5">
        <f t="shared" si="29"/>
        <v>6752.6500000000005</v>
      </c>
      <c r="R461" s="5">
        <v>0</v>
      </c>
      <c r="S461" s="5">
        <v>4464.5600000000004</v>
      </c>
      <c r="T461" s="5">
        <v>4464.5600000000004</v>
      </c>
      <c r="U461" s="5">
        <f t="shared" si="30"/>
        <v>780.44999999999982</v>
      </c>
      <c r="V461" s="5">
        <f t="shared" si="31"/>
        <v>780.44999999999982</v>
      </c>
      <c r="W461" s="5">
        <v>2288.09</v>
      </c>
      <c r="X461" t="s">
        <v>26</v>
      </c>
    </row>
    <row r="462" spans="1:24" x14ac:dyDescent="0.2">
      <c r="A462" t="s">
        <v>0</v>
      </c>
      <c r="B462" t="s">
        <v>1</v>
      </c>
      <c r="C462" t="s">
        <v>2</v>
      </c>
      <c r="D462" t="s">
        <v>3</v>
      </c>
      <c r="E462" t="s">
        <v>4</v>
      </c>
      <c r="F462" t="s">
        <v>347</v>
      </c>
      <c r="G462" t="s">
        <v>348</v>
      </c>
      <c r="H462" t="s">
        <v>7</v>
      </c>
      <c r="I462" t="s">
        <v>8</v>
      </c>
      <c r="J462" t="s">
        <v>9</v>
      </c>
      <c r="K462" t="s">
        <v>27</v>
      </c>
      <c r="L462" t="s">
        <v>11</v>
      </c>
      <c r="M462" s="5">
        <v>4000.9</v>
      </c>
      <c r="N462" s="5">
        <v>0</v>
      </c>
      <c r="O462" s="5">
        <f t="shared" si="28"/>
        <v>4000.9</v>
      </c>
      <c r="P462" s="5">
        <v>1619.15</v>
      </c>
      <c r="Q462" s="5">
        <f t="shared" si="29"/>
        <v>5620.05</v>
      </c>
      <c r="R462" s="5">
        <v>0</v>
      </c>
      <c r="S462" s="5">
        <v>3147.23</v>
      </c>
      <c r="T462" s="5">
        <v>3147.23</v>
      </c>
      <c r="U462" s="5">
        <f t="shared" si="30"/>
        <v>853.67000000000007</v>
      </c>
      <c r="V462" s="5">
        <f t="shared" si="31"/>
        <v>853.67000000000007</v>
      </c>
      <c r="W462" s="5">
        <v>2472.8200000000002</v>
      </c>
      <c r="X462" t="s">
        <v>28</v>
      </c>
    </row>
    <row r="463" spans="1:24" x14ac:dyDescent="0.2">
      <c r="A463" t="s">
        <v>0</v>
      </c>
      <c r="B463" t="s">
        <v>1</v>
      </c>
      <c r="C463" t="s">
        <v>2</v>
      </c>
      <c r="D463" t="s">
        <v>3</v>
      </c>
      <c r="E463" t="s">
        <v>4</v>
      </c>
      <c r="F463" t="s">
        <v>347</v>
      </c>
      <c r="G463" t="s">
        <v>348</v>
      </c>
      <c r="H463" t="s">
        <v>7</v>
      </c>
      <c r="I463" t="s">
        <v>8</v>
      </c>
      <c r="J463" t="s">
        <v>9</v>
      </c>
      <c r="K463" t="s">
        <v>29</v>
      </c>
      <c r="L463" t="s">
        <v>11</v>
      </c>
      <c r="M463" s="5">
        <v>42312.45</v>
      </c>
      <c r="N463" s="5">
        <v>0</v>
      </c>
      <c r="O463" s="5">
        <f t="shared" si="28"/>
        <v>42312.45</v>
      </c>
      <c r="P463" s="5">
        <v>-19162.86</v>
      </c>
      <c r="Q463" s="5">
        <f t="shared" si="29"/>
        <v>23149.589999999997</v>
      </c>
      <c r="R463" s="5">
        <v>0</v>
      </c>
      <c r="S463" s="5">
        <v>13674.41</v>
      </c>
      <c r="T463" s="5">
        <v>13674.41</v>
      </c>
      <c r="U463" s="5">
        <f t="shared" si="30"/>
        <v>28638.039999999997</v>
      </c>
      <c r="V463" s="5">
        <f t="shared" si="31"/>
        <v>28638.039999999997</v>
      </c>
      <c r="W463" s="5">
        <v>9475.18</v>
      </c>
      <c r="X463" t="s">
        <v>30</v>
      </c>
    </row>
    <row r="464" spans="1:24" x14ac:dyDescent="0.2">
      <c r="A464" t="s">
        <v>0</v>
      </c>
      <c r="B464" t="s">
        <v>1</v>
      </c>
      <c r="C464" t="s">
        <v>2</v>
      </c>
      <c r="D464" t="s">
        <v>3</v>
      </c>
      <c r="E464" t="s">
        <v>4</v>
      </c>
      <c r="F464" t="s">
        <v>347</v>
      </c>
      <c r="G464" t="s">
        <v>348</v>
      </c>
      <c r="H464" t="s">
        <v>7</v>
      </c>
      <c r="I464" t="s">
        <v>8</v>
      </c>
      <c r="J464" t="s">
        <v>9</v>
      </c>
      <c r="K464" t="s">
        <v>31</v>
      </c>
      <c r="L464" t="s">
        <v>11</v>
      </c>
      <c r="M464" s="5">
        <v>6222.72</v>
      </c>
      <c r="N464" s="5">
        <v>0</v>
      </c>
      <c r="O464" s="5">
        <f t="shared" si="28"/>
        <v>6222.72</v>
      </c>
      <c r="P464" s="5">
        <v>1433.71</v>
      </c>
      <c r="Q464" s="5">
        <f t="shared" si="29"/>
        <v>7656.43</v>
      </c>
      <c r="R464" s="5">
        <v>0</v>
      </c>
      <c r="S464" s="5">
        <v>4705.87</v>
      </c>
      <c r="T464" s="5">
        <v>4705.87</v>
      </c>
      <c r="U464" s="5">
        <f t="shared" si="30"/>
        <v>1516.8500000000004</v>
      </c>
      <c r="V464" s="5">
        <f t="shared" si="31"/>
        <v>1516.8500000000004</v>
      </c>
      <c r="W464" s="5">
        <v>2950.56</v>
      </c>
      <c r="X464" t="s">
        <v>32</v>
      </c>
    </row>
    <row r="465" spans="1:24" x14ac:dyDescent="0.2">
      <c r="A465" t="s">
        <v>0</v>
      </c>
      <c r="B465" t="s">
        <v>1</v>
      </c>
      <c r="C465" t="s">
        <v>2</v>
      </c>
      <c r="D465" t="s">
        <v>3</v>
      </c>
      <c r="E465" t="s">
        <v>4</v>
      </c>
      <c r="F465" t="s">
        <v>347</v>
      </c>
      <c r="G465" t="s">
        <v>348</v>
      </c>
      <c r="H465" t="s">
        <v>7</v>
      </c>
      <c r="I465" t="s">
        <v>8</v>
      </c>
      <c r="J465" t="s">
        <v>9</v>
      </c>
      <c r="K465" t="s">
        <v>33</v>
      </c>
      <c r="L465" t="s">
        <v>11</v>
      </c>
      <c r="M465" s="5">
        <v>4445.4399999999996</v>
      </c>
      <c r="N465" s="5">
        <v>0</v>
      </c>
      <c r="O465" s="5">
        <f t="shared" si="28"/>
        <v>4445.4399999999996</v>
      </c>
      <c r="P465" s="5">
        <v>-2222.7199999999998</v>
      </c>
      <c r="Q465" s="5">
        <f t="shared" si="29"/>
        <v>2222.7199999999998</v>
      </c>
      <c r="R465" s="5">
        <v>0</v>
      </c>
      <c r="S465" s="5">
        <v>0</v>
      </c>
      <c r="T465" s="5">
        <v>0</v>
      </c>
      <c r="U465" s="5">
        <f t="shared" si="30"/>
        <v>4445.4399999999996</v>
      </c>
      <c r="V465" s="5">
        <f t="shared" si="31"/>
        <v>4445.4399999999996</v>
      </c>
      <c r="W465" s="5">
        <v>2222.7199999999998</v>
      </c>
      <c r="X465" t="s">
        <v>34</v>
      </c>
    </row>
    <row r="466" spans="1:24" x14ac:dyDescent="0.2">
      <c r="A466" t="s">
        <v>0</v>
      </c>
      <c r="B466" t="s">
        <v>1</v>
      </c>
      <c r="C466" t="s">
        <v>2</v>
      </c>
      <c r="D466" t="s">
        <v>3</v>
      </c>
      <c r="E466" t="s">
        <v>4</v>
      </c>
      <c r="F466" t="s">
        <v>347</v>
      </c>
      <c r="G466" t="s">
        <v>348</v>
      </c>
      <c r="H466" t="s">
        <v>7</v>
      </c>
      <c r="I466" t="s">
        <v>8</v>
      </c>
      <c r="J466" t="s">
        <v>9</v>
      </c>
      <c r="K466" t="s">
        <v>35</v>
      </c>
      <c r="L466" t="s">
        <v>11</v>
      </c>
      <c r="M466" s="5">
        <v>172079.88</v>
      </c>
      <c r="N466" s="5">
        <v>0</v>
      </c>
      <c r="O466" s="5">
        <f t="shared" si="28"/>
        <v>172079.88</v>
      </c>
      <c r="P466" s="5">
        <v>-4510.51</v>
      </c>
      <c r="Q466" s="5">
        <f t="shared" si="29"/>
        <v>167569.37</v>
      </c>
      <c r="R466" s="5">
        <v>0</v>
      </c>
      <c r="S466" s="5">
        <v>110581.29</v>
      </c>
      <c r="T466" s="5">
        <v>110581.29</v>
      </c>
      <c r="U466" s="5">
        <f t="shared" si="30"/>
        <v>61498.590000000011</v>
      </c>
      <c r="V466" s="5">
        <f t="shared" si="31"/>
        <v>61498.590000000011</v>
      </c>
      <c r="W466" s="5">
        <v>56988.08</v>
      </c>
      <c r="X466" t="s">
        <v>36</v>
      </c>
    </row>
    <row r="467" spans="1:24" x14ac:dyDescent="0.2">
      <c r="A467" t="s">
        <v>0</v>
      </c>
      <c r="B467" t="s">
        <v>1</v>
      </c>
      <c r="C467" t="s">
        <v>2</v>
      </c>
      <c r="D467" t="s">
        <v>3</v>
      </c>
      <c r="E467" t="s">
        <v>4</v>
      </c>
      <c r="F467" t="s">
        <v>347</v>
      </c>
      <c r="G467" t="s">
        <v>348</v>
      </c>
      <c r="H467" t="s">
        <v>7</v>
      </c>
      <c r="I467" t="s">
        <v>8</v>
      </c>
      <c r="J467" t="s">
        <v>9</v>
      </c>
      <c r="K467" t="s">
        <v>37</v>
      </c>
      <c r="L467" t="s">
        <v>11</v>
      </c>
      <c r="M467" s="5">
        <v>113935.47</v>
      </c>
      <c r="N467" s="5">
        <v>0</v>
      </c>
      <c r="O467" s="5">
        <f t="shared" si="28"/>
        <v>113935.47</v>
      </c>
      <c r="P467" s="5">
        <v>-20688.919999999998</v>
      </c>
      <c r="Q467" s="5">
        <f t="shared" si="29"/>
        <v>93246.55</v>
      </c>
      <c r="R467" s="5">
        <v>0</v>
      </c>
      <c r="S467" s="5">
        <v>61931.05</v>
      </c>
      <c r="T467" s="5">
        <v>61931.05</v>
      </c>
      <c r="U467" s="5">
        <f t="shared" si="30"/>
        <v>52004.42</v>
      </c>
      <c r="V467" s="5">
        <f t="shared" si="31"/>
        <v>52004.42</v>
      </c>
      <c r="W467" s="5">
        <v>31315.5</v>
      </c>
      <c r="X467" t="s">
        <v>38</v>
      </c>
    </row>
    <row r="468" spans="1:24" x14ac:dyDescent="0.2">
      <c r="A468" t="s">
        <v>0</v>
      </c>
      <c r="B468" t="s">
        <v>1</v>
      </c>
      <c r="C468" t="s">
        <v>2</v>
      </c>
      <c r="D468" t="s">
        <v>3</v>
      </c>
      <c r="E468" t="s">
        <v>4</v>
      </c>
      <c r="F468" t="s">
        <v>347</v>
      </c>
      <c r="G468" t="s">
        <v>348</v>
      </c>
      <c r="H468" t="s">
        <v>7</v>
      </c>
      <c r="I468" t="s">
        <v>8</v>
      </c>
      <c r="J468" t="s">
        <v>9</v>
      </c>
      <c r="K468" t="s">
        <v>39</v>
      </c>
      <c r="L468" t="s">
        <v>11</v>
      </c>
      <c r="M468" s="5">
        <v>14447.68</v>
      </c>
      <c r="N468" s="5">
        <v>-850</v>
      </c>
      <c r="O468" s="5">
        <f t="shared" si="28"/>
        <v>13597.68</v>
      </c>
      <c r="P468" s="5">
        <v>0</v>
      </c>
      <c r="Q468" s="5">
        <f t="shared" si="29"/>
        <v>13597.68</v>
      </c>
      <c r="R468" s="5">
        <v>0</v>
      </c>
      <c r="S468" s="5">
        <v>12869.42</v>
      </c>
      <c r="T468" s="5">
        <v>10433.42</v>
      </c>
      <c r="U468" s="5">
        <f t="shared" si="30"/>
        <v>728.26000000000022</v>
      </c>
      <c r="V468" s="5">
        <f t="shared" si="31"/>
        <v>3164.26</v>
      </c>
      <c r="W468" s="5">
        <v>728.26</v>
      </c>
      <c r="X468" t="s">
        <v>40</v>
      </c>
    </row>
    <row r="469" spans="1:24" x14ac:dyDescent="0.2">
      <c r="A469" t="s">
        <v>0</v>
      </c>
      <c r="B469" t="s">
        <v>1</v>
      </c>
      <c r="C469" t="s">
        <v>2</v>
      </c>
      <c r="D469" t="s">
        <v>3</v>
      </c>
      <c r="E469" t="s">
        <v>4</v>
      </c>
      <c r="F469" t="s">
        <v>347</v>
      </c>
      <c r="G469" t="s">
        <v>348</v>
      </c>
      <c r="H469" t="s">
        <v>7</v>
      </c>
      <c r="I469" t="s">
        <v>41</v>
      </c>
      <c r="J469" t="s">
        <v>42</v>
      </c>
      <c r="K469" t="s">
        <v>43</v>
      </c>
      <c r="L469" t="s">
        <v>44</v>
      </c>
      <c r="M469" s="5">
        <v>10000</v>
      </c>
      <c r="N469" s="5">
        <v>14259</v>
      </c>
      <c r="O469" s="5">
        <f t="shared" si="28"/>
        <v>24259</v>
      </c>
      <c r="P469" s="5">
        <v>0</v>
      </c>
      <c r="Q469" s="5">
        <f t="shared" si="29"/>
        <v>24259</v>
      </c>
      <c r="R469" s="5">
        <v>0</v>
      </c>
      <c r="S469" s="5">
        <v>24259</v>
      </c>
      <c r="T469" s="5">
        <v>10849.29</v>
      </c>
      <c r="U469" s="5">
        <f t="shared" si="30"/>
        <v>0</v>
      </c>
      <c r="V469" s="5">
        <f t="shared" si="31"/>
        <v>13409.71</v>
      </c>
      <c r="W469" s="5">
        <v>0</v>
      </c>
      <c r="X469" t="s">
        <v>45</v>
      </c>
    </row>
    <row r="470" spans="1:24" x14ac:dyDescent="0.2">
      <c r="A470" t="s">
        <v>0</v>
      </c>
      <c r="B470" t="s">
        <v>1</v>
      </c>
      <c r="C470" t="s">
        <v>2</v>
      </c>
      <c r="D470" t="s">
        <v>3</v>
      </c>
      <c r="E470" t="s">
        <v>4</v>
      </c>
      <c r="F470" t="s">
        <v>347</v>
      </c>
      <c r="G470" t="s">
        <v>348</v>
      </c>
      <c r="H470" t="s">
        <v>7</v>
      </c>
      <c r="I470" t="s">
        <v>41</v>
      </c>
      <c r="J470" t="s">
        <v>42</v>
      </c>
      <c r="K470" t="s">
        <v>46</v>
      </c>
      <c r="L470" t="s">
        <v>44</v>
      </c>
      <c r="M470" s="5">
        <v>24000</v>
      </c>
      <c r="N470" s="5">
        <v>-7259</v>
      </c>
      <c r="O470" s="5">
        <f t="shared" si="28"/>
        <v>16741</v>
      </c>
      <c r="P470" s="5">
        <v>0</v>
      </c>
      <c r="Q470" s="5">
        <f t="shared" si="29"/>
        <v>16741</v>
      </c>
      <c r="R470" s="5">
        <v>0</v>
      </c>
      <c r="S470" s="5">
        <v>16741</v>
      </c>
      <c r="T470" s="5">
        <v>12612.41</v>
      </c>
      <c r="U470" s="5">
        <f t="shared" si="30"/>
        <v>0</v>
      </c>
      <c r="V470" s="5">
        <f t="shared" si="31"/>
        <v>4128.59</v>
      </c>
      <c r="W470" s="5">
        <v>0</v>
      </c>
      <c r="X470" t="s">
        <v>47</v>
      </c>
    </row>
    <row r="471" spans="1:24" x14ac:dyDescent="0.2">
      <c r="A471" t="s">
        <v>0</v>
      </c>
      <c r="B471" t="s">
        <v>1</v>
      </c>
      <c r="C471" t="s">
        <v>2</v>
      </c>
      <c r="D471" t="s">
        <v>3</v>
      </c>
      <c r="E471" t="s">
        <v>4</v>
      </c>
      <c r="F471" t="s">
        <v>347</v>
      </c>
      <c r="G471" t="s">
        <v>348</v>
      </c>
      <c r="H471" t="s">
        <v>7</v>
      </c>
      <c r="I471" t="s">
        <v>41</v>
      </c>
      <c r="J471" t="s">
        <v>42</v>
      </c>
      <c r="K471" t="s">
        <v>48</v>
      </c>
      <c r="L471" t="s">
        <v>44</v>
      </c>
      <c r="M471" s="5">
        <v>3700</v>
      </c>
      <c r="N471" s="5">
        <v>0</v>
      </c>
      <c r="O471" s="5">
        <f t="shared" si="28"/>
        <v>3700</v>
      </c>
      <c r="P471" s="5">
        <v>0</v>
      </c>
      <c r="Q471" s="5">
        <f t="shared" si="29"/>
        <v>3700</v>
      </c>
      <c r="R471" s="5">
        <v>0</v>
      </c>
      <c r="S471" s="5">
        <v>3700</v>
      </c>
      <c r="T471" s="5">
        <v>1559.18</v>
      </c>
      <c r="U471" s="5">
        <f t="shared" si="30"/>
        <v>0</v>
      </c>
      <c r="V471" s="5">
        <f t="shared" si="31"/>
        <v>2140.8199999999997</v>
      </c>
      <c r="W471" s="5">
        <v>0</v>
      </c>
      <c r="X471" t="s">
        <v>49</v>
      </c>
    </row>
    <row r="472" spans="1:24" x14ac:dyDescent="0.2">
      <c r="A472" t="s">
        <v>0</v>
      </c>
      <c r="B472" t="s">
        <v>1</v>
      </c>
      <c r="C472" t="s">
        <v>2</v>
      </c>
      <c r="D472" t="s">
        <v>3</v>
      </c>
      <c r="E472" t="s">
        <v>4</v>
      </c>
      <c r="F472" t="s">
        <v>347</v>
      </c>
      <c r="G472" t="s">
        <v>348</v>
      </c>
      <c r="H472" t="s">
        <v>7</v>
      </c>
      <c r="I472" t="s">
        <v>41</v>
      </c>
      <c r="J472" t="s">
        <v>42</v>
      </c>
      <c r="K472" t="s">
        <v>50</v>
      </c>
      <c r="L472" t="s">
        <v>44</v>
      </c>
      <c r="M472" s="5">
        <v>33000</v>
      </c>
      <c r="N472" s="5">
        <v>0</v>
      </c>
      <c r="O472" s="5">
        <f t="shared" si="28"/>
        <v>33000</v>
      </c>
      <c r="P472" s="5">
        <v>0</v>
      </c>
      <c r="Q472" s="5">
        <f t="shared" si="29"/>
        <v>33000</v>
      </c>
      <c r="R472" s="5">
        <v>0</v>
      </c>
      <c r="S472" s="5">
        <v>28490</v>
      </c>
      <c r="T472" s="5">
        <v>5753.85</v>
      </c>
      <c r="U472" s="5">
        <f t="shared" si="30"/>
        <v>4510</v>
      </c>
      <c r="V472" s="5">
        <f t="shared" si="31"/>
        <v>27246.15</v>
      </c>
      <c r="W472" s="5">
        <v>4510</v>
      </c>
      <c r="X472" t="s">
        <v>51</v>
      </c>
    </row>
    <row r="473" spans="1:24" x14ac:dyDescent="0.2">
      <c r="A473" t="s">
        <v>0</v>
      </c>
      <c r="B473" t="s">
        <v>1</v>
      </c>
      <c r="C473" t="s">
        <v>2</v>
      </c>
      <c r="D473" t="s">
        <v>3</v>
      </c>
      <c r="E473" t="s">
        <v>4</v>
      </c>
      <c r="F473" t="s">
        <v>347</v>
      </c>
      <c r="G473" t="s">
        <v>348</v>
      </c>
      <c r="H473" t="s">
        <v>7</v>
      </c>
      <c r="I473" t="s">
        <v>41</v>
      </c>
      <c r="J473" t="s">
        <v>42</v>
      </c>
      <c r="K473" t="s">
        <v>54</v>
      </c>
      <c r="L473" t="s">
        <v>44</v>
      </c>
      <c r="M473" s="5">
        <v>15000</v>
      </c>
      <c r="N473" s="5">
        <v>-3000</v>
      </c>
      <c r="O473" s="5">
        <f t="shared" si="28"/>
        <v>12000</v>
      </c>
      <c r="P473" s="5">
        <v>-4160</v>
      </c>
      <c r="Q473" s="5">
        <f t="shared" si="29"/>
        <v>7840</v>
      </c>
      <c r="R473" s="5">
        <v>4286.6400000000003</v>
      </c>
      <c r="S473" s="5">
        <v>3553.36</v>
      </c>
      <c r="T473" s="5">
        <v>0</v>
      </c>
      <c r="U473" s="5">
        <f t="shared" si="30"/>
        <v>8446.64</v>
      </c>
      <c r="V473" s="5">
        <f t="shared" si="31"/>
        <v>12000</v>
      </c>
      <c r="W473" s="5">
        <v>0</v>
      </c>
      <c r="X473" t="s">
        <v>55</v>
      </c>
    </row>
    <row r="474" spans="1:24" x14ac:dyDescent="0.2">
      <c r="A474" t="s">
        <v>0</v>
      </c>
      <c r="B474" t="s">
        <v>1</v>
      </c>
      <c r="C474" t="s">
        <v>2</v>
      </c>
      <c r="D474" t="s">
        <v>3</v>
      </c>
      <c r="E474" t="s">
        <v>4</v>
      </c>
      <c r="F474" t="s">
        <v>347</v>
      </c>
      <c r="G474" t="s">
        <v>348</v>
      </c>
      <c r="H474" t="s">
        <v>7</v>
      </c>
      <c r="I474" t="s">
        <v>41</v>
      </c>
      <c r="J474" t="s">
        <v>42</v>
      </c>
      <c r="K474" t="s">
        <v>56</v>
      </c>
      <c r="L474" t="s">
        <v>44</v>
      </c>
      <c r="M474" s="5">
        <v>312000</v>
      </c>
      <c r="N474" s="5">
        <v>0</v>
      </c>
      <c r="O474" s="5">
        <f t="shared" si="28"/>
        <v>312000</v>
      </c>
      <c r="P474" s="5">
        <v>-721.76</v>
      </c>
      <c r="Q474" s="5">
        <f t="shared" si="29"/>
        <v>311278.24</v>
      </c>
      <c r="R474" s="5">
        <v>4838.3999999999996</v>
      </c>
      <c r="S474" s="5">
        <v>306439.84000000003</v>
      </c>
      <c r="T474" s="5">
        <v>202639.6</v>
      </c>
      <c r="U474" s="5">
        <f t="shared" si="30"/>
        <v>5560.1599999999744</v>
      </c>
      <c r="V474" s="5">
        <f t="shared" si="31"/>
        <v>109360.4</v>
      </c>
      <c r="W474" s="5">
        <v>0</v>
      </c>
      <c r="X474" t="s">
        <v>57</v>
      </c>
    </row>
    <row r="475" spans="1:24" x14ac:dyDescent="0.2">
      <c r="A475" t="s">
        <v>0</v>
      </c>
      <c r="B475" t="s">
        <v>1</v>
      </c>
      <c r="C475" t="s">
        <v>2</v>
      </c>
      <c r="D475" t="s">
        <v>3</v>
      </c>
      <c r="E475" t="s">
        <v>4</v>
      </c>
      <c r="F475" t="s">
        <v>347</v>
      </c>
      <c r="G475" t="s">
        <v>348</v>
      </c>
      <c r="H475" t="s">
        <v>7</v>
      </c>
      <c r="I475" t="s">
        <v>41</v>
      </c>
      <c r="J475" t="s">
        <v>42</v>
      </c>
      <c r="K475" t="s">
        <v>58</v>
      </c>
      <c r="L475" t="s">
        <v>44</v>
      </c>
      <c r="M475" s="5">
        <v>186000</v>
      </c>
      <c r="N475" s="5">
        <v>-7095.2</v>
      </c>
      <c r="O475" s="5">
        <f t="shared" si="28"/>
        <v>178904.8</v>
      </c>
      <c r="P475" s="5">
        <v>0</v>
      </c>
      <c r="Q475" s="5">
        <f t="shared" si="29"/>
        <v>178904.8</v>
      </c>
      <c r="R475" s="5">
        <v>0</v>
      </c>
      <c r="S475" s="5">
        <v>172396.47</v>
      </c>
      <c r="T475" s="5">
        <v>65301.29</v>
      </c>
      <c r="U475" s="5">
        <f t="shared" si="30"/>
        <v>6508.3299999999872</v>
      </c>
      <c r="V475" s="5">
        <f t="shared" si="31"/>
        <v>113603.50999999998</v>
      </c>
      <c r="W475" s="5">
        <v>6508.33</v>
      </c>
      <c r="X475" t="s">
        <v>59</v>
      </c>
    </row>
    <row r="476" spans="1:24" x14ac:dyDescent="0.2">
      <c r="A476" t="s">
        <v>0</v>
      </c>
      <c r="B476" t="s">
        <v>1</v>
      </c>
      <c r="C476" t="s">
        <v>2</v>
      </c>
      <c r="D476" t="s">
        <v>3</v>
      </c>
      <c r="E476" t="s">
        <v>4</v>
      </c>
      <c r="F476" t="s">
        <v>347</v>
      </c>
      <c r="G476" t="s">
        <v>348</v>
      </c>
      <c r="H476" t="s">
        <v>7</v>
      </c>
      <c r="I476" t="s">
        <v>41</v>
      </c>
      <c r="J476" t="s">
        <v>42</v>
      </c>
      <c r="K476" t="s">
        <v>62</v>
      </c>
      <c r="L476" t="s">
        <v>44</v>
      </c>
      <c r="M476" s="5">
        <v>7000</v>
      </c>
      <c r="N476" s="5">
        <v>0</v>
      </c>
      <c r="O476" s="5">
        <f t="shared" si="28"/>
        <v>7000</v>
      </c>
      <c r="P476" s="5">
        <v>-4000</v>
      </c>
      <c r="Q476" s="5">
        <f t="shared" si="29"/>
        <v>3000</v>
      </c>
      <c r="R476" s="5">
        <v>0</v>
      </c>
      <c r="S476" s="5">
        <v>0</v>
      </c>
      <c r="T476" s="5">
        <v>0</v>
      </c>
      <c r="U476" s="5">
        <f t="shared" si="30"/>
        <v>7000</v>
      </c>
      <c r="V476" s="5">
        <f t="shared" si="31"/>
        <v>7000</v>
      </c>
      <c r="W476" s="5">
        <v>3000</v>
      </c>
      <c r="X476" t="s">
        <v>63</v>
      </c>
    </row>
    <row r="477" spans="1:24" x14ac:dyDescent="0.2">
      <c r="A477" t="s">
        <v>0</v>
      </c>
      <c r="B477" t="s">
        <v>1</v>
      </c>
      <c r="C477" t="s">
        <v>2</v>
      </c>
      <c r="D477" t="s">
        <v>3</v>
      </c>
      <c r="E477" t="s">
        <v>4</v>
      </c>
      <c r="F477" t="s">
        <v>347</v>
      </c>
      <c r="G477" t="s">
        <v>348</v>
      </c>
      <c r="H477" t="s">
        <v>7</v>
      </c>
      <c r="I477" t="s">
        <v>41</v>
      </c>
      <c r="J477" t="s">
        <v>42</v>
      </c>
      <c r="K477" t="s">
        <v>64</v>
      </c>
      <c r="L477" t="s">
        <v>44</v>
      </c>
      <c r="M477" s="5">
        <v>5000</v>
      </c>
      <c r="N477" s="5">
        <v>0</v>
      </c>
      <c r="O477" s="5">
        <f t="shared" si="28"/>
        <v>5000</v>
      </c>
      <c r="P477" s="5">
        <v>-1900</v>
      </c>
      <c r="Q477" s="5">
        <f t="shared" si="29"/>
        <v>3100</v>
      </c>
      <c r="R477" s="5">
        <v>1196</v>
      </c>
      <c r="S477" s="5">
        <v>1904</v>
      </c>
      <c r="T477" s="5">
        <v>1904</v>
      </c>
      <c r="U477" s="5">
        <f t="shared" si="30"/>
        <v>3096</v>
      </c>
      <c r="V477" s="5">
        <f t="shared" si="31"/>
        <v>3096</v>
      </c>
      <c r="W477" s="5">
        <v>0</v>
      </c>
      <c r="X477" t="s">
        <v>65</v>
      </c>
    </row>
    <row r="478" spans="1:24" x14ac:dyDescent="0.2">
      <c r="A478" t="s">
        <v>0</v>
      </c>
      <c r="B478" t="s">
        <v>1</v>
      </c>
      <c r="C478" t="s">
        <v>2</v>
      </c>
      <c r="D478" t="s">
        <v>3</v>
      </c>
      <c r="E478" t="s">
        <v>4</v>
      </c>
      <c r="F478" t="s">
        <v>347</v>
      </c>
      <c r="G478" t="s">
        <v>348</v>
      </c>
      <c r="H478" t="s">
        <v>7</v>
      </c>
      <c r="I478" t="s">
        <v>41</v>
      </c>
      <c r="J478" t="s">
        <v>42</v>
      </c>
      <c r="K478" t="s">
        <v>66</v>
      </c>
      <c r="L478" t="s">
        <v>44</v>
      </c>
      <c r="M478" s="5">
        <v>27800</v>
      </c>
      <c r="N478" s="5">
        <v>-4000</v>
      </c>
      <c r="O478" s="5">
        <f t="shared" si="28"/>
        <v>23800</v>
      </c>
      <c r="P478" s="5">
        <v>-7224</v>
      </c>
      <c r="Q478" s="5">
        <f t="shared" si="29"/>
        <v>16576</v>
      </c>
      <c r="R478" s="5">
        <v>0</v>
      </c>
      <c r="S478" s="5">
        <v>16576</v>
      </c>
      <c r="T478" s="5">
        <v>0</v>
      </c>
      <c r="U478" s="5">
        <f t="shared" si="30"/>
        <v>7224</v>
      </c>
      <c r="V478" s="5">
        <f t="shared" si="31"/>
        <v>23800</v>
      </c>
      <c r="W478" s="5">
        <v>0</v>
      </c>
      <c r="X478" t="s">
        <v>67</v>
      </c>
    </row>
    <row r="479" spans="1:24" x14ac:dyDescent="0.2">
      <c r="A479" t="s">
        <v>0</v>
      </c>
      <c r="B479" t="s">
        <v>1</v>
      </c>
      <c r="C479" t="s">
        <v>2</v>
      </c>
      <c r="D479" t="s">
        <v>3</v>
      </c>
      <c r="E479" t="s">
        <v>4</v>
      </c>
      <c r="F479" t="s">
        <v>347</v>
      </c>
      <c r="G479" t="s">
        <v>348</v>
      </c>
      <c r="H479" t="s">
        <v>7</v>
      </c>
      <c r="I479" t="s">
        <v>41</v>
      </c>
      <c r="J479" t="s">
        <v>42</v>
      </c>
      <c r="K479" t="s">
        <v>349</v>
      </c>
      <c r="L479" t="s">
        <v>44</v>
      </c>
      <c r="M479" s="5">
        <v>0</v>
      </c>
      <c r="N479" s="5">
        <v>7095.2</v>
      </c>
      <c r="O479" s="5">
        <f t="shared" si="28"/>
        <v>7095.2</v>
      </c>
      <c r="P479" s="5">
        <v>0</v>
      </c>
      <c r="Q479" s="5">
        <f t="shared" si="29"/>
        <v>7095.2</v>
      </c>
      <c r="R479" s="5">
        <v>0</v>
      </c>
      <c r="S479" s="5">
        <v>0</v>
      </c>
      <c r="T479" s="5">
        <v>0</v>
      </c>
      <c r="U479" s="5">
        <f t="shared" si="30"/>
        <v>7095.2</v>
      </c>
      <c r="V479" s="5">
        <f t="shared" si="31"/>
        <v>7095.2</v>
      </c>
      <c r="W479" s="5">
        <v>7095.2</v>
      </c>
      <c r="X479" t="s">
        <v>350</v>
      </c>
    </row>
    <row r="480" spans="1:24" x14ac:dyDescent="0.2">
      <c r="A480" t="s">
        <v>0</v>
      </c>
      <c r="B480" t="s">
        <v>1</v>
      </c>
      <c r="C480" t="s">
        <v>2</v>
      </c>
      <c r="D480" t="s">
        <v>3</v>
      </c>
      <c r="E480" t="s">
        <v>4</v>
      </c>
      <c r="F480" t="s">
        <v>347</v>
      </c>
      <c r="G480" t="s">
        <v>348</v>
      </c>
      <c r="H480" t="s">
        <v>7</v>
      </c>
      <c r="I480" t="s">
        <v>41</v>
      </c>
      <c r="J480" t="s">
        <v>42</v>
      </c>
      <c r="K480" t="s">
        <v>70</v>
      </c>
      <c r="L480" t="s">
        <v>44</v>
      </c>
      <c r="M480" s="5">
        <v>15000</v>
      </c>
      <c r="N480" s="5">
        <v>0</v>
      </c>
      <c r="O480" s="5">
        <f t="shared" si="28"/>
        <v>15000</v>
      </c>
      <c r="P480" s="5">
        <v>0</v>
      </c>
      <c r="Q480" s="5">
        <f t="shared" si="29"/>
        <v>15000</v>
      </c>
      <c r="R480" s="5">
        <v>15000</v>
      </c>
      <c r="S480" s="5">
        <v>0</v>
      </c>
      <c r="T480" s="5">
        <v>0</v>
      </c>
      <c r="U480" s="5">
        <f t="shared" si="30"/>
        <v>15000</v>
      </c>
      <c r="V480" s="5">
        <f t="shared" si="31"/>
        <v>15000</v>
      </c>
      <c r="W480" s="5">
        <v>0</v>
      </c>
      <c r="X480" t="s">
        <v>71</v>
      </c>
    </row>
    <row r="481" spans="1:24" x14ac:dyDescent="0.2">
      <c r="A481" t="s">
        <v>0</v>
      </c>
      <c r="B481" t="s">
        <v>1</v>
      </c>
      <c r="C481" t="s">
        <v>2</v>
      </c>
      <c r="D481" t="s">
        <v>3</v>
      </c>
      <c r="E481" t="s">
        <v>4</v>
      </c>
      <c r="F481" t="s">
        <v>347</v>
      </c>
      <c r="G481" t="s">
        <v>348</v>
      </c>
      <c r="H481" t="s">
        <v>7</v>
      </c>
      <c r="I481" t="s">
        <v>41</v>
      </c>
      <c r="J481" t="s">
        <v>42</v>
      </c>
      <c r="K481" t="s">
        <v>280</v>
      </c>
      <c r="L481" t="s">
        <v>44</v>
      </c>
      <c r="M481" s="5">
        <v>3000</v>
      </c>
      <c r="N481" s="5">
        <v>0</v>
      </c>
      <c r="O481" s="5">
        <f t="shared" si="28"/>
        <v>3000</v>
      </c>
      <c r="P481" s="5">
        <v>-1000</v>
      </c>
      <c r="Q481" s="5">
        <f t="shared" si="29"/>
        <v>2000</v>
      </c>
      <c r="R481" s="5">
        <v>2000</v>
      </c>
      <c r="S481" s="5">
        <v>0</v>
      </c>
      <c r="T481" s="5">
        <v>0</v>
      </c>
      <c r="U481" s="5">
        <f t="shared" si="30"/>
        <v>3000</v>
      </c>
      <c r="V481" s="5">
        <f t="shared" si="31"/>
        <v>3000</v>
      </c>
      <c r="W481" s="5">
        <v>0</v>
      </c>
      <c r="X481" t="s">
        <v>301</v>
      </c>
    </row>
    <row r="482" spans="1:24" x14ac:dyDescent="0.2">
      <c r="A482" t="s">
        <v>0</v>
      </c>
      <c r="B482" t="s">
        <v>1</v>
      </c>
      <c r="C482" t="s">
        <v>2</v>
      </c>
      <c r="D482" t="s">
        <v>3</v>
      </c>
      <c r="E482" t="s">
        <v>4</v>
      </c>
      <c r="F482" t="s">
        <v>347</v>
      </c>
      <c r="G482" t="s">
        <v>348</v>
      </c>
      <c r="H482" t="s">
        <v>7</v>
      </c>
      <c r="I482" t="s">
        <v>41</v>
      </c>
      <c r="J482" t="s">
        <v>42</v>
      </c>
      <c r="K482" t="s">
        <v>74</v>
      </c>
      <c r="L482" t="s">
        <v>44</v>
      </c>
      <c r="M482" s="5">
        <v>15000</v>
      </c>
      <c r="N482" s="5">
        <v>0</v>
      </c>
      <c r="O482" s="5">
        <f t="shared" si="28"/>
        <v>15000</v>
      </c>
      <c r="P482" s="5">
        <v>-6000</v>
      </c>
      <c r="Q482" s="5">
        <f t="shared" si="29"/>
        <v>9000</v>
      </c>
      <c r="R482" s="5">
        <v>5569.51</v>
      </c>
      <c r="S482" s="5">
        <v>3430.49</v>
      </c>
      <c r="T482" s="5">
        <v>2852.98</v>
      </c>
      <c r="U482" s="5">
        <f t="shared" si="30"/>
        <v>11569.51</v>
      </c>
      <c r="V482" s="5">
        <f t="shared" si="31"/>
        <v>12147.02</v>
      </c>
      <c r="W482" s="5">
        <v>0</v>
      </c>
      <c r="X482" t="s">
        <v>75</v>
      </c>
    </row>
    <row r="483" spans="1:24" x14ac:dyDescent="0.2">
      <c r="A483" t="s">
        <v>0</v>
      </c>
      <c r="B483" t="s">
        <v>1</v>
      </c>
      <c r="C483" t="s">
        <v>2</v>
      </c>
      <c r="D483" t="s">
        <v>3</v>
      </c>
      <c r="E483" t="s">
        <v>4</v>
      </c>
      <c r="F483" t="s">
        <v>347</v>
      </c>
      <c r="G483" t="s">
        <v>348</v>
      </c>
      <c r="H483" t="s">
        <v>7</v>
      </c>
      <c r="I483" t="s">
        <v>41</v>
      </c>
      <c r="J483" t="s">
        <v>42</v>
      </c>
      <c r="K483" t="s">
        <v>76</v>
      </c>
      <c r="L483" t="s">
        <v>44</v>
      </c>
      <c r="M483" s="5">
        <v>10000</v>
      </c>
      <c r="N483" s="5">
        <v>0</v>
      </c>
      <c r="O483" s="5">
        <f t="shared" si="28"/>
        <v>10000</v>
      </c>
      <c r="P483" s="5">
        <v>0</v>
      </c>
      <c r="Q483" s="5">
        <f t="shared" si="29"/>
        <v>10000</v>
      </c>
      <c r="R483" s="5">
        <v>3595.46</v>
      </c>
      <c r="S483" s="5">
        <v>6404.54</v>
      </c>
      <c r="T483" s="5">
        <v>6404.54</v>
      </c>
      <c r="U483" s="5">
        <f t="shared" si="30"/>
        <v>3595.46</v>
      </c>
      <c r="V483" s="5">
        <f t="shared" si="31"/>
        <v>3595.46</v>
      </c>
      <c r="W483" s="5">
        <v>0</v>
      </c>
      <c r="X483" t="s">
        <v>77</v>
      </c>
    </row>
    <row r="484" spans="1:24" x14ac:dyDescent="0.2">
      <c r="A484" t="s">
        <v>0</v>
      </c>
      <c r="B484" t="s">
        <v>1</v>
      </c>
      <c r="C484" t="s">
        <v>2</v>
      </c>
      <c r="D484" t="s">
        <v>3</v>
      </c>
      <c r="E484" t="s">
        <v>4</v>
      </c>
      <c r="F484" t="s">
        <v>347</v>
      </c>
      <c r="G484" t="s">
        <v>348</v>
      </c>
      <c r="H484" t="s">
        <v>7</v>
      </c>
      <c r="I484" t="s">
        <v>41</v>
      </c>
      <c r="J484" t="s">
        <v>42</v>
      </c>
      <c r="K484" t="s">
        <v>78</v>
      </c>
      <c r="L484" t="s">
        <v>44</v>
      </c>
      <c r="M484" s="5">
        <v>3000</v>
      </c>
      <c r="N484" s="5">
        <v>0</v>
      </c>
      <c r="O484" s="5">
        <f t="shared" si="28"/>
        <v>3000</v>
      </c>
      <c r="P484" s="5">
        <v>-7.0000000000000007E-2</v>
      </c>
      <c r="Q484" s="5">
        <f t="shared" si="29"/>
        <v>2999.93</v>
      </c>
      <c r="R484" s="5">
        <v>282.39999999999998</v>
      </c>
      <c r="S484" s="5">
        <v>377.53</v>
      </c>
      <c r="T484" s="5">
        <v>377.53</v>
      </c>
      <c r="U484" s="5">
        <f t="shared" si="30"/>
        <v>2622.4700000000003</v>
      </c>
      <c r="V484" s="5">
        <f t="shared" si="31"/>
        <v>2622.4700000000003</v>
      </c>
      <c r="W484" s="5">
        <v>2340</v>
      </c>
      <c r="X484" t="s">
        <v>79</v>
      </c>
    </row>
    <row r="485" spans="1:24" x14ac:dyDescent="0.2">
      <c r="A485" t="s">
        <v>0</v>
      </c>
      <c r="B485" t="s">
        <v>1</v>
      </c>
      <c r="C485" t="s">
        <v>2</v>
      </c>
      <c r="D485" t="s">
        <v>3</v>
      </c>
      <c r="E485" t="s">
        <v>4</v>
      </c>
      <c r="F485" t="s">
        <v>347</v>
      </c>
      <c r="G485" t="s">
        <v>348</v>
      </c>
      <c r="H485" t="s">
        <v>7</v>
      </c>
      <c r="I485" t="s">
        <v>41</v>
      </c>
      <c r="J485" t="s">
        <v>42</v>
      </c>
      <c r="K485" t="s">
        <v>82</v>
      </c>
      <c r="L485" t="s">
        <v>44</v>
      </c>
      <c r="M485" s="5">
        <v>29000</v>
      </c>
      <c r="N485" s="5">
        <v>0</v>
      </c>
      <c r="O485" s="5">
        <f t="shared" si="28"/>
        <v>29000</v>
      </c>
      <c r="P485" s="5">
        <v>0</v>
      </c>
      <c r="Q485" s="5">
        <f t="shared" si="29"/>
        <v>29000</v>
      </c>
      <c r="R485" s="5">
        <v>29000</v>
      </c>
      <c r="S485" s="5">
        <v>0</v>
      </c>
      <c r="T485" s="5">
        <v>0</v>
      </c>
      <c r="U485" s="5">
        <f t="shared" si="30"/>
        <v>29000</v>
      </c>
      <c r="V485" s="5">
        <f t="shared" si="31"/>
        <v>29000</v>
      </c>
      <c r="W485" s="5">
        <v>0</v>
      </c>
      <c r="X485" t="s">
        <v>83</v>
      </c>
    </row>
    <row r="486" spans="1:24" x14ac:dyDescent="0.2">
      <c r="A486" t="s">
        <v>0</v>
      </c>
      <c r="B486" t="s">
        <v>1</v>
      </c>
      <c r="C486" t="s">
        <v>2</v>
      </c>
      <c r="D486" t="s">
        <v>3</v>
      </c>
      <c r="E486" t="s">
        <v>4</v>
      </c>
      <c r="F486" t="s">
        <v>347</v>
      </c>
      <c r="G486" t="s">
        <v>348</v>
      </c>
      <c r="H486" t="s">
        <v>7</v>
      </c>
      <c r="I486" t="s">
        <v>41</v>
      </c>
      <c r="J486" t="s">
        <v>42</v>
      </c>
      <c r="K486" t="s">
        <v>86</v>
      </c>
      <c r="L486" t="s">
        <v>44</v>
      </c>
      <c r="M486" s="5">
        <v>31000</v>
      </c>
      <c r="N486" s="5">
        <v>0</v>
      </c>
      <c r="O486" s="5">
        <f t="shared" si="28"/>
        <v>31000</v>
      </c>
      <c r="P486" s="5">
        <v>0</v>
      </c>
      <c r="Q486" s="5">
        <f t="shared" si="29"/>
        <v>31000</v>
      </c>
      <c r="R486" s="5">
        <v>31000</v>
      </c>
      <c r="S486" s="5">
        <v>0</v>
      </c>
      <c r="T486" s="5">
        <v>0</v>
      </c>
      <c r="U486" s="5">
        <f t="shared" si="30"/>
        <v>31000</v>
      </c>
      <c r="V486" s="5">
        <f t="shared" si="31"/>
        <v>31000</v>
      </c>
      <c r="W486" s="5">
        <v>0</v>
      </c>
      <c r="X486" t="s">
        <v>87</v>
      </c>
    </row>
    <row r="487" spans="1:24" x14ac:dyDescent="0.2">
      <c r="A487" t="s">
        <v>0</v>
      </c>
      <c r="B487" t="s">
        <v>1</v>
      </c>
      <c r="C487" t="s">
        <v>2</v>
      </c>
      <c r="D487" t="s">
        <v>3</v>
      </c>
      <c r="E487" t="s">
        <v>4</v>
      </c>
      <c r="F487" t="s">
        <v>347</v>
      </c>
      <c r="G487" t="s">
        <v>348</v>
      </c>
      <c r="H487" t="s">
        <v>7</v>
      </c>
      <c r="I487" t="s">
        <v>41</v>
      </c>
      <c r="J487" t="s">
        <v>90</v>
      </c>
      <c r="K487" t="s">
        <v>91</v>
      </c>
      <c r="L487" t="s">
        <v>44</v>
      </c>
      <c r="M487" s="5">
        <v>4000</v>
      </c>
      <c r="N487" s="5">
        <v>0</v>
      </c>
      <c r="O487" s="5">
        <f t="shared" si="28"/>
        <v>4000</v>
      </c>
      <c r="P487" s="5">
        <v>0</v>
      </c>
      <c r="Q487" s="5">
        <f t="shared" si="29"/>
        <v>4000</v>
      </c>
      <c r="R487" s="5">
        <v>4000</v>
      </c>
      <c r="S487" s="5">
        <v>0</v>
      </c>
      <c r="T487" s="5">
        <v>0</v>
      </c>
      <c r="U487" s="5">
        <f t="shared" si="30"/>
        <v>4000</v>
      </c>
      <c r="V487" s="5">
        <f t="shared" si="31"/>
        <v>4000</v>
      </c>
      <c r="W487" s="5">
        <v>0</v>
      </c>
      <c r="X487" t="s">
        <v>92</v>
      </c>
    </row>
    <row r="488" spans="1:24" x14ac:dyDescent="0.2">
      <c r="A488" t="s">
        <v>0</v>
      </c>
      <c r="B488" t="s">
        <v>1</v>
      </c>
      <c r="C488" t="s">
        <v>2</v>
      </c>
      <c r="D488" t="s">
        <v>3</v>
      </c>
      <c r="E488" t="s">
        <v>4</v>
      </c>
      <c r="F488" t="s">
        <v>347</v>
      </c>
      <c r="G488" t="s">
        <v>348</v>
      </c>
      <c r="H488" t="s">
        <v>7</v>
      </c>
      <c r="I488" t="s">
        <v>41</v>
      </c>
      <c r="J488" t="s">
        <v>90</v>
      </c>
      <c r="K488" t="s">
        <v>93</v>
      </c>
      <c r="L488" t="s">
        <v>44</v>
      </c>
      <c r="M488" s="5">
        <v>100</v>
      </c>
      <c r="N488" s="5">
        <v>0</v>
      </c>
      <c r="O488" s="5">
        <f t="shared" si="28"/>
        <v>100</v>
      </c>
      <c r="P488" s="5">
        <v>-100</v>
      </c>
      <c r="Q488" s="5">
        <f t="shared" si="29"/>
        <v>0</v>
      </c>
      <c r="R488" s="5">
        <v>0</v>
      </c>
      <c r="S488" s="5">
        <v>0</v>
      </c>
      <c r="T488" s="5">
        <v>0</v>
      </c>
      <c r="U488" s="5">
        <f t="shared" si="30"/>
        <v>100</v>
      </c>
      <c r="V488" s="5">
        <f t="shared" si="31"/>
        <v>100</v>
      </c>
      <c r="W488" s="5">
        <v>0</v>
      </c>
      <c r="X488" t="s">
        <v>94</v>
      </c>
    </row>
    <row r="489" spans="1:24" x14ac:dyDescent="0.2">
      <c r="A489" t="s">
        <v>0</v>
      </c>
      <c r="B489" t="s">
        <v>1</v>
      </c>
      <c r="C489" t="s">
        <v>2</v>
      </c>
      <c r="D489" t="s">
        <v>3</v>
      </c>
      <c r="E489" t="s">
        <v>4</v>
      </c>
      <c r="F489" t="s">
        <v>347</v>
      </c>
      <c r="G489" t="s">
        <v>348</v>
      </c>
      <c r="H489" t="s">
        <v>7</v>
      </c>
      <c r="I489" t="s">
        <v>41</v>
      </c>
      <c r="J489" t="s">
        <v>90</v>
      </c>
      <c r="K489" t="s">
        <v>310</v>
      </c>
      <c r="L489" t="s">
        <v>44</v>
      </c>
      <c r="M489" s="5">
        <v>200</v>
      </c>
      <c r="N489" s="5">
        <v>0</v>
      </c>
      <c r="O489" s="5">
        <f t="shared" si="28"/>
        <v>200</v>
      </c>
      <c r="P489" s="5">
        <v>-200</v>
      </c>
      <c r="Q489" s="5">
        <f t="shared" si="29"/>
        <v>0</v>
      </c>
      <c r="R489" s="5">
        <v>0</v>
      </c>
      <c r="S489" s="5">
        <v>0</v>
      </c>
      <c r="T489" s="5">
        <v>0</v>
      </c>
      <c r="U489" s="5">
        <f t="shared" si="30"/>
        <v>200</v>
      </c>
      <c r="V489" s="5">
        <f t="shared" si="31"/>
        <v>200</v>
      </c>
      <c r="W489" s="5">
        <v>0</v>
      </c>
      <c r="X489" t="s">
        <v>311</v>
      </c>
    </row>
    <row r="490" spans="1:24" x14ac:dyDescent="0.2">
      <c r="A490" t="s">
        <v>0</v>
      </c>
      <c r="B490" t="s">
        <v>1</v>
      </c>
      <c r="C490" t="s">
        <v>2</v>
      </c>
      <c r="D490" t="s">
        <v>3</v>
      </c>
      <c r="E490" t="s">
        <v>4</v>
      </c>
      <c r="F490" t="s">
        <v>347</v>
      </c>
      <c r="G490" t="s">
        <v>348</v>
      </c>
      <c r="H490" t="s">
        <v>95</v>
      </c>
      <c r="I490" t="s">
        <v>96</v>
      </c>
      <c r="J490" t="s">
        <v>97</v>
      </c>
      <c r="K490" t="s">
        <v>98</v>
      </c>
      <c r="L490" t="s">
        <v>11</v>
      </c>
      <c r="M490" s="5">
        <v>13245</v>
      </c>
      <c r="N490" s="5">
        <v>0</v>
      </c>
      <c r="O490" s="5">
        <f t="shared" si="28"/>
        <v>13245</v>
      </c>
      <c r="P490" s="5">
        <v>0</v>
      </c>
      <c r="Q490" s="5">
        <f t="shared" si="29"/>
        <v>13245</v>
      </c>
      <c r="R490" s="5">
        <v>12088.36</v>
      </c>
      <c r="S490" s="5">
        <v>1156.6400000000001</v>
      </c>
      <c r="T490" s="5">
        <v>1156.6400000000001</v>
      </c>
      <c r="U490" s="5">
        <f t="shared" si="30"/>
        <v>12088.36</v>
      </c>
      <c r="V490" s="5">
        <f t="shared" si="31"/>
        <v>12088.36</v>
      </c>
      <c r="W490" s="5">
        <v>0</v>
      </c>
      <c r="X490" t="s">
        <v>99</v>
      </c>
    </row>
    <row r="491" spans="1:24" x14ac:dyDescent="0.2">
      <c r="A491" t="s">
        <v>0</v>
      </c>
      <c r="B491" t="s">
        <v>1</v>
      </c>
      <c r="C491" t="s">
        <v>2</v>
      </c>
      <c r="D491" t="s">
        <v>3</v>
      </c>
      <c r="E491" t="s">
        <v>4</v>
      </c>
      <c r="F491" t="s">
        <v>347</v>
      </c>
      <c r="G491" t="s">
        <v>348</v>
      </c>
      <c r="H491" t="s">
        <v>95</v>
      </c>
      <c r="I491" t="s">
        <v>96</v>
      </c>
      <c r="J491" t="s">
        <v>97</v>
      </c>
      <c r="K491" t="s">
        <v>100</v>
      </c>
      <c r="L491" t="s">
        <v>11</v>
      </c>
      <c r="M491" s="5">
        <v>6087.3</v>
      </c>
      <c r="N491" s="5">
        <v>0</v>
      </c>
      <c r="O491" s="5">
        <f t="shared" si="28"/>
        <v>6087.3</v>
      </c>
      <c r="P491" s="5">
        <v>0</v>
      </c>
      <c r="Q491" s="5">
        <f t="shared" si="29"/>
        <v>6087.3</v>
      </c>
      <c r="R491" s="5">
        <v>787.89</v>
      </c>
      <c r="S491" s="5">
        <v>5212.1099999999997</v>
      </c>
      <c r="T491" s="5">
        <v>5212.1099999999997</v>
      </c>
      <c r="U491" s="5">
        <f t="shared" si="30"/>
        <v>875.19000000000051</v>
      </c>
      <c r="V491" s="5">
        <f t="shared" si="31"/>
        <v>875.19000000000051</v>
      </c>
      <c r="W491" s="5">
        <v>87.3</v>
      </c>
      <c r="X491" t="s">
        <v>101</v>
      </c>
    </row>
    <row r="492" spans="1:24" x14ac:dyDescent="0.2">
      <c r="A492" t="s">
        <v>0</v>
      </c>
      <c r="B492" t="s">
        <v>1</v>
      </c>
      <c r="C492" t="s">
        <v>2</v>
      </c>
      <c r="D492" t="s">
        <v>3</v>
      </c>
      <c r="E492" t="s">
        <v>4</v>
      </c>
      <c r="F492" t="s">
        <v>347</v>
      </c>
      <c r="G492" t="s">
        <v>348</v>
      </c>
      <c r="H492" t="s">
        <v>95</v>
      </c>
      <c r="I492" t="s">
        <v>96</v>
      </c>
      <c r="J492" t="s">
        <v>97</v>
      </c>
      <c r="K492" t="s">
        <v>102</v>
      </c>
      <c r="L492" t="s">
        <v>11</v>
      </c>
      <c r="M492" s="5">
        <v>0</v>
      </c>
      <c r="N492" s="5">
        <v>850</v>
      </c>
      <c r="O492" s="5">
        <f t="shared" si="28"/>
        <v>850</v>
      </c>
      <c r="P492" s="5">
        <v>625.36</v>
      </c>
      <c r="Q492" s="5">
        <f t="shared" si="29"/>
        <v>1475.3600000000001</v>
      </c>
      <c r="R492" s="5">
        <v>0</v>
      </c>
      <c r="S492" s="5">
        <v>826.2</v>
      </c>
      <c r="T492" s="5">
        <v>826.2</v>
      </c>
      <c r="U492" s="5">
        <f t="shared" si="30"/>
        <v>23.799999999999955</v>
      </c>
      <c r="V492" s="5">
        <f t="shared" si="31"/>
        <v>23.799999999999955</v>
      </c>
      <c r="W492" s="5">
        <v>649.16</v>
      </c>
      <c r="X492" t="s">
        <v>103</v>
      </c>
    </row>
    <row r="493" spans="1:24" x14ac:dyDescent="0.2">
      <c r="A493" t="s">
        <v>0</v>
      </c>
      <c r="B493" t="s">
        <v>1</v>
      </c>
      <c r="C493" t="s">
        <v>2</v>
      </c>
      <c r="D493" t="s">
        <v>3</v>
      </c>
      <c r="E493" t="s">
        <v>4</v>
      </c>
      <c r="F493" t="s">
        <v>347</v>
      </c>
      <c r="G493" t="s">
        <v>348</v>
      </c>
      <c r="H493" t="s">
        <v>95</v>
      </c>
      <c r="I493" t="s">
        <v>96</v>
      </c>
      <c r="J493" t="s">
        <v>97</v>
      </c>
      <c r="K493" t="s">
        <v>104</v>
      </c>
      <c r="L493" t="s">
        <v>11</v>
      </c>
      <c r="M493" s="5">
        <v>158940</v>
      </c>
      <c r="N493" s="5">
        <v>0</v>
      </c>
      <c r="O493" s="5">
        <f t="shared" si="28"/>
        <v>158940</v>
      </c>
      <c r="P493" s="5">
        <v>0</v>
      </c>
      <c r="Q493" s="5">
        <f t="shared" si="29"/>
        <v>158940</v>
      </c>
      <c r="R493" s="5">
        <v>54737.67</v>
      </c>
      <c r="S493" s="5">
        <v>104202.33</v>
      </c>
      <c r="T493" s="5">
        <v>104202.33</v>
      </c>
      <c r="U493" s="5">
        <f t="shared" si="30"/>
        <v>54737.67</v>
      </c>
      <c r="V493" s="5">
        <f t="shared" si="31"/>
        <v>54737.67</v>
      </c>
      <c r="W493" s="5">
        <v>0</v>
      </c>
      <c r="X493" t="s">
        <v>105</v>
      </c>
    </row>
    <row r="494" spans="1:24" x14ac:dyDescent="0.2">
      <c r="A494" t="s">
        <v>0</v>
      </c>
      <c r="B494" t="s">
        <v>1</v>
      </c>
      <c r="C494" t="s">
        <v>2</v>
      </c>
      <c r="D494" t="s">
        <v>3</v>
      </c>
      <c r="E494" t="s">
        <v>4</v>
      </c>
      <c r="F494" t="s">
        <v>347</v>
      </c>
      <c r="G494" t="s">
        <v>348</v>
      </c>
      <c r="H494" t="s">
        <v>95</v>
      </c>
      <c r="I494" t="s">
        <v>96</v>
      </c>
      <c r="J494" t="s">
        <v>97</v>
      </c>
      <c r="K494" t="s">
        <v>106</v>
      </c>
      <c r="L494" t="s">
        <v>11</v>
      </c>
      <c r="M494" s="5">
        <v>20105.91</v>
      </c>
      <c r="N494" s="5">
        <v>0</v>
      </c>
      <c r="O494" s="5">
        <f t="shared" si="28"/>
        <v>20105.91</v>
      </c>
      <c r="P494" s="5">
        <v>0</v>
      </c>
      <c r="Q494" s="5">
        <f t="shared" si="29"/>
        <v>20105.91</v>
      </c>
      <c r="R494" s="5">
        <v>6819.67</v>
      </c>
      <c r="S494" s="5">
        <v>13286.24</v>
      </c>
      <c r="T494" s="5">
        <v>13286.24</v>
      </c>
      <c r="U494" s="5">
        <f t="shared" si="30"/>
        <v>6819.67</v>
      </c>
      <c r="V494" s="5">
        <f t="shared" si="31"/>
        <v>6819.67</v>
      </c>
      <c r="W494" s="5">
        <v>0</v>
      </c>
      <c r="X494" t="s">
        <v>107</v>
      </c>
    </row>
    <row r="495" spans="1:24" x14ac:dyDescent="0.2">
      <c r="A495" t="s">
        <v>0</v>
      </c>
      <c r="B495" t="s">
        <v>1</v>
      </c>
      <c r="C495" t="s">
        <v>2</v>
      </c>
      <c r="D495" t="s">
        <v>3</v>
      </c>
      <c r="E495" t="s">
        <v>4</v>
      </c>
      <c r="F495" t="s">
        <v>347</v>
      </c>
      <c r="G495" t="s">
        <v>348</v>
      </c>
      <c r="H495" t="s">
        <v>95</v>
      </c>
      <c r="I495" t="s">
        <v>96</v>
      </c>
      <c r="J495" t="s">
        <v>97</v>
      </c>
      <c r="K495" t="s">
        <v>108</v>
      </c>
      <c r="L495" t="s">
        <v>11</v>
      </c>
      <c r="M495" s="5">
        <v>13245</v>
      </c>
      <c r="N495" s="5">
        <v>0</v>
      </c>
      <c r="O495" s="5">
        <f t="shared" si="28"/>
        <v>13245</v>
      </c>
      <c r="P495" s="5">
        <v>0</v>
      </c>
      <c r="Q495" s="5">
        <f t="shared" si="29"/>
        <v>13245</v>
      </c>
      <c r="R495" s="5">
        <v>7327.68</v>
      </c>
      <c r="S495" s="5">
        <v>5917.32</v>
      </c>
      <c r="T495" s="5">
        <v>5917.32</v>
      </c>
      <c r="U495" s="5">
        <f t="shared" si="30"/>
        <v>7327.68</v>
      </c>
      <c r="V495" s="5">
        <f t="shared" si="31"/>
        <v>7327.68</v>
      </c>
      <c r="W495" s="5">
        <v>0</v>
      </c>
      <c r="X495" t="s">
        <v>109</v>
      </c>
    </row>
    <row r="496" spans="1:24" x14ac:dyDescent="0.2">
      <c r="A496" t="s">
        <v>0</v>
      </c>
      <c r="B496" t="s">
        <v>1</v>
      </c>
      <c r="C496" t="s">
        <v>2</v>
      </c>
      <c r="D496" t="s">
        <v>3</v>
      </c>
      <c r="E496" t="s">
        <v>4</v>
      </c>
      <c r="F496" t="s">
        <v>347</v>
      </c>
      <c r="G496" t="s">
        <v>348</v>
      </c>
      <c r="H496" t="s">
        <v>110</v>
      </c>
      <c r="I496" t="s">
        <v>111</v>
      </c>
      <c r="J496" t="s">
        <v>97</v>
      </c>
      <c r="K496" t="s">
        <v>98</v>
      </c>
      <c r="L496" t="s">
        <v>44</v>
      </c>
      <c r="M496" s="5">
        <v>0</v>
      </c>
      <c r="N496" s="5">
        <v>777.58</v>
      </c>
      <c r="O496" s="5">
        <f t="shared" si="28"/>
        <v>777.58</v>
      </c>
      <c r="P496" s="5">
        <v>0</v>
      </c>
      <c r="Q496" s="5">
        <f t="shared" si="29"/>
        <v>777.58</v>
      </c>
      <c r="R496" s="5">
        <v>555.41999999999996</v>
      </c>
      <c r="S496" s="5">
        <v>0</v>
      </c>
      <c r="T496" s="5">
        <v>0</v>
      </c>
      <c r="U496" s="5">
        <f t="shared" si="30"/>
        <v>777.58</v>
      </c>
      <c r="V496" s="5">
        <f t="shared" si="31"/>
        <v>777.58</v>
      </c>
      <c r="W496" s="5">
        <v>222.16</v>
      </c>
      <c r="X496" t="s">
        <v>112</v>
      </c>
    </row>
    <row r="497" spans="1:24" x14ac:dyDescent="0.2">
      <c r="A497" t="s">
        <v>0</v>
      </c>
      <c r="B497" t="s">
        <v>1</v>
      </c>
      <c r="C497" t="s">
        <v>2</v>
      </c>
      <c r="D497" t="s">
        <v>3</v>
      </c>
      <c r="E497" t="s">
        <v>4</v>
      </c>
      <c r="F497" t="s">
        <v>347</v>
      </c>
      <c r="G497" t="s">
        <v>348</v>
      </c>
      <c r="H497" t="s">
        <v>110</v>
      </c>
      <c r="I497" t="s">
        <v>111</v>
      </c>
      <c r="J497" t="s">
        <v>97</v>
      </c>
      <c r="K497" t="s">
        <v>100</v>
      </c>
      <c r="L497" t="s">
        <v>44</v>
      </c>
      <c r="M497" s="5">
        <v>0</v>
      </c>
      <c r="N497" s="5">
        <v>233.33</v>
      </c>
      <c r="O497" s="5">
        <f t="shared" si="28"/>
        <v>233.33</v>
      </c>
      <c r="P497" s="5">
        <v>0</v>
      </c>
      <c r="Q497" s="5">
        <f t="shared" si="29"/>
        <v>233.33</v>
      </c>
      <c r="R497" s="5">
        <v>166.67</v>
      </c>
      <c r="S497" s="5">
        <v>0</v>
      </c>
      <c r="T497" s="5">
        <v>0</v>
      </c>
      <c r="U497" s="5">
        <f t="shared" si="30"/>
        <v>233.33</v>
      </c>
      <c r="V497" s="5">
        <f t="shared" si="31"/>
        <v>233.33</v>
      </c>
      <c r="W497" s="5">
        <v>66.66</v>
      </c>
      <c r="X497" t="s">
        <v>113</v>
      </c>
    </row>
    <row r="498" spans="1:24" x14ac:dyDescent="0.2">
      <c r="A498" t="s">
        <v>0</v>
      </c>
      <c r="B498" t="s">
        <v>1</v>
      </c>
      <c r="C498" t="s">
        <v>2</v>
      </c>
      <c r="D498" t="s">
        <v>3</v>
      </c>
      <c r="E498" t="s">
        <v>4</v>
      </c>
      <c r="F498" t="s">
        <v>347</v>
      </c>
      <c r="G498" t="s">
        <v>348</v>
      </c>
      <c r="H498" t="s">
        <v>110</v>
      </c>
      <c r="I498" t="s">
        <v>111</v>
      </c>
      <c r="J498" t="s">
        <v>97</v>
      </c>
      <c r="K498" t="s">
        <v>104</v>
      </c>
      <c r="L498" t="s">
        <v>44</v>
      </c>
      <c r="M498" s="5">
        <v>0</v>
      </c>
      <c r="N498" s="5">
        <v>9331</v>
      </c>
      <c r="O498" s="5">
        <f t="shared" si="28"/>
        <v>9331</v>
      </c>
      <c r="P498" s="5">
        <v>0</v>
      </c>
      <c r="Q498" s="5">
        <f t="shared" si="29"/>
        <v>9331</v>
      </c>
      <c r="R498" s="5">
        <v>6665</v>
      </c>
      <c r="S498" s="5">
        <v>0</v>
      </c>
      <c r="T498" s="5">
        <v>0</v>
      </c>
      <c r="U498" s="5">
        <f t="shared" si="30"/>
        <v>9331</v>
      </c>
      <c r="V498" s="5">
        <f t="shared" si="31"/>
        <v>9331</v>
      </c>
      <c r="W498" s="5">
        <v>2666</v>
      </c>
      <c r="X498" t="s">
        <v>114</v>
      </c>
    </row>
    <row r="499" spans="1:24" x14ac:dyDescent="0.2">
      <c r="A499" t="s">
        <v>0</v>
      </c>
      <c r="B499" t="s">
        <v>1</v>
      </c>
      <c r="C499" t="s">
        <v>2</v>
      </c>
      <c r="D499" t="s">
        <v>3</v>
      </c>
      <c r="E499" t="s">
        <v>4</v>
      </c>
      <c r="F499" t="s">
        <v>347</v>
      </c>
      <c r="G499" t="s">
        <v>348</v>
      </c>
      <c r="H499" t="s">
        <v>110</v>
      </c>
      <c r="I499" t="s">
        <v>111</v>
      </c>
      <c r="J499" t="s">
        <v>97</v>
      </c>
      <c r="K499" t="s">
        <v>106</v>
      </c>
      <c r="L499" t="s">
        <v>44</v>
      </c>
      <c r="M499" s="5">
        <v>0</v>
      </c>
      <c r="N499" s="5">
        <v>1180.3800000000001</v>
      </c>
      <c r="O499" s="5">
        <f t="shared" si="28"/>
        <v>1180.3800000000001</v>
      </c>
      <c r="P499" s="5">
        <v>0</v>
      </c>
      <c r="Q499" s="5">
        <f t="shared" si="29"/>
        <v>1180.3800000000001</v>
      </c>
      <c r="R499" s="5">
        <v>843.12</v>
      </c>
      <c r="S499" s="5">
        <v>0</v>
      </c>
      <c r="T499" s="5">
        <v>0</v>
      </c>
      <c r="U499" s="5">
        <f t="shared" si="30"/>
        <v>1180.3800000000001</v>
      </c>
      <c r="V499" s="5">
        <f t="shared" si="31"/>
        <v>1180.3800000000001</v>
      </c>
      <c r="W499" s="5">
        <v>337.26</v>
      </c>
      <c r="X499" t="s">
        <v>115</v>
      </c>
    </row>
    <row r="500" spans="1:24" x14ac:dyDescent="0.2">
      <c r="A500" t="s">
        <v>0</v>
      </c>
      <c r="B500" t="s">
        <v>1</v>
      </c>
      <c r="C500" t="s">
        <v>2</v>
      </c>
      <c r="D500" t="s">
        <v>3</v>
      </c>
      <c r="E500" t="s">
        <v>4</v>
      </c>
      <c r="F500" t="s">
        <v>347</v>
      </c>
      <c r="G500" t="s">
        <v>348</v>
      </c>
      <c r="H500" t="s">
        <v>110</v>
      </c>
      <c r="I500" t="s">
        <v>111</v>
      </c>
      <c r="J500" t="s">
        <v>97</v>
      </c>
      <c r="K500" t="s">
        <v>108</v>
      </c>
      <c r="L500" t="s">
        <v>44</v>
      </c>
      <c r="M500" s="5">
        <v>0</v>
      </c>
      <c r="N500" s="5">
        <v>777.58</v>
      </c>
      <c r="O500" s="5">
        <f t="shared" si="28"/>
        <v>777.58</v>
      </c>
      <c r="P500" s="5">
        <v>0</v>
      </c>
      <c r="Q500" s="5">
        <f t="shared" si="29"/>
        <v>777.58</v>
      </c>
      <c r="R500" s="5">
        <v>555.41999999999996</v>
      </c>
      <c r="S500" s="5">
        <v>0</v>
      </c>
      <c r="T500" s="5">
        <v>0</v>
      </c>
      <c r="U500" s="5">
        <f t="shared" si="30"/>
        <v>777.58</v>
      </c>
      <c r="V500" s="5">
        <f t="shared" si="31"/>
        <v>777.58</v>
      </c>
      <c r="W500" s="5">
        <v>222.16</v>
      </c>
      <c r="X500" t="s">
        <v>116</v>
      </c>
    </row>
    <row r="501" spans="1:24" x14ac:dyDescent="0.2">
      <c r="A501" t="s">
        <v>117</v>
      </c>
      <c r="B501" t="s">
        <v>118</v>
      </c>
      <c r="C501" t="s">
        <v>2</v>
      </c>
      <c r="D501" t="s">
        <v>3</v>
      </c>
      <c r="E501" t="s">
        <v>4</v>
      </c>
      <c r="F501" t="s">
        <v>347</v>
      </c>
      <c r="G501" t="s">
        <v>348</v>
      </c>
      <c r="H501" t="s">
        <v>119</v>
      </c>
      <c r="I501" t="s">
        <v>120</v>
      </c>
      <c r="J501" t="s">
        <v>121</v>
      </c>
      <c r="K501" t="s">
        <v>351</v>
      </c>
      <c r="L501" t="s">
        <v>44</v>
      </c>
      <c r="M501" s="5">
        <v>83758</v>
      </c>
      <c r="N501" s="5">
        <v>0</v>
      </c>
      <c r="O501" s="5">
        <f t="shared" si="28"/>
        <v>83758</v>
      </c>
      <c r="P501" s="5">
        <v>-83758</v>
      </c>
      <c r="Q501" s="5">
        <f t="shared" si="29"/>
        <v>0</v>
      </c>
      <c r="R501" s="5">
        <v>0</v>
      </c>
      <c r="S501" s="5">
        <v>0</v>
      </c>
      <c r="T501" s="5">
        <v>0</v>
      </c>
      <c r="U501" s="5">
        <f t="shared" si="30"/>
        <v>83758</v>
      </c>
      <c r="V501" s="5">
        <f t="shared" si="31"/>
        <v>83758</v>
      </c>
      <c r="W501" s="5">
        <v>0</v>
      </c>
      <c r="X501" t="s">
        <v>352</v>
      </c>
    </row>
    <row r="502" spans="1:24" x14ac:dyDescent="0.2">
      <c r="A502" t="s">
        <v>0</v>
      </c>
      <c r="B502" t="s">
        <v>1</v>
      </c>
      <c r="C502" t="s">
        <v>2</v>
      </c>
      <c r="D502" t="s">
        <v>3</v>
      </c>
      <c r="E502" t="s">
        <v>4</v>
      </c>
      <c r="F502" t="s">
        <v>347</v>
      </c>
      <c r="G502" t="s">
        <v>348</v>
      </c>
      <c r="H502" t="s">
        <v>95</v>
      </c>
      <c r="I502" t="s">
        <v>136</v>
      </c>
      <c r="J502" t="s">
        <v>121</v>
      </c>
      <c r="K502" t="s">
        <v>145</v>
      </c>
      <c r="L502" t="s">
        <v>44</v>
      </c>
      <c r="M502" s="5">
        <v>11520</v>
      </c>
      <c r="N502" s="5">
        <v>0</v>
      </c>
      <c r="O502" s="5">
        <f t="shared" si="28"/>
        <v>11520</v>
      </c>
      <c r="P502" s="5">
        <v>-3680</v>
      </c>
      <c r="Q502" s="5">
        <f t="shared" si="29"/>
        <v>7840</v>
      </c>
      <c r="R502" s="5">
        <v>7840</v>
      </c>
      <c r="S502" s="5">
        <v>0</v>
      </c>
      <c r="T502" s="5">
        <v>0</v>
      </c>
      <c r="U502" s="5">
        <f t="shared" si="30"/>
        <v>11520</v>
      </c>
      <c r="V502" s="5">
        <f t="shared" si="31"/>
        <v>11520</v>
      </c>
      <c r="W502" s="5">
        <v>0</v>
      </c>
      <c r="X502" t="s">
        <v>146</v>
      </c>
    </row>
    <row r="503" spans="1:24" x14ac:dyDescent="0.2">
      <c r="A503" t="s">
        <v>0</v>
      </c>
      <c r="B503" t="s">
        <v>1</v>
      </c>
      <c r="C503" t="s">
        <v>2</v>
      </c>
      <c r="D503" t="s">
        <v>3</v>
      </c>
      <c r="E503" t="s">
        <v>4</v>
      </c>
      <c r="F503" t="s">
        <v>347</v>
      </c>
      <c r="G503" t="s">
        <v>348</v>
      </c>
      <c r="H503" t="s">
        <v>95</v>
      </c>
      <c r="I503" t="s">
        <v>148</v>
      </c>
      <c r="J503" t="s">
        <v>121</v>
      </c>
      <c r="K503" t="s">
        <v>149</v>
      </c>
      <c r="L503" t="s">
        <v>44</v>
      </c>
      <c r="M503" s="5">
        <v>3500</v>
      </c>
      <c r="N503" s="5">
        <v>0</v>
      </c>
      <c r="O503" s="5">
        <f t="shared" si="28"/>
        <v>3500</v>
      </c>
      <c r="P503" s="5">
        <v>-3500</v>
      </c>
      <c r="Q503" s="5">
        <f t="shared" si="29"/>
        <v>0</v>
      </c>
      <c r="R503" s="5">
        <v>0</v>
      </c>
      <c r="S503" s="5">
        <v>0</v>
      </c>
      <c r="T503" s="5">
        <v>0</v>
      </c>
      <c r="U503" s="5">
        <f t="shared" si="30"/>
        <v>3500</v>
      </c>
      <c r="V503" s="5">
        <f t="shared" si="31"/>
        <v>3500</v>
      </c>
      <c r="W503" s="5">
        <v>0</v>
      </c>
      <c r="X503" t="s">
        <v>150</v>
      </c>
    </row>
    <row r="504" spans="1:24" x14ac:dyDescent="0.2">
      <c r="A504" t="s">
        <v>0</v>
      </c>
      <c r="B504" t="s">
        <v>1</v>
      </c>
      <c r="C504" t="s">
        <v>2</v>
      </c>
      <c r="D504" t="s">
        <v>3</v>
      </c>
      <c r="E504" t="s">
        <v>4</v>
      </c>
      <c r="F504" t="s">
        <v>347</v>
      </c>
      <c r="G504" t="s">
        <v>348</v>
      </c>
      <c r="H504" t="s">
        <v>95</v>
      </c>
      <c r="I504" t="s">
        <v>148</v>
      </c>
      <c r="J504" t="s">
        <v>121</v>
      </c>
      <c r="K504" t="s">
        <v>137</v>
      </c>
      <c r="L504" t="s">
        <v>44</v>
      </c>
      <c r="M504" s="5">
        <v>7500</v>
      </c>
      <c r="N504" s="5">
        <v>0</v>
      </c>
      <c r="O504" s="5">
        <f t="shared" si="28"/>
        <v>7500</v>
      </c>
      <c r="P504" s="5">
        <v>-7500</v>
      </c>
      <c r="Q504" s="5">
        <f t="shared" si="29"/>
        <v>0</v>
      </c>
      <c r="R504" s="5">
        <v>0</v>
      </c>
      <c r="S504" s="5">
        <v>0</v>
      </c>
      <c r="T504" s="5">
        <v>0</v>
      </c>
      <c r="U504" s="5">
        <f t="shared" si="30"/>
        <v>7500</v>
      </c>
      <c r="V504" s="5">
        <f t="shared" si="31"/>
        <v>7500</v>
      </c>
      <c r="W504" s="5">
        <v>0</v>
      </c>
      <c r="X504" t="s">
        <v>138</v>
      </c>
    </row>
    <row r="505" spans="1:24" x14ac:dyDescent="0.2">
      <c r="A505" t="s">
        <v>0</v>
      </c>
      <c r="B505" t="s">
        <v>1</v>
      </c>
      <c r="C505" t="s">
        <v>2</v>
      </c>
      <c r="D505" t="s">
        <v>3</v>
      </c>
      <c r="E505" t="s">
        <v>4</v>
      </c>
      <c r="F505" t="s">
        <v>347</v>
      </c>
      <c r="G505" t="s">
        <v>348</v>
      </c>
      <c r="H505" t="s">
        <v>95</v>
      </c>
      <c r="I505" t="s">
        <v>148</v>
      </c>
      <c r="J505" t="s">
        <v>121</v>
      </c>
      <c r="K505" t="s">
        <v>151</v>
      </c>
      <c r="L505" t="s">
        <v>44</v>
      </c>
      <c r="M505" s="5">
        <v>4500</v>
      </c>
      <c r="N505" s="5">
        <v>0</v>
      </c>
      <c r="O505" s="5">
        <f t="shared" si="28"/>
        <v>4500</v>
      </c>
      <c r="P505" s="5">
        <v>-4500</v>
      </c>
      <c r="Q505" s="5">
        <f t="shared" si="29"/>
        <v>0</v>
      </c>
      <c r="R505" s="5">
        <v>0</v>
      </c>
      <c r="S505" s="5">
        <v>0</v>
      </c>
      <c r="T505" s="5">
        <v>0</v>
      </c>
      <c r="U505" s="5">
        <f t="shared" si="30"/>
        <v>4500</v>
      </c>
      <c r="V505" s="5">
        <f t="shared" si="31"/>
        <v>4500</v>
      </c>
      <c r="W505" s="5">
        <v>0</v>
      </c>
      <c r="X505" t="s">
        <v>152</v>
      </c>
    </row>
    <row r="506" spans="1:24" x14ac:dyDescent="0.2">
      <c r="A506" t="s">
        <v>0</v>
      </c>
      <c r="B506" t="s">
        <v>1</v>
      </c>
      <c r="C506" t="s">
        <v>2</v>
      </c>
      <c r="D506" t="s">
        <v>3</v>
      </c>
      <c r="E506" t="s">
        <v>4</v>
      </c>
      <c r="F506" t="s">
        <v>347</v>
      </c>
      <c r="G506" t="s">
        <v>348</v>
      </c>
      <c r="H506" t="s">
        <v>95</v>
      </c>
      <c r="I506" t="s">
        <v>148</v>
      </c>
      <c r="J506" t="s">
        <v>121</v>
      </c>
      <c r="K506" t="s">
        <v>141</v>
      </c>
      <c r="L506" t="s">
        <v>44</v>
      </c>
      <c r="M506" s="5">
        <v>10900.35</v>
      </c>
      <c r="N506" s="5">
        <v>0</v>
      </c>
      <c r="O506" s="5">
        <f t="shared" si="28"/>
        <v>10900.35</v>
      </c>
      <c r="P506" s="5">
        <v>0</v>
      </c>
      <c r="Q506" s="5">
        <f t="shared" si="29"/>
        <v>10900.35</v>
      </c>
      <c r="R506" s="5">
        <v>10900.35</v>
      </c>
      <c r="S506" s="5">
        <v>0</v>
      </c>
      <c r="T506" s="5">
        <v>0</v>
      </c>
      <c r="U506" s="5">
        <f t="shared" si="30"/>
        <v>10900.35</v>
      </c>
      <c r="V506" s="5">
        <f t="shared" si="31"/>
        <v>10900.35</v>
      </c>
      <c r="W506" s="5">
        <v>0</v>
      </c>
      <c r="X506" t="s">
        <v>142</v>
      </c>
    </row>
    <row r="507" spans="1:24" x14ac:dyDescent="0.2">
      <c r="A507" t="s">
        <v>0</v>
      </c>
      <c r="B507" t="s">
        <v>1</v>
      </c>
      <c r="C507" t="s">
        <v>2</v>
      </c>
      <c r="D507" t="s">
        <v>3</v>
      </c>
      <c r="E507" t="s">
        <v>4</v>
      </c>
      <c r="F507" t="s">
        <v>347</v>
      </c>
      <c r="G507" t="s">
        <v>348</v>
      </c>
      <c r="H507" t="s">
        <v>95</v>
      </c>
      <c r="I507" t="s">
        <v>148</v>
      </c>
      <c r="J507" t="s">
        <v>121</v>
      </c>
      <c r="K507" t="s">
        <v>124</v>
      </c>
      <c r="L507" t="s">
        <v>44</v>
      </c>
      <c r="M507" s="5">
        <v>5500</v>
      </c>
      <c r="N507" s="5">
        <v>0</v>
      </c>
      <c r="O507" s="5">
        <f t="shared" si="28"/>
        <v>5500</v>
      </c>
      <c r="P507" s="5">
        <v>-5500</v>
      </c>
      <c r="Q507" s="5">
        <f t="shared" si="29"/>
        <v>0</v>
      </c>
      <c r="R507" s="5">
        <v>0</v>
      </c>
      <c r="S507" s="5">
        <v>0</v>
      </c>
      <c r="T507" s="5">
        <v>0</v>
      </c>
      <c r="U507" s="5">
        <f t="shared" si="30"/>
        <v>5500</v>
      </c>
      <c r="V507" s="5">
        <f t="shared" si="31"/>
        <v>5500</v>
      </c>
      <c r="W507" s="5">
        <v>0</v>
      </c>
      <c r="X507" t="s">
        <v>153</v>
      </c>
    </row>
    <row r="508" spans="1:24" x14ac:dyDescent="0.2">
      <c r="A508" t="s">
        <v>0</v>
      </c>
      <c r="B508" t="s">
        <v>1</v>
      </c>
      <c r="C508" t="s">
        <v>2</v>
      </c>
      <c r="D508" t="s">
        <v>3</v>
      </c>
      <c r="E508" t="s">
        <v>4</v>
      </c>
      <c r="F508" t="s">
        <v>347</v>
      </c>
      <c r="G508" t="s">
        <v>348</v>
      </c>
      <c r="H508" t="s">
        <v>95</v>
      </c>
      <c r="I508" t="s">
        <v>148</v>
      </c>
      <c r="J508" t="s">
        <v>121</v>
      </c>
      <c r="K508" t="s">
        <v>145</v>
      </c>
      <c r="L508" t="s">
        <v>44</v>
      </c>
      <c r="M508" s="5">
        <v>6500</v>
      </c>
      <c r="N508" s="5">
        <v>0</v>
      </c>
      <c r="O508" s="5">
        <f t="shared" si="28"/>
        <v>6500</v>
      </c>
      <c r="P508" s="5">
        <v>-6500</v>
      </c>
      <c r="Q508" s="5">
        <f t="shared" si="29"/>
        <v>0</v>
      </c>
      <c r="R508" s="5">
        <v>0</v>
      </c>
      <c r="S508" s="5">
        <v>0</v>
      </c>
      <c r="T508" s="5">
        <v>0</v>
      </c>
      <c r="U508" s="5">
        <f t="shared" si="30"/>
        <v>6500</v>
      </c>
      <c r="V508" s="5">
        <f t="shared" si="31"/>
        <v>6500</v>
      </c>
      <c r="W508" s="5">
        <v>0</v>
      </c>
      <c r="X508" t="s">
        <v>146</v>
      </c>
    </row>
    <row r="509" spans="1:24" x14ac:dyDescent="0.2">
      <c r="A509" t="s">
        <v>0</v>
      </c>
      <c r="B509" t="s">
        <v>1</v>
      </c>
      <c r="C509" t="s">
        <v>2</v>
      </c>
      <c r="D509" t="s">
        <v>3</v>
      </c>
      <c r="E509" t="s">
        <v>4</v>
      </c>
      <c r="F509" t="s">
        <v>347</v>
      </c>
      <c r="G509" t="s">
        <v>348</v>
      </c>
      <c r="H509" t="s">
        <v>95</v>
      </c>
      <c r="I509" t="s">
        <v>148</v>
      </c>
      <c r="J509" t="s">
        <v>121</v>
      </c>
      <c r="K509" t="s">
        <v>166</v>
      </c>
      <c r="L509" t="s">
        <v>44</v>
      </c>
      <c r="M509" s="5">
        <v>3000</v>
      </c>
      <c r="N509" s="5">
        <v>0</v>
      </c>
      <c r="O509" s="5">
        <f t="shared" si="28"/>
        <v>3000</v>
      </c>
      <c r="P509" s="5">
        <v>-3000</v>
      </c>
      <c r="Q509" s="5">
        <f t="shared" si="29"/>
        <v>0</v>
      </c>
      <c r="R509" s="5">
        <v>0</v>
      </c>
      <c r="S509" s="5">
        <v>0</v>
      </c>
      <c r="T509" s="5">
        <v>0</v>
      </c>
      <c r="U509" s="5">
        <f t="shared" si="30"/>
        <v>3000</v>
      </c>
      <c r="V509" s="5">
        <f t="shared" si="31"/>
        <v>3000</v>
      </c>
      <c r="W509" s="5">
        <v>0</v>
      </c>
      <c r="X509" t="s">
        <v>167</v>
      </c>
    </row>
    <row r="510" spans="1:24" x14ac:dyDescent="0.2">
      <c r="A510" t="s">
        <v>0</v>
      </c>
      <c r="B510" t="s">
        <v>1</v>
      </c>
      <c r="C510" t="s">
        <v>2</v>
      </c>
      <c r="D510" t="s">
        <v>3</v>
      </c>
      <c r="E510" t="s">
        <v>4</v>
      </c>
      <c r="F510" t="s">
        <v>347</v>
      </c>
      <c r="G510" t="s">
        <v>348</v>
      </c>
      <c r="H510" t="s">
        <v>95</v>
      </c>
      <c r="I510" t="s">
        <v>148</v>
      </c>
      <c r="J510" t="s">
        <v>121</v>
      </c>
      <c r="K510" t="s">
        <v>175</v>
      </c>
      <c r="L510" t="s">
        <v>44</v>
      </c>
      <c r="M510" s="5">
        <v>8500</v>
      </c>
      <c r="N510" s="5">
        <v>0</v>
      </c>
      <c r="O510" s="5">
        <f t="shared" si="28"/>
        <v>8500</v>
      </c>
      <c r="P510" s="5">
        <v>0</v>
      </c>
      <c r="Q510" s="5">
        <f t="shared" si="29"/>
        <v>8500</v>
      </c>
      <c r="R510" s="5">
        <v>8500</v>
      </c>
      <c r="S510" s="5">
        <v>0</v>
      </c>
      <c r="T510" s="5">
        <v>0</v>
      </c>
      <c r="U510" s="5">
        <f t="shared" si="30"/>
        <v>8500</v>
      </c>
      <c r="V510" s="5">
        <f t="shared" si="31"/>
        <v>8500</v>
      </c>
      <c r="W510" s="5">
        <v>0</v>
      </c>
      <c r="X510" t="s">
        <v>176</v>
      </c>
    </row>
    <row r="511" spans="1:24" x14ac:dyDescent="0.2">
      <c r="A511" t="s">
        <v>0</v>
      </c>
      <c r="B511" t="s">
        <v>1</v>
      </c>
      <c r="C511" t="s">
        <v>2</v>
      </c>
      <c r="D511" t="s">
        <v>3</v>
      </c>
      <c r="E511" t="s">
        <v>4</v>
      </c>
      <c r="F511" t="s">
        <v>347</v>
      </c>
      <c r="G511" t="s">
        <v>348</v>
      </c>
      <c r="H511" t="s">
        <v>95</v>
      </c>
      <c r="I511" t="s">
        <v>154</v>
      </c>
      <c r="J511" t="s">
        <v>121</v>
      </c>
      <c r="K511" t="s">
        <v>137</v>
      </c>
      <c r="L511" t="s">
        <v>44</v>
      </c>
      <c r="M511" s="5">
        <v>4775</v>
      </c>
      <c r="N511" s="5">
        <v>0</v>
      </c>
      <c r="O511" s="5">
        <f t="shared" si="28"/>
        <v>4775</v>
      </c>
      <c r="P511" s="5">
        <v>-4775</v>
      </c>
      <c r="Q511" s="5">
        <f t="shared" si="29"/>
        <v>0</v>
      </c>
      <c r="R511" s="5">
        <v>0</v>
      </c>
      <c r="S511" s="5">
        <v>0</v>
      </c>
      <c r="T511" s="5">
        <v>0</v>
      </c>
      <c r="U511" s="5">
        <f t="shared" si="30"/>
        <v>4775</v>
      </c>
      <c r="V511" s="5">
        <f t="shared" si="31"/>
        <v>4775</v>
      </c>
      <c r="W511" s="5">
        <v>0</v>
      </c>
      <c r="X511" t="s">
        <v>138</v>
      </c>
    </row>
    <row r="512" spans="1:24" x14ac:dyDescent="0.2">
      <c r="A512" t="s">
        <v>0</v>
      </c>
      <c r="B512" t="s">
        <v>1</v>
      </c>
      <c r="C512" t="s">
        <v>2</v>
      </c>
      <c r="D512" t="s">
        <v>3</v>
      </c>
      <c r="E512" t="s">
        <v>4</v>
      </c>
      <c r="F512" t="s">
        <v>347</v>
      </c>
      <c r="G512" t="s">
        <v>348</v>
      </c>
      <c r="H512" t="s">
        <v>95</v>
      </c>
      <c r="I512" t="s">
        <v>154</v>
      </c>
      <c r="J512" t="s">
        <v>121</v>
      </c>
      <c r="K512" t="s">
        <v>151</v>
      </c>
      <c r="L512" t="s">
        <v>44</v>
      </c>
      <c r="M512" s="5">
        <v>1000</v>
      </c>
      <c r="N512" s="5">
        <v>0</v>
      </c>
      <c r="O512" s="5">
        <f t="shared" si="28"/>
        <v>1000</v>
      </c>
      <c r="P512" s="5">
        <v>-1000</v>
      </c>
      <c r="Q512" s="5">
        <f t="shared" si="29"/>
        <v>0</v>
      </c>
      <c r="R512" s="5">
        <v>0</v>
      </c>
      <c r="S512" s="5">
        <v>0</v>
      </c>
      <c r="T512" s="5">
        <v>0</v>
      </c>
      <c r="U512" s="5">
        <f t="shared" si="30"/>
        <v>1000</v>
      </c>
      <c r="V512" s="5">
        <f t="shared" si="31"/>
        <v>1000</v>
      </c>
      <c r="W512" s="5">
        <v>0</v>
      </c>
      <c r="X512" t="s">
        <v>152</v>
      </c>
    </row>
    <row r="513" spans="1:24" x14ac:dyDescent="0.2">
      <c r="A513" t="s">
        <v>0</v>
      </c>
      <c r="B513" t="s">
        <v>1</v>
      </c>
      <c r="C513" t="s">
        <v>2</v>
      </c>
      <c r="D513" t="s">
        <v>3</v>
      </c>
      <c r="E513" t="s">
        <v>4</v>
      </c>
      <c r="F513" t="s">
        <v>347</v>
      </c>
      <c r="G513" t="s">
        <v>348</v>
      </c>
      <c r="H513" t="s">
        <v>95</v>
      </c>
      <c r="I513" t="s">
        <v>154</v>
      </c>
      <c r="J513" t="s">
        <v>121</v>
      </c>
      <c r="K513" t="s">
        <v>124</v>
      </c>
      <c r="L513" t="s">
        <v>44</v>
      </c>
      <c r="M513" s="5">
        <v>1000</v>
      </c>
      <c r="N513" s="5">
        <v>0</v>
      </c>
      <c r="O513" s="5">
        <f t="shared" si="28"/>
        <v>1000</v>
      </c>
      <c r="P513" s="5">
        <v>-1000</v>
      </c>
      <c r="Q513" s="5">
        <f t="shared" si="29"/>
        <v>0</v>
      </c>
      <c r="R513" s="5">
        <v>0</v>
      </c>
      <c r="S513" s="5">
        <v>0</v>
      </c>
      <c r="T513" s="5">
        <v>0</v>
      </c>
      <c r="U513" s="5">
        <f t="shared" si="30"/>
        <v>1000</v>
      </c>
      <c r="V513" s="5">
        <f t="shared" si="31"/>
        <v>1000</v>
      </c>
      <c r="W513" s="5">
        <v>0</v>
      </c>
      <c r="X513" t="s">
        <v>153</v>
      </c>
    </row>
    <row r="514" spans="1:24" x14ac:dyDescent="0.2">
      <c r="A514" t="s">
        <v>0</v>
      </c>
      <c r="B514" t="s">
        <v>1</v>
      </c>
      <c r="C514" t="s">
        <v>2</v>
      </c>
      <c r="D514" t="s">
        <v>3</v>
      </c>
      <c r="E514" t="s">
        <v>4</v>
      </c>
      <c r="F514" t="s">
        <v>347</v>
      </c>
      <c r="G514" t="s">
        <v>348</v>
      </c>
      <c r="H514" t="s">
        <v>95</v>
      </c>
      <c r="I514" t="s">
        <v>154</v>
      </c>
      <c r="J514" t="s">
        <v>121</v>
      </c>
      <c r="K514" t="s">
        <v>178</v>
      </c>
      <c r="L514" t="s">
        <v>44</v>
      </c>
      <c r="M514" s="5">
        <v>1000</v>
      </c>
      <c r="N514" s="5">
        <v>0</v>
      </c>
      <c r="O514" s="5">
        <f t="shared" si="28"/>
        <v>1000</v>
      </c>
      <c r="P514" s="5">
        <v>-1000</v>
      </c>
      <c r="Q514" s="5">
        <f t="shared" si="29"/>
        <v>0</v>
      </c>
      <c r="R514" s="5">
        <v>0</v>
      </c>
      <c r="S514" s="5">
        <v>0</v>
      </c>
      <c r="T514" s="5">
        <v>0</v>
      </c>
      <c r="U514" s="5">
        <f t="shared" si="30"/>
        <v>1000</v>
      </c>
      <c r="V514" s="5">
        <f t="shared" si="31"/>
        <v>1000</v>
      </c>
      <c r="W514" s="5">
        <v>0</v>
      </c>
      <c r="X514" t="s">
        <v>179</v>
      </c>
    </row>
    <row r="515" spans="1:24" x14ac:dyDescent="0.2">
      <c r="A515" t="s">
        <v>0</v>
      </c>
      <c r="B515" t="s">
        <v>1</v>
      </c>
      <c r="C515" t="s">
        <v>2</v>
      </c>
      <c r="D515" t="s">
        <v>3</v>
      </c>
      <c r="E515" t="s">
        <v>4</v>
      </c>
      <c r="F515" t="s">
        <v>347</v>
      </c>
      <c r="G515" t="s">
        <v>348</v>
      </c>
      <c r="H515" t="s">
        <v>95</v>
      </c>
      <c r="I515" t="s">
        <v>154</v>
      </c>
      <c r="J515" t="s">
        <v>121</v>
      </c>
      <c r="K515" t="s">
        <v>175</v>
      </c>
      <c r="L515" t="s">
        <v>44</v>
      </c>
      <c r="M515" s="5">
        <v>2000</v>
      </c>
      <c r="N515" s="5">
        <v>0</v>
      </c>
      <c r="O515" s="5">
        <f t="shared" ref="O515:O578" si="32">+M515+N515</f>
        <v>2000</v>
      </c>
      <c r="P515" s="5">
        <v>-2000</v>
      </c>
      <c r="Q515" s="5">
        <f t="shared" ref="Q515:Q578" si="33">+O515+P515</f>
        <v>0</v>
      </c>
      <c r="R515" s="5">
        <v>0</v>
      </c>
      <c r="S515" s="5">
        <v>0</v>
      </c>
      <c r="T515" s="5">
        <v>0</v>
      </c>
      <c r="U515" s="5">
        <f t="shared" ref="U515:U578" si="34">+O515-S515</f>
        <v>2000</v>
      </c>
      <c r="V515" s="5">
        <f t="shared" ref="V515:V578" si="35">+O515-T515</f>
        <v>2000</v>
      </c>
      <c r="W515" s="5">
        <v>0</v>
      </c>
      <c r="X515" t="s">
        <v>176</v>
      </c>
    </row>
    <row r="516" spans="1:24" x14ac:dyDescent="0.2">
      <c r="A516" t="s">
        <v>0</v>
      </c>
      <c r="B516" t="s">
        <v>1</v>
      </c>
      <c r="C516" t="s">
        <v>2</v>
      </c>
      <c r="D516" t="s">
        <v>3</v>
      </c>
      <c r="E516" t="s">
        <v>4</v>
      </c>
      <c r="F516" t="s">
        <v>347</v>
      </c>
      <c r="G516" t="s">
        <v>348</v>
      </c>
      <c r="H516" t="s">
        <v>95</v>
      </c>
      <c r="I516" t="s">
        <v>96</v>
      </c>
      <c r="J516" t="s">
        <v>121</v>
      </c>
      <c r="K516" t="s">
        <v>353</v>
      </c>
      <c r="L516" t="s">
        <v>44</v>
      </c>
      <c r="M516" s="5">
        <v>5200</v>
      </c>
      <c r="N516" s="5">
        <v>0</v>
      </c>
      <c r="O516" s="5">
        <f t="shared" si="32"/>
        <v>5200</v>
      </c>
      <c r="P516" s="5">
        <v>0</v>
      </c>
      <c r="Q516" s="5">
        <f t="shared" si="33"/>
        <v>5200</v>
      </c>
      <c r="R516" s="5">
        <v>0</v>
      </c>
      <c r="S516" s="5">
        <v>5200</v>
      </c>
      <c r="T516" s="5">
        <v>1076.95</v>
      </c>
      <c r="U516" s="5">
        <f t="shared" si="34"/>
        <v>0</v>
      </c>
      <c r="V516" s="5">
        <f t="shared" si="35"/>
        <v>4123.05</v>
      </c>
      <c r="W516" s="5">
        <v>0</v>
      </c>
      <c r="X516" t="s">
        <v>354</v>
      </c>
    </row>
    <row r="517" spans="1:24" x14ac:dyDescent="0.2">
      <c r="A517" t="s">
        <v>0</v>
      </c>
      <c r="B517" t="s">
        <v>1</v>
      </c>
      <c r="C517" t="s">
        <v>2</v>
      </c>
      <c r="D517" t="s">
        <v>3</v>
      </c>
      <c r="E517" t="s">
        <v>4</v>
      </c>
      <c r="F517" t="s">
        <v>347</v>
      </c>
      <c r="G517" t="s">
        <v>348</v>
      </c>
      <c r="H517" t="s">
        <v>95</v>
      </c>
      <c r="I517" t="s">
        <v>96</v>
      </c>
      <c r="J517" t="s">
        <v>121</v>
      </c>
      <c r="K517" t="s">
        <v>355</v>
      </c>
      <c r="L517" t="s">
        <v>44</v>
      </c>
      <c r="M517" s="5">
        <v>13119.1</v>
      </c>
      <c r="N517" s="5">
        <v>0</v>
      </c>
      <c r="O517" s="5">
        <f t="shared" si="32"/>
        <v>13119.1</v>
      </c>
      <c r="P517" s="5">
        <v>0</v>
      </c>
      <c r="Q517" s="5">
        <f t="shared" si="33"/>
        <v>13119.1</v>
      </c>
      <c r="R517" s="5">
        <v>0</v>
      </c>
      <c r="S517" s="5">
        <v>13119.1</v>
      </c>
      <c r="T517" s="5">
        <v>6349.03</v>
      </c>
      <c r="U517" s="5">
        <f t="shared" si="34"/>
        <v>0</v>
      </c>
      <c r="V517" s="5">
        <f t="shared" si="35"/>
        <v>6770.0700000000006</v>
      </c>
      <c r="W517" s="5">
        <v>0</v>
      </c>
      <c r="X517" t="s">
        <v>356</v>
      </c>
    </row>
    <row r="518" spans="1:24" x14ac:dyDescent="0.2">
      <c r="A518" t="s">
        <v>0</v>
      </c>
      <c r="B518" t="s">
        <v>1</v>
      </c>
      <c r="C518" t="s">
        <v>2</v>
      </c>
      <c r="D518" t="s">
        <v>3</v>
      </c>
      <c r="E518" t="s">
        <v>4</v>
      </c>
      <c r="F518" t="s">
        <v>347</v>
      </c>
      <c r="G518" t="s">
        <v>348</v>
      </c>
      <c r="H518" t="s">
        <v>95</v>
      </c>
      <c r="I518" t="s">
        <v>96</v>
      </c>
      <c r="J518" t="s">
        <v>121</v>
      </c>
      <c r="K518" t="s">
        <v>357</v>
      </c>
      <c r="L518" t="s">
        <v>44</v>
      </c>
      <c r="M518" s="5">
        <v>400</v>
      </c>
      <c r="N518" s="5">
        <v>0</v>
      </c>
      <c r="O518" s="5">
        <f t="shared" si="32"/>
        <v>400</v>
      </c>
      <c r="P518" s="5">
        <v>0</v>
      </c>
      <c r="Q518" s="5">
        <f t="shared" si="33"/>
        <v>400</v>
      </c>
      <c r="R518" s="5">
        <v>0</v>
      </c>
      <c r="S518" s="5">
        <v>400</v>
      </c>
      <c r="T518" s="5">
        <v>160.33000000000001</v>
      </c>
      <c r="U518" s="5">
        <f t="shared" si="34"/>
        <v>0</v>
      </c>
      <c r="V518" s="5">
        <f t="shared" si="35"/>
        <v>239.67</v>
      </c>
      <c r="W518" s="5">
        <v>0</v>
      </c>
      <c r="X518" t="s">
        <v>358</v>
      </c>
    </row>
    <row r="519" spans="1:24" x14ac:dyDescent="0.2">
      <c r="A519" t="s">
        <v>0</v>
      </c>
      <c r="B519" t="s">
        <v>1</v>
      </c>
      <c r="C519" t="s">
        <v>2</v>
      </c>
      <c r="D519" t="s">
        <v>3</v>
      </c>
      <c r="E519" t="s">
        <v>4</v>
      </c>
      <c r="F519" t="s">
        <v>347</v>
      </c>
      <c r="G519" t="s">
        <v>348</v>
      </c>
      <c r="H519" t="s">
        <v>95</v>
      </c>
      <c r="I519" t="s">
        <v>96</v>
      </c>
      <c r="J519" t="s">
        <v>121</v>
      </c>
      <c r="K519" t="s">
        <v>157</v>
      </c>
      <c r="L519" t="s">
        <v>44</v>
      </c>
      <c r="M519" s="5">
        <v>1000</v>
      </c>
      <c r="N519" s="5">
        <v>0</v>
      </c>
      <c r="O519" s="5">
        <f t="shared" si="32"/>
        <v>1000</v>
      </c>
      <c r="P519" s="5">
        <v>0</v>
      </c>
      <c r="Q519" s="5">
        <f t="shared" si="33"/>
        <v>1000</v>
      </c>
      <c r="R519" s="5">
        <v>1000</v>
      </c>
      <c r="S519" s="5">
        <v>0</v>
      </c>
      <c r="T519" s="5">
        <v>0</v>
      </c>
      <c r="U519" s="5">
        <f t="shared" si="34"/>
        <v>1000</v>
      </c>
      <c r="V519" s="5">
        <f t="shared" si="35"/>
        <v>1000</v>
      </c>
      <c r="W519" s="5">
        <v>0</v>
      </c>
      <c r="X519" t="s">
        <v>158</v>
      </c>
    </row>
    <row r="520" spans="1:24" x14ac:dyDescent="0.2">
      <c r="A520" t="s">
        <v>0</v>
      </c>
      <c r="B520" t="s">
        <v>1</v>
      </c>
      <c r="C520" t="s">
        <v>2</v>
      </c>
      <c r="D520" t="s">
        <v>3</v>
      </c>
      <c r="E520" t="s">
        <v>4</v>
      </c>
      <c r="F520" t="s">
        <v>347</v>
      </c>
      <c r="G520" t="s">
        <v>348</v>
      </c>
      <c r="H520" t="s">
        <v>95</v>
      </c>
      <c r="I520" t="s">
        <v>96</v>
      </c>
      <c r="J520" t="s">
        <v>121</v>
      </c>
      <c r="K520" t="s">
        <v>149</v>
      </c>
      <c r="L520" t="s">
        <v>44</v>
      </c>
      <c r="M520" s="5">
        <v>3000</v>
      </c>
      <c r="N520" s="5">
        <v>0</v>
      </c>
      <c r="O520" s="5">
        <f t="shared" si="32"/>
        <v>3000</v>
      </c>
      <c r="P520" s="5">
        <v>-3000</v>
      </c>
      <c r="Q520" s="5">
        <f t="shared" si="33"/>
        <v>0</v>
      </c>
      <c r="R520" s="5">
        <v>0</v>
      </c>
      <c r="S520" s="5">
        <v>0</v>
      </c>
      <c r="T520" s="5">
        <v>0</v>
      </c>
      <c r="U520" s="5">
        <f t="shared" si="34"/>
        <v>3000</v>
      </c>
      <c r="V520" s="5">
        <f t="shared" si="35"/>
        <v>3000</v>
      </c>
      <c r="W520" s="5">
        <v>0</v>
      </c>
      <c r="X520" t="s">
        <v>150</v>
      </c>
    </row>
    <row r="521" spans="1:24" x14ac:dyDescent="0.2">
      <c r="A521" t="s">
        <v>0</v>
      </c>
      <c r="B521" t="s">
        <v>1</v>
      </c>
      <c r="C521" t="s">
        <v>2</v>
      </c>
      <c r="D521" t="s">
        <v>3</v>
      </c>
      <c r="E521" t="s">
        <v>4</v>
      </c>
      <c r="F521" t="s">
        <v>347</v>
      </c>
      <c r="G521" t="s">
        <v>348</v>
      </c>
      <c r="H521" t="s">
        <v>95</v>
      </c>
      <c r="I521" t="s">
        <v>96</v>
      </c>
      <c r="J521" t="s">
        <v>121</v>
      </c>
      <c r="K521" t="s">
        <v>137</v>
      </c>
      <c r="L521" t="s">
        <v>44</v>
      </c>
      <c r="M521" s="5">
        <v>6000</v>
      </c>
      <c r="N521" s="5">
        <v>0</v>
      </c>
      <c r="O521" s="5">
        <f t="shared" si="32"/>
        <v>6000</v>
      </c>
      <c r="P521" s="5">
        <v>-6000</v>
      </c>
      <c r="Q521" s="5">
        <f t="shared" si="33"/>
        <v>0</v>
      </c>
      <c r="R521" s="5">
        <v>0</v>
      </c>
      <c r="S521" s="5">
        <v>0</v>
      </c>
      <c r="T521" s="5">
        <v>0</v>
      </c>
      <c r="U521" s="5">
        <f t="shared" si="34"/>
        <v>6000</v>
      </c>
      <c r="V521" s="5">
        <f t="shared" si="35"/>
        <v>6000</v>
      </c>
      <c r="W521" s="5">
        <v>0</v>
      </c>
      <c r="X521" t="s">
        <v>138</v>
      </c>
    </row>
    <row r="522" spans="1:24" x14ac:dyDescent="0.2">
      <c r="A522" t="s">
        <v>0</v>
      </c>
      <c r="B522" t="s">
        <v>1</v>
      </c>
      <c r="C522" t="s">
        <v>2</v>
      </c>
      <c r="D522" t="s">
        <v>3</v>
      </c>
      <c r="E522" t="s">
        <v>4</v>
      </c>
      <c r="F522" t="s">
        <v>347</v>
      </c>
      <c r="G522" t="s">
        <v>348</v>
      </c>
      <c r="H522" t="s">
        <v>95</v>
      </c>
      <c r="I522" t="s">
        <v>96</v>
      </c>
      <c r="J522" t="s">
        <v>121</v>
      </c>
      <c r="K522" t="s">
        <v>161</v>
      </c>
      <c r="L522" t="s">
        <v>44</v>
      </c>
      <c r="M522" s="5">
        <v>6000</v>
      </c>
      <c r="N522" s="5">
        <v>0</v>
      </c>
      <c r="O522" s="5">
        <f t="shared" si="32"/>
        <v>6000</v>
      </c>
      <c r="P522" s="5">
        <v>0</v>
      </c>
      <c r="Q522" s="5">
        <f t="shared" si="33"/>
        <v>6000</v>
      </c>
      <c r="R522" s="5">
        <v>0</v>
      </c>
      <c r="S522" s="5">
        <v>0</v>
      </c>
      <c r="T522" s="5">
        <v>0</v>
      </c>
      <c r="U522" s="5">
        <f t="shared" si="34"/>
        <v>6000</v>
      </c>
      <c r="V522" s="5">
        <f t="shared" si="35"/>
        <v>6000</v>
      </c>
      <c r="W522" s="5">
        <v>6000</v>
      </c>
      <c r="X522" t="s">
        <v>162</v>
      </c>
    </row>
    <row r="523" spans="1:24" x14ac:dyDescent="0.2">
      <c r="A523" t="s">
        <v>0</v>
      </c>
      <c r="B523" t="s">
        <v>1</v>
      </c>
      <c r="C523" t="s">
        <v>2</v>
      </c>
      <c r="D523" t="s">
        <v>3</v>
      </c>
      <c r="E523" t="s">
        <v>4</v>
      </c>
      <c r="F523" t="s">
        <v>347</v>
      </c>
      <c r="G523" t="s">
        <v>348</v>
      </c>
      <c r="H523" t="s">
        <v>95</v>
      </c>
      <c r="I523" t="s">
        <v>96</v>
      </c>
      <c r="J523" t="s">
        <v>121</v>
      </c>
      <c r="K523" t="s">
        <v>124</v>
      </c>
      <c r="L523" t="s">
        <v>44</v>
      </c>
      <c r="M523" s="5">
        <v>800</v>
      </c>
      <c r="N523" s="5">
        <v>0</v>
      </c>
      <c r="O523" s="5">
        <f t="shared" si="32"/>
        <v>800</v>
      </c>
      <c r="P523" s="5">
        <v>-800</v>
      </c>
      <c r="Q523" s="5">
        <f t="shared" si="33"/>
        <v>0</v>
      </c>
      <c r="R523" s="5">
        <v>0</v>
      </c>
      <c r="S523" s="5">
        <v>0</v>
      </c>
      <c r="T523" s="5">
        <v>0</v>
      </c>
      <c r="U523" s="5">
        <f t="shared" si="34"/>
        <v>800</v>
      </c>
      <c r="V523" s="5">
        <f t="shared" si="35"/>
        <v>800</v>
      </c>
      <c r="W523" s="5">
        <v>0</v>
      </c>
      <c r="X523" t="s">
        <v>153</v>
      </c>
    </row>
    <row r="524" spans="1:24" x14ac:dyDescent="0.2">
      <c r="A524" t="s">
        <v>0</v>
      </c>
      <c r="B524" t="s">
        <v>1</v>
      </c>
      <c r="C524" t="s">
        <v>2</v>
      </c>
      <c r="D524" t="s">
        <v>3</v>
      </c>
      <c r="E524" t="s">
        <v>4</v>
      </c>
      <c r="F524" t="s">
        <v>347</v>
      </c>
      <c r="G524" t="s">
        <v>348</v>
      </c>
      <c r="H524" t="s">
        <v>95</v>
      </c>
      <c r="I524" t="s">
        <v>96</v>
      </c>
      <c r="J524" t="s">
        <v>121</v>
      </c>
      <c r="K524" t="s">
        <v>145</v>
      </c>
      <c r="L524" t="s">
        <v>44</v>
      </c>
      <c r="M524" s="5">
        <v>40000</v>
      </c>
      <c r="N524" s="5">
        <v>0</v>
      </c>
      <c r="O524" s="5">
        <f t="shared" si="32"/>
        <v>40000</v>
      </c>
      <c r="P524" s="5">
        <v>-32160</v>
      </c>
      <c r="Q524" s="5">
        <f t="shared" si="33"/>
        <v>7840</v>
      </c>
      <c r="R524" s="5">
        <v>0</v>
      </c>
      <c r="S524" s="5">
        <v>7840</v>
      </c>
      <c r="T524" s="5">
        <v>0</v>
      </c>
      <c r="U524" s="5">
        <f t="shared" si="34"/>
        <v>32160</v>
      </c>
      <c r="V524" s="5">
        <f t="shared" si="35"/>
        <v>40000</v>
      </c>
      <c r="W524" s="5">
        <v>0</v>
      </c>
      <c r="X524" t="s">
        <v>146</v>
      </c>
    </row>
    <row r="525" spans="1:24" x14ac:dyDescent="0.2">
      <c r="A525" t="s">
        <v>0</v>
      </c>
      <c r="B525" t="s">
        <v>1</v>
      </c>
      <c r="C525" t="s">
        <v>2</v>
      </c>
      <c r="D525" t="s">
        <v>3</v>
      </c>
      <c r="E525" t="s">
        <v>4</v>
      </c>
      <c r="F525" t="s">
        <v>347</v>
      </c>
      <c r="G525" t="s">
        <v>348</v>
      </c>
      <c r="H525" t="s">
        <v>95</v>
      </c>
      <c r="I525" t="s">
        <v>96</v>
      </c>
      <c r="J525" t="s">
        <v>121</v>
      </c>
      <c r="K525" t="s">
        <v>359</v>
      </c>
      <c r="L525" t="s">
        <v>44</v>
      </c>
      <c r="M525" s="5">
        <v>2000</v>
      </c>
      <c r="N525" s="5">
        <v>0</v>
      </c>
      <c r="O525" s="5">
        <f t="shared" si="32"/>
        <v>2000</v>
      </c>
      <c r="P525" s="5">
        <v>-2000</v>
      </c>
      <c r="Q525" s="5">
        <f t="shared" si="33"/>
        <v>0</v>
      </c>
      <c r="R525" s="5">
        <v>0</v>
      </c>
      <c r="S525" s="5">
        <v>0</v>
      </c>
      <c r="T525" s="5">
        <v>0</v>
      </c>
      <c r="U525" s="5">
        <f t="shared" si="34"/>
        <v>2000</v>
      </c>
      <c r="V525" s="5">
        <f t="shared" si="35"/>
        <v>2000</v>
      </c>
      <c r="W525" s="5">
        <v>0</v>
      </c>
      <c r="X525" t="s">
        <v>360</v>
      </c>
    </row>
    <row r="526" spans="1:24" x14ac:dyDescent="0.2">
      <c r="A526" t="s">
        <v>0</v>
      </c>
      <c r="B526" t="s">
        <v>1</v>
      </c>
      <c r="C526" t="s">
        <v>2</v>
      </c>
      <c r="D526" t="s">
        <v>3</v>
      </c>
      <c r="E526" t="s">
        <v>4</v>
      </c>
      <c r="F526" t="s">
        <v>347</v>
      </c>
      <c r="G526" t="s">
        <v>348</v>
      </c>
      <c r="H526" t="s">
        <v>95</v>
      </c>
      <c r="I526" t="s">
        <v>96</v>
      </c>
      <c r="J526" t="s">
        <v>121</v>
      </c>
      <c r="K526" t="s">
        <v>130</v>
      </c>
      <c r="L526" t="s">
        <v>44</v>
      </c>
      <c r="M526" s="5">
        <v>2000</v>
      </c>
      <c r="N526" s="5">
        <v>0</v>
      </c>
      <c r="O526" s="5">
        <f t="shared" si="32"/>
        <v>2000</v>
      </c>
      <c r="P526" s="5">
        <v>0</v>
      </c>
      <c r="Q526" s="5">
        <f t="shared" si="33"/>
        <v>2000</v>
      </c>
      <c r="R526" s="5">
        <v>2000</v>
      </c>
      <c r="S526" s="5">
        <v>0</v>
      </c>
      <c r="T526" s="5">
        <v>0</v>
      </c>
      <c r="U526" s="5">
        <f t="shared" si="34"/>
        <v>2000</v>
      </c>
      <c r="V526" s="5">
        <f t="shared" si="35"/>
        <v>2000</v>
      </c>
      <c r="W526" s="5">
        <v>0</v>
      </c>
      <c r="X526" t="s">
        <v>165</v>
      </c>
    </row>
    <row r="527" spans="1:24" x14ac:dyDescent="0.2">
      <c r="A527" t="s">
        <v>0</v>
      </c>
      <c r="B527" t="s">
        <v>1</v>
      </c>
      <c r="C527" t="s">
        <v>2</v>
      </c>
      <c r="D527" t="s">
        <v>3</v>
      </c>
      <c r="E527" t="s">
        <v>4</v>
      </c>
      <c r="F527" t="s">
        <v>347</v>
      </c>
      <c r="G527" t="s">
        <v>348</v>
      </c>
      <c r="H527" t="s">
        <v>95</v>
      </c>
      <c r="I527" t="s">
        <v>96</v>
      </c>
      <c r="J527" t="s">
        <v>121</v>
      </c>
      <c r="K527" t="s">
        <v>166</v>
      </c>
      <c r="L527" t="s">
        <v>44</v>
      </c>
      <c r="M527" s="5">
        <v>3000</v>
      </c>
      <c r="N527" s="5">
        <v>0</v>
      </c>
      <c r="O527" s="5">
        <f t="shared" si="32"/>
        <v>3000</v>
      </c>
      <c r="P527" s="5">
        <v>-3000</v>
      </c>
      <c r="Q527" s="5">
        <f t="shared" si="33"/>
        <v>0</v>
      </c>
      <c r="R527" s="5">
        <v>0</v>
      </c>
      <c r="S527" s="5">
        <v>0</v>
      </c>
      <c r="T527" s="5">
        <v>0</v>
      </c>
      <c r="U527" s="5">
        <f t="shared" si="34"/>
        <v>3000</v>
      </c>
      <c r="V527" s="5">
        <f t="shared" si="35"/>
        <v>3000</v>
      </c>
      <c r="W527" s="5">
        <v>0</v>
      </c>
      <c r="X527" t="s">
        <v>167</v>
      </c>
    </row>
    <row r="528" spans="1:24" x14ac:dyDescent="0.2">
      <c r="A528" t="s">
        <v>0</v>
      </c>
      <c r="B528" t="s">
        <v>1</v>
      </c>
      <c r="C528" t="s">
        <v>2</v>
      </c>
      <c r="D528" t="s">
        <v>3</v>
      </c>
      <c r="E528" t="s">
        <v>4</v>
      </c>
      <c r="F528" t="s">
        <v>347</v>
      </c>
      <c r="G528" t="s">
        <v>348</v>
      </c>
      <c r="H528" t="s">
        <v>95</v>
      </c>
      <c r="I528" t="s">
        <v>96</v>
      </c>
      <c r="J528" t="s">
        <v>121</v>
      </c>
      <c r="K528" t="s">
        <v>175</v>
      </c>
      <c r="L528" t="s">
        <v>44</v>
      </c>
      <c r="M528" s="5">
        <v>2000</v>
      </c>
      <c r="N528" s="5">
        <v>0</v>
      </c>
      <c r="O528" s="5">
        <f t="shared" si="32"/>
        <v>2000</v>
      </c>
      <c r="P528" s="5">
        <v>0</v>
      </c>
      <c r="Q528" s="5">
        <f t="shared" si="33"/>
        <v>2000</v>
      </c>
      <c r="R528" s="5">
        <v>2000</v>
      </c>
      <c r="S528" s="5">
        <v>0</v>
      </c>
      <c r="T528" s="5">
        <v>0</v>
      </c>
      <c r="U528" s="5">
        <f t="shared" si="34"/>
        <v>2000</v>
      </c>
      <c r="V528" s="5">
        <f t="shared" si="35"/>
        <v>2000</v>
      </c>
      <c r="W528" s="5">
        <v>0</v>
      </c>
      <c r="X528" t="s">
        <v>176</v>
      </c>
    </row>
    <row r="529" spans="1:24" x14ac:dyDescent="0.2">
      <c r="A529" t="s">
        <v>0</v>
      </c>
      <c r="B529" t="s">
        <v>1</v>
      </c>
      <c r="C529" t="s">
        <v>2</v>
      </c>
      <c r="D529" t="s">
        <v>3</v>
      </c>
      <c r="E529" t="s">
        <v>4</v>
      </c>
      <c r="F529" t="s">
        <v>347</v>
      </c>
      <c r="G529" t="s">
        <v>348</v>
      </c>
      <c r="H529" t="s">
        <v>95</v>
      </c>
      <c r="I529" t="s">
        <v>96</v>
      </c>
      <c r="J529" t="s">
        <v>121</v>
      </c>
      <c r="K529" t="s">
        <v>155</v>
      </c>
      <c r="L529" t="s">
        <v>44</v>
      </c>
      <c r="M529" s="5">
        <v>400</v>
      </c>
      <c r="N529" s="5">
        <v>0</v>
      </c>
      <c r="O529" s="5">
        <f t="shared" si="32"/>
        <v>400</v>
      </c>
      <c r="P529" s="5">
        <v>-400</v>
      </c>
      <c r="Q529" s="5">
        <f t="shared" si="33"/>
        <v>0</v>
      </c>
      <c r="R529" s="5">
        <v>0</v>
      </c>
      <c r="S529" s="5">
        <v>0</v>
      </c>
      <c r="T529" s="5">
        <v>0</v>
      </c>
      <c r="U529" s="5">
        <f t="shared" si="34"/>
        <v>400</v>
      </c>
      <c r="V529" s="5">
        <f t="shared" si="35"/>
        <v>400</v>
      </c>
      <c r="W529" s="5">
        <v>0</v>
      </c>
      <c r="X529" t="s">
        <v>156</v>
      </c>
    </row>
    <row r="530" spans="1:24" x14ac:dyDescent="0.2">
      <c r="A530" t="s">
        <v>0</v>
      </c>
      <c r="B530" t="s">
        <v>1</v>
      </c>
      <c r="C530" t="s">
        <v>2</v>
      </c>
      <c r="D530" t="s">
        <v>3</v>
      </c>
      <c r="E530" t="s">
        <v>4</v>
      </c>
      <c r="F530" t="s">
        <v>347</v>
      </c>
      <c r="G530" t="s">
        <v>348</v>
      </c>
      <c r="H530" t="s">
        <v>95</v>
      </c>
      <c r="I530" t="s">
        <v>96</v>
      </c>
      <c r="J530" t="s">
        <v>121</v>
      </c>
      <c r="K530" t="s">
        <v>168</v>
      </c>
      <c r="L530" t="s">
        <v>44</v>
      </c>
      <c r="M530" s="5">
        <v>2000</v>
      </c>
      <c r="N530" s="5">
        <v>0</v>
      </c>
      <c r="O530" s="5">
        <f t="shared" si="32"/>
        <v>2000</v>
      </c>
      <c r="P530" s="5">
        <v>0</v>
      </c>
      <c r="Q530" s="5">
        <f t="shared" si="33"/>
        <v>2000</v>
      </c>
      <c r="R530" s="5">
        <v>0</v>
      </c>
      <c r="S530" s="5">
        <v>0</v>
      </c>
      <c r="T530" s="5">
        <v>0</v>
      </c>
      <c r="U530" s="5">
        <f t="shared" si="34"/>
        <v>2000</v>
      </c>
      <c r="V530" s="5">
        <f t="shared" si="35"/>
        <v>2000</v>
      </c>
      <c r="W530" s="5">
        <v>2000</v>
      </c>
      <c r="X530" t="s">
        <v>169</v>
      </c>
    </row>
    <row r="531" spans="1:24" x14ac:dyDescent="0.2">
      <c r="A531" t="s">
        <v>0</v>
      </c>
      <c r="B531" t="s">
        <v>1</v>
      </c>
      <c r="C531" t="s">
        <v>2</v>
      </c>
      <c r="D531" t="s">
        <v>3</v>
      </c>
      <c r="E531" t="s">
        <v>4</v>
      </c>
      <c r="F531" t="s">
        <v>347</v>
      </c>
      <c r="G531" t="s">
        <v>348</v>
      </c>
      <c r="H531" t="s">
        <v>95</v>
      </c>
      <c r="I531" t="s">
        <v>96</v>
      </c>
      <c r="J531" t="s">
        <v>121</v>
      </c>
      <c r="K531" t="s">
        <v>342</v>
      </c>
      <c r="L531" t="s">
        <v>44</v>
      </c>
      <c r="M531" s="5">
        <v>2000</v>
      </c>
      <c r="N531" s="5">
        <v>0</v>
      </c>
      <c r="O531" s="5">
        <f t="shared" si="32"/>
        <v>2000</v>
      </c>
      <c r="P531" s="5">
        <v>-2000</v>
      </c>
      <c r="Q531" s="5">
        <f t="shared" si="33"/>
        <v>0</v>
      </c>
      <c r="R531" s="5">
        <v>0</v>
      </c>
      <c r="S531" s="5">
        <v>0</v>
      </c>
      <c r="T531" s="5">
        <v>0</v>
      </c>
      <c r="U531" s="5">
        <f t="shared" si="34"/>
        <v>2000</v>
      </c>
      <c r="V531" s="5">
        <f t="shared" si="35"/>
        <v>2000</v>
      </c>
      <c r="W531" s="5">
        <v>0</v>
      </c>
      <c r="X531" t="s">
        <v>361</v>
      </c>
    </row>
    <row r="532" spans="1:24" x14ac:dyDescent="0.2">
      <c r="A532" t="s">
        <v>0</v>
      </c>
      <c r="B532" t="s">
        <v>1</v>
      </c>
      <c r="C532" t="s">
        <v>2</v>
      </c>
      <c r="D532" t="s">
        <v>3</v>
      </c>
      <c r="E532" t="s">
        <v>4</v>
      </c>
      <c r="F532" t="s">
        <v>347</v>
      </c>
      <c r="G532" t="s">
        <v>348</v>
      </c>
      <c r="H532" t="s">
        <v>95</v>
      </c>
      <c r="I532" t="s">
        <v>172</v>
      </c>
      <c r="J532" t="s">
        <v>121</v>
      </c>
      <c r="K532" t="s">
        <v>141</v>
      </c>
      <c r="L532" t="s">
        <v>44</v>
      </c>
      <c r="M532" s="5">
        <v>100000</v>
      </c>
      <c r="N532" s="5">
        <v>0</v>
      </c>
      <c r="O532" s="5">
        <f t="shared" si="32"/>
        <v>100000</v>
      </c>
      <c r="P532" s="5">
        <v>0</v>
      </c>
      <c r="Q532" s="5">
        <f t="shared" si="33"/>
        <v>100000</v>
      </c>
      <c r="R532" s="5">
        <v>100000</v>
      </c>
      <c r="S532" s="5">
        <v>0</v>
      </c>
      <c r="T532" s="5">
        <v>0</v>
      </c>
      <c r="U532" s="5">
        <f t="shared" si="34"/>
        <v>100000</v>
      </c>
      <c r="V532" s="5">
        <f t="shared" si="35"/>
        <v>100000</v>
      </c>
      <c r="W532" s="5">
        <v>0</v>
      </c>
      <c r="X532" t="s">
        <v>142</v>
      </c>
    </row>
    <row r="533" spans="1:24" x14ac:dyDescent="0.2">
      <c r="A533" t="s">
        <v>0</v>
      </c>
      <c r="B533" t="s">
        <v>1</v>
      </c>
      <c r="C533" t="s">
        <v>2</v>
      </c>
      <c r="D533" t="s">
        <v>3</v>
      </c>
      <c r="E533" t="s">
        <v>4</v>
      </c>
      <c r="F533" t="s">
        <v>347</v>
      </c>
      <c r="G533" t="s">
        <v>348</v>
      </c>
      <c r="H533" t="s">
        <v>95</v>
      </c>
      <c r="I533" t="s">
        <v>172</v>
      </c>
      <c r="J533" t="s">
        <v>121</v>
      </c>
      <c r="K533" t="s">
        <v>351</v>
      </c>
      <c r="L533" t="s">
        <v>44</v>
      </c>
      <c r="M533" s="5">
        <v>20000</v>
      </c>
      <c r="N533" s="5">
        <v>4757.49</v>
      </c>
      <c r="O533" s="5">
        <f t="shared" si="32"/>
        <v>24757.489999999998</v>
      </c>
      <c r="P533" s="5">
        <v>-20000</v>
      </c>
      <c r="Q533" s="5">
        <f t="shared" si="33"/>
        <v>4757.489999999998</v>
      </c>
      <c r="R533" s="5">
        <v>0</v>
      </c>
      <c r="S533" s="5">
        <v>4757.49</v>
      </c>
      <c r="T533" s="5">
        <v>4757.49</v>
      </c>
      <c r="U533" s="5">
        <f t="shared" si="34"/>
        <v>20000</v>
      </c>
      <c r="V533" s="5">
        <f t="shared" si="35"/>
        <v>20000</v>
      </c>
      <c r="W533" s="5">
        <v>0</v>
      </c>
      <c r="X533" t="s">
        <v>362</v>
      </c>
    </row>
    <row r="534" spans="1:24" x14ac:dyDescent="0.2">
      <c r="A534" t="s">
        <v>0</v>
      </c>
      <c r="B534" t="s">
        <v>1</v>
      </c>
      <c r="C534" t="s">
        <v>2</v>
      </c>
      <c r="D534" t="s">
        <v>3</v>
      </c>
      <c r="E534" t="s">
        <v>4</v>
      </c>
      <c r="F534" t="s">
        <v>347</v>
      </c>
      <c r="G534" t="s">
        <v>348</v>
      </c>
      <c r="H534" t="s">
        <v>95</v>
      </c>
      <c r="I534" t="s">
        <v>172</v>
      </c>
      <c r="J534" t="s">
        <v>121</v>
      </c>
      <c r="K534" t="s">
        <v>363</v>
      </c>
      <c r="L534" t="s">
        <v>44</v>
      </c>
      <c r="M534" s="5">
        <v>0</v>
      </c>
      <c r="N534" s="5">
        <v>11500</v>
      </c>
      <c r="O534" s="5">
        <f t="shared" si="32"/>
        <v>11500</v>
      </c>
      <c r="P534" s="5">
        <v>-11500</v>
      </c>
      <c r="Q534" s="5">
        <f t="shared" si="33"/>
        <v>0</v>
      </c>
      <c r="R534" s="5">
        <v>0</v>
      </c>
      <c r="S534" s="5">
        <v>0</v>
      </c>
      <c r="T534" s="5">
        <v>0</v>
      </c>
      <c r="U534" s="5">
        <f t="shared" si="34"/>
        <v>11500</v>
      </c>
      <c r="V534" s="5">
        <f t="shared" si="35"/>
        <v>11500</v>
      </c>
      <c r="W534" s="5">
        <v>0</v>
      </c>
      <c r="X534" t="s">
        <v>364</v>
      </c>
    </row>
    <row r="535" spans="1:24" x14ac:dyDescent="0.2">
      <c r="A535" t="s">
        <v>0</v>
      </c>
      <c r="B535" t="s">
        <v>1</v>
      </c>
      <c r="C535" t="s">
        <v>2</v>
      </c>
      <c r="D535" t="s">
        <v>3</v>
      </c>
      <c r="E535" t="s">
        <v>4</v>
      </c>
      <c r="F535" t="s">
        <v>347</v>
      </c>
      <c r="G535" t="s">
        <v>348</v>
      </c>
      <c r="H535" t="s">
        <v>95</v>
      </c>
      <c r="I535" t="s">
        <v>172</v>
      </c>
      <c r="J535" t="s">
        <v>121</v>
      </c>
      <c r="K535" t="s">
        <v>175</v>
      </c>
      <c r="L535" t="s">
        <v>44</v>
      </c>
      <c r="M535" s="5">
        <v>30000</v>
      </c>
      <c r="N535" s="5">
        <v>0</v>
      </c>
      <c r="O535" s="5">
        <f t="shared" si="32"/>
        <v>30000</v>
      </c>
      <c r="P535" s="5">
        <v>0</v>
      </c>
      <c r="Q535" s="5">
        <f t="shared" si="33"/>
        <v>30000</v>
      </c>
      <c r="R535" s="5">
        <v>30000</v>
      </c>
      <c r="S535" s="5">
        <v>0</v>
      </c>
      <c r="T535" s="5">
        <v>0</v>
      </c>
      <c r="U535" s="5">
        <f t="shared" si="34"/>
        <v>30000</v>
      </c>
      <c r="V535" s="5">
        <f t="shared" si="35"/>
        <v>30000</v>
      </c>
      <c r="W535" s="5">
        <v>0</v>
      </c>
      <c r="X535" t="s">
        <v>176</v>
      </c>
    </row>
    <row r="536" spans="1:24" x14ac:dyDescent="0.2">
      <c r="A536" t="s">
        <v>0</v>
      </c>
      <c r="B536" t="s">
        <v>1</v>
      </c>
      <c r="C536" t="s">
        <v>2</v>
      </c>
      <c r="D536" t="s">
        <v>3</v>
      </c>
      <c r="E536" t="s">
        <v>4</v>
      </c>
      <c r="F536" t="s">
        <v>347</v>
      </c>
      <c r="G536" t="s">
        <v>348</v>
      </c>
      <c r="H536" t="s">
        <v>95</v>
      </c>
      <c r="I536" t="s">
        <v>177</v>
      </c>
      <c r="J536" t="s">
        <v>121</v>
      </c>
      <c r="K536" t="s">
        <v>137</v>
      </c>
      <c r="L536" t="s">
        <v>44</v>
      </c>
      <c r="M536" s="5">
        <v>5000</v>
      </c>
      <c r="N536" s="5">
        <v>0</v>
      </c>
      <c r="O536" s="5">
        <f t="shared" si="32"/>
        <v>5000</v>
      </c>
      <c r="P536" s="5">
        <v>-5000</v>
      </c>
      <c r="Q536" s="5">
        <f t="shared" si="33"/>
        <v>0</v>
      </c>
      <c r="R536" s="5">
        <v>0</v>
      </c>
      <c r="S536" s="5">
        <v>0</v>
      </c>
      <c r="T536" s="5">
        <v>0</v>
      </c>
      <c r="U536" s="5">
        <f t="shared" si="34"/>
        <v>5000</v>
      </c>
      <c r="V536" s="5">
        <f t="shared" si="35"/>
        <v>5000</v>
      </c>
      <c r="W536" s="5">
        <v>0</v>
      </c>
      <c r="X536" t="s">
        <v>138</v>
      </c>
    </row>
    <row r="537" spans="1:24" x14ac:dyDescent="0.2">
      <c r="A537" t="s">
        <v>0</v>
      </c>
      <c r="B537" t="s">
        <v>1</v>
      </c>
      <c r="C537" t="s">
        <v>2</v>
      </c>
      <c r="D537" t="s">
        <v>3</v>
      </c>
      <c r="E537" t="s">
        <v>4</v>
      </c>
      <c r="F537" t="s">
        <v>347</v>
      </c>
      <c r="G537" t="s">
        <v>348</v>
      </c>
      <c r="H537" t="s">
        <v>95</v>
      </c>
      <c r="I537" t="s">
        <v>177</v>
      </c>
      <c r="J537" t="s">
        <v>121</v>
      </c>
      <c r="K537" t="s">
        <v>151</v>
      </c>
      <c r="L537" t="s">
        <v>44</v>
      </c>
      <c r="M537" s="5">
        <v>17287.98</v>
      </c>
      <c r="N537" s="5">
        <v>0</v>
      </c>
      <c r="O537" s="5">
        <f t="shared" si="32"/>
        <v>17287.98</v>
      </c>
      <c r="P537" s="5">
        <v>-17287.98</v>
      </c>
      <c r="Q537" s="5">
        <f t="shared" si="33"/>
        <v>0</v>
      </c>
      <c r="R537" s="5">
        <v>0</v>
      </c>
      <c r="S537" s="5">
        <v>0</v>
      </c>
      <c r="T537" s="5">
        <v>0</v>
      </c>
      <c r="U537" s="5">
        <f t="shared" si="34"/>
        <v>17287.98</v>
      </c>
      <c r="V537" s="5">
        <f t="shared" si="35"/>
        <v>17287.98</v>
      </c>
      <c r="W537" s="5">
        <v>0</v>
      </c>
      <c r="X537" t="s">
        <v>152</v>
      </c>
    </row>
    <row r="538" spans="1:24" x14ac:dyDescent="0.2">
      <c r="A538" t="s">
        <v>0</v>
      </c>
      <c r="B538" t="s">
        <v>1</v>
      </c>
      <c r="C538" t="s">
        <v>2</v>
      </c>
      <c r="D538" t="s">
        <v>3</v>
      </c>
      <c r="E538" t="s">
        <v>4</v>
      </c>
      <c r="F538" t="s">
        <v>347</v>
      </c>
      <c r="G538" t="s">
        <v>348</v>
      </c>
      <c r="H538" t="s">
        <v>95</v>
      </c>
      <c r="I538" t="s">
        <v>177</v>
      </c>
      <c r="J538" t="s">
        <v>121</v>
      </c>
      <c r="K538" t="s">
        <v>124</v>
      </c>
      <c r="L538" t="s">
        <v>44</v>
      </c>
      <c r="M538" s="5">
        <v>8000</v>
      </c>
      <c r="N538" s="5">
        <v>0</v>
      </c>
      <c r="O538" s="5">
        <f t="shared" si="32"/>
        <v>8000</v>
      </c>
      <c r="P538" s="5">
        <v>-8000</v>
      </c>
      <c r="Q538" s="5">
        <f t="shared" si="33"/>
        <v>0</v>
      </c>
      <c r="R538" s="5">
        <v>0</v>
      </c>
      <c r="S538" s="5">
        <v>0</v>
      </c>
      <c r="T538" s="5">
        <v>0</v>
      </c>
      <c r="U538" s="5">
        <f t="shared" si="34"/>
        <v>8000</v>
      </c>
      <c r="V538" s="5">
        <f t="shared" si="35"/>
        <v>8000</v>
      </c>
      <c r="W538" s="5">
        <v>0</v>
      </c>
      <c r="X538" t="s">
        <v>153</v>
      </c>
    </row>
    <row r="539" spans="1:24" x14ac:dyDescent="0.2">
      <c r="A539" t="s">
        <v>0</v>
      </c>
      <c r="B539" t="s">
        <v>1</v>
      </c>
      <c r="C539" t="s">
        <v>2</v>
      </c>
      <c r="D539" t="s">
        <v>3</v>
      </c>
      <c r="E539" t="s">
        <v>4</v>
      </c>
      <c r="F539" t="s">
        <v>347</v>
      </c>
      <c r="G539" t="s">
        <v>348</v>
      </c>
      <c r="H539" t="s">
        <v>95</v>
      </c>
      <c r="I539" t="s">
        <v>177</v>
      </c>
      <c r="J539" t="s">
        <v>121</v>
      </c>
      <c r="K539" t="s">
        <v>145</v>
      </c>
      <c r="L539" t="s">
        <v>44</v>
      </c>
      <c r="M539" s="5">
        <v>4500</v>
      </c>
      <c r="N539" s="5">
        <v>0</v>
      </c>
      <c r="O539" s="5">
        <f t="shared" si="32"/>
        <v>4500</v>
      </c>
      <c r="P539" s="5">
        <v>-4500</v>
      </c>
      <c r="Q539" s="5">
        <f t="shared" si="33"/>
        <v>0</v>
      </c>
      <c r="R539" s="5">
        <v>0</v>
      </c>
      <c r="S539" s="5">
        <v>0</v>
      </c>
      <c r="T539" s="5">
        <v>0</v>
      </c>
      <c r="U539" s="5">
        <f t="shared" si="34"/>
        <v>4500</v>
      </c>
      <c r="V539" s="5">
        <f t="shared" si="35"/>
        <v>4500</v>
      </c>
      <c r="W539" s="5">
        <v>0</v>
      </c>
      <c r="X539" t="s">
        <v>146</v>
      </c>
    </row>
    <row r="540" spans="1:24" x14ac:dyDescent="0.2">
      <c r="A540" t="s">
        <v>0</v>
      </c>
      <c r="B540" t="s">
        <v>1</v>
      </c>
      <c r="C540" t="s">
        <v>2</v>
      </c>
      <c r="D540" t="s">
        <v>3</v>
      </c>
      <c r="E540" t="s">
        <v>4</v>
      </c>
      <c r="F540" t="s">
        <v>347</v>
      </c>
      <c r="G540" t="s">
        <v>348</v>
      </c>
      <c r="H540" t="s">
        <v>95</v>
      </c>
      <c r="I540" t="s">
        <v>177</v>
      </c>
      <c r="J540" t="s">
        <v>121</v>
      </c>
      <c r="K540" t="s">
        <v>178</v>
      </c>
      <c r="L540" t="s">
        <v>44</v>
      </c>
      <c r="M540" s="5">
        <v>15000</v>
      </c>
      <c r="N540" s="5">
        <v>0</v>
      </c>
      <c r="O540" s="5">
        <f t="shared" si="32"/>
        <v>15000</v>
      </c>
      <c r="P540" s="5">
        <v>-15000</v>
      </c>
      <c r="Q540" s="5">
        <f t="shared" si="33"/>
        <v>0</v>
      </c>
      <c r="R540" s="5">
        <v>0</v>
      </c>
      <c r="S540" s="5">
        <v>0</v>
      </c>
      <c r="T540" s="5">
        <v>0</v>
      </c>
      <c r="U540" s="5">
        <f t="shared" si="34"/>
        <v>15000</v>
      </c>
      <c r="V540" s="5">
        <f t="shared" si="35"/>
        <v>15000</v>
      </c>
      <c r="W540" s="5">
        <v>0</v>
      </c>
      <c r="X540" t="s">
        <v>179</v>
      </c>
    </row>
    <row r="541" spans="1:24" x14ac:dyDescent="0.2">
      <c r="A541" t="s">
        <v>0</v>
      </c>
      <c r="B541" t="s">
        <v>1</v>
      </c>
      <c r="C541" t="s">
        <v>2</v>
      </c>
      <c r="D541" t="s">
        <v>3</v>
      </c>
      <c r="E541" t="s">
        <v>4</v>
      </c>
      <c r="F541" t="s">
        <v>347</v>
      </c>
      <c r="G541" t="s">
        <v>348</v>
      </c>
      <c r="H541" t="s">
        <v>95</v>
      </c>
      <c r="I541" t="s">
        <v>177</v>
      </c>
      <c r="J541" t="s">
        <v>121</v>
      </c>
      <c r="K541" t="s">
        <v>155</v>
      </c>
      <c r="L541" t="s">
        <v>44</v>
      </c>
      <c r="M541" s="5">
        <v>3500</v>
      </c>
      <c r="N541" s="5">
        <v>0</v>
      </c>
      <c r="O541" s="5">
        <f t="shared" si="32"/>
        <v>3500</v>
      </c>
      <c r="P541" s="5">
        <v>-3500</v>
      </c>
      <c r="Q541" s="5">
        <f t="shared" si="33"/>
        <v>0</v>
      </c>
      <c r="R541" s="5">
        <v>0</v>
      </c>
      <c r="S541" s="5">
        <v>0</v>
      </c>
      <c r="T541" s="5">
        <v>0</v>
      </c>
      <c r="U541" s="5">
        <f t="shared" si="34"/>
        <v>3500</v>
      </c>
      <c r="V541" s="5">
        <f t="shared" si="35"/>
        <v>3500</v>
      </c>
      <c r="W541" s="5">
        <v>0</v>
      </c>
      <c r="X541" t="s">
        <v>156</v>
      </c>
    </row>
    <row r="542" spans="1:24" x14ac:dyDescent="0.2">
      <c r="A542" t="s">
        <v>0</v>
      </c>
      <c r="B542" t="s">
        <v>1</v>
      </c>
      <c r="C542" t="s">
        <v>2</v>
      </c>
      <c r="D542" t="s">
        <v>3</v>
      </c>
      <c r="E542" t="s">
        <v>4</v>
      </c>
      <c r="F542" t="s">
        <v>347</v>
      </c>
      <c r="G542" t="s">
        <v>348</v>
      </c>
      <c r="H542" t="s">
        <v>180</v>
      </c>
      <c r="I542" t="s">
        <v>181</v>
      </c>
      <c r="J542" t="s">
        <v>121</v>
      </c>
      <c r="K542" t="s">
        <v>149</v>
      </c>
      <c r="L542" t="s">
        <v>44</v>
      </c>
      <c r="M542" s="5">
        <v>1800</v>
      </c>
      <c r="N542" s="5">
        <v>0</v>
      </c>
      <c r="O542" s="5">
        <f t="shared" si="32"/>
        <v>1800</v>
      </c>
      <c r="P542" s="5">
        <v>-1800</v>
      </c>
      <c r="Q542" s="5">
        <f t="shared" si="33"/>
        <v>0</v>
      </c>
      <c r="R542" s="5">
        <v>0</v>
      </c>
      <c r="S542" s="5">
        <v>0</v>
      </c>
      <c r="T542" s="5">
        <v>0</v>
      </c>
      <c r="U542" s="5">
        <f t="shared" si="34"/>
        <v>1800</v>
      </c>
      <c r="V542" s="5">
        <f t="shared" si="35"/>
        <v>1800</v>
      </c>
      <c r="W542" s="5">
        <v>0</v>
      </c>
      <c r="X542" t="s">
        <v>329</v>
      </c>
    </row>
    <row r="543" spans="1:24" x14ac:dyDescent="0.2">
      <c r="A543" t="s">
        <v>0</v>
      </c>
      <c r="B543" t="s">
        <v>1</v>
      </c>
      <c r="C543" t="s">
        <v>2</v>
      </c>
      <c r="D543" t="s">
        <v>3</v>
      </c>
      <c r="E543" t="s">
        <v>4</v>
      </c>
      <c r="F543" t="s">
        <v>347</v>
      </c>
      <c r="G543" t="s">
        <v>348</v>
      </c>
      <c r="H543" t="s">
        <v>180</v>
      </c>
      <c r="I543" t="s">
        <v>181</v>
      </c>
      <c r="J543" t="s">
        <v>121</v>
      </c>
      <c r="K543" t="s">
        <v>137</v>
      </c>
      <c r="L543" t="s">
        <v>44</v>
      </c>
      <c r="M543" s="5">
        <v>38200</v>
      </c>
      <c r="N543" s="5">
        <v>0</v>
      </c>
      <c r="O543" s="5">
        <f t="shared" si="32"/>
        <v>38200</v>
      </c>
      <c r="P543" s="5">
        <v>-38200</v>
      </c>
      <c r="Q543" s="5">
        <f t="shared" si="33"/>
        <v>0</v>
      </c>
      <c r="R543" s="5">
        <v>0</v>
      </c>
      <c r="S543" s="5">
        <v>0</v>
      </c>
      <c r="T543" s="5">
        <v>0</v>
      </c>
      <c r="U543" s="5">
        <f t="shared" si="34"/>
        <v>38200</v>
      </c>
      <c r="V543" s="5">
        <f t="shared" si="35"/>
        <v>38200</v>
      </c>
      <c r="W543" s="5">
        <v>0</v>
      </c>
      <c r="X543" t="s">
        <v>182</v>
      </c>
    </row>
    <row r="544" spans="1:24" x14ac:dyDescent="0.2">
      <c r="A544" t="s">
        <v>0</v>
      </c>
      <c r="B544" t="s">
        <v>1</v>
      </c>
      <c r="C544" t="s">
        <v>2</v>
      </c>
      <c r="D544" t="s">
        <v>3</v>
      </c>
      <c r="E544" t="s">
        <v>4</v>
      </c>
      <c r="F544" t="s">
        <v>347</v>
      </c>
      <c r="G544" t="s">
        <v>348</v>
      </c>
      <c r="H544" t="s">
        <v>180</v>
      </c>
      <c r="I544" t="s">
        <v>183</v>
      </c>
      <c r="J544" t="s">
        <v>121</v>
      </c>
      <c r="K544" t="s">
        <v>149</v>
      </c>
      <c r="L544" t="s">
        <v>44</v>
      </c>
      <c r="M544" s="5">
        <v>3000</v>
      </c>
      <c r="N544" s="5">
        <v>0</v>
      </c>
      <c r="O544" s="5">
        <f t="shared" si="32"/>
        <v>3000</v>
      </c>
      <c r="P544" s="5">
        <v>-3000</v>
      </c>
      <c r="Q544" s="5">
        <f t="shared" si="33"/>
        <v>0</v>
      </c>
      <c r="R544" s="5">
        <v>0</v>
      </c>
      <c r="S544" s="5">
        <v>0</v>
      </c>
      <c r="T544" s="5">
        <v>0</v>
      </c>
      <c r="U544" s="5">
        <f t="shared" si="34"/>
        <v>3000</v>
      </c>
      <c r="V544" s="5">
        <f t="shared" si="35"/>
        <v>3000</v>
      </c>
      <c r="W544" s="5">
        <v>0</v>
      </c>
      <c r="X544" t="s">
        <v>329</v>
      </c>
    </row>
    <row r="545" spans="1:24" x14ac:dyDescent="0.2">
      <c r="A545" t="s">
        <v>0</v>
      </c>
      <c r="B545" t="s">
        <v>1</v>
      </c>
      <c r="C545" t="s">
        <v>2</v>
      </c>
      <c r="D545" t="s">
        <v>3</v>
      </c>
      <c r="E545" t="s">
        <v>4</v>
      </c>
      <c r="F545" t="s">
        <v>347</v>
      </c>
      <c r="G545" t="s">
        <v>348</v>
      </c>
      <c r="H545" t="s">
        <v>180</v>
      </c>
      <c r="I545" t="s">
        <v>183</v>
      </c>
      <c r="J545" t="s">
        <v>121</v>
      </c>
      <c r="K545" t="s">
        <v>137</v>
      </c>
      <c r="L545" t="s">
        <v>44</v>
      </c>
      <c r="M545" s="5">
        <v>77250</v>
      </c>
      <c r="N545" s="5">
        <v>0</v>
      </c>
      <c r="O545" s="5">
        <f t="shared" si="32"/>
        <v>77250</v>
      </c>
      <c r="P545" s="5">
        <v>-64830</v>
      </c>
      <c r="Q545" s="5">
        <f t="shared" si="33"/>
        <v>12420</v>
      </c>
      <c r="R545" s="5">
        <v>300.24</v>
      </c>
      <c r="S545" s="5">
        <v>12119.76</v>
      </c>
      <c r="T545" s="5">
        <v>11656.22</v>
      </c>
      <c r="U545" s="5">
        <f t="shared" si="34"/>
        <v>65130.239999999998</v>
      </c>
      <c r="V545" s="5">
        <f t="shared" si="35"/>
        <v>65593.78</v>
      </c>
      <c r="W545" s="5">
        <v>0</v>
      </c>
      <c r="X545" t="s">
        <v>182</v>
      </c>
    </row>
    <row r="546" spans="1:24" x14ac:dyDescent="0.2">
      <c r="A546" t="s">
        <v>0</v>
      </c>
      <c r="B546" t="s">
        <v>1</v>
      </c>
      <c r="C546" t="s">
        <v>2</v>
      </c>
      <c r="D546" t="s">
        <v>3</v>
      </c>
      <c r="E546" t="s">
        <v>4</v>
      </c>
      <c r="F546" t="s">
        <v>347</v>
      </c>
      <c r="G546" t="s">
        <v>348</v>
      </c>
      <c r="H546" t="s">
        <v>180</v>
      </c>
      <c r="I546" t="s">
        <v>183</v>
      </c>
      <c r="J546" t="s">
        <v>121</v>
      </c>
      <c r="K546" t="s">
        <v>151</v>
      </c>
      <c r="L546" t="s">
        <v>44</v>
      </c>
      <c r="M546" s="5">
        <v>1750</v>
      </c>
      <c r="N546" s="5">
        <v>0</v>
      </c>
      <c r="O546" s="5">
        <f t="shared" si="32"/>
        <v>1750</v>
      </c>
      <c r="P546" s="5">
        <v>-1050</v>
      </c>
      <c r="Q546" s="5">
        <f t="shared" si="33"/>
        <v>700</v>
      </c>
      <c r="R546" s="5">
        <v>700</v>
      </c>
      <c r="S546" s="5">
        <v>0</v>
      </c>
      <c r="T546" s="5">
        <v>0</v>
      </c>
      <c r="U546" s="5">
        <f t="shared" si="34"/>
        <v>1750</v>
      </c>
      <c r="V546" s="5">
        <f t="shared" si="35"/>
        <v>1750</v>
      </c>
      <c r="W546" s="5">
        <v>0</v>
      </c>
      <c r="X546" t="s">
        <v>330</v>
      </c>
    </row>
    <row r="547" spans="1:24" x14ac:dyDescent="0.2">
      <c r="A547" t="s">
        <v>184</v>
      </c>
      <c r="B547" t="s">
        <v>185</v>
      </c>
      <c r="C547" t="s">
        <v>2</v>
      </c>
      <c r="D547" t="s">
        <v>3</v>
      </c>
      <c r="E547" t="s">
        <v>4</v>
      </c>
      <c r="F547" t="s">
        <v>347</v>
      </c>
      <c r="G547" t="s">
        <v>348</v>
      </c>
      <c r="H547" t="s">
        <v>186</v>
      </c>
      <c r="I547" t="s">
        <v>187</v>
      </c>
      <c r="J547" t="s">
        <v>121</v>
      </c>
      <c r="K547" t="s">
        <v>149</v>
      </c>
      <c r="L547" t="s">
        <v>44</v>
      </c>
      <c r="M547" s="5">
        <v>2000</v>
      </c>
      <c r="N547" s="5">
        <v>0</v>
      </c>
      <c r="O547" s="5">
        <f t="shared" si="32"/>
        <v>2000</v>
      </c>
      <c r="P547" s="5">
        <v>-2000</v>
      </c>
      <c r="Q547" s="5">
        <f t="shared" si="33"/>
        <v>0</v>
      </c>
      <c r="R547" s="5">
        <v>0</v>
      </c>
      <c r="S547" s="5">
        <v>0</v>
      </c>
      <c r="T547" s="5">
        <v>0</v>
      </c>
      <c r="U547" s="5">
        <f t="shared" si="34"/>
        <v>2000</v>
      </c>
      <c r="V547" s="5">
        <f t="shared" si="35"/>
        <v>2000</v>
      </c>
      <c r="W547" s="5">
        <v>0</v>
      </c>
      <c r="X547" t="s">
        <v>188</v>
      </c>
    </row>
    <row r="548" spans="1:24" x14ac:dyDescent="0.2">
      <c r="A548" t="s">
        <v>184</v>
      </c>
      <c r="B548" t="s">
        <v>185</v>
      </c>
      <c r="C548" t="s">
        <v>2</v>
      </c>
      <c r="D548" t="s">
        <v>3</v>
      </c>
      <c r="E548" t="s">
        <v>4</v>
      </c>
      <c r="F548" t="s">
        <v>347</v>
      </c>
      <c r="G548" t="s">
        <v>348</v>
      </c>
      <c r="H548" t="s">
        <v>186</v>
      </c>
      <c r="I548" t="s">
        <v>187</v>
      </c>
      <c r="J548" t="s">
        <v>121</v>
      </c>
      <c r="K548" t="s">
        <v>137</v>
      </c>
      <c r="L548" t="s">
        <v>44</v>
      </c>
      <c r="M548" s="5">
        <v>12000</v>
      </c>
      <c r="N548" s="5">
        <v>0</v>
      </c>
      <c r="O548" s="5">
        <f t="shared" si="32"/>
        <v>12000</v>
      </c>
      <c r="P548" s="5">
        <v>-12000</v>
      </c>
      <c r="Q548" s="5">
        <f t="shared" si="33"/>
        <v>0</v>
      </c>
      <c r="R548" s="5">
        <v>0</v>
      </c>
      <c r="S548" s="5">
        <v>0</v>
      </c>
      <c r="T548" s="5">
        <v>0</v>
      </c>
      <c r="U548" s="5">
        <f t="shared" si="34"/>
        <v>12000</v>
      </c>
      <c r="V548" s="5">
        <f t="shared" si="35"/>
        <v>12000</v>
      </c>
      <c r="W548" s="5">
        <v>0</v>
      </c>
      <c r="X548" t="s">
        <v>313</v>
      </c>
    </row>
    <row r="549" spans="1:24" x14ac:dyDescent="0.2">
      <c r="A549" t="s">
        <v>184</v>
      </c>
      <c r="B549" t="s">
        <v>185</v>
      </c>
      <c r="C549" t="s">
        <v>2</v>
      </c>
      <c r="D549" t="s">
        <v>3</v>
      </c>
      <c r="E549" t="s">
        <v>4</v>
      </c>
      <c r="F549" t="s">
        <v>347</v>
      </c>
      <c r="G549" t="s">
        <v>348</v>
      </c>
      <c r="H549" t="s">
        <v>186</v>
      </c>
      <c r="I549" t="s">
        <v>187</v>
      </c>
      <c r="J549" t="s">
        <v>121</v>
      </c>
      <c r="K549" t="s">
        <v>145</v>
      </c>
      <c r="L549" t="s">
        <v>44</v>
      </c>
      <c r="M549" s="5">
        <v>5000</v>
      </c>
      <c r="N549" s="5">
        <v>0</v>
      </c>
      <c r="O549" s="5">
        <f t="shared" si="32"/>
        <v>5000</v>
      </c>
      <c r="P549" s="5">
        <v>-5000</v>
      </c>
      <c r="Q549" s="5">
        <f t="shared" si="33"/>
        <v>0</v>
      </c>
      <c r="R549" s="5">
        <v>0</v>
      </c>
      <c r="S549" s="5">
        <v>0</v>
      </c>
      <c r="T549" s="5">
        <v>0</v>
      </c>
      <c r="U549" s="5">
        <f t="shared" si="34"/>
        <v>5000</v>
      </c>
      <c r="V549" s="5">
        <f t="shared" si="35"/>
        <v>5000</v>
      </c>
      <c r="W549" s="5">
        <v>0</v>
      </c>
      <c r="X549" t="s">
        <v>193</v>
      </c>
    </row>
    <row r="550" spans="1:24" x14ac:dyDescent="0.2">
      <c r="A550" t="s">
        <v>0</v>
      </c>
      <c r="B550" t="s">
        <v>1</v>
      </c>
      <c r="C550" t="s">
        <v>2</v>
      </c>
      <c r="D550" t="s">
        <v>3</v>
      </c>
      <c r="E550" t="s">
        <v>4</v>
      </c>
      <c r="F550" t="s">
        <v>347</v>
      </c>
      <c r="G550" t="s">
        <v>348</v>
      </c>
      <c r="H550" t="s">
        <v>195</v>
      </c>
      <c r="I550" t="s">
        <v>196</v>
      </c>
      <c r="J550" t="s">
        <v>121</v>
      </c>
      <c r="K550" t="s">
        <v>124</v>
      </c>
      <c r="L550" t="s">
        <v>44</v>
      </c>
      <c r="M550" s="5">
        <v>10000</v>
      </c>
      <c r="N550" s="5">
        <v>0</v>
      </c>
      <c r="O550" s="5">
        <f t="shared" si="32"/>
        <v>10000</v>
      </c>
      <c r="P550" s="5">
        <v>-10000</v>
      </c>
      <c r="Q550" s="5">
        <f t="shared" si="33"/>
        <v>0</v>
      </c>
      <c r="R550" s="5">
        <v>0</v>
      </c>
      <c r="S550" s="5">
        <v>0</v>
      </c>
      <c r="T550" s="5">
        <v>0</v>
      </c>
      <c r="U550" s="5">
        <f t="shared" si="34"/>
        <v>10000</v>
      </c>
      <c r="V550" s="5">
        <f t="shared" si="35"/>
        <v>10000</v>
      </c>
      <c r="W550" s="5">
        <v>0</v>
      </c>
      <c r="X550" t="s">
        <v>337</v>
      </c>
    </row>
    <row r="551" spans="1:24" x14ac:dyDescent="0.2">
      <c r="A551" t="s">
        <v>0</v>
      </c>
      <c r="B551" t="s">
        <v>1</v>
      </c>
      <c r="C551" t="s">
        <v>2</v>
      </c>
      <c r="D551" t="s">
        <v>3</v>
      </c>
      <c r="E551" t="s">
        <v>4</v>
      </c>
      <c r="F551" t="s">
        <v>347</v>
      </c>
      <c r="G551" t="s">
        <v>348</v>
      </c>
      <c r="H551" t="s">
        <v>195</v>
      </c>
      <c r="I551" t="s">
        <v>196</v>
      </c>
      <c r="J551" t="s">
        <v>121</v>
      </c>
      <c r="K551" t="s">
        <v>128</v>
      </c>
      <c r="L551" t="s">
        <v>44</v>
      </c>
      <c r="M551" s="5">
        <v>30000</v>
      </c>
      <c r="N551" s="5">
        <v>0</v>
      </c>
      <c r="O551" s="5">
        <f t="shared" si="32"/>
        <v>30000</v>
      </c>
      <c r="P551" s="5">
        <v>-30000</v>
      </c>
      <c r="Q551" s="5">
        <f t="shared" si="33"/>
        <v>0</v>
      </c>
      <c r="R551" s="5">
        <v>0</v>
      </c>
      <c r="S551" s="5">
        <v>0</v>
      </c>
      <c r="T551" s="5">
        <v>0</v>
      </c>
      <c r="U551" s="5">
        <f t="shared" si="34"/>
        <v>30000</v>
      </c>
      <c r="V551" s="5">
        <f t="shared" si="35"/>
        <v>30000</v>
      </c>
      <c r="W551" s="5">
        <v>0</v>
      </c>
      <c r="X551" t="s">
        <v>338</v>
      </c>
    </row>
    <row r="552" spans="1:24" x14ac:dyDescent="0.2">
      <c r="A552" t="s">
        <v>0</v>
      </c>
      <c r="B552" t="s">
        <v>1</v>
      </c>
      <c r="C552" t="s">
        <v>2</v>
      </c>
      <c r="D552" t="s">
        <v>3</v>
      </c>
      <c r="E552" t="s">
        <v>4</v>
      </c>
      <c r="F552" t="s">
        <v>347</v>
      </c>
      <c r="G552" t="s">
        <v>348</v>
      </c>
      <c r="H552" t="s">
        <v>195</v>
      </c>
      <c r="I552" t="s">
        <v>196</v>
      </c>
      <c r="J552" t="s">
        <v>121</v>
      </c>
      <c r="K552" t="s">
        <v>145</v>
      </c>
      <c r="L552" t="s">
        <v>44</v>
      </c>
      <c r="M552" s="5">
        <v>6000</v>
      </c>
      <c r="N552" s="5">
        <v>0</v>
      </c>
      <c r="O552" s="5">
        <f t="shared" si="32"/>
        <v>6000</v>
      </c>
      <c r="P552" s="5">
        <v>-6000</v>
      </c>
      <c r="Q552" s="5">
        <f t="shared" si="33"/>
        <v>0</v>
      </c>
      <c r="R552" s="5">
        <v>0</v>
      </c>
      <c r="S552" s="5">
        <v>0</v>
      </c>
      <c r="T552" s="5">
        <v>0</v>
      </c>
      <c r="U552" s="5">
        <f t="shared" si="34"/>
        <v>6000</v>
      </c>
      <c r="V552" s="5">
        <f t="shared" si="35"/>
        <v>6000</v>
      </c>
      <c r="W552" s="5">
        <v>0</v>
      </c>
      <c r="X552" t="s">
        <v>198</v>
      </c>
    </row>
    <row r="553" spans="1:24" x14ac:dyDescent="0.2">
      <c r="A553" t="s">
        <v>0</v>
      </c>
      <c r="B553" t="s">
        <v>1</v>
      </c>
      <c r="C553" t="s">
        <v>2</v>
      </c>
      <c r="D553" t="s">
        <v>3</v>
      </c>
      <c r="E553" t="s">
        <v>4</v>
      </c>
      <c r="F553" t="s">
        <v>347</v>
      </c>
      <c r="G553" t="s">
        <v>348</v>
      </c>
      <c r="H553" t="s">
        <v>110</v>
      </c>
      <c r="I553" t="s">
        <v>199</v>
      </c>
      <c r="J553" t="s">
        <v>121</v>
      </c>
      <c r="K553" t="s">
        <v>149</v>
      </c>
      <c r="L553" t="s">
        <v>44</v>
      </c>
      <c r="M553" s="5">
        <v>1000</v>
      </c>
      <c r="N553" s="5">
        <v>0</v>
      </c>
      <c r="O553" s="5">
        <f t="shared" si="32"/>
        <v>1000</v>
      </c>
      <c r="P553" s="5">
        <v>-1000</v>
      </c>
      <c r="Q553" s="5">
        <f t="shared" si="33"/>
        <v>0</v>
      </c>
      <c r="R553" s="5">
        <v>0</v>
      </c>
      <c r="S553" s="5">
        <v>0</v>
      </c>
      <c r="T553" s="5">
        <v>0</v>
      </c>
      <c r="U553" s="5">
        <f t="shared" si="34"/>
        <v>1000</v>
      </c>
      <c r="V553" s="5">
        <f t="shared" si="35"/>
        <v>1000</v>
      </c>
      <c r="W553" s="5">
        <v>0</v>
      </c>
      <c r="X553" t="s">
        <v>200</v>
      </c>
    </row>
    <row r="554" spans="1:24" x14ac:dyDescent="0.2">
      <c r="A554" t="s">
        <v>0</v>
      </c>
      <c r="B554" t="s">
        <v>1</v>
      </c>
      <c r="C554" t="s">
        <v>2</v>
      </c>
      <c r="D554" t="s">
        <v>3</v>
      </c>
      <c r="E554" t="s">
        <v>4</v>
      </c>
      <c r="F554" t="s">
        <v>347</v>
      </c>
      <c r="G554" t="s">
        <v>348</v>
      </c>
      <c r="H554" t="s">
        <v>110</v>
      </c>
      <c r="I554" t="s">
        <v>199</v>
      </c>
      <c r="J554" t="s">
        <v>121</v>
      </c>
      <c r="K554" t="s">
        <v>137</v>
      </c>
      <c r="L554" t="s">
        <v>44</v>
      </c>
      <c r="M554" s="5">
        <v>6000</v>
      </c>
      <c r="N554" s="5">
        <v>0</v>
      </c>
      <c r="O554" s="5">
        <f t="shared" si="32"/>
        <v>6000</v>
      </c>
      <c r="P554" s="5">
        <v>-6000</v>
      </c>
      <c r="Q554" s="5">
        <f t="shared" si="33"/>
        <v>0</v>
      </c>
      <c r="R554" s="5">
        <v>0</v>
      </c>
      <c r="S554" s="5">
        <v>0</v>
      </c>
      <c r="T554" s="5">
        <v>0</v>
      </c>
      <c r="U554" s="5">
        <f t="shared" si="34"/>
        <v>6000</v>
      </c>
      <c r="V554" s="5">
        <f t="shared" si="35"/>
        <v>6000</v>
      </c>
      <c r="W554" s="5">
        <v>0</v>
      </c>
      <c r="X554" t="s">
        <v>201</v>
      </c>
    </row>
    <row r="555" spans="1:24" x14ac:dyDescent="0.2">
      <c r="A555" t="s">
        <v>0</v>
      </c>
      <c r="B555" t="s">
        <v>1</v>
      </c>
      <c r="C555" t="s">
        <v>2</v>
      </c>
      <c r="D555" t="s">
        <v>3</v>
      </c>
      <c r="E555" t="s">
        <v>4</v>
      </c>
      <c r="F555" t="s">
        <v>347</v>
      </c>
      <c r="G555" t="s">
        <v>348</v>
      </c>
      <c r="H555" t="s">
        <v>110</v>
      </c>
      <c r="I555" t="s">
        <v>199</v>
      </c>
      <c r="J555" t="s">
        <v>121</v>
      </c>
      <c r="K555" t="s">
        <v>124</v>
      </c>
      <c r="L555" t="s">
        <v>44</v>
      </c>
      <c r="M555" s="5">
        <v>21090.240000000002</v>
      </c>
      <c r="N555" s="5">
        <v>0</v>
      </c>
      <c r="O555" s="5">
        <f t="shared" si="32"/>
        <v>21090.240000000002</v>
      </c>
      <c r="P555" s="5">
        <v>-21090.240000000002</v>
      </c>
      <c r="Q555" s="5">
        <f t="shared" si="33"/>
        <v>0</v>
      </c>
      <c r="R555" s="5">
        <v>0</v>
      </c>
      <c r="S555" s="5">
        <v>0</v>
      </c>
      <c r="T555" s="5">
        <v>0</v>
      </c>
      <c r="U555" s="5">
        <f t="shared" si="34"/>
        <v>21090.240000000002</v>
      </c>
      <c r="V555" s="5">
        <f t="shared" si="35"/>
        <v>21090.240000000002</v>
      </c>
      <c r="W555" s="5">
        <v>0</v>
      </c>
      <c r="X555" t="s">
        <v>202</v>
      </c>
    </row>
    <row r="556" spans="1:24" x14ac:dyDescent="0.2">
      <c r="A556" t="s">
        <v>0</v>
      </c>
      <c r="B556" t="s">
        <v>1</v>
      </c>
      <c r="C556" t="s">
        <v>2</v>
      </c>
      <c r="D556" t="s">
        <v>3</v>
      </c>
      <c r="E556" t="s">
        <v>4</v>
      </c>
      <c r="F556" t="s">
        <v>347</v>
      </c>
      <c r="G556" t="s">
        <v>348</v>
      </c>
      <c r="H556" t="s">
        <v>110</v>
      </c>
      <c r="I556" t="s">
        <v>199</v>
      </c>
      <c r="J556" t="s">
        <v>121</v>
      </c>
      <c r="K556" t="s">
        <v>128</v>
      </c>
      <c r="L556" t="s">
        <v>44</v>
      </c>
      <c r="M556" s="5">
        <v>18943.560000000001</v>
      </c>
      <c r="N556" s="5">
        <v>0</v>
      </c>
      <c r="O556" s="5">
        <f t="shared" si="32"/>
        <v>18943.560000000001</v>
      </c>
      <c r="P556" s="5">
        <v>-18943.560000000001</v>
      </c>
      <c r="Q556" s="5">
        <f t="shared" si="33"/>
        <v>0</v>
      </c>
      <c r="R556" s="5">
        <v>0</v>
      </c>
      <c r="S556" s="5">
        <v>0</v>
      </c>
      <c r="T556" s="5">
        <v>0</v>
      </c>
      <c r="U556" s="5">
        <f t="shared" si="34"/>
        <v>18943.560000000001</v>
      </c>
      <c r="V556" s="5">
        <f t="shared" si="35"/>
        <v>18943.560000000001</v>
      </c>
      <c r="W556" s="5">
        <v>0</v>
      </c>
      <c r="X556" t="s">
        <v>203</v>
      </c>
    </row>
    <row r="557" spans="1:24" x14ac:dyDescent="0.2">
      <c r="A557" t="s">
        <v>0</v>
      </c>
      <c r="B557" t="s">
        <v>1</v>
      </c>
      <c r="C557" t="s">
        <v>2</v>
      </c>
      <c r="D557" t="s">
        <v>3</v>
      </c>
      <c r="E557" t="s">
        <v>4</v>
      </c>
      <c r="F557" t="s">
        <v>347</v>
      </c>
      <c r="G557" t="s">
        <v>348</v>
      </c>
      <c r="H557" t="s">
        <v>110</v>
      </c>
      <c r="I557" t="s">
        <v>207</v>
      </c>
      <c r="J557" t="s">
        <v>121</v>
      </c>
      <c r="K557" t="s">
        <v>137</v>
      </c>
      <c r="L557" t="s">
        <v>44</v>
      </c>
      <c r="M557" s="5">
        <v>6030</v>
      </c>
      <c r="N557" s="5">
        <v>0</v>
      </c>
      <c r="O557" s="5">
        <f t="shared" si="32"/>
        <v>6030</v>
      </c>
      <c r="P557" s="5">
        <v>-6030</v>
      </c>
      <c r="Q557" s="5">
        <f t="shared" si="33"/>
        <v>0</v>
      </c>
      <c r="R557" s="5">
        <v>0</v>
      </c>
      <c r="S557" s="5">
        <v>0</v>
      </c>
      <c r="T557" s="5">
        <v>0</v>
      </c>
      <c r="U557" s="5">
        <f t="shared" si="34"/>
        <v>6030</v>
      </c>
      <c r="V557" s="5">
        <f t="shared" si="35"/>
        <v>6030</v>
      </c>
      <c r="W557" s="5">
        <v>0</v>
      </c>
      <c r="X557" t="s">
        <v>201</v>
      </c>
    </row>
    <row r="558" spans="1:24" x14ac:dyDescent="0.2">
      <c r="A558" t="s">
        <v>0</v>
      </c>
      <c r="B558" t="s">
        <v>1</v>
      </c>
      <c r="C558" t="s">
        <v>2</v>
      </c>
      <c r="D558" t="s">
        <v>3</v>
      </c>
      <c r="E558" t="s">
        <v>4</v>
      </c>
      <c r="F558" t="s">
        <v>347</v>
      </c>
      <c r="G558" t="s">
        <v>348</v>
      </c>
      <c r="H558" t="s">
        <v>110</v>
      </c>
      <c r="I558" t="s">
        <v>207</v>
      </c>
      <c r="J558" t="s">
        <v>121</v>
      </c>
      <c r="K558" t="s">
        <v>128</v>
      </c>
      <c r="L558" t="s">
        <v>44</v>
      </c>
      <c r="M558" s="5">
        <v>37887.120000000003</v>
      </c>
      <c r="N558" s="5">
        <v>0</v>
      </c>
      <c r="O558" s="5">
        <f t="shared" si="32"/>
        <v>37887.120000000003</v>
      </c>
      <c r="P558" s="5">
        <v>-31572.12</v>
      </c>
      <c r="Q558" s="5">
        <f t="shared" si="33"/>
        <v>6315.0000000000036</v>
      </c>
      <c r="R558" s="5">
        <v>6315</v>
      </c>
      <c r="S558" s="5">
        <v>0</v>
      </c>
      <c r="T558" s="5">
        <v>0</v>
      </c>
      <c r="U558" s="5">
        <f t="shared" si="34"/>
        <v>37887.120000000003</v>
      </c>
      <c r="V558" s="5">
        <f t="shared" si="35"/>
        <v>37887.120000000003</v>
      </c>
      <c r="W558" s="5">
        <v>0</v>
      </c>
      <c r="X558" t="s">
        <v>203</v>
      </c>
    </row>
    <row r="559" spans="1:24" x14ac:dyDescent="0.2">
      <c r="A559" t="s">
        <v>0</v>
      </c>
      <c r="B559" t="s">
        <v>1</v>
      </c>
      <c r="C559" t="s">
        <v>2</v>
      </c>
      <c r="D559" t="s">
        <v>3</v>
      </c>
      <c r="E559" t="s">
        <v>4</v>
      </c>
      <c r="F559" t="s">
        <v>347</v>
      </c>
      <c r="G559" t="s">
        <v>348</v>
      </c>
      <c r="H559" t="s">
        <v>110</v>
      </c>
      <c r="I559" t="s">
        <v>207</v>
      </c>
      <c r="J559" t="s">
        <v>121</v>
      </c>
      <c r="K559" t="s">
        <v>155</v>
      </c>
      <c r="L559" t="s">
        <v>44</v>
      </c>
      <c r="M559" s="5">
        <v>5302</v>
      </c>
      <c r="N559" s="5">
        <v>0</v>
      </c>
      <c r="O559" s="5">
        <f t="shared" si="32"/>
        <v>5302</v>
      </c>
      <c r="P559" s="5">
        <v>-5302</v>
      </c>
      <c r="Q559" s="5">
        <f t="shared" si="33"/>
        <v>0</v>
      </c>
      <c r="R559" s="5">
        <v>0</v>
      </c>
      <c r="S559" s="5">
        <v>0</v>
      </c>
      <c r="T559" s="5">
        <v>0</v>
      </c>
      <c r="U559" s="5">
        <f t="shared" si="34"/>
        <v>5302</v>
      </c>
      <c r="V559" s="5">
        <f t="shared" si="35"/>
        <v>5302</v>
      </c>
      <c r="W559" s="5">
        <v>0</v>
      </c>
      <c r="X559" t="s">
        <v>206</v>
      </c>
    </row>
    <row r="560" spans="1:24" x14ac:dyDescent="0.2">
      <c r="A560" t="s">
        <v>0</v>
      </c>
      <c r="B560" t="s">
        <v>1</v>
      </c>
      <c r="C560" t="s">
        <v>2</v>
      </c>
      <c r="D560" t="s">
        <v>3</v>
      </c>
      <c r="E560" t="s">
        <v>4</v>
      </c>
      <c r="F560" t="s">
        <v>347</v>
      </c>
      <c r="G560" t="s">
        <v>348</v>
      </c>
      <c r="H560" t="s">
        <v>110</v>
      </c>
      <c r="I560" t="s">
        <v>111</v>
      </c>
      <c r="J560" t="s">
        <v>121</v>
      </c>
      <c r="K560" t="s">
        <v>149</v>
      </c>
      <c r="L560" t="s">
        <v>44</v>
      </c>
      <c r="M560" s="5">
        <v>1472.46</v>
      </c>
      <c r="N560" s="5">
        <v>0</v>
      </c>
      <c r="O560" s="5">
        <f t="shared" si="32"/>
        <v>1472.46</v>
      </c>
      <c r="P560" s="5">
        <v>-1472.46</v>
      </c>
      <c r="Q560" s="5">
        <f t="shared" si="33"/>
        <v>0</v>
      </c>
      <c r="R560" s="5">
        <v>0</v>
      </c>
      <c r="S560" s="5">
        <v>0</v>
      </c>
      <c r="T560" s="5">
        <v>0</v>
      </c>
      <c r="U560" s="5">
        <f t="shared" si="34"/>
        <v>1472.46</v>
      </c>
      <c r="V560" s="5">
        <f t="shared" si="35"/>
        <v>1472.46</v>
      </c>
      <c r="W560" s="5">
        <v>0</v>
      </c>
      <c r="X560" t="s">
        <v>200</v>
      </c>
    </row>
    <row r="561" spans="1:24" x14ac:dyDescent="0.2">
      <c r="A561" t="s">
        <v>0</v>
      </c>
      <c r="B561" t="s">
        <v>1</v>
      </c>
      <c r="C561" t="s">
        <v>2</v>
      </c>
      <c r="D561" t="s">
        <v>3</v>
      </c>
      <c r="E561" t="s">
        <v>4</v>
      </c>
      <c r="F561" t="s">
        <v>347</v>
      </c>
      <c r="G561" t="s">
        <v>348</v>
      </c>
      <c r="H561" t="s">
        <v>110</v>
      </c>
      <c r="I561" t="s">
        <v>111</v>
      </c>
      <c r="J561" t="s">
        <v>121</v>
      </c>
      <c r="K561" t="s">
        <v>128</v>
      </c>
      <c r="L561" t="s">
        <v>44</v>
      </c>
      <c r="M561" s="5">
        <v>18943.560000000001</v>
      </c>
      <c r="N561" s="5">
        <v>-12299.87</v>
      </c>
      <c r="O561" s="5">
        <f t="shared" si="32"/>
        <v>6643.6900000000005</v>
      </c>
      <c r="P561" s="5">
        <v>-6643.69</v>
      </c>
      <c r="Q561" s="5">
        <f t="shared" si="33"/>
        <v>0</v>
      </c>
      <c r="R561" s="5">
        <v>0</v>
      </c>
      <c r="S561" s="5">
        <v>0</v>
      </c>
      <c r="T561" s="5">
        <v>0</v>
      </c>
      <c r="U561" s="5">
        <f t="shared" si="34"/>
        <v>6643.6900000000005</v>
      </c>
      <c r="V561" s="5">
        <f t="shared" si="35"/>
        <v>6643.6900000000005</v>
      </c>
      <c r="W561" s="5">
        <v>0</v>
      </c>
      <c r="X561" t="s">
        <v>203</v>
      </c>
    </row>
    <row r="562" spans="1:24" x14ac:dyDescent="0.2">
      <c r="A562" t="s">
        <v>0</v>
      </c>
      <c r="B562" t="s">
        <v>1</v>
      </c>
      <c r="C562" t="s">
        <v>2</v>
      </c>
      <c r="D562" t="s">
        <v>3</v>
      </c>
      <c r="E562" t="s">
        <v>4</v>
      </c>
      <c r="F562" t="s">
        <v>347</v>
      </c>
      <c r="G562" t="s">
        <v>348</v>
      </c>
      <c r="H562" t="s">
        <v>208</v>
      </c>
      <c r="I562" t="s">
        <v>209</v>
      </c>
      <c r="J562" t="s">
        <v>121</v>
      </c>
      <c r="K562" t="s">
        <v>175</v>
      </c>
      <c r="L562" t="s">
        <v>44</v>
      </c>
      <c r="M562" s="5">
        <v>4500</v>
      </c>
      <c r="N562" s="5">
        <v>0</v>
      </c>
      <c r="O562" s="5">
        <f t="shared" si="32"/>
        <v>4500</v>
      </c>
      <c r="P562" s="5">
        <v>-4500</v>
      </c>
      <c r="Q562" s="5">
        <f t="shared" si="33"/>
        <v>0</v>
      </c>
      <c r="R562" s="5">
        <v>0</v>
      </c>
      <c r="S562" s="5">
        <v>0</v>
      </c>
      <c r="T562" s="5">
        <v>0</v>
      </c>
      <c r="U562" s="5">
        <f t="shared" si="34"/>
        <v>4500</v>
      </c>
      <c r="V562" s="5">
        <f t="shared" si="35"/>
        <v>4500</v>
      </c>
      <c r="W562" s="5">
        <v>0</v>
      </c>
      <c r="X562" t="s">
        <v>210</v>
      </c>
    </row>
    <row r="563" spans="1:24" x14ac:dyDescent="0.2">
      <c r="A563" t="s">
        <v>0</v>
      </c>
      <c r="B563" t="s">
        <v>1</v>
      </c>
      <c r="C563" t="s">
        <v>2</v>
      </c>
      <c r="D563" t="s">
        <v>3</v>
      </c>
      <c r="E563" t="s">
        <v>4</v>
      </c>
      <c r="F563" t="s">
        <v>347</v>
      </c>
      <c r="G563" t="s">
        <v>348</v>
      </c>
      <c r="H563" t="s">
        <v>208</v>
      </c>
      <c r="I563" t="s">
        <v>209</v>
      </c>
      <c r="J563" t="s">
        <v>121</v>
      </c>
      <c r="K563" t="s">
        <v>134</v>
      </c>
      <c r="L563" t="s">
        <v>44</v>
      </c>
      <c r="M563" s="5">
        <v>1000</v>
      </c>
      <c r="N563" s="5">
        <v>0</v>
      </c>
      <c r="O563" s="5">
        <f t="shared" si="32"/>
        <v>1000</v>
      </c>
      <c r="P563" s="5">
        <v>-1000</v>
      </c>
      <c r="Q563" s="5">
        <f t="shared" si="33"/>
        <v>0</v>
      </c>
      <c r="R563" s="5">
        <v>0</v>
      </c>
      <c r="S563" s="5">
        <v>0</v>
      </c>
      <c r="T563" s="5">
        <v>0</v>
      </c>
      <c r="U563" s="5">
        <f t="shared" si="34"/>
        <v>1000</v>
      </c>
      <c r="V563" s="5">
        <f t="shared" si="35"/>
        <v>1000</v>
      </c>
      <c r="W563" s="5">
        <v>0</v>
      </c>
      <c r="X563" t="s">
        <v>365</v>
      </c>
    </row>
    <row r="564" spans="1:24" x14ac:dyDescent="0.2">
      <c r="A564" t="s">
        <v>117</v>
      </c>
      <c r="B564" t="s">
        <v>118</v>
      </c>
      <c r="C564" t="s">
        <v>2</v>
      </c>
      <c r="D564" t="s">
        <v>3</v>
      </c>
      <c r="E564" t="s">
        <v>4</v>
      </c>
      <c r="F564" t="s">
        <v>347</v>
      </c>
      <c r="G564" t="s">
        <v>348</v>
      </c>
      <c r="H564" t="s">
        <v>211</v>
      </c>
      <c r="I564" t="s">
        <v>212</v>
      </c>
      <c r="J564" t="s">
        <v>121</v>
      </c>
      <c r="K564" t="s">
        <v>149</v>
      </c>
      <c r="L564" t="s">
        <v>44</v>
      </c>
      <c r="M564" s="5">
        <v>1000</v>
      </c>
      <c r="N564" s="5">
        <v>0</v>
      </c>
      <c r="O564" s="5">
        <f t="shared" si="32"/>
        <v>1000</v>
      </c>
      <c r="P564" s="5">
        <v>-1000</v>
      </c>
      <c r="Q564" s="5">
        <f t="shared" si="33"/>
        <v>0</v>
      </c>
      <c r="R564" s="5">
        <v>0</v>
      </c>
      <c r="S564" s="5">
        <v>0</v>
      </c>
      <c r="T564" s="5">
        <v>0</v>
      </c>
      <c r="U564" s="5">
        <f t="shared" si="34"/>
        <v>1000</v>
      </c>
      <c r="V564" s="5">
        <f t="shared" si="35"/>
        <v>1000</v>
      </c>
      <c r="W564" s="5">
        <v>0</v>
      </c>
      <c r="X564" t="s">
        <v>213</v>
      </c>
    </row>
    <row r="565" spans="1:24" x14ac:dyDescent="0.2">
      <c r="A565" t="s">
        <v>117</v>
      </c>
      <c r="B565" t="s">
        <v>118</v>
      </c>
      <c r="C565" t="s">
        <v>2</v>
      </c>
      <c r="D565" t="s">
        <v>3</v>
      </c>
      <c r="E565" t="s">
        <v>4</v>
      </c>
      <c r="F565" t="s">
        <v>347</v>
      </c>
      <c r="G565" t="s">
        <v>348</v>
      </c>
      <c r="H565" t="s">
        <v>211</v>
      </c>
      <c r="I565" t="s">
        <v>212</v>
      </c>
      <c r="J565" t="s">
        <v>121</v>
      </c>
      <c r="K565" t="s">
        <v>141</v>
      </c>
      <c r="L565" t="s">
        <v>44</v>
      </c>
      <c r="M565" s="5">
        <v>11000</v>
      </c>
      <c r="N565" s="5">
        <v>0</v>
      </c>
      <c r="O565" s="5">
        <f t="shared" si="32"/>
        <v>11000</v>
      </c>
      <c r="P565" s="5">
        <v>0</v>
      </c>
      <c r="Q565" s="5">
        <f t="shared" si="33"/>
        <v>11000</v>
      </c>
      <c r="R565" s="5">
        <v>11000</v>
      </c>
      <c r="S565" s="5">
        <v>0</v>
      </c>
      <c r="T565" s="5">
        <v>0</v>
      </c>
      <c r="U565" s="5">
        <f t="shared" si="34"/>
        <v>11000</v>
      </c>
      <c r="V565" s="5">
        <f t="shared" si="35"/>
        <v>11000</v>
      </c>
      <c r="W565" s="5">
        <v>0</v>
      </c>
      <c r="X565" t="s">
        <v>216</v>
      </c>
    </row>
    <row r="566" spans="1:24" x14ac:dyDescent="0.2">
      <c r="A566" t="s">
        <v>117</v>
      </c>
      <c r="B566" t="s">
        <v>118</v>
      </c>
      <c r="C566" t="s">
        <v>2</v>
      </c>
      <c r="D566" t="s">
        <v>3</v>
      </c>
      <c r="E566" t="s">
        <v>4</v>
      </c>
      <c r="F566" t="s">
        <v>347</v>
      </c>
      <c r="G566" t="s">
        <v>348</v>
      </c>
      <c r="H566" t="s">
        <v>211</v>
      </c>
      <c r="I566" t="s">
        <v>212</v>
      </c>
      <c r="J566" t="s">
        <v>121</v>
      </c>
      <c r="K566" t="s">
        <v>128</v>
      </c>
      <c r="L566" t="s">
        <v>44</v>
      </c>
      <c r="M566" s="5">
        <v>16700</v>
      </c>
      <c r="N566" s="5">
        <v>0</v>
      </c>
      <c r="O566" s="5">
        <f t="shared" si="32"/>
        <v>16700</v>
      </c>
      <c r="P566" s="5">
        <v>-9741.66</v>
      </c>
      <c r="Q566" s="5">
        <f t="shared" si="33"/>
        <v>6958.34</v>
      </c>
      <c r="R566" s="5">
        <v>0</v>
      </c>
      <c r="S566" s="5">
        <v>0</v>
      </c>
      <c r="T566" s="5">
        <v>0</v>
      </c>
      <c r="U566" s="5">
        <f t="shared" si="34"/>
        <v>16700</v>
      </c>
      <c r="V566" s="5">
        <f t="shared" si="35"/>
        <v>16700</v>
      </c>
      <c r="W566" s="5">
        <v>6958.34</v>
      </c>
      <c r="X566" t="s">
        <v>320</v>
      </c>
    </row>
    <row r="567" spans="1:24" x14ac:dyDescent="0.2">
      <c r="A567" t="s">
        <v>117</v>
      </c>
      <c r="B567" t="s">
        <v>118</v>
      </c>
      <c r="C567" t="s">
        <v>2</v>
      </c>
      <c r="D567" t="s">
        <v>3</v>
      </c>
      <c r="E567" t="s">
        <v>4</v>
      </c>
      <c r="F567" t="s">
        <v>347</v>
      </c>
      <c r="G567" t="s">
        <v>348</v>
      </c>
      <c r="H567" t="s">
        <v>211</v>
      </c>
      <c r="I567" t="s">
        <v>212</v>
      </c>
      <c r="J567" t="s">
        <v>121</v>
      </c>
      <c r="K567" t="s">
        <v>175</v>
      </c>
      <c r="L567" t="s">
        <v>44</v>
      </c>
      <c r="M567" s="5">
        <v>2000</v>
      </c>
      <c r="N567" s="5">
        <v>0</v>
      </c>
      <c r="O567" s="5">
        <f t="shared" si="32"/>
        <v>2000</v>
      </c>
      <c r="P567" s="5">
        <v>0</v>
      </c>
      <c r="Q567" s="5">
        <f t="shared" si="33"/>
        <v>2000</v>
      </c>
      <c r="R567" s="5">
        <v>2000</v>
      </c>
      <c r="S567" s="5">
        <v>0</v>
      </c>
      <c r="T567" s="5">
        <v>0</v>
      </c>
      <c r="U567" s="5">
        <f t="shared" si="34"/>
        <v>2000</v>
      </c>
      <c r="V567" s="5">
        <f t="shared" si="35"/>
        <v>2000</v>
      </c>
      <c r="W567" s="5">
        <v>0</v>
      </c>
      <c r="X567" t="s">
        <v>222</v>
      </c>
    </row>
    <row r="568" spans="1:24" x14ac:dyDescent="0.2">
      <c r="A568" t="s">
        <v>117</v>
      </c>
      <c r="B568" t="s">
        <v>118</v>
      </c>
      <c r="C568" t="s">
        <v>2</v>
      </c>
      <c r="D568" t="s">
        <v>3</v>
      </c>
      <c r="E568" t="s">
        <v>4</v>
      </c>
      <c r="F568" t="s">
        <v>347</v>
      </c>
      <c r="G568" t="s">
        <v>348</v>
      </c>
      <c r="H568" t="s">
        <v>211</v>
      </c>
      <c r="I568" t="s">
        <v>212</v>
      </c>
      <c r="J568" t="s">
        <v>121</v>
      </c>
      <c r="K568" t="s">
        <v>168</v>
      </c>
      <c r="L568" t="s">
        <v>44</v>
      </c>
      <c r="M568" s="5">
        <v>6000</v>
      </c>
      <c r="N568" s="5">
        <v>0</v>
      </c>
      <c r="O568" s="5">
        <f t="shared" si="32"/>
        <v>6000</v>
      </c>
      <c r="P568" s="5">
        <v>-6000</v>
      </c>
      <c r="Q568" s="5">
        <f t="shared" si="33"/>
        <v>0</v>
      </c>
      <c r="R568" s="5">
        <v>0</v>
      </c>
      <c r="S568" s="5">
        <v>0</v>
      </c>
      <c r="T568" s="5">
        <v>0</v>
      </c>
      <c r="U568" s="5">
        <f t="shared" si="34"/>
        <v>6000</v>
      </c>
      <c r="V568" s="5">
        <f t="shared" si="35"/>
        <v>6000</v>
      </c>
      <c r="W568" s="5">
        <v>0</v>
      </c>
      <c r="X568" t="s">
        <v>321</v>
      </c>
    </row>
    <row r="569" spans="1:24" x14ac:dyDescent="0.2">
      <c r="A569" t="s">
        <v>117</v>
      </c>
      <c r="B569" t="s">
        <v>118</v>
      </c>
      <c r="C569" t="s">
        <v>2</v>
      </c>
      <c r="D569" t="s">
        <v>3</v>
      </c>
      <c r="E569" t="s">
        <v>4</v>
      </c>
      <c r="F569" t="s">
        <v>347</v>
      </c>
      <c r="G569" t="s">
        <v>348</v>
      </c>
      <c r="H569" t="s">
        <v>211</v>
      </c>
      <c r="I569" t="s">
        <v>220</v>
      </c>
      <c r="J569" t="s">
        <v>121</v>
      </c>
      <c r="K569" t="s">
        <v>137</v>
      </c>
      <c r="L569" t="s">
        <v>44</v>
      </c>
      <c r="M569" s="5">
        <v>1000</v>
      </c>
      <c r="N569" s="5">
        <v>0</v>
      </c>
      <c r="O569" s="5">
        <f t="shared" si="32"/>
        <v>1000</v>
      </c>
      <c r="P569" s="5">
        <v>-1000</v>
      </c>
      <c r="Q569" s="5">
        <f t="shared" si="33"/>
        <v>0</v>
      </c>
      <c r="R569" s="5">
        <v>0</v>
      </c>
      <c r="S569" s="5">
        <v>0</v>
      </c>
      <c r="T569" s="5">
        <v>0</v>
      </c>
      <c r="U569" s="5">
        <f t="shared" si="34"/>
        <v>1000</v>
      </c>
      <c r="V569" s="5">
        <f t="shared" si="35"/>
        <v>1000</v>
      </c>
      <c r="W569" s="5">
        <v>0</v>
      </c>
      <c r="X569" t="s">
        <v>366</v>
      </c>
    </row>
    <row r="570" spans="1:24" x14ac:dyDescent="0.2">
      <c r="A570" t="s">
        <v>117</v>
      </c>
      <c r="B570" t="s">
        <v>118</v>
      </c>
      <c r="C570" t="s">
        <v>2</v>
      </c>
      <c r="D570" t="s">
        <v>3</v>
      </c>
      <c r="E570" t="s">
        <v>4</v>
      </c>
      <c r="F570" t="s">
        <v>347</v>
      </c>
      <c r="G570" t="s">
        <v>348</v>
      </c>
      <c r="H570" t="s">
        <v>211</v>
      </c>
      <c r="I570" t="s">
        <v>220</v>
      </c>
      <c r="J570" t="s">
        <v>121</v>
      </c>
      <c r="K570" t="s">
        <v>178</v>
      </c>
      <c r="L570" t="s">
        <v>44</v>
      </c>
      <c r="M570" s="5">
        <v>4000</v>
      </c>
      <c r="N570" s="5">
        <v>0</v>
      </c>
      <c r="O570" s="5">
        <f t="shared" si="32"/>
        <v>4000</v>
      </c>
      <c r="P570" s="5">
        <v>0</v>
      </c>
      <c r="Q570" s="5">
        <f t="shared" si="33"/>
        <v>4000</v>
      </c>
      <c r="R570" s="5">
        <v>3</v>
      </c>
      <c r="S570" s="5">
        <v>3997</v>
      </c>
      <c r="T570" s="5">
        <v>3997</v>
      </c>
      <c r="U570" s="5">
        <f t="shared" si="34"/>
        <v>3</v>
      </c>
      <c r="V570" s="5">
        <f t="shared" si="35"/>
        <v>3</v>
      </c>
      <c r="W570" s="5">
        <v>0</v>
      </c>
      <c r="X570" t="s">
        <v>217</v>
      </c>
    </row>
    <row r="571" spans="1:24" x14ac:dyDescent="0.2">
      <c r="A571" t="s">
        <v>117</v>
      </c>
      <c r="B571" t="s">
        <v>118</v>
      </c>
      <c r="C571" t="s">
        <v>2</v>
      </c>
      <c r="D571" t="s">
        <v>3</v>
      </c>
      <c r="E571" t="s">
        <v>4</v>
      </c>
      <c r="F571" t="s">
        <v>347</v>
      </c>
      <c r="G571" t="s">
        <v>348</v>
      </c>
      <c r="H571" t="s">
        <v>211</v>
      </c>
      <c r="I571" t="s">
        <v>220</v>
      </c>
      <c r="J571" t="s">
        <v>121</v>
      </c>
      <c r="K571" t="s">
        <v>134</v>
      </c>
      <c r="L571" t="s">
        <v>44</v>
      </c>
      <c r="M571" s="5">
        <v>1500</v>
      </c>
      <c r="N571" s="5">
        <v>0</v>
      </c>
      <c r="O571" s="5">
        <f t="shared" si="32"/>
        <v>1500</v>
      </c>
      <c r="P571" s="5">
        <v>-1500</v>
      </c>
      <c r="Q571" s="5">
        <f t="shared" si="33"/>
        <v>0</v>
      </c>
      <c r="R571" s="5">
        <v>0</v>
      </c>
      <c r="S571" s="5">
        <v>0</v>
      </c>
      <c r="T571" s="5">
        <v>0</v>
      </c>
      <c r="U571" s="5">
        <f t="shared" si="34"/>
        <v>1500</v>
      </c>
      <c r="V571" s="5">
        <f t="shared" si="35"/>
        <v>1500</v>
      </c>
      <c r="W571" s="5">
        <v>0</v>
      </c>
      <c r="X571" t="s">
        <v>367</v>
      </c>
    </row>
    <row r="572" spans="1:24" x14ac:dyDescent="0.2">
      <c r="A572" t="s">
        <v>0</v>
      </c>
      <c r="B572" t="s">
        <v>1</v>
      </c>
      <c r="C572" t="s">
        <v>2</v>
      </c>
      <c r="D572" t="s">
        <v>3</v>
      </c>
      <c r="E572" t="s">
        <v>4</v>
      </c>
      <c r="F572" t="s">
        <v>347</v>
      </c>
      <c r="G572" t="s">
        <v>348</v>
      </c>
      <c r="H572" t="s">
        <v>95</v>
      </c>
      <c r="I572" t="s">
        <v>136</v>
      </c>
      <c r="J572" t="s">
        <v>223</v>
      </c>
      <c r="K572" t="s">
        <v>226</v>
      </c>
      <c r="L572" t="s">
        <v>11</v>
      </c>
      <c r="M572" s="5">
        <v>161918.95000000001</v>
      </c>
      <c r="N572" s="5">
        <v>-111879.96</v>
      </c>
      <c r="O572" s="5">
        <f t="shared" si="32"/>
        <v>50038.990000000005</v>
      </c>
      <c r="P572" s="5">
        <v>0</v>
      </c>
      <c r="Q572" s="5">
        <f t="shared" si="33"/>
        <v>50038.990000000005</v>
      </c>
      <c r="R572" s="5">
        <v>0</v>
      </c>
      <c r="S572" s="5">
        <v>50038.99</v>
      </c>
      <c r="T572" s="5">
        <v>50038.99</v>
      </c>
      <c r="U572" s="5">
        <f t="shared" si="34"/>
        <v>0</v>
      </c>
      <c r="V572" s="5">
        <f t="shared" si="35"/>
        <v>0</v>
      </c>
      <c r="W572" s="5">
        <v>0</v>
      </c>
      <c r="X572" t="s">
        <v>227</v>
      </c>
    </row>
    <row r="573" spans="1:24" x14ac:dyDescent="0.2">
      <c r="A573" t="s">
        <v>0</v>
      </c>
      <c r="B573" t="s">
        <v>1</v>
      </c>
      <c r="C573" t="s">
        <v>2</v>
      </c>
      <c r="D573" t="s">
        <v>3</v>
      </c>
      <c r="E573" t="s">
        <v>4</v>
      </c>
      <c r="F573" t="s">
        <v>347</v>
      </c>
      <c r="G573" t="s">
        <v>348</v>
      </c>
      <c r="H573" t="s">
        <v>95</v>
      </c>
      <c r="I573" t="s">
        <v>136</v>
      </c>
      <c r="J573" t="s">
        <v>223</v>
      </c>
      <c r="K573" t="s">
        <v>226</v>
      </c>
      <c r="L573" t="s">
        <v>44</v>
      </c>
      <c r="M573" s="5">
        <v>3380061.09</v>
      </c>
      <c r="N573" s="5">
        <v>-26103.68</v>
      </c>
      <c r="O573" s="5">
        <f t="shared" si="32"/>
        <v>3353957.4099999997</v>
      </c>
      <c r="P573" s="5">
        <v>-403373.33</v>
      </c>
      <c r="Q573" s="5">
        <f t="shared" si="33"/>
        <v>2950584.0799999996</v>
      </c>
      <c r="R573" s="5">
        <v>1492631.47</v>
      </c>
      <c r="S573" s="5">
        <v>1391971.78</v>
      </c>
      <c r="T573" s="5">
        <v>866346.52</v>
      </c>
      <c r="U573" s="5">
        <f t="shared" si="34"/>
        <v>1961985.6299999997</v>
      </c>
      <c r="V573" s="5">
        <f t="shared" si="35"/>
        <v>2487610.8899999997</v>
      </c>
      <c r="W573" s="5">
        <v>65980.83</v>
      </c>
      <c r="X573" t="s">
        <v>227</v>
      </c>
    </row>
    <row r="574" spans="1:24" x14ac:dyDescent="0.2">
      <c r="A574" t="s">
        <v>0</v>
      </c>
      <c r="B574" t="s">
        <v>1</v>
      </c>
      <c r="C574" t="s">
        <v>2</v>
      </c>
      <c r="D574" t="s">
        <v>3</v>
      </c>
      <c r="E574" t="s">
        <v>4</v>
      </c>
      <c r="F574" t="s">
        <v>347</v>
      </c>
      <c r="G574" t="s">
        <v>348</v>
      </c>
      <c r="H574" t="s">
        <v>95</v>
      </c>
      <c r="I574" t="s">
        <v>136</v>
      </c>
      <c r="J574" t="s">
        <v>223</v>
      </c>
      <c r="K574" t="s">
        <v>228</v>
      </c>
      <c r="L574" t="s">
        <v>44</v>
      </c>
      <c r="M574" s="5">
        <v>1533018.52</v>
      </c>
      <c r="N574" s="5">
        <v>26103.68</v>
      </c>
      <c r="O574" s="5">
        <f t="shared" si="32"/>
        <v>1559122.2</v>
      </c>
      <c r="P574" s="5">
        <v>-162000</v>
      </c>
      <c r="Q574" s="5">
        <f t="shared" si="33"/>
        <v>1397122.2</v>
      </c>
      <c r="R574" s="5">
        <v>406728.68</v>
      </c>
      <c r="S574" s="5">
        <v>968550.8</v>
      </c>
      <c r="T574" s="5">
        <v>4260.96</v>
      </c>
      <c r="U574" s="5">
        <f t="shared" si="34"/>
        <v>590571.39999999991</v>
      </c>
      <c r="V574" s="5">
        <f t="shared" si="35"/>
        <v>1554861.24</v>
      </c>
      <c r="W574" s="5">
        <v>21842.720000000001</v>
      </c>
      <c r="X574" t="s">
        <v>229</v>
      </c>
    </row>
    <row r="575" spans="1:24" x14ac:dyDescent="0.2">
      <c r="A575" t="s">
        <v>0</v>
      </c>
      <c r="B575" t="s">
        <v>1</v>
      </c>
      <c r="C575" t="s">
        <v>2</v>
      </c>
      <c r="D575" t="s">
        <v>3</v>
      </c>
      <c r="E575" t="s">
        <v>4</v>
      </c>
      <c r="F575" t="s">
        <v>347</v>
      </c>
      <c r="G575" t="s">
        <v>348</v>
      </c>
      <c r="H575" t="s">
        <v>95</v>
      </c>
      <c r="I575" t="s">
        <v>136</v>
      </c>
      <c r="J575" t="s">
        <v>223</v>
      </c>
      <c r="K575" t="s">
        <v>228</v>
      </c>
      <c r="L575" t="s">
        <v>11</v>
      </c>
      <c r="M575" s="5">
        <v>0</v>
      </c>
      <c r="N575" s="5">
        <v>111879.96</v>
      </c>
      <c r="O575" s="5">
        <f t="shared" si="32"/>
        <v>111879.96</v>
      </c>
      <c r="P575" s="5">
        <v>0</v>
      </c>
      <c r="Q575" s="5">
        <f t="shared" si="33"/>
        <v>111879.96</v>
      </c>
      <c r="R575" s="5">
        <v>0</v>
      </c>
      <c r="S575" s="5">
        <v>111879.96</v>
      </c>
      <c r="T575" s="5">
        <v>111879.96</v>
      </c>
      <c r="U575" s="5">
        <f t="shared" si="34"/>
        <v>0</v>
      </c>
      <c r="V575" s="5">
        <f t="shared" si="35"/>
        <v>0</v>
      </c>
      <c r="W575" s="5">
        <v>0</v>
      </c>
      <c r="X575" t="s">
        <v>229</v>
      </c>
    </row>
    <row r="576" spans="1:24" x14ac:dyDescent="0.2">
      <c r="A576" t="s">
        <v>0</v>
      </c>
      <c r="B576" t="s">
        <v>1</v>
      </c>
      <c r="C576" t="s">
        <v>2</v>
      </c>
      <c r="D576" t="s">
        <v>3</v>
      </c>
      <c r="E576" t="s">
        <v>4</v>
      </c>
      <c r="F576" t="s">
        <v>347</v>
      </c>
      <c r="G576" t="s">
        <v>348</v>
      </c>
      <c r="H576" t="s">
        <v>95</v>
      </c>
      <c r="I576" t="s">
        <v>172</v>
      </c>
      <c r="J576" t="s">
        <v>223</v>
      </c>
      <c r="K576" t="s">
        <v>226</v>
      </c>
      <c r="L576" t="s">
        <v>44</v>
      </c>
      <c r="M576" s="5">
        <v>402100.22</v>
      </c>
      <c r="N576" s="5">
        <v>0</v>
      </c>
      <c r="O576" s="5">
        <f t="shared" si="32"/>
        <v>402100.22</v>
      </c>
      <c r="P576" s="5">
        <v>-133745.95000000001</v>
      </c>
      <c r="Q576" s="5">
        <f t="shared" si="33"/>
        <v>268354.26999999996</v>
      </c>
      <c r="R576" s="5">
        <v>35002.730000000003</v>
      </c>
      <c r="S576" s="5">
        <v>233351.54</v>
      </c>
      <c r="T576" s="5">
        <v>92869.38</v>
      </c>
      <c r="U576" s="5">
        <f t="shared" si="34"/>
        <v>168748.67999999996</v>
      </c>
      <c r="V576" s="5">
        <f t="shared" si="35"/>
        <v>309230.83999999997</v>
      </c>
      <c r="W576" s="5">
        <v>0</v>
      </c>
      <c r="X576" t="s">
        <v>227</v>
      </c>
    </row>
    <row r="577" spans="1:24" x14ac:dyDescent="0.2">
      <c r="A577" t="s">
        <v>0</v>
      </c>
      <c r="B577" t="s">
        <v>1</v>
      </c>
      <c r="C577" t="s">
        <v>2</v>
      </c>
      <c r="D577" t="s">
        <v>3</v>
      </c>
      <c r="E577" t="s">
        <v>4</v>
      </c>
      <c r="F577" t="s">
        <v>347</v>
      </c>
      <c r="G577" t="s">
        <v>348</v>
      </c>
      <c r="H577" t="s">
        <v>95</v>
      </c>
      <c r="I577" t="s">
        <v>172</v>
      </c>
      <c r="J577" t="s">
        <v>223</v>
      </c>
      <c r="K577" t="s">
        <v>228</v>
      </c>
      <c r="L577" t="s">
        <v>44</v>
      </c>
      <c r="M577" s="5">
        <v>134041.07</v>
      </c>
      <c r="N577" s="5">
        <v>-36257.49</v>
      </c>
      <c r="O577" s="5">
        <f t="shared" si="32"/>
        <v>97783.580000000016</v>
      </c>
      <c r="P577" s="5">
        <v>-97783.58</v>
      </c>
      <c r="Q577" s="5">
        <f t="shared" si="33"/>
        <v>0</v>
      </c>
      <c r="R577" s="5">
        <v>0</v>
      </c>
      <c r="S577" s="5">
        <v>0</v>
      </c>
      <c r="T577" s="5">
        <v>0</v>
      </c>
      <c r="U577" s="5">
        <f t="shared" si="34"/>
        <v>97783.580000000016</v>
      </c>
      <c r="V577" s="5">
        <f t="shared" si="35"/>
        <v>97783.580000000016</v>
      </c>
      <c r="W577" s="5">
        <v>0</v>
      </c>
      <c r="X577" t="s">
        <v>229</v>
      </c>
    </row>
    <row r="578" spans="1:24" x14ac:dyDescent="0.2">
      <c r="A578" t="s">
        <v>0</v>
      </c>
      <c r="B578" t="s">
        <v>1</v>
      </c>
      <c r="C578" t="s">
        <v>2</v>
      </c>
      <c r="D578" t="s">
        <v>3</v>
      </c>
      <c r="E578" t="s">
        <v>4</v>
      </c>
      <c r="F578" t="s">
        <v>347</v>
      </c>
      <c r="G578" t="s">
        <v>348</v>
      </c>
      <c r="H578" t="s">
        <v>95</v>
      </c>
      <c r="I578" t="s">
        <v>96</v>
      </c>
      <c r="J578" t="s">
        <v>231</v>
      </c>
      <c r="K578" t="s">
        <v>236</v>
      </c>
      <c r="L578" t="s">
        <v>44</v>
      </c>
      <c r="M578" s="5">
        <v>7080.07</v>
      </c>
      <c r="N578" s="5">
        <v>0</v>
      </c>
      <c r="O578" s="5">
        <f t="shared" si="32"/>
        <v>7080.07</v>
      </c>
      <c r="P578" s="5">
        <v>0</v>
      </c>
      <c r="Q578" s="5">
        <f t="shared" si="33"/>
        <v>7080.07</v>
      </c>
      <c r="R578" s="5">
        <v>0</v>
      </c>
      <c r="S578" s="5">
        <v>0</v>
      </c>
      <c r="T578" s="5">
        <v>0</v>
      </c>
      <c r="U578" s="5">
        <f t="shared" si="34"/>
        <v>7080.07</v>
      </c>
      <c r="V578" s="5">
        <f t="shared" si="35"/>
        <v>7080.07</v>
      </c>
      <c r="W578" s="5">
        <v>7080.07</v>
      </c>
      <c r="X578" t="s">
        <v>237</v>
      </c>
    </row>
    <row r="579" spans="1:24" x14ac:dyDescent="0.2">
      <c r="A579" t="s">
        <v>0</v>
      </c>
      <c r="B579" t="s">
        <v>1</v>
      </c>
      <c r="C579" t="s">
        <v>2</v>
      </c>
      <c r="D579" t="s">
        <v>3</v>
      </c>
      <c r="E579" t="s">
        <v>4</v>
      </c>
      <c r="F579" t="s">
        <v>347</v>
      </c>
      <c r="G579" t="s">
        <v>348</v>
      </c>
      <c r="H579" t="s">
        <v>95</v>
      </c>
      <c r="I579" t="s">
        <v>96</v>
      </c>
      <c r="J579" t="s">
        <v>231</v>
      </c>
      <c r="K579" t="s">
        <v>232</v>
      </c>
      <c r="L579" t="s">
        <v>44</v>
      </c>
      <c r="M579" s="5">
        <v>4000.83</v>
      </c>
      <c r="N579" s="5">
        <v>0</v>
      </c>
      <c r="O579" s="5">
        <f t="shared" ref="O579:O642" si="36">+M579+N579</f>
        <v>4000.83</v>
      </c>
      <c r="P579" s="5">
        <v>0</v>
      </c>
      <c r="Q579" s="5">
        <f t="shared" ref="Q579:Q642" si="37">+O579+P579</f>
        <v>4000.83</v>
      </c>
      <c r="R579" s="5">
        <v>0</v>
      </c>
      <c r="S579" s="5">
        <v>0</v>
      </c>
      <c r="T579" s="5">
        <v>0</v>
      </c>
      <c r="U579" s="5">
        <f t="shared" ref="U579:U642" si="38">+O579-S579</f>
        <v>4000.83</v>
      </c>
      <c r="V579" s="5">
        <f t="shared" ref="V579:V642" si="39">+O579-T579</f>
        <v>4000.83</v>
      </c>
      <c r="W579" s="5">
        <v>4000.83</v>
      </c>
      <c r="X579" t="s">
        <v>238</v>
      </c>
    </row>
    <row r="580" spans="1:24" x14ac:dyDescent="0.2">
      <c r="A580" t="s">
        <v>0</v>
      </c>
      <c r="B580" t="s">
        <v>1</v>
      </c>
      <c r="C580" t="s">
        <v>2</v>
      </c>
      <c r="D580" t="s">
        <v>3</v>
      </c>
      <c r="E580" t="s">
        <v>4</v>
      </c>
      <c r="F580" t="s">
        <v>347</v>
      </c>
      <c r="G580" t="s">
        <v>348</v>
      </c>
      <c r="H580" t="s">
        <v>95</v>
      </c>
      <c r="I580" t="s">
        <v>96</v>
      </c>
      <c r="J580" t="s">
        <v>231</v>
      </c>
      <c r="K580" t="s">
        <v>234</v>
      </c>
      <c r="L580" t="s">
        <v>44</v>
      </c>
      <c r="M580" s="5">
        <v>3000</v>
      </c>
      <c r="N580" s="5">
        <v>0</v>
      </c>
      <c r="O580" s="5">
        <f t="shared" si="36"/>
        <v>3000</v>
      </c>
      <c r="P580" s="5">
        <v>-3000</v>
      </c>
      <c r="Q580" s="5">
        <f t="shared" si="37"/>
        <v>0</v>
      </c>
      <c r="R580" s="5">
        <v>0</v>
      </c>
      <c r="S580" s="5">
        <v>0</v>
      </c>
      <c r="T580" s="5">
        <v>0</v>
      </c>
      <c r="U580" s="5">
        <f t="shared" si="38"/>
        <v>3000</v>
      </c>
      <c r="V580" s="5">
        <f t="shared" si="39"/>
        <v>3000</v>
      </c>
      <c r="W580" s="5">
        <v>0</v>
      </c>
      <c r="X580" t="s">
        <v>239</v>
      </c>
    </row>
    <row r="581" spans="1:24" x14ac:dyDescent="0.2">
      <c r="A581" t="s">
        <v>0</v>
      </c>
      <c r="B581" t="s">
        <v>1</v>
      </c>
      <c r="C581" t="s">
        <v>2</v>
      </c>
      <c r="D581" t="s">
        <v>3</v>
      </c>
      <c r="E581" t="s">
        <v>4</v>
      </c>
      <c r="F581" t="s">
        <v>347</v>
      </c>
      <c r="G581" t="s">
        <v>348</v>
      </c>
      <c r="H581" t="s">
        <v>95</v>
      </c>
      <c r="I581" t="s">
        <v>172</v>
      </c>
      <c r="J581" t="s">
        <v>231</v>
      </c>
      <c r="K581" t="s">
        <v>232</v>
      </c>
      <c r="L581" t="s">
        <v>44</v>
      </c>
      <c r="M581" s="5">
        <v>0</v>
      </c>
      <c r="N581" s="5">
        <v>20000</v>
      </c>
      <c r="O581" s="5">
        <f t="shared" si="36"/>
        <v>20000</v>
      </c>
      <c r="P581" s="5">
        <v>0</v>
      </c>
      <c r="Q581" s="5">
        <f t="shared" si="37"/>
        <v>20000</v>
      </c>
      <c r="R581" s="5">
        <v>20000</v>
      </c>
      <c r="S581" s="5">
        <v>0</v>
      </c>
      <c r="T581" s="5">
        <v>0</v>
      </c>
      <c r="U581" s="5">
        <f t="shared" si="38"/>
        <v>20000</v>
      </c>
      <c r="V581" s="5">
        <f t="shared" si="39"/>
        <v>20000</v>
      </c>
      <c r="W581" s="5">
        <v>0</v>
      </c>
      <c r="X581" t="s">
        <v>238</v>
      </c>
    </row>
    <row r="582" spans="1:24" x14ac:dyDescent="0.2">
      <c r="A582" t="s">
        <v>0</v>
      </c>
      <c r="B582" t="s">
        <v>1</v>
      </c>
      <c r="C582" t="s">
        <v>2</v>
      </c>
      <c r="D582" t="s">
        <v>3</v>
      </c>
      <c r="E582" t="s">
        <v>4</v>
      </c>
      <c r="F582" t="s">
        <v>347</v>
      </c>
      <c r="G582" t="s">
        <v>348</v>
      </c>
      <c r="H582" t="s">
        <v>110</v>
      </c>
      <c r="I582" t="s">
        <v>111</v>
      </c>
      <c r="J582" t="s">
        <v>231</v>
      </c>
      <c r="K582" t="s">
        <v>236</v>
      </c>
      <c r="L582" t="s">
        <v>44</v>
      </c>
      <c r="M582" s="5">
        <v>3000</v>
      </c>
      <c r="N582" s="5">
        <v>0</v>
      </c>
      <c r="O582" s="5">
        <f t="shared" si="36"/>
        <v>3000</v>
      </c>
      <c r="P582" s="5">
        <v>-3000</v>
      </c>
      <c r="Q582" s="5">
        <f t="shared" si="37"/>
        <v>0</v>
      </c>
      <c r="R582" s="5">
        <v>0</v>
      </c>
      <c r="S582" s="5">
        <v>0</v>
      </c>
      <c r="T582" s="5">
        <v>0</v>
      </c>
      <c r="U582" s="5">
        <f t="shared" si="38"/>
        <v>3000</v>
      </c>
      <c r="V582" s="5">
        <f t="shared" si="39"/>
        <v>3000</v>
      </c>
      <c r="W582" s="5">
        <v>0</v>
      </c>
      <c r="X582" t="s">
        <v>244</v>
      </c>
    </row>
    <row r="583" spans="1:24" x14ac:dyDescent="0.2">
      <c r="A583" t="s">
        <v>0</v>
      </c>
      <c r="B583" t="s">
        <v>1</v>
      </c>
      <c r="C583" t="s">
        <v>2</v>
      </c>
      <c r="D583" t="s">
        <v>3</v>
      </c>
      <c r="E583" t="s">
        <v>4</v>
      </c>
      <c r="F583" t="s">
        <v>347</v>
      </c>
      <c r="G583" t="s">
        <v>348</v>
      </c>
      <c r="H583" t="s">
        <v>110</v>
      </c>
      <c r="I583" t="s">
        <v>111</v>
      </c>
      <c r="J583" t="s">
        <v>231</v>
      </c>
      <c r="K583" t="s">
        <v>241</v>
      </c>
      <c r="L583" t="s">
        <v>44</v>
      </c>
      <c r="M583" s="5">
        <v>2000</v>
      </c>
      <c r="N583" s="5">
        <v>0</v>
      </c>
      <c r="O583" s="5">
        <f t="shared" si="36"/>
        <v>2000</v>
      </c>
      <c r="P583" s="5">
        <v>-2000</v>
      </c>
      <c r="Q583" s="5">
        <f t="shared" si="37"/>
        <v>0</v>
      </c>
      <c r="R583" s="5">
        <v>0</v>
      </c>
      <c r="S583" s="5">
        <v>0</v>
      </c>
      <c r="T583" s="5">
        <v>0</v>
      </c>
      <c r="U583" s="5">
        <f t="shared" si="38"/>
        <v>2000</v>
      </c>
      <c r="V583" s="5">
        <f t="shared" si="39"/>
        <v>2000</v>
      </c>
      <c r="W583" s="5">
        <v>0</v>
      </c>
      <c r="X583" t="s">
        <v>242</v>
      </c>
    </row>
    <row r="584" spans="1:24" x14ac:dyDescent="0.2">
      <c r="A584" t="s">
        <v>117</v>
      </c>
      <c r="B584" t="s">
        <v>118</v>
      </c>
      <c r="C584" t="s">
        <v>2</v>
      </c>
      <c r="D584" t="s">
        <v>3</v>
      </c>
      <c r="E584" t="s">
        <v>4</v>
      </c>
      <c r="F584" t="s">
        <v>347</v>
      </c>
      <c r="G584" t="s">
        <v>348</v>
      </c>
      <c r="H584" t="s">
        <v>211</v>
      </c>
      <c r="I584" t="s">
        <v>212</v>
      </c>
      <c r="J584" t="s">
        <v>231</v>
      </c>
      <c r="K584" t="s">
        <v>232</v>
      </c>
      <c r="L584" t="s">
        <v>44</v>
      </c>
      <c r="M584" s="5">
        <v>4000</v>
      </c>
      <c r="N584" s="5">
        <v>0</v>
      </c>
      <c r="O584" s="5">
        <f t="shared" si="36"/>
        <v>4000</v>
      </c>
      <c r="P584" s="5">
        <v>-4000</v>
      </c>
      <c r="Q584" s="5">
        <f t="shared" si="37"/>
        <v>0</v>
      </c>
      <c r="R584" s="5">
        <v>0</v>
      </c>
      <c r="S584" s="5">
        <v>0</v>
      </c>
      <c r="T584" s="5">
        <v>0</v>
      </c>
      <c r="U584" s="5">
        <f t="shared" si="38"/>
        <v>4000</v>
      </c>
      <c r="V584" s="5">
        <f t="shared" si="39"/>
        <v>4000</v>
      </c>
      <c r="W584" s="5">
        <v>0</v>
      </c>
      <c r="X584" t="s">
        <v>245</v>
      </c>
    </row>
    <row r="585" spans="1:24" x14ac:dyDescent="0.2">
      <c r="A585" t="s">
        <v>117</v>
      </c>
      <c r="B585" t="s">
        <v>118</v>
      </c>
      <c r="C585" t="s">
        <v>2</v>
      </c>
      <c r="D585" t="s">
        <v>3</v>
      </c>
      <c r="E585" t="s">
        <v>4</v>
      </c>
      <c r="F585" t="s">
        <v>347</v>
      </c>
      <c r="G585" t="s">
        <v>348</v>
      </c>
      <c r="H585" t="s">
        <v>211</v>
      </c>
      <c r="I585" t="s">
        <v>220</v>
      </c>
      <c r="J585" t="s">
        <v>231</v>
      </c>
      <c r="K585" t="s">
        <v>234</v>
      </c>
      <c r="L585" t="s">
        <v>44</v>
      </c>
      <c r="M585" s="5">
        <v>4500</v>
      </c>
      <c r="N585" s="5">
        <v>0</v>
      </c>
      <c r="O585" s="5">
        <f t="shared" si="36"/>
        <v>4500</v>
      </c>
      <c r="P585" s="5">
        <v>-4500</v>
      </c>
      <c r="Q585" s="5">
        <f t="shared" si="37"/>
        <v>0</v>
      </c>
      <c r="R585" s="5">
        <v>0</v>
      </c>
      <c r="S585" s="5">
        <v>0</v>
      </c>
      <c r="T585" s="5">
        <v>0</v>
      </c>
      <c r="U585" s="5">
        <f t="shared" si="38"/>
        <v>4500</v>
      </c>
      <c r="V585" s="5">
        <f t="shared" si="39"/>
        <v>4500</v>
      </c>
      <c r="W585" s="5">
        <v>0</v>
      </c>
      <c r="X585" t="s">
        <v>246</v>
      </c>
    </row>
    <row r="586" spans="1:24" x14ac:dyDescent="0.2">
      <c r="A586" t="s">
        <v>0</v>
      </c>
      <c r="B586" t="s">
        <v>1</v>
      </c>
      <c r="C586" t="s">
        <v>2</v>
      </c>
      <c r="D586" t="s">
        <v>3</v>
      </c>
      <c r="E586" t="s">
        <v>4</v>
      </c>
      <c r="F586" t="s">
        <v>368</v>
      </c>
      <c r="G586" t="s">
        <v>369</v>
      </c>
      <c r="H586" t="s">
        <v>7</v>
      </c>
      <c r="I586" t="s">
        <v>8</v>
      </c>
      <c r="J586" t="s">
        <v>9</v>
      </c>
      <c r="K586" t="s">
        <v>10</v>
      </c>
      <c r="L586" t="s">
        <v>11</v>
      </c>
      <c r="M586" s="5">
        <v>1345260</v>
      </c>
      <c r="N586" s="5">
        <v>-6036</v>
      </c>
      <c r="O586" s="5">
        <f t="shared" si="36"/>
        <v>1339224</v>
      </c>
      <c r="P586" s="5">
        <v>-94728.94</v>
      </c>
      <c r="Q586" s="5">
        <f t="shared" si="37"/>
        <v>1244495.06</v>
      </c>
      <c r="R586" s="5">
        <v>0</v>
      </c>
      <c r="S586" s="5">
        <v>824080.82</v>
      </c>
      <c r="T586" s="5">
        <v>824080.82</v>
      </c>
      <c r="U586" s="5">
        <f t="shared" si="38"/>
        <v>515143.18000000005</v>
      </c>
      <c r="V586" s="5">
        <f t="shared" si="39"/>
        <v>515143.18000000005</v>
      </c>
      <c r="W586" s="5">
        <v>420414.24</v>
      </c>
      <c r="X586" t="s">
        <v>12</v>
      </c>
    </row>
    <row r="587" spans="1:24" x14ac:dyDescent="0.2">
      <c r="A587" t="s">
        <v>0</v>
      </c>
      <c r="B587" t="s">
        <v>1</v>
      </c>
      <c r="C587" t="s">
        <v>2</v>
      </c>
      <c r="D587" t="s">
        <v>3</v>
      </c>
      <c r="E587" t="s">
        <v>4</v>
      </c>
      <c r="F587" t="s">
        <v>368</v>
      </c>
      <c r="G587" t="s">
        <v>369</v>
      </c>
      <c r="H587" t="s">
        <v>7</v>
      </c>
      <c r="I587" t="s">
        <v>8</v>
      </c>
      <c r="J587" t="s">
        <v>9</v>
      </c>
      <c r="K587" t="s">
        <v>13</v>
      </c>
      <c r="L587" t="s">
        <v>11</v>
      </c>
      <c r="M587" s="5">
        <v>127767.24</v>
      </c>
      <c r="N587" s="5">
        <v>0</v>
      </c>
      <c r="O587" s="5">
        <f t="shared" si="36"/>
        <v>127767.24</v>
      </c>
      <c r="P587" s="5">
        <v>-7724.88</v>
      </c>
      <c r="Q587" s="5">
        <f t="shared" si="37"/>
        <v>120042.36</v>
      </c>
      <c r="R587" s="5">
        <v>0</v>
      </c>
      <c r="S587" s="5">
        <v>80028.240000000005</v>
      </c>
      <c r="T587" s="5">
        <v>80028.240000000005</v>
      </c>
      <c r="U587" s="5">
        <f t="shared" si="38"/>
        <v>47739</v>
      </c>
      <c r="V587" s="5">
        <f t="shared" si="39"/>
        <v>47739</v>
      </c>
      <c r="W587" s="5">
        <v>40014.120000000003</v>
      </c>
      <c r="X587" t="s">
        <v>14</v>
      </c>
    </row>
    <row r="588" spans="1:24" x14ac:dyDescent="0.2">
      <c r="A588" t="s">
        <v>0</v>
      </c>
      <c r="B588" t="s">
        <v>1</v>
      </c>
      <c r="C588" t="s">
        <v>2</v>
      </c>
      <c r="D588" t="s">
        <v>3</v>
      </c>
      <c r="E588" t="s">
        <v>4</v>
      </c>
      <c r="F588" t="s">
        <v>368</v>
      </c>
      <c r="G588" t="s">
        <v>369</v>
      </c>
      <c r="H588" t="s">
        <v>7</v>
      </c>
      <c r="I588" t="s">
        <v>8</v>
      </c>
      <c r="J588" t="s">
        <v>9</v>
      </c>
      <c r="K588" t="s">
        <v>15</v>
      </c>
      <c r="L588" t="s">
        <v>11</v>
      </c>
      <c r="M588" s="5">
        <v>124295.27</v>
      </c>
      <c r="N588" s="5">
        <v>0</v>
      </c>
      <c r="O588" s="5">
        <f t="shared" si="36"/>
        <v>124295.27</v>
      </c>
      <c r="P588" s="5">
        <v>0</v>
      </c>
      <c r="Q588" s="5">
        <f t="shared" si="37"/>
        <v>124295.27</v>
      </c>
      <c r="R588" s="5">
        <v>503</v>
      </c>
      <c r="S588" s="5">
        <v>11684.67</v>
      </c>
      <c r="T588" s="5">
        <v>11684.67</v>
      </c>
      <c r="U588" s="5">
        <f t="shared" si="38"/>
        <v>112610.6</v>
      </c>
      <c r="V588" s="5">
        <f t="shared" si="39"/>
        <v>112610.6</v>
      </c>
      <c r="W588" s="5">
        <v>112107.6</v>
      </c>
      <c r="X588" t="s">
        <v>16</v>
      </c>
    </row>
    <row r="589" spans="1:24" x14ac:dyDescent="0.2">
      <c r="A589" t="s">
        <v>0</v>
      </c>
      <c r="B589" t="s">
        <v>1</v>
      </c>
      <c r="C589" t="s">
        <v>2</v>
      </c>
      <c r="D589" t="s">
        <v>3</v>
      </c>
      <c r="E589" t="s">
        <v>4</v>
      </c>
      <c r="F589" t="s">
        <v>368</v>
      </c>
      <c r="G589" t="s">
        <v>369</v>
      </c>
      <c r="H589" t="s">
        <v>7</v>
      </c>
      <c r="I589" t="s">
        <v>8</v>
      </c>
      <c r="J589" t="s">
        <v>9</v>
      </c>
      <c r="K589" t="s">
        <v>17</v>
      </c>
      <c r="L589" t="s">
        <v>11</v>
      </c>
      <c r="M589" s="5">
        <v>46263.48</v>
      </c>
      <c r="N589" s="5">
        <v>0</v>
      </c>
      <c r="O589" s="5">
        <f t="shared" si="36"/>
        <v>46263.48</v>
      </c>
      <c r="P589" s="5">
        <v>0</v>
      </c>
      <c r="Q589" s="5">
        <f t="shared" si="37"/>
        <v>46263.48</v>
      </c>
      <c r="R589" s="5">
        <v>200</v>
      </c>
      <c r="S589" s="5">
        <v>41210.269999999997</v>
      </c>
      <c r="T589" s="5">
        <v>41210.269999999997</v>
      </c>
      <c r="U589" s="5">
        <f t="shared" si="38"/>
        <v>5053.2100000000064</v>
      </c>
      <c r="V589" s="5">
        <f t="shared" si="39"/>
        <v>5053.2100000000064</v>
      </c>
      <c r="W589" s="5">
        <v>4853.21</v>
      </c>
      <c r="X589" t="s">
        <v>18</v>
      </c>
    </row>
    <row r="590" spans="1:24" x14ac:dyDescent="0.2">
      <c r="A590" t="s">
        <v>0</v>
      </c>
      <c r="B590" t="s">
        <v>1</v>
      </c>
      <c r="C590" t="s">
        <v>2</v>
      </c>
      <c r="D590" t="s">
        <v>3</v>
      </c>
      <c r="E590" t="s">
        <v>4</v>
      </c>
      <c r="F590" t="s">
        <v>368</v>
      </c>
      <c r="G590" t="s">
        <v>369</v>
      </c>
      <c r="H590" t="s">
        <v>7</v>
      </c>
      <c r="I590" t="s">
        <v>8</v>
      </c>
      <c r="J590" t="s">
        <v>9</v>
      </c>
      <c r="K590" t="s">
        <v>19</v>
      </c>
      <c r="L590" t="s">
        <v>11</v>
      </c>
      <c r="M590" s="5">
        <v>2244</v>
      </c>
      <c r="N590" s="5">
        <v>0</v>
      </c>
      <c r="O590" s="5">
        <f t="shared" si="36"/>
        <v>2244</v>
      </c>
      <c r="P590" s="5">
        <v>-1734.94</v>
      </c>
      <c r="Q590" s="5">
        <f t="shared" si="37"/>
        <v>509.05999999999995</v>
      </c>
      <c r="R590" s="5">
        <v>0</v>
      </c>
      <c r="S590" s="5">
        <v>338</v>
      </c>
      <c r="T590" s="5">
        <v>338</v>
      </c>
      <c r="U590" s="5">
        <f t="shared" si="38"/>
        <v>1906</v>
      </c>
      <c r="V590" s="5">
        <f t="shared" si="39"/>
        <v>1906</v>
      </c>
      <c r="W590" s="5">
        <v>171.06</v>
      </c>
      <c r="X590" t="s">
        <v>20</v>
      </c>
    </row>
    <row r="591" spans="1:24" x14ac:dyDescent="0.2">
      <c r="A591" t="s">
        <v>0</v>
      </c>
      <c r="B591" t="s">
        <v>1</v>
      </c>
      <c r="C591" t="s">
        <v>2</v>
      </c>
      <c r="D591" t="s">
        <v>3</v>
      </c>
      <c r="E591" t="s">
        <v>4</v>
      </c>
      <c r="F591" t="s">
        <v>368</v>
      </c>
      <c r="G591" t="s">
        <v>369</v>
      </c>
      <c r="H591" t="s">
        <v>7</v>
      </c>
      <c r="I591" t="s">
        <v>8</v>
      </c>
      <c r="J591" t="s">
        <v>9</v>
      </c>
      <c r="K591" t="s">
        <v>21</v>
      </c>
      <c r="L591" t="s">
        <v>11</v>
      </c>
      <c r="M591" s="5">
        <v>17952</v>
      </c>
      <c r="N591" s="5">
        <v>0</v>
      </c>
      <c r="O591" s="5">
        <f t="shared" si="36"/>
        <v>17952</v>
      </c>
      <c r="P591" s="5">
        <v>-7566.74</v>
      </c>
      <c r="Q591" s="5">
        <f t="shared" si="37"/>
        <v>10385.26</v>
      </c>
      <c r="R591" s="5">
        <v>0</v>
      </c>
      <c r="S591" s="5">
        <v>6356</v>
      </c>
      <c r="T591" s="5">
        <v>6356</v>
      </c>
      <c r="U591" s="5">
        <f t="shared" si="38"/>
        <v>11596</v>
      </c>
      <c r="V591" s="5">
        <f t="shared" si="39"/>
        <v>11596</v>
      </c>
      <c r="W591" s="5">
        <v>4029.26</v>
      </c>
      <c r="X591" t="s">
        <v>22</v>
      </c>
    </row>
    <row r="592" spans="1:24" x14ac:dyDescent="0.2">
      <c r="A592" t="s">
        <v>0</v>
      </c>
      <c r="B592" t="s">
        <v>1</v>
      </c>
      <c r="C592" t="s">
        <v>2</v>
      </c>
      <c r="D592" t="s">
        <v>3</v>
      </c>
      <c r="E592" t="s">
        <v>4</v>
      </c>
      <c r="F592" t="s">
        <v>368</v>
      </c>
      <c r="G592" t="s">
        <v>369</v>
      </c>
      <c r="H592" t="s">
        <v>7</v>
      </c>
      <c r="I592" t="s">
        <v>8</v>
      </c>
      <c r="J592" t="s">
        <v>9</v>
      </c>
      <c r="K592" t="s">
        <v>23</v>
      </c>
      <c r="L592" t="s">
        <v>11</v>
      </c>
      <c r="M592" s="5">
        <v>638.84</v>
      </c>
      <c r="N592" s="5">
        <v>0</v>
      </c>
      <c r="O592" s="5">
        <f t="shared" si="36"/>
        <v>638.84</v>
      </c>
      <c r="P592" s="5">
        <v>-542.04</v>
      </c>
      <c r="Q592" s="5">
        <f t="shared" si="37"/>
        <v>96.800000000000068</v>
      </c>
      <c r="R592" s="5">
        <v>0</v>
      </c>
      <c r="S592" s="5">
        <v>64</v>
      </c>
      <c r="T592" s="5">
        <v>64</v>
      </c>
      <c r="U592" s="5">
        <f t="shared" si="38"/>
        <v>574.84</v>
      </c>
      <c r="V592" s="5">
        <f t="shared" si="39"/>
        <v>574.84</v>
      </c>
      <c r="W592" s="5">
        <v>32.799999999999997</v>
      </c>
      <c r="X592" t="s">
        <v>24</v>
      </c>
    </row>
    <row r="593" spans="1:24" x14ac:dyDescent="0.2">
      <c r="A593" t="s">
        <v>0</v>
      </c>
      <c r="B593" t="s">
        <v>1</v>
      </c>
      <c r="C593" t="s">
        <v>2</v>
      </c>
      <c r="D593" t="s">
        <v>3</v>
      </c>
      <c r="E593" t="s">
        <v>4</v>
      </c>
      <c r="F593" t="s">
        <v>368</v>
      </c>
      <c r="G593" t="s">
        <v>369</v>
      </c>
      <c r="H593" t="s">
        <v>7</v>
      </c>
      <c r="I593" t="s">
        <v>8</v>
      </c>
      <c r="J593" t="s">
        <v>9</v>
      </c>
      <c r="K593" t="s">
        <v>25</v>
      </c>
      <c r="L593" t="s">
        <v>11</v>
      </c>
      <c r="M593" s="5">
        <v>3833.02</v>
      </c>
      <c r="N593" s="5">
        <v>0</v>
      </c>
      <c r="O593" s="5">
        <f t="shared" si="36"/>
        <v>3833.02</v>
      </c>
      <c r="P593" s="5">
        <v>865.12</v>
      </c>
      <c r="Q593" s="5">
        <f t="shared" si="37"/>
        <v>4698.1400000000003</v>
      </c>
      <c r="R593" s="5">
        <v>0</v>
      </c>
      <c r="S593" s="5">
        <v>3107.5</v>
      </c>
      <c r="T593" s="5">
        <v>3107.5</v>
      </c>
      <c r="U593" s="5">
        <f t="shared" si="38"/>
        <v>725.52</v>
      </c>
      <c r="V593" s="5">
        <f t="shared" si="39"/>
        <v>725.52</v>
      </c>
      <c r="W593" s="5">
        <v>1590.64</v>
      </c>
      <c r="X593" t="s">
        <v>26</v>
      </c>
    </row>
    <row r="594" spans="1:24" x14ac:dyDescent="0.2">
      <c r="A594" t="s">
        <v>0</v>
      </c>
      <c r="B594" t="s">
        <v>1</v>
      </c>
      <c r="C594" t="s">
        <v>2</v>
      </c>
      <c r="D594" t="s">
        <v>3</v>
      </c>
      <c r="E594" t="s">
        <v>4</v>
      </c>
      <c r="F594" t="s">
        <v>368</v>
      </c>
      <c r="G594" t="s">
        <v>369</v>
      </c>
      <c r="H594" t="s">
        <v>7</v>
      </c>
      <c r="I594" t="s">
        <v>8</v>
      </c>
      <c r="J594" t="s">
        <v>9</v>
      </c>
      <c r="K594" t="s">
        <v>27</v>
      </c>
      <c r="L594" t="s">
        <v>11</v>
      </c>
      <c r="M594" s="5">
        <v>15161.78</v>
      </c>
      <c r="N594" s="5">
        <v>0</v>
      </c>
      <c r="O594" s="5">
        <f t="shared" si="36"/>
        <v>15161.78</v>
      </c>
      <c r="P594" s="5">
        <v>-5905.89</v>
      </c>
      <c r="Q594" s="5">
        <f t="shared" si="37"/>
        <v>9255.89</v>
      </c>
      <c r="R594" s="5">
        <v>0</v>
      </c>
      <c r="S594" s="5">
        <v>3350</v>
      </c>
      <c r="T594" s="5">
        <v>3350</v>
      </c>
      <c r="U594" s="5">
        <f t="shared" si="38"/>
        <v>11811.78</v>
      </c>
      <c r="V594" s="5">
        <f t="shared" si="39"/>
        <v>11811.78</v>
      </c>
      <c r="W594" s="5">
        <v>5905.89</v>
      </c>
      <c r="X594" t="s">
        <v>28</v>
      </c>
    </row>
    <row r="595" spans="1:24" x14ac:dyDescent="0.2">
      <c r="A595" t="s">
        <v>0</v>
      </c>
      <c r="B595" t="s">
        <v>1</v>
      </c>
      <c r="C595" t="s">
        <v>2</v>
      </c>
      <c r="D595" t="s">
        <v>3</v>
      </c>
      <c r="E595" t="s">
        <v>4</v>
      </c>
      <c r="F595" t="s">
        <v>368</v>
      </c>
      <c r="G595" t="s">
        <v>369</v>
      </c>
      <c r="H595" t="s">
        <v>7</v>
      </c>
      <c r="I595" t="s">
        <v>8</v>
      </c>
      <c r="J595" t="s">
        <v>9</v>
      </c>
      <c r="K595" t="s">
        <v>29</v>
      </c>
      <c r="L595" t="s">
        <v>11</v>
      </c>
      <c r="M595" s="5">
        <v>32163.01</v>
      </c>
      <c r="N595" s="5">
        <v>0</v>
      </c>
      <c r="O595" s="5">
        <f t="shared" si="36"/>
        <v>32163.01</v>
      </c>
      <c r="P595" s="5">
        <v>-4026.64</v>
      </c>
      <c r="Q595" s="5">
        <f t="shared" si="37"/>
        <v>28136.37</v>
      </c>
      <c r="R595" s="5">
        <v>0</v>
      </c>
      <c r="S595" s="5">
        <v>18527.599999999999</v>
      </c>
      <c r="T595" s="5">
        <v>18527.599999999999</v>
      </c>
      <c r="U595" s="5">
        <f t="shared" si="38"/>
        <v>13635.41</v>
      </c>
      <c r="V595" s="5">
        <f t="shared" si="39"/>
        <v>13635.41</v>
      </c>
      <c r="W595" s="5">
        <v>9608.77</v>
      </c>
      <c r="X595" t="s">
        <v>30</v>
      </c>
    </row>
    <row r="596" spans="1:24" x14ac:dyDescent="0.2">
      <c r="A596" t="s">
        <v>0</v>
      </c>
      <c r="B596" t="s">
        <v>1</v>
      </c>
      <c r="C596" t="s">
        <v>2</v>
      </c>
      <c r="D596" t="s">
        <v>3</v>
      </c>
      <c r="E596" t="s">
        <v>4</v>
      </c>
      <c r="F596" t="s">
        <v>368</v>
      </c>
      <c r="G596" t="s">
        <v>369</v>
      </c>
      <c r="H596" t="s">
        <v>7</v>
      </c>
      <c r="I596" t="s">
        <v>8</v>
      </c>
      <c r="J596" t="s">
        <v>9</v>
      </c>
      <c r="K596" t="s">
        <v>265</v>
      </c>
      <c r="L596" t="s">
        <v>11</v>
      </c>
      <c r="M596" s="5">
        <v>18516</v>
      </c>
      <c r="N596" s="5">
        <v>6036</v>
      </c>
      <c r="O596" s="5">
        <f t="shared" si="36"/>
        <v>24552</v>
      </c>
      <c r="P596" s="5">
        <v>-18516</v>
      </c>
      <c r="Q596" s="5">
        <f t="shared" si="37"/>
        <v>6036</v>
      </c>
      <c r="R596" s="5">
        <v>6036</v>
      </c>
      <c r="S596" s="5">
        <v>0</v>
      </c>
      <c r="T596" s="5">
        <v>0</v>
      </c>
      <c r="U596" s="5">
        <f t="shared" si="38"/>
        <v>24552</v>
      </c>
      <c r="V596" s="5">
        <f t="shared" si="39"/>
        <v>24552</v>
      </c>
      <c r="W596" s="5">
        <v>0</v>
      </c>
      <c r="X596" t="s">
        <v>324</v>
      </c>
    </row>
    <row r="597" spans="1:24" x14ac:dyDescent="0.2">
      <c r="A597" t="s">
        <v>0</v>
      </c>
      <c r="B597" t="s">
        <v>1</v>
      </c>
      <c r="C597" t="s">
        <v>2</v>
      </c>
      <c r="D597" t="s">
        <v>3</v>
      </c>
      <c r="E597" t="s">
        <v>4</v>
      </c>
      <c r="F597" t="s">
        <v>368</v>
      </c>
      <c r="G597" t="s">
        <v>369</v>
      </c>
      <c r="H597" t="s">
        <v>7</v>
      </c>
      <c r="I597" t="s">
        <v>8</v>
      </c>
      <c r="J597" t="s">
        <v>9</v>
      </c>
      <c r="K597" t="s">
        <v>31</v>
      </c>
      <c r="L597" t="s">
        <v>11</v>
      </c>
      <c r="M597" s="5">
        <v>8830.42</v>
      </c>
      <c r="N597" s="5">
        <v>0</v>
      </c>
      <c r="O597" s="5">
        <f t="shared" si="36"/>
        <v>8830.42</v>
      </c>
      <c r="P597" s="5">
        <v>-4135.58</v>
      </c>
      <c r="Q597" s="5">
        <f t="shared" si="37"/>
        <v>4694.84</v>
      </c>
      <c r="R597" s="5">
        <v>0</v>
      </c>
      <c r="S597" s="5">
        <v>559.27</v>
      </c>
      <c r="T597" s="5">
        <v>559.27</v>
      </c>
      <c r="U597" s="5">
        <f t="shared" si="38"/>
        <v>8271.15</v>
      </c>
      <c r="V597" s="5">
        <f t="shared" si="39"/>
        <v>8271.15</v>
      </c>
      <c r="W597" s="5">
        <v>4135.57</v>
      </c>
      <c r="X597" t="s">
        <v>32</v>
      </c>
    </row>
    <row r="598" spans="1:24" x14ac:dyDescent="0.2">
      <c r="A598" t="s">
        <v>0</v>
      </c>
      <c r="B598" t="s">
        <v>1</v>
      </c>
      <c r="C598" t="s">
        <v>2</v>
      </c>
      <c r="D598" t="s">
        <v>3</v>
      </c>
      <c r="E598" t="s">
        <v>4</v>
      </c>
      <c r="F598" t="s">
        <v>368</v>
      </c>
      <c r="G598" t="s">
        <v>369</v>
      </c>
      <c r="H598" t="s">
        <v>7</v>
      </c>
      <c r="I598" t="s">
        <v>8</v>
      </c>
      <c r="J598" t="s">
        <v>9</v>
      </c>
      <c r="K598" t="s">
        <v>33</v>
      </c>
      <c r="L598" t="s">
        <v>11</v>
      </c>
      <c r="M598" s="5">
        <v>5507.83</v>
      </c>
      <c r="N598" s="5">
        <v>0</v>
      </c>
      <c r="O598" s="5">
        <f t="shared" si="36"/>
        <v>5507.83</v>
      </c>
      <c r="P598" s="5">
        <v>-2123.42</v>
      </c>
      <c r="Q598" s="5">
        <f t="shared" si="37"/>
        <v>3384.41</v>
      </c>
      <c r="R598" s="5">
        <v>0</v>
      </c>
      <c r="S598" s="5">
        <v>1261</v>
      </c>
      <c r="T598" s="5">
        <v>1261</v>
      </c>
      <c r="U598" s="5">
        <f t="shared" si="38"/>
        <v>4246.83</v>
      </c>
      <c r="V598" s="5">
        <f t="shared" si="39"/>
        <v>4246.83</v>
      </c>
      <c r="W598" s="5">
        <v>2123.41</v>
      </c>
      <c r="X598" t="s">
        <v>34</v>
      </c>
    </row>
    <row r="599" spans="1:24" x14ac:dyDescent="0.2">
      <c r="A599" t="s">
        <v>0</v>
      </c>
      <c r="B599" t="s">
        <v>1</v>
      </c>
      <c r="C599" t="s">
        <v>2</v>
      </c>
      <c r="D599" t="s">
        <v>3</v>
      </c>
      <c r="E599" t="s">
        <v>4</v>
      </c>
      <c r="F599" t="s">
        <v>368</v>
      </c>
      <c r="G599" t="s">
        <v>369</v>
      </c>
      <c r="H599" t="s">
        <v>7</v>
      </c>
      <c r="I599" t="s">
        <v>8</v>
      </c>
      <c r="J599" t="s">
        <v>9</v>
      </c>
      <c r="K599" t="s">
        <v>35</v>
      </c>
      <c r="L599" t="s">
        <v>11</v>
      </c>
      <c r="M599" s="5">
        <v>188041.38</v>
      </c>
      <c r="N599" s="5">
        <v>0</v>
      </c>
      <c r="O599" s="5">
        <f t="shared" si="36"/>
        <v>188041.38</v>
      </c>
      <c r="P599" s="5">
        <v>-13915.29</v>
      </c>
      <c r="Q599" s="5">
        <f t="shared" si="37"/>
        <v>174126.09</v>
      </c>
      <c r="R599" s="5">
        <v>763.55</v>
      </c>
      <c r="S599" s="5">
        <v>114679.74</v>
      </c>
      <c r="T599" s="5">
        <v>114679.74</v>
      </c>
      <c r="U599" s="5">
        <f t="shared" si="38"/>
        <v>73361.64</v>
      </c>
      <c r="V599" s="5">
        <f t="shared" si="39"/>
        <v>73361.64</v>
      </c>
      <c r="W599" s="5">
        <v>58682.8</v>
      </c>
      <c r="X599" t="s">
        <v>36</v>
      </c>
    </row>
    <row r="600" spans="1:24" x14ac:dyDescent="0.2">
      <c r="A600" t="s">
        <v>0</v>
      </c>
      <c r="B600" t="s">
        <v>1</v>
      </c>
      <c r="C600" t="s">
        <v>2</v>
      </c>
      <c r="D600" t="s">
        <v>3</v>
      </c>
      <c r="E600" t="s">
        <v>4</v>
      </c>
      <c r="F600" t="s">
        <v>368</v>
      </c>
      <c r="G600" t="s">
        <v>369</v>
      </c>
      <c r="H600" t="s">
        <v>7</v>
      </c>
      <c r="I600" t="s">
        <v>8</v>
      </c>
      <c r="J600" t="s">
        <v>9</v>
      </c>
      <c r="K600" t="s">
        <v>37</v>
      </c>
      <c r="L600" t="s">
        <v>11</v>
      </c>
      <c r="M600" s="5">
        <v>124295.27</v>
      </c>
      <c r="N600" s="5">
        <v>0</v>
      </c>
      <c r="O600" s="5">
        <f t="shared" si="36"/>
        <v>124295.27</v>
      </c>
      <c r="P600" s="5">
        <v>-17127.47</v>
      </c>
      <c r="Q600" s="5">
        <f t="shared" si="37"/>
        <v>107167.8</v>
      </c>
      <c r="R600" s="5">
        <v>503</v>
      </c>
      <c r="S600" s="5">
        <v>70838.94</v>
      </c>
      <c r="T600" s="5">
        <v>70838.94</v>
      </c>
      <c r="U600" s="5">
        <f t="shared" si="38"/>
        <v>53456.33</v>
      </c>
      <c r="V600" s="5">
        <f t="shared" si="39"/>
        <v>53456.33</v>
      </c>
      <c r="W600" s="5">
        <v>35825.86</v>
      </c>
      <c r="X600" t="s">
        <v>38</v>
      </c>
    </row>
    <row r="601" spans="1:24" x14ac:dyDescent="0.2">
      <c r="A601" t="s">
        <v>0</v>
      </c>
      <c r="B601" t="s">
        <v>1</v>
      </c>
      <c r="C601" t="s">
        <v>2</v>
      </c>
      <c r="D601" t="s">
        <v>3</v>
      </c>
      <c r="E601" t="s">
        <v>4</v>
      </c>
      <c r="F601" t="s">
        <v>368</v>
      </c>
      <c r="G601" t="s">
        <v>369</v>
      </c>
      <c r="H601" t="s">
        <v>7</v>
      </c>
      <c r="I601" t="s">
        <v>8</v>
      </c>
      <c r="J601" t="s">
        <v>9</v>
      </c>
      <c r="K601" t="s">
        <v>39</v>
      </c>
      <c r="L601" t="s">
        <v>11</v>
      </c>
      <c r="M601" s="5">
        <v>19156.16</v>
      </c>
      <c r="N601" s="5">
        <v>-1500</v>
      </c>
      <c r="O601" s="5">
        <f t="shared" si="36"/>
        <v>17656.16</v>
      </c>
      <c r="P601" s="5">
        <v>0</v>
      </c>
      <c r="Q601" s="5">
        <f t="shared" si="37"/>
        <v>17656.16</v>
      </c>
      <c r="R601" s="5">
        <v>0</v>
      </c>
      <c r="S601" s="5">
        <v>10319.86</v>
      </c>
      <c r="T601" s="5">
        <v>10319.86</v>
      </c>
      <c r="U601" s="5">
        <f t="shared" si="38"/>
        <v>7336.2999999999993</v>
      </c>
      <c r="V601" s="5">
        <f t="shared" si="39"/>
        <v>7336.2999999999993</v>
      </c>
      <c r="W601" s="5">
        <v>7336.3</v>
      </c>
      <c r="X601" t="s">
        <v>40</v>
      </c>
    </row>
    <row r="602" spans="1:24" x14ac:dyDescent="0.2">
      <c r="A602" t="s">
        <v>0</v>
      </c>
      <c r="B602" t="s">
        <v>1</v>
      </c>
      <c r="C602" t="s">
        <v>2</v>
      </c>
      <c r="D602" t="s">
        <v>3</v>
      </c>
      <c r="E602" t="s">
        <v>4</v>
      </c>
      <c r="F602" t="s">
        <v>368</v>
      </c>
      <c r="G602" t="s">
        <v>369</v>
      </c>
      <c r="H602" t="s">
        <v>7</v>
      </c>
      <c r="I602" t="s">
        <v>41</v>
      </c>
      <c r="J602" t="s">
        <v>42</v>
      </c>
      <c r="K602" t="s">
        <v>43</v>
      </c>
      <c r="L602" t="s">
        <v>44</v>
      </c>
      <c r="M602" s="5">
        <v>22220</v>
      </c>
      <c r="N602" s="5">
        <v>0</v>
      </c>
      <c r="O602" s="5">
        <f t="shared" si="36"/>
        <v>22220</v>
      </c>
      <c r="P602" s="5">
        <v>0</v>
      </c>
      <c r="Q602" s="5">
        <f t="shared" si="37"/>
        <v>22220</v>
      </c>
      <c r="R602" s="5">
        <v>0</v>
      </c>
      <c r="S602" s="5">
        <v>22220</v>
      </c>
      <c r="T602" s="5">
        <v>6156.48</v>
      </c>
      <c r="U602" s="5">
        <f t="shared" si="38"/>
        <v>0</v>
      </c>
      <c r="V602" s="5">
        <f t="shared" si="39"/>
        <v>16063.52</v>
      </c>
      <c r="W602" s="5">
        <v>0</v>
      </c>
      <c r="X602" t="s">
        <v>45</v>
      </c>
    </row>
    <row r="603" spans="1:24" x14ac:dyDescent="0.2">
      <c r="A603" t="s">
        <v>0</v>
      </c>
      <c r="B603" t="s">
        <v>1</v>
      </c>
      <c r="C603" t="s">
        <v>2</v>
      </c>
      <c r="D603" t="s">
        <v>3</v>
      </c>
      <c r="E603" t="s">
        <v>4</v>
      </c>
      <c r="F603" t="s">
        <v>368</v>
      </c>
      <c r="G603" t="s">
        <v>369</v>
      </c>
      <c r="H603" t="s">
        <v>7</v>
      </c>
      <c r="I603" t="s">
        <v>41</v>
      </c>
      <c r="J603" t="s">
        <v>42</v>
      </c>
      <c r="K603" t="s">
        <v>46</v>
      </c>
      <c r="L603" t="s">
        <v>44</v>
      </c>
      <c r="M603" s="5">
        <v>41900</v>
      </c>
      <c r="N603" s="5">
        <v>0</v>
      </c>
      <c r="O603" s="5">
        <f t="shared" si="36"/>
        <v>41900</v>
      </c>
      <c r="P603" s="5">
        <v>0</v>
      </c>
      <c r="Q603" s="5">
        <f t="shared" si="37"/>
        <v>41900</v>
      </c>
      <c r="R603" s="5">
        <v>0</v>
      </c>
      <c r="S603" s="5">
        <v>41900</v>
      </c>
      <c r="T603" s="5">
        <v>14665.8</v>
      </c>
      <c r="U603" s="5">
        <f t="shared" si="38"/>
        <v>0</v>
      </c>
      <c r="V603" s="5">
        <f t="shared" si="39"/>
        <v>27234.2</v>
      </c>
      <c r="W603" s="5">
        <v>0</v>
      </c>
      <c r="X603" t="s">
        <v>47</v>
      </c>
    </row>
    <row r="604" spans="1:24" x14ac:dyDescent="0.2">
      <c r="A604" t="s">
        <v>0</v>
      </c>
      <c r="B604" t="s">
        <v>1</v>
      </c>
      <c r="C604" t="s">
        <v>2</v>
      </c>
      <c r="D604" t="s">
        <v>3</v>
      </c>
      <c r="E604" t="s">
        <v>4</v>
      </c>
      <c r="F604" t="s">
        <v>368</v>
      </c>
      <c r="G604" t="s">
        <v>369</v>
      </c>
      <c r="H604" t="s">
        <v>7</v>
      </c>
      <c r="I604" t="s">
        <v>41</v>
      </c>
      <c r="J604" t="s">
        <v>42</v>
      </c>
      <c r="K604" t="s">
        <v>48</v>
      </c>
      <c r="L604" t="s">
        <v>44</v>
      </c>
      <c r="M604" s="5">
        <v>5000</v>
      </c>
      <c r="N604" s="5">
        <v>0</v>
      </c>
      <c r="O604" s="5">
        <f t="shared" si="36"/>
        <v>5000</v>
      </c>
      <c r="P604" s="5">
        <v>0</v>
      </c>
      <c r="Q604" s="5">
        <f t="shared" si="37"/>
        <v>5000</v>
      </c>
      <c r="R604" s="5">
        <v>0</v>
      </c>
      <c r="S604" s="5">
        <v>3177.28</v>
      </c>
      <c r="T604" s="5">
        <v>2210.69</v>
      </c>
      <c r="U604" s="5">
        <f t="shared" si="38"/>
        <v>1822.7199999999998</v>
      </c>
      <c r="V604" s="5">
        <f t="shared" si="39"/>
        <v>2789.31</v>
      </c>
      <c r="W604" s="5">
        <v>1822.72</v>
      </c>
      <c r="X604" t="s">
        <v>49</v>
      </c>
    </row>
    <row r="605" spans="1:24" x14ac:dyDescent="0.2">
      <c r="A605" t="s">
        <v>0</v>
      </c>
      <c r="B605" t="s">
        <v>1</v>
      </c>
      <c r="C605" t="s">
        <v>2</v>
      </c>
      <c r="D605" t="s">
        <v>3</v>
      </c>
      <c r="E605" t="s">
        <v>4</v>
      </c>
      <c r="F605" t="s">
        <v>368</v>
      </c>
      <c r="G605" t="s">
        <v>369</v>
      </c>
      <c r="H605" t="s">
        <v>7</v>
      </c>
      <c r="I605" t="s">
        <v>41</v>
      </c>
      <c r="J605" t="s">
        <v>42</v>
      </c>
      <c r="K605" t="s">
        <v>52</v>
      </c>
      <c r="L605" t="s">
        <v>44</v>
      </c>
      <c r="M605" s="5">
        <v>0</v>
      </c>
      <c r="N605" s="5">
        <v>2000</v>
      </c>
      <c r="O605" s="5">
        <f t="shared" si="36"/>
        <v>2000</v>
      </c>
      <c r="P605" s="5">
        <v>0</v>
      </c>
      <c r="Q605" s="5">
        <f t="shared" si="37"/>
        <v>2000</v>
      </c>
      <c r="R605" s="5">
        <v>0</v>
      </c>
      <c r="S605" s="5">
        <v>0</v>
      </c>
      <c r="T605" s="5">
        <v>0</v>
      </c>
      <c r="U605" s="5">
        <f t="shared" si="38"/>
        <v>2000</v>
      </c>
      <c r="V605" s="5">
        <f t="shared" si="39"/>
        <v>2000</v>
      </c>
      <c r="W605" s="5">
        <v>2000</v>
      </c>
      <c r="X605" t="s">
        <v>53</v>
      </c>
    </row>
    <row r="606" spans="1:24" x14ac:dyDescent="0.2">
      <c r="A606" t="s">
        <v>0</v>
      </c>
      <c r="B606" t="s">
        <v>1</v>
      </c>
      <c r="C606" t="s">
        <v>2</v>
      </c>
      <c r="D606" t="s">
        <v>3</v>
      </c>
      <c r="E606" t="s">
        <v>4</v>
      </c>
      <c r="F606" t="s">
        <v>368</v>
      </c>
      <c r="G606" t="s">
        <v>369</v>
      </c>
      <c r="H606" t="s">
        <v>7</v>
      </c>
      <c r="I606" t="s">
        <v>41</v>
      </c>
      <c r="J606" t="s">
        <v>42</v>
      </c>
      <c r="K606" t="s">
        <v>297</v>
      </c>
      <c r="L606" t="s">
        <v>44</v>
      </c>
      <c r="M606" s="5">
        <v>1000</v>
      </c>
      <c r="N606" s="5">
        <v>0</v>
      </c>
      <c r="O606" s="5">
        <f t="shared" si="36"/>
        <v>1000</v>
      </c>
      <c r="P606" s="5">
        <v>0</v>
      </c>
      <c r="Q606" s="5">
        <f t="shared" si="37"/>
        <v>1000</v>
      </c>
      <c r="R606" s="5">
        <v>0</v>
      </c>
      <c r="S606" s="5">
        <v>0</v>
      </c>
      <c r="T606" s="5">
        <v>0</v>
      </c>
      <c r="U606" s="5">
        <f t="shared" si="38"/>
        <v>1000</v>
      </c>
      <c r="V606" s="5">
        <f t="shared" si="39"/>
        <v>1000</v>
      </c>
      <c r="W606" s="5">
        <v>1000</v>
      </c>
      <c r="X606" t="s">
        <v>298</v>
      </c>
    </row>
    <row r="607" spans="1:24" x14ac:dyDescent="0.2">
      <c r="A607" t="s">
        <v>0</v>
      </c>
      <c r="B607" t="s">
        <v>1</v>
      </c>
      <c r="C607" t="s">
        <v>2</v>
      </c>
      <c r="D607" t="s">
        <v>3</v>
      </c>
      <c r="E607" t="s">
        <v>4</v>
      </c>
      <c r="F607" t="s">
        <v>368</v>
      </c>
      <c r="G607" t="s">
        <v>369</v>
      </c>
      <c r="H607" t="s">
        <v>7</v>
      </c>
      <c r="I607" t="s">
        <v>41</v>
      </c>
      <c r="J607" t="s">
        <v>42</v>
      </c>
      <c r="K607" t="s">
        <v>56</v>
      </c>
      <c r="L607" t="s">
        <v>44</v>
      </c>
      <c r="M607" s="5">
        <v>528000</v>
      </c>
      <c r="N607" s="5">
        <v>-58700</v>
      </c>
      <c r="O607" s="5">
        <f t="shared" si="36"/>
        <v>469300</v>
      </c>
      <c r="P607" s="5">
        <v>0</v>
      </c>
      <c r="Q607" s="5">
        <f t="shared" si="37"/>
        <v>469300</v>
      </c>
      <c r="R607" s="5">
        <v>0</v>
      </c>
      <c r="S607" s="5">
        <v>364000</v>
      </c>
      <c r="T607" s="5">
        <v>250622.74</v>
      </c>
      <c r="U607" s="5">
        <f t="shared" si="38"/>
        <v>105300</v>
      </c>
      <c r="V607" s="5">
        <f t="shared" si="39"/>
        <v>218677.26</v>
      </c>
      <c r="W607" s="5">
        <v>105300</v>
      </c>
      <c r="X607" t="s">
        <v>57</v>
      </c>
    </row>
    <row r="608" spans="1:24" x14ac:dyDescent="0.2">
      <c r="A608" t="s">
        <v>0</v>
      </c>
      <c r="B608" t="s">
        <v>1</v>
      </c>
      <c r="C608" t="s">
        <v>2</v>
      </c>
      <c r="D608" t="s">
        <v>3</v>
      </c>
      <c r="E608" t="s">
        <v>4</v>
      </c>
      <c r="F608" t="s">
        <v>368</v>
      </c>
      <c r="G608" t="s">
        <v>369</v>
      </c>
      <c r="H608" t="s">
        <v>7</v>
      </c>
      <c r="I608" t="s">
        <v>41</v>
      </c>
      <c r="J608" t="s">
        <v>42</v>
      </c>
      <c r="K608" t="s">
        <v>58</v>
      </c>
      <c r="L608" t="s">
        <v>44</v>
      </c>
      <c r="M608" s="5">
        <v>196000</v>
      </c>
      <c r="N608" s="5">
        <v>0</v>
      </c>
      <c r="O608" s="5">
        <f t="shared" si="36"/>
        <v>196000</v>
      </c>
      <c r="P608" s="5">
        <v>-102.46</v>
      </c>
      <c r="Q608" s="5">
        <f t="shared" si="37"/>
        <v>195897.54</v>
      </c>
      <c r="R608" s="5">
        <v>0</v>
      </c>
      <c r="S608" s="5">
        <v>195897.54</v>
      </c>
      <c r="T608" s="5">
        <v>84077.53</v>
      </c>
      <c r="U608" s="5">
        <f t="shared" si="38"/>
        <v>102.45999999999185</v>
      </c>
      <c r="V608" s="5">
        <f t="shared" si="39"/>
        <v>111922.47</v>
      </c>
      <c r="W608" s="5">
        <v>0</v>
      </c>
      <c r="X608" t="s">
        <v>59</v>
      </c>
    </row>
    <row r="609" spans="1:24" x14ac:dyDescent="0.2">
      <c r="A609" t="s">
        <v>0</v>
      </c>
      <c r="B609" t="s">
        <v>1</v>
      </c>
      <c r="C609" t="s">
        <v>2</v>
      </c>
      <c r="D609" t="s">
        <v>3</v>
      </c>
      <c r="E609" t="s">
        <v>4</v>
      </c>
      <c r="F609" t="s">
        <v>368</v>
      </c>
      <c r="G609" t="s">
        <v>369</v>
      </c>
      <c r="H609" t="s">
        <v>7</v>
      </c>
      <c r="I609" t="s">
        <v>41</v>
      </c>
      <c r="J609" t="s">
        <v>42</v>
      </c>
      <c r="K609" t="s">
        <v>370</v>
      </c>
      <c r="L609" t="s">
        <v>44</v>
      </c>
      <c r="M609" s="5">
        <v>0</v>
      </c>
      <c r="N609" s="5">
        <v>2050</v>
      </c>
      <c r="O609" s="5">
        <f t="shared" si="36"/>
        <v>2050</v>
      </c>
      <c r="P609" s="5">
        <v>-1250</v>
      </c>
      <c r="Q609" s="5">
        <f t="shared" si="37"/>
        <v>800</v>
      </c>
      <c r="R609" s="5">
        <v>0</v>
      </c>
      <c r="S609" s="5">
        <v>0</v>
      </c>
      <c r="T609" s="5">
        <v>0</v>
      </c>
      <c r="U609" s="5">
        <f t="shared" si="38"/>
        <v>2050</v>
      </c>
      <c r="V609" s="5">
        <f t="shared" si="39"/>
        <v>2050</v>
      </c>
      <c r="W609" s="5">
        <v>800</v>
      </c>
      <c r="X609" t="s">
        <v>371</v>
      </c>
    </row>
    <row r="610" spans="1:24" x14ac:dyDescent="0.2">
      <c r="A610" t="s">
        <v>0</v>
      </c>
      <c r="B610" t="s">
        <v>1</v>
      </c>
      <c r="C610" t="s">
        <v>2</v>
      </c>
      <c r="D610" t="s">
        <v>3</v>
      </c>
      <c r="E610" t="s">
        <v>4</v>
      </c>
      <c r="F610" t="s">
        <v>368</v>
      </c>
      <c r="G610" t="s">
        <v>369</v>
      </c>
      <c r="H610" t="s">
        <v>7</v>
      </c>
      <c r="I610" t="s">
        <v>41</v>
      </c>
      <c r="J610" t="s">
        <v>42</v>
      </c>
      <c r="K610" t="s">
        <v>62</v>
      </c>
      <c r="L610" t="s">
        <v>44</v>
      </c>
      <c r="M610" s="5">
        <v>100000</v>
      </c>
      <c r="N610" s="5">
        <v>-22951.64</v>
      </c>
      <c r="O610" s="5">
        <f t="shared" si="36"/>
        <v>77048.36</v>
      </c>
      <c r="P610" s="5">
        <v>-61548.35</v>
      </c>
      <c r="Q610" s="5">
        <f t="shared" si="37"/>
        <v>15500.010000000002</v>
      </c>
      <c r="R610" s="5">
        <v>0</v>
      </c>
      <c r="S610" s="5">
        <v>0</v>
      </c>
      <c r="T610" s="5">
        <v>0</v>
      </c>
      <c r="U610" s="5">
        <f t="shared" si="38"/>
        <v>77048.36</v>
      </c>
      <c r="V610" s="5">
        <f t="shared" si="39"/>
        <v>77048.36</v>
      </c>
      <c r="W610" s="5">
        <v>15500.01</v>
      </c>
      <c r="X610" t="s">
        <v>63</v>
      </c>
    </row>
    <row r="611" spans="1:24" x14ac:dyDescent="0.2">
      <c r="A611" t="s">
        <v>0</v>
      </c>
      <c r="B611" t="s">
        <v>1</v>
      </c>
      <c r="C611" t="s">
        <v>2</v>
      </c>
      <c r="D611" t="s">
        <v>3</v>
      </c>
      <c r="E611" t="s">
        <v>4</v>
      </c>
      <c r="F611" t="s">
        <v>368</v>
      </c>
      <c r="G611" t="s">
        <v>369</v>
      </c>
      <c r="H611" t="s">
        <v>7</v>
      </c>
      <c r="I611" t="s">
        <v>41</v>
      </c>
      <c r="J611" t="s">
        <v>42</v>
      </c>
      <c r="K611" t="s">
        <v>64</v>
      </c>
      <c r="L611" t="s">
        <v>44</v>
      </c>
      <c r="M611" s="5">
        <v>0</v>
      </c>
      <c r="N611" s="5">
        <v>6200</v>
      </c>
      <c r="O611" s="5">
        <f t="shared" si="36"/>
        <v>6200</v>
      </c>
      <c r="P611" s="5">
        <v>-2700</v>
      </c>
      <c r="Q611" s="5">
        <f t="shared" si="37"/>
        <v>3500</v>
      </c>
      <c r="R611" s="5">
        <v>0</v>
      </c>
      <c r="S611" s="5">
        <v>0</v>
      </c>
      <c r="T611" s="5">
        <v>0</v>
      </c>
      <c r="U611" s="5">
        <f t="shared" si="38"/>
        <v>6200</v>
      </c>
      <c r="V611" s="5">
        <f t="shared" si="39"/>
        <v>6200</v>
      </c>
      <c r="W611" s="5">
        <v>3500</v>
      </c>
      <c r="X611" t="s">
        <v>65</v>
      </c>
    </row>
    <row r="612" spans="1:24" x14ac:dyDescent="0.2">
      <c r="A612" t="s">
        <v>0</v>
      </c>
      <c r="B612" t="s">
        <v>1</v>
      </c>
      <c r="C612" t="s">
        <v>2</v>
      </c>
      <c r="D612" t="s">
        <v>3</v>
      </c>
      <c r="E612" t="s">
        <v>4</v>
      </c>
      <c r="F612" t="s">
        <v>368</v>
      </c>
      <c r="G612" t="s">
        <v>369</v>
      </c>
      <c r="H612" t="s">
        <v>7</v>
      </c>
      <c r="I612" t="s">
        <v>41</v>
      </c>
      <c r="J612" t="s">
        <v>42</v>
      </c>
      <c r="K612" t="s">
        <v>66</v>
      </c>
      <c r="L612" t="s">
        <v>44</v>
      </c>
      <c r="M612" s="5">
        <v>0</v>
      </c>
      <c r="N612" s="5">
        <v>10000</v>
      </c>
      <c r="O612" s="5">
        <f t="shared" si="36"/>
        <v>10000</v>
      </c>
      <c r="P612" s="5">
        <v>0</v>
      </c>
      <c r="Q612" s="5">
        <f t="shared" si="37"/>
        <v>10000</v>
      </c>
      <c r="R612" s="5">
        <v>0</v>
      </c>
      <c r="S612" s="5">
        <v>10000</v>
      </c>
      <c r="T612" s="5">
        <v>4190.76</v>
      </c>
      <c r="U612" s="5">
        <f t="shared" si="38"/>
        <v>0</v>
      </c>
      <c r="V612" s="5">
        <f t="shared" si="39"/>
        <v>5809.24</v>
      </c>
      <c r="W612" s="5">
        <v>0</v>
      </c>
      <c r="X612" t="s">
        <v>67</v>
      </c>
    </row>
    <row r="613" spans="1:24" x14ac:dyDescent="0.2">
      <c r="A613" t="s">
        <v>0</v>
      </c>
      <c r="B613" t="s">
        <v>1</v>
      </c>
      <c r="C613" t="s">
        <v>2</v>
      </c>
      <c r="D613" t="s">
        <v>3</v>
      </c>
      <c r="E613" t="s">
        <v>4</v>
      </c>
      <c r="F613" t="s">
        <v>368</v>
      </c>
      <c r="G613" t="s">
        <v>369</v>
      </c>
      <c r="H613" t="s">
        <v>7</v>
      </c>
      <c r="I613" t="s">
        <v>41</v>
      </c>
      <c r="J613" t="s">
        <v>42</v>
      </c>
      <c r="K613" t="s">
        <v>372</v>
      </c>
      <c r="L613" t="s">
        <v>44</v>
      </c>
      <c r="M613" s="5">
        <v>18000</v>
      </c>
      <c r="N613" s="5">
        <v>0</v>
      </c>
      <c r="O613" s="5">
        <f t="shared" si="36"/>
        <v>18000</v>
      </c>
      <c r="P613" s="5">
        <v>0</v>
      </c>
      <c r="Q613" s="5">
        <f t="shared" si="37"/>
        <v>18000</v>
      </c>
      <c r="R613" s="5">
        <v>3890.74</v>
      </c>
      <c r="S613" s="5">
        <v>14109.26</v>
      </c>
      <c r="T613" s="5">
        <v>14109.26</v>
      </c>
      <c r="U613" s="5">
        <f t="shared" si="38"/>
        <v>3890.74</v>
      </c>
      <c r="V613" s="5">
        <f t="shared" si="39"/>
        <v>3890.74</v>
      </c>
      <c r="W613" s="5">
        <v>0</v>
      </c>
      <c r="X613" t="s">
        <v>373</v>
      </c>
    </row>
    <row r="614" spans="1:24" x14ac:dyDescent="0.2">
      <c r="A614" t="s">
        <v>0</v>
      </c>
      <c r="B614" t="s">
        <v>1</v>
      </c>
      <c r="C614" t="s">
        <v>2</v>
      </c>
      <c r="D614" t="s">
        <v>3</v>
      </c>
      <c r="E614" t="s">
        <v>4</v>
      </c>
      <c r="F614" t="s">
        <v>368</v>
      </c>
      <c r="G614" t="s">
        <v>369</v>
      </c>
      <c r="H614" t="s">
        <v>7</v>
      </c>
      <c r="I614" t="s">
        <v>41</v>
      </c>
      <c r="J614" t="s">
        <v>42</v>
      </c>
      <c r="K614" t="s">
        <v>349</v>
      </c>
      <c r="L614" t="s">
        <v>44</v>
      </c>
      <c r="M614" s="5">
        <v>0</v>
      </c>
      <c r="N614" s="5">
        <v>7951.64</v>
      </c>
      <c r="O614" s="5">
        <f t="shared" si="36"/>
        <v>7951.64</v>
      </c>
      <c r="P614" s="5">
        <v>0</v>
      </c>
      <c r="Q614" s="5">
        <f t="shared" si="37"/>
        <v>7951.64</v>
      </c>
      <c r="R614" s="5">
        <v>0</v>
      </c>
      <c r="S614" s="5">
        <v>0</v>
      </c>
      <c r="T614" s="5">
        <v>0</v>
      </c>
      <c r="U614" s="5">
        <f t="shared" si="38"/>
        <v>7951.64</v>
      </c>
      <c r="V614" s="5">
        <f t="shared" si="39"/>
        <v>7951.64</v>
      </c>
      <c r="W614" s="5">
        <v>7951.64</v>
      </c>
      <c r="X614" t="s">
        <v>350</v>
      </c>
    </row>
    <row r="615" spans="1:24" x14ac:dyDescent="0.2">
      <c r="A615" t="s">
        <v>0</v>
      </c>
      <c r="B615" t="s">
        <v>1</v>
      </c>
      <c r="C615" t="s">
        <v>2</v>
      </c>
      <c r="D615" t="s">
        <v>3</v>
      </c>
      <c r="E615" t="s">
        <v>4</v>
      </c>
      <c r="F615" t="s">
        <v>368</v>
      </c>
      <c r="G615" t="s">
        <v>369</v>
      </c>
      <c r="H615" t="s">
        <v>7</v>
      </c>
      <c r="I615" t="s">
        <v>41</v>
      </c>
      <c r="J615" t="s">
        <v>42</v>
      </c>
      <c r="K615" t="s">
        <v>70</v>
      </c>
      <c r="L615" t="s">
        <v>44</v>
      </c>
      <c r="M615" s="5">
        <v>0</v>
      </c>
      <c r="N615" s="5">
        <v>5000</v>
      </c>
      <c r="O615" s="5">
        <f t="shared" si="36"/>
        <v>5000</v>
      </c>
      <c r="P615" s="5">
        <v>-3000</v>
      </c>
      <c r="Q615" s="5">
        <f t="shared" si="37"/>
        <v>2000</v>
      </c>
      <c r="R615" s="5">
        <v>0</v>
      </c>
      <c r="S615" s="5">
        <v>0</v>
      </c>
      <c r="T615" s="5">
        <v>0</v>
      </c>
      <c r="U615" s="5">
        <f t="shared" si="38"/>
        <v>5000</v>
      </c>
      <c r="V615" s="5">
        <f t="shared" si="39"/>
        <v>5000</v>
      </c>
      <c r="W615" s="5">
        <v>2000</v>
      </c>
      <c r="X615" t="s">
        <v>71</v>
      </c>
    </row>
    <row r="616" spans="1:24" x14ac:dyDescent="0.2">
      <c r="A616" t="s">
        <v>0</v>
      </c>
      <c r="B616" t="s">
        <v>1</v>
      </c>
      <c r="C616" t="s">
        <v>2</v>
      </c>
      <c r="D616" t="s">
        <v>3</v>
      </c>
      <c r="E616" t="s">
        <v>4</v>
      </c>
      <c r="F616" t="s">
        <v>368</v>
      </c>
      <c r="G616" t="s">
        <v>369</v>
      </c>
      <c r="H616" t="s">
        <v>7</v>
      </c>
      <c r="I616" t="s">
        <v>41</v>
      </c>
      <c r="J616" t="s">
        <v>42</v>
      </c>
      <c r="K616" t="s">
        <v>74</v>
      </c>
      <c r="L616" t="s">
        <v>44</v>
      </c>
      <c r="M616" s="5">
        <v>10000</v>
      </c>
      <c r="N616" s="5">
        <v>-1000</v>
      </c>
      <c r="O616" s="5">
        <f t="shared" si="36"/>
        <v>9000</v>
      </c>
      <c r="P616" s="5">
        <v>-3000</v>
      </c>
      <c r="Q616" s="5">
        <f t="shared" si="37"/>
        <v>6000</v>
      </c>
      <c r="R616" s="5">
        <v>0</v>
      </c>
      <c r="S616" s="5">
        <v>5000</v>
      </c>
      <c r="T616" s="5">
        <v>3776.19</v>
      </c>
      <c r="U616" s="5">
        <f t="shared" si="38"/>
        <v>4000</v>
      </c>
      <c r="V616" s="5">
        <f t="shared" si="39"/>
        <v>5223.8099999999995</v>
      </c>
      <c r="W616" s="5">
        <v>1000</v>
      </c>
      <c r="X616" t="s">
        <v>75</v>
      </c>
    </row>
    <row r="617" spans="1:24" x14ac:dyDescent="0.2">
      <c r="A617" t="s">
        <v>0</v>
      </c>
      <c r="B617" t="s">
        <v>1</v>
      </c>
      <c r="C617" t="s">
        <v>2</v>
      </c>
      <c r="D617" t="s">
        <v>3</v>
      </c>
      <c r="E617" t="s">
        <v>4</v>
      </c>
      <c r="F617" t="s">
        <v>368</v>
      </c>
      <c r="G617" t="s">
        <v>369</v>
      </c>
      <c r="H617" t="s">
        <v>7</v>
      </c>
      <c r="I617" t="s">
        <v>41</v>
      </c>
      <c r="J617" t="s">
        <v>42</v>
      </c>
      <c r="K617" t="s">
        <v>76</v>
      </c>
      <c r="L617" t="s">
        <v>44</v>
      </c>
      <c r="M617" s="5">
        <v>1000</v>
      </c>
      <c r="N617" s="5">
        <v>0</v>
      </c>
      <c r="O617" s="5">
        <f t="shared" si="36"/>
        <v>1000</v>
      </c>
      <c r="P617" s="5">
        <v>-1000</v>
      </c>
      <c r="Q617" s="5">
        <f t="shared" si="37"/>
        <v>0</v>
      </c>
      <c r="R617" s="5">
        <v>0</v>
      </c>
      <c r="S617" s="5">
        <v>0</v>
      </c>
      <c r="T617" s="5">
        <v>0</v>
      </c>
      <c r="U617" s="5">
        <f t="shared" si="38"/>
        <v>1000</v>
      </c>
      <c r="V617" s="5">
        <f t="shared" si="39"/>
        <v>1000</v>
      </c>
      <c r="W617" s="5">
        <v>0</v>
      </c>
      <c r="X617" t="s">
        <v>77</v>
      </c>
    </row>
    <row r="618" spans="1:24" x14ac:dyDescent="0.2">
      <c r="A618" t="s">
        <v>0</v>
      </c>
      <c r="B618" t="s">
        <v>1</v>
      </c>
      <c r="C618" t="s">
        <v>2</v>
      </c>
      <c r="D618" t="s">
        <v>3</v>
      </c>
      <c r="E618" t="s">
        <v>4</v>
      </c>
      <c r="F618" t="s">
        <v>368</v>
      </c>
      <c r="G618" t="s">
        <v>369</v>
      </c>
      <c r="H618" t="s">
        <v>7</v>
      </c>
      <c r="I618" t="s">
        <v>41</v>
      </c>
      <c r="J618" t="s">
        <v>42</v>
      </c>
      <c r="K618" t="s">
        <v>78</v>
      </c>
      <c r="L618" t="s">
        <v>44</v>
      </c>
      <c r="M618" s="5">
        <v>1000</v>
      </c>
      <c r="N618" s="5">
        <v>0</v>
      </c>
      <c r="O618" s="5">
        <f t="shared" si="36"/>
        <v>1000</v>
      </c>
      <c r="P618" s="5">
        <v>-1000</v>
      </c>
      <c r="Q618" s="5">
        <f t="shared" si="37"/>
        <v>0</v>
      </c>
      <c r="R618" s="5">
        <v>0</v>
      </c>
      <c r="S618" s="5">
        <v>0</v>
      </c>
      <c r="T618" s="5">
        <v>0</v>
      </c>
      <c r="U618" s="5">
        <f t="shared" si="38"/>
        <v>1000</v>
      </c>
      <c r="V618" s="5">
        <f t="shared" si="39"/>
        <v>1000</v>
      </c>
      <c r="W618" s="5">
        <v>0</v>
      </c>
      <c r="X618" t="s">
        <v>79</v>
      </c>
    </row>
    <row r="619" spans="1:24" x14ac:dyDescent="0.2">
      <c r="A619" t="s">
        <v>0</v>
      </c>
      <c r="B619" t="s">
        <v>1</v>
      </c>
      <c r="C619" t="s">
        <v>2</v>
      </c>
      <c r="D619" t="s">
        <v>3</v>
      </c>
      <c r="E619" t="s">
        <v>4</v>
      </c>
      <c r="F619" t="s">
        <v>368</v>
      </c>
      <c r="G619" t="s">
        <v>369</v>
      </c>
      <c r="H619" t="s">
        <v>7</v>
      </c>
      <c r="I619" t="s">
        <v>41</v>
      </c>
      <c r="J619" t="s">
        <v>42</v>
      </c>
      <c r="K619" t="s">
        <v>82</v>
      </c>
      <c r="L619" t="s">
        <v>44</v>
      </c>
      <c r="M619" s="5">
        <v>0</v>
      </c>
      <c r="N619" s="5">
        <v>45000</v>
      </c>
      <c r="O619" s="5">
        <f t="shared" si="36"/>
        <v>45000</v>
      </c>
      <c r="P619" s="5">
        <v>-33000</v>
      </c>
      <c r="Q619" s="5">
        <f t="shared" si="37"/>
        <v>12000</v>
      </c>
      <c r="R619" s="5">
        <v>0</v>
      </c>
      <c r="S619" s="5">
        <v>0</v>
      </c>
      <c r="T619" s="5">
        <v>0</v>
      </c>
      <c r="U619" s="5">
        <f t="shared" si="38"/>
        <v>45000</v>
      </c>
      <c r="V619" s="5">
        <f t="shared" si="39"/>
        <v>45000</v>
      </c>
      <c r="W619" s="5">
        <v>12000</v>
      </c>
      <c r="X619" t="s">
        <v>83</v>
      </c>
    </row>
    <row r="620" spans="1:24" x14ac:dyDescent="0.2">
      <c r="A620" t="s">
        <v>0</v>
      </c>
      <c r="B620" t="s">
        <v>1</v>
      </c>
      <c r="C620" t="s">
        <v>2</v>
      </c>
      <c r="D620" t="s">
        <v>3</v>
      </c>
      <c r="E620" t="s">
        <v>4</v>
      </c>
      <c r="F620" t="s">
        <v>368</v>
      </c>
      <c r="G620" t="s">
        <v>369</v>
      </c>
      <c r="H620" t="s">
        <v>7</v>
      </c>
      <c r="I620" t="s">
        <v>41</v>
      </c>
      <c r="J620" t="s">
        <v>42</v>
      </c>
      <c r="K620" t="s">
        <v>86</v>
      </c>
      <c r="L620" t="s">
        <v>44</v>
      </c>
      <c r="M620" s="5">
        <v>0</v>
      </c>
      <c r="N620" s="5">
        <v>3000</v>
      </c>
      <c r="O620" s="5">
        <f t="shared" si="36"/>
        <v>3000</v>
      </c>
      <c r="P620" s="5">
        <v>-1500</v>
      </c>
      <c r="Q620" s="5">
        <f t="shared" si="37"/>
        <v>1500</v>
      </c>
      <c r="R620" s="5">
        <v>0</v>
      </c>
      <c r="S620" s="5">
        <v>0</v>
      </c>
      <c r="T620" s="5">
        <v>0</v>
      </c>
      <c r="U620" s="5">
        <f t="shared" si="38"/>
        <v>3000</v>
      </c>
      <c r="V620" s="5">
        <f t="shared" si="39"/>
        <v>3000</v>
      </c>
      <c r="W620" s="5">
        <v>1500</v>
      </c>
      <c r="X620" t="s">
        <v>87</v>
      </c>
    </row>
    <row r="621" spans="1:24" x14ac:dyDescent="0.2">
      <c r="A621" t="s">
        <v>0</v>
      </c>
      <c r="B621" t="s">
        <v>1</v>
      </c>
      <c r="C621" t="s">
        <v>2</v>
      </c>
      <c r="D621" t="s">
        <v>3</v>
      </c>
      <c r="E621" t="s">
        <v>4</v>
      </c>
      <c r="F621" t="s">
        <v>368</v>
      </c>
      <c r="G621" t="s">
        <v>369</v>
      </c>
      <c r="H621" t="s">
        <v>7</v>
      </c>
      <c r="I621" t="s">
        <v>41</v>
      </c>
      <c r="J621" t="s">
        <v>42</v>
      </c>
      <c r="K621" t="s">
        <v>88</v>
      </c>
      <c r="L621" t="s">
        <v>44</v>
      </c>
      <c r="M621" s="5">
        <v>3000</v>
      </c>
      <c r="N621" s="5">
        <v>0</v>
      </c>
      <c r="O621" s="5">
        <f t="shared" si="36"/>
        <v>3000</v>
      </c>
      <c r="P621" s="5">
        <v>-3000</v>
      </c>
      <c r="Q621" s="5">
        <f t="shared" si="37"/>
        <v>0</v>
      </c>
      <c r="R621" s="5">
        <v>0</v>
      </c>
      <c r="S621" s="5">
        <v>0</v>
      </c>
      <c r="T621" s="5">
        <v>0</v>
      </c>
      <c r="U621" s="5">
        <f t="shared" si="38"/>
        <v>3000</v>
      </c>
      <c r="V621" s="5">
        <f t="shared" si="39"/>
        <v>3000</v>
      </c>
      <c r="W621" s="5">
        <v>0</v>
      </c>
      <c r="X621" t="s">
        <v>89</v>
      </c>
    </row>
    <row r="622" spans="1:24" x14ac:dyDescent="0.2">
      <c r="A622" t="s">
        <v>0</v>
      </c>
      <c r="B622" t="s">
        <v>1</v>
      </c>
      <c r="C622" t="s">
        <v>2</v>
      </c>
      <c r="D622" t="s">
        <v>3</v>
      </c>
      <c r="E622" t="s">
        <v>4</v>
      </c>
      <c r="F622" t="s">
        <v>368</v>
      </c>
      <c r="G622" t="s">
        <v>369</v>
      </c>
      <c r="H622" t="s">
        <v>7</v>
      </c>
      <c r="I622" t="s">
        <v>41</v>
      </c>
      <c r="J622" t="s">
        <v>42</v>
      </c>
      <c r="K622" t="s">
        <v>308</v>
      </c>
      <c r="L622" t="s">
        <v>44</v>
      </c>
      <c r="M622" s="5">
        <v>0</v>
      </c>
      <c r="N622" s="5">
        <v>1000</v>
      </c>
      <c r="O622" s="5">
        <f t="shared" si="36"/>
        <v>1000</v>
      </c>
      <c r="P622" s="5">
        <v>0</v>
      </c>
      <c r="Q622" s="5">
        <f t="shared" si="37"/>
        <v>1000</v>
      </c>
      <c r="R622" s="5">
        <v>0</v>
      </c>
      <c r="S622" s="5">
        <v>0</v>
      </c>
      <c r="T622" s="5">
        <v>0</v>
      </c>
      <c r="U622" s="5">
        <f t="shared" si="38"/>
        <v>1000</v>
      </c>
      <c r="V622" s="5">
        <f t="shared" si="39"/>
        <v>1000</v>
      </c>
      <c r="W622" s="5">
        <v>1000</v>
      </c>
      <c r="X622" t="s">
        <v>309</v>
      </c>
    </row>
    <row r="623" spans="1:24" x14ac:dyDescent="0.2">
      <c r="A623" t="s">
        <v>0</v>
      </c>
      <c r="B623" t="s">
        <v>1</v>
      </c>
      <c r="C623" t="s">
        <v>2</v>
      </c>
      <c r="D623" t="s">
        <v>3</v>
      </c>
      <c r="E623" t="s">
        <v>4</v>
      </c>
      <c r="F623" t="s">
        <v>368</v>
      </c>
      <c r="G623" t="s">
        <v>369</v>
      </c>
      <c r="H623" t="s">
        <v>7</v>
      </c>
      <c r="I623" t="s">
        <v>41</v>
      </c>
      <c r="J623" t="s">
        <v>42</v>
      </c>
      <c r="K623" t="s">
        <v>374</v>
      </c>
      <c r="L623" t="s">
        <v>44</v>
      </c>
      <c r="M623" s="5">
        <v>0</v>
      </c>
      <c r="N623" s="5">
        <v>450</v>
      </c>
      <c r="O623" s="5">
        <f t="shared" si="36"/>
        <v>450</v>
      </c>
      <c r="P623" s="5">
        <v>0</v>
      </c>
      <c r="Q623" s="5">
        <f t="shared" si="37"/>
        <v>450</v>
      </c>
      <c r="R623" s="5">
        <v>0</v>
      </c>
      <c r="S623" s="5">
        <v>0</v>
      </c>
      <c r="T623" s="5">
        <v>0</v>
      </c>
      <c r="U623" s="5">
        <f t="shared" si="38"/>
        <v>450</v>
      </c>
      <c r="V623" s="5">
        <f t="shared" si="39"/>
        <v>450</v>
      </c>
      <c r="W623" s="5">
        <v>450</v>
      </c>
      <c r="X623" t="s">
        <v>375</v>
      </c>
    </row>
    <row r="624" spans="1:24" x14ac:dyDescent="0.2">
      <c r="A624" t="s">
        <v>0</v>
      </c>
      <c r="B624" t="s">
        <v>1</v>
      </c>
      <c r="C624" t="s">
        <v>2</v>
      </c>
      <c r="D624" t="s">
        <v>3</v>
      </c>
      <c r="E624" t="s">
        <v>4</v>
      </c>
      <c r="F624" t="s">
        <v>368</v>
      </c>
      <c r="G624" t="s">
        <v>369</v>
      </c>
      <c r="H624" t="s">
        <v>7</v>
      </c>
      <c r="I624" t="s">
        <v>41</v>
      </c>
      <c r="J624" t="s">
        <v>90</v>
      </c>
      <c r="K624" t="s">
        <v>91</v>
      </c>
      <c r="L624" t="s">
        <v>44</v>
      </c>
      <c r="M624" s="5">
        <v>2500</v>
      </c>
      <c r="N624" s="5">
        <v>0</v>
      </c>
      <c r="O624" s="5">
        <f t="shared" si="36"/>
        <v>2500</v>
      </c>
      <c r="P624" s="5">
        <v>0</v>
      </c>
      <c r="Q624" s="5">
        <f t="shared" si="37"/>
        <v>2500</v>
      </c>
      <c r="R624" s="5">
        <v>0</v>
      </c>
      <c r="S624" s="5">
        <v>2138.3000000000002</v>
      </c>
      <c r="T624" s="5">
        <v>0</v>
      </c>
      <c r="U624" s="5">
        <f t="shared" si="38"/>
        <v>361.69999999999982</v>
      </c>
      <c r="V624" s="5">
        <f t="shared" si="39"/>
        <v>2500</v>
      </c>
      <c r="W624" s="5">
        <v>361.7</v>
      </c>
      <c r="X624" t="s">
        <v>92</v>
      </c>
    </row>
    <row r="625" spans="1:24" x14ac:dyDescent="0.2">
      <c r="A625" t="s">
        <v>0</v>
      </c>
      <c r="B625" t="s">
        <v>1</v>
      </c>
      <c r="C625" t="s">
        <v>2</v>
      </c>
      <c r="D625" t="s">
        <v>3</v>
      </c>
      <c r="E625" t="s">
        <v>4</v>
      </c>
      <c r="F625" t="s">
        <v>368</v>
      </c>
      <c r="G625" t="s">
        <v>369</v>
      </c>
      <c r="H625" t="s">
        <v>7</v>
      </c>
      <c r="I625" t="s">
        <v>41</v>
      </c>
      <c r="J625" t="s">
        <v>90</v>
      </c>
      <c r="K625" t="s">
        <v>93</v>
      </c>
      <c r="L625" t="s">
        <v>44</v>
      </c>
      <c r="M625" s="5">
        <v>170</v>
      </c>
      <c r="N625" s="5">
        <v>0</v>
      </c>
      <c r="O625" s="5">
        <f t="shared" si="36"/>
        <v>170</v>
      </c>
      <c r="P625" s="5">
        <v>0</v>
      </c>
      <c r="Q625" s="5">
        <f t="shared" si="37"/>
        <v>170</v>
      </c>
      <c r="R625" s="5">
        <v>0</v>
      </c>
      <c r="S625" s="5">
        <v>48</v>
      </c>
      <c r="T625" s="5">
        <v>0</v>
      </c>
      <c r="U625" s="5">
        <f t="shared" si="38"/>
        <v>122</v>
      </c>
      <c r="V625" s="5">
        <f t="shared" si="39"/>
        <v>170</v>
      </c>
      <c r="W625" s="5">
        <v>122</v>
      </c>
      <c r="X625" t="s">
        <v>94</v>
      </c>
    </row>
    <row r="626" spans="1:24" x14ac:dyDescent="0.2">
      <c r="A626" t="s">
        <v>0</v>
      </c>
      <c r="B626" t="s">
        <v>1</v>
      </c>
      <c r="C626" t="s">
        <v>2</v>
      </c>
      <c r="D626" t="s">
        <v>3</v>
      </c>
      <c r="E626" t="s">
        <v>4</v>
      </c>
      <c r="F626" t="s">
        <v>368</v>
      </c>
      <c r="G626" t="s">
        <v>369</v>
      </c>
      <c r="H626" t="s">
        <v>7</v>
      </c>
      <c r="I626" t="s">
        <v>41</v>
      </c>
      <c r="J626" t="s">
        <v>90</v>
      </c>
      <c r="K626" t="s">
        <v>310</v>
      </c>
      <c r="L626" t="s">
        <v>44</v>
      </c>
      <c r="M626" s="5">
        <v>100</v>
      </c>
      <c r="N626" s="5">
        <v>0</v>
      </c>
      <c r="O626" s="5">
        <f t="shared" si="36"/>
        <v>100</v>
      </c>
      <c r="P626" s="5">
        <v>0</v>
      </c>
      <c r="Q626" s="5">
        <f t="shared" si="37"/>
        <v>100</v>
      </c>
      <c r="R626" s="5">
        <v>0</v>
      </c>
      <c r="S626" s="5">
        <v>0</v>
      </c>
      <c r="T626" s="5">
        <v>0</v>
      </c>
      <c r="U626" s="5">
        <f t="shared" si="38"/>
        <v>100</v>
      </c>
      <c r="V626" s="5">
        <f t="shared" si="39"/>
        <v>100</v>
      </c>
      <c r="W626" s="5">
        <v>100</v>
      </c>
      <c r="X626" t="s">
        <v>311</v>
      </c>
    </row>
    <row r="627" spans="1:24" x14ac:dyDescent="0.2">
      <c r="A627" t="s">
        <v>0</v>
      </c>
      <c r="B627" t="s">
        <v>1</v>
      </c>
      <c r="C627" t="s">
        <v>2</v>
      </c>
      <c r="D627" t="s">
        <v>3</v>
      </c>
      <c r="E627" t="s">
        <v>4</v>
      </c>
      <c r="F627" t="s">
        <v>368</v>
      </c>
      <c r="G627" t="s">
        <v>369</v>
      </c>
      <c r="H627" t="s">
        <v>95</v>
      </c>
      <c r="I627" t="s">
        <v>148</v>
      </c>
      <c r="J627" t="s">
        <v>97</v>
      </c>
      <c r="K627" t="s">
        <v>98</v>
      </c>
      <c r="L627" t="s">
        <v>11</v>
      </c>
      <c r="M627" s="5">
        <v>3560</v>
      </c>
      <c r="N627" s="5">
        <v>0</v>
      </c>
      <c r="O627" s="5">
        <f t="shared" si="36"/>
        <v>3560</v>
      </c>
      <c r="P627" s="5">
        <v>0</v>
      </c>
      <c r="Q627" s="5">
        <f t="shared" si="37"/>
        <v>3560</v>
      </c>
      <c r="R627" s="5">
        <v>3560</v>
      </c>
      <c r="S627" s="5">
        <v>0</v>
      </c>
      <c r="T627" s="5">
        <v>0</v>
      </c>
      <c r="U627" s="5">
        <f t="shared" si="38"/>
        <v>3560</v>
      </c>
      <c r="V627" s="5">
        <f t="shared" si="39"/>
        <v>3560</v>
      </c>
      <c r="W627" s="5">
        <v>0</v>
      </c>
      <c r="X627" t="s">
        <v>99</v>
      </c>
    </row>
    <row r="628" spans="1:24" x14ac:dyDescent="0.2">
      <c r="A628" t="s">
        <v>0</v>
      </c>
      <c r="B628" t="s">
        <v>1</v>
      </c>
      <c r="C628" t="s">
        <v>2</v>
      </c>
      <c r="D628" t="s">
        <v>3</v>
      </c>
      <c r="E628" t="s">
        <v>4</v>
      </c>
      <c r="F628" t="s">
        <v>368</v>
      </c>
      <c r="G628" t="s">
        <v>369</v>
      </c>
      <c r="H628" t="s">
        <v>95</v>
      </c>
      <c r="I628" t="s">
        <v>148</v>
      </c>
      <c r="J628" t="s">
        <v>97</v>
      </c>
      <c r="K628" t="s">
        <v>100</v>
      </c>
      <c r="L628" t="s">
        <v>11</v>
      </c>
      <c r="M628" s="5">
        <v>2029.1</v>
      </c>
      <c r="N628" s="5">
        <v>0</v>
      </c>
      <c r="O628" s="5">
        <f t="shared" si="36"/>
        <v>2029.1</v>
      </c>
      <c r="P628" s="5">
        <v>0</v>
      </c>
      <c r="Q628" s="5">
        <f t="shared" si="37"/>
        <v>2029.1</v>
      </c>
      <c r="R628" s="5">
        <v>118.88</v>
      </c>
      <c r="S628" s="5">
        <v>1881.12</v>
      </c>
      <c r="T628" s="5">
        <v>1881.12</v>
      </c>
      <c r="U628" s="5">
        <f t="shared" si="38"/>
        <v>147.98000000000002</v>
      </c>
      <c r="V628" s="5">
        <f t="shared" si="39"/>
        <v>147.98000000000002</v>
      </c>
      <c r="W628" s="5">
        <v>29.1</v>
      </c>
      <c r="X628" t="s">
        <v>101</v>
      </c>
    </row>
    <row r="629" spans="1:24" x14ac:dyDescent="0.2">
      <c r="A629" t="s">
        <v>0</v>
      </c>
      <c r="B629" t="s">
        <v>1</v>
      </c>
      <c r="C629" t="s">
        <v>2</v>
      </c>
      <c r="D629" t="s">
        <v>3</v>
      </c>
      <c r="E629" t="s">
        <v>4</v>
      </c>
      <c r="F629" t="s">
        <v>368</v>
      </c>
      <c r="G629" t="s">
        <v>369</v>
      </c>
      <c r="H629" t="s">
        <v>95</v>
      </c>
      <c r="I629" t="s">
        <v>148</v>
      </c>
      <c r="J629" t="s">
        <v>97</v>
      </c>
      <c r="K629" t="s">
        <v>104</v>
      </c>
      <c r="L629" t="s">
        <v>11</v>
      </c>
      <c r="M629" s="5">
        <v>42720</v>
      </c>
      <c r="N629" s="5">
        <v>0</v>
      </c>
      <c r="O629" s="5">
        <f t="shared" si="36"/>
        <v>42720</v>
      </c>
      <c r="P629" s="5">
        <v>0</v>
      </c>
      <c r="Q629" s="5">
        <f t="shared" si="37"/>
        <v>42720</v>
      </c>
      <c r="R629" s="5">
        <v>14240</v>
      </c>
      <c r="S629" s="5">
        <v>28480</v>
      </c>
      <c r="T629" s="5">
        <v>28480</v>
      </c>
      <c r="U629" s="5">
        <f t="shared" si="38"/>
        <v>14240</v>
      </c>
      <c r="V629" s="5">
        <f t="shared" si="39"/>
        <v>14240</v>
      </c>
      <c r="W629" s="5">
        <v>0</v>
      </c>
      <c r="X629" t="s">
        <v>105</v>
      </c>
    </row>
    <row r="630" spans="1:24" x14ac:dyDescent="0.2">
      <c r="A630" t="s">
        <v>0</v>
      </c>
      <c r="B630" t="s">
        <v>1</v>
      </c>
      <c r="C630" t="s">
        <v>2</v>
      </c>
      <c r="D630" t="s">
        <v>3</v>
      </c>
      <c r="E630" t="s">
        <v>4</v>
      </c>
      <c r="F630" t="s">
        <v>368</v>
      </c>
      <c r="G630" t="s">
        <v>369</v>
      </c>
      <c r="H630" t="s">
        <v>95</v>
      </c>
      <c r="I630" t="s">
        <v>148</v>
      </c>
      <c r="J630" t="s">
        <v>97</v>
      </c>
      <c r="K630" t="s">
        <v>106</v>
      </c>
      <c r="L630" t="s">
        <v>11</v>
      </c>
      <c r="M630" s="5">
        <v>5404.08</v>
      </c>
      <c r="N630" s="5">
        <v>0</v>
      </c>
      <c r="O630" s="5">
        <f t="shared" si="36"/>
        <v>5404.08</v>
      </c>
      <c r="P630" s="5">
        <v>45.03</v>
      </c>
      <c r="Q630" s="5">
        <f t="shared" si="37"/>
        <v>5449.11</v>
      </c>
      <c r="R630" s="5">
        <v>1801.36</v>
      </c>
      <c r="S630" s="5">
        <v>3602.72</v>
      </c>
      <c r="T630" s="5">
        <v>3602.72</v>
      </c>
      <c r="U630" s="5">
        <f t="shared" si="38"/>
        <v>1801.3600000000001</v>
      </c>
      <c r="V630" s="5">
        <f t="shared" si="39"/>
        <v>1801.3600000000001</v>
      </c>
      <c r="W630" s="5">
        <v>45.03</v>
      </c>
      <c r="X630" t="s">
        <v>107</v>
      </c>
    </row>
    <row r="631" spans="1:24" x14ac:dyDescent="0.2">
      <c r="A631" t="s">
        <v>0</v>
      </c>
      <c r="B631" t="s">
        <v>1</v>
      </c>
      <c r="C631" t="s">
        <v>2</v>
      </c>
      <c r="D631" t="s">
        <v>3</v>
      </c>
      <c r="E631" t="s">
        <v>4</v>
      </c>
      <c r="F631" t="s">
        <v>368</v>
      </c>
      <c r="G631" t="s">
        <v>369</v>
      </c>
      <c r="H631" t="s">
        <v>95</v>
      </c>
      <c r="I631" t="s">
        <v>148</v>
      </c>
      <c r="J631" t="s">
        <v>97</v>
      </c>
      <c r="K631" t="s">
        <v>108</v>
      </c>
      <c r="L631" t="s">
        <v>11</v>
      </c>
      <c r="M631" s="5">
        <v>3560</v>
      </c>
      <c r="N631" s="5">
        <v>0</v>
      </c>
      <c r="O631" s="5">
        <f t="shared" si="36"/>
        <v>3560</v>
      </c>
      <c r="P631" s="5">
        <v>0</v>
      </c>
      <c r="Q631" s="5">
        <f t="shared" si="37"/>
        <v>3560</v>
      </c>
      <c r="R631" s="5">
        <v>2149.2800000000002</v>
      </c>
      <c r="S631" s="5">
        <v>1410.72</v>
      </c>
      <c r="T631" s="5">
        <v>1410.72</v>
      </c>
      <c r="U631" s="5">
        <f t="shared" si="38"/>
        <v>2149.2799999999997</v>
      </c>
      <c r="V631" s="5">
        <f t="shared" si="39"/>
        <v>2149.2799999999997</v>
      </c>
      <c r="W631" s="5">
        <v>0</v>
      </c>
      <c r="X631" t="s">
        <v>109</v>
      </c>
    </row>
    <row r="632" spans="1:24" x14ac:dyDescent="0.2">
      <c r="A632" t="s">
        <v>0</v>
      </c>
      <c r="B632" t="s">
        <v>1</v>
      </c>
      <c r="C632" t="s">
        <v>2</v>
      </c>
      <c r="D632" t="s">
        <v>3</v>
      </c>
      <c r="E632" t="s">
        <v>4</v>
      </c>
      <c r="F632" t="s">
        <v>368</v>
      </c>
      <c r="G632" t="s">
        <v>369</v>
      </c>
      <c r="H632" t="s">
        <v>95</v>
      </c>
      <c r="I632" t="s">
        <v>96</v>
      </c>
      <c r="J632" t="s">
        <v>97</v>
      </c>
      <c r="K632" t="s">
        <v>98</v>
      </c>
      <c r="L632" t="s">
        <v>11</v>
      </c>
      <c r="M632" s="5">
        <v>11510</v>
      </c>
      <c r="N632" s="5">
        <v>0</v>
      </c>
      <c r="O632" s="5">
        <f t="shared" si="36"/>
        <v>11510</v>
      </c>
      <c r="P632" s="5">
        <v>0</v>
      </c>
      <c r="Q632" s="5">
        <f t="shared" si="37"/>
        <v>11510</v>
      </c>
      <c r="R632" s="5">
        <v>7947.69</v>
      </c>
      <c r="S632" s="5">
        <v>3562.31</v>
      </c>
      <c r="T632" s="5">
        <v>3562.31</v>
      </c>
      <c r="U632" s="5">
        <f t="shared" si="38"/>
        <v>7947.6900000000005</v>
      </c>
      <c r="V632" s="5">
        <f t="shared" si="39"/>
        <v>7947.6900000000005</v>
      </c>
      <c r="W632" s="5">
        <v>0</v>
      </c>
      <c r="X632" t="s">
        <v>99</v>
      </c>
    </row>
    <row r="633" spans="1:24" x14ac:dyDescent="0.2">
      <c r="A633" t="s">
        <v>0</v>
      </c>
      <c r="B633" t="s">
        <v>1</v>
      </c>
      <c r="C633" t="s">
        <v>2</v>
      </c>
      <c r="D633" t="s">
        <v>3</v>
      </c>
      <c r="E633" t="s">
        <v>4</v>
      </c>
      <c r="F633" t="s">
        <v>368</v>
      </c>
      <c r="G633" t="s">
        <v>369</v>
      </c>
      <c r="H633" t="s">
        <v>95</v>
      </c>
      <c r="I633" t="s">
        <v>96</v>
      </c>
      <c r="J633" t="s">
        <v>97</v>
      </c>
      <c r="K633" t="s">
        <v>100</v>
      </c>
      <c r="L633" t="s">
        <v>11</v>
      </c>
      <c r="M633" s="5">
        <v>5275.66</v>
      </c>
      <c r="N633" s="5">
        <v>0</v>
      </c>
      <c r="O633" s="5">
        <f t="shared" si="36"/>
        <v>5275.66</v>
      </c>
      <c r="P633" s="5">
        <v>0</v>
      </c>
      <c r="Q633" s="5">
        <f t="shared" si="37"/>
        <v>5275.66</v>
      </c>
      <c r="R633" s="5">
        <v>1389.36</v>
      </c>
      <c r="S633" s="5">
        <v>3810.64</v>
      </c>
      <c r="T633" s="5">
        <v>3810.64</v>
      </c>
      <c r="U633" s="5">
        <f t="shared" si="38"/>
        <v>1465.02</v>
      </c>
      <c r="V633" s="5">
        <f t="shared" si="39"/>
        <v>1465.02</v>
      </c>
      <c r="W633" s="5">
        <v>75.66</v>
      </c>
      <c r="X633" t="s">
        <v>101</v>
      </c>
    </row>
    <row r="634" spans="1:24" x14ac:dyDescent="0.2">
      <c r="A634" t="s">
        <v>0</v>
      </c>
      <c r="B634" t="s">
        <v>1</v>
      </c>
      <c r="C634" t="s">
        <v>2</v>
      </c>
      <c r="D634" t="s">
        <v>3</v>
      </c>
      <c r="E634" t="s">
        <v>4</v>
      </c>
      <c r="F634" t="s">
        <v>368</v>
      </c>
      <c r="G634" t="s">
        <v>369</v>
      </c>
      <c r="H634" t="s">
        <v>95</v>
      </c>
      <c r="I634" t="s">
        <v>96</v>
      </c>
      <c r="J634" t="s">
        <v>97</v>
      </c>
      <c r="K634" t="s">
        <v>102</v>
      </c>
      <c r="L634" t="s">
        <v>11</v>
      </c>
      <c r="M634" s="5">
        <v>0</v>
      </c>
      <c r="N634" s="5">
        <v>1500</v>
      </c>
      <c r="O634" s="5">
        <f t="shared" si="36"/>
        <v>1500</v>
      </c>
      <c r="P634" s="5">
        <v>795</v>
      </c>
      <c r="Q634" s="5">
        <f t="shared" si="37"/>
        <v>2295</v>
      </c>
      <c r="R634" s="5">
        <v>0</v>
      </c>
      <c r="S634" s="5">
        <v>1285.2</v>
      </c>
      <c r="T634" s="5">
        <v>1285.2</v>
      </c>
      <c r="U634" s="5">
        <f t="shared" si="38"/>
        <v>214.79999999999995</v>
      </c>
      <c r="V634" s="5">
        <f t="shared" si="39"/>
        <v>214.79999999999995</v>
      </c>
      <c r="W634" s="5">
        <v>1009.8</v>
      </c>
      <c r="X634" t="s">
        <v>103</v>
      </c>
    </row>
    <row r="635" spans="1:24" x14ac:dyDescent="0.2">
      <c r="A635" t="s">
        <v>0</v>
      </c>
      <c r="B635" t="s">
        <v>1</v>
      </c>
      <c r="C635" t="s">
        <v>2</v>
      </c>
      <c r="D635" t="s">
        <v>3</v>
      </c>
      <c r="E635" t="s">
        <v>4</v>
      </c>
      <c r="F635" t="s">
        <v>368</v>
      </c>
      <c r="G635" t="s">
        <v>369</v>
      </c>
      <c r="H635" t="s">
        <v>95</v>
      </c>
      <c r="I635" t="s">
        <v>96</v>
      </c>
      <c r="J635" t="s">
        <v>97</v>
      </c>
      <c r="K635" t="s">
        <v>104</v>
      </c>
      <c r="L635" t="s">
        <v>11</v>
      </c>
      <c r="M635" s="5">
        <v>138120</v>
      </c>
      <c r="N635" s="5">
        <v>0</v>
      </c>
      <c r="O635" s="5">
        <f t="shared" si="36"/>
        <v>138120</v>
      </c>
      <c r="P635" s="5">
        <v>0</v>
      </c>
      <c r="Q635" s="5">
        <f t="shared" si="37"/>
        <v>138120</v>
      </c>
      <c r="R635" s="5">
        <v>50298.67</v>
      </c>
      <c r="S635" s="5">
        <v>87821.33</v>
      </c>
      <c r="T635" s="5">
        <v>87821.33</v>
      </c>
      <c r="U635" s="5">
        <f t="shared" si="38"/>
        <v>50298.67</v>
      </c>
      <c r="V635" s="5">
        <f t="shared" si="39"/>
        <v>50298.67</v>
      </c>
      <c r="W635" s="5">
        <v>0</v>
      </c>
      <c r="X635" t="s">
        <v>105</v>
      </c>
    </row>
    <row r="636" spans="1:24" x14ac:dyDescent="0.2">
      <c r="A636" t="s">
        <v>0</v>
      </c>
      <c r="B636" t="s">
        <v>1</v>
      </c>
      <c r="C636" t="s">
        <v>2</v>
      </c>
      <c r="D636" t="s">
        <v>3</v>
      </c>
      <c r="E636" t="s">
        <v>4</v>
      </c>
      <c r="F636" t="s">
        <v>368</v>
      </c>
      <c r="G636" t="s">
        <v>369</v>
      </c>
      <c r="H636" t="s">
        <v>95</v>
      </c>
      <c r="I636" t="s">
        <v>96</v>
      </c>
      <c r="J636" t="s">
        <v>97</v>
      </c>
      <c r="K636" t="s">
        <v>106</v>
      </c>
      <c r="L636" t="s">
        <v>11</v>
      </c>
      <c r="M636" s="5">
        <v>17472.18</v>
      </c>
      <c r="N636" s="5">
        <v>0</v>
      </c>
      <c r="O636" s="5">
        <f t="shared" si="36"/>
        <v>17472.18</v>
      </c>
      <c r="P636" s="5">
        <v>0</v>
      </c>
      <c r="Q636" s="5">
        <f t="shared" si="37"/>
        <v>17472.18</v>
      </c>
      <c r="R636" s="5">
        <v>6200.09</v>
      </c>
      <c r="S636" s="5">
        <v>11272.09</v>
      </c>
      <c r="T636" s="5">
        <v>11272.09</v>
      </c>
      <c r="U636" s="5">
        <f t="shared" si="38"/>
        <v>6200.09</v>
      </c>
      <c r="V636" s="5">
        <f t="shared" si="39"/>
        <v>6200.09</v>
      </c>
      <c r="W636" s="5">
        <v>0</v>
      </c>
      <c r="X636" t="s">
        <v>107</v>
      </c>
    </row>
    <row r="637" spans="1:24" x14ac:dyDescent="0.2">
      <c r="A637" t="s">
        <v>0</v>
      </c>
      <c r="B637" t="s">
        <v>1</v>
      </c>
      <c r="C637" t="s">
        <v>2</v>
      </c>
      <c r="D637" t="s">
        <v>3</v>
      </c>
      <c r="E637" t="s">
        <v>4</v>
      </c>
      <c r="F637" t="s">
        <v>368</v>
      </c>
      <c r="G637" t="s">
        <v>369</v>
      </c>
      <c r="H637" t="s">
        <v>95</v>
      </c>
      <c r="I637" t="s">
        <v>96</v>
      </c>
      <c r="J637" t="s">
        <v>97</v>
      </c>
      <c r="K637" t="s">
        <v>108</v>
      </c>
      <c r="L637" t="s">
        <v>11</v>
      </c>
      <c r="M637" s="5">
        <v>11510</v>
      </c>
      <c r="N637" s="5">
        <v>0</v>
      </c>
      <c r="O637" s="5">
        <f t="shared" si="36"/>
        <v>11510</v>
      </c>
      <c r="P637" s="5">
        <v>0</v>
      </c>
      <c r="Q637" s="5">
        <f t="shared" si="37"/>
        <v>11510</v>
      </c>
      <c r="R637" s="5">
        <v>7405.17</v>
      </c>
      <c r="S637" s="5">
        <v>4104.83</v>
      </c>
      <c r="T637" s="5">
        <v>4104.83</v>
      </c>
      <c r="U637" s="5">
        <f t="shared" si="38"/>
        <v>7405.17</v>
      </c>
      <c r="V637" s="5">
        <f t="shared" si="39"/>
        <v>7405.17</v>
      </c>
      <c r="W637" s="5">
        <v>0</v>
      </c>
      <c r="X637" t="s">
        <v>109</v>
      </c>
    </row>
    <row r="638" spans="1:24" x14ac:dyDescent="0.2">
      <c r="A638" t="s">
        <v>0</v>
      </c>
      <c r="B638" t="s">
        <v>1</v>
      </c>
      <c r="C638" t="s">
        <v>2</v>
      </c>
      <c r="D638" t="s">
        <v>3</v>
      </c>
      <c r="E638" t="s">
        <v>4</v>
      </c>
      <c r="F638" t="s">
        <v>368</v>
      </c>
      <c r="G638" t="s">
        <v>369</v>
      </c>
      <c r="H638" t="s">
        <v>110</v>
      </c>
      <c r="I638" t="s">
        <v>111</v>
      </c>
      <c r="J638" t="s">
        <v>97</v>
      </c>
      <c r="K638" t="s">
        <v>98</v>
      </c>
      <c r="L638" t="s">
        <v>44</v>
      </c>
      <c r="M638" s="5">
        <v>0</v>
      </c>
      <c r="N638" s="5">
        <v>777.58</v>
      </c>
      <c r="O638" s="5">
        <f t="shared" si="36"/>
        <v>777.58</v>
      </c>
      <c r="P638" s="5">
        <v>0</v>
      </c>
      <c r="Q638" s="5">
        <f t="shared" si="37"/>
        <v>777.58</v>
      </c>
      <c r="R638" s="5">
        <v>555.41999999999996</v>
      </c>
      <c r="S638" s="5">
        <v>0</v>
      </c>
      <c r="T638" s="5">
        <v>0</v>
      </c>
      <c r="U638" s="5">
        <f t="shared" si="38"/>
        <v>777.58</v>
      </c>
      <c r="V638" s="5">
        <f t="shared" si="39"/>
        <v>777.58</v>
      </c>
      <c r="W638" s="5">
        <v>222.16</v>
      </c>
      <c r="X638" t="s">
        <v>112</v>
      </c>
    </row>
    <row r="639" spans="1:24" x14ac:dyDescent="0.2">
      <c r="A639" t="s">
        <v>0</v>
      </c>
      <c r="B639" t="s">
        <v>1</v>
      </c>
      <c r="C639" t="s">
        <v>2</v>
      </c>
      <c r="D639" t="s">
        <v>3</v>
      </c>
      <c r="E639" t="s">
        <v>4</v>
      </c>
      <c r="F639" t="s">
        <v>368</v>
      </c>
      <c r="G639" t="s">
        <v>369</v>
      </c>
      <c r="H639" t="s">
        <v>110</v>
      </c>
      <c r="I639" t="s">
        <v>111</v>
      </c>
      <c r="J639" t="s">
        <v>97</v>
      </c>
      <c r="K639" t="s">
        <v>100</v>
      </c>
      <c r="L639" t="s">
        <v>44</v>
      </c>
      <c r="M639" s="5">
        <v>0</v>
      </c>
      <c r="N639" s="5">
        <v>233.33</v>
      </c>
      <c r="O639" s="5">
        <f t="shared" si="36"/>
        <v>233.33</v>
      </c>
      <c r="P639" s="5">
        <v>0</v>
      </c>
      <c r="Q639" s="5">
        <f t="shared" si="37"/>
        <v>233.33</v>
      </c>
      <c r="R639" s="5">
        <v>166.67</v>
      </c>
      <c r="S639" s="5">
        <v>0</v>
      </c>
      <c r="T639" s="5">
        <v>0</v>
      </c>
      <c r="U639" s="5">
        <f t="shared" si="38"/>
        <v>233.33</v>
      </c>
      <c r="V639" s="5">
        <f t="shared" si="39"/>
        <v>233.33</v>
      </c>
      <c r="W639" s="5">
        <v>66.66</v>
      </c>
      <c r="X639" t="s">
        <v>113</v>
      </c>
    </row>
    <row r="640" spans="1:24" x14ac:dyDescent="0.2">
      <c r="A640" t="s">
        <v>0</v>
      </c>
      <c r="B640" t="s">
        <v>1</v>
      </c>
      <c r="C640" t="s">
        <v>2</v>
      </c>
      <c r="D640" t="s">
        <v>3</v>
      </c>
      <c r="E640" t="s">
        <v>4</v>
      </c>
      <c r="F640" t="s">
        <v>368</v>
      </c>
      <c r="G640" t="s">
        <v>369</v>
      </c>
      <c r="H640" t="s">
        <v>110</v>
      </c>
      <c r="I640" t="s">
        <v>111</v>
      </c>
      <c r="J640" t="s">
        <v>97</v>
      </c>
      <c r="K640" t="s">
        <v>104</v>
      </c>
      <c r="L640" t="s">
        <v>44</v>
      </c>
      <c r="M640" s="5">
        <v>0</v>
      </c>
      <c r="N640" s="5">
        <v>9331</v>
      </c>
      <c r="O640" s="5">
        <f t="shared" si="36"/>
        <v>9331</v>
      </c>
      <c r="P640" s="5">
        <v>0</v>
      </c>
      <c r="Q640" s="5">
        <f t="shared" si="37"/>
        <v>9331</v>
      </c>
      <c r="R640" s="5">
        <v>6665</v>
      </c>
      <c r="S640" s="5">
        <v>0</v>
      </c>
      <c r="T640" s="5">
        <v>0</v>
      </c>
      <c r="U640" s="5">
        <f t="shared" si="38"/>
        <v>9331</v>
      </c>
      <c r="V640" s="5">
        <f t="shared" si="39"/>
        <v>9331</v>
      </c>
      <c r="W640" s="5">
        <v>2666</v>
      </c>
      <c r="X640" t="s">
        <v>114</v>
      </c>
    </row>
    <row r="641" spans="1:24" x14ac:dyDescent="0.2">
      <c r="A641" t="s">
        <v>0</v>
      </c>
      <c r="B641" t="s">
        <v>1</v>
      </c>
      <c r="C641" t="s">
        <v>2</v>
      </c>
      <c r="D641" t="s">
        <v>3</v>
      </c>
      <c r="E641" t="s">
        <v>4</v>
      </c>
      <c r="F641" t="s">
        <v>368</v>
      </c>
      <c r="G641" t="s">
        <v>369</v>
      </c>
      <c r="H641" t="s">
        <v>110</v>
      </c>
      <c r="I641" t="s">
        <v>111</v>
      </c>
      <c r="J641" t="s">
        <v>97</v>
      </c>
      <c r="K641" t="s">
        <v>106</v>
      </c>
      <c r="L641" t="s">
        <v>44</v>
      </c>
      <c r="M641" s="5">
        <v>0</v>
      </c>
      <c r="N641" s="5">
        <v>1180.3800000000001</v>
      </c>
      <c r="O641" s="5">
        <f t="shared" si="36"/>
        <v>1180.3800000000001</v>
      </c>
      <c r="P641" s="5">
        <v>0</v>
      </c>
      <c r="Q641" s="5">
        <f t="shared" si="37"/>
        <v>1180.3800000000001</v>
      </c>
      <c r="R641" s="5">
        <v>843.12</v>
      </c>
      <c r="S641" s="5">
        <v>0</v>
      </c>
      <c r="T641" s="5">
        <v>0</v>
      </c>
      <c r="U641" s="5">
        <f t="shared" si="38"/>
        <v>1180.3800000000001</v>
      </c>
      <c r="V641" s="5">
        <f t="shared" si="39"/>
        <v>1180.3800000000001</v>
      </c>
      <c r="W641" s="5">
        <v>337.26</v>
      </c>
      <c r="X641" t="s">
        <v>115</v>
      </c>
    </row>
    <row r="642" spans="1:24" x14ac:dyDescent="0.2">
      <c r="A642" t="s">
        <v>0</v>
      </c>
      <c r="B642" t="s">
        <v>1</v>
      </c>
      <c r="C642" t="s">
        <v>2</v>
      </c>
      <c r="D642" t="s">
        <v>3</v>
      </c>
      <c r="E642" t="s">
        <v>4</v>
      </c>
      <c r="F642" t="s">
        <v>368</v>
      </c>
      <c r="G642" t="s">
        <v>369</v>
      </c>
      <c r="H642" t="s">
        <v>110</v>
      </c>
      <c r="I642" t="s">
        <v>111</v>
      </c>
      <c r="J642" t="s">
        <v>97</v>
      </c>
      <c r="K642" t="s">
        <v>108</v>
      </c>
      <c r="L642" t="s">
        <v>44</v>
      </c>
      <c r="M642" s="5">
        <v>0</v>
      </c>
      <c r="N642" s="5">
        <v>777.58</v>
      </c>
      <c r="O642" s="5">
        <f t="shared" si="36"/>
        <v>777.58</v>
      </c>
      <c r="P642" s="5">
        <v>0</v>
      </c>
      <c r="Q642" s="5">
        <f t="shared" si="37"/>
        <v>777.58</v>
      </c>
      <c r="R642" s="5">
        <v>555.41999999999996</v>
      </c>
      <c r="S642" s="5">
        <v>0</v>
      </c>
      <c r="T642" s="5">
        <v>0</v>
      </c>
      <c r="U642" s="5">
        <f t="shared" si="38"/>
        <v>777.58</v>
      </c>
      <c r="V642" s="5">
        <f t="shared" si="39"/>
        <v>777.58</v>
      </c>
      <c r="W642" s="5">
        <v>222.16</v>
      </c>
      <c r="X642" t="s">
        <v>116</v>
      </c>
    </row>
    <row r="643" spans="1:24" x14ac:dyDescent="0.2">
      <c r="A643" t="s">
        <v>0</v>
      </c>
      <c r="B643" t="s">
        <v>1</v>
      </c>
      <c r="C643" t="s">
        <v>2</v>
      </c>
      <c r="D643" t="s">
        <v>3</v>
      </c>
      <c r="E643" t="s">
        <v>4</v>
      </c>
      <c r="F643" t="s">
        <v>368</v>
      </c>
      <c r="G643" t="s">
        <v>369</v>
      </c>
      <c r="H643" t="s">
        <v>95</v>
      </c>
      <c r="I643" t="s">
        <v>136</v>
      </c>
      <c r="J643" t="s">
        <v>121</v>
      </c>
      <c r="K643" t="s">
        <v>137</v>
      </c>
      <c r="L643" t="s">
        <v>44</v>
      </c>
      <c r="M643" s="5">
        <v>5000</v>
      </c>
      <c r="N643" s="5">
        <v>0</v>
      </c>
      <c r="O643" s="5">
        <f t="shared" ref="O643:O706" si="40">+M643+N643</f>
        <v>5000</v>
      </c>
      <c r="P643" s="5">
        <v>-5000</v>
      </c>
      <c r="Q643" s="5">
        <f t="shared" ref="Q643:Q706" si="41">+O643+P643</f>
        <v>0</v>
      </c>
      <c r="R643" s="5">
        <v>0</v>
      </c>
      <c r="S643" s="5">
        <v>0</v>
      </c>
      <c r="T643" s="5">
        <v>0</v>
      </c>
      <c r="U643" s="5">
        <f t="shared" ref="U643:U706" si="42">+O643-S643</f>
        <v>5000</v>
      </c>
      <c r="V643" s="5">
        <f t="shared" ref="V643:V706" si="43">+O643-T643</f>
        <v>5000</v>
      </c>
      <c r="W643" s="5">
        <v>0</v>
      </c>
      <c r="X643" t="s">
        <v>138</v>
      </c>
    </row>
    <row r="644" spans="1:24" x14ac:dyDescent="0.2">
      <c r="A644" t="s">
        <v>0</v>
      </c>
      <c r="B644" t="s">
        <v>1</v>
      </c>
      <c r="C644" t="s">
        <v>2</v>
      </c>
      <c r="D644" t="s">
        <v>3</v>
      </c>
      <c r="E644" t="s">
        <v>4</v>
      </c>
      <c r="F644" t="s">
        <v>368</v>
      </c>
      <c r="G644" t="s">
        <v>369</v>
      </c>
      <c r="H644" t="s">
        <v>95</v>
      </c>
      <c r="I644" t="s">
        <v>136</v>
      </c>
      <c r="J644" t="s">
        <v>121</v>
      </c>
      <c r="K644" t="s">
        <v>363</v>
      </c>
      <c r="L644" t="s">
        <v>44</v>
      </c>
      <c r="M644" s="5">
        <v>63199.360000000001</v>
      </c>
      <c r="N644" s="5">
        <v>-11331.6</v>
      </c>
      <c r="O644" s="5">
        <f t="shared" si="40"/>
        <v>51867.76</v>
      </c>
      <c r="P644" s="5">
        <v>-51867.76</v>
      </c>
      <c r="Q644" s="5">
        <f t="shared" si="41"/>
        <v>0</v>
      </c>
      <c r="R644" s="5">
        <v>0</v>
      </c>
      <c r="S644" s="5">
        <v>0</v>
      </c>
      <c r="T644" s="5">
        <v>0</v>
      </c>
      <c r="U644" s="5">
        <f t="shared" si="42"/>
        <v>51867.76</v>
      </c>
      <c r="V644" s="5">
        <f t="shared" si="43"/>
        <v>51867.76</v>
      </c>
      <c r="W644" s="5">
        <v>0</v>
      </c>
      <c r="X644" t="s">
        <v>364</v>
      </c>
    </row>
    <row r="645" spans="1:24" x14ac:dyDescent="0.2">
      <c r="A645" t="s">
        <v>0</v>
      </c>
      <c r="B645" t="s">
        <v>1</v>
      </c>
      <c r="C645" t="s">
        <v>2</v>
      </c>
      <c r="D645" t="s">
        <v>3</v>
      </c>
      <c r="E645" t="s">
        <v>4</v>
      </c>
      <c r="F645" t="s">
        <v>368</v>
      </c>
      <c r="G645" t="s">
        <v>369</v>
      </c>
      <c r="H645" t="s">
        <v>95</v>
      </c>
      <c r="I645" t="s">
        <v>136</v>
      </c>
      <c r="J645" t="s">
        <v>121</v>
      </c>
      <c r="K645" t="s">
        <v>145</v>
      </c>
      <c r="L645" t="s">
        <v>44</v>
      </c>
      <c r="M645" s="5">
        <v>5000</v>
      </c>
      <c r="N645" s="5">
        <v>0</v>
      </c>
      <c r="O645" s="5">
        <f t="shared" si="40"/>
        <v>5000</v>
      </c>
      <c r="P645" s="5">
        <v>-5000</v>
      </c>
      <c r="Q645" s="5">
        <f t="shared" si="41"/>
        <v>0</v>
      </c>
      <c r="R645" s="5">
        <v>0</v>
      </c>
      <c r="S645" s="5">
        <v>0</v>
      </c>
      <c r="T645" s="5">
        <v>0</v>
      </c>
      <c r="U645" s="5">
        <f t="shared" si="42"/>
        <v>5000</v>
      </c>
      <c r="V645" s="5">
        <f t="shared" si="43"/>
        <v>5000</v>
      </c>
      <c r="W645" s="5">
        <v>0</v>
      </c>
      <c r="X645" t="s">
        <v>146</v>
      </c>
    </row>
    <row r="646" spans="1:24" x14ac:dyDescent="0.2">
      <c r="A646" t="s">
        <v>0</v>
      </c>
      <c r="B646" t="s">
        <v>1</v>
      </c>
      <c r="C646" t="s">
        <v>2</v>
      </c>
      <c r="D646" t="s">
        <v>3</v>
      </c>
      <c r="E646" t="s">
        <v>4</v>
      </c>
      <c r="F646" t="s">
        <v>368</v>
      </c>
      <c r="G646" t="s">
        <v>369</v>
      </c>
      <c r="H646" t="s">
        <v>95</v>
      </c>
      <c r="I646" t="s">
        <v>136</v>
      </c>
      <c r="J646" t="s">
        <v>121</v>
      </c>
      <c r="K646" t="s">
        <v>155</v>
      </c>
      <c r="L646" t="s">
        <v>44</v>
      </c>
      <c r="M646" s="5">
        <v>3440</v>
      </c>
      <c r="N646" s="5">
        <v>0</v>
      </c>
      <c r="O646" s="5">
        <f t="shared" si="40"/>
        <v>3440</v>
      </c>
      <c r="P646" s="5">
        <v>-3440</v>
      </c>
      <c r="Q646" s="5">
        <f t="shared" si="41"/>
        <v>0</v>
      </c>
      <c r="R646" s="5">
        <v>0</v>
      </c>
      <c r="S646" s="5">
        <v>0</v>
      </c>
      <c r="T646" s="5">
        <v>0</v>
      </c>
      <c r="U646" s="5">
        <f t="shared" si="42"/>
        <v>3440</v>
      </c>
      <c r="V646" s="5">
        <f t="shared" si="43"/>
        <v>3440</v>
      </c>
      <c r="W646" s="5">
        <v>0</v>
      </c>
      <c r="X646" t="s">
        <v>156</v>
      </c>
    </row>
    <row r="647" spans="1:24" x14ac:dyDescent="0.2">
      <c r="A647" t="s">
        <v>0</v>
      </c>
      <c r="B647" t="s">
        <v>1</v>
      </c>
      <c r="C647" t="s">
        <v>2</v>
      </c>
      <c r="D647" t="s">
        <v>3</v>
      </c>
      <c r="E647" t="s">
        <v>4</v>
      </c>
      <c r="F647" t="s">
        <v>368</v>
      </c>
      <c r="G647" t="s">
        <v>369</v>
      </c>
      <c r="H647" t="s">
        <v>95</v>
      </c>
      <c r="I647" t="s">
        <v>148</v>
      </c>
      <c r="J647" t="s">
        <v>121</v>
      </c>
      <c r="K647" t="s">
        <v>137</v>
      </c>
      <c r="L647" t="s">
        <v>44</v>
      </c>
      <c r="M647" s="5">
        <v>46491.57</v>
      </c>
      <c r="N647" s="5">
        <v>0</v>
      </c>
      <c r="O647" s="5">
        <f t="shared" si="40"/>
        <v>46491.57</v>
      </c>
      <c r="P647" s="5">
        <v>-46491.57</v>
      </c>
      <c r="Q647" s="5">
        <f t="shared" si="41"/>
        <v>0</v>
      </c>
      <c r="R647" s="5">
        <v>0</v>
      </c>
      <c r="S647" s="5">
        <v>0</v>
      </c>
      <c r="T647" s="5">
        <v>0</v>
      </c>
      <c r="U647" s="5">
        <f t="shared" si="42"/>
        <v>46491.57</v>
      </c>
      <c r="V647" s="5">
        <f t="shared" si="43"/>
        <v>46491.57</v>
      </c>
      <c r="W647" s="5">
        <v>0</v>
      </c>
      <c r="X647" t="s">
        <v>138</v>
      </c>
    </row>
    <row r="648" spans="1:24" x14ac:dyDescent="0.2">
      <c r="A648" t="s">
        <v>0</v>
      </c>
      <c r="B648" t="s">
        <v>1</v>
      </c>
      <c r="C648" t="s">
        <v>2</v>
      </c>
      <c r="D648" t="s">
        <v>3</v>
      </c>
      <c r="E648" t="s">
        <v>4</v>
      </c>
      <c r="F648" t="s">
        <v>368</v>
      </c>
      <c r="G648" t="s">
        <v>369</v>
      </c>
      <c r="H648" t="s">
        <v>95</v>
      </c>
      <c r="I648" t="s">
        <v>148</v>
      </c>
      <c r="J648" t="s">
        <v>121</v>
      </c>
      <c r="K648" t="s">
        <v>145</v>
      </c>
      <c r="L648" t="s">
        <v>44</v>
      </c>
      <c r="M648" s="5">
        <v>15000</v>
      </c>
      <c r="N648" s="5">
        <v>0</v>
      </c>
      <c r="O648" s="5">
        <f t="shared" si="40"/>
        <v>15000</v>
      </c>
      <c r="P648" s="5">
        <v>-15000</v>
      </c>
      <c r="Q648" s="5">
        <f t="shared" si="41"/>
        <v>0</v>
      </c>
      <c r="R648" s="5">
        <v>0</v>
      </c>
      <c r="S648" s="5">
        <v>0</v>
      </c>
      <c r="T648" s="5">
        <v>0</v>
      </c>
      <c r="U648" s="5">
        <f t="shared" si="42"/>
        <v>15000</v>
      </c>
      <c r="V648" s="5">
        <f t="shared" si="43"/>
        <v>15000</v>
      </c>
      <c r="W648" s="5">
        <v>0</v>
      </c>
      <c r="X648" t="s">
        <v>146</v>
      </c>
    </row>
    <row r="649" spans="1:24" x14ac:dyDescent="0.2">
      <c r="A649" t="s">
        <v>0</v>
      </c>
      <c r="B649" t="s">
        <v>1</v>
      </c>
      <c r="C649" t="s">
        <v>2</v>
      </c>
      <c r="D649" t="s">
        <v>3</v>
      </c>
      <c r="E649" t="s">
        <v>4</v>
      </c>
      <c r="F649" t="s">
        <v>368</v>
      </c>
      <c r="G649" t="s">
        <v>369</v>
      </c>
      <c r="H649" t="s">
        <v>95</v>
      </c>
      <c r="I649" t="s">
        <v>148</v>
      </c>
      <c r="J649" t="s">
        <v>121</v>
      </c>
      <c r="K649" t="s">
        <v>178</v>
      </c>
      <c r="L649" t="s">
        <v>44</v>
      </c>
      <c r="M649" s="5">
        <v>10000</v>
      </c>
      <c r="N649" s="5">
        <v>0</v>
      </c>
      <c r="O649" s="5">
        <f t="shared" si="40"/>
        <v>10000</v>
      </c>
      <c r="P649" s="5">
        <v>-10000</v>
      </c>
      <c r="Q649" s="5">
        <f t="shared" si="41"/>
        <v>0</v>
      </c>
      <c r="R649" s="5">
        <v>0</v>
      </c>
      <c r="S649" s="5">
        <v>0</v>
      </c>
      <c r="T649" s="5">
        <v>0</v>
      </c>
      <c r="U649" s="5">
        <f t="shared" si="42"/>
        <v>10000</v>
      </c>
      <c r="V649" s="5">
        <f t="shared" si="43"/>
        <v>10000</v>
      </c>
      <c r="W649" s="5">
        <v>0</v>
      </c>
      <c r="X649" t="s">
        <v>179</v>
      </c>
    </row>
    <row r="650" spans="1:24" x14ac:dyDescent="0.2">
      <c r="A650" t="s">
        <v>0</v>
      </c>
      <c r="B650" t="s">
        <v>1</v>
      </c>
      <c r="C650" t="s">
        <v>2</v>
      </c>
      <c r="D650" t="s">
        <v>3</v>
      </c>
      <c r="E650" t="s">
        <v>4</v>
      </c>
      <c r="F650" t="s">
        <v>368</v>
      </c>
      <c r="G650" t="s">
        <v>369</v>
      </c>
      <c r="H650" t="s">
        <v>95</v>
      </c>
      <c r="I650" t="s">
        <v>148</v>
      </c>
      <c r="J650" t="s">
        <v>121</v>
      </c>
      <c r="K650" t="s">
        <v>155</v>
      </c>
      <c r="L650" t="s">
        <v>44</v>
      </c>
      <c r="M650" s="5">
        <v>5000</v>
      </c>
      <c r="N650" s="5">
        <v>0</v>
      </c>
      <c r="O650" s="5">
        <f t="shared" si="40"/>
        <v>5000</v>
      </c>
      <c r="P650" s="5">
        <v>-5000</v>
      </c>
      <c r="Q650" s="5">
        <f t="shared" si="41"/>
        <v>0</v>
      </c>
      <c r="R650" s="5">
        <v>0</v>
      </c>
      <c r="S650" s="5">
        <v>0</v>
      </c>
      <c r="T650" s="5">
        <v>0</v>
      </c>
      <c r="U650" s="5">
        <f t="shared" si="42"/>
        <v>5000</v>
      </c>
      <c r="V650" s="5">
        <f t="shared" si="43"/>
        <v>5000</v>
      </c>
      <c r="W650" s="5">
        <v>0</v>
      </c>
      <c r="X650" t="s">
        <v>156</v>
      </c>
    </row>
    <row r="651" spans="1:24" x14ac:dyDescent="0.2">
      <c r="A651" t="s">
        <v>0</v>
      </c>
      <c r="B651" t="s">
        <v>1</v>
      </c>
      <c r="C651" t="s">
        <v>2</v>
      </c>
      <c r="D651" t="s">
        <v>3</v>
      </c>
      <c r="E651" t="s">
        <v>4</v>
      </c>
      <c r="F651" t="s">
        <v>368</v>
      </c>
      <c r="G651" t="s">
        <v>369</v>
      </c>
      <c r="H651" t="s">
        <v>95</v>
      </c>
      <c r="I651" t="s">
        <v>154</v>
      </c>
      <c r="J651" t="s">
        <v>121</v>
      </c>
      <c r="K651" t="s">
        <v>145</v>
      </c>
      <c r="L651" t="s">
        <v>44</v>
      </c>
      <c r="M651" s="5">
        <v>4000</v>
      </c>
      <c r="N651" s="5">
        <v>0</v>
      </c>
      <c r="O651" s="5">
        <f t="shared" si="40"/>
        <v>4000</v>
      </c>
      <c r="P651" s="5">
        <v>-4000</v>
      </c>
      <c r="Q651" s="5">
        <f t="shared" si="41"/>
        <v>0</v>
      </c>
      <c r="R651" s="5">
        <v>0</v>
      </c>
      <c r="S651" s="5">
        <v>0</v>
      </c>
      <c r="T651" s="5">
        <v>0</v>
      </c>
      <c r="U651" s="5">
        <f t="shared" si="42"/>
        <v>4000</v>
      </c>
      <c r="V651" s="5">
        <f t="shared" si="43"/>
        <v>4000</v>
      </c>
      <c r="W651" s="5">
        <v>0</v>
      </c>
      <c r="X651" t="s">
        <v>146</v>
      </c>
    </row>
    <row r="652" spans="1:24" x14ac:dyDescent="0.2">
      <c r="A652" t="s">
        <v>0</v>
      </c>
      <c r="B652" t="s">
        <v>1</v>
      </c>
      <c r="C652" t="s">
        <v>2</v>
      </c>
      <c r="D652" t="s">
        <v>3</v>
      </c>
      <c r="E652" t="s">
        <v>4</v>
      </c>
      <c r="F652" t="s">
        <v>368</v>
      </c>
      <c r="G652" t="s">
        <v>369</v>
      </c>
      <c r="H652" t="s">
        <v>95</v>
      </c>
      <c r="I652" t="s">
        <v>96</v>
      </c>
      <c r="J652" t="s">
        <v>121</v>
      </c>
      <c r="K652" t="s">
        <v>149</v>
      </c>
      <c r="L652" t="s">
        <v>44</v>
      </c>
      <c r="M652" s="5">
        <v>1000</v>
      </c>
      <c r="N652" s="5">
        <v>3000</v>
      </c>
      <c r="O652" s="5">
        <f t="shared" si="40"/>
        <v>4000</v>
      </c>
      <c r="P652" s="5">
        <v>-4000</v>
      </c>
      <c r="Q652" s="5">
        <f t="shared" si="41"/>
        <v>0</v>
      </c>
      <c r="R652" s="5">
        <v>0</v>
      </c>
      <c r="S652" s="5">
        <v>0</v>
      </c>
      <c r="T652" s="5">
        <v>0</v>
      </c>
      <c r="U652" s="5">
        <f t="shared" si="42"/>
        <v>4000</v>
      </c>
      <c r="V652" s="5">
        <f t="shared" si="43"/>
        <v>4000</v>
      </c>
      <c r="W652" s="5">
        <v>0</v>
      </c>
      <c r="X652" t="s">
        <v>150</v>
      </c>
    </row>
    <row r="653" spans="1:24" x14ac:dyDescent="0.2">
      <c r="A653" t="s">
        <v>0</v>
      </c>
      <c r="B653" t="s">
        <v>1</v>
      </c>
      <c r="C653" t="s">
        <v>2</v>
      </c>
      <c r="D653" t="s">
        <v>3</v>
      </c>
      <c r="E653" t="s">
        <v>4</v>
      </c>
      <c r="F653" t="s">
        <v>368</v>
      </c>
      <c r="G653" t="s">
        <v>369</v>
      </c>
      <c r="H653" t="s">
        <v>95</v>
      </c>
      <c r="I653" t="s">
        <v>96</v>
      </c>
      <c r="J653" t="s">
        <v>121</v>
      </c>
      <c r="K653" t="s">
        <v>161</v>
      </c>
      <c r="L653" t="s">
        <v>44</v>
      </c>
      <c r="M653" s="5">
        <v>52000</v>
      </c>
      <c r="N653" s="5">
        <v>0</v>
      </c>
      <c r="O653" s="5">
        <f t="shared" si="40"/>
        <v>52000</v>
      </c>
      <c r="P653" s="5">
        <v>-52000</v>
      </c>
      <c r="Q653" s="5">
        <f t="shared" si="41"/>
        <v>0</v>
      </c>
      <c r="R653" s="5">
        <v>0</v>
      </c>
      <c r="S653" s="5">
        <v>0</v>
      </c>
      <c r="T653" s="5">
        <v>0</v>
      </c>
      <c r="U653" s="5">
        <f t="shared" si="42"/>
        <v>52000</v>
      </c>
      <c r="V653" s="5">
        <f t="shared" si="43"/>
        <v>52000</v>
      </c>
      <c r="W653" s="5">
        <v>0</v>
      </c>
      <c r="X653" t="s">
        <v>162</v>
      </c>
    </row>
    <row r="654" spans="1:24" x14ac:dyDescent="0.2">
      <c r="A654" t="s">
        <v>0</v>
      </c>
      <c r="B654" t="s">
        <v>1</v>
      </c>
      <c r="C654" t="s">
        <v>2</v>
      </c>
      <c r="D654" t="s">
        <v>3</v>
      </c>
      <c r="E654" t="s">
        <v>4</v>
      </c>
      <c r="F654" t="s">
        <v>368</v>
      </c>
      <c r="G654" t="s">
        <v>369</v>
      </c>
      <c r="H654" t="s">
        <v>95</v>
      </c>
      <c r="I654" t="s">
        <v>96</v>
      </c>
      <c r="J654" t="s">
        <v>121</v>
      </c>
      <c r="K654" t="s">
        <v>145</v>
      </c>
      <c r="L654" t="s">
        <v>44</v>
      </c>
      <c r="M654" s="5">
        <v>4000</v>
      </c>
      <c r="N654" s="5">
        <v>0</v>
      </c>
      <c r="O654" s="5">
        <f t="shared" si="40"/>
        <v>4000</v>
      </c>
      <c r="P654" s="5">
        <v>-4000</v>
      </c>
      <c r="Q654" s="5">
        <f t="shared" si="41"/>
        <v>0</v>
      </c>
      <c r="R654" s="5">
        <v>0</v>
      </c>
      <c r="S654" s="5">
        <v>0</v>
      </c>
      <c r="T654" s="5">
        <v>0</v>
      </c>
      <c r="U654" s="5">
        <f t="shared" si="42"/>
        <v>4000</v>
      </c>
      <c r="V654" s="5">
        <f t="shared" si="43"/>
        <v>4000</v>
      </c>
      <c r="W654" s="5">
        <v>0</v>
      </c>
      <c r="X654" t="s">
        <v>146</v>
      </c>
    </row>
    <row r="655" spans="1:24" x14ac:dyDescent="0.2">
      <c r="A655" t="s">
        <v>0</v>
      </c>
      <c r="B655" t="s">
        <v>1</v>
      </c>
      <c r="C655" t="s">
        <v>2</v>
      </c>
      <c r="D655" t="s">
        <v>3</v>
      </c>
      <c r="E655" t="s">
        <v>4</v>
      </c>
      <c r="F655" t="s">
        <v>368</v>
      </c>
      <c r="G655" t="s">
        <v>369</v>
      </c>
      <c r="H655" t="s">
        <v>95</v>
      </c>
      <c r="I655" t="s">
        <v>96</v>
      </c>
      <c r="J655" t="s">
        <v>121</v>
      </c>
      <c r="K655" t="s">
        <v>130</v>
      </c>
      <c r="L655" t="s">
        <v>44</v>
      </c>
      <c r="M655" s="5">
        <v>500</v>
      </c>
      <c r="N655" s="5">
        <v>-500</v>
      </c>
      <c r="O655" s="5">
        <f t="shared" si="40"/>
        <v>0</v>
      </c>
      <c r="P655" s="5">
        <v>0</v>
      </c>
      <c r="Q655" s="5">
        <f t="shared" si="41"/>
        <v>0</v>
      </c>
      <c r="R655" s="5">
        <v>0</v>
      </c>
      <c r="S655" s="5">
        <v>0</v>
      </c>
      <c r="T655" s="5">
        <v>0</v>
      </c>
      <c r="U655" s="5">
        <f t="shared" si="42"/>
        <v>0</v>
      </c>
      <c r="V655" s="5">
        <f t="shared" si="43"/>
        <v>0</v>
      </c>
      <c r="W655" s="5">
        <v>0</v>
      </c>
      <c r="X655" t="s">
        <v>165</v>
      </c>
    </row>
    <row r="656" spans="1:24" x14ac:dyDescent="0.2">
      <c r="A656" t="s">
        <v>0</v>
      </c>
      <c r="B656" t="s">
        <v>1</v>
      </c>
      <c r="C656" t="s">
        <v>2</v>
      </c>
      <c r="D656" t="s">
        <v>3</v>
      </c>
      <c r="E656" t="s">
        <v>4</v>
      </c>
      <c r="F656" t="s">
        <v>368</v>
      </c>
      <c r="G656" t="s">
        <v>369</v>
      </c>
      <c r="H656" t="s">
        <v>95</v>
      </c>
      <c r="I656" t="s">
        <v>96</v>
      </c>
      <c r="J656" t="s">
        <v>121</v>
      </c>
      <c r="K656" t="s">
        <v>155</v>
      </c>
      <c r="L656" t="s">
        <v>44</v>
      </c>
      <c r="M656" s="5">
        <v>1000</v>
      </c>
      <c r="N656" s="5">
        <v>-1000</v>
      </c>
      <c r="O656" s="5">
        <f t="shared" si="40"/>
        <v>0</v>
      </c>
      <c r="P656" s="5">
        <v>0</v>
      </c>
      <c r="Q656" s="5">
        <f t="shared" si="41"/>
        <v>0</v>
      </c>
      <c r="R656" s="5">
        <v>0</v>
      </c>
      <c r="S656" s="5">
        <v>0</v>
      </c>
      <c r="T656" s="5">
        <v>0</v>
      </c>
      <c r="U656" s="5">
        <f t="shared" si="42"/>
        <v>0</v>
      </c>
      <c r="V656" s="5">
        <f t="shared" si="43"/>
        <v>0</v>
      </c>
      <c r="W656" s="5">
        <v>0</v>
      </c>
      <c r="X656" t="s">
        <v>156</v>
      </c>
    </row>
    <row r="657" spans="1:24" x14ac:dyDescent="0.2">
      <c r="A657" t="s">
        <v>0</v>
      </c>
      <c r="B657" t="s">
        <v>1</v>
      </c>
      <c r="C657" t="s">
        <v>2</v>
      </c>
      <c r="D657" t="s">
        <v>3</v>
      </c>
      <c r="E657" t="s">
        <v>4</v>
      </c>
      <c r="F657" t="s">
        <v>368</v>
      </c>
      <c r="G657" t="s">
        <v>369</v>
      </c>
      <c r="H657" t="s">
        <v>95</v>
      </c>
      <c r="I657" t="s">
        <v>96</v>
      </c>
      <c r="J657" t="s">
        <v>121</v>
      </c>
      <c r="K657" t="s">
        <v>134</v>
      </c>
      <c r="L657" t="s">
        <v>44</v>
      </c>
      <c r="M657" s="5">
        <v>300</v>
      </c>
      <c r="N657" s="5">
        <v>-300</v>
      </c>
      <c r="O657" s="5">
        <f t="shared" si="40"/>
        <v>0</v>
      </c>
      <c r="P657" s="5">
        <v>0</v>
      </c>
      <c r="Q657" s="5">
        <f t="shared" si="41"/>
        <v>0</v>
      </c>
      <c r="R657" s="5">
        <v>0</v>
      </c>
      <c r="S657" s="5">
        <v>0</v>
      </c>
      <c r="T657" s="5">
        <v>0</v>
      </c>
      <c r="U657" s="5">
        <f t="shared" si="42"/>
        <v>0</v>
      </c>
      <c r="V657" s="5">
        <f t="shared" si="43"/>
        <v>0</v>
      </c>
      <c r="W657" s="5">
        <v>0</v>
      </c>
      <c r="X657" t="s">
        <v>376</v>
      </c>
    </row>
    <row r="658" spans="1:24" x14ac:dyDescent="0.2">
      <c r="A658" t="s">
        <v>0</v>
      </c>
      <c r="B658" t="s">
        <v>1</v>
      </c>
      <c r="C658" t="s">
        <v>2</v>
      </c>
      <c r="D658" t="s">
        <v>3</v>
      </c>
      <c r="E658" t="s">
        <v>4</v>
      </c>
      <c r="F658" t="s">
        <v>368</v>
      </c>
      <c r="G658" t="s">
        <v>369</v>
      </c>
      <c r="H658" t="s">
        <v>95</v>
      </c>
      <c r="I658" t="s">
        <v>177</v>
      </c>
      <c r="J658" t="s">
        <v>121</v>
      </c>
      <c r="K658" t="s">
        <v>151</v>
      </c>
      <c r="L658" t="s">
        <v>44</v>
      </c>
      <c r="M658" s="5">
        <v>48000</v>
      </c>
      <c r="N658" s="5">
        <v>0</v>
      </c>
      <c r="O658" s="5">
        <f t="shared" si="40"/>
        <v>48000</v>
      </c>
      <c r="P658" s="5">
        <v>-48000</v>
      </c>
      <c r="Q658" s="5">
        <f t="shared" si="41"/>
        <v>0</v>
      </c>
      <c r="R658" s="5">
        <v>0</v>
      </c>
      <c r="S658" s="5">
        <v>0</v>
      </c>
      <c r="T658" s="5">
        <v>0</v>
      </c>
      <c r="U658" s="5">
        <f t="shared" si="42"/>
        <v>48000</v>
      </c>
      <c r="V658" s="5">
        <f t="shared" si="43"/>
        <v>48000</v>
      </c>
      <c r="W658" s="5">
        <v>0</v>
      </c>
      <c r="X658" t="s">
        <v>152</v>
      </c>
    </row>
    <row r="659" spans="1:24" x14ac:dyDescent="0.2">
      <c r="A659" t="s">
        <v>0</v>
      </c>
      <c r="B659" t="s">
        <v>1</v>
      </c>
      <c r="C659" t="s">
        <v>2</v>
      </c>
      <c r="D659" t="s">
        <v>3</v>
      </c>
      <c r="E659" t="s">
        <v>4</v>
      </c>
      <c r="F659" t="s">
        <v>368</v>
      </c>
      <c r="G659" t="s">
        <v>369</v>
      </c>
      <c r="H659" t="s">
        <v>95</v>
      </c>
      <c r="I659" t="s">
        <v>177</v>
      </c>
      <c r="J659" t="s">
        <v>121</v>
      </c>
      <c r="K659" t="s">
        <v>124</v>
      </c>
      <c r="L659" t="s">
        <v>44</v>
      </c>
      <c r="M659" s="5">
        <v>13000</v>
      </c>
      <c r="N659" s="5">
        <v>0</v>
      </c>
      <c r="O659" s="5">
        <f t="shared" si="40"/>
        <v>13000</v>
      </c>
      <c r="P659" s="5">
        <v>-13000</v>
      </c>
      <c r="Q659" s="5">
        <f t="shared" si="41"/>
        <v>0</v>
      </c>
      <c r="R659" s="5">
        <v>0</v>
      </c>
      <c r="S659" s="5">
        <v>0</v>
      </c>
      <c r="T659" s="5">
        <v>0</v>
      </c>
      <c r="U659" s="5">
        <f t="shared" si="42"/>
        <v>13000</v>
      </c>
      <c r="V659" s="5">
        <f t="shared" si="43"/>
        <v>13000</v>
      </c>
      <c r="W659" s="5">
        <v>0</v>
      </c>
      <c r="X659" t="s">
        <v>153</v>
      </c>
    </row>
    <row r="660" spans="1:24" x14ac:dyDescent="0.2">
      <c r="A660" t="s">
        <v>0</v>
      </c>
      <c r="B660" t="s">
        <v>1</v>
      </c>
      <c r="C660" t="s">
        <v>2</v>
      </c>
      <c r="D660" t="s">
        <v>3</v>
      </c>
      <c r="E660" t="s">
        <v>4</v>
      </c>
      <c r="F660" t="s">
        <v>368</v>
      </c>
      <c r="G660" t="s">
        <v>369</v>
      </c>
      <c r="H660" t="s">
        <v>95</v>
      </c>
      <c r="I660" t="s">
        <v>177</v>
      </c>
      <c r="J660" t="s">
        <v>121</v>
      </c>
      <c r="K660" t="s">
        <v>145</v>
      </c>
      <c r="L660" t="s">
        <v>44</v>
      </c>
      <c r="M660" s="5">
        <v>7000</v>
      </c>
      <c r="N660" s="5">
        <v>0</v>
      </c>
      <c r="O660" s="5">
        <f t="shared" si="40"/>
        <v>7000</v>
      </c>
      <c r="P660" s="5">
        <v>-7000</v>
      </c>
      <c r="Q660" s="5">
        <f t="shared" si="41"/>
        <v>0</v>
      </c>
      <c r="R660" s="5">
        <v>0</v>
      </c>
      <c r="S660" s="5">
        <v>0</v>
      </c>
      <c r="T660" s="5">
        <v>0</v>
      </c>
      <c r="U660" s="5">
        <f t="shared" si="42"/>
        <v>7000</v>
      </c>
      <c r="V660" s="5">
        <f t="shared" si="43"/>
        <v>7000</v>
      </c>
      <c r="W660" s="5">
        <v>0</v>
      </c>
      <c r="X660" t="s">
        <v>146</v>
      </c>
    </row>
    <row r="661" spans="1:24" x14ac:dyDescent="0.2">
      <c r="A661" t="s">
        <v>0</v>
      </c>
      <c r="B661" t="s">
        <v>1</v>
      </c>
      <c r="C661" t="s">
        <v>2</v>
      </c>
      <c r="D661" t="s">
        <v>3</v>
      </c>
      <c r="E661" t="s">
        <v>4</v>
      </c>
      <c r="F661" t="s">
        <v>368</v>
      </c>
      <c r="G661" t="s">
        <v>369</v>
      </c>
      <c r="H661" t="s">
        <v>95</v>
      </c>
      <c r="I661" t="s">
        <v>177</v>
      </c>
      <c r="J661" t="s">
        <v>121</v>
      </c>
      <c r="K661" t="s">
        <v>178</v>
      </c>
      <c r="L661" t="s">
        <v>44</v>
      </c>
      <c r="M661" s="5">
        <v>25331.05</v>
      </c>
      <c r="N661" s="5">
        <v>0</v>
      </c>
      <c r="O661" s="5">
        <f t="shared" si="40"/>
        <v>25331.05</v>
      </c>
      <c r="P661" s="5">
        <v>-25331.05</v>
      </c>
      <c r="Q661" s="5">
        <f t="shared" si="41"/>
        <v>0</v>
      </c>
      <c r="R661" s="5">
        <v>0</v>
      </c>
      <c r="S661" s="5">
        <v>0</v>
      </c>
      <c r="T661" s="5">
        <v>0</v>
      </c>
      <c r="U661" s="5">
        <f t="shared" si="42"/>
        <v>25331.05</v>
      </c>
      <c r="V661" s="5">
        <f t="shared" si="43"/>
        <v>25331.05</v>
      </c>
      <c r="W661" s="5">
        <v>0</v>
      </c>
      <c r="X661" t="s">
        <v>179</v>
      </c>
    </row>
    <row r="662" spans="1:24" x14ac:dyDescent="0.2">
      <c r="A662" t="s">
        <v>0</v>
      </c>
      <c r="B662" t="s">
        <v>1</v>
      </c>
      <c r="C662" t="s">
        <v>2</v>
      </c>
      <c r="D662" t="s">
        <v>3</v>
      </c>
      <c r="E662" t="s">
        <v>4</v>
      </c>
      <c r="F662" t="s">
        <v>368</v>
      </c>
      <c r="G662" t="s">
        <v>369</v>
      </c>
      <c r="H662" t="s">
        <v>95</v>
      </c>
      <c r="I662" t="s">
        <v>177</v>
      </c>
      <c r="J662" t="s">
        <v>121</v>
      </c>
      <c r="K662" t="s">
        <v>155</v>
      </c>
      <c r="L662" t="s">
        <v>44</v>
      </c>
      <c r="M662" s="5">
        <v>6000</v>
      </c>
      <c r="N662" s="5">
        <v>0</v>
      </c>
      <c r="O662" s="5">
        <f t="shared" si="40"/>
        <v>6000</v>
      </c>
      <c r="P662" s="5">
        <v>-6000</v>
      </c>
      <c r="Q662" s="5">
        <f t="shared" si="41"/>
        <v>0</v>
      </c>
      <c r="R662" s="5">
        <v>0</v>
      </c>
      <c r="S662" s="5">
        <v>0</v>
      </c>
      <c r="T662" s="5">
        <v>0</v>
      </c>
      <c r="U662" s="5">
        <f t="shared" si="42"/>
        <v>6000</v>
      </c>
      <c r="V662" s="5">
        <f t="shared" si="43"/>
        <v>6000</v>
      </c>
      <c r="W662" s="5">
        <v>0</v>
      </c>
      <c r="X662" t="s">
        <v>156</v>
      </c>
    </row>
    <row r="663" spans="1:24" x14ac:dyDescent="0.2">
      <c r="A663" t="s">
        <v>0</v>
      </c>
      <c r="B663" t="s">
        <v>1</v>
      </c>
      <c r="C663" t="s">
        <v>2</v>
      </c>
      <c r="D663" t="s">
        <v>3</v>
      </c>
      <c r="E663" t="s">
        <v>4</v>
      </c>
      <c r="F663" t="s">
        <v>368</v>
      </c>
      <c r="G663" t="s">
        <v>369</v>
      </c>
      <c r="H663" t="s">
        <v>180</v>
      </c>
      <c r="I663" t="s">
        <v>181</v>
      </c>
      <c r="J663" t="s">
        <v>121</v>
      </c>
      <c r="K663" t="s">
        <v>137</v>
      </c>
      <c r="L663" t="s">
        <v>44</v>
      </c>
      <c r="M663" s="5">
        <v>40000</v>
      </c>
      <c r="N663" s="5">
        <v>0</v>
      </c>
      <c r="O663" s="5">
        <f t="shared" si="40"/>
        <v>40000</v>
      </c>
      <c r="P663" s="5">
        <v>-40000</v>
      </c>
      <c r="Q663" s="5">
        <f t="shared" si="41"/>
        <v>0</v>
      </c>
      <c r="R663" s="5">
        <v>0</v>
      </c>
      <c r="S663" s="5">
        <v>0</v>
      </c>
      <c r="T663" s="5">
        <v>0</v>
      </c>
      <c r="U663" s="5">
        <f t="shared" si="42"/>
        <v>40000</v>
      </c>
      <c r="V663" s="5">
        <f t="shared" si="43"/>
        <v>40000</v>
      </c>
      <c r="W663" s="5">
        <v>0</v>
      </c>
      <c r="X663" t="s">
        <v>182</v>
      </c>
    </row>
    <row r="664" spans="1:24" x14ac:dyDescent="0.2">
      <c r="A664" t="s">
        <v>0</v>
      </c>
      <c r="B664" t="s">
        <v>1</v>
      </c>
      <c r="C664" t="s">
        <v>2</v>
      </c>
      <c r="D664" t="s">
        <v>3</v>
      </c>
      <c r="E664" t="s">
        <v>4</v>
      </c>
      <c r="F664" t="s">
        <v>368</v>
      </c>
      <c r="G664" t="s">
        <v>369</v>
      </c>
      <c r="H664" t="s">
        <v>180</v>
      </c>
      <c r="I664" t="s">
        <v>183</v>
      </c>
      <c r="J664" t="s">
        <v>121</v>
      </c>
      <c r="K664" t="s">
        <v>137</v>
      </c>
      <c r="L664" t="s">
        <v>44</v>
      </c>
      <c r="M664" s="5">
        <v>62000</v>
      </c>
      <c r="N664" s="5">
        <v>0</v>
      </c>
      <c r="O664" s="5">
        <f t="shared" si="40"/>
        <v>62000</v>
      </c>
      <c r="P664" s="5">
        <v>-62000</v>
      </c>
      <c r="Q664" s="5">
        <f t="shared" si="41"/>
        <v>0</v>
      </c>
      <c r="R664" s="5">
        <v>0</v>
      </c>
      <c r="S664" s="5">
        <v>0</v>
      </c>
      <c r="T664" s="5">
        <v>0</v>
      </c>
      <c r="U664" s="5">
        <f t="shared" si="42"/>
        <v>62000</v>
      </c>
      <c r="V664" s="5">
        <f t="shared" si="43"/>
        <v>62000</v>
      </c>
      <c r="W664" s="5">
        <v>0</v>
      </c>
      <c r="X664" t="s">
        <v>182</v>
      </c>
    </row>
    <row r="665" spans="1:24" x14ac:dyDescent="0.2">
      <c r="A665" t="s">
        <v>184</v>
      </c>
      <c r="B665" t="s">
        <v>185</v>
      </c>
      <c r="C665" t="s">
        <v>2</v>
      </c>
      <c r="D665" t="s">
        <v>3</v>
      </c>
      <c r="E665" t="s">
        <v>4</v>
      </c>
      <c r="F665" t="s">
        <v>368</v>
      </c>
      <c r="G665" t="s">
        <v>369</v>
      </c>
      <c r="H665" t="s">
        <v>186</v>
      </c>
      <c r="I665" t="s">
        <v>187</v>
      </c>
      <c r="J665" t="s">
        <v>121</v>
      </c>
      <c r="K665" t="s">
        <v>137</v>
      </c>
      <c r="L665" t="s">
        <v>44</v>
      </c>
      <c r="M665" s="5">
        <v>12500</v>
      </c>
      <c r="N665" s="5">
        <v>0</v>
      </c>
      <c r="O665" s="5">
        <f t="shared" si="40"/>
        <v>12500</v>
      </c>
      <c r="P665" s="5">
        <v>-12500</v>
      </c>
      <c r="Q665" s="5">
        <f t="shared" si="41"/>
        <v>0</v>
      </c>
      <c r="R665" s="5">
        <v>0</v>
      </c>
      <c r="S665" s="5">
        <v>0</v>
      </c>
      <c r="T665" s="5">
        <v>0</v>
      </c>
      <c r="U665" s="5">
        <f t="shared" si="42"/>
        <v>12500</v>
      </c>
      <c r="V665" s="5">
        <f t="shared" si="43"/>
        <v>12500</v>
      </c>
      <c r="W665" s="5">
        <v>0</v>
      </c>
      <c r="X665" t="s">
        <v>313</v>
      </c>
    </row>
    <row r="666" spans="1:24" x14ac:dyDescent="0.2">
      <c r="A666" t="s">
        <v>184</v>
      </c>
      <c r="B666" t="s">
        <v>185</v>
      </c>
      <c r="C666" t="s">
        <v>2</v>
      </c>
      <c r="D666" t="s">
        <v>3</v>
      </c>
      <c r="E666" t="s">
        <v>4</v>
      </c>
      <c r="F666" t="s">
        <v>368</v>
      </c>
      <c r="G666" t="s">
        <v>369</v>
      </c>
      <c r="H666" t="s">
        <v>186</v>
      </c>
      <c r="I666" t="s">
        <v>187</v>
      </c>
      <c r="J666" t="s">
        <v>121</v>
      </c>
      <c r="K666" t="s">
        <v>145</v>
      </c>
      <c r="L666" t="s">
        <v>44</v>
      </c>
      <c r="M666" s="5">
        <v>15700</v>
      </c>
      <c r="N666" s="5">
        <v>0</v>
      </c>
      <c r="O666" s="5">
        <f t="shared" si="40"/>
        <v>15700</v>
      </c>
      <c r="P666" s="5">
        <v>-15700</v>
      </c>
      <c r="Q666" s="5">
        <f t="shared" si="41"/>
        <v>0</v>
      </c>
      <c r="R666" s="5">
        <v>0</v>
      </c>
      <c r="S666" s="5">
        <v>0</v>
      </c>
      <c r="T666" s="5">
        <v>0</v>
      </c>
      <c r="U666" s="5">
        <f t="shared" si="42"/>
        <v>15700</v>
      </c>
      <c r="V666" s="5">
        <f t="shared" si="43"/>
        <v>15700</v>
      </c>
      <c r="W666" s="5">
        <v>0</v>
      </c>
      <c r="X666" t="s">
        <v>193</v>
      </c>
    </row>
    <row r="667" spans="1:24" x14ac:dyDescent="0.2">
      <c r="A667" t="s">
        <v>184</v>
      </c>
      <c r="B667" t="s">
        <v>185</v>
      </c>
      <c r="C667" t="s">
        <v>2</v>
      </c>
      <c r="D667" t="s">
        <v>3</v>
      </c>
      <c r="E667" t="s">
        <v>4</v>
      </c>
      <c r="F667" t="s">
        <v>368</v>
      </c>
      <c r="G667" t="s">
        <v>369</v>
      </c>
      <c r="H667" t="s">
        <v>186</v>
      </c>
      <c r="I667" t="s">
        <v>187</v>
      </c>
      <c r="J667" t="s">
        <v>121</v>
      </c>
      <c r="K667" t="s">
        <v>130</v>
      </c>
      <c r="L667" t="s">
        <v>44</v>
      </c>
      <c r="M667" s="5">
        <v>1000</v>
      </c>
      <c r="N667" s="5">
        <v>0</v>
      </c>
      <c r="O667" s="5">
        <f t="shared" si="40"/>
        <v>1000</v>
      </c>
      <c r="P667" s="5">
        <v>-1000</v>
      </c>
      <c r="Q667" s="5">
        <f t="shared" si="41"/>
        <v>0</v>
      </c>
      <c r="R667" s="5">
        <v>0</v>
      </c>
      <c r="S667" s="5">
        <v>0</v>
      </c>
      <c r="T667" s="5">
        <v>0</v>
      </c>
      <c r="U667" s="5">
        <f t="shared" si="42"/>
        <v>1000</v>
      </c>
      <c r="V667" s="5">
        <f t="shared" si="43"/>
        <v>1000</v>
      </c>
      <c r="W667" s="5">
        <v>0</v>
      </c>
      <c r="X667" t="s">
        <v>377</v>
      </c>
    </row>
    <row r="668" spans="1:24" x14ac:dyDescent="0.2">
      <c r="A668" t="s">
        <v>184</v>
      </c>
      <c r="B668" t="s">
        <v>185</v>
      </c>
      <c r="C668" t="s">
        <v>2</v>
      </c>
      <c r="D668" t="s">
        <v>3</v>
      </c>
      <c r="E668" t="s">
        <v>4</v>
      </c>
      <c r="F668" t="s">
        <v>368</v>
      </c>
      <c r="G668" t="s">
        <v>369</v>
      </c>
      <c r="H668" t="s">
        <v>186</v>
      </c>
      <c r="I668" t="s">
        <v>187</v>
      </c>
      <c r="J668" t="s">
        <v>121</v>
      </c>
      <c r="K668" t="s">
        <v>132</v>
      </c>
      <c r="L668" t="s">
        <v>44</v>
      </c>
      <c r="M668" s="5">
        <v>5000</v>
      </c>
      <c r="N668" s="5">
        <v>0</v>
      </c>
      <c r="O668" s="5">
        <f t="shared" si="40"/>
        <v>5000</v>
      </c>
      <c r="P668" s="5">
        <v>0</v>
      </c>
      <c r="Q668" s="5">
        <f t="shared" si="41"/>
        <v>5000</v>
      </c>
      <c r="R668" s="5">
        <v>0</v>
      </c>
      <c r="S668" s="5">
        <v>0</v>
      </c>
      <c r="T668" s="5">
        <v>0</v>
      </c>
      <c r="U668" s="5">
        <f t="shared" si="42"/>
        <v>5000</v>
      </c>
      <c r="V668" s="5">
        <f t="shared" si="43"/>
        <v>5000</v>
      </c>
      <c r="W668" s="5">
        <v>5000</v>
      </c>
      <c r="X668" t="s">
        <v>194</v>
      </c>
    </row>
    <row r="669" spans="1:24" x14ac:dyDescent="0.2">
      <c r="A669" t="s">
        <v>0</v>
      </c>
      <c r="B669" t="s">
        <v>1</v>
      </c>
      <c r="C669" t="s">
        <v>2</v>
      </c>
      <c r="D669" t="s">
        <v>3</v>
      </c>
      <c r="E669" t="s">
        <v>4</v>
      </c>
      <c r="F669" t="s">
        <v>368</v>
      </c>
      <c r="G669" t="s">
        <v>369</v>
      </c>
      <c r="H669" t="s">
        <v>195</v>
      </c>
      <c r="I669" t="s">
        <v>196</v>
      </c>
      <c r="J669" t="s">
        <v>121</v>
      </c>
      <c r="K669" t="s">
        <v>149</v>
      </c>
      <c r="L669" t="s">
        <v>44</v>
      </c>
      <c r="M669" s="5">
        <v>8000</v>
      </c>
      <c r="N669" s="5">
        <v>0</v>
      </c>
      <c r="O669" s="5">
        <f t="shared" si="40"/>
        <v>8000</v>
      </c>
      <c r="P669" s="5">
        <v>-8000</v>
      </c>
      <c r="Q669" s="5">
        <f t="shared" si="41"/>
        <v>0</v>
      </c>
      <c r="R669" s="5">
        <v>0</v>
      </c>
      <c r="S669" s="5">
        <v>0</v>
      </c>
      <c r="T669" s="5">
        <v>0</v>
      </c>
      <c r="U669" s="5">
        <f t="shared" si="42"/>
        <v>8000</v>
      </c>
      <c r="V669" s="5">
        <f t="shared" si="43"/>
        <v>8000</v>
      </c>
      <c r="W669" s="5">
        <v>0</v>
      </c>
      <c r="X669" t="s">
        <v>378</v>
      </c>
    </row>
    <row r="670" spans="1:24" x14ac:dyDescent="0.2">
      <c r="A670" t="s">
        <v>0</v>
      </c>
      <c r="B670" t="s">
        <v>1</v>
      </c>
      <c r="C670" t="s">
        <v>2</v>
      </c>
      <c r="D670" t="s">
        <v>3</v>
      </c>
      <c r="E670" t="s">
        <v>4</v>
      </c>
      <c r="F670" t="s">
        <v>368</v>
      </c>
      <c r="G670" t="s">
        <v>369</v>
      </c>
      <c r="H670" t="s">
        <v>195</v>
      </c>
      <c r="I670" t="s">
        <v>196</v>
      </c>
      <c r="J670" t="s">
        <v>121</v>
      </c>
      <c r="K670" t="s">
        <v>137</v>
      </c>
      <c r="L670" t="s">
        <v>44</v>
      </c>
      <c r="M670" s="5">
        <v>10000</v>
      </c>
      <c r="N670" s="5">
        <v>0</v>
      </c>
      <c r="O670" s="5">
        <f t="shared" si="40"/>
        <v>10000</v>
      </c>
      <c r="P670" s="5">
        <v>-10000</v>
      </c>
      <c r="Q670" s="5">
        <f t="shared" si="41"/>
        <v>0</v>
      </c>
      <c r="R670" s="5">
        <v>0</v>
      </c>
      <c r="S670" s="5">
        <v>0</v>
      </c>
      <c r="T670" s="5">
        <v>0</v>
      </c>
      <c r="U670" s="5">
        <f t="shared" si="42"/>
        <v>10000</v>
      </c>
      <c r="V670" s="5">
        <f t="shared" si="43"/>
        <v>10000</v>
      </c>
      <c r="W670" s="5">
        <v>0</v>
      </c>
      <c r="X670" t="s">
        <v>197</v>
      </c>
    </row>
    <row r="671" spans="1:24" x14ac:dyDescent="0.2">
      <c r="A671" t="s">
        <v>0</v>
      </c>
      <c r="B671" t="s">
        <v>1</v>
      </c>
      <c r="C671" t="s">
        <v>2</v>
      </c>
      <c r="D671" t="s">
        <v>3</v>
      </c>
      <c r="E671" t="s">
        <v>4</v>
      </c>
      <c r="F671" t="s">
        <v>368</v>
      </c>
      <c r="G671" t="s">
        <v>369</v>
      </c>
      <c r="H671" t="s">
        <v>195</v>
      </c>
      <c r="I671" t="s">
        <v>196</v>
      </c>
      <c r="J671" t="s">
        <v>121</v>
      </c>
      <c r="K671" t="s">
        <v>151</v>
      </c>
      <c r="L671" t="s">
        <v>44</v>
      </c>
      <c r="M671" s="5">
        <v>4900</v>
      </c>
      <c r="N671" s="5">
        <v>0</v>
      </c>
      <c r="O671" s="5">
        <f t="shared" si="40"/>
        <v>4900</v>
      </c>
      <c r="P671" s="5">
        <v>-4900</v>
      </c>
      <c r="Q671" s="5">
        <f t="shared" si="41"/>
        <v>0</v>
      </c>
      <c r="R671" s="5">
        <v>0</v>
      </c>
      <c r="S671" s="5">
        <v>0</v>
      </c>
      <c r="T671" s="5">
        <v>0</v>
      </c>
      <c r="U671" s="5">
        <f t="shared" si="42"/>
        <v>4900</v>
      </c>
      <c r="V671" s="5">
        <f t="shared" si="43"/>
        <v>4900</v>
      </c>
      <c r="W671" s="5">
        <v>0</v>
      </c>
      <c r="X671" t="s">
        <v>336</v>
      </c>
    </row>
    <row r="672" spans="1:24" x14ac:dyDescent="0.2">
      <c r="A672" t="s">
        <v>0</v>
      </c>
      <c r="B672" t="s">
        <v>1</v>
      </c>
      <c r="C672" t="s">
        <v>2</v>
      </c>
      <c r="D672" t="s">
        <v>3</v>
      </c>
      <c r="E672" t="s">
        <v>4</v>
      </c>
      <c r="F672" t="s">
        <v>368</v>
      </c>
      <c r="G672" t="s">
        <v>369</v>
      </c>
      <c r="H672" t="s">
        <v>195</v>
      </c>
      <c r="I672" t="s">
        <v>196</v>
      </c>
      <c r="J672" t="s">
        <v>121</v>
      </c>
      <c r="K672" t="s">
        <v>128</v>
      </c>
      <c r="L672" t="s">
        <v>44</v>
      </c>
      <c r="M672" s="5">
        <v>14400</v>
      </c>
      <c r="N672" s="5">
        <v>0</v>
      </c>
      <c r="O672" s="5">
        <f t="shared" si="40"/>
        <v>14400</v>
      </c>
      <c r="P672" s="5">
        <v>-14400</v>
      </c>
      <c r="Q672" s="5">
        <f t="shared" si="41"/>
        <v>0</v>
      </c>
      <c r="R672" s="5">
        <v>0</v>
      </c>
      <c r="S672" s="5">
        <v>0</v>
      </c>
      <c r="T672" s="5">
        <v>0</v>
      </c>
      <c r="U672" s="5">
        <f t="shared" si="42"/>
        <v>14400</v>
      </c>
      <c r="V672" s="5">
        <f t="shared" si="43"/>
        <v>14400</v>
      </c>
      <c r="W672" s="5">
        <v>0</v>
      </c>
      <c r="X672" t="s">
        <v>338</v>
      </c>
    </row>
    <row r="673" spans="1:24" x14ac:dyDescent="0.2">
      <c r="A673" t="s">
        <v>0</v>
      </c>
      <c r="B673" t="s">
        <v>1</v>
      </c>
      <c r="C673" t="s">
        <v>2</v>
      </c>
      <c r="D673" t="s">
        <v>3</v>
      </c>
      <c r="E673" t="s">
        <v>4</v>
      </c>
      <c r="F673" t="s">
        <v>368</v>
      </c>
      <c r="G673" t="s">
        <v>369</v>
      </c>
      <c r="H673" t="s">
        <v>195</v>
      </c>
      <c r="I673" t="s">
        <v>196</v>
      </c>
      <c r="J673" t="s">
        <v>121</v>
      </c>
      <c r="K673" t="s">
        <v>145</v>
      </c>
      <c r="L673" t="s">
        <v>44</v>
      </c>
      <c r="M673" s="5">
        <v>5000</v>
      </c>
      <c r="N673" s="5">
        <v>0</v>
      </c>
      <c r="O673" s="5">
        <f t="shared" si="40"/>
        <v>5000</v>
      </c>
      <c r="P673" s="5">
        <v>-5000</v>
      </c>
      <c r="Q673" s="5">
        <f t="shared" si="41"/>
        <v>0</v>
      </c>
      <c r="R673" s="5">
        <v>0</v>
      </c>
      <c r="S673" s="5">
        <v>0</v>
      </c>
      <c r="T673" s="5">
        <v>0</v>
      </c>
      <c r="U673" s="5">
        <f t="shared" si="42"/>
        <v>5000</v>
      </c>
      <c r="V673" s="5">
        <f t="shared" si="43"/>
        <v>5000</v>
      </c>
      <c r="W673" s="5">
        <v>0</v>
      </c>
      <c r="X673" t="s">
        <v>198</v>
      </c>
    </row>
    <row r="674" spans="1:24" x14ac:dyDescent="0.2">
      <c r="A674" t="s">
        <v>0</v>
      </c>
      <c r="B674" t="s">
        <v>1</v>
      </c>
      <c r="C674" t="s">
        <v>2</v>
      </c>
      <c r="D674" t="s">
        <v>3</v>
      </c>
      <c r="E674" t="s">
        <v>4</v>
      </c>
      <c r="F674" t="s">
        <v>368</v>
      </c>
      <c r="G674" t="s">
        <v>369</v>
      </c>
      <c r="H674" t="s">
        <v>195</v>
      </c>
      <c r="I674" t="s">
        <v>196</v>
      </c>
      <c r="J674" t="s">
        <v>121</v>
      </c>
      <c r="K674" t="s">
        <v>178</v>
      </c>
      <c r="L674" t="s">
        <v>44</v>
      </c>
      <c r="M674" s="5">
        <v>15000</v>
      </c>
      <c r="N674" s="5">
        <v>0</v>
      </c>
      <c r="O674" s="5">
        <f t="shared" si="40"/>
        <v>15000</v>
      </c>
      <c r="P674" s="5">
        <v>-15000</v>
      </c>
      <c r="Q674" s="5">
        <f t="shared" si="41"/>
        <v>0</v>
      </c>
      <c r="R674" s="5">
        <v>0</v>
      </c>
      <c r="S674" s="5">
        <v>0</v>
      </c>
      <c r="T674" s="5">
        <v>0</v>
      </c>
      <c r="U674" s="5">
        <f t="shared" si="42"/>
        <v>15000</v>
      </c>
      <c r="V674" s="5">
        <f t="shared" si="43"/>
        <v>15000</v>
      </c>
      <c r="W674" s="5">
        <v>0</v>
      </c>
      <c r="X674" t="s">
        <v>379</v>
      </c>
    </row>
    <row r="675" spans="1:24" x14ac:dyDescent="0.2">
      <c r="A675" t="s">
        <v>0</v>
      </c>
      <c r="B675" t="s">
        <v>1</v>
      </c>
      <c r="C675" t="s">
        <v>2</v>
      </c>
      <c r="D675" t="s">
        <v>3</v>
      </c>
      <c r="E675" t="s">
        <v>4</v>
      </c>
      <c r="F675" t="s">
        <v>368</v>
      </c>
      <c r="G675" t="s">
        <v>369</v>
      </c>
      <c r="H675" t="s">
        <v>195</v>
      </c>
      <c r="I675" t="s">
        <v>196</v>
      </c>
      <c r="J675" t="s">
        <v>121</v>
      </c>
      <c r="K675" t="s">
        <v>155</v>
      </c>
      <c r="L675" t="s">
        <v>44</v>
      </c>
      <c r="M675" s="5">
        <v>3000</v>
      </c>
      <c r="N675" s="5">
        <v>0</v>
      </c>
      <c r="O675" s="5">
        <f t="shared" si="40"/>
        <v>3000</v>
      </c>
      <c r="P675" s="5">
        <v>-3000</v>
      </c>
      <c r="Q675" s="5">
        <f t="shared" si="41"/>
        <v>0</v>
      </c>
      <c r="R675" s="5">
        <v>0</v>
      </c>
      <c r="S675" s="5">
        <v>0</v>
      </c>
      <c r="T675" s="5">
        <v>0</v>
      </c>
      <c r="U675" s="5">
        <f t="shared" si="42"/>
        <v>3000</v>
      </c>
      <c r="V675" s="5">
        <f t="shared" si="43"/>
        <v>3000</v>
      </c>
      <c r="W675" s="5">
        <v>0</v>
      </c>
      <c r="X675" t="s">
        <v>316</v>
      </c>
    </row>
    <row r="676" spans="1:24" x14ac:dyDescent="0.2">
      <c r="A676" t="s">
        <v>0</v>
      </c>
      <c r="B676" t="s">
        <v>1</v>
      </c>
      <c r="C676" t="s">
        <v>2</v>
      </c>
      <c r="D676" t="s">
        <v>3</v>
      </c>
      <c r="E676" t="s">
        <v>4</v>
      </c>
      <c r="F676" t="s">
        <v>368</v>
      </c>
      <c r="G676" t="s">
        <v>369</v>
      </c>
      <c r="H676" t="s">
        <v>110</v>
      </c>
      <c r="I676" t="s">
        <v>199</v>
      </c>
      <c r="J676" t="s">
        <v>121</v>
      </c>
      <c r="K676" t="s">
        <v>149</v>
      </c>
      <c r="L676" t="s">
        <v>44</v>
      </c>
      <c r="M676" s="5">
        <v>2000</v>
      </c>
      <c r="N676" s="5">
        <v>0</v>
      </c>
      <c r="O676" s="5">
        <f t="shared" si="40"/>
        <v>2000</v>
      </c>
      <c r="P676" s="5">
        <v>-2000</v>
      </c>
      <c r="Q676" s="5">
        <f t="shared" si="41"/>
        <v>0</v>
      </c>
      <c r="R676" s="5">
        <v>0</v>
      </c>
      <c r="S676" s="5">
        <v>0</v>
      </c>
      <c r="T676" s="5">
        <v>0</v>
      </c>
      <c r="U676" s="5">
        <f t="shared" si="42"/>
        <v>2000</v>
      </c>
      <c r="V676" s="5">
        <f t="shared" si="43"/>
        <v>2000</v>
      </c>
      <c r="W676" s="5">
        <v>0</v>
      </c>
      <c r="X676" t="s">
        <v>200</v>
      </c>
    </row>
    <row r="677" spans="1:24" x14ac:dyDescent="0.2">
      <c r="A677" t="s">
        <v>0</v>
      </c>
      <c r="B677" t="s">
        <v>1</v>
      </c>
      <c r="C677" t="s">
        <v>2</v>
      </c>
      <c r="D677" t="s">
        <v>3</v>
      </c>
      <c r="E677" t="s">
        <v>4</v>
      </c>
      <c r="F677" t="s">
        <v>368</v>
      </c>
      <c r="G677" t="s">
        <v>369</v>
      </c>
      <c r="H677" t="s">
        <v>110</v>
      </c>
      <c r="I677" t="s">
        <v>199</v>
      </c>
      <c r="J677" t="s">
        <v>121</v>
      </c>
      <c r="K677" t="s">
        <v>137</v>
      </c>
      <c r="L677" t="s">
        <v>44</v>
      </c>
      <c r="M677" s="5">
        <v>6000</v>
      </c>
      <c r="N677" s="5">
        <v>0</v>
      </c>
      <c r="O677" s="5">
        <f t="shared" si="40"/>
        <v>6000</v>
      </c>
      <c r="P677" s="5">
        <v>-6000</v>
      </c>
      <c r="Q677" s="5">
        <f t="shared" si="41"/>
        <v>0</v>
      </c>
      <c r="R677" s="5">
        <v>0</v>
      </c>
      <c r="S677" s="5">
        <v>0</v>
      </c>
      <c r="T677" s="5">
        <v>0</v>
      </c>
      <c r="U677" s="5">
        <f t="shared" si="42"/>
        <v>6000</v>
      </c>
      <c r="V677" s="5">
        <f t="shared" si="43"/>
        <v>6000</v>
      </c>
      <c r="W677" s="5">
        <v>0</v>
      </c>
      <c r="X677" t="s">
        <v>201</v>
      </c>
    </row>
    <row r="678" spans="1:24" x14ac:dyDescent="0.2">
      <c r="A678" t="s">
        <v>0</v>
      </c>
      <c r="B678" t="s">
        <v>1</v>
      </c>
      <c r="C678" t="s">
        <v>2</v>
      </c>
      <c r="D678" t="s">
        <v>3</v>
      </c>
      <c r="E678" t="s">
        <v>4</v>
      </c>
      <c r="F678" t="s">
        <v>368</v>
      </c>
      <c r="G678" t="s">
        <v>369</v>
      </c>
      <c r="H678" t="s">
        <v>110</v>
      </c>
      <c r="I678" t="s">
        <v>199</v>
      </c>
      <c r="J678" t="s">
        <v>121</v>
      </c>
      <c r="K678" t="s">
        <v>124</v>
      </c>
      <c r="L678" t="s">
        <v>44</v>
      </c>
      <c r="M678" s="5">
        <v>21090.240000000002</v>
      </c>
      <c r="N678" s="5">
        <v>-5000</v>
      </c>
      <c r="O678" s="5">
        <f t="shared" si="40"/>
        <v>16090.240000000002</v>
      </c>
      <c r="P678" s="5">
        <v>-16090.24</v>
      </c>
      <c r="Q678" s="5">
        <f t="shared" si="41"/>
        <v>0</v>
      </c>
      <c r="R678" s="5">
        <v>0</v>
      </c>
      <c r="S678" s="5">
        <v>0</v>
      </c>
      <c r="T678" s="5">
        <v>0</v>
      </c>
      <c r="U678" s="5">
        <f t="shared" si="42"/>
        <v>16090.240000000002</v>
      </c>
      <c r="V678" s="5">
        <f t="shared" si="43"/>
        <v>16090.240000000002</v>
      </c>
      <c r="W678" s="5">
        <v>0</v>
      </c>
      <c r="X678" t="s">
        <v>202</v>
      </c>
    </row>
    <row r="679" spans="1:24" x14ac:dyDescent="0.2">
      <c r="A679" t="s">
        <v>0</v>
      </c>
      <c r="B679" t="s">
        <v>1</v>
      </c>
      <c r="C679" t="s">
        <v>2</v>
      </c>
      <c r="D679" t="s">
        <v>3</v>
      </c>
      <c r="E679" t="s">
        <v>4</v>
      </c>
      <c r="F679" t="s">
        <v>368</v>
      </c>
      <c r="G679" t="s">
        <v>369</v>
      </c>
      <c r="H679" t="s">
        <v>110</v>
      </c>
      <c r="I679" t="s">
        <v>199</v>
      </c>
      <c r="J679" t="s">
        <v>121</v>
      </c>
      <c r="K679" t="s">
        <v>128</v>
      </c>
      <c r="L679" t="s">
        <v>44</v>
      </c>
      <c r="M679" s="5">
        <v>37887.120000000003</v>
      </c>
      <c r="N679" s="5">
        <v>-7893.15</v>
      </c>
      <c r="O679" s="5">
        <f t="shared" si="40"/>
        <v>29993.97</v>
      </c>
      <c r="P679" s="5">
        <v>-24617.97</v>
      </c>
      <c r="Q679" s="5">
        <f t="shared" si="41"/>
        <v>5376</v>
      </c>
      <c r="R679" s="5">
        <v>0</v>
      </c>
      <c r="S679" s="5">
        <v>0</v>
      </c>
      <c r="T679" s="5">
        <v>0</v>
      </c>
      <c r="U679" s="5">
        <f t="shared" si="42"/>
        <v>29993.97</v>
      </c>
      <c r="V679" s="5">
        <f t="shared" si="43"/>
        <v>29993.97</v>
      </c>
      <c r="W679" s="5">
        <v>5376</v>
      </c>
      <c r="X679" t="s">
        <v>203</v>
      </c>
    </row>
    <row r="680" spans="1:24" x14ac:dyDescent="0.2">
      <c r="A680" t="s">
        <v>0</v>
      </c>
      <c r="B680" t="s">
        <v>1</v>
      </c>
      <c r="C680" t="s">
        <v>2</v>
      </c>
      <c r="D680" t="s">
        <v>3</v>
      </c>
      <c r="E680" t="s">
        <v>4</v>
      </c>
      <c r="F680" t="s">
        <v>368</v>
      </c>
      <c r="G680" t="s">
        <v>369</v>
      </c>
      <c r="H680" t="s">
        <v>110</v>
      </c>
      <c r="I680" t="s">
        <v>199</v>
      </c>
      <c r="J680" t="s">
        <v>121</v>
      </c>
      <c r="K680" t="s">
        <v>178</v>
      </c>
      <c r="L680" t="s">
        <v>44</v>
      </c>
      <c r="M680" s="5">
        <v>0</v>
      </c>
      <c r="N680" s="5">
        <v>7893.15</v>
      </c>
      <c r="O680" s="5">
        <f t="shared" si="40"/>
        <v>7893.15</v>
      </c>
      <c r="P680" s="5">
        <v>-5893.15</v>
      </c>
      <c r="Q680" s="5">
        <f t="shared" si="41"/>
        <v>2000</v>
      </c>
      <c r="R680" s="5">
        <v>0</v>
      </c>
      <c r="S680" s="5">
        <v>0</v>
      </c>
      <c r="T680" s="5">
        <v>0</v>
      </c>
      <c r="U680" s="5">
        <f t="shared" si="42"/>
        <v>7893.15</v>
      </c>
      <c r="V680" s="5">
        <f t="shared" si="43"/>
        <v>7893.15</v>
      </c>
      <c r="W680" s="5">
        <v>2000</v>
      </c>
      <c r="X680" t="s">
        <v>380</v>
      </c>
    </row>
    <row r="681" spans="1:24" x14ac:dyDescent="0.2">
      <c r="A681" t="s">
        <v>0</v>
      </c>
      <c r="B681" t="s">
        <v>1</v>
      </c>
      <c r="C681" t="s">
        <v>2</v>
      </c>
      <c r="D681" t="s">
        <v>3</v>
      </c>
      <c r="E681" t="s">
        <v>4</v>
      </c>
      <c r="F681" t="s">
        <v>368</v>
      </c>
      <c r="G681" t="s">
        <v>369</v>
      </c>
      <c r="H681" t="s">
        <v>110</v>
      </c>
      <c r="I681" t="s">
        <v>199</v>
      </c>
      <c r="J681" t="s">
        <v>121</v>
      </c>
      <c r="K681" t="s">
        <v>204</v>
      </c>
      <c r="L681" t="s">
        <v>44</v>
      </c>
      <c r="M681" s="5">
        <v>0</v>
      </c>
      <c r="N681" s="5">
        <v>1500</v>
      </c>
      <c r="O681" s="5">
        <f t="shared" si="40"/>
        <v>1500</v>
      </c>
      <c r="P681" s="5">
        <v>0</v>
      </c>
      <c r="Q681" s="5">
        <f t="shared" si="41"/>
        <v>1500</v>
      </c>
      <c r="R681" s="5">
        <v>0</v>
      </c>
      <c r="S681" s="5">
        <v>0</v>
      </c>
      <c r="T681" s="5">
        <v>0</v>
      </c>
      <c r="U681" s="5">
        <f t="shared" si="42"/>
        <v>1500</v>
      </c>
      <c r="V681" s="5">
        <f t="shared" si="43"/>
        <v>1500</v>
      </c>
      <c r="W681" s="5">
        <v>1500</v>
      </c>
      <c r="X681" t="s">
        <v>205</v>
      </c>
    </row>
    <row r="682" spans="1:24" x14ac:dyDescent="0.2">
      <c r="A682" t="s">
        <v>0</v>
      </c>
      <c r="B682" t="s">
        <v>1</v>
      </c>
      <c r="C682" t="s">
        <v>2</v>
      </c>
      <c r="D682" t="s">
        <v>3</v>
      </c>
      <c r="E682" t="s">
        <v>4</v>
      </c>
      <c r="F682" t="s">
        <v>368</v>
      </c>
      <c r="G682" t="s">
        <v>369</v>
      </c>
      <c r="H682" t="s">
        <v>110</v>
      </c>
      <c r="I682" t="s">
        <v>207</v>
      </c>
      <c r="J682" t="s">
        <v>121</v>
      </c>
      <c r="K682" t="s">
        <v>137</v>
      </c>
      <c r="L682" t="s">
        <v>44</v>
      </c>
      <c r="M682" s="5">
        <v>9400</v>
      </c>
      <c r="N682" s="5">
        <v>-4000</v>
      </c>
      <c r="O682" s="5">
        <f t="shared" si="40"/>
        <v>5400</v>
      </c>
      <c r="P682" s="5">
        <v>-5400</v>
      </c>
      <c r="Q682" s="5">
        <f t="shared" si="41"/>
        <v>0</v>
      </c>
      <c r="R682" s="5">
        <v>0</v>
      </c>
      <c r="S682" s="5">
        <v>0</v>
      </c>
      <c r="T682" s="5">
        <v>0</v>
      </c>
      <c r="U682" s="5">
        <f t="shared" si="42"/>
        <v>5400</v>
      </c>
      <c r="V682" s="5">
        <f t="shared" si="43"/>
        <v>5400</v>
      </c>
      <c r="W682" s="5">
        <v>0</v>
      </c>
      <c r="X682" t="s">
        <v>201</v>
      </c>
    </row>
    <row r="683" spans="1:24" x14ac:dyDescent="0.2">
      <c r="A683" t="s">
        <v>0</v>
      </c>
      <c r="B683" t="s">
        <v>1</v>
      </c>
      <c r="C683" t="s">
        <v>2</v>
      </c>
      <c r="D683" t="s">
        <v>3</v>
      </c>
      <c r="E683" t="s">
        <v>4</v>
      </c>
      <c r="F683" t="s">
        <v>368</v>
      </c>
      <c r="G683" t="s">
        <v>369</v>
      </c>
      <c r="H683" t="s">
        <v>110</v>
      </c>
      <c r="I683" t="s">
        <v>207</v>
      </c>
      <c r="J683" t="s">
        <v>121</v>
      </c>
      <c r="K683" t="s">
        <v>128</v>
      </c>
      <c r="L683" t="s">
        <v>44</v>
      </c>
      <c r="M683" s="5">
        <v>37887.120000000003</v>
      </c>
      <c r="N683" s="5">
        <v>-2000</v>
      </c>
      <c r="O683" s="5">
        <f t="shared" si="40"/>
        <v>35887.120000000003</v>
      </c>
      <c r="P683" s="5">
        <v>-30511.119999999999</v>
      </c>
      <c r="Q683" s="5">
        <f t="shared" si="41"/>
        <v>5376.0000000000036</v>
      </c>
      <c r="R683" s="5">
        <v>0</v>
      </c>
      <c r="S683" s="5">
        <v>0</v>
      </c>
      <c r="T683" s="5">
        <v>0</v>
      </c>
      <c r="U683" s="5">
        <f t="shared" si="42"/>
        <v>35887.120000000003</v>
      </c>
      <c r="V683" s="5">
        <f t="shared" si="43"/>
        <v>35887.120000000003</v>
      </c>
      <c r="W683" s="5">
        <v>5376</v>
      </c>
      <c r="X683" t="s">
        <v>203</v>
      </c>
    </row>
    <row r="684" spans="1:24" x14ac:dyDescent="0.2">
      <c r="A684" t="s">
        <v>0</v>
      </c>
      <c r="B684" t="s">
        <v>1</v>
      </c>
      <c r="C684" t="s">
        <v>2</v>
      </c>
      <c r="D684" t="s">
        <v>3</v>
      </c>
      <c r="E684" t="s">
        <v>4</v>
      </c>
      <c r="F684" t="s">
        <v>368</v>
      </c>
      <c r="G684" t="s">
        <v>369</v>
      </c>
      <c r="H684" t="s">
        <v>110</v>
      </c>
      <c r="I684" t="s">
        <v>207</v>
      </c>
      <c r="J684" t="s">
        <v>121</v>
      </c>
      <c r="K684" t="s">
        <v>155</v>
      </c>
      <c r="L684" t="s">
        <v>44</v>
      </c>
      <c r="M684" s="5">
        <v>5950</v>
      </c>
      <c r="N684" s="5">
        <v>0</v>
      </c>
      <c r="O684" s="5">
        <f t="shared" si="40"/>
        <v>5950</v>
      </c>
      <c r="P684" s="5">
        <v>-5950</v>
      </c>
      <c r="Q684" s="5">
        <f t="shared" si="41"/>
        <v>0</v>
      </c>
      <c r="R684" s="5">
        <v>0</v>
      </c>
      <c r="S684" s="5">
        <v>0</v>
      </c>
      <c r="T684" s="5">
        <v>0</v>
      </c>
      <c r="U684" s="5">
        <f t="shared" si="42"/>
        <v>5950</v>
      </c>
      <c r="V684" s="5">
        <f t="shared" si="43"/>
        <v>5950</v>
      </c>
      <c r="W684" s="5">
        <v>0</v>
      </c>
      <c r="X684" t="s">
        <v>206</v>
      </c>
    </row>
    <row r="685" spans="1:24" x14ac:dyDescent="0.2">
      <c r="A685" t="s">
        <v>0</v>
      </c>
      <c r="B685" t="s">
        <v>1</v>
      </c>
      <c r="C685" t="s">
        <v>2</v>
      </c>
      <c r="D685" t="s">
        <v>3</v>
      </c>
      <c r="E685" t="s">
        <v>4</v>
      </c>
      <c r="F685" t="s">
        <v>368</v>
      </c>
      <c r="G685" t="s">
        <v>369</v>
      </c>
      <c r="H685" t="s">
        <v>110</v>
      </c>
      <c r="I685" t="s">
        <v>111</v>
      </c>
      <c r="J685" t="s">
        <v>121</v>
      </c>
      <c r="K685" t="s">
        <v>149</v>
      </c>
      <c r="L685" t="s">
        <v>44</v>
      </c>
      <c r="M685" s="5">
        <v>2000</v>
      </c>
      <c r="N685" s="5">
        <v>0</v>
      </c>
      <c r="O685" s="5">
        <f t="shared" si="40"/>
        <v>2000</v>
      </c>
      <c r="P685" s="5">
        <v>-2000</v>
      </c>
      <c r="Q685" s="5">
        <f t="shared" si="41"/>
        <v>0</v>
      </c>
      <c r="R685" s="5">
        <v>0</v>
      </c>
      <c r="S685" s="5">
        <v>0</v>
      </c>
      <c r="T685" s="5">
        <v>0</v>
      </c>
      <c r="U685" s="5">
        <f t="shared" si="42"/>
        <v>2000</v>
      </c>
      <c r="V685" s="5">
        <f t="shared" si="43"/>
        <v>2000</v>
      </c>
      <c r="W685" s="5">
        <v>0</v>
      </c>
      <c r="X685" t="s">
        <v>200</v>
      </c>
    </row>
    <row r="686" spans="1:24" x14ac:dyDescent="0.2">
      <c r="A686" t="s">
        <v>0</v>
      </c>
      <c r="B686" t="s">
        <v>1</v>
      </c>
      <c r="C686" t="s">
        <v>2</v>
      </c>
      <c r="D686" t="s">
        <v>3</v>
      </c>
      <c r="E686" t="s">
        <v>4</v>
      </c>
      <c r="F686" t="s">
        <v>368</v>
      </c>
      <c r="G686" t="s">
        <v>369</v>
      </c>
      <c r="H686" t="s">
        <v>110</v>
      </c>
      <c r="I686" t="s">
        <v>111</v>
      </c>
      <c r="J686" t="s">
        <v>121</v>
      </c>
      <c r="K686" t="s">
        <v>137</v>
      </c>
      <c r="L686" t="s">
        <v>44</v>
      </c>
      <c r="M686" s="5">
        <v>3000</v>
      </c>
      <c r="N686" s="5">
        <v>0</v>
      </c>
      <c r="O686" s="5">
        <f t="shared" si="40"/>
        <v>3000</v>
      </c>
      <c r="P686" s="5">
        <v>-3000</v>
      </c>
      <c r="Q686" s="5">
        <f t="shared" si="41"/>
        <v>0</v>
      </c>
      <c r="R686" s="5">
        <v>0</v>
      </c>
      <c r="S686" s="5">
        <v>0</v>
      </c>
      <c r="T686" s="5">
        <v>0</v>
      </c>
      <c r="U686" s="5">
        <f t="shared" si="42"/>
        <v>3000</v>
      </c>
      <c r="V686" s="5">
        <f t="shared" si="43"/>
        <v>3000</v>
      </c>
      <c r="W686" s="5">
        <v>0</v>
      </c>
      <c r="X686" t="s">
        <v>201</v>
      </c>
    </row>
    <row r="687" spans="1:24" x14ac:dyDescent="0.2">
      <c r="A687" t="s">
        <v>0</v>
      </c>
      <c r="B687" t="s">
        <v>1</v>
      </c>
      <c r="C687" t="s">
        <v>2</v>
      </c>
      <c r="D687" t="s">
        <v>3</v>
      </c>
      <c r="E687" t="s">
        <v>4</v>
      </c>
      <c r="F687" t="s">
        <v>368</v>
      </c>
      <c r="G687" t="s">
        <v>369</v>
      </c>
      <c r="H687" t="s">
        <v>110</v>
      </c>
      <c r="I687" t="s">
        <v>111</v>
      </c>
      <c r="J687" t="s">
        <v>121</v>
      </c>
      <c r="K687" t="s">
        <v>128</v>
      </c>
      <c r="L687" t="s">
        <v>44</v>
      </c>
      <c r="M687" s="5">
        <v>18943.560000000001</v>
      </c>
      <c r="N687" s="5">
        <v>-12299.87</v>
      </c>
      <c r="O687" s="5">
        <f t="shared" si="40"/>
        <v>6643.6900000000005</v>
      </c>
      <c r="P687" s="5">
        <v>-6643.69</v>
      </c>
      <c r="Q687" s="5">
        <f t="shared" si="41"/>
        <v>0</v>
      </c>
      <c r="R687" s="5">
        <v>0</v>
      </c>
      <c r="S687" s="5">
        <v>0</v>
      </c>
      <c r="T687" s="5">
        <v>0</v>
      </c>
      <c r="U687" s="5">
        <f t="shared" si="42"/>
        <v>6643.6900000000005</v>
      </c>
      <c r="V687" s="5">
        <f t="shared" si="43"/>
        <v>6643.6900000000005</v>
      </c>
      <c r="W687" s="5">
        <v>0</v>
      </c>
      <c r="X687" t="s">
        <v>203</v>
      </c>
    </row>
    <row r="688" spans="1:24" x14ac:dyDescent="0.2">
      <c r="A688" t="s">
        <v>0</v>
      </c>
      <c r="B688" t="s">
        <v>1</v>
      </c>
      <c r="C688" t="s">
        <v>2</v>
      </c>
      <c r="D688" t="s">
        <v>3</v>
      </c>
      <c r="E688" t="s">
        <v>4</v>
      </c>
      <c r="F688" t="s">
        <v>368</v>
      </c>
      <c r="G688" t="s">
        <v>369</v>
      </c>
      <c r="H688" t="s">
        <v>208</v>
      </c>
      <c r="I688" t="s">
        <v>381</v>
      </c>
      <c r="J688" t="s">
        <v>121</v>
      </c>
      <c r="K688" t="s">
        <v>157</v>
      </c>
      <c r="L688" t="s">
        <v>44</v>
      </c>
      <c r="M688" s="5">
        <v>60</v>
      </c>
      <c r="N688" s="5">
        <v>0</v>
      </c>
      <c r="O688" s="5">
        <f t="shared" si="40"/>
        <v>60</v>
      </c>
      <c r="P688" s="5">
        <v>-60</v>
      </c>
      <c r="Q688" s="5">
        <f t="shared" si="41"/>
        <v>0</v>
      </c>
      <c r="R688" s="5">
        <v>0</v>
      </c>
      <c r="S688" s="5">
        <v>0</v>
      </c>
      <c r="T688" s="5">
        <v>0</v>
      </c>
      <c r="U688" s="5">
        <f t="shared" si="42"/>
        <v>60</v>
      </c>
      <c r="V688" s="5">
        <f t="shared" si="43"/>
        <v>60</v>
      </c>
      <c r="W688" s="5">
        <v>0</v>
      </c>
      <c r="X688" t="s">
        <v>339</v>
      </c>
    </row>
    <row r="689" spans="1:24" x14ac:dyDescent="0.2">
      <c r="A689" t="s">
        <v>0</v>
      </c>
      <c r="B689" t="s">
        <v>1</v>
      </c>
      <c r="C689" t="s">
        <v>2</v>
      </c>
      <c r="D689" t="s">
        <v>3</v>
      </c>
      <c r="E689" t="s">
        <v>4</v>
      </c>
      <c r="F689" t="s">
        <v>368</v>
      </c>
      <c r="G689" t="s">
        <v>369</v>
      </c>
      <c r="H689" t="s">
        <v>208</v>
      </c>
      <c r="I689" t="s">
        <v>381</v>
      </c>
      <c r="J689" t="s">
        <v>121</v>
      </c>
      <c r="K689" t="s">
        <v>161</v>
      </c>
      <c r="L689" t="s">
        <v>44</v>
      </c>
      <c r="M689" s="5">
        <v>20000</v>
      </c>
      <c r="N689" s="5">
        <v>0</v>
      </c>
      <c r="O689" s="5">
        <f t="shared" si="40"/>
        <v>20000</v>
      </c>
      <c r="P689" s="5">
        <v>0</v>
      </c>
      <c r="Q689" s="5">
        <f t="shared" si="41"/>
        <v>20000</v>
      </c>
      <c r="R689" s="5">
        <v>0</v>
      </c>
      <c r="S689" s="5">
        <v>0</v>
      </c>
      <c r="T689" s="5">
        <v>0</v>
      </c>
      <c r="U689" s="5">
        <f t="shared" si="42"/>
        <v>20000</v>
      </c>
      <c r="V689" s="5">
        <f t="shared" si="43"/>
        <v>20000</v>
      </c>
      <c r="W689" s="5">
        <v>20000</v>
      </c>
      <c r="X689" t="s">
        <v>382</v>
      </c>
    </row>
    <row r="690" spans="1:24" x14ac:dyDescent="0.2">
      <c r="A690" t="s">
        <v>0</v>
      </c>
      <c r="B690" t="s">
        <v>1</v>
      </c>
      <c r="C690" t="s">
        <v>2</v>
      </c>
      <c r="D690" t="s">
        <v>3</v>
      </c>
      <c r="E690" t="s">
        <v>4</v>
      </c>
      <c r="F690" t="s">
        <v>368</v>
      </c>
      <c r="G690" t="s">
        <v>369</v>
      </c>
      <c r="H690" t="s">
        <v>208</v>
      </c>
      <c r="I690" t="s">
        <v>381</v>
      </c>
      <c r="J690" t="s">
        <v>121</v>
      </c>
      <c r="K690" t="s">
        <v>175</v>
      </c>
      <c r="L690" t="s">
        <v>44</v>
      </c>
      <c r="M690" s="5">
        <v>11770</v>
      </c>
      <c r="N690" s="5">
        <v>0</v>
      </c>
      <c r="O690" s="5">
        <f t="shared" si="40"/>
        <v>11770</v>
      </c>
      <c r="P690" s="5">
        <v>-11770</v>
      </c>
      <c r="Q690" s="5">
        <f t="shared" si="41"/>
        <v>0</v>
      </c>
      <c r="R690" s="5">
        <v>0</v>
      </c>
      <c r="S690" s="5">
        <v>0</v>
      </c>
      <c r="T690" s="5">
        <v>0</v>
      </c>
      <c r="U690" s="5">
        <f t="shared" si="42"/>
        <v>11770</v>
      </c>
      <c r="V690" s="5">
        <f t="shared" si="43"/>
        <v>11770</v>
      </c>
      <c r="W690" s="5">
        <v>0</v>
      </c>
      <c r="X690" t="s">
        <v>210</v>
      </c>
    </row>
    <row r="691" spans="1:24" x14ac:dyDescent="0.2">
      <c r="A691" t="s">
        <v>0</v>
      </c>
      <c r="B691" t="s">
        <v>1</v>
      </c>
      <c r="C691" t="s">
        <v>2</v>
      </c>
      <c r="D691" t="s">
        <v>3</v>
      </c>
      <c r="E691" t="s">
        <v>4</v>
      </c>
      <c r="F691" t="s">
        <v>368</v>
      </c>
      <c r="G691" t="s">
        <v>369</v>
      </c>
      <c r="H691" t="s">
        <v>208</v>
      </c>
      <c r="I691" t="s">
        <v>381</v>
      </c>
      <c r="J691" t="s">
        <v>121</v>
      </c>
      <c r="K691" t="s">
        <v>155</v>
      </c>
      <c r="L691" t="s">
        <v>44</v>
      </c>
      <c r="M691" s="5">
        <v>3000</v>
      </c>
      <c r="N691" s="5">
        <v>0</v>
      </c>
      <c r="O691" s="5">
        <f t="shared" si="40"/>
        <v>3000</v>
      </c>
      <c r="P691" s="5">
        <v>-3000</v>
      </c>
      <c r="Q691" s="5">
        <f t="shared" si="41"/>
        <v>0</v>
      </c>
      <c r="R691" s="5">
        <v>0</v>
      </c>
      <c r="S691" s="5">
        <v>0</v>
      </c>
      <c r="T691" s="5">
        <v>0</v>
      </c>
      <c r="U691" s="5">
        <f t="shared" si="42"/>
        <v>3000</v>
      </c>
      <c r="V691" s="5">
        <f t="shared" si="43"/>
        <v>3000</v>
      </c>
      <c r="W691" s="5">
        <v>0</v>
      </c>
      <c r="X691" t="s">
        <v>383</v>
      </c>
    </row>
    <row r="692" spans="1:24" x14ac:dyDescent="0.2">
      <c r="A692" t="s">
        <v>0</v>
      </c>
      <c r="B692" t="s">
        <v>1</v>
      </c>
      <c r="C692" t="s">
        <v>2</v>
      </c>
      <c r="D692" t="s">
        <v>3</v>
      </c>
      <c r="E692" t="s">
        <v>4</v>
      </c>
      <c r="F692" t="s">
        <v>368</v>
      </c>
      <c r="G692" t="s">
        <v>369</v>
      </c>
      <c r="H692" t="s">
        <v>208</v>
      </c>
      <c r="I692" t="s">
        <v>381</v>
      </c>
      <c r="J692" t="s">
        <v>121</v>
      </c>
      <c r="K692" t="s">
        <v>342</v>
      </c>
      <c r="L692" t="s">
        <v>44</v>
      </c>
      <c r="M692" s="5">
        <v>9940</v>
      </c>
      <c r="N692" s="5">
        <v>0</v>
      </c>
      <c r="O692" s="5">
        <f t="shared" si="40"/>
        <v>9940</v>
      </c>
      <c r="P692" s="5">
        <v>-9940</v>
      </c>
      <c r="Q692" s="5">
        <f t="shared" si="41"/>
        <v>0</v>
      </c>
      <c r="R692" s="5">
        <v>0</v>
      </c>
      <c r="S692" s="5">
        <v>0</v>
      </c>
      <c r="T692" s="5">
        <v>0</v>
      </c>
      <c r="U692" s="5">
        <f t="shared" si="42"/>
        <v>9940</v>
      </c>
      <c r="V692" s="5">
        <f t="shared" si="43"/>
        <v>9940</v>
      </c>
      <c r="W692" s="5">
        <v>0</v>
      </c>
      <c r="X692" t="s">
        <v>384</v>
      </c>
    </row>
    <row r="693" spans="1:24" x14ac:dyDescent="0.2">
      <c r="A693" t="s">
        <v>0</v>
      </c>
      <c r="B693" t="s">
        <v>1</v>
      </c>
      <c r="C693" t="s">
        <v>2</v>
      </c>
      <c r="D693" t="s">
        <v>3</v>
      </c>
      <c r="E693" t="s">
        <v>4</v>
      </c>
      <c r="F693" t="s">
        <v>368</v>
      </c>
      <c r="G693" t="s">
        <v>369</v>
      </c>
      <c r="H693" t="s">
        <v>208</v>
      </c>
      <c r="I693" t="s">
        <v>381</v>
      </c>
      <c r="J693" t="s">
        <v>121</v>
      </c>
      <c r="K693" t="s">
        <v>385</v>
      </c>
      <c r="L693" t="s">
        <v>44</v>
      </c>
      <c r="M693" s="5">
        <v>230</v>
      </c>
      <c r="N693" s="5">
        <v>0</v>
      </c>
      <c r="O693" s="5">
        <f t="shared" si="40"/>
        <v>230</v>
      </c>
      <c r="P693" s="5">
        <v>-230</v>
      </c>
      <c r="Q693" s="5">
        <f t="shared" si="41"/>
        <v>0</v>
      </c>
      <c r="R693" s="5">
        <v>0</v>
      </c>
      <c r="S693" s="5">
        <v>0</v>
      </c>
      <c r="T693" s="5">
        <v>0</v>
      </c>
      <c r="U693" s="5">
        <f t="shared" si="42"/>
        <v>230</v>
      </c>
      <c r="V693" s="5">
        <f t="shared" si="43"/>
        <v>230</v>
      </c>
      <c r="W693" s="5">
        <v>0</v>
      </c>
      <c r="X693" t="s">
        <v>386</v>
      </c>
    </row>
    <row r="694" spans="1:24" x14ac:dyDescent="0.2">
      <c r="A694" t="s">
        <v>0</v>
      </c>
      <c r="B694" t="s">
        <v>1</v>
      </c>
      <c r="C694" t="s">
        <v>2</v>
      </c>
      <c r="D694" t="s">
        <v>3</v>
      </c>
      <c r="E694" t="s">
        <v>4</v>
      </c>
      <c r="F694" t="s">
        <v>368</v>
      </c>
      <c r="G694" t="s">
        <v>369</v>
      </c>
      <c r="H694" t="s">
        <v>208</v>
      </c>
      <c r="I694" t="s">
        <v>209</v>
      </c>
      <c r="J694" t="s">
        <v>121</v>
      </c>
      <c r="K694" t="s">
        <v>175</v>
      </c>
      <c r="L694" t="s">
        <v>44</v>
      </c>
      <c r="M694" s="5">
        <v>5500</v>
      </c>
      <c r="N694" s="5">
        <v>0</v>
      </c>
      <c r="O694" s="5">
        <f t="shared" si="40"/>
        <v>5500</v>
      </c>
      <c r="P694" s="5">
        <v>-5500</v>
      </c>
      <c r="Q694" s="5">
        <f t="shared" si="41"/>
        <v>0</v>
      </c>
      <c r="R694" s="5">
        <v>0</v>
      </c>
      <c r="S694" s="5">
        <v>0</v>
      </c>
      <c r="T694" s="5">
        <v>0</v>
      </c>
      <c r="U694" s="5">
        <f t="shared" si="42"/>
        <v>5500</v>
      </c>
      <c r="V694" s="5">
        <f t="shared" si="43"/>
        <v>5500</v>
      </c>
      <c r="W694" s="5">
        <v>0</v>
      </c>
      <c r="X694" t="s">
        <v>210</v>
      </c>
    </row>
    <row r="695" spans="1:24" x14ac:dyDescent="0.2">
      <c r="A695" t="s">
        <v>117</v>
      </c>
      <c r="B695" t="s">
        <v>118</v>
      </c>
      <c r="C695" t="s">
        <v>2</v>
      </c>
      <c r="D695" t="s">
        <v>3</v>
      </c>
      <c r="E695" t="s">
        <v>4</v>
      </c>
      <c r="F695" t="s">
        <v>368</v>
      </c>
      <c r="G695" t="s">
        <v>369</v>
      </c>
      <c r="H695" t="s">
        <v>211</v>
      </c>
      <c r="I695" t="s">
        <v>212</v>
      </c>
      <c r="J695" t="s">
        <v>121</v>
      </c>
      <c r="K695" t="s">
        <v>387</v>
      </c>
      <c r="L695" t="s">
        <v>44</v>
      </c>
      <c r="M695" s="5">
        <v>2000</v>
      </c>
      <c r="N695" s="5">
        <v>0</v>
      </c>
      <c r="O695" s="5">
        <f t="shared" si="40"/>
        <v>2000</v>
      </c>
      <c r="P695" s="5">
        <v>-2000</v>
      </c>
      <c r="Q695" s="5">
        <f t="shared" si="41"/>
        <v>0</v>
      </c>
      <c r="R695" s="5">
        <v>0</v>
      </c>
      <c r="S695" s="5">
        <v>0</v>
      </c>
      <c r="T695" s="5">
        <v>0</v>
      </c>
      <c r="U695" s="5">
        <f t="shared" si="42"/>
        <v>2000</v>
      </c>
      <c r="V695" s="5">
        <f t="shared" si="43"/>
        <v>2000</v>
      </c>
      <c r="W695" s="5">
        <v>0</v>
      </c>
      <c r="X695" t="s">
        <v>388</v>
      </c>
    </row>
    <row r="696" spans="1:24" x14ac:dyDescent="0.2">
      <c r="A696" t="s">
        <v>117</v>
      </c>
      <c r="B696" t="s">
        <v>118</v>
      </c>
      <c r="C696" t="s">
        <v>2</v>
      </c>
      <c r="D696" t="s">
        <v>3</v>
      </c>
      <c r="E696" t="s">
        <v>4</v>
      </c>
      <c r="F696" t="s">
        <v>368</v>
      </c>
      <c r="G696" t="s">
        <v>369</v>
      </c>
      <c r="H696" t="s">
        <v>211</v>
      </c>
      <c r="I696" t="s">
        <v>212</v>
      </c>
      <c r="J696" t="s">
        <v>121</v>
      </c>
      <c r="K696" t="s">
        <v>149</v>
      </c>
      <c r="L696" t="s">
        <v>44</v>
      </c>
      <c r="M696" s="5">
        <v>8000</v>
      </c>
      <c r="N696" s="5">
        <v>0</v>
      </c>
      <c r="O696" s="5">
        <f t="shared" si="40"/>
        <v>8000</v>
      </c>
      <c r="P696" s="5">
        <v>-8000</v>
      </c>
      <c r="Q696" s="5">
        <f t="shared" si="41"/>
        <v>0</v>
      </c>
      <c r="R696" s="5">
        <v>0</v>
      </c>
      <c r="S696" s="5">
        <v>0</v>
      </c>
      <c r="T696" s="5">
        <v>0</v>
      </c>
      <c r="U696" s="5">
        <f t="shared" si="42"/>
        <v>8000</v>
      </c>
      <c r="V696" s="5">
        <f t="shared" si="43"/>
        <v>8000</v>
      </c>
      <c r="W696" s="5">
        <v>0</v>
      </c>
      <c r="X696" t="s">
        <v>213</v>
      </c>
    </row>
    <row r="697" spans="1:24" x14ac:dyDescent="0.2">
      <c r="A697" t="s">
        <v>117</v>
      </c>
      <c r="B697" t="s">
        <v>118</v>
      </c>
      <c r="C697" t="s">
        <v>2</v>
      </c>
      <c r="D697" t="s">
        <v>3</v>
      </c>
      <c r="E697" t="s">
        <v>4</v>
      </c>
      <c r="F697" t="s">
        <v>368</v>
      </c>
      <c r="G697" t="s">
        <v>369</v>
      </c>
      <c r="H697" t="s">
        <v>211</v>
      </c>
      <c r="I697" t="s">
        <v>212</v>
      </c>
      <c r="J697" t="s">
        <v>121</v>
      </c>
      <c r="K697" t="s">
        <v>175</v>
      </c>
      <c r="L697" t="s">
        <v>44</v>
      </c>
      <c r="M697" s="5">
        <v>23000</v>
      </c>
      <c r="N697" s="5">
        <v>0</v>
      </c>
      <c r="O697" s="5">
        <f t="shared" si="40"/>
        <v>23000</v>
      </c>
      <c r="P697" s="5">
        <v>-18050</v>
      </c>
      <c r="Q697" s="5">
        <f t="shared" si="41"/>
        <v>4950</v>
      </c>
      <c r="R697" s="5">
        <v>0</v>
      </c>
      <c r="S697" s="5">
        <v>0</v>
      </c>
      <c r="T697" s="5">
        <v>0</v>
      </c>
      <c r="U697" s="5">
        <f t="shared" si="42"/>
        <v>23000</v>
      </c>
      <c r="V697" s="5">
        <f t="shared" si="43"/>
        <v>23000</v>
      </c>
      <c r="W697" s="5">
        <v>4950</v>
      </c>
      <c r="X697" t="s">
        <v>222</v>
      </c>
    </row>
    <row r="698" spans="1:24" x14ac:dyDescent="0.2">
      <c r="A698" t="s">
        <v>117</v>
      </c>
      <c r="B698" t="s">
        <v>118</v>
      </c>
      <c r="C698" t="s">
        <v>2</v>
      </c>
      <c r="D698" t="s">
        <v>3</v>
      </c>
      <c r="E698" t="s">
        <v>4</v>
      </c>
      <c r="F698" t="s">
        <v>368</v>
      </c>
      <c r="G698" t="s">
        <v>369</v>
      </c>
      <c r="H698" t="s">
        <v>211</v>
      </c>
      <c r="I698" t="s">
        <v>212</v>
      </c>
      <c r="J698" t="s">
        <v>121</v>
      </c>
      <c r="K698" t="s">
        <v>168</v>
      </c>
      <c r="L698" t="s">
        <v>44</v>
      </c>
      <c r="M698" s="5">
        <v>2000</v>
      </c>
      <c r="N698" s="5">
        <v>0</v>
      </c>
      <c r="O698" s="5">
        <f t="shared" si="40"/>
        <v>2000</v>
      </c>
      <c r="P698" s="5">
        <v>-2000</v>
      </c>
      <c r="Q698" s="5">
        <f t="shared" si="41"/>
        <v>0</v>
      </c>
      <c r="R698" s="5">
        <v>0</v>
      </c>
      <c r="S698" s="5">
        <v>0</v>
      </c>
      <c r="T698" s="5">
        <v>0</v>
      </c>
      <c r="U698" s="5">
        <f t="shared" si="42"/>
        <v>2000</v>
      </c>
      <c r="V698" s="5">
        <f t="shared" si="43"/>
        <v>2000</v>
      </c>
      <c r="W698" s="5">
        <v>0</v>
      </c>
      <c r="X698" t="s">
        <v>321</v>
      </c>
    </row>
    <row r="699" spans="1:24" x14ac:dyDescent="0.2">
      <c r="A699" t="s">
        <v>117</v>
      </c>
      <c r="B699" t="s">
        <v>118</v>
      </c>
      <c r="C699" t="s">
        <v>2</v>
      </c>
      <c r="D699" t="s">
        <v>3</v>
      </c>
      <c r="E699" t="s">
        <v>4</v>
      </c>
      <c r="F699" t="s">
        <v>368</v>
      </c>
      <c r="G699" t="s">
        <v>369</v>
      </c>
      <c r="H699" t="s">
        <v>211</v>
      </c>
      <c r="I699" t="s">
        <v>212</v>
      </c>
      <c r="J699" t="s">
        <v>121</v>
      </c>
      <c r="K699" t="s">
        <v>342</v>
      </c>
      <c r="L699" t="s">
        <v>44</v>
      </c>
      <c r="M699" s="5">
        <v>1500</v>
      </c>
      <c r="N699" s="5">
        <v>0</v>
      </c>
      <c r="O699" s="5">
        <f t="shared" si="40"/>
        <v>1500</v>
      </c>
      <c r="P699" s="5">
        <v>-1500</v>
      </c>
      <c r="Q699" s="5">
        <f t="shared" si="41"/>
        <v>0</v>
      </c>
      <c r="R699" s="5">
        <v>0</v>
      </c>
      <c r="S699" s="5">
        <v>0</v>
      </c>
      <c r="T699" s="5">
        <v>0</v>
      </c>
      <c r="U699" s="5">
        <f t="shared" si="42"/>
        <v>1500</v>
      </c>
      <c r="V699" s="5">
        <f t="shared" si="43"/>
        <v>1500</v>
      </c>
      <c r="W699" s="5">
        <v>0</v>
      </c>
      <c r="X699" t="s">
        <v>343</v>
      </c>
    </row>
    <row r="700" spans="1:24" x14ac:dyDescent="0.2">
      <c r="A700" t="s">
        <v>117</v>
      </c>
      <c r="B700" t="s">
        <v>118</v>
      </c>
      <c r="C700" t="s">
        <v>2</v>
      </c>
      <c r="D700" t="s">
        <v>3</v>
      </c>
      <c r="E700" t="s">
        <v>4</v>
      </c>
      <c r="F700" t="s">
        <v>368</v>
      </c>
      <c r="G700" t="s">
        <v>369</v>
      </c>
      <c r="H700" t="s">
        <v>211</v>
      </c>
      <c r="I700" t="s">
        <v>220</v>
      </c>
      <c r="J700" t="s">
        <v>121</v>
      </c>
      <c r="K700" t="s">
        <v>124</v>
      </c>
      <c r="L700" t="s">
        <v>44</v>
      </c>
      <c r="M700" s="5">
        <v>7000</v>
      </c>
      <c r="N700" s="5">
        <v>0</v>
      </c>
      <c r="O700" s="5">
        <f t="shared" si="40"/>
        <v>7000</v>
      </c>
      <c r="P700" s="5">
        <v>-7000</v>
      </c>
      <c r="Q700" s="5">
        <f t="shared" si="41"/>
        <v>0</v>
      </c>
      <c r="R700" s="5">
        <v>0</v>
      </c>
      <c r="S700" s="5">
        <v>0</v>
      </c>
      <c r="T700" s="5">
        <v>0</v>
      </c>
      <c r="U700" s="5">
        <f t="shared" si="42"/>
        <v>7000</v>
      </c>
      <c r="V700" s="5">
        <f t="shared" si="43"/>
        <v>7000</v>
      </c>
      <c r="W700" s="5">
        <v>0</v>
      </c>
      <c r="X700" t="s">
        <v>389</v>
      </c>
    </row>
    <row r="701" spans="1:24" x14ac:dyDescent="0.2">
      <c r="A701" t="s">
        <v>117</v>
      </c>
      <c r="B701" t="s">
        <v>118</v>
      </c>
      <c r="C701" t="s">
        <v>2</v>
      </c>
      <c r="D701" t="s">
        <v>3</v>
      </c>
      <c r="E701" t="s">
        <v>4</v>
      </c>
      <c r="F701" t="s">
        <v>368</v>
      </c>
      <c r="G701" t="s">
        <v>369</v>
      </c>
      <c r="H701" t="s">
        <v>211</v>
      </c>
      <c r="I701" t="s">
        <v>220</v>
      </c>
      <c r="J701" t="s">
        <v>121</v>
      </c>
      <c r="K701" t="s">
        <v>178</v>
      </c>
      <c r="L701" t="s">
        <v>44</v>
      </c>
      <c r="M701" s="5">
        <v>5000</v>
      </c>
      <c r="N701" s="5">
        <v>0</v>
      </c>
      <c r="O701" s="5">
        <f t="shared" si="40"/>
        <v>5000</v>
      </c>
      <c r="P701" s="5">
        <v>-5000</v>
      </c>
      <c r="Q701" s="5">
        <f t="shared" si="41"/>
        <v>0</v>
      </c>
      <c r="R701" s="5">
        <v>0</v>
      </c>
      <c r="S701" s="5">
        <v>0</v>
      </c>
      <c r="T701" s="5">
        <v>0</v>
      </c>
      <c r="U701" s="5">
        <f t="shared" si="42"/>
        <v>5000</v>
      </c>
      <c r="V701" s="5">
        <f t="shared" si="43"/>
        <v>5000</v>
      </c>
      <c r="W701" s="5">
        <v>0</v>
      </c>
      <c r="X701" t="s">
        <v>217</v>
      </c>
    </row>
    <row r="702" spans="1:24" x14ac:dyDescent="0.2">
      <c r="A702" t="s">
        <v>0</v>
      </c>
      <c r="B702" t="s">
        <v>1</v>
      </c>
      <c r="C702" t="s">
        <v>2</v>
      </c>
      <c r="D702" t="s">
        <v>3</v>
      </c>
      <c r="E702" t="s">
        <v>4</v>
      </c>
      <c r="F702" t="s">
        <v>368</v>
      </c>
      <c r="G702" t="s">
        <v>369</v>
      </c>
      <c r="H702" t="s">
        <v>95</v>
      </c>
      <c r="I702" t="s">
        <v>136</v>
      </c>
      <c r="J702" t="s">
        <v>223</v>
      </c>
      <c r="K702" t="s">
        <v>226</v>
      </c>
      <c r="L702" t="s">
        <v>44</v>
      </c>
      <c r="M702" s="5">
        <v>2176079.4</v>
      </c>
      <c r="N702" s="5">
        <v>4495.4399999999996</v>
      </c>
      <c r="O702" s="5">
        <f t="shared" si="40"/>
        <v>2180574.84</v>
      </c>
      <c r="P702" s="5">
        <v>-406056</v>
      </c>
      <c r="Q702" s="5">
        <f t="shared" si="41"/>
        <v>1774518.8399999999</v>
      </c>
      <c r="R702" s="5">
        <v>1171029.67</v>
      </c>
      <c r="S702" s="5">
        <v>603270.77</v>
      </c>
      <c r="T702" s="5">
        <v>570534.26</v>
      </c>
      <c r="U702" s="5">
        <f t="shared" si="42"/>
        <v>1577304.0699999998</v>
      </c>
      <c r="V702" s="5">
        <f t="shared" si="43"/>
        <v>1610040.5799999998</v>
      </c>
      <c r="W702" s="5">
        <v>218.4</v>
      </c>
      <c r="X702" t="s">
        <v>227</v>
      </c>
    </row>
    <row r="703" spans="1:24" x14ac:dyDescent="0.2">
      <c r="A703" t="s">
        <v>0</v>
      </c>
      <c r="B703" t="s">
        <v>1</v>
      </c>
      <c r="C703" t="s">
        <v>2</v>
      </c>
      <c r="D703" t="s">
        <v>3</v>
      </c>
      <c r="E703" t="s">
        <v>4</v>
      </c>
      <c r="F703" t="s">
        <v>368</v>
      </c>
      <c r="G703" t="s">
        <v>369</v>
      </c>
      <c r="H703" t="s">
        <v>95</v>
      </c>
      <c r="I703" t="s">
        <v>136</v>
      </c>
      <c r="J703" t="s">
        <v>223</v>
      </c>
      <c r="K703" t="s">
        <v>226</v>
      </c>
      <c r="L703" t="s">
        <v>11</v>
      </c>
      <c r="M703" s="5">
        <v>567002.05000000005</v>
      </c>
      <c r="N703" s="5">
        <v>-80030.91</v>
      </c>
      <c r="O703" s="5">
        <f t="shared" si="40"/>
        <v>486971.14</v>
      </c>
      <c r="P703" s="5">
        <v>0</v>
      </c>
      <c r="Q703" s="5">
        <f t="shared" si="41"/>
        <v>486971.14</v>
      </c>
      <c r="R703" s="5">
        <v>0</v>
      </c>
      <c r="S703" s="5">
        <v>486971.14</v>
      </c>
      <c r="T703" s="5">
        <v>484888.15</v>
      </c>
      <c r="U703" s="5">
        <f t="shared" si="42"/>
        <v>0</v>
      </c>
      <c r="V703" s="5">
        <f t="shared" si="43"/>
        <v>2082.9899999999907</v>
      </c>
      <c r="W703" s="5">
        <v>0</v>
      </c>
      <c r="X703" t="s">
        <v>227</v>
      </c>
    </row>
    <row r="704" spans="1:24" x14ac:dyDescent="0.2">
      <c r="A704" t="s">
        <v>0</v>
      </c>
      <c r="B704" t="s">
        <v>1</v>
      </c>
      <c r="C704" t="s">
        <v>2</v>
      </c>
      <c r="D704" t="s">
        <v>3</v>
      </c>
      <c r="E704" t="s">
        <v>4</v>
      </c>
      <c r="F704" t="s">
        <v>368</v>
      </c>
      <c r="G704" t="s">
        <v>369</v>
      </c>
      <c r="H704" t="s">
        <v>95</v>
      </c>
      <c r="I704" t="s">
        <v>136</v>
      </c>
      <c r="J704" t="s">
        <v>223</v>
      </c>
      <c r="K704" t="s">
        <v>228</v>
      </c>
      <c r="L704" t="s">
        <v>44</v>
      </c>
      <c r="M704" s="5">
        <v>786371.82</v>
      </c>
      <c r="N704" s="5">
        <v>68751.990000000005</v>
      </c>
      <c r="O704" s="5">
        <f t="shared" si="40"/>
        <v>855123.80999999994</v>
      </c>
      <c r="P704" s="5">
        <v>-202720</v>
      </c>
      <c r="Q704" s="5">
        <f t="shared" si="41"/>
        <v>652403.80999999994</v>
      </c>
      <c r="R704" s="5">
        <v>593544</v>
      </c>
      <c r="S704" s="5">
        <v>55871.8</v>
      </c>
      <c r="T704" s="5">
        <v>55803.9</v>
      </c>
      <c r="U704" s="5">
        <f t="shared" si="42"/>
        <v>799252.00999999989</v>
      </c>
      <c r="V704" s="5">
        <f t="shared" si="43"/>
        <v>799319.90999999992</v>
      </c>
      <c r="W704" s="5">
        <v>2988.01</v>
      </c>
      <c r="X704" t="s">
        <v>229</v>
      </c>
    </row>
    <row r="705" spans="1:24" x14ac:dyDescent="0.2">
      <c r="A705" t="s">
        <v>0</v>
      </c>
      <c r="B705" t="s">
        <v>1</v>
      </c>
      <c r="C705" t="s">
        <v>2</v>
      </c>
      <c r="D705" t="s">
        <v>3</v>
      </c>
      <c r="E705" t="s">
        <v>4</v>
      </c>
      <c r="F705" t="s">
        <v>368</v>
      </c>
      <c r="G705" t="s">
        <v>369</v>
      </c>
      <c r="H705" t="s">
        <v>95</v>
      </c>
      <c r="I705" t="s">
        <v>136</v>
      </c>
      <c r="J705" t="s">
        <v>223</v>
      </c>
      <c r="K705" t="s">
        <v>228</v>
      </c>
      <c r="L705" t="s">
        <v>11</v>
      </c>
      <c r="M705" s="5">
        <v>24900</v>
      </c>
      <c r="N705" s="5">
        <v>22567.58</v>
      </c>
      <c r="O705" s="5">
        <f t="shared" si="40"/>
        <v>47467.58</v>
      </c>
      <c r="P705" s="5">
        <v>0</v>
      </c>
      <c r="Q705" s="5">
        <f t="shared" si="41"/>
        <v>47467.58</v>
      </c>
      <c r="R705" s="5">
        <v>0.01</v>
      </c>
      <c r="S705" s="5">
        <v>47467.57</v>
      </c>
      <c r="T705" s="5">
        <v>47467.57</v>
      </c>
      <c r="U705" s="5">
        <f t="shared" si="42"/>
        <v>1.0000000002037268E-2</v>
      </c>
      <c r="V705" s="5">
        <f t="shared" si="43"/>
        <v>1.0000000002037268E-2</v>
      </c>
      <c r="W705" s="5">
        <v>0</v>
      </c>
      <c r="X705" t="s">
        <v>229</v>
      </c>
    </row>
    <row r="706" spans="1:24" x14ac:dyDescent="0.2">
      <c r="A706" t="s">
        <v>0</v>
      </c>
      <c r="B706" t="s">
        <v>1</v>
      </c>
      <c r="C706" t="s">
        <v>2</v>
      </c>
      <c r="D706" t="s">
        <v>3</v>
      </c>
      <c r="E706" t="s">
        <v>4</v>
      </c>
      <c r="F706" t="s">
        <v>368</v>
      </c>
      <c r="G706" t="s">
        <v>369</v>
      </c>
      <c r="H706" t="s">
        <v>95</v>
      </c>
      <c r="I706" t="s">
        <v>172</v>
      </c>
      <c r="J706" t="s">
        <v>223</v>
      </c>
      <c r="K706" t="s">
        <v>226</v>
      </c>
      <c r="L706" t="s">
        <v>44</v>
      </c>
      <c r="M706" s="5">
        <v>347040</v>
      </c>
      <c r="N706" s="5">
        <v>0</v>
      </c>
      <c r="O706" s="5">
        <f t="shared" si="40"/>
        <v>347040</v>
      </c>
      <c r="P706" s="5">
        <v>-266400</v>
      </c>
      <c r="Q706" s="5">
        <f t="shared" si="41"/>
        <v>80640</v>
      </c>
      <c r="R706" s="5">
        <v>80640</v>
      </c>
      <c r="S706" s="5">
        <v>0</v>
      </c>
      <c r="T706" s="5">
        <v>0</v>
      </c>
      <c r="U706" s="5">
        <f t="shared" si="42"/>
        <v>347040</v>
      </c>
      <c r="V706" s="5">
        <f t="shared" si="43"/>
        <v>347040</v>
      </c>
      <c r="W706" s="5">
        <v>0</v>
      </c>
      <c r="X706" t="s">
        <v>227</v>
      </c>
    </row>
    <row r="707" spans="1:24" x14ac:dyDescent="0.2">
      <c r="A707" t="s">
        <v>0</v>
      </c>
      <c r="B707" t="s">
        <v>1</v>
      </c>
      <c r="C707" t="s">
        <v>2</v>
      </c>
      <c r="D707" t="s">
        <v>3</v>
      </c>
      <c r="E707" t="s">
        <v>4</v>
      </c>
      <c r="F707" t="s">
        <v>368</v>
      </c>
      <c r="G707" t="s">
        <v>369</v>
      </c>
      <c r="H707" t="s">
        <v>95</v>
      </c>
      <c r="I707" t="s">
        <v>172</v>
      </c>
      <c r="J707" t="s">
        <v>223</v>
      </c>
      <c r="K707" t="s">
        <v>228</v>
      </c>
      <c r="L707" t="s">
        <v>44</v>
      </c>
      <c r="M707" s="5">
        <v>75756.740000000005</v>
      </c>
      <c r="N707" s="5">
        <v>0</v>
      </c>
      <c r="O707" s="5">
        <f t="shared" ref="O707:O770" si="44">+M707+N707</f>
        <v>75756.740000000005</v>
      </c>
      <c r="P707" s="5">
        <v>-49996.74</v>
      </c>
      <c r="Q707" s="5">
        <f t="shared" ref="Q707:Q770" si="45">+O707+P707</f>
        <v>25760.000000000007</v>
      </c>
      <c r="R707" s="5">
        <v>25760</v>
      </c>
      <c r="S707" s="5">
        <v>0</v>
      </c>
      <c r="T707" s="5">
        <v>0</v>
      </c>
      <c r="U707" s="5">
        <f t="shared" ref="U707:U770" si="46">+O707-S707</f>
        <v>75756.740000000005</v>
      </c>
      <c r="V707" s="5">
        <f t="shared" ref="V707:V770" si="47">+O707-T707</f>
        <v>75756.740000000005</v>
      </c>
      <c r="W707" s="5">
        <v>0</v>
      </c>
      <c r="X707" t="s">
        <v>229</v>
      </c>
    </row>
    <row r="708" spans="1:24" x14ac:dyDescent="0.2">
      <c r="A708" t="s">
        <v>0</v>
      </c>
      <c r="B708" t="s">
        <v>1</v>
      </c>
      <c r="C708" t="s">
        <v>2</v>
      </c>
      <c r="D708" t="s">
        <v>3</v>
      </c>
      <c r="E708" t="s">
        <v>4</v>
      </c>
      <c r="F708" t="s">
        <v>368</v>
      </c>
      <c r="G708" t="s">
        <v>369</v>
      </c>
      <c r="H708" t="s">
        <v>95</v>
      </c>
      <c r="I708" t="s">
        <v>96</v>
      </c>
      <c r="J708" t="s">
        <v>231</v>
      </c>
      <c r="K708" t="s">
        <v>236</v>
      </c>
      <c r="L708" t="s">
        <v>44</v>
      </c>
      <c r="M708" s="5">
        <v>500</v>
      </c>
      <c r="N708" s="5">
        <v>-500</v>
      </c>
      <c r="O708" s="5">
        <f t="shared" si="44"/>
        <v>0</v>
      </c>
      <c r="P708" s="5">
        <v>0</v>
      </c>
      <c r="Q708" s="5">
        <f t="shared" si="45"/>
        <v>0</v>
      </c>
      <c r="R708" s="5">
        <v>0</v>
      </c>
      <c r="S708" s="5">
        <v>0</v>
      </c>
      <c r="T708" s="5">
        <v>0</v>
      </c>
      <c r="U708" s="5">
        <f t="shared" si="46"/>
        <v>0</v>
      </c>
      <c r="V708" s="5">
        <f t="shared" si="47"/>
        <v>0</v>
      </c>
      <c r="W708" s="5">
        <v>0</v>
      </c>
      <c r="X708" t="s">
        <v>237</v>
      </c>
    </row>
    <row r="709" spans="1:24" x14ac:dyDescent="0.2">
      <c r="A709" t="s">
        <v>0</v>
      </c>
      <c r="B709" t="s">
        <v>1</v>
      </c>
      <c r="C709" t="s">
        <v>2</v>
      </c>
      <c r="D709" t="s">
        <v>3</v>
      </c>
      <c r="E709" t="s">
        <v>4</v>
      </c>
      <c r="F709" t="s">
        <v>368</v>
      </c>
      <c r="G709" t="s">
        <v>369</v>
      </c>
      <c r="H709" t="s">
        <v>95</v>
      </c>
      <c r="I709" t="s">
        <v>96</v>
      </c>
      <c r="J709" t="s">
        <v>231</v>
      </c>
      <c r="K709" t="s">
        <v>390</v>
      </c>
      <c r="L709" t="s">
        <v>44</v>
      </c>
      <c r="M709" s="5">
        <v>700</v>
      </c>
      <c r="N709" s="5">
        <v>-700</v>
      </c>
      <c r="O709" s="5">
        <f t="shared" si="44"/>
        <v>0</v>
      </c>
      <c r="P709" s="5">
        <v>0</v>
      </c>
      <c r="Q709" s="5">
        <f t="shared" si="45"/>
        <v>0</v>
      </c>
      <c r="R709" s="5">
        <v>0</v>
      </c>
      <c r="S709" s="5">
        <v>0</v>
      </c>
      <c r="T709" s="5">
        <v>0</v>
      </c>
      <c r="U709" s="5">
        <f t="shared" si="46"/>
        <v>0</v>
      </c>
      <c r="V709" s="5">
        <f t="shared" si="47"/>
        <v>0</v>
      </c>
      <c r="W709" s="5">
        <v>0</v>
      </c>
      <c r="X709" t="s">
        <v>391</v>
      </c>
    </row>
    <row r="710" spans="1:24" x14ac:dyDescent="0.2">
      <c r="A710" t="s">
        <v>0</v>
      </c>
      <c r="B710" t="s">
        <v>1</v>
      </c>
      <c r="C710" t="s">
        <v>2</v>
      </c>
      <c r="D710" t="s">
        <v>3</v>
      </c>
      <c r="E710" t="s">
        <v>4</v>
      </c>
      <c r="F710" t="s">
        <v>368</v>
      </c>
      <c r="G710" t="s">
        <v>369</v>
      </c>
      <c r="H710" t="s">
        <v>110</v>
      </c>
      <c r="I710" t="s">
        <v>199</v>
      </c>
      <c r="J710" t="s">
        <v>231</v>
      </c>
      <c r="K710" t="s">
        <v>241</v>
      </c>
      <c r="L710" t="s">
        <v>44</v>
      </c>
      <c r="M710" s="5">
        <v>0</v>
      </c>
      <c r="N710" s="5">
        <v>3500</v>
      </c>
      <c r="O710" s="5">
        <f t="shared" si="44"/>
        <v>3500</v>
      </c>
      <c r="P710" s="5">
        <v>0</v>
      </c>
      <c r="Q710" s="5">
        <f t="shared" si="45"/>
        <v>3500</v>
      </c>
      <c r="R710" s="5">
        <v>0</v>
      </c>
      <c r="S710" s="5">
        <v>0</v>
      </c>
      <c r="T710" s="5">
        <v>0</v>
      </c>
      <c r="U710" s="5">
        <f t="shared" si="46"/>
        <v>3500</v>
      </c>
      <c r="V710" s="5">
        <f t="shared" si="47"/>
        <v>3500</v>
      </c>
      <c r="W710" s="5">
        <v>3500</v>
      </c>
      <c r="X710" t="s">
        <v>242</v>
      </c>
    </row>
    <row r="711" spans="1:24" x14ac:dyDescent="0.2">
      <c r="A711" t="s">
        <v>0</v>
      </c>
      <c r="B711" t="s">
        <v>1</v>
      </c>
      <c r="C711" t="s">
        <v>2</v>
      </c>
      <c r="D711" t="s">
        <v>3</v>
      </c>
      <c r="E711" t="s">
        <v>4</v>
      </c>
      <c r="F711" t="s">
        <v>368</v>
      </c>
      <c r="G711" t="s">
        <v>369</v>
      </c>
      <c r="H711" t="s">
        <v>110</v>
      </c>
      <c r="I711" t="s">
        <v>207</v>
      </c>
      <c r="J711" t="s">
        <v>231</v>
      </c>
      <c r="K711" t="s">
        <v>234</v>
      </c>
      <c r="L711" t="s">
        <v>44</v>
      </c>
      <c r="M711" s="5">
        <v>0</v>
      </c>
      <c r="N711" s="5">
        <v>4000</v>
      </c>
      <c r="O711" s="5">
        <f t="shared" si="44"/>
        <v>4000</v>
      </c>
      <c r="P711" s="5">
        <v>-4000</v>
      </c>
      <c r="Q711" s="5">
        <f t="shared" si="45"/>
        <v>0</v>
      </c>
      <c r="R711" s="5">
        <v>0</v>
      </c>
      <c r="S711" s="5">
        <v>0</v>
      </c>
      <c r="T711" s="5">
        <v>0</v>
      </c>
      <c r="U711" s="5">
        <f t="shared" si="46"/>
        <v>4000</v>
      </c>
      <c r="V711" s="5">
        <f t="shared" si="47"/>
        <v>4000</v>
      </c>
      <c r="W711" s="5">
        <v>0</v>
      </c>
      <c r="X711" t="s">
        <v>243</v>
      </c>
    </row>
    <row r="712" spans="1:24" x14ac:dyDescent="0.2">
      <c r="A712" t="s">
        <v>0</v>
      </c>
      <c r="B712" t="s">
        <v>1</v>
      </c>
      <c r="C712" t="s">
        <v>2</v>
      </c>
      <c r="D712" t="s">
        <v>3</v>
      </c>
      <c r="E712" t="s">
        <v>4</v>
      </c>
      <c r="F712" t="s">
        <v>368</v>
      </c>
      <c r="G712" t="s">
        <v>369</v>
      </c>
      <c r="H712" t="s">
        <v>110</v>
      </c>
      <c r="I712" t="s">
        <v>207</v>
      </c>
      <c r="J712" t="s">
        <v>231</v>
      </c>
      <c r="K712" t="s">
        <v>241</v>
      </c>
      <c r="L712" t="s">
        <v>44</v>
      </c>
      <c r="M712" s="5">
        <v>0</v>
      </c>
      <c r="N712" s="5">
        <v>2000</v>
      </c>
      <c r="O712" s="5">
        <f t="shared" si="44"/>
        <v>2000</v>
      </c>
      <c r="P712" s="5">
        <v>-2000</v>
      </c>
      <c r="Q712" s="5">
        <f t="shared" si="45"/>
        <v>0</v>
      </c>
      <c r="R712" s="5">
        <v>0</v>
      </c>
      <c r="S712" s="5">
        <v>0</v>
      </c>
      <c r="T712" s="5">
        <v>0</v>
      </c>
      <c r="U712" s="5">
        <f t="shared" si="46"/>
        <v>2000</v>
      </c>
      <c r="V712" s="5">
        <f t="shared" si="47"/>
        <v>2000</v>
      </c>
      <c r="W712" s="5">
        <v>0</v>
      </c>
      <c r="X712" t="s">
        <v>242</v>
      </c>
    </row>
    <row r="713" spans="1:24" x14ac:dyDescent="0.2">
      <c r="A713" t="s">
        <v>0</v>
      </c>
      <c r="B713" t="s">
        <v>1</v>
      </c>
      <c r="C713" t="s">
        <v>2</v>
      </c>
      <c r="D713" t="s">
        <v>3</v>
      </c>
      <c r="E713" t="s">
        <v>4</v>
      </c>
      <c r="F713" t="s">
        <v>368</v>
      </c>
      <c r="G713" t="s">
        <v>369</v>
      </c>
      <c r="H713" t="s">
        <v>110</v>
      </c>
      <c r="I713" t="s">
        <v>111</v>
      </c>
      <c r="J713" t="s">
        <v>231</v>
      </c>
      <c r="K713" t="s">
        <v>236</v>
      </c>
      <c r="L713" t="s">
        <v>44</v>
      </c>
      <c r="M713" s="5">
        <v>1472.46</v>
      </c>
      <c r="N713" s="5">
        <v>0</v>
      </c>
      <c r="O713" s="5">
        <f t="shared" si="44"/>
        <v>1472.46</v>
      </c>
      <c r="P713" s="5">
        <v>0</v>
      </c>
      <c r="Q713" s="5">
        <f t="shared" si="45"/>
        <v>1472.46</v>
      </c>
      <c r="R713" s="5">
        <v>0</v>
      </c>
      <c r="S713" s="5">
        <v>0</v>
      </c>
      <c r="T713" s="5">
        <v>0</v>
      </c>
      <c r="U713" s="5">
        <f t="shared" si="46"/>
        <v>1472.46</v>
      </c>
      <c r="V713" s="5">
        <f t="shared" si="47"/>
        <v>1472.46</v>
      </c>
      <c r="W713" s="5">
        <v>1472.46</v>
      </c>
      <c r="X713" t="s">
        <v>244</v>
      </c>
    </row>
    <row r="714" spans="1:24" x14ac:dyDescent="0.2">
      <c r="A714" t="s">
        <v>117</v>
      </c>
      <c r="B714" t="s">
        <v>118</v>
      </c>
      <c r="C714" t="s">
        <v>2</v>
      </c>
      <c r="D714" t="s">
        <v>3</v>
      </c>
      <c r="E714" t="s">
        <v>4</v>
      </c>
      <c r="F714" t="s">
        <v>368</v>
      </c>
      <c r="G714" t="s">
        <v>369</v>
      </c>
      <c r="H714" t="s">
        <v>211</v>
      </c>
      <c r="I714" t="s">
        <v>212</v>
      </c>
      <c r="J714" t="s">
        <v>231</v>
      </c>
      <c r="K714" t="s">
        <v>236</v>
      </c>
      <c r="L714" t="s">
        <v>44</v>
      </c>
      <c r="M714" s="5">
        <v>5500</v>
      </c>
      <c r="N714" s="5">
        <v>0</v>
      </c>
      <c r="O714" s="5">
        <f t="shared" si="44"/>
        <v>5500</v>
      </c>
      <c r="P714" s="5">
        <v>-5500</v>
      </c>
      <c r="Q714" s="5">
        <f t="shared" si="45"/>
        <v>0</v>
      </c>
      <c r="R714" s="5">
        <v>0</v>
      </c>
      <c r="S714" s="5">
        <v>0</v>
      </c>
      <c r="T714" s="5">
        <v>0</v>
      </c>
      <c r="U714" s="5">
        <f t="shared" si="46"/>
        <v>5500</v>
      </c>
      <c r="V714" s="5">
        <f t="shared" si="47"/>
        <v>5500</v>
      </c>
      <c r="W714" s="5">
        <v>0</v>
      </c>
      <c r="X714" t="s">
        <v>392</v>
      </c>
    </row>
    <row r="715" spans="1:24" x14ac:dyDescent="0.2">
      <c r="A715" t="s">
        <v>117</v>
      </c>
      <c r="B715" t="s">
        <v>118</v>
      </c>
      <c r="C715" t="s">
        <v>2</v>
      </c>
      <c r="D715" t="s">
        <v>3</v>
      </c>
      <c r="E715" t="s">
        <v>4</v>
      </c>
      <c r="F715" t="s">
        <v>368</v>
      </c>
      <c r="G715" t="s">
        <v>369</v>
      </c>
      <c r="H715" t="s">
        <v>211</v>
      </c>
      <c r="I715" t="s">
        <v>212</v>
      </c>
      <c r="J715" t="s">
        <v>231</v>
      </c>
      <c r="K715" t="s">
        <v>232</v>
      </c>
      <c r="L715" t="s">
        <v>44</v>
      </c>
      <c r="M715" s="5">
        <v>11000</v>
      </c>
      <c r="N715" s="5">
        <v>0</v>
      </c>
      <c r="O715" s="5">
        <f t="shared" si="44"/>
        <v>11000</v>
      </c>
      <c r="P715" s="5">
        <v>-11000</v>
      </c>
      <c r="Q715" s="5">
        <f t="shared" si="45"/>
        <v>0</v>
      </c>
      <c r="R715" s="5">
        <v>0</v>
      </c>
      <c r="S715" s="5">
        <v>0</v>
      </c>
      <c r="T715" s="5">
        <v>0</v>
      </c>
      <c r="U715" s="5">
        <f t="shared" si="46"/>
        <v>11000</v>
      </c>
      <c r="V715" s="5">
        <f t="shared" si="47"/>
        <v>11000</v>
      </c>
      <c r="W715" s="5">
        <v>0</v>
      </c>
      <c r="X715" t="s">
        <v>245</v>
      </c>
    </row>
    <row r="716" spans="1:24" x14ac:dyDescent="0.2">
      <c r="A716" t="s">
        <v>117</v>
      </c>
      <c r="B716" t="s">
        <v>118</v>
      </c>
      <c r="C716" t="s">
        <v>2</v>
      </c>
      <c r="D716" t="s">
        <v>3</v>
      </c>
      <c r="E716" t="s">
        <v>4</v>
      </c>
      <c r="F716" t="s">
        <v>368</v>
      </c>
      <c r="G716" t="s">
        <v>369</v>
      </c>
      <c r="H716" t="s">
        <v>211</v>
      </c>
      <c r="I716" t="s">
        <v>220</v>
      </c>
      <c r="J716" t="s">
        <v>231</v>
      </c>
      <c r="K716" t="s">
        <v>232</v>
      </c>
      <c r="L716" t="s">
        <v>44</v>
      </c>
      <c r="M716" s="5">
        <v>5000</v>
      </c>
      <c r="N716" s="5">
        <v>0</v>
      </c>
      <c r="O716" s="5">
        <f t="shared" si="44"/>
        <v>5000</v>
      </c>
      <c r="P716" s="5">
        <v>-5000</v>
      </c>
      <c r="Q716" s="5">
        <f t="shared" si="45"/>
        <v>0</v>
      </c>
      <c r="R716" s="5">
        <v>0</v>
      </c>
      <c r="S716" s="5">
        <v>0</v>
      </c>
      <c r="T716" s="5">
        <v>0</v>
      </c>
      <c r="U716" s="5">
        <f t="shared" si="46"/>
        <v>5000</v>
      </c>
      <c r="V716" s="5">
        <f t="shared" si="47"/>
        <v>5000</v>
      </c>
      <c r="W716" s="5">
        <v>0</v>
      </c>
      <c r="X716" t="s">
        <v>245</v>
      </c>
    </row>
    <row r="717" spans="1:24" x14ac:dyDescent="0.2">
      <c r="A717" t="s">
        <v>0</v>
      </c>
      <c r="B717" t="s">
        <v>1</v>
      </c>
      <c r="C717" t="s">
        <v>2</v>
      </c>
      <c r="D717" t="s">
        <v>3</v>
      </c>
      <c r="E717" t="s">
        <v>4</v>
      </c>
      <c r="F717" t="s">
        <v>393</v>
      </c>
      <c r="G717" t="s">
        <v>394</v>
      </c>
      <c r="H717" t="s">
        <v>7</v>
      </c>
      <c r="I717" t="s">
        <v>8</v>
      </c>
      <c r="J717" t="s">
        <v>9</v>
      </c>
      <c r="K717" t="s">
        <v>10</v>
      </c>
      <c r="L717" t="s">
        <v>11</v>
      </c>
      <c r="M717" s="5">
        <v>1014468</v>
      </c>
      <c r="N717" s="5">
        <v>5074.67</v>
      </c>
      <c r="O717" s="5">
        <f t="shared" si="44"/>
        <v>1019542.67</v>
      </c>
      <c r="P717" s="5">
        <v>-92166.99</v>
      </c>
      <c r="Q717" s="5">
        <f t="shared" si="45"/>
        <v>927375.68</v>
      </c>
      <c r="R717" s="5">
        <v>0</v>
      </c>
      <c r="S717" s="5">
        <v>618910.82999999996</v>
      </c>
      <c r="T717" s="5">
        <v>618910.82999999996</v>
      </c>
      <c r="U717" s="5">
        <f t="shared" si="46"/>
        <v>400631.84000000008</v>
      </c>
      <c r="V717" s="5">
        <f t="shared" si="47"/>
        <v>400631.84000000008</v>
      </c>
      <c r="W717" s="5">
        <v>308464.84999999998</v>
      </c>
      <c r="X717" t="s">
        <v>12</v>
      </c>
    </row>
    <row r="718" spans="1:24" x14ac:dyDescent="0.2">
      <c r="A718" t="s">
        <v>0</v>
      </c>
      <c r="B718" t="s">
        <v>1</v>
      </c>
      <c r="C718" t="s">
        <v>2</v>
      </c>
      <c r="D718" t="s">
        <v>3</v>
      </c>
      <c r="E718" t="s">
        <v>4</v>
      </c>
      <c r="F718" t="s">
        <v>393</v>
      </c>
      <c r="G718" t="s">
        <v>394</v>
      </c>
      <c r="H718" t="s">
        <v>7</v>
      </c>
      <c r="I718" t="s">
        <v>8</v>
      </c>
      <c r="J718" t="s">
        <v>9</v>
      </c>
      <c r="K718" t="s">
        <v>13</v>
      </c>
      <c r="L718" t="s">
        <v>11</v>
      </c>
      <c r="M718" s="5">
        <v>84454.8</v>
      </c>
      <c r="N718" s="5">
        <v>0</v>
      </c>
      <c r="O718" s="5">
        <f t="shared" si="44"/>
        <v>84454.8</v>
      </c>
      <c r="P718" s="5">
        <v>-4482.03</v>
      </c>
      <c r="Q718" s="5">
        <f t="shared" si="45"/>
        <v>79972.77</v>
      </c>
      <c r="R718" s="5">
        <v>0</v>
      </c>
      <c r="S718" s="5">
        <v>53056.42</v>
      </c>
      <c r="T718" s="5">
        <v>53056.42</v>
      </c>
      <c r="U718" s="5">
        <f t="shared" si="46"/>
        <v>31398.380000000005</v>
      </c>
      <c r="V718" s="5">
        <f t="shared" si="47"/>
        <v>31398.380000000005</v>
      </c>
      <c r="W718" s="5">
        <v>26916.35</v>
      </c>
      <c r="X718" t="s">
        <v>14</v>
      </c>
    </row>
    <row r="719" spans="1:24" x14ac:dyDescent="0.2">
      <c r="A719" t="s">
        <v>0</v>
      </c>
      <c r="B719" t="s">
        <v>1</v>
      </c>
      <c r="C719" t="s">
        <v>2</v>
      </c>
      <c r="D719" t="s">
        <v>3</v>
      </c>
      <c r="E719" t="s">
        <v>4</v>
      </c>
      <c r="F719" t="s">
        <v>393</v>
      </c>
      <c r="G719" t="s">
        <v>394</v>
      </c>
      <c r="H719" t="s">
        <v>7</v>
      </c>
      <c r="I719" t="s">
        <v>8</v>
      </c>
      <c r="J719" t="s">
        <v>9</v>
      </c>
      <c r="K719" t="s">
        <v>15</v>
      </c>
      <c r="L719" t="s">
        <v>11</v>
      </c>
      <c r="M719" s="5">
        <v>91576.9</v>
      </c>
      <c r="N719" s="5">
        <v>838.33</v>
      </c>
      <c r="O719" s="5">
        <f t="shared" si="44"/>
        <v>92415.23</v>
      </c>
      <c r="P719" s="5">
        <v>0</v>
      </c>
      <c r="Q719" s="5">
        <f t="shared" si="45"/>
        <v>92415.23</v>
      </c>
      <c r="R719" s="5">
        <v>0</v>
      </c>
      <c r="S719" s="5">
        <v>10564.18</v>
      </c>
      <c r="T719" s="5">
        <v>10564.18</v>
      </c>
      <c r="U719" s="5">
        <f t="shared" si="46"/>
        <v>81851.049999999988</v>
      </c>
      <c r="V719" s="5">
        <f t="shared" si="47"/>
        <v>81851.049999999988</v>
      </c>
      <c r="W719" s="5">
        <v>81851.05</v>
      </c>
      <c r="X719" t="s">
        <v>16</v>
      </c>
    </row>
    <row r="720" spans="1:24" x14ac:dyDescent="0.2">
      <c r="A720" t="s">
        <v>0</v>
      </c>
      <c r="B720" t="s">
        <v>1</v>
      </c>
      <c r="C720" t="s">
        <v>2</v>
      </c>
      <c r="D720" t="s">
        <v>3</v>
      </c>
      <c r="E720" t="s">
        <v>4</v>
      </c>
      <c r="F720" t="s">
        <v>393</v>
      </c>
      <c r="G720" t="s">
        <v>394</v>
      </c>
      <c r="H720" t="s">
        <v>7</v>
      </c>
      <c r="I720" t="s">
        <v>8</v>
      </c>
      <c r="J720" t="s">
        <v>9</v>
      </c>
      <c r="K720" t="s">
        <v>17</v>
      </c>
      <c r="L720" t="s">
        <v>11</v>
      </c>
      <c r="M720" s="5">
        <v>34494.699999999997</v>
      </c>
      <c r="N720" s="5">
        <v>333.33</v>
      </c>
      <c r="O720" s="5">
        <f t="shared" si="44"/>
        <v>34828.03</v>
      </c>
      <c r="P720" s="5">
        <v>0</v>
      </c>
      <c r="Q720" s="5">
        <f t="shared" si="45"/>
        <v>34828.03</v>
      </c>
      <c r="R720" s="5">
        <v>0</v>
      </c>
      <c r="S720" s="5">
        <v>28865.52</v>
      </c>
      <c r="T720" s="5">
        <v>28865.52</v>
      </c>
      <c r="U720" s="5">
        <f t="shared" si="46"/>
        <v>5962.5099999999984</v>
      </c>
      <c r="V720" s="5">
        <f t="shared" si="47"/>
        <v>5962.5099999999984</v>
      </c>
      <c r="W720" s="5">
        <v>5962.51</v>
      </c>
      <c r="X720" t="s">
        <v>18</v>
      </c>
    </row>
    <row r="721" spans="1:24" x14ac:dyDescent="0.2">
      <c r="A721" t="s">
        <v>0</v>
      </c>
      <c r="B721" t="s">
        <v>1</v>
      </c>
      <c r="C721" t="s">
        <v>2</v>
      </c>
      <c r="D721" t="s">
        <v>3</v>
      </c>
      <c r="E721" t="s">
        <v>4</v>
      </c>
      <c r="F721" t="s">
        <v>393</v>
      </c>
      <c r="G721" t="s">
        <v>394</v>
      </c>
      <c r="H721" t="s">
        <v>7</v>
      </c>
      <c r="I721" t="s">
        <v>8</v>
      </c>
      <c r="J721" t="s">
        <v>9</v>
      </c>
      <c r="K721" t="s">
        <v>19</v>
      </c>
      <c r="L721" t="s">
        <v>11</v>
      </c>
      <c r="M721" s="5">
        <v>1452</v>
      </c>
      <c r="N721" s="5">
        <v>0</v>
      </c>
      <c r="O721" s="5">
        <f t="shared" si="44"/>
        <v>1452</v>
      </c>
      <c r="P721" s="5">
        <v>-836.63</v>
      </c>
      <c r="Q721" s="5">
        <f t="shared" si="45"/>
        <v>615.37</v>
      </c>
      <c r="R721" s="5">
        <v>0</v>
      </c>
      <c r="S721" s="5">
        <v>417.5</v>
      </c>
      <c r="T721" s="5">
        <v>417.5</v>
      </c>
      <c r="U721" s="5">
        <f t="shared" si="46"/>
        <v>1034.5</v>
      </c>
      <c r="V721" s="5">
        <f t="shared" si="47"/>
        <v>1034.5</v>
      </c>
      <c r="W721" s="5">
        <v>197.87</v>
      </c>
      <c r="X721" t="s">
        <v>20</v>
      </c>
    </row>
    <row r="722" spans="1:24" x14ac:dyDescent="0.2">
      <c r="A722" t="s">
        <v>0</v>
      </c>
      <c r="B722" t="s">
        <v>1</v>
      </c>
      <c r="C722" t="s">
        <v>2</v>
      </c>
      <c r="D722" t="s">
        <v>3</v>
      </c>
      <c r="E722" t="s">
        <v>4</v>
      </c>
      <c r="F722" t="s">
        <v>393</v>
      </c>
      <c r="G722" t="s">
        <v>394</v>
      </c>
      <c r="H722" t="s">
        <v>7</v>
      </c>
      <c r="I722" t="s">
        <v>8</v>
      </c>
      <c r="J722" t="s">
        <v>9</v>
      </c>
      <c r="K722" t="s">
        <v>21</v>
      </c>
      <c r="L722" t="s">
        <v>11</v>
      </c>
      <c r="M722" s="5">
        <v>11616</v>
      </c>
      <c r="N722" s="5">
        <v>0</v>
      </c>
      <c r="O722" s="5">
        <f t="shared" si="44"/>
        <v>11616</v>
      </c>
      <c r="P722" s="5">
        <v>-4971.37</v>
      </c>
      <c r="Q722" s="5">
        <f t="shared" si="45"/>
        <v>6644.63</v>
      </c>
      <c r="R722" s="5">
        <v>0</v>
      </c>
      <c r="S722" s="5">
        <v>4336</v>
      </c>
      <c r="T722" s="5">
        <v>4336</v>
      </c>
      <c r="U722" s="5">
        <f t="shared" si="46"/>
        <v>7280</v>
      </c>
      <c r="V722" s="5">
        <f t="shared" si="47"/>
        <v>7280</v>
      </c>
      <c r="W722" s="5">
        <v>2308.63</v>
      </c>
      <c r="X722" t="s">
        <v>22</v>
      </c>
    </row>
    <row r="723" spans="1:24" x14ac:dyDescent="0.2">
      <c r="A723" t="s">
        <v>0</v>
      </c>
      <c r="B723" t="s">
        <v>1</v>
      </c>
      <c r="C723" t="s">
        <v>2</v>
      </c>
      <c r="D723" t="s">
        <v>3</v>
      </c>
      <c r="E723" t="s">
        <v>4</v>
      </c>
      <c r="F723" t="s">
        <v>393</v>
      </c>
      <c r="G723" t="s">
        <v>394</v>
      </c>
      <c r="H723" t="s">
        <v>7</v>
      </c>
      <c r="I723" t="s">
        <v>8</v>
      </c>
      <c r="J723" t="s">
        <v>9</v>
      </c>
      <c r="K723" t="s">
        <v>23</v>
      </c>
      <c r="L723" t="s">
        <v>11</v>
      </c>
      <c r="M723" s="5">
        <v>422.27</v>
      </c>
      <c r="N723" s="5">
        <v>0</v>
      </c>
      <c r="O723" s="5">
        <f t="shared" si="44"/>
        <v>422.27</v>
      </c>
      <c r="P723" s="5">
        <v>-304.73</v>
      </c>
      <c r="Q723" s="5">
        <f t="shared" si="45"/>
        <v>117.53999999999996</v>
      </c>
      <c r="R723" s="5">
        <v>0</v>
      </c>
      <c r="S723" s="5">
        <v>76</v>
      </c>
      <c r="T723" s="5">
        <v>76</v>
      </c>
      <c r="U723" s="5">
        <f t="shared" si="46"/>
        <v>346.27</v>
      </c>
      <c r="V723" s="5">
        <f t="shared" si="47"/>
        <v>346.27</v>
      </c>
      <c r="W723" s="5">
        <v>41.54</v>
      </c>
      <c r="X723" t="s">
        <v>24</v>
      </c>
    </row>
    <row r="724" spans="1:24" x14ac:dyDescent="0.2">
      <c r="A724" t="s">
        <v>0</v>
      </c>
      <c r="B724" t="s">
        <v>1</v>
      </c>
      <c r="C724" t="s">
        <v>2</v>
      </c>
      <c r="D724" t="s">
        <v>3</v>
      </c>
      <c r="E724" t="s">
        <v>4</v>
      </c>
      <c r="F724" t="s">
        <v>393</v>
      </c>
      <c r="G724" t="s">
        <v>394</v>
      </c>
      <c r="H724" t="s">
        <v>7</v>
      </c>
      <c r="I724" t="s">
        <v>8</v>
      </c>
      <c r="J724" t="s">
        <v>9</v>
      </c>
      <c r="K724" t="s">
        <v>25</v>
      </c>
      <c r="L724" t="s">
        <v>11</v>
      </c>
      <c r="M724" s="5">
        <v>2533.64</v>
      </c>
      <c r="N724" s="5">
        <v>0</v>
      </c>
      <c r="O724" s="5">
        <f t="shared" si="44"/>
        <v>2533.64</v>
      </c>
      <c r="P724" s="5">
        <v>437.84</v>
      </c>
      <c r="Q724" s="5">
        <f t="shared" si="45"/>
        <v>2971.48</v>
      </c>
      <c r="R724" s="5">
        <v>0</v>
      </c>
      <c r="S724" s="5">
        <v>1953.41</v>
      </c>
      <c r="T724" s="5">
        <v>1953.41</v>
      </c>
      <c r="U724" s="5">
        <f t="shared" si="46"/>
        <v>580.22999999999979</v>
      </c>
      <c r="V724" s="5">
        <f t="shared" si="47"/>
        <v>580.22999999999979</v>
      </c>
      <c r="W724" s="5">
        <v>1018.07</v>
      </c>
      <c r="X724" t="s">
        <v>26</v>
      </c>
    </row>
    <row r="725" spans="1:24" x14ac:dyDescent="0.2">
      <c r="A725" t="s">
        <v>0</v>
      </c>
      <c r="B725" t="s">
        <v>1</v>
      </c>
      <c r="C725" t="s">
        <v>2</v>
      </c>
      <c r="D725" t="s">
        <v>3</v>
      </c>
      <c r="E725" t="s">
        <v>4</v>
      </c>
      <c r="F725" t="s">
        <v>393</v>
      </c>
      <c r="G725" t="s">
        <v>394</v>
      </c>
      <c r="H725" t="s">
        <v>7</v>
      </c>
      <c r="I725" t="s">
        <v>8</v>
      </c>
      <c r="J725" t="s">
        <v>9</v>
      </c>
      <c r="K725" t="s">
        <v>27</v>
      </c>
      <c r="L725" t="s">
        <v>11</v>
      </c>
      <c r="M725" s="5">
        <v>3791.81</v>
      </c>
      <c r="N725" s="5">
        <v>3510</v>
      </c>
      <c r="O725" s="5">
        <f t="shared" si="44"/>
        <v>7301.8099999999995</v>
      </c>
      <c r="P725" s="5">
        <v>4598.55</v>
      </c>
      <c r="Q725" s="5">
        <f t="shared" si="45"/>
        <v>11900.36</v>
      </c>
      <c r="R725" s="5">
        <v>0</v>
      </c>
      <c r="S725" s="5">
        <v>6664.2</v>
      </c>
      <c r="T725" s="5">
        <v>6664.2</v>
      </c>
      <c r="U725" s="5">
        <f t="shared" si="46"/>
        <v>637.60999999999967</v>
      </c>
      <c r="V725" s="5">
        <f t="shared" si="47"/>
        <v>637.60999999999967</v>
      </c>
      <c r="W725" s="5">
        <v>5236.16</v>
      </c>
      <c r="X725" t="s">
        <v>28</v>
      </c>
    </row>
    <row r="726" spans="1:24" x14ac:dyDescent="0.2">
      <c r="A726" t="s">
        <v>0</v>
      </c>
      <c r="B726" t="s">
        <v>1</v>
      </c>
      <c r="C726" t="s">
        <v>2</v>
      </c>
      <c r="D726" t="s">
        <v>3</v>
      </c>
      <c r="E726" t="s">
        <v>4</v>
      </c>
      <c r="F726" t="s">
        <v>393</v>
      </c>
      <c r="G726" t="s">
        <v>394</v>
      </c>
      <c r="H726" t="s">
        <v>7</v>
      </c>
      <c r="I726" t="s">
        <v>8</v>
      </c>
      <c r="J726" t="s">
        <v>9</v>
      </c>
      <c r="K726" t="s">
        <v>29</v>
      </c>
      <c r="L726" t="s">
        <v>11</v>
      </c>
      <c r="M726" s="5">
        <v>17767.060000000001</v>
      </c>
      <c r="N726" s="5">
        <v>0</v>
      </c>
      <c r="O726" s="5">
        <f t="shared" si="44"/>
        <v>17767.060000000001</v>
      </c>
      <c r="P726" s="5">
        <v>-4103.3100000000004</v>
      </c>
      <c r="Q726" s="5">
        <f t="shared" si="45"/>
        <v>13663.75</v>
      </c>
      <c r="R726" s="5">
        <v>0</v>
      </c>
      <c r="S726" s="5">
        <v>8084.62</v>
      </c>
      <c r="T726" s="5">
        <v>8084.62</v>
      </c>
      <c r="U726" s="5">
        <f t="shared" si="46"/>
        <v>9682.4400000000023</v>
      </c>
      <c r="V726" s="5">
        <f t="shared" si="47"/>
        <v>9682.4400000000023</v>
      </c>
      <c r="W726" s="5">
        <v>5579.13</v>
      </c>
      <c r="X726" t="s">
        <v>30</v>
      </c>
    </row>
    <row r="727" spans="1:24" x14ac:dyDescent="0.2">
      <c r="A727" t="s">
        <v>0</v>
      </c>
      <c r="B727" t="s">
        <v>1</v>
      </c>
      <c r="C727" t="s">
        <v>2</v>
      </c>
      <c r="D727" t="s">
        <v>3</v>
      </c>
      <c r="E727" t="s">
        <v>4</v>
      </c>
      <c r="F727" t="s">
        <v>393</v>
      </c>
      <c r="G727" t="s">
        <v>394</v>
      </c>
      <c r="H727" t="s">
        <v>7</v>
      </c>
      <c r="I727" t="s">
        <v>8</v>
      </c>
      <c r="J727" t="s">
        <v>9</v>
      </c>
      <c r="K727" t="s">
        <v>31</v>
      </c>
      <c r="L727" t="s">
        <v>11</v>
      </c>
      <c r="M727" s="5">
        <v>3779.56</v>
      </c>
      <c r="N727" s="5">
        <v>0</v>
      </c>
      <c r="O727" s="5">
        <f t="shared" si="44"/>
        <v>3779.56</v>
      </c>
      <c r="P727" s="5">
        <v>-1753.7</v>
      </c>
      <c r="Q727" s="5">
        <f t="shared" si="45"/>
        <v>2025.86</v>
      </c>
      <c r="R727" s="5">
        <v>0</v>
      </c>
      <c r="S727" s="5">
        <v>272.17</v>
      </c>
      <c r="T727" s="5">
        <v>272.17</v>
      </c>
      <c r="U727" s="5">
        <f t="shared" si="46"/>
        <v>3507.39</v>
      </c>
      <c r="V727" s="5">
        <f t="shared" si="47"/>
        <v>3507.39</v>
      </c>
      <c r="W727" s="5">
        <v>1753.69</v>
      </c>
      <c r="X727" t="s">
        <v>32</v>
      </c>
    </row>
    <row r="728" spans="1:24" x14ac:dyDescent="0.2">
      <c r="A728" t="s">
        <v>0</v>
      </c>
      <c r="B728" t="s">
        <v>1</v>
      </c>
      <c r="C728" t="s">
        <v>2</v>
      </c>
      <c r="D728" t="s">
        <v>3</v>
      </c>
      <c r="E728" t="s">
        <v>4</v>
      </c>
      <c r="F728" t="s">
        <v>393</v>
      </c>
      <c r="G728" t="s">
        <v>394</v>
      </c>
      <c r="H728" t="s">
        <v>7</v>
      </c>
      <c r="I728" t="s">
        <v>8</v>
      </c>
      <c r="J728" t="s">
        <v>9</v>
      </c>
      <c r="K728" t="s">
        <v>33</v>
      </c>
      <c r="L728" t="s">
        <v>11</v>
      </c>
      <c r="M728" s="5">
        <v>9413.1200000000008</v>
      </c>
      <c r="N728" s="5">
        <v>0</v>
      </c>
      <c r="O728" s="5">
        <f t="shared" si="44"/>
        <v>9413.1200000000008</v>
      </c>
      <c r="P728" s="5">
        <v>0</v>
      </c>
      <c r="Q728" s="5">
        <f t="shared" si="45"/>
        <v>9413.1200000000008</v>
      </c>
      <c r="R728" s="5">
        <v>0</v>
      </c>
      <c r="S728" s="5">
        <v>5600.97</v>
      </c>
      <c r="T728" s="5">
        <v>5600.97</v>
      </c>
      <c r="U728" s="5">
        <f t="shared" si="46"/>
        <v>3812.1500000000005</v>
      </c>
      <c r="V728" s="5">
        <f t="shared" si="47"/>
        <v>3812.1500000000005</v>
      </c>
      <c r="W728" s="5">
        <v>3812.15</v>
      </c>
      <c r="X728" t="s">
        <v>34</v>
      </c>
    </row>
    <row r="729" spans="1:24" x14ac:dyDescent="0.2">
      <c r="A729" t="s">
        <v>0</v>
      </c>
      <c r="B729" t="s">
        <v>1</v>
      </c>
      <c r="C729" t="s">
        <v>2</v>
      </c>
      <c r="D729" t="s">
        <v>3</v>
      </c>
      <c r="E729" t="s">
        <v>4</v>
      </c>
      <c r="F729" t="s">
        <v>393</v>
      </c>
      <c r="G729" t="s">
        <v>394</v>
      </c>
      <c r="H729" t="s">
        <v>7</v>
      </c>
      <c r="I729" t="s">
        <v>8</v>
      </c>
      <c r="J729" t="s">
        <v>9</v>
      </c>
      <c r="K729" t="s">
        <v>35</v>
      </c>
      <c r="L729" t="s">
        <v>11</v>
      </c>
      <c r="M729" s="5">
        <v>138591.46</v>
      </c>
      <c r="N729" s="5">
        <v>1272.5999999999999</v>
      </c>
      <c r="O729" s="5">
        <f t="shared" si="44"/>
        <v>139864.06</v>
      </c>
      <c r="P729" s="5">
        <v>-9534.0300000000007</v>
      </c>
      <c r="Q729" s="5">
        <f t="shared" si="45"/>
        <v>130330.03</v>
      </c>
      <c r="R729" s="5">
        <v>0</v>
      </c>
      <c r="S729" s="5">
        <v>86672.24</v>
      </c>
      <c r="T729" s="5">
        <v>86672.24</v>
      </c>
      <c r="U729" s="5">
        <f t="shared" si="46"/>
        <v>53191.819999999992</v>
      </c>
      <c r="V729" s="5">
        <f t="shared" si="47"/>
        <v>53191.819999999992</v>
      </c>
      <c r="W729" s="5">
        <v>43657.79</v>
      </c>
      <c r="X729" t="s">
        <v>36</v>
      </c>
    </row>
    <row r="730" spans="1:24" x14ac:dyDescent="0.2">
      <c r="A730" t="s">
        <v>0</v>
      </c>
      <c r="B730" t="s">
        <v>1</v>
      </c>
      <c r="C730" t="s">
        <v>2</v>
      </c>
      <c r="D730" t="s">
        <v>3</v>
      </c>
      <c r="E730" t="s">
        <v>4</v>
      </c>
      <c r="F730" t="s">
        <v>393</v>
      </c>
      <c r="G730" t="s">
        <v>394</v>
      </c>
      <c r="H730" t="s">
        <v>7</v>
      </c>
      <c r="I730" t="s">
        <v>8</v>
      </c>
      <c r="J730" t="s">
        <v>9</v>
      </c>
      <c r="K730" t="s">
        <v>37</v>
      </c>
      <c r="L730" t="s">
        <v>11</v>
      </c>
      <c r="M730" s="5">
        <v>91576.9</v>
      </c>
      <c r="N730" s="5">
        <v>838.33</v>
      </c>
      <c r="O730" s="5">
        <f t="shared" si="44"/>
        <v>92415.23</v>
      </c>
      <c r="P730" s="5">
        <v>-22531.1</v>
      </c>
      <c r="Q730" s="5">
        <f t="shared" si="45"/>
        <v>69884.13</v>
      </c>
      <c r="R730" s="5">
        <v>0</v>
      </c>
      <c r="S730" s="5">
        <v>47194.92</v>
      </c>
      <c r="T730" s="5">
        <v>47194.92</v>
      </c>
      <c r="U730" s="5">
        <f t="shared" si="46"/>
        <v>45220.31</v>
      </c>
      <c r="V730" s="5">
        <f t="shared" si="47"/>
        <v>45220.31</v>
      </c>
      <c r="W730" s="5">
        <v>22689.21</v>
      </c>
      <c r="X730" t="s">
        <v>38</v>
      </c>
    </row>
    <row r="731" spans="1:24" x14ac:dyDescent="0.2">
      <c r="A731" t="s">
        <v>0</v>
      </c>
      <c r="B731" t="s">
        <v>1</v>
      </c>
      <c r="C731" t="s">
        <v>2</v>
      </c>
      <c r="D731" t="s">
        <v>3</v>
      </c>
      <c r="E731" t="s">
        <v>4</v>
      </c>
      <c r="F731" t="s">
        <v>393</v>
      </c>
      <c r="G731" t="s">
        <v>394</v>
      </c>
      <c r="H731" t="s">
        <v>7</v>
      </c>
      <c r="I731" t="s">
        <v>8</v>
      </c>
      <c r="J731" t="s">
        <v>9</v>
      </c>
      <c r="K731" t="s">
        <v>39</v>
      </c>
      <c r="L731" t="s">
        <v>11</v>
      </c>
      <c r="M731" s="5">
        <v>6467.65</v>
      </c>
      <c r="N731" s="5">
        <v>-550</v>
      </c>
      <c r="O731" s="5">
        <f t="shared" si="44"/>
        <v>5917.65</v>
      </c>
      <c r="P731" s="5">
        <v>0</v>
      </c>
      <c r="Q731" s="5">
        <f t="shared" si="45"/>
        <v>5917.65</v>
      </c>
      <c r="R731" s="5">
        <v>0</v>
      </c>
      <c r="S731" s="5">
        <v>5141.17</v>
      </c>
      <c r="T731" s="5">
        <v>5141.17</v>
      </c>
      <c r="U731" s="5">
        <f t="shared" si="46"/>
        <v>776.47999999999956</v>
      </c>
      <c r="V731" s="5">
        <f t="shared" si="47"/>
        <v>776.47999999999956</v>
      </c>
      <c r="W731" s="5">
        <v>776.48</v>
      </c>
      <c r="X731" t="s">
        <v>40</v>
      </c>
    </row>
    <row r="732" spans="1:24" x14ac:dyDescent="0.2">
      <c r="A732" t="s">
        <v>0</v>
      </c>
      <c r="B732" t="s">
        <v>1</v>
      </c>
      <c r="C732" t="s">
        <v>2</v>
      </c>
      <c r="D732" t="s">
        <v>3</v>
      </c>
      <c r="E732" t="s">
        <v>4</v>
      </c>
      <c r="F732" t="s">
        <v>393</v>
      </c>
      <c r="G732" t="s">
        <v>394</v>
      </c>
      <c r="H732" t="s">
        <v>7</v>
      </c>
      <c r="I732" t="s">
        <v>41</v>
      </c>
      <c r="J732" t="s">
        <v>42</v>
      </c>
      <c r="K732" t="s">
        <v>43</v>
      </c>
      <c r="L732" t="s">
        <v>44</v>
      </c>
      <c r="M732" s="5">
        <v>7000</v>
      </c>
      <c r="N732" s="5">
        <v>0</v>
      </c>
      <c r="O732" s="5">
        <f t="shared" si="44"/>
        <v>7000</v>
      </c>
      <c r="P732" s="5">
        <v>0</v>
      </c>
      <c r="Q732" s="5">
        <f t="shared" si="45"/>
        <v>7000</v>
      </c>
      <c r="R732" s="5">
        <v>0</v>
      </c>
      <c r="S732" s="5">
        <v>7000</v>
      </c>
      <c r="T732" s="5">
        <v>3876.48</v>
      </c>
      <c r="U732" s="5">
        <f t="shared" si="46"/>
        <v>0</v>
      </c>
      <c r="V732" s="5">
        <f t="shared" si="47"/>
        <v>3123.52</v>
      </c>
      <c r="W732" s="5">
        <v>0</v>
      </c>
      <c r="X732" t="s">
        <v>45</v>
      </c>
    </row>
    <row r="733" spans="1:24" x14ac:dyDescent="0.2">
      <c r="A733" t="s">
        <v>0</v>
      </c>
      <c r="B733" t="s">
        <v>1</v>
      </c>
      <c r="C733" t="s">
        <v>2</v>
      </c>
      <c r="D733" t="s">
        <v>3</v>
      </c>
      <c r="E733" t="s">
        <v>4</v>
      </c>
      <c r="F733" t="s">
        <v>393</v>
      </c>
      <c r="G733" t="s">
        <v>394</v>
      </c>
      <c r="H733" t="s">
        <v>7</v>
      </c>
      <c r="I733" t="s">
        <v>41</v>
      </c>
      <c r="J733" t="s">
        <v>42</v>
      </c>
      <c r="K733" t="s">
        <v>46</v>
      </c>
      <c r="L733" t="s">
        <v>44</v>
      </c>
      <c r="M733" s="5">
        <v>13050</v>
      </c>
      <c r="N733" s="5">
        <v>0</v>
      </c>
      <c r="O733" s="5">
        <f t="shared" si="44"/>
        <v>13050</v>
      </c>
      <c r="P733" s="5">
        <v>0</v>
      </c>
      <c r="Q733" s="5">
        <f t="shared" si="45"/>
        <v>13050</v>
      </c>
      <c r="R733" s="5">
        <v>0</v>
      </c>
      <c r="S733" s="5">
        <v>13050</v>
      </c>
      <c r="T733" s="5">
        <v>3674.7</v>
      </c>
      <c r="U733" s="5">
        <f t="shared" si="46"/>
        <v>0</v>
      </c>
      <c r="V733" s="5">
        <f t="shared" si="47"/>
        <v>9375.2999999999993</v>
      </c>
      <c r="W733" s="5">
        <v>0</v>
      </c>
      <c r="X733" t="s">
        <v>47</v>
      </c>
    </row>
    <row r="734" spans="1:24" x14ac:dyDescent="0.2">
      <c r="A734" t="s">
        <v>0</v>
      </c>
      <c r="B734" t="s">
        <v>1</v>
      </c>
      <c r="C734" t="s">
        <v>2</v>
      </c>
      <c r="D734" t="s">
        <v>3</v>
      </c>
      <c r="E734" t="s">
        <v>4</v>
      </c>
      <c r="F734" t="s">
        <v>393</v>
      </c>
      <c r="G734" t="s">
        <v>394</v>
      </c>
      <c r="H734" t="s">
        <v>7</v>
      </c>
      <c r="I734" t="s">
        <v>41</v>
      </c>
      <c r="J734" t="s">
        <v>42</v>
      </c>
      <c r="K734" t="s">
        <v>48</v>
      </c>
      <c r="L734" t="s">
        <v>44</v>
      </c>
      <c r="M734" s="5">
        <v>9210.66</v>
      </c>
      <c r="N734" s="5">
        <v>-921.06</v>
      </c>
      <c r="O734" s="5">
        <f t="shared" si="44"/>
        <v>8289.6</v>
      </c>
      <c r="P734" s="5">
        <v>0</v>
      </c>
      <c r="Q734" s="5">
        <f t="shared" si="45"/>
        <v>8289.6</v>
      </c>
      <c r="R734" s="5">
        <v>74.64</v>
      </c>
      <c r="S734" s="5">
        <v>8214.9599999999991</v>
      </c>
      <c r="T734" s="5">
        <v>1659.16</v>
      </c>
      <c r="U734" s="5">
        <f t="shared" si="46"/>
        <v>74.640000000001237</v>
      </c>
      <c r="V734" s="5">
        <f t="shared" si="47"/>
        <v>6630.4400000000005</v>
      </c>
      <c r="W734" s="5">
        <v>0</v>
      </c>
      <c r="X734" t="s">
        <v>49</v>
      </c>
    </row>
    <row r="735" spans="1:24" x14ac:dyDescent="0.2">
      <c r="A735" t="s">
        <v>0</v>
      </c>
      <c r="B735" t="s">
        <v>1</v>
      </c>
      <c r="C735" t="s">
        <v>2</v>
      </c>
      <c r="D735" t="s">
        <v>3</v>
      </c>
      <c r="E735" t="s">
        <v>4</v>
      </c>
      <c r="F735" t="s">
        <v>393</v>
      </c>
      <c r="G735" t="s">
        <v>394</v>
      </c>
      <c r="H735" t="s">
        <v>7</v>
      </c>
      <c r="I735" t="s">
        <v>41</v>
      </c>
      <c r="J735" t="s">
        <v>42</v>
      </c>
      <c r="K735" t="s">
        <v>295</v>
      </c>
      <c r="L735" t="s">
        <v>44</v>
      </c>
      <c r="M735" s="5">
        <v>5800</v>
      </c>
      <c r="N735" s="5">
        <v>-594.24</v>
      </c>
      <c r="O735" s="5">
        <f t="shared" si="44"/>
        <v>5205.76</v>
      </c>
      <c r="P735" s="5">
        <v>0</v>
      </c>
      <c r="Q735" s="5">
        <f t="shared" si="45"/>
        <v>5205.76</v>
      </c>
      <c r="R735" s="5">
        <v>0</v>
      </c>
      <c r="S735" s="5">
        <v>5205.76</v>
      </c>
      <c r="T735" s="5">
        <v>1106.23</v>
      </c>
      <c r="U735" s="5">
        <f t="shared" si="46"/>
        <v>0</v>
      </c>
      <c r="V735" s="5">
        <f t="shared" si="47"/>
        <v>4099.5300000000007</v>
      </c>
      <c r="W735" s="5">
        <v>0</v>
      </c>
      <c r="X735" t="s">
        <v>296</v>
      </c>
    </row>
    <row r="736" spans="1:24" x14ac:dyDescent="0.2">
      <c r="A736" t="s">
        <v>0</v>
      </c>
      <c r="B736" t="s">
        <v>1</v>
      </c>
      <c r="C736" t="s">
        <v>2</v>
      </c>
      <c r="D736" t="s">
        <v>3</v>
      </c>
      <c r="E736" t="s">
        <v>4</v>
      </c>
      <c r="F736" t="s">
        <v>393</v>
      </c>
      <c r="G736" t="s">
        <v>394</v>
      </c>
      <c r="H736" t="s">
        <v>7</v>
      </c>
      <c r="I736" t="s">
        <v>41</v>
      </c>
      <c r="J736" t="s">
        <v>42</v>
      </c>
      <c r="K736" t="s">
        <v>50</v>
      </c>
      <c r="L736" t="s">
        <v>44</v>
      </c>
      <c r="M736" s="5">
        <v>53170</v>
      </c>
      <c r="N736" s="5">
        <v>-11312.08</v>
      </c>
      <c r="O736" s="5">
        <f t="shared" si="44"/>
        <v>41857.919999999998</v>
      </c>
      <c r="P736" s="5">
        <v>0</v>
      </c>
      <c r="Q736" s="5">
        <f t="shared" si="45"/>
        <v>41857.919999999998</v>
      </c>
      <c r="R736" s="5">
        <v>39974.5</v>
      </c>
      <c r="S736" s="5">
        <v>1883.42</v>
      </c>
      <c r="T736" s="5">
        <v>1883.42</v>
      </c>
      <c r="U736" s="5">
        <f t="shared" si="46"/>
        <v>39974.5</v>
      </c>
      <c r="V736" s="5">
        <f t="shared" si="47"/>
        <v>39974.5</v>
      </c>
      <c r="W736" s="5">
        <v>0</v>
      </c>
      <c r="X736" t="s">
        <v>51</v>
      </c>
    </row>
    <row r="737" spans="1:24" x14ac:dyDescent="0.2">
      <c r="A737" t="s">
        <v>0</v>
      </c>
      <c r="B737" t="s">
        <v>1</v>
      </c>
      <c r="C737" t="s">
        <v>2</v>
      </c>
      <c r="D737" t="s">
        <v>3</v>
      </c>
      <c r="E737" t="s">
        <v>4</v>
      </c>
      <c r="F737" t="s">
        <v>393</v>
      </c>
      <c r="G737" t="s">
        <v>394</v>
      </c>
      <c r="H737" t="s">
        <v>7</v>
      </c>
      <c r="I737" t="s">
        <v>41</v>
      </c>
      <c r="J737" t="s">
        <v>42</v>
      </c>
      <c r="K737" t="s">
        <v>56</v>
      </c>
      <c r="L737" t="s">
        <v>44</v>
      </c>
      <c r="M737" s="5">
        <v>330000</v>
      </c>
      <c r="N737" s="5">
        <v>37920</v>
      </c>
      <c r="O737" s="5">
        <f t="shared" si="44"/>
        <v>367920</v>
      </c>
      <c r="P737" s="5">
        <v>0</v>
      </c>
      <c r="Q737" s="5">
        <f t="shared" si="45"/>
        <v>367920</v>
      </c>
      <c r="R737" s="5">
        <v>84446.21</v>
      </c>
      <c r="S737" s="5">
        <v>267120</v>
      </c>
      <c r="T737" s="5">
        <v>152100.69</v>
      </c>
      <c r="U737" s="5">
        <f t="shared" si="46"/>
        <v>100800</v>
      </c>
      <c r="V737" s="5">
        <f t="shared" si="47"/>
        <v>215819.31</v>
      </c>
      <c r="W737" s="5">
        <v>16353.79</v>
      </c>
      <c r="X737" t="s">
        <v>57</v>
      </c>
    </row>
    <row r="738" spans="1:24" x14ac:dyDescent="0.2">
      <c r="A738" t="s">
        <v>0</v>
      </c>
      <c r="B738" t="s">
        <v>1</v>
      </c>
      <c r="C738" t="s">
        <v>2</v>
      </c>
      <c r="D738" t="s">
        <v>3</v>
      </c>
      <c r="E738" t="s">
        <v>4</v>
      </c>
      <c r="F738" t="s">
        <v>393</v>
      </c>
      <c r="G738" t="s">
        <v>394</v>
      </c>
      <c r="H738" t="s">
        <v>7</v>
      </c>
      <c r="I738" t="s">
        <v>41</v>
      </c>
      <c r="J738" t="s">
        <v>42</v>
      </c>
      <c r="K738" t="s">
        <v>58</v>
      </c>
      <c r="L738" t="s">
        <v>44</v>
      </c>
      <c r="M738" s="5">
        <v>147000</v>
      </c>
      <c r="N738" s="5">
        <v>4873.8599999999997</v>
      </c>
      <c r="O738" s="5">
        <f t="shared" si="44"/>
        <v>151873.85999999999</v>
      </c>
      <c r="P738" s="5">
        <v>0</v>
      </c>
      <c r="Q738" s="5">
        <f t="shared" si="45"/>
        <v>151873.85999999999</v>
      </c>
      <c r="R738" s="5">
        <v>7.4</v>
      </c>
      <c r="S738" s="5">
        <v>151866.46</v>
      </c>
      <c r="T738" s="5">
        <v>73509.39</v>
      </c>
      <c r="U738" s="5">
        <f t="shared" si="46"/>
        <v>7.3999999999941792</v>
      </c>
      <c r="V738" s="5">
        <f t="shared" si="47"/>
        <v>78364.469999999987</v>
      </c>
      <c r="W738" s="5">
        <v>0</v>
      </c>
      <c r="X738" t="s">
        <v>59</v>
      </c>
    </row>
    <row r="739" spans="1:24" x14ac:dyDescent="0.2">
      <c r="A739" t="s">
        <v>0</v>
      </c>
      <c r="B739" t="s">
        <v>1</v>
      </c>
      <c r="C739" t="s">
        <v>2</v>
      </c>
      <c r="D739" t="s">
        <v>3</v>
      </c>
      <c r="E739" t="s">
        <v>4</v>
      </c>
      <c r="F739" t="s">
        <v>393</v>
      </c>
      <c r="G739" t="s">
        <v>394</v>
      </c>
      <c r="H739" t="s">
        <v>7</v>
      </c>
      <c r="I739" t="s">
        <v>41</v>
      </c>
      <c r="J739" t="s">
        <v>42</v>
      </c>
      <c r="K739" t="s">
        <v>62</v>
      </c>
      <c r="L739" t="s">
        <v>44</v>
      </c>
      <c r="M739" s="5">
        <v>44500</v>
      </c>
      <c r="N739" s="5">
        <v>0</v>
      </c>
      <c r="O739" s="5">
        <f t="shared" si="44"/>
        <v>44500</v>
      </c>
      <c r="P739" s="5">
        <v>-36660</v>
      </c>
      <c r="Q739" s="5">
        <f t="shared" si="45"/>
        <v>7840</v>
      </c>
      <c r="R739" s="5">
        <v>0</v>
      </c>
      <c r="S739" s="5">
        <v>0</v>
      </c>
      <c r="T739" s="5">
        <v>0</v>
      </c>
      <c r="U739" s="5">
        <f t="shared" si="46"/>
        <v>44500</v>
      </c>
      <c r="V739" s="5">
        <f t="shared" si="47"/>
        <v>44500</v>
      </c>
      <c r="W739" s="5">
        <v>7840</v>
      </c>
      <c r="X739" t="s">
        <v>63</v>
      </c>
    </row>
    <row r="740" spans="1:24" x14ac:dyDescent="0.2">
      <c r="A740" t="s">
        <v>0</v>
      </c>
      <c r="B740" t="s">
        <v>1</v>
      </c>
      <c r="C740" t="s">
        <v>2</v>
      </c>
      <c r="D740" t="s">
        <v>3</v>
      </c>
      <c r="E740" t="s">
        <v>4</v>
      </c>
      <c r="F740" t="s">
        <v>393</v>
      </c>
      <c r="G740" t="s">
        <v>394</v>
      </c>
      <c r="H740" t="s">
        <v>7</v>
      </c>
      <c r="I740" t="s">
        <v>41</v>
      </c>
      <c r="J740" t="s">
        <v>42</v>
      </c>
      <c r="K740" t="s">
        <v>299</v>
      </c>
      <c r="L740" t="s">
        <v>44</v>
      </c>
      <c r="M740" s="5">
        <v>1500</v>
      </c>
      <c r="N740" s="5">
        <v>0</v>
      </c>
      <c r="O740" s="5">
        <f t="shared" si="44"/>
        <v>1500</v>
      </c>
      <c r="P740" s="5">
        <v>-1500</v>
      </c>
      <c r="Q740" s="5">
        <f t="shared" si="45"/>
        <v>0</v>
      </c>
      <c r="R740" s="5">
        <v>0</v>
      </c>
      <c r="S740" s="5">
        <v>0</v>
      </c>
      <c r="T740" s="5">
        <v>0</v>
      </c>
      <c r="U740" s="5">
        <f t="shared" si="46"/>
        <v>1500</v>
      </c>
      <c r="V740" s="5">
        <f t="shared" si="47"/>
        <v>1500</v>
      </c>
      <c r="W740" s="5">
        <v>0</v>
      </c>
      <c r="X740" t="s">
        <v>300</v>
      </c>
    </row>
    <row r="741" spans="1:24" x14ac:dyDescent="0.2">
      <c r="A741" t="s">
        <v>0</v>
      </c>
      <c r="B741" t="s">
        <v>1</v>
      </c>
      <c r="C741" t="s">
        <v>2</v>
      </c>
      <c r="D741" t="s">
        <v>3</v>
      </c>
      <c r="E741" t="s">
        <v>4</v>
      </c>
      <c r="F741" t="s">
        <v>393</v>
      </c>
      <c r="G741" t="s">
        <v>394</v>
      </c>
      <c r="H741" t="s">
        <v>7</v>
      </c>
      <c r="I741" t="s">
        <v>41</v>
      </c>
      <c r="J741" t="s">
        <v>42</v>
      </c>
      <c r="K741" t="s">
        <v>64</v>
      </c>
      <c r="L741" t="s">
        <v>44</v>
      </c>
      <c r="M741" s="5">
        <v>12000</v>
      </c>
      <c r="N741" s="5">
        <v>0</v>
      </c>
      <c r="O741" s="5">
        <f t="shared" si="44"/>
        <v>12000</v>
      </c>
      <c r="P741" s="5">
        <v>0</v>
      </c>
      <c r="Q741" s="5">
        <f t="shared" si="45"/>
        <v>12000</v>
      </c>
      <c r="R741" s="5">
        <v>0.01</v>
      </c>
      <c r="S741" s="5">
        <v>11757.33</v>
      </c>
      <c r="T741" s="5">
        <v>0</v>
      </c>
      <c r="U741" s="5">
        <f t="shared" si="46"/>
        <v>242.67000000000007</v>
      </c>
      <c r="V741" s="5">
        <f t="shared" si="47"/>
        <v>12000</v>
      </c>
      <c r="W741" s="5">
        <v>242.66</v>
      </c>
      <c r="X741" t="s">
        <v>65</v>
      </c>
    </row>
    <row r="742" spans="1:24" x14ac:dyDescent="0.2">
      <c r="A742" t="s">
        <v>0</v>
      </c>
      <c r="B742" t="s">
        <v>1</v>
      </c>
      <c r="C742" t="s">
        <v>2</v>
      </c>
      <c r="D742" t="s">
        <v>3</v>
      </c>
      <c r="E742" t="s">
        <v>4</v>
      </c>
      <c r="F742" t="s">
        <v>393</v>
      </c>
      <c r="G742" t="s">
        <v>394</v>
      </c>
      <c r="H742" t="s">
        <v>7</v>
      </c>
      <c r="I742" t="s">
        <v>41</v>
      </c>
      <c r="J742" t="s">
        <v>42</v>
      </c>
      <c r="K742" t="s">
        <v>66</v>
      </c>
      <c r="L742" t="s">
        <v>44</v>
      </c>
      <c r="M742" s="5">
        <v>14000</v>
      </c>
      <c r="N742" s="5">
        <v>1176.04</v>
      </c>
      <c r="O742" s="5">
        <f t="shared" si="44"/>
        <v>15176.04</v>
      </c>
      <c r="P742" s="5">
        <v>0</v>
      </c>
      <c r="Q742" s="5">
        <f t="shared" si="45"/>
        <v>15176.04</v>
      </c>
      <c r="R742" s="5">
        <v>0</v>
      </c>
      <c r="S742" s="5">
        <v>15176.04</v>
      </c>
      <c r="T742" s="5">
        <v>0</v>
      </c>
      <c r="U742" s="5">
        <f t="shared" si="46"/>
        <v>0</v>
      </c>
      <c r="V742" s="5">
        <f t="shared" si="47"/>
        <v>15176.04</v>
      </c>
      <c r="W742" s="5">
        <v>0</v>
      </c>
      <c r="X742" t="s">
        <v>67</v>
      </c>
    </row>
    <row r="743" spans="1:24" x14ac:dyDescent="0.2">
      <c r="A743" t="s">
        <v>0</v>
      </c>
      <c r="B743" t="s">
        <v>1</v>
      </c>
      <c r="C743" t="s">
        <v>2</v>
      </c>
      <c r="D743" t="s">
        <v>3</v>
      </c>
      <c r="E743" t="s">
        <v>4</v>
      </c>
      <c r="F743" t="s">
        <v>393</v>
      </c>
      <c r="G743" t="s">
        <v>394</v>
      </c>
      <c r="H743" t="s">
        <v>7</v>
      </c>
      <c r="I743" t="s">
        <v>41</v>
      </c>
      <c r="J743" t="s">
        <v>42</v>
      </c>
      <c r="K743" t="s">
        <v>68</v>
      </c>
      <c r="L743" t="s">
        <v>44</v>
      </c>
      <c r="M743" s="5">
        <v>87500</v>
      </c>
      <c r="N743" s="5">
        <v>-38874.11</v>
      </c>
      <c r="O743" s="5">
        <f t="shared" si="44"/>
        <v>48625.89</v>
      </c>
      <c r="P743" s="5">
        <v>-46069.19</v>
      </c>
      <c r="Q743" s="5">
        <f t="shared" si="45"/>
        <v>2556.6999999999971</v>
      </c>
      <c r="R743" s="5">
        <v>0</v>
      </c>
      <c r="S743" s="5">
        <v>2556.6999999999998</v>
      </c>
      <c r="T743" s="5">
        <v>2556.6999999999998</v>
      </c>
      <c r="U743" s="5">
        <f t="shared" si="46"/>
        <v>46069.19</v>
      </c>
      <c r="V743" s="5">
        <f t="shared" si="47"/>
        <v>46069.19</v>
      </c>
      <c r="W743" s="5">
        <v>0</v>
      </c>
      <c r="X743" t="s">
        <v>69</v>
      </c>
    </row>
    <row r="744" spans="1:24" x14ac:dyDescent="0.2">
      <c r="A744" t="s">
        <v>0</v>
      </c>
      <c r="B744" t="s">
        <v>1</v>
      </c>
      <c r="C744" t="s">
        <v>2</v>
      </c>
      <c r="D744" t="s">
        <v>3</v>
      </c>
      <c r="E744" t="s">
        <v>4</v>
      </c>
      <c r="F744" t="s">
        <v>393</v>
      </c>
      <c r="G744" t="s">
        <v>394</v>
      </c>
      <c r="H744" t="s">
        <v>7</v>
      </c>
      <c r="I744" t="s">
        <v>41</v>
      </c>
      <c r="J744" t="s">
        <v>42</v>
      </c>
      <c r="K744" t="s">
        <v>70</v>
      </c>
      <c r="L744" t="s">
        <v>44</v>
      </c>
      <c r="M744" s="5">
        <v>7000</v>
      </c>
      <c r="N744" s="5">
        <v>0</v>
      </c>
      <c r="O744" s="5">
        <f t="shared" si="44"/>
        <v>7000</v>
      </c>
      <c r="P744" s="5">
        <v>0</v>
      </c>
      <c r="Q744" s="5">
        <f t="shared" si="45"/>
        <v>7000</v>
      </c>
      <c r="R744" s="5">
        <v>0</v>
      </c>
      <c r="S744" s="5">
        <v>1064.44</v>
      </c>
      <c r="T744" s="5">
        <v>0</v>
      </c>
      <c r="U744" s="5">
        <f t="shared" si="46"/>
        <v>5935.5599999999995</v>
      </c>
      <c r="V744" s="5">
        <f t="shared" si="47"/>
        <v>7000</v>
      </c>
      <c r="W744" s="5">
        <v>5935.56</v>
      </c>
      <c r="X744" t="s">
        <v>71</v>
      </c>
    </row>
    <row r="745" spans="1:24" x14ac:dyDescent="0.2">
      <c r="A745" t="s">
        <v>0</v>
      </c>
      <c r="B745" t="s">
        <v>1</v>
      </c>
      <c r="C745" t="s">
        <v>2</v>
      </c>
      <c r="D745" t="s">
        <v>3</v>
      </c>
      <c r="E745" t="s">
        <v>4</v>
      </c>
      <c r="F745" t="s">
        <v>393</v>
      </c>
      <c r="G745" t="s">
        <v>394</v>
      </c>
      <c r="H745" t="s">
        <v>7</v>
      </c>
      <c r="I745" t="s">
        <v>41</v>
      </c>
      <c r="J745" t="s">
        <v>42</v>
      </c>
      <c r="K745" t="s">
        <v>74</v>
      </c>
      <c r="L745" t="s">
        <v>44</v>
      </c>
      <c r="M745" s="5">
        <v>15000</v>
      </c>
      <c r="N745" s="5">
        <v>-1458.1</v>
      </c>
      <c r="O745" s="5">
        <f t="shared" si="44"/>
        <v>13541.9</v>
      </c>
      <c r="P745" s="5">
        <v>0</v>
      </c>
      <c r="Q745" s="5">
        <f t="shared" si="45"/>
        <v>13541.9</v>
      </c>
      <c r="R745" s="5">
        <v>0</v>
      </c>
      <c r="S745" s="5">
        <v>13541.9</v>
      </c>
      <c r="T745" s="5">
        <v>4197.2299999999996</v>
      </c>
      <c r="U745" s="5">
        <f t="shared" si="46"/>
        <v>0</v>
      </c>
      <c r="V745" s="5">
        <f t="shared" si="47"/>
        <v>9344.67</v>
      </c>
      <c r="W745" s="5">
        <v>0</v>
      </c>
      <c r="X745" t="s">
        <v>75</v>
      </c>
    </row>
    <row r="746" spans="1:24" x14ac:dyDescent="0.2">
      <c r="A746" t="s">
        <v>0</v>
      </c>
      <c r="B746" t="s">
        <v>1</v>
      </c>
      <c r="C746" t="s">
        <v>2</v>
      </c>
      <c r="D746" t="s">
        <v>3</v>
      </c>
      <c r="E746" t="s">
        <v>4</v>
      </c>
      <c r="F746" t="s">
        <v>393</v>
      </c>
      <c r="G746" t="s">
        <v>394</v>
      </c>
      <c r="H746" t="s">
        <v>7</v>
      </c>
      <c r="I746" t="s">
        <v>41</v>
      </c>
      <c r="J746" t="s">
        <v>42</v>
      </c>
      <c r="K746" t="s">
        <v>76</v>
      </c>
      <c r="L746" t="s">
        <v>44</v>
      </c>
      <c r="M746" s="5">
        <v>2000</v>
      </c>
      <c r="N746" s="5">
        <v>1910.1</v>
      </c>
      <c r="O746" s="5">
        <f t="shared" si="44"/>
        <v>3910.1</v>
      </c>
      <c r="P746" s="5">
        <v>0</v>
      </c>
      <c r="Q746" s="5">
        <f t="shared" si="45"/>
        <v>3910.1</v>
      </c>
      <c r="R746" s="5">
        <v>3632.93</v>
      </c>
      <c r="S746" s="5">
        <v>0</v>
      </c>
      <c r="T746" s="5">
        <v>0</v>
      </c>
      <c r="U746" s="5">
        <f t="shared" si="46"/>
        <v>3910.1</v>
      </c>
      <c r="V746" s="5">
        <f t="shared" si="47"/>
        <v>3910.1</v>
      </c>
      <c r="W746" s="5">
        <v>277.17</v>
      </c>
      <c r="X746" t="s">
        <v>77</v>
      </c>
    </row>
    <row r="747" spans="1:24" x14ac:dyDescent="0.2">
      <c r="A747" t="s">
        <v>0</v>
      </c>
      <c r="B747" t="s">
        <v>1</v>
      </c>
      <c r="C747" t="s">
        <v>2</v>
      </c>
      <c r="D747" t="s">
        <v>3</v>
      </c>
      <c r="E747" t="s">
        <v>4</v>
      </c>
      <c r="F747" t="s">
        <v>393</v>
      </c>
      <c r="G747" t="s">
        <v>394</v>
      </c>
      <c r="H747" t="s">
        <v>7</v>
      </c>
      <c r="I747" t="s">
        <v>41</v>
      </c>
      <c r="J747" t="s">
        <v>42</v>
      </c>
      <c r="K747" t="s">
        <v>78</v>
      </c>
      <c r="L747" t="s">
        <v>44</v>
      </c>
      <c r="M747" s="5">
        <v>250</v>
      </c>
      <c r="N747" s="5">
        <v>0</v>
      </c>
      <c r="O747" s="5">
        <f t="shared" si="44"/>
        <v>250</v>
      </c>
      <c r="P747" s="5">
        <v>0</v>
      </c>
      <c r="Q747" s="5">
        <f t="shared" si="45"/>
        <v>250</v>
      </c>
      <c r="R747" s="5">
        <v>0</v>
      </c>
      <c r="S747" s="5">
        <v>0</v>
      </c>
      <c r="T747" s="5">
        <v>0</v>
      </c>
      <c r="U747" s="5">
        <f t="shared" si="46"/>
        <v>250</v>
      </c>
      <c r="V747" s="5">
        <f t="shared" si="47"/>
        <v>250</v>
      </c>
      <c r="W747" s="5">
        <v>250</v>
      </c>
      <c r="X747" t="s">
        <v>79</v>
      </c>
    </row>
    <row r="748" spans="1:24" x14ac:dyDescent="0.2">
      <c r="A748" t="s">
        <v>0</v>
      </c>
      <c r="B748" t="s">
        <v>1</v>
      </c>
      <c r="C748" t="s">
        <v>2</v>
      </c>
      <c r="D748" t="s">
        <v>3</v>
      </c>
      <c r="E748" t="s">
        <v>4</v>
      </c>
      <c r="F748" t="s">
        <v>393</v>
      </c>
      <c r="G748" t="s">
        <v>394</v>
      </c>
      <c r="H748" t="s">
        <v>7</v>
      </c>
      <c r="I748" t="s">
        <v>41</v>
      </c>
      <c r="J748" t="s">
        <v>42</v>
      </c>
      <c r="K748" t="s">
        <v>82</v>
      </c>
      <c r="L748" t="s">
        <v>44</v>
      </c>
      <c r="M748" s="5">
        <v>8000</v>
      </c>
      <c r="N748" s="5">
        <v>0</v>
      </c>
      <c r="O748" s="5">
        <f t="shared" si="44"/>
        <v>8000</v>
      </c>
      <c r="P748" s="5">
        <v>0</v>
      </c>
      <c r="Q748" s="5">
        <f t="shared" si="45"/>
        <v>8000</v>
      </c>
      <c r="R748" s="5">
        <v>7807.71</v>
      </c>
      <c r="S748" s="5">
        <v>0</v>
      </c>
      <c r="T748" s="5">
        <v>0</v>
      </c>
      <c r="U748" s="5">
        <f t="shared" si="46"/>
        <v>8000</v>
      </c>
      <c r="V748" s="5">
        <f t="shared" si="47"/>
        <v>8000</v>
      </c>
      <c r="W748" s="5">
        <v>192.29</v>
      </c>
      <c r="X748" t="s">
        <v>83</v>
      </c>
    </row>
    <row r="749" spans="1:24" x14ac:dyDescent="0.2">
      <c r="A749" t="s">
        <v>0</v>
      </c>
      <c r="B749" t="s">
        <v>1</v>
      </c>
      <c r="C749" t="s">
        <v>2</v>
      </c>
      <c r="D749" t="s">
        <v>3</v>
      </c>
      <c r="E749" t="s">
        <v>4</v>
      </c>
      <c r="F749" t="s">
        <v>393</v>
      </c>
      <c r="G749" t="s">
        <v>394</v>
      </c>
      <c r="H749" t="s">
        <v>7</v>
      </c>
      <c r="I749" t="s">
        <v>41</v>
      </c>
      <c r="J749" t="s">
        <v>42</v>
      </c>
      <c r="K749" t="s">
        <v>86</v>
      </c>
      <c r="L749" t="s">
        <v>44</v>
      </c>
      <c r="M749" s="5">
        <v>2000</v>
      </c>
      <c r="N749" s="5">
        <v>0</v>
      </c>
      <c r="O749" s="5">
        <f t="shared" si="44"/>
        <v>2000</v>
      </c>
      <c r="P749" s="5">
        <v>0</v>
      </c>
      <c r="Q749" s="5">
        <f t="shared" si="45"/>
        <v>2000</v>
      </c>
      <c r="R749" s="5">
        <v>0</v>
      </c>
      <c r="S749" s="5">
        <v>0</v>
      </c>
      <c r="T749" s="5">
        <v>0</v>
      </c>
      <c r="U749" s="5">
        <f t="shared" si="46"/>
        <v>2000</v>
      </c>
      <c r="V749" s="5">
        <f t="shared" si="47"/>
        <v>2000</v>
      </c>
      <c r="W749" s="5">
        <v>2000</v>
      </c>
      <c r="X749" t="s">
        <v>87</v>
      </c>
    </row>
    <row r="750" spans="1:24" x14ac:dyDescent="0.2">
      <c r="A750" t="s">
        <v>0</v>
      </c>
      <c r="B750" t="s">
        <v>1</v>
      </c>
      <c r="C750" t="s">
        <v>2</v>
      </c>
      <c r="D750" t="s">
        <v>3</v>
      </c>
      <c r="E750" t="s">
        <v>4</v>
      </c>
      <c r="F750" t="s">
        <v>393</v>
      </c>
      <c r="G750" t="s">
        <v>394</v>
      </c>
      <c r="H750" t="s">
        <v>7</v>
      </c>
      <c r="I750" t="s">
        <v>41</v>
      </c>
      <c r="J750" t="s">
        <v>42</v>
      </c>
      <c r="K750" t="s">
        <v>88</v>
      </c>
      <c r="L750" t="s">
        <v>44</v>
      </c>
      <c r="M750" s="5">
        <v>28000</v>
      </c>
      <c r="N750" s="5">
        <v>3633.01</v>
      </c>
      <c r="O750" s="5">
        <f t="shared" si="44"/>
        <v>31633.010000000002</v>
      </c>
      <c r="P750" s="5">
        <v>0</v>
      </c>
      <c r="Q750" s="5">
        <f t="shared" si="45"/>
        <v>31633.010000000002</v>
      </c>
      <c r="R750" s="5">
        <v>0</v>
      </c>
      <c r="S750" s="5">
        <v>31633.01</v>
      </c>
      <c r="T750" s="5">
        <v>0</v>
      </c>
      <c r="U750" s="5">
        <f t="shared" si="46"/>
        <v>0</v>
      </c>
      <c r="V750" s="5">
        <f t="shared" si="47"/>
        <v>31633.010000000002</v>
      </c>
      <c r="W750" s="5">
        <v>0</v>
      </c>
      <c r="X750" t="s">
        <v>89</v>
      </c>
    </row>
    <row r="751" spans="1:24" x14ac:dyDescent="0.2">
      <c r="A751" t="s">
        <v>0</v>
      </c>
      <c r="B751" t="s">
        <v>1</v>
      </c>
      <c r="C751" t="s">
        <v>2</v>
      </c>
      <c r="D751" t="s">
        <v>3</v>
      </c>
      <c r="E751" t="s">
        <v>4</v>
      </c>
      <c r="F751" t="s">
        <v>393</v>
      </c>
      <c r="G751" t="s">
        <v>394</v>
      </c>
      <c r="H751" t="s">
        <v>7</v>
      </c>
      <c r="I751" t="s">
        <v>41</v>
      </c>
      <c r="J751" t="s">
        <v>90</v>
      </c>
      <c r="K751" t="s">
        <v>91</v>
      </c>
      <c r="L751" t="s">
        <v>44</v>
      </c>
      <c r="M751" s="5">
        <v>0</v>
      </c>
      <c r="N751" s="5">
        <v>3646.58</v>
      </c>
      <c r="O751" s="5">
        <f t="shared" si="44"/>
        <v>3646.58</v>
      </c>
      <c r="P751" s="5">
        <v>0</v>
      </c>
      <c r="Q751" s="5">
        <f t="shared" si="45"/>
        <v>3646.58</v>
      </c>
      <c r="R751" s="5">
        <v>1401.82</v>
      </c>
      <c r="S751" s="5">
        <v>1541.7</v>
      </c>
      <c r="T751" s="5">
        <v>1504.96</v>
      </c>
      <c r="U751" s="5">
        <f t="shared" si="46"/>
        <v>2104.88</v>
      </c>
      <c r="V751" s="5">
        <f t="shared" si="47"/>
        <v>2141.62</v>
      </c>
      <c r="W751" s="5">
        <v>703.06</v>
      </c>
      <c r="X751" t="s">
        <v>92</v>
      </c>
    </row>
    <row r="752" spans="1:24" x14ac:dyDescent="0.2">
      <c r="A752" t="s">
        <v>0</v>
      </c>
      <c r="B752" t="s">
        <v>1</v>
      </c>
      <c r="C752" t="s">
        <v>2</v>
      </c>
      <c r="D752" t="s">
        <v>3</v>
      </c>
      <c r="E752" t="s">
        <v>4</v>
      </c>
      <c r="F752" t="s">
        <v>393</v>
      </c>
      <c r="G752" t="s">
        <v>394</v>
      </c>
      <c r="H752" t="s">
        <v>95</v>
      </c>
      <c r="I752" t="s">
        <v>148</v>
      </c>
      <c r="J752" t="s">
        <v>97</v>
      </c>
      <c r="K752" t="s">
        <v>98</v>
      </c>
      <c r="L752" t="s">
        <v>11</v>
      </c>
      <c r="M752" s="5">
        <v>817</v>
      </c>
      <c r="N752" s="5">
        <v>0</v>
      </c>
      <c r="O752" s="5">
        <f t="shared" si="44"/>
        <v>817</v>
      </c>
      <c r="P752" s="5">
        <v>0</v>
      </c>
      <c r="Q752" s="5">
        <f t="shared" si="45"/>
        <v>817</v>
      </c>
      <c r="R752" s="5">
        <v>817</v>
      </c>
      <c r="S752" s="5">
        <v>0</v>
      </c>
      <c r="T752" s="5">
        <v>0</v>
      </c>
      <c r="U752" s="5">
        <f t="shared" si="46"/>
        <v>817</v>
      </c>
      <c r="V752" s="5">
        <f t="shared" si="47"/>
        <v>817</v>
      </c>
      <c r="W752" s="5">
        <v>0</v>
      </c>
      <c r="X752" t="s">
        <v>99</v>
      </c>
    </row>
    <row r="753" spans="1:24" x14ac:dyDescent="0.2">
      <c r="A753" t="s">
        <v>0</v>
      </c>
      <c r="B753" t="s">
        <v>1</v>
      </c>
      <c r="C753" t="s">
        <v>2</v>
      </c>
      <c r="D753" t="s">
        <v>3</v>
      </c>
      <c r="E753" t="s">
        <v>4</v>
      </c>
      <c r="F753" t="s">
        <v>393</v>
      </c>
      <c r="G753" t="s">
        <v>394</v>
      </c>
      <c r="H753" t="s">
        <v>95</v>
      </c>
      <c r="I753" t="s">
        <v>148</v>
      </c>
      <c r="J753" t="s">
        <v>97</v>
      </c>
      <c r="K753" t="s">
        <v>100</v>
      </c>
      <c r="L753" t="s">
        <v>11</v>
      </c>
      <c r="M753" s="5">
        <v>405.82</v>
      </c>
      <c r="N753" s="5">
        <v>0</v>
      </c>
      <c r="O753" s="5">
        <f t="shared" si="44"/>
        <v>405.82</v>
      </c>
      <c r="P753" s="5">
        <v>0</v>
      </c>
      <c r="Q753" s="5">
        <f t="shared" si="45"/>
        <v>405.82</v>
      </c>
      <c r="R753" s="5">
        <v>400</v>
      </c>
      <c r="S753" s="5">
        <v>0</v>
      </c>
      <c r="T753" s="5">
        <v>0</v>
      </c>
      <c r="U753" s="5">
        <f t="shared" si="46"/>
        <v>405.82</v>
      </c>
      <c r="V753" s="5">
        <f t="shared" si="47"/>
        <v>405.82</v>
      </c>
      <c r="W753" s="5">
        <v>5.82</v>
      </c>
      <c r="X753" t="s">
        <v>101</v>
      </c>
    </row>
    <row r="754" spans="1:24" x14ac:dyDescent="0.2">
      <c r="A754" t="s">
        <v>0</v>
      </c>
      <c r="B754" t="s">
        <v>1</v>
      </c>
      <c r="C754" t="s">
        <v>2</v>
      </c>
      <c r="D754" t="s">
        <v>3</v>
      </c>
      <c r="E754" t="s">
        <v>4</v>
      </c>
      <c r="F754" t="s">
        <v>393</v>
      </c>
      <c r="G754" t="s">
        <v>394</v>
      </c>
      <c r="H754" t="s">
        <v>95</v>
      </c>
      <c r="I754" t="s">
        <v>148</v>
      </c>
      <c r="J754" t="s">
        <v>97</v>
      </c>
      <c r="K754" t="s">
        <v>104</v>
      </c>
      <c r="L754" t="s">
        <v>11</v>
      </c>
      <c r="M754" s="5">
        <v>9804</v>
      </c>
      <c r="N754" s="5">
        <v>0</v>
      </c>
      <c r="O754" s="5">
        <f t="shared" si="44"/>
        <v>9804</v>
      </c>
      <c r="P754" s="5">
        <v>0</v>
      </c>
      <c r="Q754" s="5">
        <f t="shared" si="45"/>
        <v>9804</v>
      </c>
      <c r="R754" s="5">
        <v>9804</v>
      </c>
      <c r="S754" s="5">
        <v>0</v>
      </c>
      <c r="T754" s="5">
        <v>0</v>
      </c>
      <c r="U754" s="5">
        <f t="shared" si="46"/>
        <v>9804</v>
      </c>
      <c r="V754" s="5">
        <f t="shared" si="47"/>
        <v>9804</v>
      </c>
      <c r="W754" s="5">
        <v>0</v>
      </c>
      <c r="X754" t="s">
        <v>105</v>
      </c>
    </row>
    <row r="755" spans="1:24" x14ac:dyDescent="0.2">
      <c r="A755" t="s">
        <v>0</v>
      </c>
      <c r="B755" t="s">
        <v>1</v>
      </c>
      <c r="C755" t="s">
        <v>2</v>
      </c>
      <c r="D755" t="s">
        <v>3</v>
      </c>
      <c r="E755" t="s">
        <v>4</v>
      </c>
      <c r="F755" t="s">
        <v>393</v>
      </c>
      <c r="G755" t="s">
        <v>394</v>
      </c>
      <c r="H755" t="s">
        <v>95</v>
      </c>
      <c r="I755" t="s">
        <v>148</v>
      </c>
      <c r="J755" t="s">
        <v>97</v>
      </c>
      <c r="K755" t="s">
        <v>106</v>
      </c>
      <c r="L755" t="s">
        <v>11</v>
      </c>
      <c r="M755" s="5">
        <v>1240.21</v>
      </c>
      <c r="N755" s="5">
        <v>0</v>
      </c>
      <c r="O755" s="5">
        <f t="shared" si="44"/>
        <v>1240.21</v>
      </c>
      <c r="P755" s="5">
        <v>0</v>
      </c>
      <c r="Q755" s="5">
        <f t="shared" si="45"/>
        <v>1240.21</v>
      </c>
      <c r="R755" s="5">
        <v>1240.21</v>
      </c>
      <c r="S755" s="5">
        <v>0</v>
      </c>
      <c r="T755" s="5">
        <v>0</v>
      </c>
      <c r="U755" s="5">
        <f t="shared" si="46"/>
        <v>1240.21</v>
      </c>
      <c r="V755" s="5">
        <f t="shared" si="47"/>
        <v>1240.21</v>
      </c>
      <c r="W755" s="5">
        <v>0</v>
      </c>
      <c r="X755" t="s">
        <v>107</v>
      </c>
    </row>
    <row r="756" spans="1:24" x14ac:dyDescent="0.2">
      <c r="A756" t="s">
        <v>0</v>
      </c>
      <c r="B756" t="s">
        <v>1</v>
      </c>
      <c r="C756" t="s">
        <v>2</v>
      </c>
      <c r="D756" t="s">
        <v>3</v>
      </c>
      <c r="E756" t="s">
        <v>4</v>
      </c>
      <c r="F756" t="s">
        <v>393</v>
      </c>
      <c r="G756" t="s">
        <v>394</v>
      </c>
      <c r="H756" t="s">
        <v>95</v>
      </c>
      <c r="I756" t="s">
        <v>148</v>
      </c>
      <c r="J756" t="s">
        <v>97</v>
      </c>
      <c r="K756" t="s">
        <v>108</v>
      </c>
      <c r="L756" t="s">
        <v>11</v>
      </c>
      <c r="M756" s="5">
        <v>817</v>
      </c>
      <c r="N756" s="5">
        <v>0</v>
      </c>
      <c r="O756" s="5">
        <f t="shared" si="44"/>
        <v>817</v>
      </c>
      <c r="P756" s="5">
        <v>0</v>
      </c>
      <c r="Q756" s="5">
        <f t="shared" si="45"/>
        <v>817</v>
      </c>
      <c r="R756" s="5">
        <v>817</v>
      </c>
      <c r="S756" s="5">
        <v>0</v>
      </c>
      <c r="T756" s="5">
        <v>0</v>
      </c>
      <c r="U756" s="5">
        <f t="shared" si="46"/>
        <v>817</v>
      </c>
      <c r="V756" s="5">
        <f t="shared" si="47"/>
        <v>817</v>
      </c>
      <c r="W756" s="5">
        <v>0</v>
      </c>
      <c r="X756" t="s">
        <v>109</v>
      </c>
    </row>
    <row r="757" spans="1:24" x14ac:dyDescent="0.2">
      <c r="A757" t="s">
        <v>0</v>
      </c>
      <c r="B757" t="s">
        <v>1</v>
      </c>
      <c r="C757" t="s">
        <v>2</v>
      </c>
      <c r="D757" t="s">
        <v>3</v>
      </c>
      <c r="E757" t="s">
        <v>4</v>
      </c>
      <c r="F757" t="s">
        <v>393</v>
      </c>
      <c r="G757" t="s">
        <v>394</v>
      </c>
      <c r="H757" t="s">
        <v>95</v>
      </c>
      <c r="I757" t="s">
        <v>96</v>
      </c>
      <c r="J757" t="s">
        <v>97</v>
      </c>
      <c r="K757" t="s">
        <v>98</v>
      </c>
      <c r="L757" t="s">
        <v>11</v>
      </c>
      <c r="M757" s="5">
        <v>8040</v>
      </c>
      <c r="N757" s="5">
        <v>0</v>
      </c>
      <c r="O757" s="5">
        <f t="shared" si="44"/>
        <v>8040</v>
      </c>
      <c r="P757" s="5">
        <v>0</v>
      </c>
      <c r="Q757" s="5">
        <f t="shared" si="45"/>
        <v>8040</v>
      </c>
      <c r="R757" s="5">
        <v>7427.05</v>
      </c>
      <c r="S757" s="5">
        <v>612.95000000000005</v>
      </c>
      <c r="T757" s="5">
        <v>612.95000000000005</v>
      </c>
      <c r="U757" s="5">
        <f t="shared" si="46"/>
        <v>7427.05</v>
      </c>
      <c r="V757" s="5">
        <f t="shared" si="47"/>
        <v>7427.05</v>
      </c>
      <c r="W757" s="5">
        <v>0</v>
      </c>
      <c r="X757" t="s">
        <v>99</v>
      </c>
    </row>
    <row r="758" spans="1:24" x14ac:dyDescent="0.2">
      <c r="A758" t="s">
        <v>0</v>
      </c>
      <c r="B758" t="s">
        <v>1</v>
      </c>
      <c r="C758" t="s">
        <v>2</v>
      </c>
      <c r="D758" t="s">
        <v>3</v>
      </c>
      <c r="E758" t="s">
        <v>4</v>
      </c>
      <c r="F758" t="s">
        <v>393</v>
      </c>
      <c r="G758" t="s">
        <v>394</v>
      </c>
      <c r="H758" t="s">
        <v>95</v>
      </c>
      <c r="I758" t="s">
        <v>96</v>
      </c>
      <c r="J758" t="s">
        <v>97</v>
      </c>
      <c r="K758" t="s">
        <v>100</v>
      </c>
      <c r="L758" t="s">
        <v>11</v>
      </c>
      <c r="M758" s="5">
        <v>3652.38</v>
      </c>
      <c r="N758" s="5">
        <v>0</v>
      </c>
      <c r="O758" s="5">
        <f t="shared" si="44"/>
        <v>3652.38</v>
      </c>
      <c r="P758" s="5">
        <v>0</v>
      </c>
      <c r="Q758" s="5">
        <f t="shared" si="45"/>
        <v>3652.38</v>
      </c>
      <c r="R758" s="5">
        <v>528.39</v>
      </c>
      <c r="S758" s="5">
        <v>3071.61</v>
      </c>
      <c r="T758" s="5">
        <v>3071.61</v>
      </c>
      <c r="U758" s="5">
        <f t="shared" si="46"/>
        <v>580.77</v>
      </c>
      <c r="V758" s="5">
        <f t="shared" si="47"/>
        <v>580.77</v>
      </c>
      <c r="W758" s="5">
        <v>52.38</v>
      </c>
      <c r="X758" t="s">
        <v>101</v>
      </c>
    </row>
    <row r="759" spans="1:24" x14ac:dyDescent="0.2">
      <c r="A759" t="s">
        <v>0</v>
      </c>
      <c r="B759" t="s">
        <v>1</v>
      </c>
      <c r="C759" t="s">
        <v>2</v>
      </c>
      <c r="D759" t="s">
        <v>3</v>
      </c>
      <c r="E759" t="s">
        <v>4</v>
      </c>
      <c r="F759" t="s">
        <v>393</v>
      </c>
      <c r="G759" t="s">
        <v>394</v>
      </c>
      <c r="H759" t="s">
        <v>95</v>
      </c>
      <c r="I759" t="s">
        <v>96</v>
      </c>
      <c r="J759" t="s">
        <v>97</v>
      </c>
      <c r="K759" t="s">
        <v>102</v>
      </c>
      <c r="L759" t="s">
        <v>11</v>
      </c>
      <c r="M759" s="5">
        <v>0</v>
      </c>
      <c r="N759" s="5">
        <v>2025.33</v>
      </c>
      <c r="O759" s="5">
        <f t="shared" si="44"/>
        <v>2025.33</v>
      </c>
      <c r="P759" s="5">
        <v>1590.38</v>
      </c>
      <c r="Q759" s="5">
        <f t="shared" si="45"/>
        <v>3615.71</v>
      </c>
      <c r="R759" s="5">
        <v>0</v>
      </c>
      <c r="S759" s="5">
        <v>2024.8</v>
      </c>
      <c r="T759" s="5">
        <v>2024.8</v>
      </c>
      <c r="U759" s="5">
        <f t="shared" si="46"/>
        <v>0.52999999999997272</v>
      </c>
      <c r="V759" s="5">
        <f t="shared" si="47"/>
        <v>0.52999999999997272</v>
      </c>
      <c r="W759" s="5">
        <v>1590.91</v>
      </c>
      <c r="X759" t="s">
        <v>103</v>
      </c>
    </row>
    <row r="760" spans="1:24" x14ac:dyDescent="0.2">
      <c r="A760" t="s">
        <v>0</v>
      </c>
      <c r="B760" t="s">
        <v>1</v>
      </c>
      <c r="C760" t="s">
        <v>2</v>
      </c>
      <c r="D760" t="s">
        <v>3</v>
      </c>
      <c r="E760" t="s">
        <v>4</v>
      </c>
      <c r="F760" t="s">
        <v>393</v>
      </c>
      <c r="G760" t="s">
        <v>394</v>
      </c>
      <c r="H760" t="s">
        <v>95</v>
      </c>
      <c r="I760" t="s">
        <v>96</v>
      </c>
      <c r="J760" t="s">
        <v>97</v>
      </c>
      <c r="K760" t="s">
        <v>104</v>
      </c>
      <c r="L760" t="s">
        <v>11</v>
      </c>
      <c r="M760" s="5">
        <v>96480</v>
      </c>
      <c r="N760" s="5">
        <v>0</v>
      </c>
      <c r="O760" s="5">
        <f t="shared" si="44"/>
        <v>96480</v>
      </c>
      <c r="P760" s="5">
        <v>4320.26</v>
      </c>
      <c r="Q760" s="5">
        <f t="shared" si="45"/>
        <v>100800.26</v>
      </c>
      <c r="R760" s="5">
        <v>29308.799999999999</v>
      </c>
      <c r="S760" s="5">
        <v>67171.199999999997</v>
      </c>
      <c r="T760" s="5">
        <v>67171.199999999997</v>
      </c>
      <c r="U760" s="5">
        <f t="shared" si="46"/>
        <v>29308.800000000003</v>
      </c>
      <c r="V760" s="5">
        <f t="shared" si="47"/>
        <v>29308.800000000003</v>
      </c>
      <c r="W760" s="5">
        <v>4320.26</v>
      </c>
      <c r="X760" t="s">
        <v>105</v>
      </c>
    </row>
    <row r="761" spans="1:24" x14ac:dyDescent="0.2">
      <c r="A761" t="s">
        <v>0</v>
      </c>
      <c r="B761" t="s">
        <v>1</v>
      </c>
      <c r="C761" t="s">
        <v>2</v>
      </c>
      <c r="D761" t="s">
        <v>3</v>
      </c>
      <c r="E761" t="s">
        <v>4</v>
      </c>
      <c r="F761" t="s">
        <v>393</v>
      </c>
      <c r="G761" t="s">
        <v>394</v>
      </c>
      <c r="H761" t="s">
        <v>95</v>
      </c>
      <c r="I761" t="s">
        <v>96</v>
      </c>
      <c r="J761" t="s">
        <v>97</v>
      </c>
      <c r="K761" t="s">
        <v>106</v>
      </c>
      <c r="L761" t="s">
        <v>11</v>
      </c>
      <c r="M761" s="5">
        <v>12204.72</v>
      </c>
      <c r="N761" s="5">
        <v>0</v>
      </c>
      <c r="O761" s="5">
        <f t="shared" si="44"/>
        <v>12204.72</v>
      </c>
      <c r="P761" s="5">
        <v>989.36</v>
      </c>
      <c r="Q761" s="5">
        <f t="shared" si="45"/>
        <v>13194.08</v>
      </c>
      <c r="R761" s="5">
        <v>3451.36</v>
      </c>
      <c r="S761" s="5">
        <v>8753.36</v>
      </c>
      <c r="T761" s="5">
        <v>8753.36</v>
      </c>
      <c r="U761" s="5">
        <f t="shared" si="46"/>
        <v>3451.3599999999988</v>
      </c>
      <c r="V761" s="5">
        <f t="shared" si="47"/>
        <v>3451.3599999999988</v>
      </c>
      <c r="W761" s="5">
        <v>989.36</v>
      </c>
      <c r="X761" t="s">
        <v>107</v>
      </c>
    </row>
    <row r="762" spans="1:24" x14ac:dyDescent="0.2">
      <c r="A762" t="s">
        <v>0</v>
      </c>
      <c r="B762" t="s">
        <v>1</v>
      </c>
      <c r="C762" t="s">
        <v>2</v>
      </c>
      <c r="D762" t="s">
        <v>3</v>
      </c>
      <c r="E762" t="s">
        <v>4</v>
      </c>
      <c r="F762" t="s">
        <v>393</v>
      </c>
      <c r="G762" t="s">
        <v>394</v>
      </c>
      <c r="H762" t="s">
        <v>95</v>
      </c>
      <c r="I762" t="s">
        <v>96</v>
      </c>
      <c r="J762" t="s">
        <v>97</v>
      </c>
      <c r="K762" t="s">
        <v>108</v>
      </c>
      <c r="L762" t="s">
        <v>11</v>
      </c>
      <c r="M762" s="5">
        <v>8040</v>
      </c>
      <c r="N762" s="5">
        <v>0</v>
      </c>
      <c r="O762" s="5">
        <f t="shared" si="44"/>
        <v>8040</v>
      </c>
      <c r="P762" s="5">
        <v>0</v>
      </c>
      <c r="Q762" s="5">
        <f t="shared" si="45"/>
        <v>8040</v>
      </c>
      <c r="R762" s="5">
        <v>4326.71</v>
      </c>
      <c r="S762" s="5">
        <v>3713.29</v>
      </c>
      <c r="T762" s="5">
        <v>3713.29</v>
      </c>
      <c r="U762" s="5">
        <f t="shared" si="46"/>
        <v>4326.71</v>
      </c>
      <c r="V762" s="5">
        <f t="shared" si="47"/>
        <v>4326.71</v>
      </c>
      <c r="W762" s="5">
        <v>0</v>
      </c>
      <c r="X762" t="s">
        <v>109</v>
      </c>
    </row>
    <row r="763" spans="1:24" x14ac:dyDescent="0.2">
      <c r="A763" t="s">
        <v>0</v>
      </c>
      <c r="B763" t="s">
        <v>1</v>
      </c>
      <c r="C763" t="s">
        <v>2</v>
      </c>
      <c r="D763" t="s">
        <v>3</v>
      </c>
      <c r="E763" t="s">
        <v>4</v>
      </c>
      <c r="F763" t="s">
        <v>393</v>
      </c>
      <c r="G763" t="s">
        <v>394</v>
      </c>
      <c r="H763" t="s">
        <v>110</v>
      </c>
      <c r="I763" t="s">
        <v>111</v>
      </c>
      <c r="J763" t="s">
        <v>97</v>
      </c>
      <c r="K763" t="s">
        <v>98</v>
      </c>
      <c r="L763" t="s">
        <v>44</v>
      </c>
      <c r="M763" s="5">
        <v>0</v>
      </c>
      <c r="N763" s="5">
        <v>777.58</v>
      </c>
      <c r="O763" s="5">
        <f t="shared" si="44"/>
        <v>777.58</v>
      </c>
      <c r="P763" s="5">
        <v>0</v>
      </c>
      <c r="Q763" s="5">
        <f t="shared" si="45"/>
        <v>777.58</v>
      </c>
      <c r="R763" s="5">
        <v>555.41999999999996</v>
      </c>
      <c r="S763" s="5">
        <v>0</v>
      </c>
      <c r="T763" s="5">
        <v>0</v>
      </c>
      <c r="U763" s="5">
        <f t="shared" si="46"/>
        <v>777.58</v>
      </c>
      <c r="V763" s="5">
        <f t="shared" si="47"/>
        <v>777.58</v>
      </c>
      <c r="W763" s="5">
        <v>222.16</v>
      </c>
      <c r="X763" t="s">
        <v>112</v>
      </c>
    </row>
    <row r="764" spans="1:24" x14ac:dyDescent="0.2">
      <c r="A764" t="s">
        <v>0</v>
      </c>
      <c r="B764" t="s">
        <v>1</v>
      </c>
      <c r="C764" t="s">
        <v>2</v>
      </c>
      <c r="D764" t="s">
        <v>3</v>
      </c>
      <c r="E764" t="s">
        <v>4</v>
      </c>
      <c r="F764" t="s">
        <v>393</v>
      </c>
      <c r="G764" t="s">
        <v>394</v>
      </c>
      <c r="H764" t="s">
        <v>110</v>
      </c>
      <c r="I764" t="s">
        <v>111</v>
      </c>
      <c r="J764" t="s">
        <v>97</v>
      </c>
      <c r="K764" t="s">
        <v>100</v>
      </c>
      <c r="L764" t="s">
        <v>44</v>
      </c>
      <c r="M764" s="5">
        <v>0</v>
      </c>
      <c r="N764" s="5">
        <v>233.33</v>
      </c>
      <c r="O764" s="5">
        <f t="shared" si="44"/>
        <v>233.33</v>
      </c>
      <c r="P764" s="5">
        <v>0</v>
      </c>
      <c r="Q764" s="5">
        <f t="shared" si="45"/>
        <v>233.33</v>
      </c>
      <c r="R764" s="5">
        <v>166.67</v>
      </c>
      <c r="S764" s="5">
        <v>0</v>
      </c>
      <c r="T764" s="5">
        <v>0</v>
      </c>
      <c r="U764" s="5">
        <f t="shared" si="46"/>
        <v>233.33</v>
      </c>
      <c r="V764" s="5">
        <f t="shared" si="47"/>
        <v>233.33</v>
      </c>
      <c r="W764" s="5">
        <v>66.66</v>
      </c>
      <c r="X764" t="s">
        <v>113</v>
      </c>
    </row>
    <row r="765" spans="1:24" x14ac:dyDescent="0.2">
      <c r="A765" t="s">
        <v>0</v>
      </c>
      <c r="B765" t="s">
        <v>1</v>
      </c>
      <c r="C765" t="s">
        <v>2</v>
      </c>
      <c r="D765" t="s">
        <v>3</v>
      </c>
      <c r="E765" t="s">
        <v>4</v>
      </c>
      <c r="F765" t="s">
        <v>393</v>
      </c>
      <c r="G765" t="s">
        <v>394</v>
      </c>
      <c r="H765" t="s">
        <v>110</v>
      </c>
      <c r="I765" t="s">
        <v>111</v>
      </c>
      <c r="J765" t="s">
        <v>97</v>
      </c>
      <c r="K765" t="s">
        <v>104</v>
      </c>
      <c r="L765" t="s">
        <v>44</v>
      </c>
      <c r="M765" s="5">
        <v>0</v>
      </c>
      <c r="N765" s="5">
        <v>9331</v>
      </c>
      <c r="O765" s="5">
        <f t="shared" si="44"/>
        <v>9331</v>
      </c>
      <c r="P765" s="5">
        <v>0</v>
      </c>
      <c r="Q765" s="5">
        <f t="shared" si="45"/>
        <v>9331</v>
      </c>
      <c r="R765" s="5">
        <v>6665</v>
      </c>
      <c r="S765" s="5">
        <v>0</v>
      </c>
      <c r="T765" s="5">
        <v>0</v>
      </c>
      <c r="U765" s="5">
        <f t="shared" si="46"/>
        <v>9331</v>
      </c>
      <c r="V765" s="5">
        <f t="shared" si="47"/>
        <v>9331</v>
      </c>
      <c r="W765" s="5">
        <v>2666</v>
      </c>
      <c r="X765" t="s">
        <v>114</v>
      </c>
    </row>
    <row r="766" spans="1:24" x14ac:dyDescent="0.2">
      <c r="A766" t="s">
        <v>0</v>
      </c>
      <c r="B766" t="s">
        <v>1</v>
      </c>
      <c r="C766" t="s">
        <v>2</v>
      </c>
      <c r="D766" t="s">
        <v>3</v>
      </c>
      <c r="E766" t="s">
        <v>4</v>
      </c>
      <c r="F766" t="s">
        <v>393</v>
      </c>
      <c r="G766" t="s">
        <v>394</v>
      </c>
      <c r="H766" t="s">
        <v>110</v>
      </c>
      <c r="I766" t="s">
        <v>111</v>
      </c>
      <c r="J766" t="s">
        <v>97</v>
      </c>
      <c r="K766" t="s">
        <v>106</v>
      </c>
      <c r="L766" t="s">
        <v>44</v>
      </c>
      <c r="M766" s="5">
        <v>0</v>
      </c>
      <c r="N766" s="5">
        <v>1180.3800000000001</v>
      </c>
      <c r="O766" s="5">
        <f t="shared" si="44"/>
        <v>1180.3800000000001</v>
      </c>
      <c r="P766" s="5">
        <v>0</v>
      </c>
      <c r="Q766" s="5">
        <f t="shared" si="45"/>
        <v>1180.3800000000001</v>
      </c>
      <c r="R766" s="5">
        <v>843.12</v>
      </c>
      <c r="S766" s="5">
        <v>0</v>
      </c>
      <c r="T766" s="5">
        <v>0</v>
      </c>
      <c r="U766" s="5">
        <f t="shared" si="46"/>
        <v>1180.3800000000001</v>
      </c>
      <c r="V766" s="5">
        <f t="shared" si="47"/>
        <v>1180.3800000000001</v>
      </c>
      <c r="W766" s="5">
        <v>337.26</v>
      </c>
      <c r="X766" t="s">
        <v>115</v>
      </c>
    </row>
    <row r="767" spans="1:24" x14ac:dyDescent="0.2">
      <c r="A767" t="s">
        <v>0</v>
      </c>
      <c r="B767" t="s">
        <v>1</v>
      </c>
      <c r="C767" t="s">
        <v>2</v>
      </c>
      <c r="D767" t="s">
        <v>3</v>
      </c>
      <c r="E767" t="s">
        <v>4</v>
      </c>
      <c r="F767" t="s">
        <v>393</v>
      </c>
      <c r="G767" t="s">
        <v>394</v>
      </c>
      <c r="H767" t="s">
        <v>110</v>
      </c>
      <c r="I767" t="s">
        <v>111</v>
      </c>
      <c r="J767" t="s">
        <v>97</v>
      </c>
      <c r="K767" t="s">
        <v>108</v>
      </c>
      <c r="L767" t="s">
        <v>44</v>
      </c>
      <c r="M767" s="5">
        <v>0</v>
      </c>
      <c r="N767" s="5">
        <v>777.58</v>
      </c>
      <c r="O767" s="5">
        <f t="shared" si="44"/>
        <v>777.58</v>
      </c>
      <c r="P767" s="5">
        <v>0</v>
      </c>
      <c r="Q767" s="5">
        <f t="shared" si="45"/>
        <v>777.58</v>
      </c>
      <c r="R767" s="5">
        <v>555.41999999999996</v>
      </c>
      <c r="S767" s="5">
        <v>0</v>
      </c>
      <c r="T767" s="5">
        <v>0</v>
      </c>
      <c r="U767" s="5">
        <f t="shared" si="46"/>
        <v>777.58</v>
      </c>
      <c r="V767" s="5">
        <f t="shared" si="47"/>
        <v>777.58</v>
      </c>
      <c r="W767" s="5">
        <v>222.16</v>
      </c>
      <c r="X767" t="s">
        <v>116</v>
      </c>
    </row>
    <row r="768" spans="1:24" x14ac:dyDescent="0.2">
      <c r="A768" t="s">
        <v>0</v>
      </c>
      <c r="B768" t="s">
        <v>1</v>
      </c>
      <c r="C768" t="s">
        <v>2</v>
      </c>
      <c r="D768" t="s">
        <v>3</v>
      </c>
      <c r="E768" t="s">
        <v>4</v>
      </c>
      <c r="F768" t="s">
        <v>393</v>
      </c>
      <c r="G768" t="s">
        <v>394</v>
      </c>
      <c r="H768" t="s">
        <v>95</v>
      </c>
      <c r="I768" t="s">
        <v>136</v>
      </c>
      <c r="J768" t="s">
        <v>121</v>
      </c>
      <c r="K768" t="s">
        <v>149</v>
      </c>
      <c r="L768" t="s">
        <v>44</v>
      </c>
      <c r="M768" s="5">
        <v>7860</v>
      </c>
      <c r="N768" s="5">
        <v>0</v>
      </c>
      <c r="O768" s="5">
        <f t="shared" si="44"/>
        <v>7860</v>
      </c>
      <c r="P768" s="5">
        <v>-7860</v>
      </c>
      <c r="Q768" s="5">
        <f t="shared" si="45"/>
        <v>0</v>
      </c>
      <c r="R768" s="5">
        <v>0</v>
      </c>
      <c r="S768" s="5">
        <v>0</v>
      </c>
      <c r="T768" s="5">
        <v>0</v>
      </c>
      <c r="U768" s="5">
        <f t="shared" si="46"/>
        <v>7860</v>
      </c>
      <c r="V768" s="5">
        <f t="shared" si="47"/>
        <v>7860</v>
      </c>
      <c r="W768" s="5">
        <v>0</v>
      </c>
      <c r="X768" t="s">
        <v>150</v>
      </c>
    </row>
    <row r="769" spans="1:24" x14ac:dyDescent="0.2">
      <c r="A769" t="s">
        <v>0</v>
      </c>
      <c r="B769" t="s">
        <v>1</v>
      </c>
      <c r="C769" t="s">
        <v>2</v>
      </c>
      <c r="D769" t="s">
        <v>3</v>
      </c>
      <c r="E769" t="s">
        <v>4</v>
      </c>
      <c r="F769" t="s">
        <v>393</v>
      </c>
      <c r="G769" t="s">
        <v>394</v>
      </c>
      <c r="H769" t="s">
        <v>95</v>
      </c>
      <c r="I769" t="s">
        <v>136</v>
      </c>
      <c r="J769" t="s">
        <v>121</v>
      </c>
      <c r="K769" t="s">
        <v>137</v>
      </c>
      <c r="L769" t="s">
        <v>44</v>
      </c>
      <c r="M769" s="5">
        <v>58766</v>
      </c>
      <c r="N769" s="5">
        <v>1624</v>
      </c>
      <c r="O769" s="5">
        <f t="shared" si="44"/>
        <v>60390</v>
      </c>
      <c r="P769" s="5">
        <v>-60390</v>
      </c>
      <c r="Q769" s="5">
        <f t="shared" si="45"/>
        <v>0</v>
      </c>
      <c r="R769" s="5">
        <v>0</v>
      </c>
      <c r="S769" s="5">
        <v>0</v>
      </c>
      <c r="T769" s="5">
        <v>0</v>
      </c>
      <c r="U769" s="5">
        <f t="shared" si="46"/>
        <v>60390</v>
      </c>
      <c r="V769" s="5">
        <f t="shared" si="47"/>
        <v>60390</v>
      </c>
      <c r="W769" s="5">
        <v>0</v>
      </c>
      <c r="X769" t="s">
        <v>138</v>
      </c>
    </row>
    <row r="770" spans="1:24" x14ac:dyDescent="0.2">
      <c r="A770" t="s">
        <v>0</v>
      </c>
      <c r="B770" t="s">
        <v>1</v>
      </c>
      <c r="C770" t="s">
        <v>2</v>
      </c>
      <c r="D770" t="s">
        <v>3</v>
      </c>
      <c r="E770" t="s">
        <v>4</v>
      </c>
      <c r="F770" t="s">
        <v>393</v>
      </c>
      <c r="G770" t="s">
        <v>394</v>
      </c>
      <c r="H770" t="s">
        <v>95</v>
      </c>
      <c r="I770" t="s">
        <v>136</v>
      </c>
      <c r="J770" t="s">
        <v>121</v>
      </c>
      <c r="K770" t="s">
        <v>151</v>
      </c>
      <c r="L770" t="s">
        <v>44</v>
      </c>
      <c r="M770" s="5">
        <v>6368</v>
      </c>
      <c r="N770" s="5">
        <v>560</v>
      </c>
      <c r="O770" s="5">
        <f t="shared" si="44"/>
        <v>6928</v>
      </c>
      <c r="P770" s="5">
        <v>-6928</v>
      </c>
      <c r="Q770" s="5">
        <f t="shared" si="45"/>
        <v>0</v>
      </c>
      <c r="R770" s="5">
        <v>0</v>
      </c>
      <c r="S770" s="5">
        <v>0</v>
      </c>
      <c r="T770" s="5">
        <v>0</v>
      </c>
      <c r="U770" s="5">
        <f t="shared" si="46"/>
        <v>6928</v>
      </c>
      <c r="V770" s="5">
        <f t="shared" si="47"/>
        <v>6928</v>
      </c>
      <c r="W770" s="5">
        <v>0</v>
      </c>
      <c r="X770" t="s">
        <v>152</v>
      </c>
    </row>
    <row r="771" spans="1:24" x14ac:dyDescent="0.2">
      <c r="A771" t="s">
        <v>0</v>
      </c>
      <c r="B771" t="s">
        <v>1</v>
      </c>
      <c r="C771" t="s">
        <v>2</v>
      </c>
      <c r="D771" t="s">
        <v>3</v>
      </c>
      <c r="E771" t="s">
        <v>4</v>
      </c>
      <c r="F771" t="s">
        <v>393</v>
      </c>
      <c r="G771" t="s">
        <v>394</v>
      </c>
      <c r="H771" t="s">
        <v>95</v>
      </c>
      <c r="I771" t="s">
        <v>136</v>
      </c>
      <c r="J771" t="s">
        <v>121</v>
      </c>
      <c r="K771" t="s">
        <v>124</v>
      </c>
      <c r="L771" t="s">
        <v>44</v>
      </c>
      <c r="M771" s="5">
        <v>9532</v>
      </c>
      <c r="N771" s="5">
        <v>0</v>
      </c>
      <c r="O771" s="5">
        <f t="shared" ref="O771:O834" si="48">+M771+N771</f>
        <v>9532</v>
      </c>
      <c r="P771" s="5">
        <v>-9532</v>
      </c>
      <c r="Q771" s="5">
        <f t="shared" ref="Q771:Q834" si="49">+O771+P771</f>
        <v>0</v>
      </c>
      <c r="R771" s="5">
        <v>0</v>
      </c>
      <c r="S771" s="5">
        <v>0</v>
      </c>
      <c r="T771" s="5">
        <v>0</v>
      </c>
      <c r="U771" s="5">
        <f t="shared" ref="U771:U834" si="50">+O771-S771</f>
        <v>9532</v>
      </c>
      <c r="V771" s="5">
        <f t="shared" ref="V771:V834" si="51">+O771-T771</f>
        <v>9532</v>
      </c>
      <c r="W771" s="5">
        <v>0</v>
      </c>
      <c r="X771" t="s">
        <v>153</v>
      </c>
    </row>
    <row r="772" spans="1:24" x14ac:dyDescent="0.2">
      <c r="A772" t="s">
        <v>0</v>
      </c>
      <c r="B772" t="s">
        <v>1</v>
      </c>
      <c r="C772" t="s">
        <v>2</v>
      </c>
      <c r="D772" t="s">
        <v>3</v>
      </c>
      <c r="E772" t="s">
        <v>4</v>
      </c>
      <c r="F772" t="s">
        <v>393</v>
      </c>
      <c r="G772" t="s">
        <v>394</v>
      </c>
      <c r="H772" t="s">
        <v>95</v>
      </c>
      <c r="I772" t="s">
        <v>136</v>
      </c>
      <c r="J772" t="s">
        <v>121</v>
      </c>
      <c r="K772" t="s">
        <v>126</v>
      </c>
      <c r="L772" t="s">
        <v>44</v>
      </c>
      <c r="M772" s="5">
        <v>0</v>
      </c>
      <c r="N772" s="5">
        <v>77800</v>
      </c>
      <c r="O772" s="5">
        <f t="shared" si="48"/>
        <v>77800</v>
      </c>
      <c r="P772" s="5">
        <v>-77800</v>
      </c>
      <c r="Q772" s="5">
        <f t="shared" si="49"/>
        <v>0</v>
      </c>
      <c r="R772" s="5">
        <v>0</v>
      </c>
      <c r="S772" s="5">
        <v>0</v>
      </c>
      <c r="T772" s="5">
        <v>0</v>
      </c>
      <c r="U772" s="5">
        <f t="shared" si="50"/>
        <v>77800</v>
      </c>
      <c r="V772" s="5">
        <f t="shared" si="51"/>
        <v>77800</v>
      </c>
      <c r="W772" s="5">
        <v>0</v>
      </c>
      <c r="X772" t="s">
        <v>143</v>
      </c>
    </row>
    <row r="773" spans="1:24" x14ac:dyDescent="0.2">
      <c r="A773" t="s">
        <v>0</v>
      </c>
      <c r="B773" t="s">
        <v>1</v>
      </c>
      <c r="C773" t="s">
        <v>2</v>
      </c>
      <c r="D773" t="s">
        <v>3</v>
      </c>
      <c r="E773" t="s">
        <v>4</v>
      </c>
      <c r="F773" t="s">
        <v>393</v>
      </c>
      <c r="G773" t="s">
        <v>394</v>
      </c>
      <c r="H773" t="s">
        <v>95</v>
      </c>
      <c r="I773" t="s">
        <v>136</v>
      </c>
      <c r="J773" t="s">
        <v>121</v>
      </c>
      <c r="K773" t="s">
        <v>145</v>
      </c>
      <c r="L773" t="s">
        <v>44</v>
      </c>
      <c r="M773" s="5">
        <v>46895.199999999997</v>
      </c>
      <c r="N773" s="5">
        <v>2240</v>
      </c>
      <c r="O773" s="5">
        <f t="shared" si="48"/>
        <v>49135.199999999997</v>
      </c>
      <c r="P773" s="5">
        <v>-49135.199999999997</v>
      </c>
      <c r="Q773" s="5">
        <f t="shared" si="49"/>
        <v>0</v>
      </c>
      <c r="R773" s="5">
        <v>0</v>
      </c>
      <c r="S773" s="5">
        <v>0</v>
      </c>
      <c r="T773" s="5">
        <v>0</v>
      </c>
      <c r="U773" s="5">
        <f t="shared" si="50"/>
        <v>49135.199999999997</v>
      </c>
      <c r="V773" s="5">
        <f t="shared" si="51"/>
        <v>49135.199999999997</v>
      </c>
      <c r="W773" s="5">
        <v>0</v>
      </c>
      <c r="X773" t="s">
        <v>146</v>
      </c>
    </row>
    <row r="774" spans="1:24" x14ac:dyDescent="0.2">
      <c r="A774" t="s">
        <v>0</v>
      </c>
      <c r="B774" t="s">
        <v>1</v>
      </c>
      <c r="C774" t="s">
        <v>2</v>
      </c>
      <c r="D774" t="s">
        <v>3</v>
      </c>
      <c r="E774" t="s">
        <v>4</v>
      </c>
      <c r="F774" t="s">
        <v>393</v>
      </c>
      <c r="G774" t="s">
        <v>394</v>
      </c>
      <c r="H774" t="s">
        <v>95</v>
      </c>
      <c r="I774" t="s">
        <v>136</v>
      </c>
      <c r="J774" t="s">
        <v>121</v>
      </c>
      <c r="K774" t="s">
        <v>178</v>
      </c>
      <c r="L774" t="s">
        <v>44</v>
      </c>
      <c r="M774" s="5">
        <v>1580.8</v>
      </c>
      <c r="N774" s="5">
        <v>0</v>
      </c>
      <c r="O774" s="5">
        <f t="shared" si="48"/>
        <v>1580.8</v>
      </c>
      <c r="P774" s="5">
        <v>-1580.8</v>
      </c>
      <c r="Q774" s="5">
        <f t="shared" si="49"/>
        <v>0</v>
      </c>
      <c r="R774" s="5">
        <v>0</v>
      </c>
      <c r="S774" s="5">
        <v>0</v>
      </c>
      <c r="T774" s="5">
        <v>0</v>
      </c>
      <c r="U774" s="5">
        <f t="shared" si="50"/>
        <v>1580.8</v>
      </c>
      <c r="V774" s="5">
        <f t="shared" si="51"/>
        <v>1580.8</v>
      </c>
      <c r="W774" s="5">
        <v>0</v>
      </c>
      <c r="X774" t="s">
        <v>179</v>
      </c>
    </row>
    <row r="775" spans="1:24" x14ac:dyDescent="0.2">
      <c r="A775" t="s">
        <v>0</v>
      </c>
      <c r="B775" t="s">
        <v>1</v>
      </c>
      <c r="C775" t="s">
        <v>2</v>
      </c>
      <c r="D775" t="s">
        <v>3</v>
      </c>
      <c r="E775" t="s">
        <v>4</v>
      </c>
      <c r="F775" t="s">
        <v>393</v>
      </c>
      <c r="G775" t="s">
        <v>394</v>
      </c>
      <c r="H775" t="s">
        <v>95</v>
      </c>
      <c r="I775" t="s">
        <v>136</v>
      </c>
      <c r="J775" t="s">
        <v>121</v>
      </c>
      <c r="K775" t="s">
        <v>130</v>
      </c>
      <c r="L775" t="s">
        <v>44</v>
      </c>
      <c r="M775" s="5">
        <v>2860</v>
      </c>
      <c r="N775" s="5">
        <v>0</v>
      </c>
      <c r="O775" s="5">
        <f t="shared" si="48"/>
        <v>2860</v>
      </c>
      <c r="P775" s="5">
        <v>-2860</v>
      </c>
      <c r="Q775" s="5">
        <f t="shared" si="49"/>
        <v>0</v>
      </c>
      <c r="R775" s="5">
        <v>0</v>
      </c>
      <c r="S775" s="5">
        <v>0</v>
      </c>
      <c r="T775" s="5">
        <v>0</v>
      </c>
      <c r="U775" s="5">
        <f t="shared" si="50"/>
        <v>2860</v>
      </c>
      <c r="V775" s="5">
        <f t="shared" si="51"/>
        <v>2860</v>
      </c>
      <c r="W775" s="5">
        <v>0</v>
      </c>
      <c r="X775" t="s">
        <v>165</v>
      </c>
    </row>
    <row r="776" spans="1:24" x14ac:dyDescent="0.2">
      <c r="A776" t="s">
        <v>0</v>
      </c>
      <c r="B776" t="s">
        <v>1</v>
      </c>
      <c r="C776" t="s">
        <v>2</v>
      </c>
      <c r="D776" t="s">
        <v>3</v>
      </c>
      <c r="E776" t="s">
        <v>4</v>
      </c>
      <c r="F776" t="s">
        <v>393</v>
      </c>
      <c r="G776" t="s">
        <v>394</v>
      </c>
      <c r="H776" t="s">
        <v>95</v>
      </c>
      <c r="I776" t="s">
        <v>136</v>
      </c>
      <c r="J776" t="s">
        <v>121</v>
      </c>
      <c r="K776" t="s">
        <v>175</v>
      </c>
      <c r="L776" t="s">
        <v>44</v>
      </c>
      <c r="M776" s="5">
        <v>12308.8</v>
      </c>
      <c r="N776" s="5">
        <v>0</v>
      </c>
      <c r="O776" s="5">
        <f t="shared" si="48"/>
        <v>12308.8</v>
      </c>
      <c r="P776" s="5">
        <v>-12308.8</v>
      </c>
      <c r="Q776" s="5">
        <f t="shared" si="49"/>
        <v>0</v>
      </c>
      <c r="R776" s="5">
        <v>0</v>
      </c>
      <c r="S776" s="5">
        <v>0</v>
      </c>
      <c r="T776" s="5">
        <v>0</v>
      </c>
      <c r="U776" s="5">
        <f t="shared" si="50"/>
        <v>12308.8</v>
      </c>
      <c r="V776" s="5">
        <f t="shared" si="51"/>
        <v>12308.8</v>
      </c>
      <c r="W776" s="5">
        <v>0</v>
      </c>
      <c r="X776" t="s">
        <v>176</v>
      </c>
    </row>
    <row r="777" spans="1:24" x14ac:dyDescent="0.2">
      <c r="A777" t="s">
        <v>0</v>
      </c>
      <c r="B777" t="s">
        <v>1</v>
      </c>
      <c r="C777" t="s">
        <v>2</v>
      </c>
      <c r="D777" t="s">
        <v>3</v>
      </c>
      <c r="E777" t="s">
        <v>4</v>
      </c>
      <c r="F777" t="s">
        <v>393</v>
      </c>
      <c r="G777" t="s">
        <v>394</v>
      </c>
      <c r="H777" t="s">
        <v>95</v>
      </c>
      <c r="I777" t="s">
        <v>136</v>
      </c>
      <c r="J777" t="s">
        <v>121</v>
      </c>
      <c r="K777" t="s">
        <v>155</v>
      </c>
      <c r="L777" t="s">
        <v>44</v>
      </c>
      <c r="M777" s="5">
        <v>8260</v>
      </c>
      <c r="N777" s="5">
        <v>0</v>
      </c>
      <c r="O777" s="5">
        <f t="shared" si="48"/>
        <v>8260</v>
      </c>
      <c r="P777" s="5">
        <v>-8260</v>
      </c>
      <c r="Q777" s="5">
        <f t="shared" si="49"/>
        <v>0</v>
      </c>
      <c r="R777" s="5">
        <v>0</v>
      </c>
      <c r="S777" s="5">
        <v>0</v>
      </c>
      <c r="T777" s="5">
        <v>0</v>
      </c>
      <c r="U777" s="5">
        <f t="shared" si="50"/>
        <v>8260</v>
      </c>
      <c r="V777" s="5">
        <f t="shared" si="51"/>
        <v>8260</v>
      </c>
      <c r="W777" s="5">
        <v>0</v>
      </c>
      <c r="X777" t="s">
        <v>156</v>
      </c>
    </row>
    <row r="778" spans="1:24" x14ac:dyDescent="0.2">
      <c r="A778" t="s">
        <v>0</v>
      </c>
      <c r="B778" t="s">
        <v>1</v>
      </c>
      <c r="C778" t="s">
        <v>2</v>
      </c>
      <c r="D778" t="s">
        <v>3</v>
      </c>
      <c r="E778" t="s">
        <v>4</v>
      </c>
      <c r="F778" t="s">
        <v>393</v>
      </c>
      <c r="G778" t="s">
        <v>394</v>
      </c>
      <c r="H778" t="s">
        <v>95</v>
      </c>
      <c r="I778" t="s">
        <v>148</v>
      </c>
      <c r="J778" t="s">
        <v>121</v>
      </c>
      <c r="K778" t="s">
        <v>149</v>
      </c>
      <c r="L778" t="s">
        <v>44</v>
      </c>
      <c r="M778" s="5">
        <v>2800</v>
      </c>
      <c r="N778" s="5">
        <v>0</v>
      </c>
      <c r="O778" s="5">
        <f t="shared" si="48"/>
        <v>2800</v>
      </c>
      <c r="P778" s="5">
        <v>-2800</v>
      </c>
      <c r="Q778" s="5">
        <f t="shared" si="49"/>
        <v>0</v>
      </c>
      <c r="R778" s="5">
        <v>0</v>
      </c>
      <c r="S778" s="5">
        <v>0</v>
      </c>
      <c r="T778" s="5">
        <v>0</v>
      </c>
      <c r="U778" s="5">
        <f t="shared" si="50"/>
        <v>2800</v>
      </c>
      <c r="V778" s="5">
        <f t="shared" si="51"/>
        <v>2800</v>
      </c>
      <c r="W778" s="5">
        <v>0</v>
      </c>
      <c r="X778" t="s">
        <v>150</v>
      </c>
    </row>
    <row r="779" spans="1:24" x14ac:dyDescent="0.2">
      <c r="A779" t="s">
        <v>0</v>
      </c>
      <c r="B779" t="s">
        <v>1</v>
      </c>
      <c r="C779" t="s">
        <v>2</v>
      </c>
      <c r="D779" t="s">
        <v>3</v>
      </c>
      <c r="E779" t="s">
        <v>4</v>
      </c>
      <c r="F779" t="s">
        <v>393</v>
      </c>
      <c r="G779" t="s">
        <v>394</v>
      </c>
      <c r="H779" t="s">
        <v>95</v>
      </c>
      <c r="I779" t="s">
        <v>148</v>
      </c>
      <c r="J779" t="s">
        <v>121</v>
      </c>
      <c r="K779" t="s">
        <v>137</v>
      </c>
      <c r="L779" t="s">
        <v>44</v>
      </c>
      <c r="M779" s="5">
        <v>13000</v>
      </c>
      <c r="N779" s="5">
        <v>0</v>
      </c>
      <c r="O779" s="5">
        <f t="shared" si="48"/>
        <v>13000</v>
      </c>
      <c r="P779" s="5">
        <v>-13000</v>
      </c>
      <c r="Q779" s="5">
        <f t="shared" si="49"/>
        <v>0</v>
      </c>
      <c r="R779" s="5">
        <v>0</v>
      </c>
      <c r="S779" s="5">
        <v>0</v>
      </c>
      <c r="T779" s="5">
        <v>0</v>
      </c>
      <c r="U779" s="5">
        <f t="shared" si="50"/>
        <v>13000</v>
      </c>
      <c r="V779" s="5">
        <f t="shared" si="51"/>
        <v>13000</v>
      </c>
      <c r="W779" s="5">
        <v>0</v>
      </c>
      <c r="X779" t="s">
        <v>138</v>
      </c>
    </row>
    <row r="780" spans="1:24" x14ac:dyDescent="0.2">
      <c r="A780" t="s">
        <v>0</v>
      </c>
      <c r="B780" t="s">
        <v>1</v>
      </c>
      <c r="C780" t="s">
        <v>2</v>
      </c>
      <c r="D780" t="s">
        <v>3</v>
      </c>
      <c r="E780" t="s">
        <v>4</v>
      </c>
      <c r="F780" t="s">
        <v>393</v>
      </c>
      <c r="G780" t="s">
        <v>394</v>
      </c>
      <c r="H780" t="s">
        <v>95</v>
      </c>
      <c r="I780" t="s">
        <v>148</v>
      </c>
      <c r="J780" t="s">
        <v>121</v>
      </c>
      <c r="K780" t="s">
        <v>151</v>
      </c>
      <c r="L780" t="s">
        <v>44</v>
      </c>
      <c r="M780" s="5">
        <v>6172.82</v>
      </c>
      <c r="N780" s="5">
        <v>0</v>
      </c>
      <c r="O780" s="5">
        <f t="shared" si="48"/>
        <v>6172.82</v>
      </c>
      <c r="P780" s="5">
        <v>-6172.82</v>
      </c>
      <c r="Q780" s="5">
        <f t="shared" si="49"/>
        <v>0</v>
      </c>
      <c r="R780" s="5">
        <v>0</v>
      </c>
      <c r="S780" s="5">
        <v>0</v>
      </c>
      <c r="T780" s="5">
        <v>0</v>
      </c>
      <c r="U780" s="5">
        <f t="shared" si="50"/>
        <v>6172.82</v>
      </c>
      <c r="V780" s="5">
        <f t="shared" si="51"/>
        <v>6172.82</v>
      </c>
      <c r="W780" s="5">
        <v>0</v>
      </c>
      <c r="X780" t="s">
        <v>152</v>
      </c>
    </row>
    <row r="781" spans="1:24" x14ac:dyDescent="0.2">
      <c r="A781" t="s">
        <v>0</v>
      </c>
      <c r="B781" t="s">
        <v>1</v>
      </c>
      <c r="C781" t="s">
        <v>2</v>
      </c>
      <c r="D781" t="s">
        <v>3</v>
      </c>
      <c r="E781" t="s">
        <v>4</v>
      </c>
      <c r="F781" t="s">
        <v>393</v>
      </c>
      <c r="G781" t="s">
        <v>394</v>
      </c>
      <c r="H781" t="s">
        <v>95</v>
      </c>
      <c r="I781" t="s">
        <v>148</v>
      </c>
      <c r="J781" t="s">
        <v>121</v>
      </c>
      <c r="K781" t="s">
        <v>124</v>
      </c>
      <c r="L781" t="s">
        <v>44</v>
      </c>
      <c r="M781" s="5">
        <v>3400</v>
      </c>
      <c r="N781" s="5">
        <v>0</v>
      </c>
      <c r="O781" s="5">
        <f t="shared" si="48"/>
        <v>3400</v>
      </c>
      <c r="P781" s="5">
        <v>-3400</v>
      </c>
      <c r="Q781" s="5">
        <f t="shared" si="49"/>
        <v>0</v>
      </c>
      <c r="R781" s="5">
        <v>0</v>
      </c>
      <c r="S781" s="5">
        <v>0</v>
      </c>
      <c r="T781" s="5">
        <v>0</v>
      </c>
      <c r="U781" s="5">
        <f t="shared" si="50"/>
        <v>3400</v>
      </c>
      <c r="V781" s="5">
        <f t="shared" si="51"/>
        <v>3400</v>
      </c>
      <c r="W781" s="5">
        <v>0</v>
      </c>
      <c r="X781" t="s">
        <v>153</v>
      </c>
    </row>
    <row r="782" spans="1:24" x14ac:dyDescent="0.2">
      <c r="A782" t="s">
        <v>0</v>
      </c>
      <c r="B782" t="s">
        <v>1</v>
      </c>
      <c r="C782" t="s">
        <v>2</v>
      </c>
      <c r="D782" t="s">
        <v>3</v>
      </c>
      <c r="E782" t="s">
        <v>4</v>
      </c>
      <c r="F782" t="s">
        <v>393</v>
      </c>
      <c r="G782" t="s">
        <v>394</v>
      </c>
      <c r="H782" t="s">
        <v>95</v>
      </c>
      <c r="I782" t="s">
        <v>148</v>
      </c>
      <c r="J782" t="s">
        <v>121</v>
      </c>
      <c r="K782" t="s">
        <v>145</v>
      </c>
      <c r="L782" t="s">
        <v>44</v>
      </c>
      <c r="M782" s="5">
        <v>4500</v>
      </c>
      <c r="N782" s="5">
        <v>0</v>
      </c>
      <c r="O782" s="5">
        <f t="shared" si="48"/>
        <v>4500</v>
      </c>
      <c r="P782" s="5">
        <v>-4500</v>
      </c>
      <c r="Q782" s="5">
        <f t="shared" si="49"/>
        <v>0</v>
      </c>
      <c r="R782" s="5">
        <v>0</v>
      </c>
      <c r="S782" s="5">
        <v>0</v>
      </c>
      <c r="T782" s="5">
        <v>0</v>
      </c>
      <c r="U782" s="5">
        <f t="shared" si="50"/>
        <v>4500</v>
      </c>
      <c r="V782" s="5">
        <f t="shared" si="51"/>
        <v>4500</v>
      </c>
      <c r="W782" s="5">
        <v>0</v>
      </c>
      <c r="X782" t="s">
        <v>146</v>
      </c>
    </row>
    <row r="783" spans="1:24" x14ac:dyDescent="0.2">
      <c r="A783" t="s">
        <v>0</v>
      </c>
      <c r="B783" t="s">
        <v>1</v>
      </c>
      <c r="C783" t="s">
        <v>2</v>
      </c>
      <c r="D783" t="s">
        <v>3</v>
      </c>
      <c r="E783" t="s">
        <v>4</v>
      </c>
      <c r="F783" t="s">
        <v>393</v>
      </c>
      <c r="G783" t="s">
        <v>394</v>
      </c>
      <c r="H783" t="s">
        <v>95</v>
      </c>
      <c r="I783" t="s">
        <v>148</v>
      </c>
      <c r="J783" t="s">
        <v>121</v>
      </c>
      <c r="K783" t="s">
        <v>130</v>
      </c>
      <c r="L783" t="s">
        <v>44</v>
      </c>
      <c r="M783" s="5">
        <v>2000</v>
      </c>
      <c r="N783" s="5">
        <v>0</v>
      </c>
      <c r="O783" s="5">
        <f t="shared" si="48"/>
        <v>2000</v>
      </c>
      <c r="P783" s="5">
        <v>-2000</v>
      </c>
      <c r="Q783" s="5">
        <f t="shared" si="49"/>
        <v>0</v>
      </c>
      <c r="R783" s="5">
        <v>0</v>
      </c>
      <c r="S783" s="5">
        <v>0</v>
      </c>
      <c r="T783" s="5">
        <v>0</v>
      </c>
      <c r="U783" s="5">
        <f t="shared" si="50"/>
        <v>2000</v>
      </c>
      <c r="V783" s="5">
        <f t="shared" si="51"/>
        <v>2000</v>
      </c>
      <c r="W783" s="5">
        <v>0</v>
      </c>
      <c r="X783" t="s">
        <v>165</v>
      </c>
    </row>
    <row r="784" spans="1:24" x14ac:dyDescent="0.2">
      <c r="A784" t="s">
        <v>0</v>
      </c>
      <c r="B784" t="s">
        <v>1</v>
      </c>
      <c r="C784" t="s">
        <v>2</v>
      </c>
      <c r="D784" t="s">
        <v>3</v>
      </c>
      <c r="E784" t="s">
        <v>4</v>
      </c>
      <c r="F784" t="s">
        <v>393</v>
      </c>
      <c r="G784" t="s">
        <v>394</v>
      </c>
      <c r="H784" t="s">
        <v>95</v>
      </c>
      <c r="I784" t="s">
        <v>154</v>
      </c>
      <c r="J784" t="s">
        <v>121</v>
      </c>
      <c r="K784" t="s">
        <v>137</v>
      </c>
      <c r="L784" t="s">
        <v>44</v>
      </c>
      <c r="M784" s="5">
        <v>5600</v>
      </c>
      <c r="N784" s="5">
        <v>0</v>
      </c>
      <c r="O784" s="5">
        <f t="shared" si="48"/>
        <v>5600</v>
      </c>
      <c r="P784" s="5">
        <v>-5600</v>
      </c>
      <c r="Q784" s="5">
        <f t="shared" si="49"/>
        <v>0</v>
      </c>
      <c r="R784" s="5">
        <v>0</v>
      </c>
      <c r="S784" s="5">
        <v>0</v>
      </c>
      <c r="T784" s="5">
        <v>0</v>
      </c>
      <c r="U784" s="5">
        <f t="shared" si="50"/>
        <v>5600</v>
      </c>
      <c r="V784" s="5">
        <f t="shared" si="51"/>
        <v>5600</v>
      </c>
      <c r="W784" s="5">
        <v>0</v>
      </c>
      <c r="X784" t="s">
        <v>138</v>
      </c>
    </row>
    <row r="785" spans="1:24" x14ac:dyDescent="0.2">
      <c r="A785" t="s">
        <v>0</v>
      </c>
      <c r="B785" t="s">
        <v>1</v>
      </c>
      <c r="C785" t="s">
        <v>2</v>
      </c>
      <c r="D785" t="s">
        <v>3</v>
      </c>
      <c r="E785" t="s">
        <v>4</v>
      </c>
      <c r="F785" t="s">
        <v>393</v>
      </c>
      <c r="G785" t="s">
        <v>394</v>
      </c>
      <c r="H785" t="s">
        <v>95</v>
      </c>
      <c r="I785" t="s">
        <v>154</v>
      </c>
      <c r="J785" t="s">
        <v>121</v>
      </c>
      <c r="K785" t="s">
        <v>151</v>
      </c>
      <c r="L785" t="s">
        <v>44</v>
      </c>
      <c r="M785" s="5">
        <v>3700</v>
      </c>
      <c r="N785" s="5">
        <v>0</v>
      </c>
      <c r="O785" s="5">
        <f t="shared" si="48"/>
        <v>3700</v>
      </c>
      <c r="P785" s="5">
        <v>-3700</v>
      </c>
      <c r="Q785" s="5">
        <f t="shared" si="49"/>
        <v>0</v>
      </c>
      <c r="R785" s="5">
        <v>0</v>
      </c>
      <c r="S785" s="5">
        <v>0</v>
      </c>
      <c r="T785" s="5">
        <v>0</v>
      </c>
      <c r="U785" s="5">
        <f t="shared" si="50"/>
        <v>3700</v>
      </c>
      <c r="V785" s="5">
        <f t="shared" si="51"/>
        <v>3700</v>
      </c>
      <c r="W785" s="5">
        <v>0</v>
      </c>
      <c r="X785" t="s">
        <v>152</v>
      </c>
    </row>
    <row r="786" spans="1:24" x14ac:dyDescent="0.2">
      <c r="A786" t="s">
        <v>0</v>
      </c>
      <c r="B786" t="s">
        <v>1</v>
      </c>
      <c r="C786" t="s">
        <v>2</v>
      </c>
      <c r="D786" t="s">
        <v>3</v>
      </c>
      <c r="E786" t="s">
        <v>4</v>
      </c>
      <c r="F786" t="s">
        <v>393</v>
      </c>
      <c r="G786" t="s">
        <v>394</v>
      </c>
      <c r="H786" t="s">
        <v>95</v>
      </c>
      <c r="I786" t="s">
        <v>154</v>
      </c>
      <c r="J786" t="s">
        <v>121</v>
      </c>
      <c r="K786" t="s">
        <v>124</v>
      </c>
      <c r="L786" t="s">
        <v>44</v>
      </c>
      <c r="M786" s="5">
        <v>2799</v>
      </c>
      <c r="N786" s="5">
        <v>0</v>
      </c>
      <c r="O786" s="5">
        <f t="shared" si="48"/>
        <v>2799</v>
      </c>
      <c r="P786" s="5">
        <v>-2799</v>
      </c>
      <c r="Q786" s="5">
        <f t="shared" si="49"/>
        <v>0</v>
      </c>
      <c r="R786" s="5">
        <v>0</v>
      </c>
      <c r="S786" s="5">
        <v>0</v>
      </c>
      <c r="T786" s="5">
        <v>0</v>
      </c>
      <c r="U786" s="5">
        <f t="shared" si="50"/>
        <v>2799</v>
      </c>
      <c r="V786" s="5">
        <f t="shared" si="51"/>
        <v>2799</v>
      </c>
      <c r="W786" s="5">
        <v>0</v>
      </c>
      <c r="X786" t="s">
        <v>153</v>
      </c>
    </row>
    <row r="787" spans="1:24" x14ac:dyDescent="0.2">
      <c r="A787" t="s">
        <v>0</v>
      </c>
      <c r="B787" t="s">
        <v>1</v>
      </c>
      <c r="C787" t="s">
        <v>2</v>
      </c>
      <c r="D787" t="s">
        <v>3</v>
      </c>
      <c r="E787" t="s">
        <v>4</v>
      </c>
      <c r="F787" t="s">
        <v>393</v>
      </c>
      <c r="G787" t="s">
        <v>394</v>
      </c>
      <c r="H787" t="s">
        <v>95</v>
      </c>
      <c r="I787" t="s">
        <v>154</v>
      </c>
      <c r="J787" t="s">
        <v>121</v>
      </c>
      <c r="K787" t="s">
        <v>145</v>
      </c>
      <c r="L787" t="s">
        <v>44</v>
      </c>
      <c r="M787" s="5">
        <v>1000</v>
      </c>
      <c r="N787" s="5">
        <v>0</v>
      </c>
      <c r="O787" s="5">
        <f t="shared" si="48"/>
        <v>1000</v>
      </c>
      <c r="P787" s="5">
        <v>-1000</v>
      </c>
      <c r="Q787" s="5">
        <f t="shared" si="49"/>
        <v>0</v>
      </c>
      <c r="R787" s="5">
        <v>0</v>
      </c>
      <c r="S787" s="5">
        <v>0</v>
      </c>
      <c r="T787" s="5">
        <v>0</v>
      </c>
      <c r="U787" s="5">
        <f t="shared" si="50"/>
        <v>1000</v>
      </c>
      <c r="V787" s="5">
        <f t="shared" si="51"/>
        <v>1000</v>
      </c>
      <c r="W787" s="5">
        <v>0</v>
      </c>
      <c r="X787" t="s">
        <v>146</v>
      </c>
    </row>
    <row r="788" spans="1:24" x14ac:dyDescent="0.2">
      <c r="A788" t="s">
        <v>0</v>
      </c>
      <c r="B788" t="s">
        <v>1</v>
      </c>
      <c r="C788" t="s">
        <v>2</v>
      </c>
      <c r="D788" t="s">
        <v>3</v>
      </c>
      <c r="E788" t="s">
        <v>4</v>
      </c>
      <c r="F788" t="s">
        <v>393</v>
      </c>
      <c r="G788" t="s">
        <v>394</v>
      </c>
      <c r="H788" t="s">
        <v>95</v>
      </c>
      <c r="I788" t="s">
        <v>154</v>
      </c>
      <c r="J788" t="s">
        <v>121</v>
      </c>
      <c r="K788" t="s">
        <v>178</v>
      </c>
      <c r="L788" t="s">
        <v>44</v>
      </c>
      <c r="M788" s="5">
        <v>2000</v>
      </c>
      <c r="N788" s="5">
        <v>0</v>
      </c>
      <c r="O788" s="5">
        <f t="shared" si="48"/>
        <v>2000</v>
      </c>
      <c r="P788" s="5">
        <v>-2000</v>
      </c>
      <c r="Q788" s="5">
        <f t="shared" si="49"/>
        <v>0</v>
      </c>
      <c r="R788" s="5">
        <v>0</v>
      </c>
      <c r="S788" s="5">
        <v>0</v>
      </c>
      <c r="T788" s="5">
        <v>0</v>
      </c>
      <c r="U788" s="5">
        <f t="shared" si="50"/>
        <v>2000</v>
      </c>
      <c r="V788" s="5">
        <f t="shared" si="51"/>
        <v>2000</v>
      </c>
      <c r="W788" s="5">
        <v>0</v>
      </c>
      <c r="X788" t="s">
        <v>179</v>
      </c>
    </row>
    <row r="789" spans="1:24" x14ac:dyDescent="0.2">
      <c r="A789" t="s">
        <v>0</v>
      </c>
      <c r="B789" t="s">
        <v>1</v>
      </c>
      <c r="C789" t="s">
        <v>2</v>
      </c>
      <c r="D789" t="s">
        <v>3</v>
      </c>
      <c r="E789" t="s">
        <v>4</v>
      </c>
      <c r="F789" t="s">
        <v>393</v>
      </c>
      <c r="G789" t="s">
        <v>394</v>
      </c>
      <c r="H789" t="s">
        <v>95</v>
      </c>
      <c r="I789" t="s">
        <v>154</v>
      </c>
      <c r="J789" t="s">
        <v>121</v>
      </c>
      <c r="K789" t="s">
        <v>130</v>
      </c>
      <c r="L789" t="s">
        <v>44</v>
      </c>
      <c r="M789" s="5">
        <v>400</v>
      </c>
      <c r="N789" s="5">
        <v>0</v>
      </c>
      <c r="O789" s="5">
        <f t="shared" si="48"/>
        <v>400</v>
      </c>
      <c r="P789" s="5">
        <v>-400</v>
      </c>
      <c r="Q789" s="5">
        <f t="shared" si="49"/>
        <v>0</v>
      </c>
      <c r="R789" s="5">
        <v>0</v>
      </c>
      <c r="S789" s="5">
        <v>0</v>
      </c>
      <c r="T789" s="5">
        <v>0</v>
      </c>
      <c r="U789" s="5">
        <f t="shared" si="50"/>
        <v>400</v>
      </c>
      <c r="V789" s="5">
        <f t="shared" si="51"/>
        <v>400</v>
      </c>
      <c r="W789" s="5">
        <v>0</v>
      </c>
      <c r="X789" t="s">
        <v>165</v>
      </c>
    </row>
    <row r="790" spans="1:24" x14ac:dyDescent="0.2">
      <c r="A790" t="s">
        <v>0</v>
      </c>
      <c r="B790" t="s">
        <v>1</v>
      </c>
      <c r="C790" t="s">
        <v>2</v>
      </c>
      <c r="D790" t="s">
        <v>3</v>
      </c>
      <c r="E790" t="s">
        <v>4</v>
      </c>
      <c r="F790" t="s">
        <v>393</v>
      </c>
      <c r="G790" t="s">
        <v>394</v>
      </c>
      <c r="H790" t="s">
        <v>95</v>
      </c>
      <c r="I790" t="s">
        <v>154</v>
      </c>
      <c r="J790" t="s">
        <v>121</v>
      </c>
      <c r="K790" t="s">
        <v>175</v>
      </c>
      <c r="L790" t="s">
        <v>44</v>
      </c>
      <c r="M790" s="5">
        <v>3000</v>
      </c>
      <c r="N790" s="5">
        <v>0</v>
      </c>
      <c r="O790" s="5">
        <f t="shared" si="48"/>
        <v>3000</v>
      </c>
      <c r="P790" s="5">
        <v>-3000</v>
      </c>
      <c r="Q790" s="5">
        <f t="shared" si="49"/>
        <v>0</v>
      </c>
      <c r="R790" s="5">
        <v>0</v>
      </c>
      <c r="S790" s="5">
        <v>0</v>
      </c>
      <c r="T790" s="5">
        <v>0</v>
      </c>
      <c r="U790" s="5">
        <f t="shared" si="50"/>
        <v>3000</v>
      </c>
      <c r="V790" s="5">
        <f t="shared" si="51"/>
        <v>3000</v>
      </c>
      <c r="W790" s="5">
        <v>0</v>
      </c>
      <c r="X790" t="s">
        <v>176</v>
      </c>
    </row>
    <row r="791" spans="1:24" x14ac:dyDescent="0.2">
      <c r="A791" t="s">
        <v>0</v>
      </c>
      <c r="B791" t="s">
        <v>1</v>
      </c>
      <c r="C791" t="s">
        <v>2</v>
      </c>
      <c r="D791" t="s">
        <v>3</v>
      </c>
      <c r="E791" t="s">
        <v>4</v>
      </c>
      <c r="F791" t="s">
        <v>393</v>
      </c>
      <c r="G791" t="s">
        <v>394</v>
      </c>
      <c r="H791" t="s">
        <v>95</v>
      </c>
      <c r="I791" t="s">
        <v>154</v>
      </c>
      <c r="J791" t="s">
        <v>121</v>
      </c>
      <c r="K791" t="s">
        <v>155</v>
      </c>
      <c r="L791" t="s">
        <v>44</v>
      </c>
      <c r="M791" s="5">
        <v>800</v>
      </c>
      <c r="N791" s="5">
        <v>0</v>
      </c>
      <c r="O791" s="5">
        <f t="shared" si="48"/>
        <v>800</v>
      </c>
      <c r="P791" s="5">
        <v>-800</v>
      </c>
      <c r="Q791" s="5">
        <f t="shared" si="49"/>
        <v>0</v>
      </c>
      <c r="R791" s="5">
        <v>0</v>
      </c>
      <c r="S791" s="5">
        <v>0</v>
      </c>
      <c r="T791" s="5">
        <v>0</v>
      </c>
      <c r="U791" s="5">
        <f t="shared" si="50"/>
        <v>800</v>
      </c>
      <c r="V791" s="5">
        <f t="shared" si="51"/>
        <v>800</v>
      </c>
      <c r="W791" s="5">
        <v>0</v>
      </c>
      <c r="X791" t="s">
        <v>156</v>
      </c>
    </row>
    <row r="792" spans="1:24" x14ac:dyDescent="0.2">
      <c r="A792" t="s">
        <v>0</v>
      </c>
      <c r="B792" t="s">
        <v>1</v>
      </c>
      <c r="C792" t="s">
        <v>2</v>
      </c>
      <c r="D792" t="s">
        <v>3</v>
      </c>
      <c r="E792" t="s">
        <v>4</v>
      </c>
      <c r="F792" t="s">
        <v>393</v>
      </c>
      <c r="G792" t="s">
        <v>394</v>
      </c>
      <c r="H792" t="s">
        <v>95</v>
      </c>
      <c r="I792" t="s">
        <v>96</v>
      </c>
      <c r="J792" t="s">
        <v>121</v>
      </c>
      <c r="K792" t="s">
        <v>149</v>
      </c>
      <c r="L792" t="s">
        <v>44</v>
      </c>
      <c r="M792" s="5">
        <v>2500</v>
      </c>
      <c r="N792" s="5">
        <v>0</v>
      </c>
      <c r="O792" s="5">
        <f t="shared" si="48"/>
        <v>2500</v>
      </c>
      <c r="P792" s="5">
        <v>-2500</v>
      </c>
      <c r="Q792" s="5">
        <f t="shared" si="49"/>
        <v>0</v>
      </c>
      <c r="R792" s="5">
        <v>0</v>
      </c>
      <c r="S792" s="5">
        <v>0</v>
      </c>
      <c r="T792" s="5">
        <v>0</v>
      </c>
      <c r="U792" s="5">
        <f t="shared" si="50"/>
        <v>2500</v>
      </c>
      <c r="V792" s="5">
        <f t="shared" si="51"/>
        <v>2500</v>
      </c>
      <c r="W792" s="5">
        <v>0</v>
      </c>
      <c r="X792" t="s">
        <v>150</v>
      </c>
    </row>
    <row r="793" spans="1:24" x14ac:dyDescent="0.2">
      <c r="A793" t="s">
        <v>0</v>
      </c>
      <c r="B793" t="s">
        <v>1</v>
      </c>
      <c r="C793" t="s">
        <v>2</v>
      </c>
      <c r="D793" t="s">
        <v>3</v>
      </c>
      <c r="E793" t="s">
        <v>4</v>
      </c>
      <c r="F793" t="s">
        <v>393</v>
      </c>
      <c r="G793" t="s">
        <v>394</v>
      </c>
      <c r="H793" t="s">
        <v>95</v>
      </c>
      <c r="I793" t="s">
        <v>96</v>
      </c>
      <c r="J793" t="s">
        <v>121</v>
      </c>
      <c r="K793" t="s">
        <v>137</v>
      </c>
      <c r="L793" t="s">
        <v>44</v>
      </c>
      <c r="M793" s="5">
        <v>1500</v>
      </c>
      <c r="N793" s="5">
        <v>0</v>
      </c>
      <c r="O793" s="5">
        <f t="shared" si="48"/>
        <v>1500</v>
      </c>
      <c r="P793" s="5">
        <v>-1500</v>
      </c>
      <c r="Q793" s="5">
        <f t="shared" si="49"/>
        <v>0</v>
      </c>
      <c r="R793" s="5">
        <v>0</v>
      </c>
      <c r="S793" s="5">
        <v>0</v>
      </c>
      <c r="T793" s="5">
        <v>0</v>
      </c>
      <c r="U793" s="5">
        <f t="shared" si="50"/>
        <v>1500</v>
      </c>
      <c r="V793" s="5">
        <f t="shared" si="51"/>
        <v>1500</v>
      </c>
      <c r="W793" s="5">
        <v>0</v>
      </c>
      <c r="X793" t="s">
        <v>138</v>
      </c>
    </row>
    <row r="794" spans="1:24" x14ac:dyDescent="0.2">
      <c r="A794" t="s">
        <v>0</v>
      </c>
      <c r="B794" t="s">
        <v>1</v>
      </c>
      <c r="C794" t="s">
        <v>2</v>
      </c>
      <c r="D794" t="s">
        <v>3</v>
      </c>
      <c r="E794" t="s">
        <v>4</v>
      </c>
      <c r="F794" t="s">
        <v>393</v>
      </c>
      <c r="G794" t="s">
        <v>394</v>
      </c>
      <c r="H794" t="s">
        <v>95</v>
      </c>
      <c r="I794" t="s">
        <v>96</v>
      </c>
      <c r="J794" t="s">
        <v>121</v>
      </c>
      <c r="K794" t="s">
        <v>161</v>
      </c>
      <c r="L794" t="s">
        <v>44</v>
      </c>
      <c r="M794" s="5">
        <v>7500</v>
      </c>
      <c r="N794" s="5">
        <v>0</v>
      </c>
      <c r="O794" s="5">
        <f t="shared" si="48"/>
        <v>7500</v>
      </c>
      <c r="P794" s="5">
        <v>-7500</v>
      </c>
      <c r="Q794" s="5">
        <f t="shared" si="49"/>
        <v>0</v>
      </c>
      <c r="R794" s="5">
        <v>0</v>
      </c>
      <c r="S794" s="5">
        <v>0</v>
      </c>
      <c r="T794" s="5">
        <v>0</v>
      </c>
      <c r="U794" s="5">
        <f t="shared" si="50"/>
        <v>7500</v>
      </c>
      <c r="V794" s="5">
        <f t="shared" si="51"/>
        <v>7500</v>
      </c>
      <c r="W794" s="5">
        <v>0</v>
      </c>
      <c r="X794" t="s">
        <v>162</v>
      </c>
    </row>
    <row r="795" spans="1:24" x14ac:dyDescent="0.2">
      <c r="A795" t="s">
        <v>0</v>
      </c>
      <c r="B795" t="s">
        <v>1</v>
      </c>
      <c r="C795" t="s">
        <v>2</v>
      </c>
      <c r="D795" t="s">
        <v>3</v>
      </c>
      <c r="E795" t="s">
        <v>4</v>
      </c>
      <c r="F795" t="s">
        <v>393</v>
      </c>
      <c r="G795" t="s">
        <v>394</v>
      </c>
      <c r="H795" t="s">
        <v>95</v>
      </c>
      <c r="I795" t="s">
        <v>96</v>
      </c>
      <c r="J795" t="s">
        <v>121</v>
      </c>
      <c r="K795" t="s">
        <v>122</v>
      </c>
      <c r="L795" t="s">
        <v>44</v>
      </c>
      <c r="M795" s="5">
        <v>1500</v>
      </c>
      <c r="N795" s="5">
        <v>0</v>
      </c>
      <c r="O795" s="5">
        <f t="shared" si="48"/>
        <v>1500</v>
      </c>
      <c r="P795" s="5">
        <v>-1500</v>
      </c>
      <c r="Q795" s="5">
        <f t="shared" si="49"/>
        <v>0</v>
      </c>
      <c r="R795" s="5">
        <v>0</v>
      </c>
      <c r="S795" s="5">
        <v>0</v>
      </c>
      <c r="T795" s="5">
        <v>0</v>
      </c>
      <c r="U795" s="5">
        <f t="shared" si="50"/>
        <v>1500</v>
      </c>
      <c r="V795" s="5">
        <f t="shared" si="51"/>
        <v>1500</v>
      </c>
      <c r="W795" s="5">
        <v>0</v>
      </c>
      <c r="X795" t="s">
        <v>312</v>
      </c>
    </row>
    <row r="796" spans="1:24" x14ac:dyDescent="0.2">
      <c r="A796" t="s">
        <v>0</v>
      </c>
      <c r="B796" t="s">
        <v>1</v>
      </c>
      <c r="C796" t="s">
        <v>2</v>
      </c>
      <c r="D796" t="s">
        <v>3</v>
      </c>
      <c r="E796" t="s">
        <v>4</v>
      </c>
      <c r="F796" t="s">
        <v>393</v>
      </c>
      <c r="G796" t="s">
        <v>394</v>
      </c>
      <c r="H796" t="s">
        <v>95</v>
      </c>
      <c r="I796" t="s">
        <v>96</v>
      </c>
      <c r="J796" t="s">
        <v>121</v>
      </c>
      <c r="K796" t="s">
        <v>145</v>
      </c>
      <c r="L796" t="s">
        <v>44</v>
      </c>
      <c r="M796" s="5">
        <v>11100</v>
      </c>
      <c r="N796" s="5">
        <v>0</v>
      </c>
      <c r="O796" s="5">
        <f t="shared" si="48"/>
        <v>11100</v>
      </c>
      <c r="P796" s="5">
        <v>-11100</v>
      </c>
      <c r="Q796" s="5">
        <f t="shared" si="49"/>
        <v>0</v>
      </c>
      <c r="R796" s="5">
        <v>0</v>
      </c>
      <c r="S796" s="5">
        <v>0</v>
      </c>
      <c r="T796" s="5">
        <v>0</v>
      </c>
      <c r="U796" s="5">
        <f t="shared" si="50"/>
        <v>11100</v>
      </c>
      <c r="V796" s="5">
        <f t="shared" si="51"/>
        <v>11100</v>
      </c>
      <c r="W796" s="5">
        <v>0</v>
      </c>
      <c r="X796" t="s">
        <v>146</v>
      </c>
    </row>
    <row r="797" spans="1:24" x14ac:dyDescent="0.2">
      <c r="A797" t="s">
        <v>0</v>
      </c>
      <c r="B797" t="s">
        <v>1</v>
      </c>
      <c r="C797" t="s">
        <v>2</v>
      </c>
      <c r="D797" t="s">
        <v>3</v>
      </c>
      <c r="E797" t="s">
        <v>4</v>
      </c>
      <c r="F797" t="s">
        <v>393</v>
      </c>
      <c r="G797" t="s">
        <v>394</v>
      </c>
      <c r="H797" t="s">
        <v>95</v>
      </c>
      <c r="I797" t="s">
        <v>96</v>
      </c>
      <c r="J797" t="s">
        <v>121</v>
      </c>
      <c r="K797" t="s">
        <v>130</v>
      </c>
      <c r="L797" t="s">
        <v>44</v>
      </c>
      <c r="M797" s="5">
        <v>600</v>
      </c>
      <c r="N797" s="5">
        <v>0</v>
      </c>
      <c r="O797" s="5">
        <f t="shared" si="48"/>
        <v>600</v>
      </c>
      <c r="P797" s="5">
        <v>-600</v>
      </c>
      <c r="Q797" s="5">
        <f t="shared" si="49"/>
        <v>0</v>
      </c>
      <c r="R797" s="5">
        <v>0</v>
      </c>
      <c r="S797" s="5">
        <v>0</v>
      </c>
      <c r="T797" s="5">
        <v>0</v>
      </c>
      <c r="U797" s="5">
        <f t="shared" si="50"/>
        <v>600</v>
      </c>
      <c r="V797" s="5">
        <f t="shared" si="51"/>
        <v>600</v>
      </c>
      <c r="W797" s="5">
        <v>0</v>
      </c>
      <c r="X797" t="s">
        <v>165</v>
      </c>
    </row>
    <row r="798" spans="1:24" x14ac:dyDescent="0.2">
      <c r="A798" t="s">
        <v>0</v>
      </c>
      <c r="B798" t="s">
        <v>1</v>
      </c>
      <c r="C798" t="s">
        <v>2</v>
      </c>
      <c r="D798" t="s">
        <v>3</v>
      </c>
      <c r="E798" t="s">
        <v>4</v>
      </c>
      <c r="F798" t="s">
        <v>393</v>
      </c>
      <c r="G798" t="s">
        <v>394</v>
      </c>
      <c r="H798" t="s">
        <v>95</v>
      </c>
      <c r="I798" t="s">
        <v>96</v>
      </c>
      <c r="J798" t="s">
        <v>121</v>
      </c>
      <c r="K798" t="s">
        <v>155</v>
      </c>
      <c r="L798" t="s">
        <v>44</v>
      </c>
      <c r="M798" s="5">
        <v>1000</v>
      </c>
      <c r="N798" s="5">
        <v>0</v>
      </c>
      <c r="O798" s="5">
        <f t="shared" si="48"/>
        <v>1000</v>
      </c>
      <c r="P798" s="5">
        <v>-1000</v>
      </c>
      <c r="Q798" s="5">
        <f t="shared" si="49"/>
        <v>0</v>
      </c>
      <c r="R798" s="5">
        <v>0</v>
      </c>
      <c r="S798" s="5">
        <v>0</v>
      </c>
      <c r="T798" s="5">
        <v>0</v>
      </c>
      <c r="U798" s="5">
        <f t="shared" si="50"/>
        <v>1000</v>
      </c>
      <c r="V798" s="5">
        <f t="shared" si="51"/>
        <v>1000</v>
      </c>
      <c r="W798" s="5">
        <v>0</v>
      </c>
      <c r="X798" t="s">
        <v>156</v>
      </c>
    </row>
    <row r="799" spans="1:24" x14ac:dyDescent="0.2">
      <c r="A799" t="s">
        <v>0</v>
      </c>
      <c r="B799" t="s">
        <v>1</v>
      </c>
      <c r="C799" t="s">
        <v>2</v>
      </c>
      <c r="D799" t="s">
        <v>3</v>
      </c>
      <c r="E799" t="s">
        <v>4</v>
      </c>
      <c r="F799" t="s">
        <v>393</v>
      </c>
      <c r="G799" t="s">
        <v>394</v>
      </c>
      <c r="H799" t="s">
        <v>95</v>
      </c>
      <c r="I799" t="s">
        <v>96</v>
      </c>
      <c r="J799" t="s">
        <v>121</v>
      </c>
      <c r="K799" t="s">
        <v>168</v>
      </c>
      <c r="L799" t="s">
        <v>44</v>
      </c>
      <c r="M799" s="5">
        <v>1500</v>
      </c>
      <c r="N799" s="5">
        <v>0</v>
      </c>
      <c r="O799" s="5">
        <f t="shared" si="48"/>
        <v>1500</v>
      </c>
      <c r="P799" s="5">
        <v>-1500</v>
      </c>
      <c r="Q799" s="5">
        <f t="shared" si="49"/>
        <v>0</v>
      </c>
      <c r="R799" s="5">
        <v>0</v>
      </c>
      <c r="S799" s="5">
        <v>0</v>
      </c>
      <c r="T799" s="5">
        <v>0</v>
      </c>
      <c r="U799" s="5">
        <f t="shared" si="50"/>
        <v>1500</v>
      </c>
      <c r="V799" s="5">
        <f t="shared" si="51"/>
        <v>1500</v>
      </c>
      <c r="W799" s="5">
        <v>0</v>
      </c>
      <c r="X799" t="s">
        <v>169</v>
      </c>
    </row>
    <row r="800" spans="1:24" x14ac:dyDescent="0.2">
      <c r="A800" t="s">
        <v>0</v>
      </c>
      <c r="B800" t="s">
        <v>1</v>
      </c>
      <c r="C800" t="s">
        <v>2</v>
      </c>
      <c r="D800" t="s">
        <v>3</v>
      </c>
      <c r="E800" t="s">
        <v>4</v>
      </c>
      <c r="F800" t="s">
        <v>393</v>
      </c>
      <c r="G800" t="s">
        <v>394</v>
      </c>
      <c r="H800" t="s">
        <v>95</v>
      </c>
      <c r="I800" t="s">
        <v>172</v>
      </c>
      <c r="J800" t="s">
        <v>121</v>
      </c>
      <c r="K800" t="s">
        <v>173</v>
      </c>
      <c r="L800" t="s">
        <v>44</v>
      </c>
      <c r="M800" s="5">
        <v>60000</v>
      </c>
      <c r="N800" s="5">
        <v>0</v>
      </c>
      <c r="O800" s="5">
        <f t="shared" si="48"/>
        <v>60000</v>
      </c>
      <c r="P800" s="5">
        <v>-60000</v>
      </c>
      <c r="Q800" s="5">
        <f t="shared" si="49"/>
        <v>0</v>
      </c>
      <c r="R800" s="5">
        <v>0</v>
      </c>
      <c r="S800" s="5">
        <v>0</v>
      </c>
      <c r="T800" s="5">
        <v>0</v>
      </c>
      <c r="U800" s="5">
        <f t="shared" si="50"/>
        <v>60000</v>
      </c>
      <c r="V800" s="5">
        <f t="shared" si="51"/>
        <v>60000</v>
      </c>
      <c r="W800" s="5">
        <v>0</v>
      </c>
      <c r="X800" t="s">
        <v>174</v>
      </c>
    </row>
    <row r="801" spans="1:24" x14ac:dyDescent="0.2">
      <c r="A801" t="s">
        <v>0</v>
      </c>
      <c r="B801" t="s">
        <v>1</v>
      </c>
      <c r="C801" t="s">
        <v>2</v>
      </c>
      <c r="D801" t="s">
        <v>3</v>
      </c>
      <c r="E801" t="s">
        <v>4</v>
      </c>
      <c r="F801" t="s">
        <v>393</v>
      </c>
      <c r="G801" t="s">
        <v>394</v>
      </c>
      <c r="H801" t="s">
        <v>95</v>
      </c>
      <c r="I801" t="s">
        <v>172</v>
      </c>
      <c r="J801" t="s">
        <v>121</v>
      </c>
      <c r="K801" t="s">
        <v>126</v>
      </c>
      <c r="L801" t="s">
        <v>44</v>
      </c>
      <c r="M801" s="5">
        <v>20000</v>
      </c>
      <c r="N801" s="5">
        <v>10371.459999999999</v>
      </c>
      <c r="O801" s="5">
        <f t="shared" si="48"/>
        <v>30371.46</v>
      </c>
      <c r="P801" s="5">
        <v>-30371.46</v>
      </c>
      <c r="Q801" s="5">
        <f t="shared" si="49"/>
        <v>0</v>
      </c>
      <c r="R801" s="5">
        <v>0</v>
      </c>
      <c r="S801" s="5">
        <v>0</v>
      </c>
      <c r="T801" s="5">
        <v>0</v>
      </c>
      <c r="U801" s="5">
        <f t="shared" si="50"/>
        <v>30371.46</v>
      </c>
      <c r="V801" s="5">
        <f t="shared" si="51"/>
        <v>30371.46</v>
      </c>
      <c r="W801" s="5">
        <v>0</v>
      </c>
      <c r="X801" t="s">
        <v>143</v>
      </c>
    </row>
    <row r="802" spans="1:24" x14ac:dyDescent="0.2">
      <c r="A802" t="s">
        <v>0</v>
      </c>
      <c r="B802" t="s">
        <v>1</v>
      </c>
      <c r="C802" t="s">
        <v>2</v>
      </c>
      <c r="D802" t="s">
        <v>3</v>
      </c>
      <c r="E802" t="s">
        <v>4</v>
      </c>
      <c r="F802" t="s">
        <v>393</v>
      </c>
      <c r="G802" t="s">
        <v>394</v>
      </c>
      <c r="H802" t="s">
        <v>95</v>
      </c>
      <c r="I802" t="s">
        <v>177</v>
      </c>
      <c r="J802" t="s">
        <v>121</v>
      </c>
      <c r="K802" t="s">
        <v>137</v>
      </c>
      <c r="L802" t="s">
        <v>44</v>
      </c>
      <c r="M802" s="5">
        <v>10000</v>
      </c>
      <c r="N802" s="5">
        <v>0</v>
      </c>
      <c r="O802" s="5">
        <f t="shared" si="48"/>
        <v>10000</v>
      </c>
      <c r="P802" s="5">
        <v>-10000</v>
      </c>
      <c r="Q802" s="5">
        <f t="shared" si="49"/>
        <v>0</v>
      </c>
      <c r="R802" s="5">
        <v>0</v>
      </c>
      <c r="S802" s="5">
        <v>0</v>
      </c>
      <c r="T802" s="5">
        <v>0</v>
      </c>
      <c r="U802" s="5">
        <f t="shared" si="50"/>
        <v>10000</v>
      </c>
      <c r="V802" s="5">
        <f t="shared" si="51"/>
        <v>10000</v>
      </c>
      <c r="W802" s="5">
        <v>0</v>
      </c>
      <c r="X802" t="s">
        <v>138</v>
      </c>
    </row>
    <row r="803" spans="1:24" x14ac:dyDescent="0.2">
      <c r="A803" t="s">
        <v>0</v>
      </c>
      <c r="B803" t="s">
        <v>1</v>
      </c>
      <c r="C803" t="s">
        <v>2</v>
      </c>
      <c r="D803" t="s">
        <v>3</v>
      </c>
      <c r="E803" t="s">
        <v>4</v>
      </c>
      <c r="F803" t="s">
        <v>393</v>
      </c>
      <c r="G803" t="s">
        <v>394</v>
      </c>
      <c r="H803" t="s">
        <v>95</v>
      </c>
      <c r="I803" t="s">
        <v>177</v>
      </c>
      <c r="J803" t="s">
        <v>121</v>
      </c>
      <c r="K803" t="s">
        <v>151</v>
      </c>
      <c r="L803" t="s">
        <v>44</v>
      </c>
      <c r="M803" s="5">
        <v>67633.84</v>
      </c>
      <c r="N803" s="5">
        <v>0</v>
      </c>
      <c r="O803" s="5">
        <f t="shared" si="48"/>
        <v>67633.84</v>
      </c>
      <c r="P803" s="5">
        <v>-67633.84</v>
      </c>
      <c r="Q803" s="5">
        <f t="shared" si="49"/>
        <v>0</v>
      </c>
      <c r="R803" s="5">
        <v>0</v>
      </c>
      <c r="S803" s="5">
        <v>0</v>
      </c>
      <c r="T803" s="5">
        <v>0</v>
      </c>
      <c r="U803" s="5">
        <f t="shared" si="50"/>
        <v>67633.84</v>
      </c>
      <c r="V803" s="5">
        <f t="shared" si="51"/>
        <v>67633.84</v>
      </c>
      <c r="W803" s="5">
        <v>0</v>
      </c>
      <c r="X803" t="s">
        <v>152</v>
      </c>
    </row>
    <row r="804" spans="1:24" x14ac:dyDescent="0.2">
      <c r="A804" t="s">
        <v>0</v>
      </c>
      <c r="B804" t="s">
        <v>1</v>
      </c>
      <c r="C804" t="s">
        <v>2</v>
      </c>
      <c r="D804" t="s">
        <v>3</v>
      </c>
      <c r="E804" t="s">
        <v>4</v>
      </c>
      <c r="F804" t="s">
        <v>393</v>
      </c>
      <c r="G804" t="s">
        <v>394</v>
      </c>
      <c r="H804" t="s">
        <v>95</v>
      </c>
      <c r="I804" t="s">
        <v>177</v>
      </c>
      <c r="J804" t="s">
        <v>121</v>
      </c>
      <c r="K804" t="s">
        <v>124</v>
      </c>
      <c r="L804" t="s">
        <v>44</v>
      </c>
      <c r="M804" s="5">
        <v>15000</v>
      </c>
      <c r="N804" s="5">
        <v>0</v>
      </c>
      <c r="O804" s="5">
        <f t="shared" si="48"/>
        <v>15000</v>
      </c>
      <c r="P804" s="5">
        <v>-15000</v>
      </c>
      <c r="Q804" s="5">
        <f t="shared" si="49"/>
        <v>0</v>
      </c>
      <c r="R804" s="5">
        <v>0</v>
      </c>
      <c r="S804" s="5">
        <v>0</v>
      </c>
      <c r="T804" s="5">
        <v>0</v>
      </c>
      <c r="U804" s="5">
        <f t="shared" si="50"/>
        <v>15000</v>
      </c>
      <c r="V804" s="5">
        <f t="shared" si="51"/>
        <v>15000</v>
      </c>
      <c r="W804" s="5">
        <v>0</v>
      </c>
      <c r="X804" t="s">
        <v>153</v>
      </c>
    </row>
    <row r="805" spans="1:24" x14ac:dyDescent="0.2">
      <c r="A805" t="s">
        <v>0</v>
      </c>
      <c r="B805" t="s">
        <v>1</v>
      </c>
      <c r="C805" t="s">
        <v>2</v>
      </c>
      <c r="D805" t="s">
        <v>3</v>
      </c>
      <c r="E805" t="s">
        <v>4</v>
      </c>
      <c r="F805" t="s">
        <v>393</v>
      </c>
      <c r="G805" t="s">
        <v>394</v>
      </c>
      <c r="H805" t="s">
        <v>95</v>
      </c>
      <c r="I805" t="s">
        <v>177</v>
      </c>
      <c r="J805" t="s">
        <v>121</v>
      </c>
      <c r="K805" t="s">
        <v>145</v>
      </c>
      <c r="L805" t="s">
        <v>44</v>
      </c>
      <c r="M805" s="5">
        <v>5000</v>
      </c>
      <c r="N805" s="5">
        <v>0</v>
      </c>
      <c r="O805" s="5">
        <f t="shared" si="48"/>
        <v>5000</v>
      </c>
      <c r="P805" s="5">
        <v>-5000</v>
      </c>
      <c r="Q805" s="5">
        <f t="shared" si="49"/>
        <v>0</v>
      </c>
      <c r="R805" s="5">
        <v>0</v>
      </c>
      <c r="S805" s="5">
        <v>0</v>
      </c>
      <c r="T805" s="5">
        <v>0</v>
      </c>
      <c r="U805" s="5">
        <f t="shared" si="50"/>
        <v>5000</v>
      </c>
      <c r="V805" s="5">
        <f t="shared" si="51"/>
        <v>5000</v>
      </c>
      <c r="W805" s="5">
        <v>0</v>
      </c>
      <c r="X805" t="s">
        <v>146</v>
      </c>
    </row>
    <row r="806" spans="1:24" x14ac:dyDescent="0.2">
      <c r="A806" t="s">
        <v>0</v>
      </c>
      <c r="B806" t="s">
        <v>1</v>
      </c>
      <c r="C806" t="s">
        <v>2</v>
      </c>
      <c r="D806" t="s">
        <v>3</v>
      </c>
      <c r="E806" t="s">
        <v>4</v>
      </c>
      <c r="F806" t="s">
        <v>393</v>
      </c>
      <c r="G806" t="s">
        <v>394</v>
      </c>
      <c r="H806" t="s">
        <v>95</v>
      </c>
      <c r="I806" t="s">
        <v>177</v>
      </c>
      <c r="J806" t="s">
        <v>121</v>
      </c>
      <c r="K806" t="s">
        <v>178</v>
      </c>
      <c r="L806" t="s">
        <v>44</v>
      </c>
      <c r="M806" s="5">
        <v>30000</v>
      </c>
      <c r="N806" s="5">
        <v>0</v>
      </c>
      <c r="O806" s="5">
        <f t="shared" si="48"/>
        <v>30000</v>
      </c>
      <c r="P806" s="5">
        <v>-30000</v>
      </c>
      <c r="Q806" s="5">
        <f t="shared" si="49"/>
        <v>0</v>
      </c>
      <c r="R806" s="5">
        <v>0</v>
      </c>
      <c r="S806" s="5">
        <v>0</v>
      </c>
      <c r="T806" s="5">
        <v>0</v>
      </c>
      <c r="U806" s="5">
        <f t="shared" si="50"/>
        <v>30000</v>
      </c>
      <c r="V806" s="5">
        <f t="shared" si="51"/>
        <v>30000</v>
      </c>
      <c r="W806" s="5">
        <v>0</v>
      </c>
      <c r="X806" t="s">
        <v>179</v>
      </c>
    </row>
    <row r="807" spans="1:24" x14ac:dyDescent="0.2">
      <c r="A807" t="s">
        <v>0</v>
      </c>
      <c r="B807" t="s">
        <v>1</v>
      </c>
      <c r="C807" t="s">
        <v>2</v>
      </c>
      <c r="D807" t="s">
        <v>3</v>
      </c>
      <c r="E807" t="s">
        <v>4</v>
      </c>
      <c r="F807" t="s">
        <v>393</v>
      </c>
      <c r="G807" t="s">
        <v>394</v>
      </c>
      <c r="H807" t="s">
        <v>95</v>
      </c>
      <c r="I807" t="s">
        <v>177</v>
      </c>
      <c r="J807" t="s">
        <v>121</v>
      </c>
      <c r="K807" t="s">
        <v>130</v>
      </c>
      <c r="L807" t="s">
        <v>44</v>
      </c>
      <c r="M807" s="5">
        <v>1000</v>
      </c>
      <c r="N807" s="5">
        <v>0</v>
      </c>
      <c r="O807" s="5">
        <f t="shared" si="48"/>
        <v>1000</v>
      </c>
      <c r="P807" s="5">
        <v>-1000</v>
      </c>
      <c r="Q807" s="5">
        <f t="shared" si="49"/>
        <v>0</v>
      </c>
      <c r="R807" s="5">
        <v>0</v>
      </c>
      <c r="S807" s="5">
        <v>0</v>
      </c>
      <c r="T807" s="5">
        <v>0</v>
      </c>
      <c r="U807" s="5">
        <f t="shared" si="50"/>
        <v>1000</v>
      </c>
      <c r="V807" s="5">
        <f t="shared" si="51"/>
        <v>1000</v>
      </c>
      <c r="W807" s="5">
        <v>0</v>
      </c>
      <c r="X807" t="s">
        <v>165</v>
      </c>
    </row>
    <row r="808" spans="1:24" x14ac:dyDescent="0.2">
      <c r="A808" t="s">
        <v>0</v>
      </c>
      <c r="B808" t="s">
        <v>1</v>
      </c>
      <c r="C808" t="s">
        <v>2</v>
      </c>
      <c r="D808" t="s">
        <v>3</v>
      </c>
      <c r="E808" t="s">
        <v>4</v>
      </c>
      <c r="F808" t="s">
        <v>393</v>
      </c>
      <c r="G808" t="s">
        <v>394</v>
      </c>
      <c r="H808" t="s">
        <v>95</v>
      </c>
      <c r="I808" t="s">
        <v>177</v>
      </c>
      <c r="J808" t="s">
        <v>121</v>
      </c>
      <c r="K808" t="s">
        <v>155</v>
      </c>
      <c r="L808" t="s">
        <v>44</v>
      </c>
      <c r="M808" s="5">
        <v>7000</v>
      </c>
      <c r="N808" s="5">
        <v>0</v>
      </c>
      <c r="O808" s="5">
        <f t="shared" si="48"/>
        <v>7000</v>
      </c>
      <c r="P808" s="5">
        <v>-7000</v>
      </c>
      <c r="Q808" s="5">
        <f t="shared" si="49"/>
        <v>0</v>
      </c>
      <c r="R808" s="5">
        <v>0</v>
      </c>
      <c r="S808" s="5">
        <v>0</v>
      </c>
      <c r="T808" s="5">
        <v>0</v>
      </c>
      <c r="U808" s="5">
        <f t="shared" si="50"/>
        <v>7000</v>
      </c>
      <c r="V808" s="5">
        <f t="shared" si="51"/>
        <v>7000</v>
      </c>
      <c r="W808" s="5">
        <v>0</v>
      </c>
      <c r="X808" t="s">
        <v>156</v>
      </c>
    </row>
    <row r="809" spans="1:24" x14ac:dyDescent="0.2">
      <c r="A809" t="s">
        <v>0</v>
      </c>
      <c r="B809" t="s">
        <v>1</v>
      </c>
      <c r="C809" t="s">
        <v>2</v>
      </c>
      <c r="D809" t="s">
        <v>3</v>
      </c>
      <c r="E809" t="s">
        <v>4</v>
      </c>
      <c r="F809" t="s">
        <v>393</v>
      </c>
      <c r="G809" t="s">
        <v>394</v>
      </c>
      <c r="H809" t="s">
        <v>180</v>
      </c>
      <c r="I809" t="s">
        <v>181</v>
      </c>
      <c r="J809" t="s">
        <v>121</v>
      </c>
      <c r="K809" t="s">
        <v>137</v>
      </c>
      <c r="L809" t="s">
        <v>44</v>
      </c>
      <c r="M809" s="5">
        <v>40000</v>
      </c>
      <c r="N809" s="5">
        <v>0</v>
      </c>
      <c r="O809" s="5">
        <f t="shared" si="48"/>
        <v>40000</v>
      </c>
      <c r="P809" s="5">
        <v>-40000</v>
      </c>
      <c r="Q809" s="5">
        <f t="shared" si="49"/>
        <v>0</v>
      </c>
      <c r="R809" s="5">
        <v>0</v>
      </c>
      <c r="S809" s="5">
        <v>0</v>
      </c>
      <c r="T809" s="5">
        <v>0</v>
      </c>
      <c r="U809" s="5">
        <f t="shared" si="50"/>
        <v>40000</v>
      </c>
      <c r="V809" s="5">
        <f t="shared" si="51"/>
        <v>40000</v>
      </c>
      <c r="W809" s="5">
        <v>0</v>
      </c>
      <c r="X809" t="s">
        <v>182</v>
      </c>
    </row>
    <row r="810" spans="1:24" x14ac:dyDescent="0.2">
      <c r="A810" t="s">
        <v>0</v>
      </c>
      <c r="B810" t="s">
        <v>1</v>
      </c>
      <c r="C810" t="s">
        <v>2</v>
      </c>
      <c r="D810" t="s">
        <v>3</v>
      </c>
      <c r="E810" t="s">
        <v>4</v>
      </c>
      <c r="F810" t="s">
        <v>393</v>
      </c>
      <c r="G810" t="s">
        <v>394</v>
      </c>
      <c r="H810" t="s">
        <v>180</v>
      </c>
      <c r="I810" t="s">
        <v>183</v>
      </c>
      <c r="J810" t="s">
        <v>121</v>
      </c>
      <c r="K810" t="s">
        <v>137</v>
      </c>
      <c r="L810" t="s">
        <v>44</v>
      </c>
      <c r="M810" s="5">
        <v>66000</v>
      </c>
      <c r="N810" s="5">
        <v>0</v>
      </c>
      <c r="O810" s="5">
        <f t="shared" si="48"/>
        <v>66000</v>
      </c>
      <c r="P810" s="5">
        <v>-66000</v>
      </c>
      <c r="Q810" s="5">
        <f t="shared" si="49"/>
        <v>0</v>
      </c>
      <c r="R810" s="5">
        <v>0</v>
      </c>
      <c r="S810" s="5">
        <v>0</v>
      </c>
      <c r="T810" s="5">
        <v>0</v>
      </c>
      <c r="U810" s="5">
        <f t="shared" si="50"/>
        <v>66000</v>
      </c>
      <c r="V810" s="5">
        <f t="shared" si="51"/>
        <v>66000</v>
      </c>
      <c r="W810" s="5">
        <v>0</v>
      </c>
      <c r="X810" t="s">
        <v>182</v>
      </c>
    </row>
    <row r="811" spans="1:24" x14ac:dyDescent="0.2">
      <c r="A811" t="s">
        <v>0</v>
      </c>
      <c r="B811" t="s">
        <v>1</v>
      </c>
      <c r="C811" t="s">
        <v>2</v>
      </c>
      <c r="D811" t="s">
        <v>3</v>
      </c>
      <c r="E811" t="s">
        <v>4</v>
      </c>
      <c r="F811" t="s">
        <v>393</v>
      </c>
      <c r="G811" t="s">
        <v>394</v>
      </c>
      <c r="H811" t="s">
        <v>180</v>
      </c>
      <c r="I811" t="s">
        <v>183</v>
      </c>
      <c r="J811" t="s">
        <v>121</v>
      </c>
      <c r="K811" t="s">
        <v>145</v>
      </c>
      <c r="L811" t="s">
        <v>44</v>
      </c>
      <c r="M811" s="5">
        <v>6000</v>
      </c>
      <c r="N811" s="5">
        <v>0</v>
      </c>
      <c r="O811" s="5">
        <f t="shared" si="48"/>
        <v>6000</v>
      </c>
      <c r="P811" s="5">
        <v>-6000</v>
      </c>
      <c r="Q811" s="5">
        <f t="shared" si="49"/>
        <v>0</v>
      </c>
      <c r="R811" s="5">
        <v>0</v>
      </c>
      <c r="S811" s="5">
        <v>0</v>
      </c>
      <c r="T811" s="5">
        <v>0</v>
      </c>
      <c r="U811" s="5">
        <f t="shared" si="50"/>
        <v>6000</v>
      </c>
      <c r="V811" s="5">
        <f t="shared" si="51"/>
        <v>6000</v>
      </c>
      <c r="W811" s="5">
        <v>0</v>
      </c>
      <c r="X811" t="s">
        <v>333</v>
      </c>
    </row>
    <row r="812" spans="1:24" x14ac:dyDescent="0.2">
      <c r="A812" t="s">
        <v>184</v>
      </c>
      <c r="B812" t="s">
        <v>185</v>
      </c>
      <c r="C812" t="s">
        <v>2</v>
      </c>
      <c r="D812" t="s">
        <v>3</v>
      </c>
      <c r="E812" t="s">
        <v>4</v>
      </c>
      <c r="F812" t="s">
        <v>393</v>
      </c>
      <c r="G812" t="s">
        <v>394</v>
      </c>
      <c r="H812" t="s">
        <v>186</v>
      </c>
      <c r="I812" t="s">
        <v>187</v>
      </c>
      <c r="J812" t="s">
        <v>121</v>
      </c>
      <c r="K812" t="s">
        <v>149</v>
      </c>
      <c r="L812" t="s">
        <v>44</v>
      </c>
      <c r="M812" s="5">
        <v>1500</v>
      </c>
      <c r="N812" s="5">
        <v>0</v>
      </c>
      <c r="O812" s="5">
        <f t="shared" si="48"/>
        <v>1500</v>
      </c>
      <c r="P812" s="5">
        <v>-1500</v>
      </c>
      <c r="Q812" s="5">
        <f t="shared" si="49"/>
        <v>0</v>
      </c>
      <c r="R812" s="5">
        <v>0</v>
      </c>
      <c r="S812" s="5">
        <v>0</v>
      </c>
      <c r="T812" s="5">
        <v>0</v>
      </c>
      <c r="U812" s="5">
        <f t="shared" si="50"/>
        <v>1500</v>
      </c>
      <c r="V812" s="5">
        <f t="shared" si="51"/>
        <v>1500</v>
      </c>
      <c r="W812" s="5">
        <v>0</v>
      </c>
      <c r="X812" t="s">
        <v>188</v>
      </c>
    </row>
    <row r="813" spans="1:24" x14ac:dyDescent="0.2">
      <c r="A813" t="s">
        <v>184</v>
      </c>
      <c r="B813" t="s">
        <v>185</v>
      </c>
      <c r="C813" t="s">
        <v>2</v>
      </c>
      <c r="D813" t="s">
        <v>3</v>
      </c>
      <c r="E813" t="s">
        <v>4</v>
      </c>
      <c r="F813" t="s">
        <v>393</v>
      </c>
      <c r="G813" t="s">
        <v>394</v>
      </c>
      <c r="H813" t="s">
        <v>186</v>
      </c>
      <c r="I813" t="s">
        <v>187</v>
      </c>
      <c r="J813" t="s">
        <v>121</v>
      </c>
      <c r="K813" t="s">
        <v>137</v>
      </c>
      <c r="L813" t="s">
        <v>44</v>
      </c>
      <c r="M813" s="5">
        <v>15500</v>
      </c>
      <c r="N813" s="5">
        <v>0</v>
      </c>
      <c r="O813" s="5">
        <f t="shared" si="48"/>
        <v>15500</v>
      </c>
      <c r="P813" s="5">
        <v>-15500</v>
      </c>
      <c r="Q813" s="5">
        <f t="shared" si="49"/>
        <v>0</v>
      </c>
      <c r="R813" s="5">
        <v>0</v>
      </c>
      <c r="S813" s="5">
        <v>0</v>
      </c>
      <c r="T813" s="5">
        <v>0</v>
      </c>
      <c r="U813" s="5">
        <f t="shared" si="50"/>
        <v>15500</v>
      </c>
      <c r="V813" s="5">
        <f t="shared" si="51"/>
        <v>15500</v>
      </c>
      <c r="W813" s="5">
        <v>0</v>
      </c>
      <c r="X813" t="s">
        <v>313</v>
      </c>
    </row>
    <row r="814" spans="1:24" x14ac:dyDescent="0.2">
      <c r="A814" t="s">
        <v>184</v>
      </c>
      <c r="B814" t="s">
        <v>185</v>
      </c>
      <c r="C814" t="s">
        <v>2</v>
      </c>
      <c r="D814" t="s">
        <v>3</v>
      </c>
      <c r="E814" t="s">
        <v>4</v>
      </c>
      <c r="F814" t="s">
        <v>393</v>
      </c>
      <c r="G814" t="s">
        <v>394</v>
      </c>
      <c r="H814" t="s">
        <v>186</v>
      </c>
      <c r="I814" t="s">
        <v>187</v>
      </c>
      <c r="J814" t="s">
        <v>121</v>
      </c>
      <c r="K814" t="s">
        <v>145</v>
      </c>
      <c r="L814" t="s">
        <v>44</v>
      </c>
      <c r="M814" s="5">
        <v>5000</v>
      </c>
      <c r="N814" s="5">
        <v>0</v>
      </c>
      <c r="O814" s="5">
        <f t="shared" si="48"/>
        <v>5000</v>
      </c>
      <c r="P814" s="5">
        <v>-5000</v>
      </c>
      <c r="Q814" s="5">
        <f t="shared" si="49"/>
        <v>0</v>
      </c>
      <c r="R814" s="5">
        <v>0</v>
      </c>
      <c r="S814" s="5">
        <v>0</v>
      </c>
      <c r="T814" s="5">
        <v>0</v>
      </c>
      <c r="U814" s="5">
        <f t="shared" si="50"/>
        <v>5000</v>
      </c>
      <c r="V814" s="5">
        <f t="shared" si="51"/>
        <v>5000</v>
      </c>
      <c r="W814" s="5">
        <v>0</v>
      </c>
      <c r="X814" t="s">
        <v>193</v>
      </c>
    </row>
    <row r="815" spans="1:24" x14ac:dyDescent="0.2">
      <c r="A815" t="s">
        <v>184</v>
      </c>
      <c r="B815" t="s">
        <v>185</v>
      </c>
      <c r="C815" t="s">
        <v>2</v>
      </c>
      <c r="D815" t="s">
        <v>3</v>
      </c>
      <c r="E815" t="s">
        <v>4</v>
      </c>
      <c r="F815" t="s">
        <v>393</v>
      </c>
      <c r="G815" t="s">
        <v>394</v>
      </c>
      <c r="H815" t="s">
        <v>186</v>
      </c>
      <c r="I815" t="s">
        <v>187</v>
      </c>
      <c r="J815" t="s">
        <v>121</v>
      </c>
      <c r="K815" t="s">
        <v>132</v>
      </c>
      <c r="L815" t="s">
        <v>44</v>
      </c>
      <c r="M815" s="5">
        <v>8050</v>
      </c>
      <c r="N815" s="5">
        <v>0</v>
      </c>
      <c r="O815" s="5">
        <f t="shared" si="48"/>
        <v>8050</v>
      </c>
      <c r="P815" s="5">
        <v>0</v>
      </c>
      <c r="Q815" s="5">
        <f t="shared" si="49"/>
        <v>8050</v>
      </c>
      <c r="R815" s="5">
        <v>7050.5</v>
      </c>
      <c r="S815" s="5">
        <v>0</v>
      </c>
      <c r="T815" s="5">
        <v>0</v>
      </c>
      <c r="U815" s="5">
        <f t="shared" si="50"/>
        <v>8050</v>
      </c>
      <c r="V815" s="5">
        <f t="shared" si="51"/>
        <v>8050</v>
      </c>
      <c r="W815" s="5">
        <v>999.5</v>
      </c>
      <c r="X815" t="s">
        <v>194</v>
      </c>
    </row>
    <row r="816" spans="1:24" x14ac:dyDescent="0.2">
      <c r="A816" t="s">
        <v>0</v>
      </c>
      <c r="B816" t="s">
        <v>1</v>
      </c>
      <c r="C816" t="s">
        <v>2</v>
      </c>
      <c r="D816" t="s">
        <v>3</v>
      </c>
      <c r="E816" t="s">
        <v>4</v>
      </c>
      <c r="F816" t="s">
        <v>393</v>
      </c>
      <c r="G816" t="s">
        <v>394</v>
      </c>
      <c r="H816" t="s">
        <v>195</v>
      </c>
      <c r="I816" t="s">
        <v>196</v>
      </c>
      <c r="J816" t="s">
        <v>121</v>
      </c>
      <c r="K816" t="s">
        <v>137</v>
      </c>
      <c r="L816" t="s">
        <v>44</v>
      </c>
      <c r="M816" s="5">
        <v>26000</v>
      </c>
      <c r="N816" s="5">
        <v>0</v>
      </c>
      <c r="O816" s="5">
        <f t="shared" si="48"/>
        <v>26000</v>
      </c>
      <c r="P816" s="5">
        <v>-26000</v>
      </c>
      <c r="Q816" s="5">
        <f t="shared" si="49"/>
        <v>0</v>
      </c>
      <c r="R816" s="5">
        <v>0</v>
      </c>
      <c r="S816" s="5">
        <v>0</v>
      </c>
      <c r="T816" s="5">
        <v>0</v>
      </c>
      <c r="U816" s="5">
        <f t="shared" si="50"/>
        <v>26000</v>
      </c>
      <c r="V816" s="5">
        <f t="shared" si="51"/>
        <v>26000</v>
      </c>
      <c r="W816" s="5">
        <v>0</v>
      </c>
      <c r="X816" t="s">
        <v>197</v>
      </c>
    </row>
    <row r="817" spans="1:24" x14ac:dyDescent="0.2">
      <c r="A817" t="s">
        <v>0</v>
      </c>
      <c r="B817" t="s">
        <v>1</v>
      </c>
      <c r="C817" t="s">
        <v>2</v>
      </c>
      <c r="D817" t="s">
        <v>3</v>
      </c>
      <c r="E817" t="s">
        <v>4</v>
      </c>
      <c r="F817" t="s">
        <v>393</v>
      </c>
      <c r="G817" t="s">
        <v>394</v>
      </c>
      <c r="H817" t="s">
        <v>195</v>
      </c>
      <c r="I817" t="s">
        <v>196</v>
      </c>
      <c r="J817" t="s">
        <v>121</v>
      </c>
      <c r="K817" t="s">
        <v>151</v>
      </c>
      <c r="L817" t="s">
        <v>44</v>
      </c>
      <c r="M817" s="5">
        <v>3000</v>
      </c>
      <c r="N817" s="5">
        <v>0</v>
      </c>
      <c r="O817" s="5">
        <f t="shared" si="48"/>
        <v>3000</v>
      </c>
      <c r="P817" s="5">
        <v>-3000</v>
      </c>
      <c r="Q817" s="5">
        <f t="shared" si="49"/>
        <v>0</v>
      </c>
      <c r="R817" s="5">
        <v>0</v>
      </c>
      <c r="S817" s="5">
        <v>0</v>
      </c>
      <c r="T817" s="5">
        <v>0</v>
      </c>
      <c r="U817" s="5">
        <f t="shared" si="50"/>
        <v>3000</v>
      </c>
      <c r="V817" s="5">
        <f t="shared" si="51"/>
        <v>3000</v>
      </c>
      <c r="W817" s="5">
        <v>0</v>
      </c>
      <c r="X817" t="s">
        <v>336</v>
      </c>
    </row>
    <row r="818" spans="1:24" x14ac:dyDescent="0.2">
      <c r="A818" t="s">
        <v>0</v>
      </c>
      <c r="B818" t="s">
        <v>1</v>
      </c>
      <c r="C818" t="s">
        <v>2</v>
      </c>
      <c r="D818" t="s">
        <v>3</v>
      </c>
      <c r="E818" t="s">
        <v>4</v>
      </c>
      <c r="F818" t="s">
        <v>393</v>
      </c>
      <c r="G818" t="s">
        <v>394</v>
      </c>
      <c r="H818" t="s">
        <v>195</v>
      </c>
      <c r="I818" t="s">
        <v>196</v>
      </c>
      <c r="J818" t="s">
        <v>121</v>
      </c>
      <c r="K818" t="s">
        <v>124</v>
      </c>
      <c r="L818" t="s">
        <v>44</v>
      </c>
      <c r="M818" s="5">
        <v>4000</v>
      </c>
      <c r="N818" s="5">
        <v>0</v>
      </c>
      <c r="O818" s="5">
        <f t="shared" si="48"/>
        <v>4000</v>
      </c>
      <c r="P818" s="5">
        <v>-4000</v>
      </c>
      <c r="Q818" s="5">
        <f t="shared" si="49"/>
        <v>0</v>
      </c>
      <c r="R818" s="5">
        <v>0</v>
      </c>
      <c r="S818" s="5">
        <v>0</v>
      </c>
      <c r="T818" s="5">
        <v>0</v>
      </c>
      <c r="U818" s="5">
        <f t="shared" si="50"/>
        <v>4000</v>
      </c>
      <c r="V818" s="5">
        <f t="shared" si="51"/>
        <v>4000</v>
      </c>
      <c r="W818" s="5">
        <v>0</v>
      </c>
      <c r="X818" t="s">
        <v>337</v>
      </c>
    </row>
    <row r="819" spans="1:24" x14ac:dyDescent="0.2">
      <c r="A819" t="s">
        <v>0</v>
      </c>
      <c r="B819" t="s">
        <v>1</v>
      </c>
      <c r="C819" t="s">
        <v>2</v>
      </c>
      <c r="D819" t="s">
        <v>3</v>
      </c>
      <c r="E819" t="s">
        <v>4</v>
      </c>
      <c r="F819" t="s">
        <v>393</v>
      </c>
      <c r="G819" t="s">
        <v>394</v>
      </c>
      <c r="H819" t="s">
        <v>195</v>
      </c>
      <c r="I819" t="s">
        <v>196</v>
      </c>
      <c r="J819" t="s">
        <v>121</v>
      </c>
      <c r="K819" t="s">
        <v>128</v>
      </c>
      <c r="L819" t="s">
        <v>44</v>
      </c>
      <c r="M819" s="5">
        <v>28700</v>
      </c>
      <c r="N819" s="5">
        <v>0</v>
      </c>
      <c r="O819" s="5">
        <f t="shared" si="48"/>
        <v>28700</v>
      </c>
      <c r="P819" s="5">
        <v>-28700</v>
      </c>
      <c r="Q819" s="5">
        <f t="shared" si="49"/>
        <v>0</v>
      </c>
      <c r="R819" s="5">
        <v>0</v>
      </c>
      <c r="S819" s="5">
        <v>0</v>
      </c>
      <c r="T819" s="5">
        <v>0</v>
      </c>
      <c r="U819" s="5">
        <f t="shared" si="50"/>
        <v>28700</v>
      </c>
      <c r="V819" s="5">
        <f t="shared" si="51"/>
        <v>28700</v>
      </c>
      <c r="W819" s="5">
        <v>0</v>
      </c>
      <c r="X819" t="s">
        <v>338</v>
      </c>
    </row>
    <row r="820" spans="1:24" x14ac:dyDescent="0.2">
      <c r="A820" t="s">
        <v>0</v>
      </c>
      <c r="B820" t="s">
        <v>1</v>
      </c>
      <c r="C820" t="s">
        <v>2</v>
      </c>
      <c r="D820" t="s">
        <v>3</v>
      </c>
      <c r="E820" t="s">
        <v>4</v>
      </c>
      <c r="F820" t="s">
        <v>393</v>
      </c>
      <c r="G820" t="s">
        <v>394</v>
      </c>
      <c r="H820" t="s">
        <v>195</v>
      </c>
      <c r="I820" t="s">
        <v>196</v>
      </c>
      <c r="J820" t="s">
        <v>121</v>
      </c>
      <c r="K820" t="s">
        <v>145</v>
      </c>
      <c r="L820" t="s">
        <v>44</v>
      </c>
      <c r="M820" s="5">
        <v>7000</v>
      </c>
      <c r="N820" s="5">
        <v>0</v>
      </c>
      <c r="O820" s="5">
        <f t="shared" si="48"/>
        <v>7000</v>
      </c>
      <c r="P820" s="5">
        <v>-7000</v>
      </c>
      <c r="Q820" s="5">
        <f t="shared" si="49"/>
        <v>0</v>
      </c>
      <c r="R820" s="5">
        <v>0</v>
      </c>
      <c r="S820" s="5">
        <v>0</v>
      </c>
      <c r="T820" s="5">
        <v>0</v>
      </c>
      <c r="U820" s="5">
        <f t="shared" si="50"/>
        <v>7000</v>
      </c>
      <c r="V820" s="5">
        <f t="shared" si="51"/>
        <v>7000</v>
      </c>
      <c r="W820" s="5">
        <v>0</v>
      </c>
      <c r="X820" t="s">
        <v>198</v>
      </c>
    </row>
    <row r="821" spans="1:24" x14ac:dyDescent="0.2">
      <c r="A821" t="s">
        <v>0</v>
      </c>
      <c r="B821" t="s">
        <v>1</v>
      </c>
      <c r="C821" t="s">
        <v>2</v>
      </c>
      <c r="D821" t="s">
        <v>3</v>
      </c>
      <c r="E821" t="s">
        <v>4</v>
      </c>
      <c r="F821" t="s">
        <v>393</v>
      </c>
      <c r="G821" t="s">
        <v>394</v>
      </c>
      <c r="H821" t="s">
        <v>195</v>
      </c>
      <c r="I821" t="s">
        <v>196</v>
      </c>
      <c r="J821" t="s">
        <v>121</v>
      </c>
      <c r="K821" t="s">
        <v>178</v>
      </c>
      <c r="L821" t="s">
        <v>44</v>
      </c>
      <c r="M821" s="5">
        <v>2500</v>
      </c>
      <c r="N821" s="5">
        <v>0</v>
      </c>
      <c r="O821" s="5">
        <f t="shared" si="48"/>
        <v>2500</v>
      </c>
      <c r="P821" s="5">
        <v>-2500</v>
      </c>
      <c r="Q821" s="5">
        <f t="shared" si="49"/>
        <v>0</v>
      </c>
      <c r="R821" s="5">
        <v>0</v>
      </c>
      <c r="S821" s="5">
        <v>0</v>
      </c>
      <c r="T821" s="5">
        <v>0</v>
      </c>
      <c r="U821" s="5">
        <f t="shared" si="50"/>
        <v>2500</v>
      </c>
      <c r="V821" s="5">
        <f t="shared" si="51"/>
        <v>2500</v>
      </c>
      <c r="W821" s="5">
        <v>0</v>
      </c>
      <c r="X821" t="s">
        <v>379</v>
      </c>
    </row>
    <row r="822" spans="1:24" x14ac:dyDescent="0.2">
      <c r="A822" t="s">
        <v>0</v>
      </c>
      <c r="B822" t="s">
        <v>1</v>
      </c>
      <c r="C822" t="s">
        <v>2</v>
      </c>
      <c r="D822" t="s">
        <v>3</v>
      </c>
      <c r="E822" t="s">
        <v>4</v>
      </c>
      <c r="F822" t="s">
        <v>393</v>
      </c>
      <c r="G822" t="s">
        <v>394</v>
      </c>
      <c r="H822" t="s">
        <v>195</v>
      </c>
      <c r="I822" t="s">
        <v>196</v>
      </c>
      <c r="J822" t="s">
        <v>121</v>
      </c>
      <c r="K822" t="s">
        <v>130</v>
      </c>
      <c r="L822" t="s">
        <v>44</v>
      </c>
      <c r="M822" s="5">
        <v>1000</v>
      </c>
      <c r="N822" s="5">
        <v>0</v>
      </c>
      <c r="O822" s="5">
        <f t="shared" si="48"/>
        <v>1000</v>
      </c>
      <c r="P822" s="5">
        <v>-1000</v>
      </c>
      <c r="Q822" s="5">
        <f t="shared" si="49"/>
        <v>0</v>
      </c>
      <c r="R822" s="5">
        <v>0</v>
      </c>
      <c r="S822" s="5">
        <v>0</v>
      </c>
      <c r="T822" s="5">
        <v>0</v>
      </c>
      <c r="U822" s="5">
        <f t="shared" si="50"/>
        <v>1000</v>
      </c>
      <c r="V822" s="5">
        <f t="shared" si="51"/>
        <v>1000</v>
      </c>
      <c r="W822" s="5">
        <v>0</v>
      </c>
      <c r="X822" t="s">
        <v>395</v>
      </c>
    </row>
    <row r="823" spans="1:24" x14ac:dyDescent="0.2">
      <c r="A823" t="s">
        <v>0</v>
      </c>
      <c r="B823" t="s">
        <v>1</v>
      </c>
      <c r="C823" t="s">
        <v>2</v>
      </c>
      <c r="D823" t="s">
        <v>3</v>
      </c>
      <c r="E823" t="s">
        <v>4</v>
      </c>
      <c r="F823" t="s">
        <v>393</v>
      </c>
      <c r="G823" t="s">
        <v>394</v>
      </c>
      <c r="H823" t="s">
        <v>195</v>
      </c>
      <c r="I823" t="s">
        <v>196</v>
      </c>
      <c r="J823" t="s">
        <v>121</v>
      </c>
      <c r="K823" t="s">
        <v>155</v>
      </c>
      <c r="L823" t="s">
        <v>44</v>
      </c>
      <c r="M823" s="5">
        <v>2500</v>
      </c>
      <c r="N823" s="5">
        <v>0</v>
      </c>
      <c r="O823" s="5">
        <f t="shared" si="48"/>
        <v>2500</v>
      </c>
      <c r="P823" s="5">
        <v>-2500</v>
      </c>
      <c r="Q823" s="5">
        <f t="shared" si="49"/>
        <v>0</v>
      </c>
      <c r="R823" s="5">
        <v>0</v>
      </c>
      <c r="S823" s="5">
        <v>0</v>
      </c>
      <c r="T823" s="5">
        <v>0</v>
      </c>
      <c r="U823" s="5">
        <f t="shared" si="50"/>
        <v>2500</v>
      </c>
      <c r="V823" s="5">
        <f t="shared" si="51"/>
        <v>2500</v>
      </c>
      <c r="W823" s="5">
        <v>0</v>
      </c>
      <c r="X823" t="s">
        <v>316</v>
      </c>
    </row>
    <row r="824" spans="1:24" x14ac:dyDescent="0.2">
      <c r="A824" t="s">
        <v>0</v>
      </c>
      <c r="B824" t="s">
        <v>1</v>
      </c>
      <c r="C824" t="s">
        <v>2</v>
      </c>
      <c r="D824" t="s">
        <v>3</v>
      </c>
      <c r="E824" t="s">
        <v>4</v>
      </c>
      <c r="F824" t="s">
        <v>393</v>
      </c>
      <c r="G824" t="s">
        <v>394</v>
      </c>
      <c r="H824" t="s">
        <v>110</v>
      </c>
      <c r="I824" t="s">
        <v>199</v>
      </c>
      <c r="J824" t="s">
        <v>121</v>
      </c>
      <c r="K824" t="s">
        <v>149</v>
      </c>
      <c r="L824" t="s">
        <v>44</v>
      </c>
      <c r="M824" s="5">
        <v>10000</v>
      </c>
      <c r="N824" s="5">
        <v>0</v>
      </c>
      <c r="O824" s="5">
        <f t="shared" si="48"/>
        <v>10000</v>
      </c>
      <c r="P824" s="5">
        <v>-10000</v>
      </c>
      <c r="Q824" s="5">
        <f t="shared" si="49"/>
        <v>0</v>
      </c>
      <c r="R824" s="5">
        <v>0</v>
      </c>
      <c r="S824" s="5">
        <v>0</v>
      </c>
      <c r="T824" s="5">
        <v>0</v>
      </c>
      <c r="U824" s="5">
        <f t="shared" si="50"/>
        <v>10000</v>
      </c>
      <c r="V824" s="5">
        <f t="shared" si="51"/>
        <v>10000</v>
      </c>
      <c r="W824" s="5">
        <v>0</v>
      </c>
      <c r="X824" t="s">
        <v>200</v>
      </c>
    </row>
    <row r="825" spans="1:24" x14ac:dyDescent="0.2">
      <c r="A825" t="s">
        <v>0</v>
      </c>
      <c r="B825" t="s">
        <v>1</v>
      </c>
      <c r="C825" t="s">
        <v>2</v>
      </c>
      <c r="D825" t="s">
        <v>3</v>
      </c>
      <c r="E825" t="s">
        <v>4</v>
      </c>
      <c r="F825" t="s">
        <v>393</v>
      </c>
      <c r="G825" t="s">
        <v>394</v>
      </c>
      <c r="H825" t="s">
        <v>110</v>
      </c>
      <c r="I825" t="s">
        <v>199</v>
      </c>
      <c r="J825" t="s">
        <v>121</v>
      </c>
      <c r="K825" t="s">
        <v>137</v>
      </c>
      <c r="L825" t="s">
        <v>44</v>
      </c>
      <c r="M825" s="5">
        <v>3000</v>
      </c>
      <c r="N825" s="5">
        <v>0</v>
      </c>
      <c r="O825" s="5">
        <f t="shared" si="48"/>
        <v>3000</v>
      </c>
      <c r="P825" s="5">
        <v>-3000</v>
      </c>
      <c r="Q825" s="5">
        <f t="shared" si="49"/>
        <v>0</v>
      </c>
      <c r="R825" s="5">
        <v>0</v>
      </c>
      <c r="S825" s="5">
        <v>0</v>
      </c>
      <c r="T825" s="5">
        <v>0</v>
      </c>
      <c r="U825" s="5">
        <f t="shared" si="50"/>
        <v>3000</v>
      </c>
      <c r="V825" s="5">
        <f t="shared" si="51"/>
        <v>3000</v>
      </c>
      <c r="W825" s="5">
        <v>0</v>
      </c>
      <c r="X825" t="s">
        <v>201</v>
      </c>
    </row>
    <row r="826" spans="1:24" x14ac:dyDescent="0.2">
      <c r="A826" t="s">
        <v>0</v>
      </c>
      <c r="B826" t="s">
        <v>1</v>
      </c>
      <c r="C826" t="s">
        <v>2</v>
      </c>
      <c r="D826" t="s">
        <v>3</v>
      </c>
      <c r="E826" t="s">
        <v>4</v>
      </c>
      <c r="F826" t="s">
        <v>393</v>
      </c>
      <c r="G826" t="s">
        <v>394</v>
      </c>
      <c r="H826" t="s">
        <v>110</v>
      </c>
      <c r="I826" t="s">
        <v>199</v>
      </c>
      <c r="J826" t="s">
        <v>121</v>
      </c>
      <c r="K826" t="s">
        <v>124</v>
      </c>
      <c r="L826" t="s">
        <v>44</v>
      </c>
      <c r="M826" s="5">
        <v>21090.240000000002</v>
      </c>
      <c r="N826" s="5">
        <v>0</v>
      </c>
      <c r="O826" s="5">
        <f t="shared" si="48"/>
        <v>21090.240000000002</v>
      </c>
      <c r="P826" s="5">
        <v>-14059.96</v>
      </c>
      <c r="Q826" s="5">
        <f t="shared" si="49"/>
        <v>7030.2800000000025</v>
      </c>
      <c r="R826" s="5">
        <v>0</v>
      </c>
      <c r="S826" s="5">
        <v>7030.28</v>
      </c>
      <c r="T826" s="5">
        <v>0</v>
      </c>
      <c r="U826" s="5">
        <f t="shared" si="50"/>
        <v>14059.960000000003</v>
      </c>
      <c r="V826" s="5">
        <f t="shared" si="51"/>
        <v>21090.240000000002</v>
      </c>
      <c r="W826" s="5">
        <v>0</v>
      </c>
      <c r="X826" t="s">
        <v>202</v>
      </c>
    </row>
    <row r="827" spans="1:24" x14ac:dyDescent="0.2">
      <c r="A827" t="s">
        <v>0</v>
      </c>
      <c r="B827" t="s">
        <v>1</v>
      </c>
      <c r="C827" t="s">
        <v>2</v>
      </c>
      <c r="D827" t="s">
        <v>3</v>
      </c>
      <c r="E827" t="s">
        <v>4</v>
      </c>
      <c r="F827" t="s">
        <v>393</v>
      </c>
      <c r="G827" t="s">
        <v>394</v>
      </c>
      <c r="H827" t="s">
        <v>110</v>
      </c>
      <c r="I827" t="s">
        <v>199</v>
      </c>
      <c r="J827" t="s">
        <v>121</v>
      </c>
      <c r="K827" t="s">
        <v>128</v>
      </c>
      <c r="L827" t="s">
        <v>44</v>
      </c>
      <c r="M827" s="5">
        <v>56830.68</v>
      </c>
      <c r="N827" s="5">
        <v>0</v>
      </c>
      <c r="O827" s="5">
        <f t="shared" si="48"/>
        <v>56830.68</v>
      </c>
      <c r="P827" s="5">
        <v>-44734.68</v>
      </c>
      <c r="Q827" s="5">
        <f t="shared" si="49"/>
        <v>12096</v>
      </c>
      <c r="R827" s="5">
        <v>12096</v>
      </c>
      <c r="S827" s="5">
        <v>0</v>
      </c>
      <c r="T827" s="5">
        <v>0</v>
      </c>
      <c r="U827" s="5">
        <f t="shared" si="50"/>
        <v>56830.68</v>
      </c>
      <c r="V827" s="5">
        <f t="shared" si="51"/>
        <v>56830.68</v>
      </c>
      <c r="W827" s="5">
        <v>0</v>
      </c>
      <c r="X827" t="s">
        <v>203</v>
      </c>
    </row>
    <row r="828" spans="1:24" x14ac:dyDescent="0.2">
      <c r="A828" t="s">
        <v>0</v>
      </c>
      <c r="B828" t="s">
        <v>1</v>
      </c>
      <c r="C828" t="s">
        <v>2</v>
      </c>
      <c r="D828" t="s">
        <v>3</v>
      </c>
      <c r="E828" t="s">
        <v>4</v>
      </c>
      <c r="F828" t="s">
        <v>393</v>
      </c>
      <c r="G828" t="s">
        <v>394</v>
      </c>
      <c r="H828" t="s">
        <v>110</v>
      </c>
      <c r="I828" t="s">
        <v>207</v>
      </c>
      <c r="J828" t="s">
        <v>121</v>
      </c>
      <c r="K828" t="s">
        <v>137</v>
      </c>
      <c r="L828" t="s">
        <v>44</v>
      </c>
      <c r="M828" s="5">
        <v>8730</v>
      </c>
      <c r="N828" s="5">
        <v>0</v>
      </c>
      <c r="O828" s="5">
        <f t="shared" si="48"/>
        <v>8730</v>
      </c>
      <c r="P828" s="5">
        <v>-8730</v>
      </c>
      <c r="Q828" s="5">
        <f t="shared" si="49"/>
        <v>0</v>
      </c>
      <c r="R828" s="5">
        <v>0</v>
      </c>
      <c r="S828" s="5">
        <v>0</v>
      </c>
      <c r="T828" s="5">
        <v>0</v>
      </c>
      <c r="U828" s="5">
        <f t="shared" si="50"/>
        <v>8730</v>
      </c>
      <c r="V828" s="5">
        <f t="shared" si="51"/>
        <v>8730</v>
      </c>
      <c r="W828" s="5">
        <v>0</v>
      </c>
      <c r="X828" t="s">
        <v>201</v>
      </c>
    </row>
    <row r="829" spans="1:24" x14ac:dyDescent="0.2">
      <c r="A829" t="s">
        <v>0</v>
      </c>
      <c r="B829" t="s">
        <v>1</v>
      </c>
      <c r="C829" t="s">
        <v>2</v>
      </c>
      <c r="D829" t="s">
        <v>3</v>
      </c>
      <c r="E829" t="s">
        <v>4</v>
      </c>
      <c r="F829" t="s">
        <v>393</v>
      </c>
      <c r="G829" t="s">
        <v>394</v>
      </c>
      <c r="H829" t="s">
        <v>110</v>
      </c>
      <c r="I829" t="s">
        <v>207</v>
      </c>
      <c r="J829" t="s">
        <v>121</v>
      </c>
      <c r="K829" t="s">
        <v>128</v>
      </c>
      <c r="L829" t="s">
        <v>44</v>
      </c>
      <c r="M829" s="5">
        <v>37887.120000000003</v>
      </c>
      <c r="N829" s="5">
        <v>0</v>
      </c>
      <c r="O829" s="5">
        <f t="shared" si="48"/>
        <v>37887.120000000003</v>
      </c>
      <c r="P829" s="5">
        <v>-31839.119999999999</v>
      </c>
      <c r="Q829" s="5">
        <f t="shared" si="49"/>
        <v>6048.0000000000036</v>
      </c>
      <c r="R829" s="5">
        <v>6048</v>
      </c>
      <c r="S829" s="5">
        <v>0</v>
      </c>
      <c r="T829" s="5">
        <v>0</v>
      </c>
      <c r="U829" s="5">
        <f t="shared" si="50"/>
        <v>37887.120000000003</v>
      </c>
      <c r="V829" s="5">
        <f t="shared" si="51"/>
        <v>37887.120000000003</v>
      </c>
      <c r="W829" s="5">
        <v>0</v>
      </c>
      <c r="X829" t="s">
        <v>203</v>
      </c>
    </row>
    <row r="830" spans="1:24" x14ac:dyDescent="0.2">
      <c r="A830" t="s">
        <v>0</v>
      </c>
      <c r="B830" t="s">
        <v>1</v>
      </c>
      <c r="C830" t="s">
        <v>2</v>
      </c>
      <c r="D830" t="s">
        <v>3</v>
      </c>
      <c r="E830" t="s">
        <v>4</v>
      </c>
      <c r="F830" t="s">
        <v>393</v>
      </c>
      <c r="G830" t="s">
        <v>394</v>
      </c>
      <c r="H830" t="s">
        <v>110</v>
      </c>
      <c r="I830" t="s">
        <v>207</v>
      </c>
      <c r="J830" t="s">
        <v>121</v>
      </c>
      <c r="K830" t="s">
        <v>155</v>
      </c>
      <c r="L830" t="s">
        <v>44</v>
      </c>
      <c r="M830" s="5">
        <v>4777</v>
      </c>
      <c r="N830" s="5">
        <v>0</v>
      </c>
      <c r="O830" s="5">
        <f t="shared" si="48"/>
        <v>4777</v>
      </c>
      <c r="P830" s="5">
        <v>-4777</v>
      </c>
      <c r="Q830" s="5">
        <f t="shared" si="49"/>
        <v>0</v>
      </c>
      <c r="R830" s="5">
        <v>0</v>
      </c>
      <c r="S830" s="5">
        <v>0</v>
      </c>
      <c r="T830" s="5">
        <v>0</v>
      </c>
      <c r="U830" s="5">
        <f t="shared" si="50"/>
        <v>4777</v>
      </c>
      <c r="V830" s="5">
        <f t="shared" si="51"/>
        <v>4777</v>
      </c>
      <c r="W830" s="5">
        <v>0</v>
      </c>
      <c r="X830" t="s">
        <v>206</v>
      </c>
    </row>
    <row r="831" spans="1:24" x14ac:dyDescent="0.2">
      <c r="A831" t="s">
        <v>0</v>
      </c>
      <c r="B831" t="s">
        <v>1</v>
      </c>
      <c r="C831" t="s">
        <v>2</v>
      </c>
      <c r="D831" t="s">
        <v>3</v>
      </c>
      <c r="E831" t="s">
        <v>4</v>
      </c>
      <c r="F831" t="s">
        <v>393</v>
      </c>
      <c r="G831" t="s">
        <v>394</v>
      </c>
      <c r="H831" t="s">
        <v>110</v>
      </c>
      <c r="I831" t="s">
        <v>111</v>
      </c>
      <c r="J831" t="s">
        <v>121</v>
      </c>
      <c r="K831" t="s">
        <v>149</v>
      </c>
      <c r="L831" t="s">
        <v>44</v>
      </c>
      <c r="M831" s="5">
        <v>2000</v>
      </c>
      <c r="N831" s="5">
        <v>0</v>
      </c>
      <c r="O831" s="5">
        <f t="shared" si="48"/>
        <v>2000</v>
      </c>
      <c r="P831" s="5">
        <v>-2000</v>
      </c>
      <c r="Q831" s="5">
        <f t="shared" si="49"/>
        <v>0</v>
      </c>
      <c r="R831" s="5">
        <v>0</v>
      </c>
      <c r="S831" s="5">
        <v>0</v>
      </c>
      <c r="T831" s="5">
        <v>0</v>
      </c>
      <c r="U831" s="5">
        <f t="shared" si="50"/>
        <v>2000</v>
      </c>
      <c r="V831" s="5">
        <f t="shared" si="51"/>
        <v>2000</v>
      </c>
      <c r="W831" s="5">
        <v>0</v>
      </c>
      <c r="X831" t="s">
        <v>200</v>
      </c>
    </row>
    <row r="832" spans="1:24" x14ac:dyDescent="0.2">
      <c r="A832" t="s">
        <v>0</v>
      </c>
      <c r="B832" t="s">
        <v>1</v>
      </c>
      <c r="C832" t="s">
        <v>2</v>
      </c>
      <c r="D832" t="s">
        <v>3</v>
      </c>
      <c r="E832" t="s">
        <v>4</v>
      </c>
      <c r="F832" t="s">
        <v>393</v>
      </c>
      <c r="G832" t="s">
        <v>394</v>
      </c>
      <c r="H832" t="s">
        <v>110</v>
      </c>
      <c r="I832" t="s">
        <v>111</v>
      </c>
      <c r="J832" t="s">
        <v>121</v>
      </c>
      <c r="K832" t="s">
        <v>137</v>
      </c>
      <c r="L832" t="s">
        <v>44</v>
      </c>
      <c r="M832" s="5">
        <v>3000</v>
      </c>
      <c r="N832" s="5">
        <v>0</v>
      </c>
      <c r="O832" s="5">
        <f t="shared" si="48"/>
        <v>3000</v>
      </c>
      <c r="P832" s="5">
        <v>-3000</v>
      </c>
      <c r="Q832" s="5">
        <f t="shared" si="49"/>
        <v>0</v>
      </c>
      <c r="R832" s="5">
        <v>0</v>
      </c>
      <c r="S832" s="5">
        <v>0</v>
      </c>
      <c r="T832" s="5">
        <v>0</v>
      </c>
      <c r="U832" s="5">
        <f t="shared" si="50"/>
        <v>3000</v>
      </c>
      <c r="V832" s="5">
        <f t="shared" si="51"/>
        <v>3000</v>
      </c>
      <c r="W832" s="5">
        <v>0</v>
      </c>
      <c r="X832" t="s">
        <v>201</v>
      </c>
    </row>
    <row r="833" spans="1:24" x14ac:dyDescent="0.2">
      <c r="A833" t="s">
        <v>0</v>
      </c>
      <c r="B833" t="s">
        <v>1</v>
      </c>
      <c r="C833" t="s">
        <v>2</v>
      </c>
      <c r="D833" t="s">
        <v>3</v>
      </c>
      <c r="E833" t="s">
        <v>4</v>
      </c>
      <c r="F833" t="s">
        <v>393</v>
      </c>
      <c r="G833" t="s">
        <v>394</v>
      </c>
      <c r="H833" t="s">
        <v>110</v>
      </c>
      <c r="I833" t="s">
        <v>111</v>
      </c>
      <c r="J833" t="s">
        <v>121</v>
      </c>
      <c r="K833" t="s">
        <v>128</v>
      </c>
      <c r="L833" t="s">
        <v>44</v>
      </c>
      <c r="M833" s="5">
        <v>18943.560000000001</v>
      </c>
      <c r="N833" s="5">
        <v>-12299.87</v>
      </c>
      <c r="O833" s="5">
        <f t="shared" si="48"/>
        <v>6643.6900000000005</v>
      </c>
      <c r="P833" s="5">
        <v>-6643.69</v>
      </c>
      <c r="Q833" s="5">
        <f t="shared" si="49"/>
        <v>0</v>
      </c>
      <c r="R833" s="5">
        <v>0</v>
      </c>
      <c r="S833" s="5">
        <v>0</v>
      </c>
      <c r="T833" s="5">
        <v>0</v>
      </c>
      <c r="U833" s="5">
        <f t="shared" si="50"/>
        <v>6643.6900000000005</v>
      </c>
      <c r="V833" s="5">
        <f t="shared" si="51"/>
        <v>6643.6900000000005</v>
      </c>
      <c r="W833" s="5">
        <v>0</v>
      </c>
      <c r="X833" t="s">
        <v>203</v>
      </c>
    </row>
    <row r="834" spans="1:24" x14ac:dyDescent="0.2">
      <c r="A834" t="s">
        <v>0</v>
      </c>
      <c r="B834" t="s">
        <v>1</v>
      </c>
      <c r="C834" t="s">
        <v>2</v>
      </c>
      <c r="D834" t="s">
        <v>3</v>
      </c>
      <c r="E834" t="s">
        <v>4</v>
      </c>
      <c r="F834" t="s">
        <v>393</v>
      </c>
      <c r="G834" t="s">
        <v>394</v>
      </c>
      <c r="H834" t="s">
        <v>208</v>
      </c>
      <c r="I834" t="s">
        <v>209</v>
      </c>
      <c r="J834" t="s">
        <v>121</v>
      </c>
      <c r="K834" t="s">
        <v>175</v>
      </c>
      <c r="L834" t="s">
        <v>44</v>
      </c>
      <c r="M834" s="5">
        <v>5500</v>
      </c>
      <c r="N834" s="5">
        <v>0</v>
      </c>
      <c r="O834" s="5">
        <f t="shared" si="48"/>
        <v>5500</v>
      </c>
      <c r="P834" s="5">
        <v>-5500</v>
      </c>
      <c r="Q834" s="5">
        <f t="shared" si="49"/>
        <v>0</v>
      </c>
      <c r="R834" s="5">
        <v>0</v>
      </c>
      <c r="S834" s="5">
        <v>0</v>
      </c>
      <c r="T834" s="5">
        <v>0</v>
      </c>
      <c r="U834" s="5">
        <f t="shared" si="50"/>
        <v>5500</v>
      </c>
      <c r="V834" s="5">
        <f t="shared" si="51"/>
        <v>5500</v>
      </c>
      <c r="W834" s="5">
        <v>0</v>
      </c>
      <c r="X834" t="s">
        <v>210</v>
      </c>
    </row>
    <row r="835" spans="1:24" x14ac:dyDescent="0.2">
      <c r="A835" t="s">
        <v>117</v>
      </c>
      <c r="B835" t="s">
        <v>118</v>
      </c>
      <c r="C835" t="s">
        <v>2</v>
      </c>
      <c r="D835" t="s">
        <v>3</v>
      </c>
      <c r="E835" t="s">
        <v>4</v>
      </c>
      <c r="F835" t="s">
        <v>393</v>
      </c>
      <c r="G835" t="s">
        <v>394</v>
      </c>
      <c r="H835" t="s">
        <v>211</v>
      </c>
      <c r="I835" t="s">
        <v>212</v>
      </c>
      <c r="J835" t="s">
        <v>121</v>
      </c>
      <c r="K835" t="s">
        <v>173</v>
      </c>
      <c r="L835" t="s">
        <v>44</v>
      </c>
      <c r="M835" s="5">
        <v>18942</v>
      </c>
      <c r="N835" s="5">
        <v>0</v>
      </c>
      <c r="O835" s="5">
        <f t="shared" ref="O835:O898" si="52">+M835+N835</f>
        <v>18942</v>
      </c>
      <c r="P835" s="5">
        <v>-18942</v>
      </c>
      <c r="Q835" s="5">
        <f t="shared" ref="Q835:Q898" si="53">+O835+P835</f>
        <v>0</v>
      </c>
      <c r="R835" s="5">
        <v>0</v>
      </c>
      <c r="S835" s="5">
        <v>0</v>
      </c>
      <c r="T835" s="5">
        <v>0</v>
      </c>
      <c r="U835" s="5">
        <f t="shared" ref="U835:U898" si="54">+O835-S835</f>
        <v>18942</v>
      </c>
      <c r="V835" s="5">
        <f t="shared" ref="V835:V898" si="55">+O835-T835</f>
        <v>18942</v>
      </c>
      <c r="W835" s="5">
        <v>0</v>
      </c>
      <c r="X835" t="s">
        <v>341</v>
      </c>
    </row>
    <row r="836" spans="1:24" x14ac:dyDescent="0.2">
      <c r="A836" t="s">
        <v>117</v>
      </c>
      <c r="B836" t="s">
        <v>118</v>
      </c>
      <c r="C836" t="s">
        <v>2</v>
      </c>
      <c r="D836" t="s">
        <v>3</v>
      </c>
      <c r="E836" t="s">
        <v>4</v>
      </c>
      <c r="F836" t="s">
        <v>393</v>
      </c>
      <c r="G836" t="s">
        <v>394</v>
      </c>
      <c r="H836" t="s">
        <v>211</v>
      </c>
      <c r="I836" t="s">
        <v>212</v>
      </c>
      <c r="J836" t="s">
        <v>121</v>
      </c>
      <c r="K836" t="s">
        <v>128</v>
      </c>
      <c r="L836" t="s">
        <v>44</v>
      </c>
      <c r="M836" s="5">
        <v>30258</v>
      </c>
      <c r="N836" s="5">
        <v>0</v>
      </c>
      <c r="O836" s="5">
        <f t="shared" si="52"/>
        <v>30258</v>
      </c>
      <c r="P836" s="5">
        <v>-30258</v>
      </c>
      <c r="Q836" s="5">
        <f t="shared" si="53"/>
        <v>0</v>
      </c>
      <c r="R836" s="5">
        <v>0</v>
      </c>
      <c r="S836" s="5">
        <v>0</v>
      </c>
      <c r="T836" s="5">
        <v>0</v>
      </c>
      <c r="U836" s="5">
        <f t="shared" si="54"/>
        <v>30258</v>
      </c>
      <c r="V836" s="5">
        <f t="shared" si="55"/>
        <v>30258</v>
      </c>
      <c r="W836" s="5">
        <v>0</v>
      </c>
      <c r="X836" t="s">
        <v>320</v>
      </c>
    </row>
    <row r="837" spans="1:24" x14ac:dyDescent="0.2">
      <c r="A837" t="s">
        <v>117</v>
      </c>
      <c r="B837" t="s">
        <v>118</v>
      </c>
      <c r="C837" t="s">
        <v>2</v>
      </c>
      <c r="D837" t="s">
        <v>3</v>
      </c>
      <c r="E837" t="s">
        <v>4</v>
      </c>
      <c r="F837" t="s">
        <v>393</v>
      </c>
      <c r="G837" t="s">
        <v>394</v>
      </c>
      <c r="H837" t="s">
        <v>211</v>
      </c>
      <c r="I837" t="s">
        <v>212</v>
      </c>
      <c r="J837" t="s">
        <v>121</v>
      </c>
      <c r="K837" t="s">
        <v>168</v>
      </c>
      <c r="L837" t="s">
        <v>44</v>
      </c>
      <c r="M837" s="5">
        <v>3000</v>
      </c>
      <c r="N837" s="5">
        <v>0</v>
      </c>
      <c r="O837" s="5">
        <f t="shared" si="52"/>
        <v>3000</v>
      </c>
      <c r="P837" s="5">
        <v>-3000</v>
      </c>
      <c r="Q837" s="5">
        <f t="shared" si="53"/>
        <v>0</v>
      </c>
      <c r="R837" s="5">
        <v>0</v>
      </c>
      <c r="S837" s="5">
        <v>0</v>
      </c>
      <c r="T837" s="5">
        <v>0</v>
      </c>
      <c r="U837" s="5">
        <f t="shared" si="54"/>
        <v>3000</v>
      </c>
      <c r="V837" s="5">
        <f t="shared" si="55"/>
        <v>3000</v>
      </c>
      <c r="W837" s="5">
        <v>0</v>
      </c>
      <c r="X837" t="s">
        <v>321</v>
      </c>
    </row>
    <row r="838" spans="1:24" x14ac:dyDescent="0.2">
      <c r="A838" t="s">
        <v>117</v>
      </c>
      <c r="B838" t="s">
        <v>118</v>
      </c>
      <c r="C838" t="s">
        <v>2</v>
      </c>
      <c r="D838" t="s">
        <v>3</v>
      </c>
      <c r="E838" t="s">
        <v>4</v>
      </c>
      <c r="F838" t="s">
        <v>393</v>
      </c>
      <c r="G838" t="s">
        <v>394</v>
      </c>
      <c r="H838" t="s">
        <v>211</v>
      </c>
      <c r="I838" t="s">
        <v>220</v>
      </c>
      <c r="J838" t="s">
        <v>121</v>
      </c>
      <c r="K838" t="s">
        <v>178</v>
      </c>
      <c r="L838" t="s">
        <v>44</v>
      </c>
      <c r="M838" s="5">
        <v>6000</v>
      </c>
      <c r="N838" s="5">
        <v>0</v>
      </c>
      <c r="O838" s="5">
        <f t="shared" si="52"/>
        <v>6000</v>
      </c>
      <c r="P838" s="5">
        <v>-1494.91</v>
      </c>
      <c r="Q838" s="5">
        <f t="shared" si="53"/>
        <v>4505.09</v>
      </c>
      <c r="R838" s="5">
        <v>0</v>
      </c>
      <c r="S838" s="5">
        <v>4505.09</v>
      </c>
      <c r="T838" s="5">
        <v>4505.09</v>
      </c>
      <c r="U838" s="5">
        <f t="shared" si="54"/>
        <v>1494.9099999999999</v>
      </c>
      <c r="V838" s="5">
        <f t="shared" si="55"/>
        <v>1494.9099999999999</v>
      </c>
      <c r="W838" s="5">
        <v>0</v>
      </c>
      <c r="X838" t="s">
        <v>217</v>
      </c>
    </row>
    <row r="839" spans="1:24" x14ac:dyDescent="0.2">
      <c r="A839" t="s">
        <v>0</v>
      </c>
      <c r="B839" t="s">
        <v>1</v>
      </c>
      <c r="C839" t="s">
        <v>2</v>
      </c>
      <c r="D839" t="s">
        <v>3</v>
      </c>
      <c r="E839" t="s">
        <v>4</v>
      </c>
      <c r="F839" t="s">
        <v>393</v>
      </c>
      <c r="G839" t="s">
        <v>394</v>
      </c>
      <c r="H839" t="s">
        <v>95</v>
      </c>
      <c r="I839" t="s">
        <v>136</v>
      </c>
      <c r="J839" t="s">
        <v>223</v>
      </c>
      <c r="K839" t="s">
        <v>226</v>
      </c>
      <c r="L839" t="s">
        <v>11</v>
      </c>
      <c r="M839" s="5">
        <v>787657.76</v>
      </c>
      <c r="N839" s="5">
        <v>-84391.89</v>
      </c>
      <c r="O839" s="5">
        <f t="shared" si="52"/>
        <v>703265.87</v>
      </c>
      <c r="P839" s="5">
        <v>0</v>
      </c>
      <c r="Q839" s="5">
        <f t="shared" si="53"/>
        <v>703265.87</v>
      </c>
      <c r="R839" s="5">
        <v>0</v>
      </c>
      <c r="S839" s="5">
        <v>703265.87</v>
      </c>
      <c r="T839" s="5">
        <v>697886.11</v>
      </c>
      <c r="U839" s="5">
        <f t="shared" si="54"/>
        <v>0</v>
      </c>
      <c r="V839" s="5">
        <f t="shared" si="55"/>
        <v>5379.7600000000093</v>
      </c>
      <c r="W839" s="5">
        <v>0</v>
      </c>
      <c r="X839" t="s">
        <v>227</v>
      </c>
    </row>
    <row r="840" spans="1:24" x14ac:dyDescent="0.2">
      <c r="A840" t="s">
        <v>0</v>
      </c>
      <c r="B840" t="s">
        <v>1</v>
      </c>
      <c r="C840" t="s">
        <v>2</v>
      </c>
      <c r="D840" t="s">
        <v>3</v>
      </c>
      <c r="E840" t="s">
        <v>4</v>
      </c>
      <c r="F840" t="s">
        <v>393</v>
      </c>
      <c r="G840" t="s">
        <v>394</v>
      </c>
      <c r="H840" t="s">
        <v>95</v>
      </c>
      <c r="I840" t="s">
        <v>136</v>
      </c>
      <c r="J840" t="s">
        <v>223</v>
      </c>
      <c r="K840" t="s">
        <v>226</v>
      </c>
      <c r="L840" t="s">
        <v>44</v>
      </c>
      <c r="M840" s="5">
        <v>3057015.52</v>
      </c>
      <c r="N840" s="5">
        <v>9533.15</v>
      </c>
      <c r="O840" s="5">
        <f t="shared" si="52"/>
        <v>3066548.67</v>
      </c>
      <c r="P840" s="5">
        <v>-40556.76</v>
      </c>
      <c r="Q840" s="5">
        <f t="shared" si="53"/>
        <v>3025991.91</v>
      </c>
      <c r="R840" s="5">
        <v>831982.57</v>
      </c>
      <c r="S840" s="5">
        <v>2113229.25</v>
      </c>
      <c r="T840" s="5">
        <v>835684.67</v>
      </c>
      <c r="U840" s="5">
        <f t="shared" si="54"/>
        <v>953319.41999999993</v>
      </c>
      <c r="V840" s="5">
        <f t="shared" si="55"/>
        <v>2230864</v>
      </c>
      <c r="W840" s="5">
        <v>80780.09</v>
      </c>
      <c r="X840" t="s">
        <v>227</v>
      </c>
    </row>
    <row r="841" spans="1:24" x14ac:dyDescent="0.2">
      <c r="A841" t="s">
        <v>0</v>
      </c>
      <c r="B841" t="s">
        <v>1</v>
      </c>
      <c r="C841" t="s">
        <v>2</v>
      </c>
      <c r="D841" t="s">
        <v>3</v>
      </c>
      <c r="E841" t="s">
        <v>4</v>
      </c>
      <c r="F841" t="s">
        <v>393</v>
      </c>
      <c r="G841" t="s">
        <v>394</v>
      </c>
      <c r="H841" t="s">
        <v>95</v>
      </c>
      <c r="I841" t="s">
        <v>136</v>
      </c>
      <c r="J841" t="s">
        <v>223</v>
      </c>
      <c r="K841" t="s">
        <v>228</v>
      </c>
      <c r="L841" t="s">
        <v>44</v>
      </c>
      <c r="M841" s="5">
        <v>2443557.15</v>
      </c>
      <c r="N841" s="5">
        <v>-91757.15</v>
      </c>
      <c r="O841" s="5">
        <f t="shared" si="52"/>
        <v>2351800</v>
      </c>
      <c r="P841" s="5">
        <v>-398784.54</v>
      </c>
      <c r="Q841" s="5">
        <f t="shared" si="53"/>
        <v>1953015.46</v>
      </c>
      <c r="R841" s="5">
        <v>1811331.78</v>
      </c>
      <c r="S841" s="5">
        <v>141683.68</v>
      </c>
      <c r="T841" s="5">
        <v>0</v>
      </c>
      <c r="U841" s="5">
        <f t="shared" si="54"/>
        <v>2210116.3199999998</v>
      </c>
      <c r="V841" s="5">
        <f t="shared" si="55"/>
        <v>2351800</v>
      </c>
      <c r="W841" s="5">
        <v>0</v>
      </c>
      <c r="X841" t="s">
        <v>229</v>
      </c>
    </row>
    <row r="842" spans="1:24" x14ac:dyDescent="0.2">
      <c r="A842" t="s">
        <v>0</v>
      </c>
      <c r="B842" t="s">
        <v>1</v>
      </c>
      <c r="C842" t="s">
        <v>2</v>
      </c>
      <c r="D842" t="s">
        <v>3</v>
      </c>
      <c r="E842" t="s">
        <v>4</v>
      </c>
      <c r="F842" t="s">
        <v>393</v>
      </c>
      <c r="G842" t="s">
        <v>394</v>
      </c>
      <c r="H842" t="s">
        <v>95</v>
      </c>
      <c r="I842" t="s">
        <v>172</v>
      </c>
      <c r="J842" t="s">
        <v>223</v>
      </c>
      <c r="K842" t="s">
        <v>226</v>
      </c>
      <c r="L842" t="s">
        <v>44</v>
      </c>
      <c r="M842" s="5">
        <v>455528.6</v>
      </c>
      <c r="N842" s="5">
        <v>-380528.6</v>
      </c>
      <c r="O842" s="5">
        <f t="shared" si="52"/>
        <v>75000</v>
      </c>
      <c r="P842" s="5">
        <v>-50018.98</v>
      </c>
      <c r="Q842" s="5">
        <f t="shared" si="53"/>
        <v>24981.019999999997</v>
      </c>
      <c r="R842" s="5">
        <v>0</v>
      </c>
      <c r="S842" s="5">
        <v>24981.02</v>
      </c>
      <c r="T842" s="5">
        <v>0</v>
      </c>
      <c r="U842" s="5">
        <f t="shared" si="54"/>
        <v>50018.979999999996</v>
      </c>
      <c r="V842" s="5">
        <f t="shared" si="55"/>
        <v>75000</v>
      </c>
      <c r="W842" s="5">
        <v>0</v>
      </c>
      <c r="X842" t="s">
        <v>227</v>
      </c>
    </row>
    <row r="843" spans="1:24" x14ac:dyDescent="0.2">
      <c r="A843" t="s">
        <v>0</v>
      </c>
      <c r="B843" t="s">
        <v>1</v>
      </c>
      <c r="C843" t="s">
        <v>2</v>
      </c>
      <c r="D843" t="s">
        <v>3</v>
      </c>
      <c r="E843" t="s">
        <v>4</v>
      </c>
      <c r="F843" t="s">
        <v>393</v>
      </c>
      <c r="G843" t="s">
        <v>394</v>
      </c>
      <c r="H843" t="s">
        <v>95</v>
      </c>
      <c r="I843" t="s">
        <v>172</v>
      </c>
      <c r="J843" t="s">
        <v>223</v>
      </c>
      <c r="K843" t="s">
        <v>228</v>
      </c>
      <c r="L843" t="s">
        <v>44</v>
      </c>
      <c r="M843" s="5">
        <v>171842.86</v>
      </c>
      <c r="N843" s="5">
        <v>370157.14</v>
      </c>
      <c r="O843" s="5">
        <f t="shared" si="52"/>
        <v>542000</v>
      </c>
      <c r="P843" s="5">
        <v>-272544.15999999997</v>
      </c>
      <c r="Q843" s="5">
        <f t="shared" si="53"/>
        <v>269455.84000000003</v>
      </c>
      <c r="R843" s="5">
        <v>269455.84000000003</v>
      </c>
      <c r="S843" s="5">
        <v>0</v>
      </c>
      <c r="T843" s="5">
        <v>0</v>
      </c>
      <c r="U843" s="5">
        <f t="shared" si="54"/>
        <v>542000</v>
      </c>
      <c r="V843" s="5">
        <f t="shared" si="55"/>
        <v>542000</v>
      </c>
      <c r="W843" s="5">
        <v>0</v>
      </c>
      <c r="X843" t="s">
        <v>229</v>
      </c>
    </row>
    <row r="844" spans="1:24" x14ac:dyDescent="0.2">
      <c r="A844" t="s">
        <v>0</v>
      </c>
      <c r="B844" t="s">
        <v>1</v>
      </c>
      <c r="C844" t="s">
        <v>2</v>
      </c>
      <c r="D844" t="s">
        <v>3</v>
      </c>
      <c r="E844" t="s">
        <v>4</v>
      </c>
      <c r="F844" t="s">
        <v>393</v>
      </c>
      <c r="G844" t="s">
        <v>394</v>
      </c>
      <c r="H844" t="s">
        <v>95</v>
      </c>
      <c r="I844" t="s">
        <v>96</v>
      </c>
      <c r="J844" t="s">
        <v>231</v>
      </c>
      <c r="K844" t="s">
        <v>236</v>
      </c>
      <c r="L844" t="s">
        <v>44</v>
      </c>
      <c r="M844" s="5">
        <v>4500</v>
      </c>
      <c r="N844" s="5">
        <v>0</v>
      </c>
      <c r="O844" s="5">
        <f t="shared" si="52"/>
        <v>4500</v>
      </c>
      <c r="P844" s="5">
        <v>-4500</v>
      </c>
      <c r="Q844" s="5">
        <f t="shared" si="53"/>
        <v>0</v>
      </c>
      <c r="R844" s="5">
        <v>0</v>
      </c>
      <c r="S844" s="5">
        <v>0</v>
      </c>
      <c r="T844" s="5">
        <v>0</v>
      </c>
      <c r="U844" s="5">
        <f t="shared" si="54"/>
        <v>4500</v>
      </c>
      <c r="V844" s="5">
        <f t="shared" si="55"/>
        <v>4500</v>
      </c>
      <c r="W844" s="5">
        <v>0</v>
      </c>
      <c r="X844" t="s">
        <v>237</v>
      </c>
    </row>
    <row r="845" spans="1:24" x14ac:dyDescent="0.2">
      <c r="A845" t="s">
        <v>0</v>
      </c>
      <c r="B845" t="s">
        <v>1</v>
      </c>
      <c r="C845" t="s">
        <v>2</v>
      </c>
      <c r="D845" t="s">
        <v>3</v>
      </c>
      <c r="E845" t="s">
        <v>4</v>
      </c>
      <c r="F845" t="s">
        <v>393</v>
      </c>
      <c r="G845" t="s">
        <v>394</v>
      </c>
      <c r="H845" t="s">
        <v>95</v>
      </c>
      <c r="I845" t="s">
        <v>96</v>
      </c>
      <c r="J845" t="s">
        <v>231</v>
      </c>
      <c r="K845" t="s">
        <v>232</v>
      </c>
      <c r="L845" t="s">
        <v>44</v>
      </c>
      <c r="M845" s="5">
        <v>3300</v>
      </c>
      <c r="N845" s="5">
        <v>0</v>
      </c>
      <c r="O845" s="5">
        <f t="shared" si="52"/>
        <v>3300</v>
      </c>
      <c r="P845" s="5">
        <v>-3300</v>
      </c>
      <c r="Q845" s="5">
        <f t="shared" si="53"/>
        <v>0</v>
      </c>
      <c r="R845" s="5">
        <v>0</v>
      </c>
      <c r="S845" s="5">
        <v>0</v>
      </c>
      <c r="T845" s="5">
        <v>0</v>
      </c>
      <c r="U845" s="5">
        <f t="shared" si="54"/>
        <v>3300</v>
      </c>
      <c r="V845" s="5">
        <f t="shared" si="55"/>
        <v>3300</v>
      </c>
      <c r="W845" s="5">
        <v>0</v>
      </c>
      <c r="X845" t="s">
        <v>238</v>
      </c>
    </row>
    <row r="846" spans="1:24" x14ac:dyDescent="0.2">
      <c r="A846" t="s">
        <v>0</v>
      </c>
      <c r="B846" t="s">
        <v>1</v>
      </c>
      <c r="C846" t="s">
        <v>2</v>
      </c>
      <c r="D846" t="s">
        <v>3</v>
      </c>
      <c r="E846" t="s">
        <v>4</v>
      </c>
      <c r="F846" t="s">
        <v>393</v>
      </c>
      <c r="G846" t="s">
        <v>394</v>
      </c>
      <c r="H846" t="s">
        <v>110</v>
      </c>
      <c r="I846" t="s">
        <v>111</v>
      </c>
      <c r="J846" t="s">
        <v>231</v>
      </c>
      <c r="K846" t="s">
        <v>236</v>
      </c>
      <c r="L846" t="s">
        <v>44</v>
      </c>
      <c r="M846" s="5">
        <v>1472.46</v>
      </c>
      <c r="N846" s="5">
        <v>0</v>
      </c>
      <c r="O846" s="5">
        <f t="shared" si="52"/>
        <v>1472.46</v>
      </c>
      <c r="P846" s="5">
        <v>0</v>
      </c>
      <c r="Q846" s="5">
        <f t="shared" si="53"/>
        <v>1472.46</v>
      </c>
      <c r="R846" s="5">
        <v>0</v>
      </c>
      <c r="S846" s="5">
        <v>1471.68</v>
      </c>
      <c r="T846" s="5">
        <v>0</v>
      </c>
      <c r="U846" s="5">
        <f t="shared" si="54"/>
        <v>0.77999999999997272</v>
      </c>
      <c r="V846" s="5">
        <f t="shared" si="55"/>
        <v>1472.46</v>
      </c>
      <c r="W846" s="5">
        <v>0.78</v>
      </c>
      <c r="X846" t="s">
        <v>244</v>
      </c>
    </row>
    <row r="847" spans="1:24" x14ac:dyDescent="0.2">
      <c r="A847" t="s">
        <v>117</v>
      </c>
      <c r="B847" t="s">
        <v>118</v>
      </c>
      <c r="C847" t="s">
        <v>2</v>
      </c>
      <c r="D847" t="s">
        <v>3</v>
      </c>
      <c r="E847" t="s">
        <v>4</v>
      </c>
      <c r="F847" t="s">
        <v>393</v>
      </c>
      <c r="G847" t="s">
        <v>394</v>
      </c>
      <c r="H847" t="s">
        <v>211</v>
      </c>
      <c r="I847" t="s">
        <v>220</v>
      </c>
      <c r="J847" t="s">
        <v>231</v>
      </c>
      <c r="K847" t="s">
        <v>236</v>
      </c>
      <c r="L847" t="s">
        <v>44</v>
      </c>
      <c r="M847" s="5">
        <v>5000</v>
      </c>
      <c r="N847" s="5">
        <v>0</v>
      </c>
      <c r="O847" s="5">
        <f t="shared" si="52"/>
        <v>5000</v>
      </c>
      <c r="P847" s="5">
        <v>-5000</v>
      </c>
      <c r="Q847" s="5">
        <f t="shared" si="53"/>
        <v>0</v>
      </c>
      <c r="R847" s="5">
        <v>0</v>
      </c>
      <c r="S847" s="5">
        <v>0</v>
      </c>
      <c r="T847" s="5">
        <v>0</v>
      </c>
      <c r="U847" s="5">
        <f t="shared" si="54"/>
        <v>5000</v>
      </c>
      <c r="V847" s="5">
        <f t="shared" si="55"/>
        <v>5000</v>
      </c>
      <c r="W847" s="5">
        <v>0</v>
      </c>
      <c r="X847" t="s">
        <v>392</v>
      </c>
    </row>
    <row r="848" spans="1:24" x14ac:dyDescent="0.2">
      <c r="A848" t="s">
        <v>0</v>
      </c>
      <c r="B848" t="s">
        <v>1</v>
      </c>
      <c r="C848" t="s">
        <v>2</v>
      </c>
      <c r="D848" t="s">
        <v>3</v>
      </c>
      <c r="E848" t="s">
        <v>4</v>
      </c>
      <c r="F848" t="s">
        <v>396</v>
      </c>
      <c r="G848" t="s">
        <v>397</v>
      </c>
      <c r="H848" t="s">
        <v>7</v>
      </c>
      <c r="I848" t="s">
        <v>8</v>
      </c>
      <c r="J848" t="s">
        <v>9</v>
      </c>
      <c r="K848" t="s">
        <v>10</v>
      </c>
      <c r="L848" t="s">
        <v>11</v>
      </c>
      <c r="M848" s="5">
        <v>1051848</v>
      </c>
      <c r="N848" s="5">
        <v>-3243.82</v>
      </c>
      <c r="O848" s="5">
        <f t="shared" si="52"/>
        <v>1048604.18</v>
      </c>
      <c r="P848" s="5">
        <v>-159278.66</v>
      </c>
      <c r="Q848" s="5">
        <f t="shared" si="53"/>
        <v>889325.5199999999</v>
      </c>
      <c r="R848" s="5">
        <v>0</v>
      </c>
      <c r="S848" s="5">
        <v>590931.43000000005</v>
      </c>
      <c r="T848" s="5">
        <v>590931.43000000005</v>
      </c>
      <c r="U848" s="5">
        <f t="shared" si="54"/>
        <v>457672.74999999988</v>
      </c>
      <c r="V848" s="5">
        <f t="shared" si="55"/>
        <v>457672.74999999988</v>
      </c>
      <c r="W848" s="5">
        <v>298394.09000000003</v>
      </c>
      <c r="X848" t="s">
        <v>12</v>
      </c>
    </row>
    <row r="849" spans="1:24" x14ac:dyDescent="0.2">
      <c r="A849" t="s">
        <v>0</v>
      </c>
      <c r="B849" t="s">
        <v>1</v>
      </c>
      <c r="C849" t="s">
        <v>2</v>
      </c>
      <c r="D849" t="s">
        <v>3</v>
      </c>
      <c r="E849" t="s">
        <v>4</v>
      </c>
      <c r="F849" t="s">
        <v>396</v>
      </c>
      <c r="G849" t="s">
        <v>397</v>
      </c>
      <c r="H849" t="s">
        <v>7</v>
      </c>
      <c r="I849" t="s">
        <v>8</v>
      </c>
      <c r="J849" t="s">
        <v>9</v>
      </c>
      <c r="K849" t="s">
        <v>13</v>
      </c>
      <c r="L849" t="s">
        <v>11</v>
      </c>
      <c r="M849" s="5">
        <v>177309.12</v>
      </c>
      <c r="N849" s="5">
        <v>0</v>
      </c>
      <c r="O849" s="5">
        <f t="shared" si="52"/>
        <v>177309.12</v>
      </c>
      <c r="P849" s="5">
        <v>-21451.34</v>
      </c>
      <c r="Q849" s="5">
        <f t="shared" si="53"/>
        <v>155857.78</v>
      </c>
      <c r="R849" s="5">
        <v>0</v>
      </c>
      <c r="S849" s="5">
        <v>102588.01</v>
      </c>
      <c r="T849" s="5">
        <v>102588.01</v>
      </c>
      <c r="U849" s="5">
        <f t="shared" si="54"/>
        <v>74721.11</v>
      </c>
      <c r="V849" s="5">
        <f t="shared" si="55"/>
        <v>74721.11</v>
      </c>
      <c r="W849" s="5">
        <v>53269.77</v>
      </c>
      <c r="X849" t="s">
        <v>14</v>
      </c>
    </row>
    <row r="850" spans="1:24" x14ac:dyDescent="0.2">
      <c r="A850" t="s">
        <v>0</v>
      </c>
      <c r="B850" t="s">
        <v>1</v>
      </c>
      <c r="C850" t="s">
        <v>2</v>
      </c>
      <c r="D850" t="s">
        <v>3</v>
      </c>
      <c r="E850" t="s">
        <v>4</v>
      </c>
      <c r="F850" t="s">
        <v>396</v>
      </c>
      <c r="G850" t="s">
        <v>397</v>
      </c>
      <c r="H850" t="s">
        <v>7</v>
      </c>
      <c r="I850" t="s">
        <v>8</v>
      </c>
      <c r="J850" t="s">
        <v>9</v>
      </c>
      <c r="K850" t="s">
        <v>15</v>
      </c>
      <c r="L850" t="s">
        <v>11</v>
      </c>
      <c r="M850" s="5">
        <v>102972.76</v>
      </c>
      <c r="N850" s="5">
        <v>0</v>
      </c>
      <c r="O850" s="5">
        <f t="shared" si="52"/>
        <v>102972.76</v>
      </c>
      <c r="P850" s="5">
        <v>0</v>
      </c>
      <c r="Q850" s="5">
        <f t="shared" si="53"/>
        <v>102972.76</v>
      </c>
      <c r="R850" s="5">
        <v>0</v>
      </c>
      <c r="S850" s="5">
        <v>5705.67</v>
      </c>
      <c r="T850" s="5">
        <v>5705.67</v>
      </c>
      <c r="U850" s="5">
        <f t="shared" si="54"/>
        <v>97267.09</v>
      </c>
      <c r="V850" s="5">
        <f t="shared" si="55"/>
        <v>97267.09</v>
      </c>
      <c r="W850" s="5">
        <v>97267.09</v>
      </c>
      <c r="X850" t="s">
        <v>16</v>
      </c>
    </row>
    <row r="851" spans="1:24" x14ac:dyDescent="0.2">
      <c r="A851" t="s">
        <v>0</v>
      </c>
      <c r="B851" t="s">
        <v>1</v>
      </c>
      <c r="C851" t="s">
        <v>2</v>
      </c>
      <c r="D851" t="s">
        <v>3</v>
      </c>
      <c r="E851" t="s">
        <v>4</v>
      </c>
      <c r="F851" t="s">
        <v>396</v>
      </c>
      <c r="G851" t="s">
        <v>397</v>
      </c>
      <c r="H851" t="s">
        <v>7</v>
      </c>
      <c r="I851" t="s">
        <v>8</v>
      </c>
      <c r="J851" t="s">
        <v>9</v>
      </c>
      <c r="K851" t="s">
        <v>17</v>
      </c>
      <c r="L851" t="s">
        <v>11</v>
      </c>
      <c r="M851" s="5">
        <v>40582</v>
      </c>
      <c r="N851" s="5">
        <v>0</v>
      </c>
      <c r="O851" s="5">
        <f t="shared" si="52"/>
        <v>40582</v>
      </c>
      <c r="P851" s="5">
        <v>0</v>
      </c>
      <c r="Q851" s="5">
        <f t="shared" si="53"/>
        <v>40582</v>
      </c>
      <c r="R851" s="5">
        <v>0</v>
      </c>
      <c r="S851" s="5">
        <v>31415.15</v>
      </c>
      <c r="T851" s="5">
        <v>31415.15</v>
      </c>
      <c r="U851" s="5">
        <f t="shared" si="54"/>
        <v>9166.8499999999985</v>
      </c>
      <c r="V851" s="5">
        <f t="shared" si="55"/>
        <v>9166.8499999999985</v>
      </c>
      <c r="W851" s="5">
        <v>9166.85</v>
      </c>
      <c r="X851" t="s">
        <v>18</v>
      </c>
    </row>
    <row r="852" spans="1:24" x14ac:dyDescent="0.2">
      <c r="A852" t="s">
        <v>0</v>
      </c>
      <c r="B852" t="s">
        <v>1</v>
      </c>
      <c r="C852" t="s">
        <v>2</v>
      </c>
      <c r="D852" t="s">
        <v>3</v>
      </c>
      <c r="E852" t="s">
        <v>4</v>
      </c>
      <c r="F852" t="s">
        <v>396</v>
      </c>
      <c r="G852" t="s">
        <v>397</v>
      </c>
      <c r="H852" t="s">
        <v>7</v>
      </c>
      <c r="I852" t="s">
        <v>8</v>
      </c>
      <c r="J852" t="s">
        <v>9</v>
      </c>
      <c r="K852" t="s">
        <v>19</v>
      </c>
      <c r="L852" t="s">
        <v>11</v>
      </c>
      <c r="M852" s="5">
        <v>3036</v>
      </c>
      <c r="N852" s="5">
        <v>0</v>
      </c>
      <c r="O852" s="5">
        <f t="shared" si="52"/>
        <v>3036</v>
      </c>
      <c r="P852" s="5">
        <v>-1756.86</v>
      </c>
      <c r="Q852" s="5">
        <f t="shared" si="53"/>
        <v>1279.1400000000001</v>
      </c>
      <c r="R852" s="5">
        <v>0</v>
      </c>
      <c r="S852" s="5">
        <v>774</v>
      </c>
      <c r="T852" s="5">
        <v>774</v>
      </c>
      <c r="U852" s="5">
        <f t="shared" si="54"/>
        <v>2262</v>
      </c>
      <c r="V852" s="5">
        <f t="shared" si="55"/>
        <v>2262</v>
      </c>
      <c r="W852" s="5">
        <v>505.14</v>
      </c>
      <c r="X852" t="s">
        <v>20</v>
      </c>
    </row>
    <row r="853" spans="1:24" x14ac:dyDescent="0.2">
      <c r="A853" t="s">
        <v>0</v>
      </c>
      <c r="B853" t="s">
        <v>1</v>
      </c>
      <c r="C853" t="s">
        <v>2</v>
      </c>
      <c r="D853" t="s">
        <v>3</v>
      </c>
      <c r="E853" t="s">
        <v>4</v>
      </c>
      <c r="F853" t="s">
        <v>396</v>
      </c>
      <c r="G853" t="s">
        <v>397</v>
      </c>
      <c r="H853" t="s">
        <v>7</v>
      </c>
      <c r="I853" t="s">
        <v>8</v>
      </c>
      <c r="J853" t="s">
        <v>9</v>
      </c>
      <c r="K853" t="s">
        <v>21</v>
      </c>
      <c r="L853" t="s">
        <v>11</v>
      </c>
      <c r="M853" s="5">
        <v>24288</v>
      </c>
      <c r="N853" s="5">
        <v>0</v>
      </c>
      <c r="O853" s="5">
        <f t="shared" si="52"/>
        <v>24288</v>
      </c>
      <c r="P853" s="5">
        <v>-11005.66</v>
      </c>
      <c r="Q853" s="5">
        <f t="shared" si="53"/>
        <v>13282.34</v>
      </c>
      <c r="R853" s="5">
        <v>0</v>
      </c>
      <c r="S853" s="5">
        <v>7956</v>
      </c>
      <c r="T853" s="5">
        <v>7956</v>
      </c>
      <c r="U853" s="5">
        <f t="shared" si="54"/>
        <v>16332</v>
      </c>
      <c r="V853" s="5">
        <f t="shared" si="55"/>
        <v>16332</v>
      </c>
      <c r="W853" s="5">
        <v>5326.34</v>
      </c>
      <c r="X853" t="s">
        <v>22</v>
      </c>
    </row>
    <row r="854" spans="1:24" x14ac:dyDescent="0.2">
      <c r="A854" t="s">
        <v>0</v>
      </c>
      <c r="B854" t="s">
        <v>1</v>
      </c>
      <c r="C854" t="s">
        <v>2</v>
      </c>
      <c r="D854" t="s">
        <v>3</v>
      </c>
      <c r="E854" t="s">
        <v>4</v>
      </c>
      <c r="F854" t="s">
        <v>396</v>
      </c>
      <c r="G854" t="s">
        <v>397</v>
      </c>
      <c r="H854" t="s">
        <v>7</v>
      </c>
      <c r="I854" t="s">
        <v>8</v>
      </c>
      <c r="J854" t="s">
        <v>9</v>
      </c>
      <c r="K854" t="s">
        <v>23</v>
      </c>
      <c r="L854" t="s">
        <v>11</v>
      </c>
      <c r="M854" s="5">
        <v>886.55</v>
      </c>
      <c r="N854" s="5">
        <v>0</v>
      </c>
      <c r="O854" s="5">
        <f t="shared" si="52"/>
        <v>886.55</v>
      </c>
      <c r="P854" s="5">
        <v>-886.55</v>
      </c>
      <c r="Q854" s="5">
        <f t="shared" si="53"/>
        <v>0</v>
      </c>
      <c r="R854" s="5">
        <v>0</v>
      </c>
      <c r="S854" s="5">
        <v>0</v>
      </c>
      <c r="T854" s="5">
        <v>0</v>
      </c>
      <c r="U854" s="5">
        <f t="shared" si="54"/>
        <v>886.55</v>
      </c>
      <c r="V854" s="5">
        <f t="shared" si="55"/>
        <v>886.55</v>
      </c>
      <c r="W854" s="5">
        <v>0</v>
      </c>
      <c r="X854" t="s">
        <v>24</v>
      </c>
    </row>
    <row r="855" spans="1:24" x14ac:dyDescent="0.2">
      <c r="A855" t="s">
        <v>0</v>
      </c>
      <c r="B855" t="s">
        <v>1</v>
      </c>
      <c r="C855" t="s">
        <v>2</v>
      </c>
      <c r="D855" t="s">
        <v>3</v>
      </c>
      <c r="E855" t="s">
        <v>4</v>
      </c>
      <c r="F855" t="s">
        <v>396</v>
      </c>
      <c r="G855" t="s">
        <v>397</v>
      </c>
      <c r="H855" t="s">
        <v>7</v>
      </c>
      <c r="I855" t="s">
        <v>8</v>
      </c>
      <c r="J855" t="s">
        <v>9</v>
      </c>
      <c r="K855" t="s">
        <v>25</v>
      </c>
      <c r="L855" t="s">
        <v>11</v>
      </c>
      <c r="M855" s="5">
        <v>5319.27</v>
      </c>
      <c r="N855" s="5">
        <v>0</v>
      </c>
      <c r="O855" s="5">
        <f t="shared" si="52"/>
        <v>5319.27</v>
      </c>
      <c r="P855" s="5">
        <v>959.33</v>
      </c>
      <c r="Q855" s="5">
        <f t="shared" si="53"/>
        <v>6278.6</v>
      </c>
      <c r="R855" s="5">
        <v>0</v>
      </c>
      <c r="S855" s="5">
        <v>4099.1099999999997</v>
      </c>
      <c r="T855" s="5">
        <v>4099.1099999999997</v>
      </c>
      <c r="U855" s="5">
        <f t="shared" si="54"/>
        <v>1220.1600000000008</v>
      </c>
      <c r="V855" s="5">
        <f t="shared" si="55"/>
        <v>1220.1600000000008</v>
      </c>
      <c r="W855" s="5">
        <v>2179.4899999999998</v>
      </c>
      <c r="X855" t="s">
        <v>26</v>
      </c>
    </row>
    <row r="856" spans="1:24" x14ac:dyDescent="0.2">
      <c r="A856" t="s">
        <v>0</v>
      </c>
      <c r="B856" t="s">
        <v>1</v>
      </c>
      <c r="C856" t="s">
        <v>2</v>
      </c>
      <c r="D856" t="s">
        <v>3</v>
      </c>
      <c r="E856" t="s">
        <v>4</v>
      </c>
      <c r="F856" t="s">
        <v>396</v>
      </c>
      <c r="G856" t="s">
        <v>397</v>
      </c>
      <c r="H856" t="s">
        <v>7</v>
      </c>
      <c r="I856" t="s">
        <v>8</v>
      </c>
      <c r="J856" t="s">
        <v>9</v>
      </c>
      <c r="K856" t="s">
        <v>27</v>
      </c>
      <c r="L856" t="s">
        <v>11</v>
      </c>
      <c r="M856" s="5">
        <v>5936.71</v>
      </c>
      <c r="N856" s="5">
        <v>0</v>
      </c>
      <c r="O856" s="5">
        <f t="shared" si="52"/>
        <v>5936.71</v>
      </c>
      <c r="P856" s="5">
        <v>3119.84</v>
      </c>
      <c r="Q856" s="5">
        <f t="shared" si="53"/>
        <v>9056.5499999999993</v>
      </c>
      <c r="R856" s="5">
        <v>0</v>
      </c>
      <c r="S856" s="5">
        <v>5071.67</v>
      </c>
      <c r="T856" s="5">
        <v>5071.67</v>
      </c>
      <c r="U856" s="5">
        <f t="shared" si="54"/>
        <v>865.04</v>
      </c>
      <c r="V856" s="5">
        <f t="shared" si="55"/>
        <v>865.04</v>
      </c>
      <c r="W856" s="5">
        <v>3984.88</v>
      </c>
      <c r="X856" t="s">
        <v>28</v>
      </c>
    </row>
    <row r="857" spans="1:24" x14ac:dyDescent="0.2">
      <c r="A857" t="s">
        <v>0</v>
      </c>
      <c r="B857" t="s">
        <v>1</v>
      </c>
      <c r="C857" t="s">
        <v>2</v>
      </c>
      <c r="D857" t="s">
        <v>3</v>
      </c>
      <c r="E857" t="s">
        <v>4</v>
      </c>
      <c r="F857" t="s">
        <v>396</v>
      </c>
      <c r="G857" t="s">
        <v>397</v>
      </c>
      <c r="H857" t="s">
        <v>7</v>
      </c>
      <c r="I857" t="s">
        <v>8</v>
      </c>
      <c r="J857" t="s">
        <v>9</v>
      </c>
      <c r="K857" t="s">
        <v>29</v>
      </c>
      <c r="L857" t="s">
        <v>11</v>
      </c>
      <c r="M857" s="5">
        <v>27525.55</v>
      </c>
      <c r="N857" s="5">
        <v>0</v>
      </c>
      <c r="O857" s="5">
        <f t="shared" si="52"/>
        <v>27525.55</v>
      </c>
      <c r="P857" s="5">
        <v>-6685.68</v>
      </c>
      <c r="Q857" s="5">
        <f t="shared" si="53"/>
        <v>20839.87</v>
      </c>
      <c r="R857" s="5">
        <v>0</v>
      </c>
      <c r="S857" s="5">
        <v>11953.9</v>
      </c>
      <c r="T857" s="5">
        <v>11953.9</v>
      </c>
      <c r="U857" s="5">
        <f t="shared" si="54"/>
        <v>15571.65</v>
      </c>
      <c r="V857" s="5">
        <f t="shared" si="55"/>
        <v>15571.65</v>
      </c>
      <c r="W857" s="5">
        <v>8885.9699999999993</v>
      </c>
      <c r="X857" t="s">
        <v>30</v>
      </c>
    </row>
    <row r="858" spans="1:24" x14ac:dyDescent="0.2">
      <c r="A858" t="s">
        <v>0</v>
      </c>
      <c r="B858" t="s">
        <v>1</v>
      </c>
      <c r="C858" t="s">
        <v>2</v>
      </c>
      <c r="D858" t="s">
        <v>3</v>
      </c>
      <c r="E858" t="s">
        <v>4</v>
      </c>
      <c r="F858" t="s">
        <v>396</v>
      </c>
      <c r="G858" t="s">
        <v>397</v>
      </c>
      <c r="H858" t="s">
        <v>7</v>
      </c>
      <c r="I858" t="s">
        <v>8</v>
      </c>
      <c r="J858" t="s">
        <v>9</v>
      </c>
      <c r="K858" t="s">
        <v>265</v>
      </c>
      <c r="L858" t="s">
        <v>11</v>
      </c>
      <c r="M858" s="5">
        <v>6516</v>
      </c>
      <c r="N858" s="5">
        <v>0</v>
      </c>
      <c r="O858" s="5">
        <f t="shared" si="52"/>
        <v>6516</v>
      </c>
      <c r="P858" s="5">
        <v>-6516</v>
      </c>
      <c r="Q858" s="5">
        <f t="shared" si="53"/>
        <v>0</v>
      </c>
      <c r="R858" s="5">
        <v>0</v>
      </c>
      <c r="S858" s="5">
        <v>0</v>
      </c>
      <c r="T858" s="5">
        <v>0</v>
      </c>
      <c r="U858" s="5">
        <f t="shared" si="54"/>
        <v>6516</v>
      </c>
      <c r="V858" s="5">
        <f t="shared" si="55"/>
        <v>6516</v>
      </c>
      <c r="W858" s="5">
        <v>0</v>
      </c>
      <c r="X858" t="s">
        <v>324</v>
      </c>
    </row>
    <row r="859" spans="1:24" x14ac:dyDescent="0.2">
      <c r="A859" t="s">
        <v>0</v>
      </c>
      <c r="B859" t="s">
        <v>1</v>
      </c>
      <c r="C859" t="s">
        <v>2</v>
      </c>
      <c r="D859" t="s">
        <v>3</v>
      </c>
      <c r="E859" t="s">
        <v>4</v>
      </c>
      <c r="F859" t="s">
        <v>396</v>
      </c>
      <c r="G859" t="s">
        <v>397</v>
      </c>
      <c r="H859" t="s">
        <v>7</v>
      </c>
      <c r="I859" t="s">
        <v>8</v>
      </c>
      <c r="J859" t="s">
        <v>9</v>
      </c>
      <c r="K859" t="s">
        <v>31</v>
      </c>
      <c r="L859" t="s">
        <v>11</v>
      </c>
      <c r="M859" s="5">
        <v>3027.59</v>
      </c>
      <c r="N859" s="5">
        <v>536</v>
      </c>
      <c r="O859" s="5">
        <f t="shared" si="52"/>
        <v>3563.59</v>
      </c>
      <c r="P859" s="5">
        <v>-910.32</v>
      </c>
      <c r="Q859" s="5">
        <f t="shared" si="53"/>
        <v>2653.27</v>
      </c>
      <c r="R859" s="5">
        <v>0</v>
      </c>
      <c r="S859" s="5">
        <v>2652.84</v>
      </c>
      <c r="T859" s="5">
        <v>2652.84</v>
      </c>
      <c r="U859" s="5">
        <f t="shared" si="54"/>
        <v>910.75</v>
      </c>
      <c r="V859" s="5">
        <f t="shared" si="55"/>
        <v>910.75</v>
      </c>
      <c r="W859" s="5">
        <v>0.43</v>
      </c>
      <c r="X859" t="s">
        <v>32</v>
      </c>
    </row>
    <row r="860" spans="1:24" x14ac:dyDescent="0.2">
      <c r="A860" t="s">
        <v>0</v>
      </c>
      <c r="B860" t="s">
        <v>1</v>
      </c>
      <c r="C860" t="s">
        <v>2</v>
      </c>
      <c r="D860" t="s">
        <v>3</v>
      </c>
      <c r="E860" t="s">
        <v>4</v>
      </c>
      <c r="F860" t="s">
        <v>396</v>
      </c>
      <c r="G860" t="s">
        <v>397</v>
      </c>
      <c r="H860" t="s">
        <v>7</v>
      </c>
      <c r="I860" t="s">
        <v>8</v>
      </c>
      <c r="J860" t="s">
        <v>9</v>
      </c>
      <c r="K860" t="s">
        <v>33</v>
      </c>
      <c r="L860" t="s">
        <v>11</v>
      </c>
      <c r="M860" s="5">
        <v>16555.189999999999</v>
      </c>
      <c r="N860" s="5">
        <v>727.3</v>
      </c>
      <c r="O860" s="5">
        <f t="shared" si="52"/>
        <v>17282.489999999998</v>
      </c>
      <c r="P860" s="5">
        <v>9464.74</v>
      </c>
      <c r="Q860" s="5">
        <f t="shared" si="53"/>
        <v>26747.229999999996</v>
      </c>
      <c r="R860" s="5">
        <v>0</v>
      </c>
      <c r="S860" s="5">
        <v>17282.490000000002</v>
      </c>
      <c r="T860" s="5">
        <v>17282.490000000002</v>
      </c>
      <c r="U860" s="5">
        <f t="shared" si="54"/>
        <v>0</v>
      </c>
      <c r="V860" s="5">
        <f t="shared" si="55"/>
        <v>0</v>
      </c>
      <c r="W860" s="5">
        <v>9464.74</v>
      </c>
      <c r="X860" t="s">
        <v>34</v>
      </c>
    </row>
    <row r="861" spans="1:24" x14ac:dyDescent="0.2">
      <c r="A861" t="s">
        <v>0</v>
      </c>
      <c r="B861" t="s">
        <v>1</v>
      </c>
      <c r="C861" t="s">
        <v>2</v>
      </c>
      <c r="D861" t="s">
        <v>3</v>
      </c>
      <c r="E861" t="s">
        <v>4</v>
      </c>
      <c r="F861" t="s">
        <v>396</v>
      </c>
      <c r="G861" t="s">
        <v>397</v>
      </c>
      <c r="H861" t="s">
        <v>7</v>
      </c>
      <c r="I861" t="s">
        <v>8</v>
      </c>
      <c r="J861" t="s">
        <v>9</v>
      </c>
      <c r="K861" t="s">
        <v>35</v>
      </c>
      <c r="L861" t="s">
        <v>11</v>
      </c>
      <c r="M861" s="5">
        <v>155426.1</v>
      </c>
      <c r="N861" s="5">
        <v>0</v>
      </c>
      <c r="O861" s="5">
        <f t="shared" si="52"/>
        <v>155426.1</v>
      </c>
      <c r="P861" s="5">
        <v>-18503.349999999999</v>
      </c>
      <c r="Q861" s="5">
        <f t="shared" si="53"/>
        <v>136922.75</v>
      </c>
      <c r="R861" s="5">
        <v>0</v>
      </c>
      <c r="S861" s="5">
        <v>90561.13</v>
      </c>
      <c r="T861" s="5">
        <v>90561.13</v>
      </c>
      <c r="U861" s="5">
        <f t="shared" si="54"/>
        <v>64864.97</v>
      </c>
      <c r="V861" s="5">
        <f t="shared" si="55"/>
        <v>64864.97</v>
      </c>
      <c r="W861" s="5">
        <v>46361.62</v>
      </c>
      <c r="X861" t="s">
        <v>36</v>
      </c>
    </row>
    <row r="862" spans="1:24" x14ac:dyDescent="0.2">
      <c r="A862" t="s">
        <v>0</v>
      </c>
      <c r="B862" t="s">
        <v>1</v>
      </c>
      <c r="C862" t="s">
        <v>2</v>
      </c>
      <c r="D862" t="s">
        <v>3</v>
      </c>
      <c r="E862" t="s">
        <v>4</v>
      </c>
      <c r="F862" t="s">
        <v>396</v>
      </c>
      <c r="G862" t="s">
        <v>397</v>
      </c>
      <c r="H862" t="s">
        <v>7</v>
      </c>
      <c r="I862" t="s">
        <v>8</v>
      </c>
      <c r="J862" t="s">
        <v>9</v>
      </c>
      <c r="K862" t="s">
        <v>37</v>
      </c>
      <c r="L862" t="s">
        <v>11</v>
      </c>
      <c r="M862" s="5">
        <v>102972.76</v>
      </c>
      <c r="N862" s="5">
        <v>0</v>
      </c>
      <c r="O862" s="5">
        <f t="shared" si="52"/>
        <v>102972.76</v>
      </c>
      <c r="P862" s="5">
        <v>-23489.51</v>
      </c>
      <c r="Q862" s="5">
        <f t="shared" si="53"/>
        <v>79483.25</v>
      </c>
      <c r="R862" s="5">
        <v>0</v>
      </c>
      <c r="S862" s="5">
        <v>52830.17</v>
      </c>
      <c r="T862" s="5">
        <v>52830.17</v>
      </c>
      <c r="U862" s="5">
        <f t="shared" si="54"/>
        <v>50142.59</v>
      </c>
      <c r="V862" s="5">
        <f t="shared" si="55"/>
        <v>50142.59</v>
      </c>
      <c r="W862" s="5">
        <v>26653.08</v>
      </c>
      <c r="X862" t="s">
        <v>38</v>
      </c>
    </row>
    <row r="863" spans="1:24" x14ac:dyDescent="0.2">
      <c r="A863" t="s">
        <v>0</v>
      </c>
      <c r="B863" t="s">
        <v>1</v>
      </c>
      <c r="C863" t="s">
        <v>2</v>
      </c>
      <c r="D863" t="s">
        <v>3</v>
      </c>
      <c r="E863" t="s">
        <v>4</v>
      </c>
      <c r="F863" t="s">
        <v>396</v>
      </c>
      <c r="G863" t="s">
        <v>397</v>
      </c>
      <c r="H863" t="s">
        <v>7</v>
      </c>
      <c r="I863" t="s">
        <v>8</v>
      </c>
      <c r="J863" t="s">
        <v>9</v>
      </c>
      <c r="K863" t="s">
        <v>39</v>
      </c>
      <c r="L863" t="s">
        <v>11</v>
      </c>
      <c r="M863" s="5">
        <v>13179.35</v>
      </c>
      <c r="N863" s="5">
        <v>-550</v>
      </c>
      <c r="O863" s="5">
        <f t="shared" si="52"/>
        <v>12629.35</v>
      </c>
      <c r="P863" s="5">
        <v>0</v>
      </c>
      <c r="Q863" s="5">
        <f t="shared" si="53"/>
        <v>12629.35</v>
      </c>
      <c r="R863" s="5">
        <v>0</v>
      </c>
      <c r="S863" s="5">
        <v>1130.7</v>
      </c>
      <c r="T863" s="5">
        <v>1130.7</v>
      </c>
      <c r="U863" s="5">
        <f t="shared" si="54"/>
        <v>11498.65</v>
      </c>
      <c r="V863" s="5">
        <f t="shared" si="55"/>
        <v>11498.65</v>
      </c>
      <c r="W863" s="5">
        <v>11498.65</v>
      </c>
      <c r="X863" t="s">
        <v>40</v>
      </c>
    </row>
    <row r="864" spans="1:24" x14ac:dyDescent="0.2">
      <c r="A864" t="s">
        <v>0</v>
      </c>
      <c r="B864" t="s">
        <v>1</v>
      </c>
      <c r="C864" t="s">
        <v>2</v>
      </c>
      <c r="D864" t="s">
        <v>3</v>
      </c>
      <c r="E864" t="s">
        <v>4</v>
      </c>
      <c r="F864" t="s">
        <v>396</v>
      </c>
      <c r="G864" t="s">
        <v>397</v>
      </c>
      <c r="H864" t="s">
        <v>7</v>
      </c>
      <c r="I864" t="s">
        <v>41</v>
      </c>
      <c r="J864" t="s">
        <v>42</v>
      </c>
      <c r="K864" t="s">
        <v>43</v>
      </c>
      <c r="L864" t="s">
        <v>44</v>
      </c>
      <c r="M864" s="5">
        <v>12000</v>
      </c>
      <c r="N864" s="5">
        <v>0</v>
      </c>
      <c r="O864" s="5">
        <f t="shared" si="52"/>
        <v>12000</v>
      </c>
      <c r="P864" s="5">
        <v>0</v>
      </c>
      <c r="Q864" s="5">
        <f t="shared" si="53"/>
        <v>12000</v>
      </c>
      <c r="R864" s="5">
        <v>0</v>
      </c>
      <c r="S864" s="5">
        <v>12000</v>
      </c>
      <c r="T864" s="5">
        <v>7414.15</v>
      </c>
      <c r="U864" s="5">
        <f t="shared" si="54"/>
        <v>0</v>
      </c>
      <c r="V864" s="5">
        <f t="shared" si="55"/>
        <v>4585.8500000000004</v>
      </c>
      <c r="W864" s="5">
        <v>0</v>
      </c>
      <c r="X864" t="s">
        <v>45</v>
      </c>
    </row>
    <row r="865" spans="1:24" x14ac:dyDescent="0.2">
      <c r="A865" t="s">
        <v>0</v>
      </c>
      <c r="B865" t="s">
        <v>1</v>
      </c>
      <c r="C865" t="s">
        <v>2</v>
      </c>
      <c r="D865" t="s">
        <v>3</v>
      </c>
      <c r="E865" t="s">
        <v>4</v>
      </c>
      <c r="F865" t="s">
        <v>396</v>
      </c>
      <c r="G865" t="s">
        <v>397</v>
      </c>
      <c r="H865" t="s">
        <v>7</v>
      </c>
      <c r="I865" t="s">
        <v>41</v>
      </c>
      <c r="J865" t="s">
        <v>42</v>
      </c>
      <c r="K865" t="s">
        <v>46</v>
      </c>
      <c r="L865" t="s">
        <v>44</v>
      </c>
      <c r="M865" s="5">
        <v>17000</v>
      </c>
      <c r="N865" s="5">
        <v>0</v>
      </c>
      <c r="O865" s="5">
        <f t="shared" si="52"/>
        <v>17000</v>
      </c>
      <c r="P865" s="5">
        <v>0</v>
      </c>
      <c r="Q865" s="5">
        <f t="shared" si="53"/>
        <v>17000</v>
      </c>
      <c r="R865" s="5">
        <v>0</v>
      </c>
      <c r="S865" s="5">
        <v>17000</v>
      </c>
      <c r="T865" s="5">
        <v>9516.4699999999993</v>
      </c>
      <c r="U865" s="5">
        <f t="shared" si="54"/>
        <v>0</v>
      </c>
      <c r="V865" s="5">
        <f t="shared" si="55"/>
        <v>7483.5300000000007</v>
      </c>
      <c r="W865" s="5">
        <v>0</v>
      </c>
      <c r="X865" t="s">
        <v>47</v>
      </c>
    </row>
    <row r="866" spans="1:24" x14ac:dyDescent="0.2">
      <c r="A866" t="s">
        <v>0</v>
      </c>
      <c r="B866" t="s">
        <v>1</v>
      </c>
      <c r="C866" t="s">
        <v>2</v>
      </c>
      <c r="D866" t="s">
        <v>3</v>
      </c>
      <c r="E866" t="s">
        <v>4</v>
      </c>
      <c r="F866" t="s">
        <v>396</v>
      </c>
      <c r="G866" t="s">
        <v>397</v>
      </c>
      <c r="H866" t="s">
        <v>7</v>
      </c>
      <c r="I866" t="s">
        <v>41</v>
      </c>
      <c r="J866" t="s">
        <v>42</v>
      </c>
      <c r="K866" t="s">
        <v>48</v>
      </c>
      <c r="L866" t="s">
        <v>44</v>
      </c>
      <c r="M866" s="5">
        <v>6000</v>
      </c>
      <c r="N866" s="5">
        <v>0</v>
      </c>
      <c r="O866" s="5">
        <f t="shared" si="52"/>
        <v>6000</v>
      </c>
      <c r="P866" s="5">
        <v>0</v>
      </c>
      <c r="Q866" s="5">
        <f t="shared" si="53"/>
        <v>6000</v>
      </c>
      <c r="R866" s="5">
        <v>0</v>
      </c>
      <c r="S866" s="5">
        <v>6000</v>
      </c>
      <c r="T866" s="5">
        <v>2537.1799999999998</v>
      </c>
      <c r="U866" s="5">
        <f t="shared" si="54"/>
        <v>0</v>
      </c>
      <c r="V866" s="5">
        <f t="shared" si="55"/>
        <v>3462.82</v>
      </c>
      <c r="W866" s="5">
        <v>0</v>
      </c>
      <c r="X866" t="s">
        <v>49</v>
      </c>
    </row>
    <row r="867" spans="1:24" x14ac:dyDescent="0.2">
      <c r="A867" t="s">
        <v>0</v>
      </c>
      <c r="B867" t="s">
        <v>1</v>
      </c>
      <c r="C867" t="s">
        <v>2</v>
      </c>
      <c r="D867" t="s">
        <v>3</v>
      </c>
      <c r="E867" t="s">
        <v>4</v>
      </c>
      <c r="F867" t="s">
        <v>396</v>
      </c>
      <c r="G867" t="s">
        <v>397</v>
      </c>
      <c r="H867" t="s">
        <v>7</v>
      </c>
      <c r="I867" t="s">
        <v>41</v>
      </c>
      <c r="J867" t="s">
        <v>42</v>
      </c>
      <c r="K867" t="s">
        <v>50</v>
      </c>
      <c r="L867" t="s">
        <v>44</v>
      </c>
      <c r="M867" s="5">
        <v>60000</v>
      </c>
      <c r="N867" s="5">
        <v>0</v>
      </c>
      <c r="O867" s="5">
        <f t="shared" si="52"/>
        <v>60000</v>
      </c>
      <c r="P867" s="5">
        <v>0</v>
      </c>
      <c r="Q867" s="5">
        <f t="shared" si="53"/>
        <v>60000</v>
      </c>
      <c r="R867" s="5">
        <v>2095.3200000000002</v>
      </c>
      <c r="S867" s="5">
        <v>57904.68</v>
      </c>
      <c r="T867" s="5">
        <v>0</v>
      </c>
      <c r="U867" s="5">
        <f t="shared" si="54"/>
        <v>2095.3199999999997</v>
      </c>
      <c r="V867" s="5">
        <f t="shared" si="55"/>
        <v>60000</v>
      </c>
      <c r="W867" s="5">
        <v>0</v>
      </c>
      <c r="X867" t="s">
        <v>51</v>
      </c>
    </row>
    <row r="868" spans="1:24" x14ac:dyDescent="0.2">
      <c r="A868" t="s">
        <v>0</v>
      </c>
      <c r="B868" t="s">
        <v>1</v>
      </c>
      <c r="C868" t="s">
        <v>2</v>
      </c>
      <c r="D868" t="s">
        <v>3</v>
      </c>
      <c r="E868" t="s">
        <v>4</v>
      </c>
      <c r="F868" t="s">
        <v>396</v>
      </c>
      <c r="G868" t="s">
        <v>397</v>
      </c>
      <c r="H868" t="s">
        <v>7</v>
      </c>
      <c r="I868" t="s">
        <v>41</v>
      </c>
      <c r="J868" t="s">
        <v>42</v>
      </c>
      <c r="K868" t="s">
        <v>56</v>
      </c>
      <c r="L868" t="s">
        <v>44</v>
      </c>
      <c r="M868" s="5">
        <v>211000</v>
      </c>
      <c r="N868" s="5">
        <v>0</v>
      </c>
      <c r="O868" s="5">
        <f t="shared" si="52"/>
        <v>211000</v>
      </c>
      <c r="P868" s="5">
        <v>0</v>
      </c>
      <c r="Q868" s="5">
        <f t="shared" si="53"/>
        <v>211000</v>
      </c>
      <c r="R868" s="5">
        <v>13881.12</v>
      </c>
      <c r="S868" s="5">
        <v>197118.88</v>
      </c>
      <c r="T868" s="5">
        <v>32853.14</v>
      </c>
      <c r="U868" s="5">
        <f t="shared" si="54"/>
        <v>13881.119999999995</v>
      </c>
      <c r="V868" s="5">
        <f t="shared" si="55"/>
        <v>178146.86</v>
      </c>
      <c r="W868" s="5">
        <v>0</v>
      </c>
      <c r="X868" t="s">
        <v>57</v>
      </c>
    </row>
    <row r="869" spans="1:24" x14ac:dyDescent="0.2">
      <c r="A869" t="s">
        <v>0</v>
      </c>
      <c r="B869" t="s">
        <v>1</v>
      </c>
      <c r="C869" t="s">
        <v>2</v>
      </c>
      <c r="D869" t="s">
        <v>3</v>
      </c>
      <c r="E869" t="s">
        <v>4</v>
      </c>
      <c r="F869" t="s">
        <v>396</v>
      </c>
      <c r="G869" t="s">
        <v>397</v>
      </c>
      <c r="H869" t="s">
        <v>7</v>
      </c>
      <c r="I869" t="s">
        <v>41</v>
      </c>
      <c r="J869" t="s">
        <v>42</v>
      </c>
      <c r="K869" t="s">
        <v>58</v>
      </c>
      <c r="L869" t="s">
        <v>44</v>
      </c>
      <c r="M869" s="5">
        <v>82000</v>
      </c>
      <c r="N869" s="5">
        <v>0</v>
      </c>
      <c r="O869" s="5">
        <f t="shared" si="52"/>
        <v>82000</v>
      </c>
      <c r="P869" s="5">
        <v>0</v>
      </c>
      <c r="Q869" s="5">
        <f t="shared" si="53"/>
        <v>82000</v>
      </c>
      <c r="R869" s="5">
        <v>10.49</v>
      </c>
      <c r="S869" s="5">
        <v>81989.509999999995</v>
      </c>
      <c r="T869" s="5">
        <v>13664.92</v>
      </c>
      <c r="U869" s="5">
        <f t="shared" si="54"/>
        <v>10.490000000005239</v>
      </c>
      <c r="V869" s="5">
        <f t="shared" si="55"/>
        <v>68335.08</v>
      </c>
      <c r="W869" s="5">
        <v>0</v>
      </c>
      <c r="X869" t="s">
        <v>59</v>
      </c>
    </row>
    <row r="870" spans="1:24" x14ac:dyDescent="0.2">
      <c r="A870" t="s">
        <v>0</v>
      </c>
      <c r="B870" t="s">
        <v>1</v>
      </c>
      <c r="C870" t="s">
        <v>2</v>
      </c>
      <c r="D870" t="s">
        <v>3</v>
      </c>
      <c r="E870" t="s">
        <v>4</v>
      </c>
      <c r="F870" t="s">
        <v>396</v>
      </c>
      <c r="G870" t="s">
        <v>397</v>
      </c>
      <c r="H870" t="s">
        <v>7</v>
      </c>
      <c r="I870" t="s">
        <v>41</v>
      </c>
      <c r="J870" t="s">
        <v>42</v>
      </c>
      <c r="K870" t="s">
        <v>60</v>
      </c>
      <c r="L870" t="s">
        <v>44</v>
      </c>
      <c r="M870" s="5">
        <v>2000</v>
      </c>
      <c r="N870" s="5">
        <v>0</v>
      </c>
      <c r="O870" s="5">
        <f t="shared" si="52"/>
        <v>2000</v>
      </c>
      <c r="P870" s="5">
        <v>0</v>
      </c>
      <c r="Q870" s="5">
        <f t="shared" si="53"/>
        <v>2000</v>
      </c>
      <c r="R870" s="5">
        <v>212.48</v>
      </c>
      <c r="S870" s="5">
        <v>1787.52</v>
      </c>
      <c r="T870" s="5">
        <v>0</v>
      </c>
      <c r="U870" s="5">
        <f t="shared" si="54"/>
        <v>212.48000000000002</v>
      </c>
      <c r="V870" s="5">
        <f t="shared" si="55"/>
        <v>2000</v>
      </c>
      <c r="W870" s="5">
        <v>0</v>
      </c>
      <c r="X870" t="s">
        <v>61</v>
      </c>
    </row>
    <row r="871" spans="1:24" x14ac:dyDescent="0.2">
      <c r="A871" t="s">
        <v>0</v>
      </c>
      <c r="B871" t="s">
        <v>1</v>
      </c>
      <c r="C871" t="s">
        <v>2</v>
      </c>
      <c r="D871" t="s">
        <v>3</v>
      </c>
      <c r="E871" t="s">
        <v>4</v>
      </c>
      <c r="F871" t="s">
        <v>396</v>
      </c>
      <c r="G871" t="s">
        <v>397</v>
      </c>
      <c r="H871" t="s">
        <v>7</v>
      </c>
      <c r="I871" t="s">
        <v>41</v>
      </c>
      <c r="J871" t="s">
        <v>42</v>
      </c>
      <c r="K871" t="s">
        <v>62</v>
      </c>
      <c r="L871" t="s">
        <v>44</v>
      </c>
      <c r="M871" s="5">
        <v>100000</v>
      </c>
      <c r="N871" s="5">
        <v>-27086.74</v>
      </c>
      <c r="O871" s="5">
        <f t="shared" si="52"/>
        <v>72913.259999999995</v>
      </c>
      <c r="P871" s="5">
        <v>0</v>
      </c>
      <c r="Q871" s="5">
        <f t="shared" si="53"/>
        <v>72913.259999999995</v>
      </c>
      <c r="R871" s="5">
        <v>0</v>
      </c>
      <c r="S871" s="5">
        <v>0</v>
      </c>
      <c r="T871" s="5">
        <v>0</v>
      </c>
      <c r="U871" s="5">
        <f t="shared" si="54"/>
        <v>72913.259999999995</v>
      </c>
      <c r="V871" s="5">
        <f t="shared" si="55"/>
        <v>72913.259999999995</v>
      </c>
      <c r="W871" s="5">
        <v>72913.259999999995</v>
      </c>
      <c r="X871" t="s">
        <v>63</v>
      </c>
    </row>
    <row r="872" spans="1:24" x14ac:dyDescent="0.2">
      <c r="A872" t="s">
        <v>0</v>
      </c>
      <c r="B872" t="s">
        <v>1</v>
      </c>
      <c r="C872" t="s">
        <v>2</v>
      </c>
      <c r="D872" t="s">
        <v>3</v>
      </c>
      <c r="E872" t="s">
        <v>4</v>
      </c>
      <c r="F872" t="s">
        <v>396</v>
      </c>
      <c r="G872" t="s">
        <v>397</v>
      </c>
      <c r="H872" t="s">
        <v>7</v>
      </c>
      <c r="I872" t="s">
        <v>41</v>
      </c>
      <c r="J872" t="s">
        <v>42</v>
      </c>
      <c r="K872" t="s">
        <v>66</v>
      </c>
      <c r="L872" t="s">
        <v>44</v>
      </c>
      <c r="M872" s="5">
        <v>0</v>
      </c>
      <c r="N872" s="5">
        <v>18836.599999999999</v>
      </c>
      <c r="O872" s="5">
        <f t="shared" si="52"/>
        <v>18836.599999999999</v>
      </c>
      <c r="P872" s="5">
        <v>0</v>
      </c>
      <c r="Q872" s="5">
        <f t="shared" si="53"/>
        <v>18836.599999999999</v>
      </c>
      <c r="R872" s="5">
        <v>0</v>
      </c>
      <c r="S872" s="5">
        <v>0</v>
      </c>
      <c r="T872" s="5">
        <v>0</v>
      </c>
      <c r="U872" s="5">
        <f t="shared" si="54"/>
        <v>18836.599999999999</v>
      </c>
      <c r="V872" s="5">
        <f t="shared" si="55"/>
        <v>18836.599999999999</v>
      </c>
      <c r="W872" s="5">
        <v>18836.599999999999</v>
      </c>
      <c r="X872" t="s">
        <v>67</v>
      </c>
    </row>
    <row r="873" spans="1:24" x14ac:dyDescent="0.2">
      <c r="A873" t="s">
        <v>0</v>
      </c>
      <c r="B873" t="s">
        <v>1</v>
      </c>
      <c r="C873" t="s">
        <v>2</v>
      </c>
      <c r="D873" t="s">
        <v>3</v>
      </c>
      <c r="E873" t="s">
        <v>4</v>
      </c>
      <c r="F873" t="s">
        <v>396</v>
      </c>
      <c r="G873" t="s">
        <v>397</v>
      </c>
      <c r="H873" t="s">
        <v>7</v>
      </c>
      <c r="I873" t="s">
        <v>41</v>
      </c>
      <c r="J873" t="s">
        <v>42</v>
      </c>
      <c r="K873" t="s">
        <v>372</v>
      </c>
      <c r="L873" t="s">
        <v>44</v>
      </c>
      <c r="M873" s="5">
        <v>47000</v>
      </c>
      <c r="N873" s="5">
        <v>4386.74</v>
      </c>
      <c r="O873" s="5">
        <f t="shared" si="52"/>
        <v>51386.74</v>
      </c>
      <c r="P873" s="5">
        <v>0</v>
      </c>
      <c r="Q873" s="5">
        <f t="shared" si="53"/>
        <v>51386.74</v>
      </c>
      <c r="R873" s="5">
        <v>0</v>
      </c>
      <c r="S873" s="5">
        <v>49380</v>
      </c>
      <c r="T873" s="5">
        <v>42880.88</v>
      </c>
      <c r="U873" s="5">
        <f t="shared" si="54"/>
        <v>2006.739999999998</v>
      </c>
      <c r="V873" s="5">
        <f t="shared" si="55"/>
        <v>8505.86</v>
      </c>
      <c r="W873" s="5">
        <v>2006.74</v>
      </c>
      <c r="X873" t="s">
        <v>373</v>
      </c>
    </row>
    <row r="874" spans="1:24" x14ac:dyDescent="0.2">
      <c r="A874" t="s">
        <v>0</v>
      </c>
      <c r="B874" t="s">
        <v>1</v>
      </c>
      <c r="C874" t="s">
        <v>2</v>
      </c>
      <c r="D874" t="s">
        <v>3</v>
      </c>
      <c r="E874" t="s">
        <v>4</v>
      </c>
      <c r="F874" t="s">
        <v>396</v>
      </c>
      <c r="G874" t="s">
        <v>397</v>
      </c>
      <c r="H874" t="s">
        <v>7</v>
      </c>
      <c r="I874" t="s">
        <v>41</v>
      </c>
      <c r="J874" t="s">
        <v>42</v>
      </c>
      <c r="K874" t="s">
        <v>68</v>
      </c>
      <c r="L874" t="s">
        <v>44</v>
      </c>
      <c r="M874" s="5">
        <v>113000</v>
      </c>
      <c r="N874" s="5">
        <v>-18836.599999999999</v>
      </c>
      <c r="O874" s="5">
        <f t="shared" si="52"/>
        <v>94163.4</v>
      </c>
      <c r="P874" s="5">
        <v>0</v>
      </c>
      <c r="Q874" s="5">
        <f t="shared" si="53"/>
        <v>94163.4</v>
      </c>
      <c r="R874" s="5">
        <v>33885.629999999997</v>
      </c>
      <c r="S874" s="5">
        <v>60277.77</v>
      </c>
      <c r="T874" s="5">
        <v>0</v>
      </c>
      <c r="U874" s="5">
        <f t="shared" si="54"/>
        <v>33885.629999999997</v>
      </c>
      <c r="V874" s="5">
        <f t="shared" si="55"/>
        <v>94163.4</v>
      </c>
      <c r="W874" s="5">
        <v>0</v>
      </c>
      <c r="X874" t="s">
        <v>69</v>
      </c>
    </row>
    <row r="875" spans="1:24" x14ac:dyDescent="0.2">
      <c r="A875" t="s">
        <v>0</v>
      </c>
      <c r="B875" t="s">
        <v>1</v>
      </c>
      <c r="C875" t="s">
        <v>2</v>
      </c>
      <c r="D875" t="s">
        <v>3</v>
      </c>
      <c r="E875" t="s">
        <v>4</v>
      </c>
      <c r="F875" t="s">
        <v>396</v>
      </c>
      <c r="G875" t="s">
        <v>397</v>
      </c>
      <c r="H875" t="s">
        <v>7</v>
      </c>
      <c r="I875" t="s">
        <v>41</v>
      </c>
      <c r="J875" t="s">
        <v>42</v>
      </c>
      <c r="K875" t="s">
        <v>70</v>
      </c>
      <c r="L875" t="s">
        <v>44</v>
      </c>
      <c r="M875" s="5">
        <v>3000</v>
      </c>
      <c r="N875" s="5">
        <v>2700</v>
      </c>
      <c r="O875" s="5">
        <f t="shared" si="52"/>
        <v>5700</v>
      </c>
      <c r="P875" s="5">
        <v>0</v>
      </c>
      <c r="Q875" s="5">
        <f t="shared" si="53"/>
        <v>5700</v>
      </c>
      <c r="R875" s="5">
        <v>0</v>
      </c>
      <c r="S875" s="5">
        <v>0</v>
      </c>
      <c r="T875" s="5">
        <v>0</v>
      </c>
      <c r="U875" s="5">
        <f t="shared" si="54"/>
        <v>5700</v>
      </c>
      <c r="V875" s="5">
        <f t="shared" si="55"/>
        <v>5700</v>
      </c>
      <c r="W875" s="5">
        <v>5700</v>
      </c>
      <c r="X875" t="s">
        <v>71</v>
      </c>
    </row>
    <row r="876" spans="1:24" x14ac:dyDescent="0.2">
      <c r="A876" t="s">
        <v>0</v>
      </c>
      <c r="B876" t="s">
        <v>1</v>
      </c>
      <c r="C876" t="s">
        <v>2</v>
      </c>
      <c r="D876" t="s">
        <v>3</v>
      </c>
      <c r="E876" t="s">
        <v>4</v>
      </c>
      <c r="F876" t="s">
        <v>396</v>
      </c>
      <c r="G876" t="s">
        <v>397</v>
      </c>
      <c r="H876" t="s">
        <v>7</v>
      </c>
      <c r="I876" t="s">
        <v>41</v>
      </c>
      <c r="J876" t="s">
        <v>42</v>
      </c>
      <c r="K876" t="s">
        <v>74</v>
      </c>
      <c r="L876" t="s">
        <v>44</v>
      </c>
      <c r="M876" s="5">
        <v>8400</v>
      </c>
      <c r="N876" s="5">
        <v>0</v>
      </c>
      <c r="O876" s="5">
        <f t="shared" si="52"/>
        <v>8400</v>
      </c>
      <c r="P876" s="5">
        <v>0</v>
      </c>
      <c r="Q876" s="5">
        <f t="shared" si="53"/>
        <v>8400</v>
      </c>
      <c r="R876" s="5">
        <v>4200</v>
      </c>
      <c r="S876" s="5">
        <v>4200</v>
      </c>
      <c r="T876" s="5">
        <v>2987.48</v>
      </c>
      <c r="U876" s="5">
        <f t="shared" si="54"/>
        <v>4200</v>
      </c>
      <c r="V876" s="5">
        <f t="shared" si="55"/>
        <v>5412.52</v>
      </c>
      <c r="W876" s="5">
        <v>0</v>
      </c>
      <c r="X876" t="s">
        <v>75</v>
      </c>
    </row>
    <row r="877" spans="1:24" x14ac:dyDescent="0.2">
      <c r="A877" t="s">
        <v>0</v>
      </c>
      <c r="B877" t="s">
        <v>1</v>
      </c>
      <c r="C877" t="s">
        <v>2</v>
      </c>
      <c r="D877" t="s">
        <v>3</v>
      </c>
      <c r="E877" t="s">
        <v>4</v>
      </c>
      <c r="F877" t="s">
        <v>396</v>
      </c>
      <c r="G877" t="s">
        <v>397</v>
      </c>
      <c r="H877" t="s">
        <v>7</v>
      </c>
      <c r="I877" t="s">
        <v>41</v>
      </c>
      <c r="J877" t="s">
        <v>42</v>
      </c>
      <c r="K877" t="s">
        <v>76</v>
      </c>
      <c r="L877" t="s">
        <v>44</v>
      </c>
      <c r="M877" s="5">
        <v>2000</v>
      </c>
      <c r="N877" s="5">
        <v>0</v>
      </c>
      <c r="O877" s="5">
        <f t="shared" si="52"/>
        <v>2000</v>
      </c>
      <c r="P877" s="5">
        <v>0</v>
      </c>
      <c r="Q877" s="5">
        <f t="shared" si="53"/>
        <v>2000</v>
      </c>
      <c r="R877" s="5">
        <v>0</v>
      </c>
      <c r="S877" s="5">
        <v>0</v>
      </c>
      <c r="T877" s="5">
        <v>0</v>
      </c>
      <c r="U877" s="5">
        <f t="shared" si="54"/>
        <v>2000</v>
      </c>
      <c r="V877" s="5">
        <f t="shared" si="55"/>
        <v>2000</v>
      </c>
      <c r="W877" s="5">
        <v>2000</v>
      </c>
      <c r="X877" t="s">
        <v>77</v>
      </c>
    </row>
    <row r="878" spans="1:24" x14ac:dyDescent="0.2">
      <c r="A878" t="s">
        <v>0</v>
      </c>
      <c r="B878" t="s">
        <v>1</v>
      </c>
      <c r="C878" t="s">
        <v>2</v>
      </c>
      <c r="D878" t="s">
        <v>3</v>
      </c>
      <c r="E878" t="s">
        <v>4</v>
      </c>
      <c r="F878" t="s">
        <v>396</v>
      </c>
      <c r="G878" t="s">
        <v>397</v>
      </c>
      <c r="H878" t="s">
        <v>7</v>
      </c>
      <c r="I878" t="s">
        <v>41</v>
      </c>
      <c r="J878" t="s">
        <v>42</v>
      </c>
      <c r="K878" t="s">
        <v>78</v>
      </c>
      <c r="L878" t="s">
        <v>44</v>
      </c>
      <c r="M878" s="5">
        <v>1000</v>
      </c>
      <c r="N878" s="5">
        <v>0</v>
      </c>
      <c r="O878" s="5">
        <f t="shared" si="52"/>
        <v>1000</v>
      </c>
      <c r="P878" s="5">
        <v>0</v>
      </c>
      <c r="Q878" s="5">
        <f t="shared" si="53"/>
        <v>1000</v>
      </c>
      <c r="R878" s="5">
        <v>1.2</v>
      </c>
      <c r="S878" s="5">
        <v>268.8</v>
      </c>
      <c r="T878" s="5">
        <v>0</v>
      </c>
      <c r="U878" s="5">
        <f t="shared" si="54"/>
        <v>731.2</v>
      </c>
      <c r="V878" s="5">
        <f t="shared" si="55"/>
        <v>1000</v>
      </c>
      <c r="W878" s="5">
        <v>730</v>
      </c>
      <c r="X878" t="s">
        <v>79</v>
      </c>
    </row>
    <row r="879" spans="1:24" x14ac:dyDescent="0.2">
      <c r="A879" t="s">
        <v>0</v>
      </c>
      <c r="B879" t="s">
        <v>1</v>
      </c>
      <c r="C879" t="s">
        <v>2</v>
      </c>
      <c r="D879" t="s">
        <v>3</v>
      </c>
      <c r="E879" t="s">
        <v>4</v>
      </c>
      <c r="F879" t="s">
        <v>396</v>
      </c>
      <c r="G879" t="s">
        <v>397</v>
      </c>
      <c r="H879" t="s">
        <v>7</v>
      </c>
      <c r="I879" t="s">
        <v>41</v>
      </c>
      <c r="J879" t="s">
        <v>42</v>
      </c>
      <c r="K879" t="s">
        <v>82</v>
      </c>
      <c r="L879" t="s">
        <v>44</v>
      </c>
      <c r="M879" s="5">
        <v>0</v>
      </c>
      <c r="N879" s="5">
        <v>20000</v>
      </c>
      <c r="O879" s="5">
        <f t="shared" si="52"/>
        <v>20000</v>
      </c>
      <c r="P879" s="5">
        <v>0</v>
      </c>
      <c r="Q879" s="5">
        <f t="shared" si="53"/>
        <v>20000</v>
      </c>
      <c r="R879" s="5">
        <v>0</v>
      </c>
      <c r="S879" s="5">
        <v>0</v>
      </c>
      <c r="T879" s="5">
        <v>0</v>
      </c>
      <c r="U879" s="5">
        <f t="shared" si="54"/>
        <v>20000</v>
      </c>
      <c r="V879" s="5">
        <f t="shared" si="55"/>
        <v>20000</v>
      </c>
      <c r="W879" s="5">
        <v>20000</v>
      </c>
      <c r="X879" t="s">
        <v>83</v>
      </c>
    </row>
    <row r="880" spans="1:24" x14ac:dyDescent="0.2">
      <c r="A880" t="s">
        <v>0</v>
      </c>
      <c r="B880" t="s">
        <v>1</v>
      </c>
      <c r="C880" t="s">
        <v>2</v>
      </c>
      <c r="D880" t="s">
        <v>3</v>
      </c>
      <c r="E880" t="s">
        <v>4</v>
      </c>
      <c r="F880" t="s">
        <v>396</v>
      </c>
      <c r="G880" t="s">
        <v>397</v>
      </c>
      <c r="H880" t="s">
        <v>7</v>
      </c>
      <c r="I880" t="s">
        <v>41</v>
      </c>
      <c r="J880" t="s">
        <v>90</v>
      </c>
      <c r="K880" t="s">
        <v>91</v>
      </c>
      <c r="L880" t="s">
        <v>44</v>
      </c>
      <c r="M880" s="5">
        <v>1000</v>
      </c>
      <c r="N880" s="5">
        <v>0</v>
      </c>
      <c r="O880" s="5">
        <f t="shared" si="52"/>
        <v>1000</v>
      </c>
      <c r="P880" s="5">
        <v>0</v>
      </c>
      <c r="Q880" s="5">
        <f t="shared" si="53"/>
        <v>1000</v>
      </c>
      <c r="R880" s="5">
        <v>0</v>
      </c>
      <c r="S880" s="5">
        <v>766.81</v>
      </c>
      <c r="T880" s="5">
        <v>766.81</v>
      </c>
      <c r="U880" s="5">
        <f t="shared" si="54"/>
        <v>233.19000000000005</v>
      </c>
      <c r="V880" s="5">
        <f t="shared" si="55"/>
        <v>233.19000000000005</v>
      </c>
      <c r="W880" s="5">
        <v>233.19</v>
      </c>
      <c r="X880" t="s">
        <v>92</v>
      </c>
    </row>
    <row r="881" spans="1:24" x14ac:dyDescent="0.2">
      <c r="A881" t="s">
        <v>0</v>
      </c>
      <c r="B881" t="s">
        <v>1</v>
      </c>
      <c r="C881" t="s">
        <v>2</v>
      </c>
      <c r="D881" t="s">
        <v>3</v>
      </c>
      <c r="E881" t="s">
        <v>4</v>
      </c>
      <c r="F881" t="s">
        <v>396</v>
      </c>
      <c r="G881" t="s">
        <v>397</v>
      </c>
      <c r="H881" t="s">
        <v>7</v>
      </c>
      <c r="I881" t="s">
        <v>41</v>
      </c>
      <c r="J881" t="s">
        <v>90</v>
      </c>
      <c r="K881" t="s">
        <v>93</v>
      </c>
      <c r="L881" t="s">
        <v>44</v>
      </c>
      <c r="M881" s="5">
        <v>100</v>
      </c>
      <c r="N881" s="5">
        <v>0</v>
      </c>
      <c r="O881" s="5">
        <f t="shared" si="52"/>
        <v>100</v>
      </c>
      <c r="P881" s="5">
        <v>0</v>
      </c>
      <c r="Q881" s="5">
        <f t="shared" si="53"/>
        <v>100</v>
      </c>
      <c r="R881" s="5">
        <v>0</v>
      </c>
      <c r="S881" s="5">
        <v>0</v>
      </c>
      <c r="T881" s="5">
        <v>0</v>
      </c>
      <c r="U881" s="5">
        <f t="shared" si="54"/>
        <v>100</v>
      </c>
      <c r="V881" s="5">
        <f t="shared" si="55"/>
        <v>100</v>
      </c>
      <c r="W881" s="5">
        <v>100</v>
      </c>
      <c r="X881" t="s">
        <v>94</v>
      </c>
    </row>
    <row r="882" spans="1:24" x14ac:dyDescent="0.2">
      <c r="A882" t="s">
        <v>0</v>
      </c>
      <c r="B882" t="s">
        <v>1</v>
      </c>
      <c r="C882" t="s">
        <v>2</v>
      </c>
      <c r="D882" t="s">
        <v>3</v>
      </c>
      <c r="E882" t="s">
        <v>4</v>
      </c>
      <c r="F882" t="s">
        <v>396</v>
      </c>
      <c r="G882" t="s">
        <v>397</v>
      </c>
      <c r="H882" t="s">
        <v>7</v>
      </c>
      <c r="I882" t="s">
        <v>41</v>
      </c>
      <c r="J882" t="s">
        <v>90</v>
      </c>
      <c r="K882" t="s">
        <v>310</v>
      </c>
      <c r="L882" t="s">
        <v>44</v>
      </c>
      <c r="M882" s="5">
        <v>30</v>
      </c>
      <c r="N882" s="5">
        <v>0</v>
      </c>
      <c r="O882" s="5">
        <f t="shared" si="52"/>
        <v>30</v>
      </c>
      <c r="P882" s="5">
        <v>0</v>
      </c>
      <c r="Q882" s="5">
        <f t="shared" si="53"/>
        <v>30</v>
      </c>
      <c r="R882" s="5">
        <v>0</v>
      </c>
      <c r="S882" s="5">
        <v>0</v>
      </c>
      <c r="T882" s="5">
        <v>0</v>
      </c>
      <c r="U882" s="5">
        <f t="shared" si="54"/>
        <v>30</v>
      </c>
      <c r="V882" s="5">
        <f t="shared" si="55"/>
        <v>30</v>
      </c>
      <c r="W882" s="5">
        <v>30</v>
      </c>
      <c r="X882" t="s">
        <v>311</v>
      </c>
    </row>
    <row r="883" spans="1:24" x14ac:dyDescent="0.2">
      <c r="A883" t="s">
        <v>0</v>
      </c>
      <c r="B883" t="s">
        <v>1</v>
      </c>
      <c r="C883" t="s">
        <v>2</v>
      </c>
      <c r="D883" t="s">
        <v>3</v>
      </c>
      <c r="E883" t="s">
        <v>4</v>
      </c>
      <c r="F883" t="s">
        <v>396</v>
      </c>
      <c r="G883" t="s">
        <v>397</v>
      </c>
      <c r="H883" t="s">
        <v>95</v>
      </c>
      <c r="I883" t="s">
        <v>148</v>
      </c>
      <c r="J883" t="s">
        <v>97</v>
      </c>
      <c r="K883" t="s">
        <v>98</v>
      </c>
      <c r="L883" t="s">
        <v>11</v>
      </c>
      <c r="M883" s="5">
        <v>1200</v>
      </c>
      <c r="N883" s="5">
        <v>0</v>
      </c>
      <c r="O883" s="5">
        <f t="shared" si="52"/>
        <v>1200</v>
      </c>
      <c r="P883" s="5">
        <v>0</v>
      </c>
      <c r="Q883" s="5">
        <f t="shared" si="53"/>
        <v>1200</v>
      </c>
      <c r="R883" s="5">
        <v>1200</v>
      </c>
      <c r="S883" s="5">
        <v>0</v>
      </c>
      <c r="T883" s="5">
        <v>0</v>
      </c>
      <c r="U883" s="5">
        <f t="shared" si="54"/>
        <v>1200</v>
      </c>
      <c r="V883" s="5">
        <f t="shared" si="55"/>
        <v>1200</v>
      </c>
      <c r="W883" s="5">
        <v>0</v>
      </c>
      <c r="X883" t="s">
        <v>99</v>
      </c>
    </row>
    <row r="884" spans="1:24" x14ac:dyDescent="0.2">
      <c r="A884" t="s">
        <v>0</v>
      </c>
      <c r="B884" t="s">
        <v>1</v>
      </c>
      <c r="C884" t="s">
        <v>2</v>
      </c>
      <c r="D884" t="s">
        <v>3</v>
      </c>
      <c r="E884" t="s">
        <v>4</v>
      </c>
      <c r="F884" t="s">
        <v>396</v>
      </c>
      <c r="G884" t="s">
        <v>397</v>
      </c>
      <c r="H884" t="s">
        <v>95</v>
      </c>
      <c r="I884" t="s">
        <v>148</v>
      </c>
      <c r="J884" t="s">
        <v>97</v>
      </c>
      <c r="K884" t="s">
        <v>100</v>
      </c>
      <c r="L884" t="s">
        <v>11</v>
      </c>
      <c r="M884" s="5">
        <v>405.82</v>
      </c>
      <c r="N884" s="5">
        <v>0</v>
      </c>
      <c r="O884" s="5">
        <f t="shared" si="52"/>
        <v>405.82</v>
      </c>
      <c r="P884" s="5">
        <v>0</v>
      </c>
      <c r="Q884" s="5">
        <f t="shared" si="53"/>
        <v>405.82</v>
      </c>
      <c r="R884" s="5">
        <v>0</v>
      </c>
      <c r="S884" s="5">
        <v>400</v>
      </c>
      <c r="T884" s="5">
        <v>400</v>
      </c>
      <c r="U884" s="5">
        <f t="shared" si="54"/>
        <v>5.8199999999999932</v>
      </c>
      <c r="V884" s="5">
        <f t="shared" si="55"/>
        <v>5.8199999999999932</v>
      </c>
      <c r="W884" s="5">
        <v>5.82</v>
      </c>
      <c r="X884" t="s">
        <v>101</v>
      </c>
    </row>
    <row r="885" spans="1:24" x14ac:dyDescent="0.2">
      <c r="A885" t="s">
        <v>0</v>
      </c>
      <c r="B885" t="s">
        <v>1</v>
      </c>
      <c r="C885" t="s">
        <v>2</v>
      </c>
      <c r="D885" t="s">
        <v>3</v>
      </c>
      <c r="E885" t="s">
        <v>4</v>
      </c>
      <c r="F885" t="s">
        <v>396</v>
      </c>
      <c r="G885" t="s">
        <v>397</v>
      </c>
      <c r="H885" t="s">
        <v>95</v>
      </c>
      <c r="I885" t="s">
        <v>148</v>
      </c>
      <c r="J885" t="s">
        <v>97</v>
      </c>
      <c r="K885" t="s">
        <v>104</v>
      </c>
      <c r="L885" t="s">
        <v>11</v>
      </c>
      <c r="M885" s="5">
        <v>14400</v>
      </c>
      <c r="N885" s="5">
        <v>0</v>
      </c>
      <c r="O885" s="5">
        <f t="shared" si="52"/>
        <v>14400</v>
      </c>
      <c r="P885" s="5">
        <v>0</v>
      </c>
      <c r="Q885" s="5">
        <f t="shared" si="53"/>
        <v>14400</v>
      </c>
      <c r="R885" s="5">
        <v>4800</v>
      </c>
      <c r="S885" s="5">
        <v>9600</v>
      </c>
      <c r="T885" s="5">
        <v>9600</v>
      </c>
      <c r="U885" s="5">
        <f t="shared" si="54"/>
        <v>4800</v>
      </c>
      <c r="V885" s="5">
        <f t="shared" si="55"/>
        <v>4800</v>
      </c>
      <c r="W885" s="5">
        <v>0</v>
      </c>
      <c r="X885" t="s">
        <v>105</v>
      </c>
    </row>
    <row r="886" spans="1:24" x14ac:dyDescent="0.2">
      <c r="A886" t="s">
        <v>0</v>
      </c>
      <c r="B886" t="s">
        <v>1</v>
      </c>
      <c r="C886" t="s">
        <v>2</v>
      </c>
      <c r="D886" t="s">
        <v>3</v>
      </c>
      <c r="E886" t="s">
        <v>4</v>
      </c>
      <c r="F886" t="s">
        <v>396</v>
      </c>
      <c r="G886" t="s">
        <v>397</v>
      </c>
      <c r="H886" t="s">
        <v>95</v>
      </c>
      <c r="I886" t="s">
        <v>148</v>
      </c>
      <c r="J886" t="s">
        <v>97</v>
      </c>
      <c r="K886" t="s">
        <v>106</v>
      </c>
      <c r="L886" t="s">
        <v>11</v>
      </c>
      <c r="M886" s="5">
        <v>1821.6</v>
      </c>
      <c r="N886" s="5">
        <v>0</v>
      </c>
      <c r="O886" s="5">
        <f t="shared" si="52"/>
        <v>1821.6</v>
      </c>
      <c r="P886" s="5">
        <v>15.18</v>
      </c>
      <c r="Q886" s="5">
        <f t="shared" si="53"/>
        <v>1836.78</v>
      </c>
      <c r="R886" s="5">
        <v>607.20000000000005</v>
      </c>
      <c r="S886" s="5">
        <v>1214.4000000000001</v>
      </c>
      <c r="T886" s="5">
        <v>1214.4000000000001</v>
      </c>
      <c r="U886" s="5">
        <f t="shared" si="54"/>
        <v>607.19999999999982</v>
      </c>
      <c r="V886" s="5">
        <f t="shared" si="55"/>
        <v>607.19999999999982</v>
      </c>
      <c r="W886" s="5">
        <v>15.18</v>
      </c>
      <c r="X886" t="s">
        <v>107</v>
      </c>
    </row>
    <row r="887" spans="1:24" x14ac:dyDescent="0.2">
      <c r="A887" t="s">
        <v>0</v>
      </c>
      <c r="B887" t="s">
        <v>1</v>
      </c>
      <c r="C887" t="s">
        <v>2</v>
      </c>
      <c r="D887" t="s">
        <v>3</v>
      </c>
      <c r="E887" t="s">
        <v>4</v>
      </c>
      <c r="F887" t="s">
        <v>396</v>
      </c>
      <c r="G887" t="s">
        <v>397</v>
      </c>
      <c r="H887" t="s">
        <v>95</v>
      </c>
      <c r="I887" t="s">
        <v>148</v>
      </c>
      <c r="J887" t="s">
        <v>97</v>
      </c>
      <c r="K887" t="s">
        <v>108</v>
      </c>
      <c r="L887" t="s">
        <v>11</v>
      </c>
      <c r="M887" s="5">
        <v>1200</v>
      </c>
      <c r="N887" s="5">
        <v>0</v>
      </c>
      <c r="O887" s="5">
        <f t="shared" si="52"/>
        <v>1200</v>
      </c>
      <c r="P887" s="5">
        <v>9.52</v>
      </c>
      <c r="Q887" s="5">
        <f t="shared" si="53"/>
        <v>1209.52</v>
      </c>
      <c r="R887" s="5">
        <v>400.32</v>
      </c>
      <c r="S887" s="5">
        <v>799.68</v>
      </c>
      <c r="T887" s="5">
        <v>799.68</v>
      </c>
      <c r="U887" s="5">
        <f t="shared" si="54"/>
        <v>400.32000000000005</v>
      </c>
      <c r="V887" s="5">
        <f t="shared" si="55"/>
        <v>400.32000000000005</v>
      </c>
      <c r="W887" s="5">
        <v>9.52</v>
      </c>
      <c r="X887" t="s">
        <v>109</v>
      </c>
    </row>
    <row r="888" spans="1:24" x14ac:dyDescent="0.2">
      <c r="A888" t="s">
        <v>0</v>
      </c>
      <c r="B888" t="s">
        <v>1</v>
      </c>
      <c r="C888" t="s">
        <v>2</v>
      </c>
      <c r="D888" t="s">
        <v>3</v>
      </c>
      <c r="E888" t="s">
        <v>4</v>
      </c>
      <c r="F888" t="s">
        <v>396</v>
      </c>
      <c r="G888" t="s">
        <v>397</v>
      </c>
      <c r="H888" t="s">
        <v>95</v>
      </c>
      <c r="I888" t="s">
        <v>96</v>
      </c>
      <c r="J888" t="s">
        <v>97</v>
      </c>
      <c r="K888" t="s">
        <v>98</v>
      </c>
      <c r="L888" t="s">
        <v>11</v>
      </c>
      <c r="M888" s="5">
        <v>6305</v>
      </c>
      <c r="N888" s="5">
        <v>0</v>
      </c>
      <c r="O888" s="5">
        <f t="shared" si="52"/>
        <v>6305</v>
      </c>
      <c r="P888" s="5">
        <v>0</v>
      </c>
      <c r="Q888" s="5">
        <f t="shared" si="53"/>
        <v>6305</v>
      </c>
      <c r="R888" s="5">
        <v>6305</v>
      </c>
      <c r="S888" s="5">
        <v>0</v>
      </c>
      <c r="T888" s="5">
        <v>0</v>
      </c>
      <c r="U888" s="5">
        <f t="shared" si="54"/>
        <v>6305</v>
      </c>
      <c r="V888" s="5">
        <f t="shared" si="55"/>
        <v>6305</v>
      </c>
      <c r="W888" s="5">
        <v>0</v>
      </c>
      <c r="X888" t="s">
        <v>99</v>
      </c>
    </row>
    <row r="889" spans="1:24" x14ac:dyDescent="0.2">
      <c r="A889" t="s">
        <v>0</v>
      </c>
      <c r="B889" t="s">
        <v>1</v>
      </c>
      <c r="C889" t="s">
        <v>2</v>
      </c>
      <c r="D889" t="s">
        <v>3</v>
      </c>
      <c r="E889" t="s">
        <v>4</v>
      </c>
      <c r="F889" t="s">
        <v>396</v>
      </c>
      <c r="G889" t="s">
        <v>397</v>
      </c>
      <c r="H889" t="s">
        <v>95</v>
      </c>
      <c r="I889" t="s">
        <v>96</v>
      </c>
      <c r="J889" t="s">
        <v>97</v>
      </c>
      <c r="K889" t="s">
        <v>100</v>
      </c>
      <c r="L889" t="s">
        <v>11</v>
      </c>
      <c r="M889" s="5">
        <v>2840.74</v>
      </c>
      <c r="N889" s="5">
        <v>0</v>
      </c>
      <c r="O889" s="5">
        <f t="shared" si="52"/>
        <v>2840.74</v>
      </c>
      <c r="P889" s="5">
        <v>0</v>
      </c>
      <c r="Q889" s="5">
        <f t="shared" si="53"/>
        <v>2840.74</v>
      </c>
      <c r="R889" s="5">
        <v>590</v>
      </c>
      <c r="S889" s="5">
        <v>2210</v>
      </c>
      <c r="T889" s="5">
        <v>2210</v>
      </c>
      <c r="U889" s="5">
        <f t="shared" si="54"/>
        <v>630.73999999999978</v>
      </c>
      <c r="V889" s="5">
        <f t="shared" si="55"/>
        <v>630.73999999999978</v>
      </c>
      <c r="W889" s="5">
        <v>40.74</v>
      </c>
      <c r="X889" t="s">
        <v>101</v>
      </c>
    </row>
    <row r="890" spans="1:24" x14ac:dyDescent="0.2">
      <c r="A890" t="s">
        <v>0</v>
      </c>
      <c r="B890" t="s">
        <v>1</v>
      </c>
      <c r="C890" t="s">
        <v>2</v>
      </c>
      <c r="D890" t="s">
        <v>3</v>
      </c>
      <c r="E890" t="s">
        <v>4</v>
      </c>
      <c r="F890" t="s">
        <v>396</v>
      </c>
      <c r="G890" t="s">
        <v>397</v>
      </c>
      <c r="H890" t="s">
        <v>95</v>
      </c>
      <c r="I890" t="s">
        <v>96</v>
      </c>
      <c r="J890" t="s">
        <v>97</v>
      </c>
      <c r="K890" t="s">
        <v>102</v>
      </c>
      <c r="L890" t="s">
        <v>11</v>
      </c>
      <c r="M890" s="5">
        <v>0</v>
      </c>
      <c r="N890" s="5">
        <v>550</v>
      </c>
      <c r="O890" s="5">
        <f t="shared" si="52"/>
        <v>550</v>
      </c>
      <c r="P890" s="5">
        <v>422.63</v>
      </c>
      <c r="Q890" s="5">
        <f t="shared" si="53"/>
        <v>972.63</v>
      </c>
      <c r="R890" s="5">
        <v>0</v>
      </c>
      <c r="S890" s="5">
        <v>544.66999999999996</v>
      </c>
      <c r="T890" s="5">
        <v>544.66999999999996</v>
      </c>
      <c r="U890" s="5">
        <f t="shared" si="54"/>
        <v>5.3300000000000409</v>
      </c>
      <c r="V890" s="5">
        <f t="shared" si="55"/>
        <v>5.3300000000000409</v>
      </c>
      <c r="W890" s="5">
        <v>427.96</v>
      </c>
      <c r="X890" t="s">
        <v>103</v>
      </c>
    </row>
    <row r="891" spans="1:24" x14ac:dyDescent="0.2">
      <c r="A891" t="s">
        <v>0</v>
      </c>
      <c r="B891" t="s">
        <v>1</v>
      </c>
      <c r="C891" t="s">
        <v>2</v>
      </c>
      <c r="D891" t="s">
        <v>3</v>
      </c>
      <c r="E891" t="s">
        <v>4</v>
      </c>
      <c r="F891" t="s">
        <v>396</v>
      </c>
      <c r="G891" t="s">
        <v>397</v>
      </c>
      <c r="H891" t="s">
        <v>95</v>
      </c>
      <c r="I891" t="s">
        <v>96</v>
      </c>
      <c r="J891" t="s">
        <v>97</v>
      </c>
      <c r="K891" t="s">
        <v>104</v>
      </c>
      <c r="L891" t="s">
        <v>11</v>
      </c>
      <c r="M891" s="5">
        <v>75660</v>
      </c>
      <c r="N891" s="5">
        <v>0</v>
      </c>
      <c r="O891" s="5">
        <f t="shared" si="52"/>
        <v>75660</v>
      </c>
      <c r="P891" s="5">
        <v>0</v>
      </c>
      <c r="Q891" s="5">
        <f t="shared" si="53"/>
        <v>75660</v>
      </c>
      <c r="R891" s="5">
        <v>27440.67</v>
      </c>
      <c r="S891" s="5">
        <v>48219.33</v>
      </c>
      <c r="T891" s="5">
        <v>48219.33</v>
      </c>
      <c r="U891" s="5">
        <f t="shared" si="54"/>
        <v>27440.67</v>
      </c>
      <c r="V891" s="5">
        <f t="shared" si="55"/>
        <v>27440.67</v>
      </c>
      <c r="W891" s="5">
        <v>0</v>
      </c>
      <c r="X891" t="s">
        <v>105</v>
      </c>
    </row>
    <row r="892" spans="1:24" x14ac:dyDescent="0.2">
      <c r="A892" t="s">
        <v>0</v>
      </c>
      <c r="B892" t="s">
        <v>1</v>
      </c>
      <c r="C892" t="s">
        <v>2</v>
      </c>
      <c r="D892" t="s">
        <v>3</v>
      </c>
      <c r="E892" t="s">
        <v>4</v>
      </c>
      <c r="F892" t="s">
        <v>396</v>
      </c>
      <c r="G892" t="s">
        <v>397</v>
      </c>
      <c r="H892" t="s">
        <v>95</v>
      </c>
      <c r="I892" t="s">
        <v>96</v>
      </c>
      <c r="J892" t="s">
        <v>97</v>
      </c>
      <c r="K892" t="s">
        <v>106</v>
      </c>
      <c r="L892" t="s">
        <v>11</v>
      </c>
      <c r="M892" s="5">
        <v>9570.99</v>
      </c>
      <c r="N892" s="5">
        <v>0</v>
      </c>
      <c r="O892" s="5">
        <f t="shared" si="52"/>
        <v>9570.99</v>
      </c>
      <c r="P892" s="5">
        <v>0</v>
      </c>
      <c r="Q892" s="5">
        <f t="shared" si="53"/>
        <v>9570.99</v>
      </c>
      <c r="R892" s="5">
        <v>3402.28</v>
      </c>
      <c r="S892" s="5">
        <v>6168.71</v>
      </c>
      <c r="T892" s="5">
        <v>6168.71</v>
      </c>
      <c r="U892" s="5">
        <f t="shared" si="54"/>
        <v>3402.2799999999997</v>
      </c>
      <c r="V892" s="5">
        <f t="shared" si="55"/>
        <v>3402.2799999999997</v>
      </c>
      <c r="W892" s="5">
        <v>0</v>
      </c>
      <c r="X892" t="s">
        <v>107</v>
      </c>
    </row>
    <row r="893" spans="1:24" x14ac:dyDescent="0.2">
      <c r="A893" t="s">
        <v>0</v>
      </c>
      <c r="B893" t="s">
        <v>1</v>
      </c>
      <c r="C893" t="s">
        <v>2</v>
      </c>
      <c r="D893" t="s">
        <v>3</v>
      </c>
      <c r="E893" t="s">
        <v>4</v>
      </c>
      <c r="F893" t="s">
        <v>396</v>
      </c>
      <c r="G893" t="s">
        <v>397</v>
      </c>
      <c r="H893" t="s">
        <v>95</v>
      </c>
      <c r="I893" t="s">
        <v>96</v>
      </c>
      <c r="J893" t="s">
        <v>97</v>
      </c>
      <c r="K893" t="s">
        <v>108</v>
      </c>
      <c r="L893" t="s">
        <v>11</v>
      </c>
      <c r="M893" s="5">
        <v>6305</v>
      </c>
      <c r="N893" s="5">
        <v>0</v>
      </c>
      <c r="O893" s="5">
        <f t="shared" si="52"/>
        <v>6305</v>
      </c>
      <c r="P893" s="5">
        <v>0</v>
      </c>
      <c r="Q893" s="5">
        <f t="shared" si="53"/>
        <v>6305</v>
      </c>
      <c r="R893" s="5">
        <v>3833.61</v>
      </c>
      <c r="S893" s="5">
        <v>2471.39</v>
      </c>
      <c r="T893" s="5">
        <v>2471.39</v>
      </c>
      <c r="U893" s="5">
        <f t="shared" si="54"/>
        <v>3833.61</v>
      </c>
      <c r="V893" s="5">
        <f t="shared" si="55"/>
        <v>3833.61</v>
      </c>
      <c r="W893" s="5">
        <v>0</v>
      </c>
      <c r="X893" t="s">
        <v>109</v>
      </c>
    </row>
    <row r="894" spans="1:24" x14ac:dyDescent="0.2">
      <c r="A894" t="s">
        <v>0</v>
      </c>
      <c r="B894" t="s">
        <v>1</v>
      </c>
      <c r="C894" t="s">
        <v>2</v>
      </c>
      <c r="D894" t="s">
        <v>3</v>
      </c>
      <c r="E894" t="s">
        <v>4</v>
      </c>
      <c r="F894" t="s">
        <v>396</v>
      </c>
      <c r="G894" t="s">
        <v>397</v>
      </c>
      <c r="H894" t="s">
        <v>110</v>
      </c>
      <c r="I894" t="s">
        <v>111</v>
      </c>
      <c r="J894" t="s">
        <v>97</v>
      </c>
      <c r="K894" t="s">
        <v>98</v>
      </c>
      <c r="L894" t="s">
        <v>44</v>
      </c>
      <c r="M894" s="5">
        <v>0</v>
      </c>
      <c r="N894" s="5">
        <v>777.58</v>
      </c>
      <c r="O894" s="5">
        <f t="shared" si="52"/>
        <v>777.58</v>
      </c>
      <c r="P894" s="5">
        <v>0</v>
      </c>
      <c r="Q894" s="5">
        <f t="shared" si="53"/>
        <v>777.58</v>
      </c>
      <c r="R894" s="5">
        <v>555.41999999999996</v>
      </c>
      <c r="S894" s="5">
        <v>0</v>
      </c>
      <c r="T894" s="5">
        <v>0</v>
      </c>
      <c r="U894" s="5">
        <f t="shared" si="54"/>
        <v>777.58</v>
      </c>
      <c r="V894" s="5">
        <f t="shared" si="55"/>
        <v>777.58</v>
      </c>
      <c r="W894" s="5">
        <v>222.16</v>
      </c>
      <c r="X894" t="s">
        <v>112</v>
      </c>
    </row>
    <row r="895" spans="1:24" x14ac:dyDescent="0.2">
      <c r="A895" t="s">
        <v>0</v>
      </c>
      <c r="B895" t="s">
        <v>1</v>
      </c>
      <c r="C895" t="s">
        <v>2</v>
      </c>
      <c r="D895" t="s">
        <v>3</v>
      </c>
      <c r="E895" t="s">
        <v>4</v>
      </c>
      <c r="F895" t="s">
        <v>396</v>
      </c>
      <c r="G895" t="s">
        <v>397</v>
      </c>
      <c r="H895" t="s">
        <v>110</v>
      </c>
      <c r="I895" t="s">
        <v>111</v>
      </c>
      <c r="J895" t="s">
        <v>97</v>
      </c>
      <c r="K895" t="s">
        <v>100</v>
      </c>
      <c r="L895" t="s">
        <v>44</v>
      </c>
      <c r="M895" s="5">
        <v>0</v>
      </c>
      <c r="N895" s="5">
        <v>233.33</v>
      </c>
      <c r="O895" s="5">
        <f t="shared" si="52"/>
        <v>233.33</v>
      </c>
      <c r="P895" s="5">
        <v>0</v>
      </c>
      <c r="Q895" s="5">
        <f t="shared" si="53"/>
        <v>233.33</v>
      </c>
      <c r="R895" s="5">
        <v>166.67</v>
      </c>
      <c r="S895" s="5">
        <v>0</v>
      </c>
      <c r="T895" s="5">
        <v>0</v>
      </c>
      <c r="U895" s="5">
        <f t="shared" si="54"/>
        <v>233.33</v>
      </c>
      <c r="V895" s="5">
        <f t="shared" si="55"/>
        <v>233.33</v>
      </c>
      <c r="W895" s="5">
        <v>66.66</v>
      </c>
      <c r="X895" t="s">
        <v>113</v>
      </c>
    </row>
    <row r="896" spans="1:24" x14ac:dyDescent="0.2">
      <c r="A896" t="s">
        <v>0</v>
      </c>
      <c r="B896" t="s">
        <v>1</v>
      </c>
      <c r="C896" t="s">
        <v>2</v>
      </c>
      <c r="D896" t="s">
        <v>3</v>
      </c>
      <c r="E896" t="s">
        <v>4</v>
      </c>
      <c r="F896" t="s">
        <v>396</v>
      </c>
      <c r="G896" t="s">
        <v>397</v>
      </c>
      <c r="H896" t="s">
        <v>110</v>
      </c>
      <c r="I896" t="s">
        <v>111</v>
      </c>
      <c r="J896" t="s">
        <v>97</v>
      </c>
      <c r="K896" t="s">
        <v>104</v>
      </c>
      <c r="L896" t="s">
        <v>44</v>
      </c>
      <c r="M896" s="5">
        <v>0</v>
      </c>
      <c r="N896" s="5">
        <v>9331</v>
      </c>
      <c r="O896" s="5">
        <f t="shared" si="52"/>
        <v>9331</v>
      </c>
      <c r="P896" s="5">
        <v>0</v>
      </c>
      <c r="Q896" s="5">
        <f t="shared" si="53"/>
        <v>9331</v>
      </c>
      <c r="R896" s="5">
        <v>6665</v>
      </c>
      <c r="S896" s="5">
        <v>0</v>
      </c>
      <c r="T896" s="5">
        <v>0</v>
      </c>
      <c r="U896" s="5">
        <f t="shared" si="54"/>
        <v>9331</v>
      </c>
      <c r="V896" s="5">
        <f t="shared" si="55"/>
        <v>9331</v>
      </c>
      <c r="W896" s="5">
        <v>2666</v>
      </c>
      <c r="X896" t="s">
        <v>114</v>
      </c>
    </row>
    <row r="897" spans="1:24" x14ac:dyDescent="0.2">
      <c r="A897" t="s">
        <v>0</v>
      </c>
      <c r="B897" t="s">
        <v>1</v>
      </c>
      <c r="C897" t="s">
        <v>2</v>
      </c>
      <c r="D897" t="s">
        <v>3</v>
      </c>
      <c r="E897" t="s">
        <v>4</v>
      </c>
      <c r="F897" t="s">
        <v>396</v>
      </c>
      <c r="G897" t="s">
        <v>397</v>
      </c>
      <c r="H897" t="s">
        <v>110</v>
      </c>
      <c r="I897" t="s">
        <v>111</v>
      </c>
      <c r="J897" t="s">
        <v>97</v>
      </c>
      <c r="K897" t="s">
        <v>106</v>
      </c>
      <c r="L897" t="s">
        <v>44</v>
      </c>
      <c r="M897" s="5">
        <v>0</v>
      </c>
      <c r="N897" s="5">
        <v>1180.3800000000001</v>
      </c>
      <c r="O897" s="5">
        <f t="shared" si="52"/>
        <v>1180.3800000000001</v>
      </c>
      <c r="P897" s="5">
        <v>0</v>
      </c>
      <c r="Q897" s="5">
        <f t="shared" si="53"/>
        <v>1180.3800000000001</v>
      </c>
      <c r="R897" s="5">
        <v>843.12</v>
      </c>
      <c r="S897" s="5">
        <v>0</v>
      </c>
      <c r="T897" s="5">
        <v>0</v>
      </c>
      <c r="U897" s="5">
        <f t="shared" si="54"/>
        <v>1180.3800000000001</v>
      </c>
      <c r="V897" s="5">
        <f t="shared" si="55"/>
        <v>1180.3800000000001</v>
      </c>
      <c r="W897" s="5">
        <v>337.26</v>
      </c>
      <c r="X897" t="s">
        <v>115</v>
      </c>
    </row>
    <row r="898" spans="1:24" x14ac:dyDescent="0.2">
      <c r="A898" t="s">
        <v>0</v>
      </c>
      <c r="B898" t="s">
        <v>1</v>
      </c>
      <c r="C898" t="s">
        <v>2</v>
      </c>
      <c r="D898" t="s">
        <v>3</v>
      </c>
      <c r="E898" t="s">
        <v>4</v>
      </c>
      <c r="F898" t="s">
        <v>396</v>
      </c>
      <c r="G898" t="s">
        <v>397</v>
      </c>
      <c r="H898" t="s">
        <v>110</v>
      </c>
      <c r="I898" t="s">
        <v>111</v>
      </c>
      <c r="J898" t="s">
        <v>97</v>
      </c>
      <c r="K898" t="s">
        <v>108</v>
      </c>
      <c r="L898" t="s">
        <v>44</v>
      </c>
      <c r="M898" s="5">
        <v>0</v>
      </c>
      <c r="N898" s="5">
        <v>777.58</v>
      </c>
      <c r="O898" s="5">
        <f t="shared" si="52"/>
        <v>777.58</v>
      </c>
      <c r="P898" s="5">
        <v>0</v>
      </c>
      <c r="Q898" s="5">
        <f t="shared" si="53"/>
        <v>777.58</v>
      </c>
      <c r="R898" s="5">
        <v>555.41999999999996</v>
      </c>
      <c r="S898" s="5">
        <v>0</v>
      </c>
      <c r="T898" s="5">
        <v>0</v>
      </c>
      <c r="U898" s="5">
        <f t="shared" si="54"/>
        <v>777.58</v>
      </c>
      <c r="V898" s="5">
        <f t="shared" si="55"/>
        <v>777.58</v>
      </c>
      <c r="W898" s="5">
        <v>222.16</v>
      </c>
      <c r="X898" t="s">
        <v>116</v>
      </c>
    </row>
    <row r="899" spans="1:24" x14ac:dyDescent="0.2">
      <c r="A899" t="s">
        <v>0</v>
      </c>
      <c r="B899" t="s">
        <v>1</v>
      </c>
      <c r="C899" t="s">
        <v>2</v>
      </c>
      <c r="D899" t="s">
        <v>3</v>
      </c>
      <c r="E899" t="s">
        <v>4</v>
      </c>
      <c r="F899" t="s">
        <v>396</v>
      </c>
      <c r="G899" t="s">
        <v>397</v>
      </c>
      <c r="H899" t="s">
        <v>95</v>
      </c>
      <c r="I899" t="s">
        <v>136</v>
      </c>
      <c r="J899" t="s">
        <v>121</v>
      </c>
      <c r="K899" t="s">
        <v>175</v>
      </c>
      <c r="L899" t="s">
        <v>44</v>
      </c>
      <c r="M899" s="5">
        <v>100000</v>
      </c>
      <c r="N899" s="5">
        <v>0</v>
      </c>
      <c r="O899" s="5">
        <f t="shared" ref="O899:O962" si="56">+M899+N899</f>
        <v>100000</v>
      </c>
      <c r="P899" s="5">
        <v>-0.34</v>
      </c>
      <c r="Q899" s="5">
        <f t="shared" ref="Q899:Q962" si="57">+O899+P899</f>
        <v>99999.66</v>
      </c>
      <c r="R899" s="5">
        <v>99999.66</v>
      </c>
      <c r="S899" s="5">
        <v>0</v>
      </c>
      <c r="T899" s="5">
        <v>0</v>
      </c>
      <c r="U899" s="5">
        <f t="shared" ref="U899:U962" si="58">+O899-S899</f>
        <v>100000</v>
      </c>
      <c r="V899" s="5">
        <f t="shared" ref="V899:V962" si="59">+O899-T899</f>
        <v>100000</v>
      </c>
      <c r="W899" s="5">
        <v>0</v>
      </c>
      <c r="X899" t="s">
        <v>176</v>
      </c>
    </row>
    <row r="900" spans="1:24" x14ac:dyDescent="0.2">
      <c r="A900" t="s">
        <v>0</v>
      </c>
      <c r="B900" t="s">
        <v>1</v>
      </c>
      <c r="C900" t="s">
        <v>2</v>
      </c>
      <c r="D900" t="s">
        <v>3</v>
      </c>
      <c r="E900" t="s">
        <v>4</v>
      </c>
      <c r="F900" t="s">
        <v>396</v>
      </c>
      <c r="G900" t="s">
        <v>397</v>
      </c>
      <c r="H900" t="s">
        <v>95</v>
      </c>
      <c r="I900" t="s">
        <v>148</v>
      </c>
      <c r="J900" t="s">
        <v>121</v>
      </c>
      <c r="K900" t="s">
        <v>149</v>
      </c>
      <c r="L900" t="s">
        <v>44</v>
      </c>
      <c r="M900" s="5">
        <v>2000</v>
      </c>
      <c r="N900" s="5">
        <v>0</v>
      </c>
      <c r="O900" s="5">
        <f t="shared" si="56"/>
        <v>2000</v>
      </c>
      <c r="P900" s="5">
        <v>-2000</v>
      </c>
      <c r="Q900" s="5">
        <f t="shared" si="57"/>
        <v>0</v>
      </c>
      <c r="R900" s="5">
        <v>0</v>
      </c>
      <c r="S900" s="5">
        <v>0</v>
      </c>
      <c r="T900" s="5">
        <v>0</v>
      </c>
      <c r="U900" s="5">
        <f t="shared" si="58"/>
        <v>2000</v>
      </c>
      <c r="V900" s="5">
        <f t="shared" si="59"/>
        <v>2000</v>
      </c>
      <c r="W900" s="5">
        <v>0</v>
      </c>
      <c r="X900" t="s">
        <v>150</v>
      </c>
    </row>
    <row r="901" spans="1:24" x14ac:dyDescent="0.2">
      <c r="A901" t="s">
        <v>0</v>
      </c>
      <c r="B901" t="s">
        <v>1</v>
      </c>
      <c r="C901" t="s">
        <v>2</v>
      </c>
      <c r="D901" t="s">
        <v>3</v>
      </c>
      <c r="E901" t="s">
        <v>4</v>
      </c>
      <c r="F901" t="s">
        <v>396</v>
      </c>
      <c r="G901" t="s">
        <v>397</v>
      </c>
      <c r="H901" t="s">
        <v>95</v>
      </c>
      <c r="I901" t="s">
        <v>148</v>
      </c>
      <c r="J901" t="s">
        <v>121</v>
      </c>
      <c r="K901" t="s">
        <v>137</v>
      </c>
      <c r="L901" t="s">
        <v>44</v>
      </c>
      <c r="M901" s="5">
        <v>4000</v>
      </c>
      <c r="N901" s="5">
        <v>0</v>
      </c>
      <c r="O901" s="5">
        <f t="shared" si="56"/>
        <v>4000</v>
      </c>
      <c r="P901" s="5">
        <v>-4000</v>
      </c>
      <c r="Q901" s="5">
        <f t="shared" si="57"/>
        <v>0</v>
      </c>
      <c r="R901" s="5">
        <v>0</v>
      </c>
      <c r="S901" s="5">
        <v>0</v>
      </c>
      <c r="T901" s="5">
        <v>0</v>
      </c>
      <c r="U901" s="5">
        <f t="shared" si="58"/>
        <v>4000</v>
      </c>
      <c r="V901" s="5">
        <f t="shared" si="59"/>
        <v>4000</v>
      </c>
      <c r="W901" s="5">
        <v>0</v>
      </c>
      <c r="X901" t="s">
        <v>138</v>
      </c>
    </row>
    <row r="902" spans="1:24" x14ac:dyDescent="0.2">
      <c r="A902" t="s">
        <v>0</v>
      </c>
      <c r="B902" t="s">
        <v>1</v>
      </c>
      <c r="C902" t="s">
        <v>2</v>
      </c>
      <c r="D902" t="s">
        <v>3</v>
      </c>
      <c r="E902" t="s">
        <v>4</v>
      </c>
      <c r="F902" t="s">
        <v>396</v>
      </c>
      <c r="G902" t="s">
        <v>397</v>
      </c>
      <c r="H902" t="s">
        <v>95</v>
      </c>
      <c r="I902" t="s">
        <v>148</v>
      </c>
      <c r="J902" t="s">
        <v>121</v>
      </c>
      <c r="K902" t="s">
        <v>151</v>
      </c>
      <c r="L902" t="s">
        <v>44</v>
      </c>
      <c r="M902" s="5">
        <v>1000</v>
      </c>
      <c r="N902" s="5">
        <v>0</v>
      </c>
      <c r="O902" s="5">
        <f t="shared" si="56"/>
        <v>1000</v>
      </c>
      <c r="P902" s="5">
        <v>-1000</v>
      </c>
      <c r="Q902" s="5">
        <f t="shared" si="57"/>
        <v>0</v>
      </c>
      <c r="R902" s="5">
        <v>0</v>
      </c>
      <c r="S902" s="5">
        <v>0</v>
      </c>
      <c r="T902" s="5">
        <v>0</v>
      </c>
      <c r="U902" s="5">
        <f t="shared" si="58"/>
        <v>1000</v>
      </c>
      <c r="V902" s="5">
        <f t="shared" si="59"/>
        <v>1000</v>
      </c>
      <c r="W902" s="5">
        <v>0</v>
      </c>
      <c r="X902" t="s">
        <v>152</v>
      </c>
    </row>
    <row r="903" spans="1:24" x14ac:dyDescent="0.2">
      <c r="A903" t="s">
        <v>0</v>
      </c>
      <c r="B903" t="s">
        <v>1</v>
      </c>
      <c r="C903" t="s">
        <v>2</v>
      </c>
      <c r="D903" t="s">
        <v>3</v>
      </c>
      <c r="E903" t="s">
        <v>4</v>
      </c>
      <c r="F903" t="s">
        <v>396</v>
      </c>
      <c r="G903" t="s">
        <v>397</v>
      </c>
      <c r="H903" t="s">
        <v>95</v>
      </c>
      <c r="I903" t="s">
        <v>148</v>
      </c>
      <c r="J903" t="s">
        <v>121</v>
      </c>
      <c r="K903" t="s">
        <v>124</v>
      </c>
      <c r="L903" t="s">
        <v>44</v>
      </c>
      <c r="M903" s="5">
        <v>9353.44</v>
      </c>
      <c r="N903" s="5">
        <v>0</v>
      </c>
      <c r="O903" s="5">
        <f t="shared" si="56"/>
        <v>9353.44</v>
      </c>
      <c r="P903" s="5">
        <v>-9353.44</v>
      </c>
      <c r="Q903" s="5">
        <f t="shared" si="57"/>
        <v>0</v>
      </c>
      <c r="R903" s="5">
        <v>0</v>
      </c>
      <c r="S903" s="5">
        <v>0</v>
      </c>
      <c r="T903" s="5">
        <v>0</v>
      </c>
      <c r="U903" s="5">
        <f t="shared" si="58"/>
        <v>9353.44</v>
      </c>
      <c r="V903" s="5">
        <f t="shared" si="59"/>
        <v>9353.44</v>
      </c>
      <c r="W903" s="5">
        <v>0</v>
      </c>
      <c r="X903" t="s">
        <v>153</v>
      </c>
    </row>
    <row r="904" spans="1:24" x14ac:dyDescent="0.2">
      <c r="A904" t="s">
        <v>0</v>
      </c>
      <c r="B904" t="s">
        <v>1</v>
      </c>
      <c r="C904" t="s">
        <v>2</v>
      </c>
      <c r="D904" t="s">
        <v>3</v>
      </c>
      <c r="E904" t="s">
        <v>4</v>
      </c>
      <c r="F904" t="s">
        <v>396</v>
      </c>
      <c r="G904" t="s">
        <v>397</v>
      </c>
      <c r="H904" t="s">
        <v>95</v>
      </c>
      <c r="I904" t="s">
        <v>148</v>
      </c>
      <c r="J904" t="s">
        <v>121</v>
      </c>
      <c r="K904" t="s">
        <v>145</v>
      </c>
      <c r="L904" t="s">
        <v>44</v>
      </c>
      <c r="M904" s="5">
        <v>21015.599999999999</v>
      </c>
      <c r="N904" s="5">
        <v>0</v>
      </c>
      <c r="O904" s="5">
        <f t="shared" si="56"/>
        <v>21015.599999999999</v>
      </c>
      <c r="P904" s="5">
        <v>-21015.599999999999</v>
      </c>
      <c r="Q904" s="5">
        <f t="shared" si="57"/>
        <v>0</v>
      </c>
      <c r="R904" s="5">
        <v>0</v>
      </c>
      <c r="S904" s="5">
        <v>0</v>
      </c>
      <c r="T904" s="5">
        <v>0</v>
      </c>
      <c r="U904" s="5">
        <f t="shared" si="58"/>
        <v>21015.599999999999</v>
      </c>
      <c r="V904" s="5">
        <f t="shared" si="59"/>
        <v>21015.599999999999</v>
      </c>
      <c r="W904" s="5">
        <v>0</v>
      </c>
      <c r="X904" t="s">
        <v>146</v>
      </c>
    </row>
    <row r="905" spans="1:24" x14ac:dyDescent="0.2">
      <c r="A905" t="s">
        <v>0</v>
      </c>
      <c r="B905" t="s">
        <v>1</v>
      </c>
      <c r="C905" t="s">
        <v>2</v>
      </c>
      <c r="D905" t="s">
        <v>3</v>
      </c>
      <c r="E905" t="s">
        <v>4</v>
      </c>
      <c r="F905" t="s">
        <v>396</v>
      </c>
      <c r="G905" t="s">
        <v>397</v>
      </c>
      <c r="H905" t="s">
        <v>95</v>
      </c>
      <c r="I905" t="s">
        <v>154</v>
      </c>
      <c r="J905" t="s">
        <v>121</v>
      </c>
      <c r="K905" t="s">
        <v>137</v>
      </c>
      <c r="L905" t="s">
        <v>44</v>
      </c>
      <c r="M905" s="5">
        <v>3000</v>
      </c>
      <c r="N905" s="5">
        <v>0</v>
      </c>
      <c r="O905" s="5">
        <f t="shared" si="56"/>
        <v>3000</v>
      </c>
      <c r="P905" s="5">
        <v>-3000</v>
      </c>
      <c r="Q905" s="5">
        <f t="shared" si="57"/>
        <v>0</v>
      </c>
      <c r="R905" s="5">
        <v>0</v>
      </c>
      <c r="S905" s="5">
        <v>0</v>
      </c>
      <c r="T905" s="5">
        <v>0</v>
      </c>
      <c r="U905" s="5">
        <f t="shared" si="58"/>
        <v>3000</v>
      </c>
      <c r="V905" s="5">
        <f t="shared" si="59"/>
        <v>3000</v>
      </c>
      <c r="W905" s="5">
        <v>0</v>
      </c>
      <c r="X905" t="s">
        <v>138</v>
      </c>
    </row>
    <row r="906" spans="1:24" x14ac:dyDescent="0.2">
      <c r="A906" t="s">
        <v>0</v>
      </c>
      <c r="B906" t="s">
        <v>1</v>
      </c>
      <c r="C906" t="s">
        <v>2</v>
      </c>
      <c r="D906" t="s">
        <v>3</v>
      </c>
      <c r="E906" t="s">
        <v>4</v>
      </c>
      <c r="F906" t="s">
        <v>396</v>
      </c>
      <c r="G906" t="s">
        <v>397</v>
      </c>
      <c r="H906" t="s">
        <v>95</v>
      </c>
      <c r="I906" t="s">
        <v>154</v>
      </c>
      <c r="J906" t="s">
        <v>121</v>
      </c>
      <c r="K906" t="s">
        <v>151</v>
      </c>
      <c r="L906" t="s">
        <v>44</v>
      </c>
      <c r="M906" s="5">
        <v>500</v>
      </c>
      <c r="N906" s="5">
        <v>0</v>
      </c>
      <c r="O906" s="5">
        <f t="shared" si="56"/>
        <v>500</v>
      </c>
      <c r="P906" s="5">
        <v>-500</v>
      </c>
      <c r="Q906" s="5">
        <f t="shared" si="57"/>
        <v>0</v>
      </c>
      <c r="R906" s="5">
        <v>0</v>
      </c>
      <c r="S906" s="5">
        <v>0</v>
      </c>
      <c r="T906" s="5">
        <v>0</v>
      </c>
      <c r="U906" s="5">
        <f t="shared" si="58"/>
        <v>500</v>
      </c>
      <c r="V906" s="5">
        <f t="shared" si="59"/>
        <v>500</v>
      </c>
      <c r="W906" s="5">
        <v>0</v>
      </c>
      <c r="X906" t="s">
        <v>152</v>
      </c>
    </row>
    <row r="907" spans="1:24" x14ac:dyDescent="0.2">
      <c r="A907" t="s">
        <v>0</v>
      </c>
      <c r="B907" t="s">
        <v>1</v>
      </c>
      <c r="C907" t="s">
        <v>2</v>
      </c>
      <c r="D907" t="s">
        <v>3</v>
      </c>
      <c r="E907" t="s">
        <v>4</v>
      </c>
      <c r="F907" t="s">
        <v>396</v>
      </c>
      <c r="G907" t="s">
        <v>397</v>
      </c>
      <c r="H907" t="s">
        <v>95</v>
      </c>
      <c r="I907" t="s">
        <v>154</v>
      </c>
      <c r="J907" t="s">
        <v>121</v>
      </c>
      <c r="K907" t="s">
        <v>124</v>
      </c>
      <c r="L907" t="s">
        <v>44</v>
      </c>
      <c r="M907" s="5">
        <v>4400</v>
      </c>
      <c r="N907" s="5">
        <v>0</v>
      </c>
      <c r="O907" s="5">
        <f t="shared" si="56"/>
        <v>4400</v>
      </c>
      <c r="P907" s="5">
        <v>-4400</v>
      </c>
      <c r="Q907" s="5">
        <f t="shared" si="57"/>
        <v>0</v>
      </c>
      <c r="R907" s="5">
        <v>0</v>
      </c>
      <c r="S907" s="5">
        <v>0</v>
      </c>
      <c r="T907" s="5">
        <v>0</v>
      </c>
      <c r="U907" s="5">
        <f t="shared" si="58"/>
        <v>4400</v>
      </c>
      <c r="V907" s="5">
        <f t="shared" si="59"/>
        <v>4400</v>
      </c>
      <c r="W907" s="5">
        <v>0</v>
      </c>
      <c r="X907" t="s">
        <v>153</v>
      </c>
    </row>
    <row r="908" spans="1:24" x14ac:dyDescent="0.2">
      <c r="A908" t="s">
        <v>0</v>
      </c>
      <c r="B908" t="s">
        <v>1</v>
      </c>
      <c r="C908" t="s">
        <v>2</v>
      </c>
      <c r="D908" t="s">
        <v>3</v>
      </c>
      <c r="E908" t="s">
        <v>4</v>
      </c>
      <c r="F908" t="s">
        <v>396</v>
      </c>
      <c r="G908" t="s">
        <v>397</v>
      </c>
      <c r="H908" t="s">
        <v>95</v>
      </c>
      <c r="I908" t="s">
        <v>154</v>
      </c>
      <c r="J908" t="s">
        <v>121</v>
      </c>
      <c r="K908" t="s">
        <v>145</v>
      </c>
      <c r="L908" t="s">
        <v>44</v>
      </c>
      <c r="M908" s="5">
        <v>3000</v>
      </c>
      <c r="N908" s="5">
        <v>0</v>
      </c>
      <c r="O908" s="5">
        <f t="shared" si="56"/>
        <v>3000</v>
      </c>
      <c r="P908" s="5">
        <v>-3000</v>
      </c>
      <c r="Q908" s="5">
        <f t="shared" si="57"/>
        <v>0</v>
      </c>
      <c r="R908" s="5">
        <v>0</v>
      </c>
      <c r="S908" s="5">
        <v>0</v>
      </c>
      <c r="T908" s="5">
        <v>0</v>
      </c>
      <c r="U908" s="5">
        <f t="shared" si="58"/>
        <v>3000</v>
      </c>
      <c r="V908" s="5">
        <f t="shared" si="59"/>
        <v>3000</v>
      </c>
      <c r="W908" s="5">
        <v>0</v>
      </c>
      <c r="X908" t="s">
        <v>146</v>
      </c>
    </row>
    <row r="909" spans="1:24" x14ac:dyDescent="0.2">
      <c r="A909" t="s">
        <v>0</v>
      </c>
      <c r="B909" t="s">
        <v>1</v>
      </c>
      <c r="C909" t="s">
        <v>2</v>
      </c>
      <c r="D909" t="s">
        <v>3</v>
      </c>
      <c r="E909" t="s">
        <v>4</v>
      </c>
      <c r="F909" t="s">
        <v>396</v>
      </c>
      <c r="G909" t="s">
        <v>397</v>
      </c>
      <c r="H909" t="s">
        <v>95</v>
      </c>
      <c r="I909" t="s">
        <v>154</v>
      </c>
      <c r="J909" t="s">
        <v>121</v>
      </c>
      <c r="K909" t="s">
        <v>175</v>
      </c>
      <c r="L909" t="s">
        <v>44</v>
      </c>
      <c r="M909" s="5">
        <v>1000</v>
      </c>
      <c r="N909" s="5">
        <v>0</v>
      </c>
      <c r="O909" s="5">
        <f t="shared" si="56"/>
        <v>1000</v>
      </c>
      <c r="P909" s="5">
        <v>-1000</v>
      </c>
      <c r="Q909" s="5">
        <f t="shared" si="57"/>
        <v>0</v>
      </c>
      <c r="R909" s="5">
        <v>0</v>
      </c>
      <c r="S909" s="5">
        <v>0</v>
      </c>
      <c r="T909" s="5">
        <v>0</v>
      </c>
      <c r="U909" s="5">
        <f t="shared" si="58"/>
        <v>1000</v>
      </c>
      <c r="V909" s="5">
        <f t="shared" si="59"/>
        <v>1000</v>
      </c>
      <c r="W909" s="5">
        <v>0</v>
      </c>
      <c r="X909" t="s">
        <v>176</v>
      </c>
    </row>
    <row r="910" spans="1:24" x14ac:dyDescent="0.2">
      <c r="A910" t="s">
        <v>0</v>
      </c>
      <c r="B910" t="s">
        <v>1</v>
      </c>
      <c r="C910" t="s">
        <v>2</v>
      </c>
      <c r="D910" t="s">
        <v>3</v>
      </c>
      <c r="E910" t="s">
        <v>4</v>
      </c>
      <c r="F910" t="s">
        <v>396</v>
      </c>
      <c r="G910" t="s">
        <v>397</v>
      </c>
      <c r="H910" t="s">
        <v>95</v>
      </c>
      <c r="I910" t="s">
        <v>96</v>
      </c>
      <c r="J910" t="s">
        <v>121</v>
      </c>
      <c r="K910" t="s">
        <v>149</v>
      </c>
      <c r="L910" t="s">
        <v>44</v>
      </c>
      <c r="M910" s="5">
        <v>2000</v>
      </c>
      <c r="N910" s="5">
        <v>0</v>
      </c>
      <c r="O910" s="5">
        <f t="shared" si="56"/>
        <v>2000</v>
      </c>
      <c r="P910" s="5">
        <v>-2000</v>
      </c>
      <c r="Q910" s="5">
        <f t="shared" si="57"/>
        <v>0</v>
      </c>
      <c r="R910" s="5">
        <v>0</v>
      </c>
      <c r="S910" s="5">
        <v>0</v>
      </c>
      <c r="T910" s="5">
        <v>0</v>
      </c>
      <c r="U910" s="5">
        <f t="shared" si="58"/>
        <v>2000</v>
      </c>
      <c r="V910" s="5">
        <f t="shared" si="59"/>
        <v>2000</v>
      </c>
      <c r="W910" s="5">
        <v>0</v>
      </c>
      <c r="X910" t="s">
        <v>150</v>
      </c>
    </row>
    <row r="911" spans="1:24" x14ac:dyDescent="0.2">
      <c r="A911" t="s">
        <v>0</v>
      </c>
      <c r="B911" t="s">
        <v>1</v>
      </c>
      <c r="C911" t="s">
        <v>2</v>
      </c>
      <c r="D911" t="s">
        <v>3</v>
      </c>
      <c r="E911" t="s">
        <v>4</v>
      </c>
      <c r="F911" t="s">
        <v>396</v>
      </c>
      <c r="G911" t="s">
        <v>397</v>
      </c>
      <c r="H911" t="s">
        <v>95</v>
      </c>
      <c r="I911" t="s">
        <v>96</v>
      </c>
      <c r="J911" t="s">
        <v>121</v>
      </c>
      <c r="K911" t="s">
        <v>137</v>
      </c>
      <c r="L911" t="s">
        <v>44</v>
      </c>
      <c r="M911" s="5">
        <v>2000</v>
      </c>
      <c r="N911" s="5">
        <v>0</v>
      </c>
      <c r="O911" s="5">
        <f t="shared" si="56"/>
        <v>2000</v>
      </c>
      <c r="P911" s="5">
        <v>-2000</v>
      </c>
      <c r="Q911" s="5">
        <f t="shared" si="57"/>
        <v>0</v>
      </c>
      <c r="R911" s="5">
        <v>0</v>
      </c>
      <c r="S911" s="5">
        <v>0</v>
      </c>
      <c r="T911" s="5">
        <v>0</v>
      </c>
      <c r="U911" s="5">
        <f t="shared" si="58"/>
        <v>2000</v>
      </c>
      <c r="V911" s="5">
        <f t="shared" si="59"/>
        <v>2000</v>
      </c>
      <c r="W911" s="5">
        <v>0</v>
      </c>
      <c r="X911" t="s">
        <v>138</v>
      </c>
    </row>
    <row r="912" spans="1:24" x14ac:dyDescent="0.2">
      <c r="A912" t="s">
        <v>0</v>
      </c>
      <c r="B912" t="s">
        <v>1</v>
      </c>
      <c r="C912" t="s">
        <v>2</v>
      </c>
      <c r="D912" t="s">
        <v>3</v>
      </c>
      <c r="E912" t="s">
        <v>4</v>
      </c>
      <c r="F912" t="s">
        <v>396</v>
      </c>
      <c r="G912" t="s">
        <v>397</v>
      </c>
      <c r="H912" t="s">
        <v>95</v>
      </c>
      <c r="I912" t="s">
        <v>96</v>
      </c>
      <c r="J912" t="s">
        <v>121</v>
      </c>
      <c r="K912" t="s">
        <v>161</v>
      </c>
      <c r="L912" t="s">
        <v>44</v>
      </c>
      <c r="M912" s="5">
        <v>2000</v>
      </c>
      <c r="N912" s="5">
        <v>0</v>
      </c>
      <c r="O912" s="5">
        <f t="shared" si="56"/>
        <v>2000</v>
      </c>
      <c r="P912" s="5">
        <v>-2000</v>
      </c>
      <c r="Q912" s="5">
        <f t="shared" si="57"/>
        <v>0</v>
      </c>
      <c r="R912" s="5">
        <v>0</v>
      </c>
      <c r="S912" s="5">
        <v>0</v>
      </c>
      <c r="T912" s="5">
        <v>0</v>
      </c>
      <c r="U912" s="5">
        <f t="shared" si="58"/>
        <v>2000</v>
      </c>
      <c r="V912" s="5">
        <f t="shared" si="59"/>
        <v>2000</v>
      </c>
      <c r="W912" s="5">
        <v>0</v>
      </c>
      <c r="X912" t="s">
        <v>162</v>
      </c>
    </row>
    <row r="913" spans="1:24" x14ac:dyDescent="0.2">
      <c r="A913" t="s">
        <v>0</v>
      </c>
      <c r="B913" t="s">
        <v>1</v>
      </c>
      <c r="C913" t="s">
        <v>2</v>
      </c>
      <c r="D913" t="s">
        <v>3</v>
      </c>
      <c r="E913" t="s">
        <v>4</v>
      </c>
      <c r="F913" t="s">
        <v>396</v>
      </c>
      <c r="G913" t="s">
        <v>397</v>
      </c>
      <c r="H913" t="s">
        <v>95</v>
      </c>
      <c r="I913" t="s">
        <v>96</v>
      </c>
      <c r="J913" t="s">
        <v>121</v>
      </c>
      <c r="K913" t="s">
        <v>122</v>
      </c>
      <c r="L913" t="s">
        <v>44</v>
      </c>
      <c r="M913" s="5">
        <v>2000</v>
      </c>
      <c r="N913" s="5">
        <v>0</v>
      </c>
      <c r="O913" s="5">
        <f t="shared" si="56"/>
        <v>2000</v>
      </c>
      <c r="P913" s="5">
        <v>-2000</v>
      </c>
      <c r="Q913" s="5">
        <f t="shared" si="57"/>
        <v>0</v>
      </c>
      <c r="R913" s="5">
        <v>0</v>
      </c>
      <c r="S913" s="5">
        <v>0</v>
      </c>
      <c r="T913" s="5">
        <v>0</v>
      </c>
      <c r="U913" s="5">
        <f t="shared" si="58"/>
        <v>2000</v>
      </c>
      <c r="V913" s="5">
        <f t="shared" si="59"/>
        <v>2000</v>
      </c>
      <c r="W913" s="5">
        <v>0</v>
      </c>
      <c r="X913" t="s">
        <v>312</v>
      </c>
    </row>
    <row r="914" spans="1:24" x14ac:dyDescent="0.2">
      <c r="A914" t="s">
        <v>0</v>
      </c>
      <c r="B914" t="s">
        <v>1</v>
      </c>
      <c r="C914" t="s">
        <v>2</v>
      </c>
      <c r="D914" t="s">
        <v>3</v>
      </c>
      <c r="E914" t="s">
        <v>4</v>
      </c>
      <c r="F914" t="s">
        <v>396</v>
      </c>
      <c r="G914" t="s">
        <v>397</v>
      </c>
      <c r="H914" t="s">
        <v>95</v>
      </c>
      <c r="I914" t="s">
        <v>96</v>
      </c>
      <c r="J914" t="s">
        <v>121</v>
      </c>
      <c r="K914" t="s">
        <v>145</v>
      </c>
      <c r="L914" t="s">
        <v>44</v>
      </c>
      <c r="M914" s="5">
        <v>16000</v>
      </c>
      <c r="N914" s="5">
        <v>0</v>
      </c>
      <c r="O914" s="5">
        <f t="shared" si="56"/>
        <v>16000</v>
      </c>
      <c r="P914" s="5">
        <v>-16000</v>
      </c>
      <c r="Q914" s="5">
        <f t="shared" si="57"/>
        <v>0</v>
      </c>
      <c r="R914" s="5">
        <v>0</v>
      </c>
      <c r="S914" s="5">
        <v>0</v>
      </c>
      <c r="T914" s="5">
        <v>0</v>
      </c>
      <c r="U914" s="5">
        <f t="shared" si="58"/>
        <v>16000</v>
      </c>
      <c r="V914" s="5">
        <f t="shared" si="59"/>
        <v>16000</v>
      </c>
      <c r="W914" s="5">
        <v>0</v>
      </c>
      <c r="X914" t="s">
        <v>146</v>
      </c>
    </row>
    <row r="915" spans="1:24" x14ac:dyDescent="0.2">
      <c r="A915" t="s">
        <v>0</v>
      </c>
      <c r="B915" t="s">
        <v>1</v>
      </c>
      <c r="C915" t="s">
        <v>2</v>
      </c>
      <c r="D915" t="s">
        <v>3</v>
      </c>
      <c r="E915" t="s">
        <v>4</v>
      </c>
      <c r="F915" t="s">
        <v>396</v>
      </c>
      <c r="G915" t="s">
        <v>397</v>
      </c>
      <c r="H915" t="s">
        <v>95</v>
      </c>
      <c r="I915" t="s">
        <v>96</v>
      </c>
      <c r="J915" t="s">
        <v>121</v>
      </c>
      <c r="K915" t="s">
        <v>130</v>
      </c>
      <c r="L915" t="s">
        <v>44</v>
      </c>
      <c r="M915" s="5">
        <v>1000</v>
      </c>
      <c r="N915" s="5">
        <v>0</v>
      </c>
      <c r="O915" s="5">
        <f t="shared" si="56"/>
        <v>1000</v>
      </c>
      <c r="P915" s="5">
        <v>-1000</v>
      </c>
      <c r="Q915" s="5">
        <f t="shared" si="57"/>
        <v>0</v>
      </c>
      <c r="R915" s="5">
        <v>0</v>
      </c>
      <c r="S915" s="5">
        <v>0</v>
      </c>
      <c r="T915" s="5">
        <v>0</v>
      </c>
      <c r="U915" s="5">
        <f t="shared" si="58"/>
        <v>1000</v>
      </c>
      <c r="V915" s="5">
        <f t="shared" si="59"/>
        <v>1000</v>
      </c>
      <c r="W915" s="5">
        <v>0</v>
      </c>
      <c r="X915" t="s">
        <v>165</v>
      </c>
    </row>
    <row r="916" spans="1:24" x14ac:dyDescent="0.2">
      <c r="A916" t="s">
        <v>0</v>
      </c>
      <c r="B916" t="s">
        <v>1</v>
      </c>
      <c r="C916" t="s">
        <v>2</v>
      </c>
      <c r="D916" t="s">
        <v>3</v>
      </c>
      <c r="E916" t="s">
        <v>4</v>
      </c>
      <c r="F916" t="s">
        <v>396</v>
      </c>
      <c r="G916" t="s">
        <v>397</v>
      </c>
      <c r="H916" t="s">
        <v>95</v>
      </c>
      <c r="I916" t="s">
        <v>96</v>
      </c>
      <c r="J916" t="s">
        <v>121</v>
      </c>
      <c r="K916" t="s">
        <v>166</v>
      </c>
      <c r="L916" t="s">
        <v>44</v>
      </c>
      <c r="M916" s="5">
        <v>4000</v>
      </c>
      <c r="N916" s="5">
        <v>0</v>
      </c>
      <c r="O916" s="5">
        <f t="shared" si="56"/>
        <v>4000</v>
      </c>
      <c r="P916" s="5">
        <v>-4000</v>
      </c>
      <c r="Q916" s="5">
        <f t="shared" si="57"/>
        <v>0</v>
      </c>
      <c r="R916" s="5">
        <v>0</v>
      </c>
      <c r="S916" s="5">
        <v>0</v>
      </c>
      <c r="T916" s="5">
        <v>0</v>
      </c>
      <c r="U916" s="5">
        <f t="shared" si="58"/>
        <v>4000</v>
      </c>
      <c r="V916" s="5">
        <f t="shared" si="59"/>
        <v>4000</v>
      </c>
      <c r="W916" s="5">
        <v>0</v>
      </c>
      <c r="X916" t="s">
        <v>167</v>
      </c>
    </row>
    <row r="917" spans="1:24" x14ac:dyDescent="0.2">
      <c r="A917" t="s">
        <v>0</v>
      </c>
      <c r="B917" t="s">
        <v>1</v>
      </c>
      <c r="C917" t="s">
        <v>2</v>
      </c>
      <c r="D917" t="s">
        <v>3</v>
      </c>
      <c r="E917" t="s">
        <v>4</v>
      </c>
      <c r="F917" t="s">
        <v>396</v>
      </c>
      <c r="G917" t="s">
        <v>397</v>
      </c>
      <c r="H917" t="s">
        <v>95</v>
      </c>
      <c r="I917" t="s">
        <v>177</v>
      </c>
      <c r="J917" t="s">
        <v>121</v>
      </c>
      <c r="K917" t="s">
        <v>137</v>
      </c>
      <c r="L917" t="s">
        <v>44</v>
      </c>
      <c r="M917" s="5">
        <v>3750</v>
      </c>
      <c r="N917" s="5">
        <v>0</v>
      </c>
      <c r="O917" s="5">
        <f t="shared" si="56"/>
        <v>3750</v>
      </c>
      <c r="P917" s="5">
        <v>-3750</v>
      </c>
      <c r="Q917" s="5">
        <f t="shared" si="57"/>
        <v>0</v>
      </c>
      <c r="R917" s="5">
        <v>0</v>
      </c>
      <c r="S917" s="5">
        <v>0</v>
      </c>
      <c r="T917" s="5">
        <v>0</v>
      </c>
      <c r="U917" s="5">
        <f t="shared" si="58"/>
        <v>3750</v>
      </c>
      <c r="V917" s="5">
        <f t="shared" si="59"/>
        <v>3750</v>
      </c>
      <c r="W917" s="5">
        <v>0</v>
      </c>
      <c r="X917" t="s">
        <v>138</v>
      </c>
    </row>
    <row r="918" spans="1:24" x14ac:dyDescent="0.2">
      <c r="A918" t="s">
        <v>0</v>
      </c>
      <c r="B918" t="s">
        <v>1</v>
      </c>
      <c r="C918" t="s">
        <v>2</v>
      </c>
      <c r="D918" t="s">
        <v>3</v>
      </c>
      <c r="E918" t="s">
        <v>4</v>
      </c>
      <c r="F918" t="s">
        <v>396</v>
      </c>
      <c r="G918" t="s">
        <v>397</v>
      </c>
      <c r="H918" t="s">
        <v>95</v>
      </c>
      <c r="I918" t="s">
        <v>177</v>
      </c>
      <c r="J918" t="s">
        <v>121</v>
      </c>
      <c r="K918" t="s">
        <v>151</v>
      </c>
      <c r="L918" t="s">
        <v>44</v>
      </c>
      <c r="M918" s="5">
        <v>37000</v>
      </c>
      <c r="N918" s="5">
        <v>0</v>
      </c>
      <c r="O918" s="5">
        <f t="shared" si="56"/>
        <v>37000</v>
      </c>
      <c r="P918" s="5">
        <v>-37000</v>
      </c>
      <c r="Q918" s="5">
        <f t="shared" si="57"/>
        <v>0</v>
      </c>
      <c r="R918" s="5">
        <v>0</v>
      </c>
      <c r="S918" s="5">
        <v>0</v>
      </c>
      <c r="T918" s="5">
        <v>0</v>
      </c>
      <c r="U918" s="5">
        <f t="shared" si="58"/>
        <v>37000</v>
      </c>
      <c r="V918" s="5">
        <f t="shared" si="59"/>
        <v>37000</v>
      </c>
      <c r="W918" s="5">
        <v>0</v>
      </c>
      <c r="X918" t="s">
        <v>152</v>
      </c>
    </row>
    <row r="919" spans="1:24" x14ac:dyDescent="0.2">
      <c r="A919" t="s">
        <v>0</v>
      </c>
      <c r="B919" t="s">
        <v>1</v>
      </c>
      <c r="C919" t="s">
        <v>2</v>
      </c>
      <c r="D919" t="s">
        <v>3</v>
      </c>
      <c r="E919" t="s">
        <v>4</v>
      </c>
      <c r="F919" t="s">
        <v>396</v>
      </c>
      <c r="G919" t="s">
        <v>397</v>
      </c>
      <c r="H919" t="s">
        <v>95</v>
      </c>
      <c r="I919" t="s">
        <v>177</v>
      </c>
      <c r="J919" t="s">
        <v>121</v>
      </c>
      <c r="K919" t="s">
        <v>124</v>
      </c>
      <c r="L919" t="s">
        <v>44</v>
      </c>
      <c r="M919" s="5">
        <v>14000</v>
      </c>
      <c r="N919" s="5">
        <v>0</v>
      </c>
      <c r="O919" s="5">
        <f t="shared" si="56"/>
        <v>14000</v>
      </c>
      <c r="P919" s="5">
        <v>-14000</v>
      </c>
      <c r="Q919" s="5">
        <f t="shared" si="57"/>
        <v>0</v>
      </c>
      <c r="R919" s="5">
        <v>0</v>
      </c>
      <c r="S919" s="5">
        <v>0</v>
      </c>
      <c r="T919" s="5">
        <v>0</v>
      </c>
      <c r="U919" s="5">
        <f t="shared" si="58"/>
        <v>14000</v>
      </c>
      <c r="V919" s="5">
        <f t="shared" si="59"/>
        <v>14000</v>
      </c>
      <c r="W919" s="5">
        <v>0</v>
      </c>
      <c r="X919" t="s">
        <v>153</v>
      </c>
    </row>
    <row r="920" spans="1:24" x14ac:dyDescent="0.2">
      <c r="A920" t="s">
        <v>0</v>
      </c>
      <c r="B920" t="s">
        <v>1</v>
      </c>
      <c r="C920" t="s">
        <v>2</v>
      </c>
      <c r="D920" t="s">
        <v>3</v>
      </c>
      <c r="E920" t="s">
        <v>4</v>
      </c>
      <c r="F920" t="s">
        <v>396</v>
      </c>
      <c r="G920" t="s">
        <v>397</v>
      </c>
      <c r="H920" t="s">
        <v>95</v>
      </c>
      <c r="I920" t="s">
        <v>177</v>
      </c>
      <c r="J920" t="s">
        <v>121</v>
      </c>
      <c r="K920" t="s">
        <v>145</v>
      </c>
      <c r="L920" t="s">
        <v>44</v>
      </c>
      <c r="M920" s="5">
        <v>1700</v>
      </c>
      <c r="N920" s="5">
        <v>0</v>
      </c>
      <c r="O920" s="5">
        <f t="shared" si="56"/>
        <v>1700</v>
      </c>
      <c r="P920" s="5">
        <v>-1700</v>
      </c>
      <c r="Q920" s="5">
        <f t="shared" si="57"/>
        <v>0</v>
      </c>
      <c r="R920" s="5">
        <v>0</v>
      </c>
      <c r="S920" s="5">
        <v>0</v>
      </c>
      <c r="T920" s="5">
        <v>0</v>
      </c>
      <c r="U920" s="5">
        <f t="shared" si="58"/>
        <v>1700</v>
      </c>
      <c r="V920" s="5">
        <f t="shared" si="59"/>
        <v>1700</v>
      </c>
      <c r="W920" s="5">
        <v>0</v>
      </c>
      <c r="X920" t="s">
        <v>146</v>
      </c>
    </row>
    <row r="921" spans="1:24" x14ac:dyDescent="0.2">
      <c r="A921" t="s">
        <v>0</v>
      </c>
      <c r="B921" t="s">
        <v>1</v>
      </c>
      <c r="C921" t="s">
        <v>2</v>
      </c>
      <c r="D921" t="s">
        <v>3</v>
      </c>
      <c r="E921" t="s">
        <v>4</v>
      </c>
      <c r="F921" t="s">
        <v>396</v>
      </c>
      <c r="G921" t="s">
        <v>397</v>
      </c>
      <c r="H921" t="s">
        <v>95</v>
      </c>
      <c r="I921" t="s">
        <v>177</v>
      </c>
      <c r="J921" t="s">
        <v>121</v>
      </c>
      <c r="K921" t="s">
        <v>178</v>
      </c>
      <c r="L921" t="s">
        <v>44</v>
      </c>
      <c r="M921" s="5">
        <v>9675</v>
      </c>
      <c r="N921" s="5">
        <v>0</v>
      </c>
      <c r="O921" s="5">
        <f t="shared" si="56"/>
        <v>9675</v>
      </c>
      <c r="P921" s="5">
        <v>-9675</v>
      </c>
      <c r="Q921" s="5">
        <f t="shared" si="57"/>
        <v>0</v>
      </c>
      <c r="R921" s="5">
        <v>0</v>
      </c>
      <c r="S921" s="5">
        <v>0</v>
      </c>
      <c r="T921" s="5">
        <v>0</v>
      </c>
      <c r="U921" s="5">
        <f t="shared" si="58"/>
        <v>9675</v>
      </c>
      <c r="V921" s="5">
        <f t="shared" si="59"/>
        <v>9675</v>
      </c>
      <c r="W921" s="5">
        <v>0</v>
      </c>
      <c r="X921" t="s">
        <v>179</v>
      </c>
    </row>
    <row r="922" spans="1:24" x14ac:dyDescent="0.2">
      <c r="A922" t="s">
        <v>0</v>
      </c>
      <c r="B922" t="s">
        <v>1</v>
      </c>
      <c r="C922" t="s">
        <v>2</v>
      </c>
      <c r="D922" t="s">
        <v>3</v>
      </c>
      <c r="E922" t="s">
        <v>4</v>
      </c>
      <c r="F922" t="s">
        <v>396</v>
      </c>
      <c r="G922" t="s">
        <v>397</v>
      </c>
      <c r="H922" t="s">
        <v>95</v>
      </c>
      <c r="I922" t="s">
        <v>177</v>
      </c>
      <c r="J922" t="s">
        <v>121</v>
      </c>
      <c r="K922" t="s">
        <v>155</v>
      </c>
      <c r="L922" t="s">
        <v>44</v>
      </c>
      <c r="M922" s="5">
        <v>7897.2</v>
      </c>
      <c r="N922" s="5">
        <v>0</v>
      </c>
      <c r="O922" s="5">
        <f t="shared" si="56"/>
        <v>7897.2</v>
      </c>
      <c r="P922" s="5">
        <v>-7897.2</v>
      </c>
      <c r="Q922" s="5">
        <f t="shared" si="57"/>
        <v>0</v>
      </c>
      <c r="R922" s="5">
        <v>0</v>
      </c>
      <c r="S922" s="5">
        <v>0</v>
      </c>
      <c r="T922" s="5">
        <v>0</v>
      </c>
      <c r="U922" s="5">
        <f t="shared" si="58"/>
        <v>7897.2</v>
      </c>
      <c r="V922" s="5">
        <f t="shared" si="59"/>
        <v>7897.2</v>
      </c>
      <c r="W922" s="5">
        <v>0</v>
      </c>
      <c r="X922" t="s">
        <v>156</v>
      </c>
    </row>
    <row r="923" spans="1:24" x14ac:dyDescent="0.2">
      <c r="A923" t="s">
        <v>0</v>
      </c>
      <c r="B923" t="s">
        <v>1</v>
      </c>
      <c r="C923" t="s">
        <v>2</v>
      </c>
      <c r="D923" t="s">
        <v>3</v>
      </c>
      <c r="E923" t="s">
        <v>4</v>
      </c>
      <c r="F923" t="s">
        <v>396</v>
      </c>
      <c r="G923" t="s">
        <v>397</v>
      </c>
      <c r="H923" t="s">
        <v>180</v>
      </c>
      <c r="I923" t="s">
        <v>181</v>
      </c>
      <c r="J923" t="s">
        <v>121</v>
      </c>
      <c r="K923" t="s">
        <v>137</v>
      </c>
      <c r="L923" t="s">
        <v>44</v>
      </c>
      <c r="M923" s="5">
        <v>45000</v>
      </c>
      <c r="N923" s="5">
        <v>0</v>
      </c>
      <c r="O923" s="5">
        <f t="shared" si="56"/>
        <v>45000</v>
      </c>
      <c r="P923" s="5">
        <v>-45000</v>
      </c>
      <c r="Q923" s="5">
        <f t="shared" si="57"/>
        <v>0</v>
      </c>
      <c r="R923" s="5">
        <v>0</v>
      </c>
      <c r="S923" s="5">
        <v>0</v>
      </c>
      <c r="T923" s="5">
        <v>0</v>
      </c>
      <c r="U923" s="5">
        <f t="shared" si="58"/>
        <v>45000</v>
      </c>
      <c r="V923" s="5">
        <f t="shared" si="59"/>
        <v>45000</v>
      </c>
      <c r="W923" s="5">
        <v>0</v>
      </c>
      <c r="X923" t="s">
        <v>182</v>
      </c>
    </row>
    <row r="924" spans="1:24" x14ac:dyDescent="0.2">
      <c r="A924" t="s">
        <v>0</v>
      </c>
      <c r="B924" t="s">
        <v>1</v>
      </c>
      <c r="C924" t="s">
        <v>2</v>
      </c>
      <c r="D924" t="s">
        <v>3</v>
      </c>
      <c r="E924" t="s">
        <v>4</v>
      </c>
      <c r="F924" t="s">
        <v>396</v>
      </c>
      <c r="G924" t="s">
        <v>397</v>
      </c>
      <c r="H924" t="s">
        <v>180</v>
      </c>
      <c r="I924" t="s">
        <v>183</v>
      </c>
      <c r="J924" t="s">
        <v>121</v>
      </c>
      <c r="K924" t="s">
        <v>137</v>
      </c>
      <c r="L924" t="s">
        <v>44</v>
      </c>
      <c r="M924" s="5">
        <v>62000</v>
      </c>
      <c r="N924" s="5">
        <v>0</v>
      </c>
      <c r="O924" s="5">
        <f t="shared" si="56"/>
        <v>62000</v>
      </c>
      <c r="P924" s="5">
        <v>-59000</v>
      </c>
      <c r="Q924" s="5">
        <f t="shared" si="57"/>
        <v>3000</v>
      </c>
      <c r="R924" s="5">
        <v>0</v>
      </c>
      <c r="S924" s="5">
        <v>3000</v>
      </c>
      <c r="T924" s="5">
        <v>0</v>
      </c>
      <c r="U924" s="5">
        <f t="shared" si="58"/>
        <v>59000</v>
      </c>
      <c r="V924" s="5">
        <f t="shared" si="59"/>
        <v>62000</v>
      </c>
      <c r="W924" s="5">
        <v>0</v>
      </c>
      <c r="X924" t="s">
        <v>182</v>
      </c>
    </row>
    <row r="925" spans="1:24" x14ac:dyDescent="0.2">
      <c r="A925" t="s">
        <v>184</v>
      </c>
      <c r="B925" t="s">
        <v>185</v>
      </c>
      <c r="C925" t="s">
        <v>2</v>
      </c>
      <c r="D925" t="s">
        <v>3</v>
      </c>
      <c r="E925" t="s">
        <v>4</v>
      </c>
      <c r="F925" t="s">
        <v>396</v>
      </c>
      <c r="G925" t="s">
        <v>397</v>
      </c>
      <c r="H925" t="s">
        <v>186</v>
      </c>
      <c r="I925" t="s">
        <v>187</v>
      </c>
      <c r="J925" t="s">
        <v>121</v>
      </c>
      <c r="K925" t="s">
        <v>128</v>
      </c>
      <c r="L925" t="s">
        <v>44</v>
      </c>
      <c r="M925" s="5">
        <v>12500</v>
      </c>
      <c r="N925" s="5">
        <v>-4500</v>
      </c>
      <c r="O925" s="5">
        <f t="shared" si="56"/>
        <v>8000</v>
      </c>
      <c r="P925" s="5">
        <v>-8000</v>
      </c>
      <c r="Q925" s="5">
        <f t="shared" si="57"/>
        <v>0</v>
      </c>
      <c r="R925" s="5">
        <v>0</v>
      </c>
      <c r="S925" s="5">
        <v>0</v>
      </c>
      <c r="T925" s="5">
        <v>0</v>
      </c>
      <c r="U925" s="5">
        <f t="shared" si="58"/>
        <v>8000</v>
      </c>
      <c r="V925" s="5">
        <f t="shared" si="59"/>
        <v>8000</v>
      </c>
      <c r="W925" s="5">
        <v>0</v>
      </c>
      <c r="X925" t="s">
        <v>398</v>
      </c>
    </row>
    <row r="926" spans="1:24" x14ac:dyDescent="0.2">
      <c r="A926" t="s">
        <v>184</v>
      </c>
      <c r="B926" t="s">
        <v>185</v>
      </c>
      <c r="C926" t="s">
        <v>2</v>
      </c>
      <c r="D926" t="s">
        <v>3</v>
      </c>
      <c r="E926" t="s">
        <v>4</v>
      </c>
      <c r="F926" t="s">
        <v>396</v>
      </c>
      <c r="G926" t="s">
        <v>397</v>
      </c>
      <c r="H926" t="s">
        <v>186</v>
      </c>
      <c r="I926" t="s">
        <v>187</v>
      </c>
      <c r="J926" t="s">
        <v>121</v>
      </c>
      <c r="K926" t="s">
        <v>175</v>
      </c>
      <c r="L926" t="s">
        <v>44</v>
      </c>
      <c r="M926" s="5">
        <v>1000</v>
      </c>
      <c r="N926" s="5">
        <v>2500</v>
      </c>
      <c r="O926" s="5">
        <f t="shared" si="56"/>
        <v>3500</v>
      </c>
      <c r="P926" s="5">
        <v>-3500</v>
      </c>
      <c r="Q926" s="5">
        <f t="shared" si="57"/>
        <v>0</v>
      </c>
      <c r="R926" s="5">
        <v>0</v>
      </c>
      <c r="S926" s="5">
        <v>0</v>
      </c>
      <c r="T926" s="5">
        <v>0</v>
      </c>
      <c r="U926" s="5">
        <f t="shared" si="58"/>
        <v>3500</v>
      </c>
      <c r="V926" s="5">
        <f t="shared" si="59"/>
        <v>3500</v>
      </c>
      <c r="W926" s="5">
        <v>0</v>
      </c>
      <c r="X926" t="s">
        <v>399</v>
      </c>
    </row>
    <row r="927" spans="1:24" x14ac:dyDescent="0.2">
      <c r="A927" t="s">
        <v>184</v>
      </c>
      <c r="B927" t="s">
        <v>185</v>
      </c>
      <c r="C927" t="s">
        <v>2</v>
      </c>
      <c r="D927" t="s">
        <v>3</v>
      </c>
      <c r="E927" t="s">
        <v>4</v>
      </c>
      <c r="F927" t="s">
        <v>396</v>
      </c>
      <c r="G927" t="s">
        <v>397</v>
      </c>
      <c r="H927" t="s">
        <v>186</v>
      </c>
      <c r="I927" t="s">
        <v>187</v>
      </c>
      <c r="J927" t="s">
        <v>121</v>
      </c>
      <c r="K927" t="s">
        <v>132</v>
      </c>
      <c r="L927" t="s">
        <v>44</v>
      </c>
      <c r="M927" s="5">
        <v>1500</v>
      </c>
      <c r="N927" s="5">
        <v>2000</v>
      </c>
      <c r="O927" s="5">
        <f t="shared" si="56"/>
        <v>3500</v>
      </c>
      <c r="P927" s="5">
        <v>-3500</v>
      </c>
      <c r="Q927" s="5">
        <f t="shared" si="57"/>
        <v>0</v>
      </c>
      <c r="R927" s="5">
        <v>0</v>
      </c>
      <c r="S927" s="5">
        <v>0</v>
      </c>
      <c r="T927" s="5">
        <v>0</v>
      </c>
      <c r="U927" s="5">
        <f t="shared" si="58"/>
        <v>3500</v>
      </c>
      <c r="V927" s="5">
        <f t="shared" si="59"/>
        <v>3500</v>
      </c>
      <c r="W927" s="5">
        <v>0</v>
      </c>
      <c r="X927" t="s">
        <v>194</v>
      </c>
    </row>
    <row r="928" spans="1:24" x14ac:dyDescent="0.2">
      <c r="A928" t="s">
        <v>0</v>
      </c>
      <c r="B928" t="s">
        <v>1</v>
      </c>
      <c r="C928" t="s">
        <v>2</v>
      </c>
      <c r="D928" t="s">
        <v>3</v>
      </c>
      <c r="E928" t="s">
        <v>4</v>
      </c>
      <c r="F928" t="s">
        <v>396</v>
      </c>
      <c r="G928" t="s">
        <v>397</v>
      </c>
      <c r="H928" t="s">
        <v>195</v>
      </c>
      <c r="I928" t="s">
        <v>196</v>
      </c>
      <c r="J928" t="s">
        <v>121</v>
      </c>
      <c r="K928" t="s">
        <v>149</v>
      </c>
      <c r="L928" t="s">
        <v>44</v>
      </c>
      <c r="M928" s="5">
        <v>2000</v>
      </c>
      <c r="N928" s="5">
        <v>0</v>
      </c>
      <c r="O928" s="5">
        <f t="shared" si="56"/>
        <v>2000</v>
      </c>
      <c r="P928" s="5">
        <v>-2000</v>
      </c>
      <c r="Q928" s="5">
        <f t="shared" si="57"/>
        <v>0</v>
      </c>
      <c r="R928" s="5">
        <v>0</v>
      </c>
      <c r="S928" s="5">
        <v>0</v>
      </c>
      <c r="T928" s="5">
        <v>0</v>
      </c>
      <c r="U928" s="5">
        <f t="shared" si="58"/>
        <v>2000</v>
      </c>
      <c r="V928" s="5">
        <f t="shared" si="59"/>
        <v>2000</v>
      </c>
      <c r="W928" s="5">
        <v>0</v>
      </c>
      <c r="X928" t="s">
        <v>378</v>
      </c>
    </row>
    <row r="929" spans="1:24" x14ac:dyDescent="0.2">
      <c r="A929" t="s">
        <v>0</v>
      </c>
      <c r="B929" t="s">
        <v>1</v>
      </c>
      <c r="C929" t="s">
        <v>2</v>
      </c>
      <c r="D929" t="s">
        <v>3</v>
      </c>
      <c r="E929" t="s">
        <v>4</v>
      </c>
      <c r="F929" t="s">
        <v>396</v>
      </c>
      <c r="G929" t="s">
        <v>397</v>
      </c>
      <c r="H929" t="s">
        <v>195</v>
      </c>
      <c r="I929" t="s">
        <v>196</v>
      </c>
      <c r="J929" t="s">
        <v>121</v>
      </c>
      <c r="K929" t="s">
        <v>137</v>
      </c>
      <c r="L929" t="s">
        <v>44</v>
      </c>
      <c r="M929" s="5">
        <v>11360</v>
      </c>
      <c r="N929" s="5">
        <v>0</v>
      </c>
      <c r="O929" s="5">
        <f t="shared" si="56"/>
        <v>11360</v>
      </c>
      <c r="P929" s="5">
        <v>-11360</v>
      </c>
      <c r="Q929" s="5">
        <f t="shared" si="57"/>
        <v>0</v>
      </c>
      <c r="R929" s="5">
        <v>0</v>
      </c>
      <c r="S929" s="5">
        <v>0</v>
      </c>
      <c r="T929" s="5">
        <v>0</v>
      </c>
      <c r="U929" s="5">
        <f t="shared" si="58"/>
        <v>11360</v>
      </c>
      <c r="V929" s="5">
        <f t="shared" si="59"/>
        <v>11360</v>
      </c>
      <c r="W929" s="5">
        <v>0</v>
      </c>
      <c r="X929" t="s">
        <v>197</v>
      </c>
    </row>
    <row r="930" spans="1:24" x14ac:dyDescent="0.2">
      <c r="A930" t="s">
        <v>0</v>
      </c>
      <c r="B930" t="s">
        <v>1</v>
      </c>
      <c r="C930" t="s">
        <v>2</v>
      </c>
      <c r="D930" t="s">
        <v>3</v>
      </c>
      <c r="E930" t="s">
        <v>4</v>
      </c>
      <c r="F930" t="s">
        <v>396</v>
      </c>
      <c r="G930" t="s">
        <v>397</v>
      </c>
      <c r="H930" t="s">
        <v>195</v>
      </c>
      <c r="I930" t="s">
        <v>196</v>
      </c>
      <c r="J930" t="s">
        <v>121</v>
      </c>
      <c r="K930" t="s">
        <v>151</v>
      </c>
      <c r="L930" t="s">
        <v>44</v>
      </c>
      <c r="M930" s="5">
        <v>1500</v>
      </c>
      <c r="N930" s="5">
        <v>0</v>
      </c>
      <c r="O930" s="5">
        <f t="shared" si="56"/>
        <v>1500</v>
      </c>
      <c r="P930" s="5">
        <v>-1500</v>
      </c>
      <c r="Q930" s="5">
        <f t="shared" si="57"/>
        <v>0</v>
      </c>
      <c r="R930" s="5">
        <v>0</v>
      </c>
      <c r="S930" s="5">
        <v>0</v>
      </c>
      <c r="T930" s="5">
        <v>0</v>
      </c>
      <c r="U930" s="5">
        <f t="shared" si="58"/>
        <v>1500</v>
      </c>
      <c r="V930" s="5">
        <f t="shared" si="59"/>
        <v>1500</v>
      </c>
      <c r="W930" s="5">
        <v>0</v>
      </c>
      <c r="X930" t="s">
        <v>336</v>
      </c>
    </row>
    <row r="931" spans="1:24" x14ac:dyDescent="0.2">
      <c r="A931" t="s">
        <v>0</v>
      </c>
      <c r="B931" t="s">
        <v>1</v>
      </c>
      <c r="C931" t="s">
        <v>2</v>
      </c>
      <c r="D931" t="s">
        <v>3</v>
      </c>
      <c r="E931" t="s">
        <v>4</v>
      </c>
      <c r="F931" t="s">
        <v>396</v>
      </c>
      <c r="G931" t="s">
        <v>397</v>
      </c>
      <c r="H931" t="s">
        <v>195</v>
      </c>
      <c r="I931" t="s">
        <v>196</v>
      </c>
      <c r="J931" t="s">
        <v>121</v>
      </c>
      <c r="K931" t="s">
        <v>124</v>
      </c>
      <c r="L931" t="s">
        <v>44</v>
      </c>
      <c r="M931" s="5">
        <v>15540</v>
      </c>
      <c r="N931" s="5">
        <v>0</v>
      </c>
      <c r="O931" s="5">
        <f t="shared" si="56"/>
        <v>15540</v>
      </c>
      <c r="P931" s="5">
        <v>-15540</v>
      </c>
      <c r="Q931" s="5">
        <f t="shared" si="57"/>
        <v>0</v>
      </c>
      <c r="R931" s="5">
        <v>0</v>
      </c>
      <c r="S931" s="5">
        <v>0</v>
      </c>
      <c r="T931" s="5">
        <v>0</v>
      </c>
      <c r="U931" s="5">
        <f t="shared" si="58"/>
        <v>15540</v>
      </c>
      <c r="V931" s="5">
        <f t="shared" si="59"/>
        <v>15540</v>
      </c>
      <c r="W931" s="5">
        <v>0</v>
      </c>
      <c r="X931" t="s">
        <v>337</v>
      </c>
    </row>
    <row r="932" spans="1:24" x14ac:dyDescent="0.2">
      <c r="A932" t="s">
        <v>0</v>
      </c>
      <c r="B932" t="s">
        <v>1</v>
      </c>
      <c r="C932" t="s">
        <v>2</v>
      </c>
      <c r="D932" t="s">
        <v>3</v>
      </c>
      <c r="E932" t="s">
        <v>4</v>
      </c>
      <c r="F932" t="s">
        <v>396</v>
      </c>
      <c r="G932" t="s">
        <v>397</v>
      </c>
      <c r="H932" t="s">
        <v>195</v>
      </c>
      <c r="I932" t="s">
        <v>196</v>
      </c>
      <c r="J932" t="s">
        <v>121</v>
      </c>
      <c r="K932" t="s">
        <v>128</v>
      </c>
      <c r="L932" t="s">
        <v>44</v>
      </c>
      <c r="M932" s="5">
        <v>14400</v>
      </c>
      <c r="N932" s="5">
        <v>0</v>
      </c>
      <c r="O932" s="5">
        <f t="shared" si="56"/>
        <v>14400</v>
      </c>
      <c r="P932" s="5">
        <v>-14400</v>
      </c>
      <c r="Q932" s="5">
        <f t="shared" si="57"/>
        <v>0</v>
      </c>
      <c r="R932" s="5">
        <v>0</v>
      </c>
      <c r="S932" s="5">
        <v>0</v>
      </c>
      <c r="T932" s="5">
        <v>0</v>
      </c>
      <c r="U932" s="5">
        <f t="shared" si="58"/>
        <v>14400</v>
      </c>
      <c r="V932" s="5">
        <f t="shared" si="59"/>
        <v>14400</v>
      </c>
      <c r="W932" s="5">
        <v>0</v>
      </c>
      <c r="X932" t="s">
        <v>338</v>
      </c>
    </row>
    <row r="933" spans="1:24" x14ac:dyDescent="0.2">
      <c r="A933" t="s">
        <v>0</v>
      </c>
      <c r="B933" t="s">
        <v>1</v>
      </c>
      <c r="C933" t="s">
        <v>2</v>
      </c>
      <c r="D933" t="s">
        <v>3</v>
      </c>
      <c r="E933" t="s">
        <v>4</v>
      </c>
      <c r="F933" t="s">
        <v>396</v>
      </c>
      <c r="G933" t="s">
        <v>397</v>
      </c>
      <c r="H933" t="s">
        <v>195</v>
      </c>
      <c r="I933" t="s">
        <v>196</v>
      </c>
      <c r="J933" t="s">
        <v>121</v>
      </c>
      <c r="K933" t="s">
        <v>145</v>
      </c>
      <c r="L933" t="s">
        <v>44</v>
      </c>
      <c r="M933" s="5">
        <v>8000</v>
      </c>
      <c r="N933" s="5">
        <v>0</v>
      </c>
      <c r="O933" s="5">
        <f t="shared" si="56"/>
        <v>8000</v>
      </c>
      <c r="P933" s="5">
        <v>-8000</v>
      </c>
      <c r="Q933" s="5">
        <f t="shared" si="57"/>
        <v>0</v>
      </c>
      <c r="R933" s="5">
        <v>0</v>
      </c>
      <c r="S933" s="5">
        <v>0</v>
      </c>
      <c r="T933" s="5">
        <v>0</v>
      </c>
      <c r="U933" s="5">
        <f t="shared" si="58"/>
        <v>8000</v>
      </c>
      <c r="V933" s="5">
        <f t="shared" si="59"/>
        <v>8000</v>
      </c>
      <c r="W933" s="5">
        <v>0</v>
      </c>
      <c r="X933" t="s">
        <v>198</v>
      </c>
    </row>
    <row r="934" spans="1:24" x14ac:dyDescent="0.2">
      <c r="A934" t="s">
        <v>0</v>
      </c>
      <c r="B934" t="s">
        <v>1</v>
      </c>
      <c r="C934" t="s">
        <v>2</v>
      </c>
      <c r="D934" t="s">
        <v>3</v>
      </c>
      <c r="E934" t="s">
        <v>4</v>
      </c>
      <c r="F934" t="s">
        <v>396</v>
      </c>
      <c r="G934" t="s">
        <v>397</v>
      </c>
      <c r="H934" t="s">
        <v>195</v>
      </c>
      <c r="I934" t="s">
        <v>196</v>
      </c>
      <c r="J934" t="s">
        <v>121</v>
      </c>
      <c r="K934" t="s">
        <v>175</v>
      </c>
      <c r="L934" t="s">
        <v>44</v>
      </c>
      <c r="M934" s="5">
        <v>3000</v>
      </c>
      <c r="N934" s="5">
        <v>0</v>
      </c>
      <c r="O934" s="5">
        <f t="shared" si="56"/>
        <v>3000</v>
      </c>
      <c r="P934" s="5">
        <v>-3000</v>
      </c>
      <c r="Q934" s="5">
        <f t="shared" si="57"/>
        <v>0</v>
      </c>
      <c r="R934" s="5">
        <v>0</v>
      </c>
      <c r="S934" s="5">
        <v>0</v>
      </c>
      <c r="T934" s="5">
        <v>0</v>
      </c>
      <c r="U934" s="5">
        <f t="shared" si="58"/>
        <v>3000</v>
      </c>
      <c r="V934" s="5">
        <f t="shared" si="59"/>
        <v>3000</v>
      </c>
      <c r="W934" s="5">
        <v>0</v>
      </c>
      <c r="X934" t="s">
        <v>400</v>
      </c>
    </row>
    <row r="935" spans="1:24" x14ac:dyDescent="0.2">
      <c r="A935" t="s">
        <v>0</v>
      </c>
      <c r="B935" t="s">
        <v>1</v>
      </c>
      <c r="C935" t="s">
        <v>2</v>
      </c>
      <c r="D935" t="s">
        <v>3</v>
      </c>
      <c r="E935" t="s">
        <v>4</v>
      </c>
      <c r="F935" t="s">
        <v>396</v>
      </c>
      <c r="G935" t="s">
        <v>397</v>
      </c>
      <c r="H935" t="s">
        <v>195</v>
      </c>
      <c r="I935" t="s">
        <v>196</v>
      </c>
      <c r="J935" t="s">
        <v>121</v>
      </c>
      <c r="K935" t="s">
        <v>155</v>
      </c>
      <c r="L935" t="s">
        <v>44</v>
      </c>
      <c r="M935" s="5">
        <v>4000</v>
      </c>
      <c r="N935" s="5">
        <v>0</v>
      </c>
      <c r="O935" s="5">
        <f t="shared" si="56"/>
        <v>4000</v>
      </c>
      <c r="P935" s="5">
        <v>-4000</v>
      </c>
      <c r="Q935" s="5">
        <f t="shared" si="57"/>
        <v>0</v>
      </c>
      <c r="R935" s="5">
        <v>0</v>
      </c>
      <c r="S935" s="5">
        <v>0</v>
      </c>
      <c r="T935" s="5">
        <v>0</v>
      </c>
      <c r="U935" s="5">
        <f t="shared" si="58"/>
        <v>4000</v>
      </c>
      <c r="V935" s="5">
        <f t="shared" si="59"/>
        <v>4000</v>
      </c>
      <c r="W935" s="5">
        <v>0</v>
      </c>
      <c r="X935" t="s">
        <v>316</v>
      </c>
    </row>
    <row r="936" spans="1:24" x14ac:dyDescent="0.2">
      <c r="A936" t="s">
        <v>0</v>
      </c>
      <c r="B936" t="s">
        <v>1</v>
      </c>
      <c r="C936" t="s">
        <v>2</v>
      </c>
      <c r="D936" t="s">
        <v>3</v>
      </c>
      <c r="E936" t="s">
        <v>4</v>
      </c>
      <c r="F936" t="s">
        <v>396</v>
      </c>
      <c r="G936" t="s">
        <v>397</v>
      </c>
      <c r="H936" t="s">
        <v>195</v>
      </c>
      <c r="I936" t="s">
        <v>196</v>
      </c>
      <c r="J936" t="s">
        <v>121</v>
      </c>
      <c r="K936" t="s">
        <v>168</v>
      </c>
      <c r="L936" t="s">
        <v>44</v>
      </c>
      <c r="M936" s="5">
        <v>500</v>
      </c>
      <c r="N936" s="5">
        <v>0</v>
      </c>
      <c r="O936" s="5">
        <f t="shared" si="56"/>
        <v>500</v>
      </c>
      <c r="P936" s="5">
        <v>-500</v>
      </c>
      <c r="Q936" s="5">
        <f t="shared" si="57"/>
        <v>0</v>
      </c>
      <c r="R936" s="5">
        <v>0</v>
      </c>
      <c r="S936" s="5">
        <v>0</v>
      </c>
      <c r="T936" s="5">
        <v>0</v>
      </c>
      <c r="U936" s="5">
        <f t="shared" si="58"/>
        <v>500</v>
      </c>
      <c r="V936" s="5">
        <f t="shared" si="59"/>
        <v>500</v>
      </c>
      <c r="W936" s="5">
        <v>0</v>
      </c>
      <c r="X936" t="s">
        <v>317</v>
      </c>
    </row>
    <row r="937" spans="1:24" x14ac:dyDescent="0.2">
      <c r="A937" t="s">
        <v>0</v>
      </c>
      <c r="B937" t="s">
        <v>1</v>
      </c>
      <c r="C937" t="s">
        <v>2</v>
      </c>
      <c r="D937" t="s">
        <v>3</v>
      </c>
      <c r="E937" t="s">
        <v>4</v>
      </c>
      <c r="F937" t="s">
        <v>396</v>
      </c>
      <c r="G937" t="s">
        <v>397</v>
      </c>
      <c r="H937" t="s">
        <v>110</v>
      </c>
      <c r="I937" t="s">
        <v>199</v>
      </c>
      <c r="J937" t="s">
        <v>121</v>
      </c>
      <c r="K937" t="s">
        <v>149</v>
      </c>
      <c r="L937" t="s">
        <v>44</v>
      </c>
      <c r="M937" s="5">
        <v>1000</v>
      </c>
      <c r="N937" s="5">
        <v>-1000</v>
      </c>
      <c r="O937" s="5">
        <f t="shared" si="56"/>
        <v>0</v>
      </c>
      <c r="P937" s="5">
        <v>0</v>
      </c>
      <c r="Q937" s="5">
        <f t="shared" si="57"/>
        <v>0</v>
      </c>
      <c r="R937" s="5">
        <v>0</v>
      </c>
      <c r="S937" s="5">
        <v>0</v>
      </c>
      <c r="T937" s="5">
        <v>0</v>
      </c>
      <c r="U937" s="5">
        <f t="shared" si="58"/>
        <v>0</v>
      </c>
      <c r="V937" s="5">
        <f t="shared" si="59"/>
        <v>0</v>
      </c>
      <c r="W937" s="5">
        <v>0</v>
      </c>
      <c r="X937" t="s">
        <v>200</v>
      </c>
    </row>
    <row r="938" spans="1:24" x14ac:dyDescent="0.2">
      <c r="A938" t="s">
        <v>0</v>
      </c>
      <c r="B938" t="s">
        <v>1</v>
      </c>
      <c r="C938" t="s">
        <v>2</v>
      </c>
      <c r="D938" t="s">
        <v>3</v>
      </c>
      <c r="E938" t="s">
        <v>4</v>
      </c>
      <c r="F938" t="s">
        <v>396</v>
      </c>
      <c r="G938" t="s">
        <v>397</v>
      </c>
      <c r="H938" t="s">
        <v>110</v>
      </c>
      <c r="I938" t="s">
        <v>199</v>
      </c>
      <c r="J938" t="s">
        <v>121</v>
      </c>
      <c r="K938" t="s">
        <v>137</v>
      </c>
      <c r="L938" t="s">
        <v>44</v>
      </c>
      <c r="M938" s="5">
        <v>3000</v>
      </c>
      <c r="N938" s="5">
        <v>-3000</v>
      </c>
      <c r="O938" s="5">
        <f t="shared" si="56"/>
        <v>0</v>
      </c>
      <c r="P938" s="5">
        <v>0</v>
      </c>
      <c r="Q938" s="5">
        <f t="shared" si="57"/>
        <v>0</v>
      </c>
      <c r="R938" s="5">
        <v>0</v>
      </c>
      <c r="S938" s="5">
        <v>0</v>
      </c>
      <c r="T938" s="5">
        <v>0</v>
      </c>
      <c r="U938" s="5">
        <f t="shared" si="58"/>
        <v>0</v>
      </c>
      <c r="V938" s="5">
        <f t="shared" si="59"/>
        <v>0</v>
      </c>
      <c r="W938" s="5">
        <v>0</v>
      </c>
      <c r="X938" t="s">
        <v>201</v>
      </c>
    </row>
    <row r="939" spans="1:24" x14ac:dyDescent="0.2">
      <c r="A939" t="s">
        <v>0</v>
      </c>
      <c r="B939" t="s">
        <v>1</v>
      </c>
      <c r="C939" t="s">
        <v>2</v>
      </c>
      <c r="D939" t="s">
        <v>3</v>
      </c>
      <c r="E939" t="s">
        <v>4</v>
      </c>
      <c r="F939" t="s">
        <v>396</v>
      </c>
      <c r="G939" t="s">
        <v>397</v>
      </c>
      <c r="H939" t="s">
        <v>110</v>
      </c>
      <c r="I939" t="s">
        <v>199</v>
      </c>
      <c r="J939" t="s">
        <v>121</v>
      </c>
      <c r="K939" t="s">
        <v>124</v>
      </c>
      <c r="L939" t="s">
        <v>44</v>
      </c>
      <c r="M939" s="5">
        <v>21090.240000000002</v>
      </c>
      <c r="N939" s="5">
        <v>-5000</v>
      </c>
      <c r="O939" s="5">
        <f t="shared" si="56"/>
        <v>16090.240000000002</v>
      </c>
      <c r="P939" s="5">
        <v>-16090.24</v>
      </c>
      <c r="Q939" s="5">
        <f t="shared" si="57"/>
        <v>0</v>
      </c>
      <c r="R939" s="5">
        <v>0</v>
      </c>
      <c r="S939" s="5">
        <v>0</v>
      </c>
      <c r="T939" s="5">
        <v>0</v>
      </c>
      <c r="U939" s="5">
        <f t="shared" si="58"/>
        <v>16090.240000000002</v>
      </c>
      <c r="V939" s="5">
        <f t="shared" si="59"/>
        <v>16090.240000000002</v>
      </c>
      <c r="W939" s="5">
        <v>0</v>
      </c>
      <c r="X939" t="s">
        <v>202</v>
      </c>
    </row>
    <row r="940" spans="1:24" x14ac:dyDescent="0.2">
      <c r="A940" t="s">
        <v>0</v>
      </c>
      <c r="B940" t="s">
        <v>1</v>
      </c>
      <c r="C940" t="s">
        <v>2</v>
      </c>
      <c r="D940" t="s">
        <v>3</v>
      </c>
      <c r="E940" t="s">
        <v>4</v>
      </c>
      <c r="F940" t="s">
        <v>396</v>
      </c>
      <c r="G940" t="s">
        <v>397</v>
      </c>
      <c r="H940" t="s">
        <v>110</v>
      </c>
      <c r="I940" t="s">
        <v>199</v>
      </c>
      <c r="J940" t="s">
        <v>121</v>
      </c>
      <c r="K940" t="s">
        <v>128</v>
      </c>
      <c r="L940" t="s">
        <v>44</v>
      </c>
      <c r="M940" s="5">
        <v>37887.120000000003</v>
      </c>
      <c r="N940" s="5">
        <v>0</v>
      </c>
      <c r="O940" s="5">
        <f t="shared" si="56"/>
        <v>37887.120000000003</v>
      </c>
      <c r="P940" s="5">
        <v>-37887.120000000003</v>
      </c>
      <c r="Q940" s="5">
        <f t="shared" si="57"/>
        <v>0</v>
      </c>
      <c r="R940" s="5">
        <v>0</v>
      </c>
      <c r="S940" s="5">
        <v>0</v>
      </c>
      <c r="T940" s="5">
        <v>0</v>
      </c>
      <c r="U940" s="5">
        <f t="shared" si="58"/>
        <v>37887.120000000003</v>
      </c>
      <c r="V940" s="5">
        <f t="shared" si="59"/>
        <v>37887.120000000003</v>
      </c>
      <c r="W940" s="5">
        <v>0</v>
      </c>
      <c r="X940" t="s">
        <v>203</v>
      </c>
    </row>
    <row r="941" spans="1:24" x14ac:dyDescent="0.2">
      <c r="A941" t="s">
        <v>0</v>
      </c>
      <c r="B941" t="s">
        <v>1</v>
      </c>
      <c r="C941" t="s">
        <v>2</v>
      </c>
      <c r="D941" t="s">
        <v>3</v>
      </c>
      <c r="E941" t="s">
        <v>4</v>
      </c>
      <c r="F941" t="s">
        <v>396</v>
      </c>
      <c r="G941" t="s">
        <v>397</v>
      </c>
      <c r="H941" t="s">
        <v>110</v>
      </c>
      <c r="I941" t="s">
        <v>199</v>
      </c>
      <c r="J941" t="s">
        <v>121</v>
      </c>
      <c r="K941" t="s">
        <v>204</v>
      </c>
      <c r="L941" t="s">
        <v>44</v>
      </c>
      <c r="M941" s="5">
        <v>0</v>
      </c>
      <c r="N941" s="5">
        <v>1000</v>
      </c>
      <c r="O941" s="5">
        <f t="shared" si="56"/>
        <v>1000</v>
      </c>
      <c r="P941" s="5">
        <v>0</v>
      </c>
      <c r="Q941" s="5">
        <f t="shared" si="57"/>
        <v>1000</v>
      </c>
      <c r="R941" s="5">
        <v>0</v>
      </c>
      <c r="S941" s="5">
        <v>0</v>
      </c>
      <c r="T941" s="5">
        <v>0</v>
      </c>
      <c r="U941" s="5">
        <f t="shared" si="58"/>
        <v>1000</v>
      </c>
      <c r="V941" s="5">
        <f t="shared" si="59"/>
        <v>1000</v>
      </c>
      <c r="W941" s="5">
        <v>1000</v>
      </c>
      <c r="X941" t="s">
        <v>205</v>
      </c>
    </row>
    <row r="942" spans="1:24" x14ac:dyDescent="0.2">
      <c r="A942" t="s">
        <v>0</v>
      </c>
      <c r="B942" t="s">
        <v>1</v>
      </c>
      <c r="C942" t="s">
        <v>2</v>
      </c>
      <c r="D942" t="s">
        <v>3</v>
      </c>
      <c r="E942" t="s">
        <v>4</v>
      </c>
      <c r="F942" t="s">
        <v>396</v>
      </c>
      <c r="G942" t="s">
        <v>397</v>
      </c>
      <c r="H942" t="s">
        <v>110</v>
      </c>
      <c r="I942" t="s">
        <v>199</v>
      </c>
      <c r="J942" t="s">
        <v>121</v>
      </c>
      <c r="K942" t="s">
        <v>155</v>
      </c>
      <c r="L942" t="s">
        <v>44</v>
      </c>
      <c r="M942" s="5">
        <v>0</v>
      </c>
      <c r="N942" s="5">
        <v>4000</v>
      </c>
      <c r="O942" s="5">
        <f t="shared" si="56"/>
        <v>4000</v>
      </c>
      <c r="P942" s="5">
        <v>-4000</v>
      </c>
      <c r="Q942" s="5">
        <f t="shared" si="57"/>
        <v>0</v>
      </c>
      <c r="R942" s="5">
        <v>0</v>
      </c>
      <c r="S942" s="5">
        <v>0</v>
      </c>
      <c r="T942" s="5">
        <v>0</v>
      </c>
      <c r="U942" s="5">
        <f t="shared" si="58"/>
        <v>4000</v>
      </c>
      <c r="V942" s="5">
        <f t="shared" si="59"/>
        <v>4000</v>
      </c>
      <c r="W942" s="5">
        <v>0</v>
      </c>
      <c r="X942" t="s">
        <v>206</v>
      </c>
    </row>
    <row r="943" spans="1:24" x14ac:dyDescent="0.2">
      <c r="A943" t="s">
        <v>0</v>
      </c>
      <c r="B943" t="s">
        <v>1</v>
      </c>
      <c r="C943" t="s">
        <v>2</v>
      </c>
      <c r="D943" t="s">
        <v>3</v>
      </c>
      <c r="E943" t="s">
        <v>4</v>
      </c>
      <c r="F943" t="s">
        <v>396</v>
      </c>
      <c r="G943" t="s">
        <v>397</v>
      </c>
      <c r="H943" t="s">
        <v>110</v>
      </c>
      <c r="I943" t="s">
        <v>207</v>
      </c>
      <c r="J943" t="s">
        <v>121</v>
      </c>
      <c r="K943" t="s">
        <v>357</v>
      </c>
      <c r="L943" t="s">
        <v>44</v>
      </c>
      <c r="M943" s="5">
        <v>0</v>
      </c>
      <c r="N943" s="5">
        <v>1000</v>
      </c>
      <c r="O943" s="5">
        <f t="shared" si="56"/>
        <v>1000</v>
      </c>
      <c r="P943" s="5">
        <v>-1000</v>
      </c>
      <c r="Q943" s="5">
        <f t="shared" si="57"/>
        <v>0</v>
      </c>
      <c r="R943" s="5">
        <v>0</v>
      </c>
      <c r="S943" s="5">
        <v>0</v>
      </c>
      <c r="T943" s="5">
        <v>0</v>
      </c>
      <c r="U943" s="5">
        <f t="shared" si="58"/>
        <v>1000</v>
      </c>
      <c r="V943" s="5">
        <f t="shared" si="59"/>
        <v>1000</v>
      </c>
      <c r="W943" s="5">
        <v>0</v>
      </c>
      <c r="X943" t="s">
        <v>401</v>
      </c>
    </row>
    <row r="944" spans="1:24" x14ac:dyDescent="0.2">
      <c r="A944" t="s">
        <v>0</v>
      </c>
      <c r="B944" t="s">
        <v>1</v>
      </c>
      <c r="C944" t="s">
        <v>2</v>
      </c>
      <c r="D944" t="s">
        <v>3</v>
      </c>
      <c r="E944" t="s">
        <v>4</v>
      </c>
      <c r="F944" t="s">
        <v>396</v>
      </c>
      <c r="G944" t="s">
        <v>397</v>
      </c>
      <c r="H944" t="s">
        <v>110</v>
      </c>
      <c r="I944" t="s">
        <v>207</v>
      </c>
      <c r="J944" t="s">
        <v>121</v>
      </c>
      <c r="K944" t="s">
        <v>137</v>
      </c>
      <c r="L944" t="s">
        <v>44</v>
      </c>
      <c r="M944" s="5">
        <v>3908</v>
      </c>
      <c r="N944" s="5">
        <v>-3908</v>
      </c>
      <c r="O944" s="5">
        <f t="shared" si="56"/>
        <v>0</v>
      </c>
      <c r="P944" s="5">
        <v>0</v>
      </c>
      <c r="Q944" s="5">
        <f t="shared" si="57"/>
        <v>0</v>
      </c>
      <c r="R944" s="5">
        <v>0</v>
      </c>
      <c r="S944" s="5">
        <v>0</v>
      </c>
      <c r="T944" s="5">
        <v>0</v>
      </c>
      <c r="U944" s="5">
        <f t="shared" si="58"/>
        <v>0</v>
      </c>
      <c r="V944" s="5">
        <f t="shared" si="59"/>
        <v>0</v>
      </c>
      <c r="W944" s="5">
        <v>0</v>
      </c>
      <c r="X944" t="s">
        <v>201</v>
      </c>
    </row>
    <row r="945" spans="1:24" x14ac:dyDescent="0.2">
      <c r="A945" t="s">
        <v>0</v>
      </c>
      <c r="B945" t="s">
        <v>1</v>
      </c>
      <c r="C945" t="s">
        <v>2</v>
      </c>
      <c r="D945" t="s">
        <v>3</v>
      </c>
      <c r="E945" t="s">
        <v>4</v>
      </c>
      <c r="F945" t="s">
        <v>396</v>
      </c>
      <c r="G945" t="s">
        <v>397</v>
      </c>
      <c r="H945" t="s">
        <v>110</v>
      </c>
      <c r="I945" t="s">
        <v>207</v>
      </c>
      <c r="J945" t="s">
        <v>121</v>
      </c>
      <c r="K945" t="s">
        <v>128</v>
      </c>
      <c r="L945" t="s">
        <v>44</v>
      </c>
      <c r="M945" s="5">
        <v>37887.120000000003</v>
      </c>
      <c r="N945" s="5">
        <v>-1300</v>
      </c>
      <c r="O945" s="5">
        <f t="shared" si="56"/>
        <v>36587.120000000003</v>
      </c>
      <c r="P945" s="5">
        <v>-36587.120000000003</v>
      </c>
      <c r="Q945" s="5">
        <f t="shared" si="57"/>
        <v>0</v>
      </c>
      <c r="R945" s="5">
        <v>0</v>
      </c>
      <c r="S945" s="5">
        <v>0</v>
      </c>
      <c r="T945" s="5">
        <v>0</v>
      </c>
      <c r="U945" s="5">
        <f t="shared" si="58"/>
        <v>36587.120000000003</v>
      </c>
      <c r="V945" s="5">
        <f t="shared" si="59"/>
        <v>36587.120000000003</v>
      </c>
      <c r="W945" s="5">
        <v>0</v>
      </c>
      <c r="X945" t="s">
        <v>203</v>
      </c>
    </row>
    <row r="946" spans="1:24" x14ac:dyDescent="0.2">
      <c r="A946" t="s">
        <v>0</v>
      </c>
      <c r="B946" t="s">
        <v>1</v>
      </c>
      <c r="C946" t="s">
        <v>2</v>
      </c>
      <c r="D946" t="s">
        <v>3</v>
      </c>
      <c r="E946" t="s">
        <v>4</v>
      </c>
      <c r="F946" t="s">
        <v>396</v>
      </c>
      <c r="G946" t="s">
        <v>397</v>
      </c>
      <c r="H946" t="s">
        <v>110</v>
      </c>
      <c r="I946" t="s">
        <v>207</v>
      </c>
      <c r="J946" t="s">
        <v>121</v>
      </c>
      <c r="K946" t="s">
        <v>155</v>
      </c>
      <c r="L946" t="s">
        <v>44</v>
      </c>
      <c r="M946" s="5">
        <v>1589</v>
      </c>
      <c r="N946" s="5">
        <v>0</v>
      </c>
      <c r="O946" s="5">
        <f t="shared" si="56"/>
        <v>1589</v>
      </c>
      <c r="P946" s="5">
        <v>-1589</v>
      </c>
      <c r="Q946" s="5">
        <f t="shared" si="57"/>
        <v>0</v>
      </c>
      <c r="R946" s="5">
        <v>0</v>
      </c>
      <c r="S946" s="5">
        <v>0</v>
      </c>
      <c r="T946" s="5">
        <v>0</v>
      </c>
      <c r="U946" s="5">
        <f t="shared" si="58"/>
        <v>1589</v>
      </c>
      <c r="V946" s="5">
        <f t="shared" si="59"/>
        <v>1589</v>
      </c>
      <c r="W946" s="5">
        <v>0</v>
      </c>
      <c r="X946" t="s">
        <v>206</v>
      </c>
    </row>
    <row r="947" spans="1:24" x14ac:dyDescent="0.2">
      <c r="A947" t="s">
        <v>0</v>
      </c>
      <c r="B947" t="s">
        <v>1</v>
      </c>
      <c r="C947" t="s">
        <v>2</v>
      </c>
      <c r="D947" t="s">
        <v>3</v>
      </c>
      <c r="E947" t="s">
        <v>4</v>
      </c>
      <c r="F947" t="s">
        <v>396</v>
      </c>
      <c r="G947" t="s">
        <v>397</v>
      </c>
      <c r="H947" t="s">
        <v>110</v>
      </c>
      <c r="I947" t="s">
        <v>111</v>
      </c>
      <c r="J947" t="s">
        <v>121</v>
      </c>
      <c r="K947" t="s">
        <v>149</v>
      </c>
      <c r="L947" t="s">
        <v>44</v>
      </c>
      <c r="M947" s="5">
        <v>2000</v>
      </c>
      <c r="N947" s="5">
        <v>0</v>
      </c>
      <c r="O947" s="5">
        <f t="shared" si="56"/>
        <v>2000</v>
      </c>
      <c r="P947" s="5">
        <v>-2000</v>
      </c>
      <c r="Q947" s="5">
        <f t="shared" si="57"/>
        <v>0</v>
      </c>
      <c r="R947" s="5">
        <v>0</v>
      </c>
      <c r="S947" s="5">
        <v>0</v>
      </c>
      <c r="T947" s="5">
        <v>0</v>
      </c>
      <c r="U947" s="5">
        <f t="shared" si="58"/>
        <v>2000</v>
      </c>
      <c r="V947" s="5">
        <f t="shared" si="59"/>
        <v>2000</v>
      </c>
      <c r="W947" s="5">
        <v>0</v>
      </c>
      <c r="X947" t="s">
        <v>200</v>
      </c>
    </row>
    <row r="948" spans="1:24" x14ac:dyDescent="0.2">
      <c r="A948" t="s">
        <v>0</v>
      </c>
      <c r="B948" t="s">
        <v>1</v>
      </c>
      <c r="C948" t="s">
        <v>2</v>
      </c>
      <c r="D948" t="s">
        <v>3</v>
      </c>
      <c r="E948" t="s">
        <v>4</v>
      </c>
      <c r="F948" t="s">
        <v>396</v>
      </c>
      <c r="G948" t="s">
        <v>397</v>
      </c>
      <c r="H948" t="s">
        <v>110</v>
      </c>
      <c r="I948" t="s">
        <v>111</v>
      </c>
      <c r="J948" t="s">
        <v>121</v>
      </c>
      <c r="K948" t="s">
        <v>137</v>
      </c>
      <c r="L948" t="s">
        <v>44</v>
      </c>
      <c r="M948" s="5">
        <v>3000</v>
      </c>
      <c r="N948" s="5">
        <v>0</v>
      </c>
      <c r="O948" s="5">
        <f t="shared" si="56"/>
        <v>3000</v>
      </c>
      <c r="P948" s="5">
        <v>-3000</v>
      </c>
      <c r="Q948" s="5">
        <f t="shared" si="57"/>
        <v>0</v>
      </c>
      <c r="R948" s="5">
        <v>0</v>
      </c>
      <c r="S948" s="5">
        <v>0</v>
      </c>
      <c r="T948" s="5">
        <v>0</v>
      </c>
      <c r="U948" s="5">
        <f t="shared" si="58"/>
        <v>3000</v>
      </c>
      <c r="V948" s="5">
        <f t="shared" si="59"/>
        <v>3000</v>
      </c>
      <c r="W948" s="5">
        <v>0</v>
      </c>
      <c r="X948" t="s">
        <v>201</v>
      </c>
    </row>
    <row r="949" spans="1:24" x14ac:dyDescent="0.2">
      <c r="A949" t="s">
        <v>0</v>
      </c>
      <c r="B949" t="s">
        <v>1</v>
      </c>
      <c r="C949" t="s">
        <v>2</v>
      </c>
      <c r="D949" t="s">
        <v>3</v>
      </c>
      <c r="E949" t="s">
        <v>4</v>
      </c>
      <c r="F949" t="s">
        <v>396</v>
      </c>
      <c r="G949" t="s">
        <v>397</v>
      </c>
      <c r="H949" t="s">
        <v>110</v>
      </c>
      <c r="I949" t="s">
        <v>111</v>
      </c>
      <c r="J949" t="s">
        <v>121</v>
      </c>
      <c r="K949" t="s">
        <v>128</v>
      </c>
      <c r="L949" t="s">
        <v>44</v>
      </c>
      <c r="M949" s="5">
        <v>18943.560000000001</v>
      </c>
      <c r="N949" s="5">
        <v>-12299.87</v>
      </c>
      <c r="O949" s="5">
        <f t="shared" si="56"/>
        <v>6643.6900000000005</v>
      </c>
      <c r="P949" s="5">
        <v>-6643.69</v>
      </c>
      <c r="Q949" s="5">
        <f t="shared" si="57"/>
        <v>0</v>
      </c>
      <c r="R949" s="5">
        <v>0</v>
      </c>
      <c r="S949" s="5">
        <v>0</v>
      </c>
      <c r="T949" s="5">
        <v>0</v>
      </c>
      <c r="U949" s="5">
        <f t="shared" si="58"/>
        <v>6643.6900000000005</v>
      </c>
      <c r="V949" s="5">
        <f t="shared" si="59"/>
        <v>6643.6900000000005</v>
      </c>
      <c r="W949" s="5">
        <v>0</v>
      </c>
      <c r="X949" t="s">
        <v>203</v>
      </c>
    </row>
    <row r="950" spans="1:24" x14ac:dyDescent="0.2">
      <c r="A950" t="s">
        <v>0</v>
      </c>
      <c r="B950" t="s">
        <v>1</v>
      </c>
      <c r="C950" t="s">
        <v>2</v>
      </c>
      <c r="D950" t="s">
        <v>3</v>
      </c>
      <c r="E950" t="s">
        <v>4</v>
      </c>
      <c r="F950" t="s">
        <v>396</v>
      </c>
      <c r="G950" t="s">
        <v>397</v>
      </c>
      <c r="H950" t="s">
        <v>208</v>
      </c>
      <c r="I950" t="s">
        <v>209</v>
      </c>
      <c r="J950" t="s">
        <v>121</v>
      </c>
      <c r="K950" t="s">
        <v>166</v>
      </c>
      <c r="L950" t="s">
        <v>44</v>
      </c>
      <c r="M950" s="5">
        <v>1000</v>
      </c>
      <c r="N950" s="5">
        <v>0</v>
      </c>
      <c r="O950" s="5">
        <f t="shared" si="56"/>
        <v>1000</v>
      </c>
      <c r="P950" s="5">
        <v>-1000</v>
      </c>
      <c r="Q950" s="5">
        <f t="shared" si="57"/>
        <v>0</v>
      </c>
      <c r="R950" s="5">
        <v>0</v>
      </c>
      <c r="S950" s="5">
        <v>0</v>
      </c>
      <c r="T950" s="5">
        <v>0</v>
      </c>
      <c r="U950" s="5">
        <f t="shared" si="58"/>
        <v>1000</v>
      </c>
      <c r="V950" s="5">
        <f t="shared" si="59"/>
        <v>1000</v>
      </c>
      <c r="W950" s="5">
        <v>0</v>
      </c>
      <c r="X950" t="s">
        <v>402</v>
      </c>
    </row>
    <row r="951" spans="1:24" x14ac:dyDescent="0.2">
      <c r="A951" t="s">
        <v>0</v>
      </c>
      <c r="B951" t="s">
        <v>1</v>
      </c>
      <c r="C951" t="s">
        <v>2</v>
      </c>
      <c r="D951" t="s">
        <v>3</v>
      </c>
      <c r="E951" t="s">
        <v>4</v>
      </c>
      <c r="F951" t="s">
        <v>396</v>
      </c>
      <c r="G951" t="s">
        <v>397</v>
      </c>
      <c r="H951" t="s">
        <v>208</v>
      </c>
      <c r="I951" t="s">
        <v>209</v>
      </c>
      <c r="J951" t="s">
        <v>121</v>
      </c>
      <c r="K951" t="s">
        <v>175</v>
      </c>
      <c r="L951" t="s">
        <v>44</v>
      </c>
      <c r="M951" s="5">
        <v>3500</v>
      </c>
      <c r="N951" s="5">
        <v>0</v>
      </c>
      <c r="O951" s="5">
        <f t="shared" si="56"/>
        <v>3500</v>
      </c>
      <c r="P951" s="5">
        <v>-3500</v>
      </c>
      <c r="Q951" s="5">
        <f t="shared" si="57"/>
        <v>0</v>
      </c>
      <c r="R951" s="5">
        <v>0</v>
      </c>
      <c r="S951" s="5">
        <v>0</v>
      </c>
      <c r="T951" s="5">
        <v>0</v>
      </c>
      <c r="U951" s="5">
        <f t="shared" si="58"/>
        <v>3500</v>
      </c>
      <c r="V951" s="5">
        <f t="shared" si="59"/>
        <v>3500</v>
      </c>
      <c r="W951" s="5">
        <v>0</v>
      </c>
      <c r="X951" t="s">
        <v>210</v>
      </c>
    </row>
    <row r="952" spans="1:24" x14ac:dyDescent="0.2">
      <c r="A952" t="s">
        <v>117</v>
      </c>
      <c r="B952" t="s">
        <v>118</v>
      </c>
      <c r="C952" t="s">
        <v>2</v>
      </c>
      <c r="D952" t="s">
        <v>3</v>
      </c>
      <c r="E952" t="s">
        <v>4</v>
      </c>
      <c r="F952" t="s">
        <v>396</v>
      </c>
      <c r="G952" t="s">
        <v>397</v>
      </c>
      <c r="H952" t="s">
        <v>211</v>
      </c>
      <c r="I952" t="s">
        <v>212</v>
      </c>
      <c r="J952" t="s">
        <v>121</v>
      </c>
      <c r="K952" t="s">
        <v>128</v>
      </c>
      <c r="L952" t="s">
        <v>44</v>
      </c>
      <c r="M952" s="5">
        <v>29000</v>
      </c>
      <c r="N952" s="5">
        <v>0</v>
      </c>
      <c r="O952" s="5">
        <f t="shared" si="56"/>
        <v>29000</v>
      </c>
      <c r="P952" s="5">
        <v>-29000</v>
      </c>
      <c r="Q952" s="5">
        <f t="shared" si="57"/>
        <v>0</v>
      </c>
      <c r="R952" s="5">
        <v>0</v>
      </c>
      <c r="S952" s="5">
        <v>0</v>
      </c>
      <c r="T952" s="5">
        <v>0</v>
      </c>
      <c r="U952" s="5">
        <f t="shared" si="58"/>
        <v>29000</v>
      </c>
      <c r="V952" s="5">
        <f t="shared" si="59"/>
        <v>29000</v>
      </c>
      <c r="W952" s="5">
        <v>0</v>
      </c>
      <c r="X952" t="s">
        <v>320</v>
      </c>
    </row>
    <row r="953" spans="1:24" x14ac:dyDescent="0.2">
      <c r="A953" t="s">
        <v>117</v>
      </c>
      <c r="B953" t="s">
        <v>118</v>
      </c>
      <c r="C953" t="s">
        <v>2</v>
      </c>
      <c r="D953" t="s">
        <v>3</v>
      </c>
      <c r="E953" t="s">
        <v>4</v>
      </c>
      <c r="F953" t="s">
        <v>396</v>
      </c>
      <c r="G953" t="s">
        <v>397</v>
      </c>
      <c r="H953" t="s">
        <v>211</v>
      </c>
      <c r="I953" t="s">
        <v>212</v>
      </c>
      <c r="J953" t="s">
        <v>121</v>
      </c>
      <c r="K953" t="s">
        <v>175</v>
      </c>
      <c r="L953" t="s">
        <v>44</v>
      </c>
      <c r="M953" s="5">
        <v>4700</v>
      </c>
      <c r="N953" s="5">
        <v>0</v>
      </c>
      <c r="O953" s="5">
        <f t="shared" si="56"/>
        <v>4700</v>
      </c>
      <c r="P953" s="5">
        <v>-4700</v>
      </c>
      <c r="Q953" s="5">
        <f t="shared" si="57"/>
        <v>0</v>
      </c>
      <c r="R953" s="5">
        <v>0</v>
      </c>
      <c r="S953" s="5">
        <v>0</v>
      </c>
      <c r="T953" s="5">
        <v>0</v>
      </c>
      <c r="U953" s="5">
        <f t="shared" si="58"/>
        <v>4700</v>
      </c>
      <c r="V953" s="5">
        <f t="shared" si="59"/>
        <v>4700</v>
      </c>
      <c r="W953" s="5">
        <v>0</v>
      </c>
      <c r="X953" t="s">
        <v>222</v>
      </c>
    </row>
    <row r="954" spans="1:24" x14ac:dyDescent="0.2">
      <c r="A954" t="s">
        <v>117</v>
      </c>
      <c r="B954" t="s">
        <v>118</v>
      </c>
      <c r="C954" t="s">
        <v>2</v>
      </c>
      <c r="D954" t="s">
        <v>3</v>
      </c>
      <c r="E954" t="s">
        <v>4</v>
      </c>
      <c r="F954" t="s">
        <v>396</v>
      </c>
      <c r="G954" t="s">
        <v>397</v>
      </c>
      <c r="H954" t="s">
        <v>211</v>
      </c>
      <c r="I954" t="s">
        <v>212</v>
      </c>
      <c r="J954" t="s">
        <v>121</v>
      </c>
      <c r="K954" t="s">
        <v>168</v>
      </c>
      <c r="L954" t="s">
        <v>44</v>
      </c>
      <c r="M954" s="5">
        <v>1000</v>
      </c>
      <c r="N954" s="5">
        <v>0</v>
      </c>
      <c r="O954" s="5">
        <f t="shared" si="56"/>
        <v>1000</v>
      </c>
      <c r="P954" s="5">
        <v>-1000</v>
      </c>
      <c r="Q954" s="5">
        <f t="shared" si="57"/>
        <v>0</v>
      </c>
      <c r="R954" s="5">
        <v>0</v>
      </c>
      <c r="S954" s="5">
        <v>0</v>
      </c>
      <c r="T954" s="5">
        <v>0</v>
      </c>
      <c r="U954" s="5">
        <f t="shared" si="58"/>
        <v>1000</v>
      </c>
      <c r="V954" s="5">
        <f t="shared" si="59"/>
        <v>1000</v>
      </c>
      <c r="W954" s="5">
        <v>0</v>
      </c>
      <c r="X954" t="s">
        <v>321</v>
      </c>
    </row>
    <row r="955" spans="1:24" x14ac:dyDescent="0.2">
      <c r="A955" t="s">
        <v>117</v>
      </c>
      <c r="B955" t="s">
        <v>118</v>
      </c>
      <c r="C955" t="s">
        <v>2</v>
      </c>
      <c r="D955" t="s">
        <v>3</v>
      </c>
      <c r="E955" t="s">
        <v>4</v>
      </c>
      <c r="F955" t="s">
        <v>396</v>
      </c>
      <c r="G955" t="s">
        <v>397</v>
      </c>
      <c r="H955" t="s">
        <v>211</v>
      </c>
      <c r="I955" t="s">
        <v>220</v>
      </c>
      <c r="J955" t="s">
        <v>121</v>
      </c>
      <c r="K955" t="s">
        <v>178</v>
      </c>
      <c r="L955" t="s">
        <v>44</v>
      </c>
      <c r="M955" s="5">
        <v>2500</v>
      </c>
      <c r="N955" s="5">
        <v>0</v>
      </c>
      <c r="O955" s="5">
        <f t="shared" si="56"/>
        <v>2500</v>
      </c>
      <c r="P955" s="5">
        <v>0</v>
      </c>
      <c r="Q955" s="5">
        <f t="shared" si="57"/>
        <v>2500</v>
      </c>
      <c r="R955" s="5">
        <v>2500</v>
      </c>
      <c r="S955" s="5">
        <v>0</v>
      </c>
      <c r="T955" s="5">
        <v>0</v>
      </c>
      <c r="U955" s="5">
        <f t="shared" si="58"/>
        <v>2500</v>
      </c>
      <c r="V955" s="5">
        <f t="shared" si="59"/>
        <v>2500</v>
      </c>
      <c r="W955" s="5">
        <v>0</v>
      </c>
      <c r="X955" t="s">
        <v>217</v>
      </c>
    </row>
    <row r="956" spans="1:24" x14ac:dyDescent="0.2">
      <c r="A956" t="s">
        <v>117</v>
      </c>
      <c r="B956" t="s">
        <v>118</v>
      </c>
      <c r="C956" t="s">
        <v>2</v>
      </c>
      <c r="D956" t="s">
        <v>3</v>
      </c>
      <c r="E956" t="s">
        <v>4</v>
      </c>
      <c r="F956" t="s">
        <v>396</v>
      </c>
      <c r="G956" t="s">
        <v>397</v>
      </c>
      <c r="H956" t="s">
        <v>211</v>
      </c>
      <c r="I956" t="s">
        <v>220</v>
      </c>
      <c r="J956" t="s">
        <v>121</v>
      </c>
      <c r="K956" t="s">
        <v>134</v>
      </c>
      <c r="L956" t="s">
        <v>44</v>
      </c>
      <c r="M956" s="5">
        <v>2000</v>
      </c>
      <c r="N956" s="5">
        <v>0</v>
      </c>
      <c r="O956" s="5">
        <f t="shared" si="56"/>
        <v>2000</v>
      </c>
      <c r="P956" s="5">
        <v>-2000</v>
      </c>
      <c r="Q956" s="5">
        <f t="shared" si="57"/>
        <v>0</v>
      </c>
      <c r="R956" s="5">
        <v>0</v>
      </c>
      <c r="S956" s="5">
        <v>0</v>
      </c>
      <c r="T956" s="5">
        <v>0</v>
      </c>
      <c r="U956" s="5">
        <f t="shared" si="58"/>
        <v>2000</v>
      </c>
      <c r="V956" s="5">
        <f t="shared" si="59"/>
        <v>2000</v>
      </c>
      <c r="W956" s="5">
        <v>0</v>
      </c>
      <c r="X956" t="s">
        <v>367</v>
      </c>
    </row>
    <row r="957" spans="1:24" x14ac:dyDescent="0.2">
      <c r="A957" t="s">
        <v>0</v>
      </c>
      <c r="B957" t="s">
        <v>1</v>
      </c>
      <c r="C957" t="s">
        <v>2</v>
      </c>
      <c r="D957" t="s">
        <v>3</v>
      </c>
      <c r="E957" t="s">
        <v>4</v>
      </c>
      <c r="F957" t="s">
        <v>396</v>
      </c>
      <c r="G957" t="s">
        <v>397</v>
      </c>
      <c r="H957" t="s">
        <v>95</v>
      </c>
      <c r="I957" t="s">
        <v>136</v>
      </c>
      <c r="J957" t="s">
        <v>223</v>
      </c>
      <c r="K957" t="s">
        <v>226</v>
      </c>
      <c r="L957" t="s">
        <v>11</v>
      </c>
      <c r="M957" s="5">
        <v>57278.64</v>
      </c>
      <c r="N957" s="5">
        <v>-45250.76</v>
      </c>
      <c r="O957" s="5">
        <f t="shared" si="56"/>
        <v>12027.879999999997</v>
      </c>
      <c r="P957" s="5">
        <v>0</v>
      </c>
      <c r="Q957" s="5">
        <f t="shared" si="57"/>
        <v>12027.879999999997</v>
      </c>
      <c r="R957" s="5">
        <v>0.01</v>
      </c>
      <c r="S957" s="5">
        <v>12027.87</v>
      </c>
      <c r="T957" s="5">
        <v>12027.86</v>
      </c>
      <c r="U957" s="5">
        <f t="shared" si="58"/>
        <v>9.9999999965802999E-3</v>
      </c>
      <c r="V957" s="5">
        <f t="shared" si="59"/>
        <v>1.9999999996798579E-2</v>
      </c>
      <c r="W957" s="5">
        <v>0</v>
      </c>
      <c r="X957" t="s">
        <v>227</v>
      </c>
    </row>
    <row r="958" spans="1:24" x14ac:dyDescent="0.2">
      <c r="A958" t="s">
        <v>0</v>
      </c>
      <c r="B958" t="s">
        <v>1</v>
      </c>
      <c r="C958" t="s">
        <v>2</v>
      </c>
      <c r="D958" t="s">
        <v>3</v>
      </c>
      <c r="E958" t="s">
        <v>4</v>
      </c>
      <c r="F958" t="s">
        <v>396</v>
      </c>
      <c r="G958" t="s">
        <v>397</v>
      </c>
      <c r="H958" t="s">
        <v>95</v>
      </c>
      <c r="I958" t="s">
        <v>136</v>
      </c>
      <c r="J958" t="s">
        <v>223</v>
      </c>
      <c r="K958" t="s">
        <v>226</v>
      </c>
      <c r="L958" t="s">
        <v>44</v>
      </c>
      <c r="M958" s="5">
        <v>819164.85</v>
      </c>
      <c r="N958" s="5">
        <v>-30945.41</v>
      </c>
      <c r="O958" s="5">
        <f t="shared" si="56"/>
        <v>788219.44</v>
      </c>
      <c r="P958" s="5">
        <v>-82174.61</v>
      </c>
      <c r="Q958" s="5">
        <f t="shared" si="57"/>
        <v>706044.83</v>
      </c>
      <c r="R958" s="5">
        <v>691131.1</v>
      </c>
      <c r="S958" s="5">
        <v>14913.73</v>
      </c>
      <c r="T958" s="5">
        <v>14885.65</v>
      </c>
      <c r="U958" s="5">
        <f t="shared" si="58"/>
        <v>773305.71</v>
      </c>
      <c r="V958" s="5">
        <f t="shared" si="59"/>
        <v>773333.78999999992</v>
      </c>
      <c r="W958" s="5">
        <v>0</v>
      </c>
      <c r="X958" t="s">
        <v>227</v>
      </c>
    </row>
    <row r="959" spans="1:24" x14ac:dyDescent="0.2">
      <c r="A959" t="s">
        <v>0</v>
      </c>
      <c r="B959" t="s">
        <v>1</v>
      </c>
      <c r="C959" t="s">
        <v>2</v>
      </c>
      <c r="D959" t="s">
        <v>3</v>
      </c>
      <c r="E959" t="s">
        <v>4</v>
      </c>
      <c r="F959" t="s">
        <v>396</v>
      </c>
      <c r="G959" t="s">
        <v>397</v>
      </c>
      <c r="H959" t="s">
        <v>95</v>
      </c>
      <c r="I959" t="s">
        <v>136</v>
      </c>
      <c r="J959" t="s">
        <v>223</v>
      </c>
      <c r="K959" t="s">
        <v>228</v>
      </c>
      <c r="L959" t="s">
        <v>11</v>
      </c>
      <c r="M959" s="5">
        <v>141267.42000000001</v>
      </c>
      <c r="N959" s="5">
        <v>-71169.77</v>
      </c>
      <c r="O959" s="5">
        <f t="shared" si="56"/>
        <v>70097.650000000009</v>
      </c>
      <c r="P959" s="5">
        <v>0</v>
      </c>
      <c r="Q959" s="5">
        <f t="shared" si="57"/>
        <v>70097.650000000009</v>
      </c>
      <c r="R959" s="5">
        <v>0.01</v>
      </c>
      <c r="S959" s="5">
        <v>70097.64</v>
      </c>
      <c r="T959" s="5">
        <v>70097.64</v>
      </c>
      <c r="U959" s="5">
        <f t="shared" si="58"/>
        <v>1.0000000009313226E-2</v>
      </c>
      <c r="V959" s="5">
        <f t="shared" si="59"/>
        <v>1.0000000009313226E-2</v>
      </c>
      <c r="W959" s="5">
        <v>0</v>
      </c>
      <c r="X959" t="s">
        <v>229</v>
      </c>
    </row>
    <row r="960" spans="1:24" x14ac:dyDescent="0.2">
      <c r="A960" t="s">
        <v>0</v>
      </c>
      <c r="B960" t="s">
        <v>1</v>
      </c>
      <c r="C960" t="s">
        <v>2</v>
      </c>
      <c r="D960" t="s">
        <v>3</v>
      </c>
      <c r="E960" t="s">
        <v>4</v>
      </c>
      <c r="F960" t="s">
        <v>396</v>
      </c>
      <c r="G960" t="s">
        <v>397</v>
      </c>
      <c r="H960" t="s">
        <v>95</v>
      </c>
      <c r="I960" t="s">
        <v>136</v>
      </c>
      <c r="J960" t="s">
        <v>223</v>
      </c>
      <c r="K960" t="s">
        <v>228</v>
      </c>
      <c r="L960" t="s">
        <v>44</v>
      </c>
      <c r="M960" s="5">
        <v>1668818.66</v>
      </c>
      <c r="N960" s="5">
        <v>-169481.19</v>
      </c>
      <c r="O960" s="5">
        <f t="shared" si="56"/>
        <v>1499337.47</v>
      </c>
      <c r="P960" s="5">
        <v>-99270.91</v>
      </c>
      <c r="Q960" s="5">
        <f t="shared" si="57"/>
        <v>1400066.56</v>
      </c>
      <c r="R960" s="5">
        <v>1279773.8</v>
      </c>
      <c r="S960" s="5">
        <v>120292.76</v>
      </c>
      <c r="T960" s="5">
        <v>120238.18</v>
      </c>
      <c r="U960" s="5">
        <f t="shared" si="58"/>
        <v>1379044.71</v>
      </c>
      <c r="V960" s="5">
        <f t="shared" si="59"/>
        <v>1379099.29</v>
      </c>
      <c r="W960" s="5">
        <v>0</v>
      </c>
      <c r="X960" t="s">
        <v>229</v>
      </c>
    </row>
    <row r="961" spans="1:24" x14ac:dyDescent="0.2">
      <c r="A961" t="s">
        <v>0</v>
      </c>
      <c r="B961" t="s">
        <v>1</v>
      </c>
      <c r="C961" t="s">
        <v>2</v>
      </c>
      <c r="D961" t="s">
        <v>3</v>
      </c>
      <c r="E961" t="s">
        <v>4</v>
      </c>
      <c r="F961" t="s">
        <v>396</v>
      </c>
      <c r="G961" t="s">
        <v>397</v>
      </c>
      <c r="H961" t="s">
        <v>95</v>
      </c>
      <c r="I961" t="s">
        <v>136</v>
      </c>
      <c r="J961" t="s">
        <v>223</v>
      </c>
      <c r="K961" t="s">
        <v>224</v>
      </c>
      <c r="L961" t="s">
        <v>11</v>
      </c>
      <c r="M961" s="5">
        <v>234498.13</v>
      </c>
      <c r="N961" s="5">
        <v>-26732.05</v>
      </c>
      <c r="O961" s="5">
        <f t="shared" si="56"/>
        <v>207766.08000000002</v>
      </c>
      <c r="P961" s="5">
        <v>0</v>
      </c>
      <c r="Q961" s="5">
        <f t="shared" si="57"/>
        <v>207766.08000000002</v>
      </c>
      <c r="R961" s="5">
        <v>0</v>
      </c>
      <c r="S961" s="5">
        <v>207766.08</v>
      </c>
      <c r="T961" s="5">
        <v>207766.07</v>
      </c>
      <c r="U961" s="5">
        <f t="shared" si="58"/>
        <v>0</v>
      </c>
      <c r="V961" s="5">
        <f t="shared" si="59"/>
        <v>1.0000000009313226E-2</v>
      </c>
      <c r="W961" s="5">
        <v>0</v>
      </c>
      <c r="X961" t="s">
        <v>230</v>
      </c>
    </row>
    <row r="962" spans="1:24" x14ac:dyDescent="0.2">
      <c r="A962" t="s">
        <v>0</v>
      </c>
      <c r="B962" t="s">
        <v>1</v>
      </c>
      <c r="C962" t="s">
        <v>2</v>
      </c>
      <c r="D962" t="s">
        <v>3</v>
      </c>
      <c r="E962" t="s">
        <v>4</v>
      </c>
      <c r="F962" t="s">
        <v>396</v>
      </c>
      <c r="G962" t="s">
        <v>397</v>
      </c>
      <c r="H962" t="s">
        <v>95</v>
      </c>
      <c r="I962" t="s">
        <v>136</v>
      </c>
      <c r="J962" t="s">
        <v>223</v>
      </c>
      <c r="K962" t="s">
        <v>224</v>
      </c>
      <c r="L962" t="s">
        <v>44</v>
      </c>
      <c r="M962" s="5">
        <v>825454.9</v>
      </c>
      <c r="N962" s="5">
        <v>50747.49</v>
      </c>
      <c r="O962" s="5">
        <f t="shared" si="56"/>
        <v>876202.39</v>
      </c>
      <c r="P962" s="5">
        <v>-269072.71999999997</v>
      </c>
      <c r="Q962" s="5">
        <f t="shared" si="57"/>
        <v>607129.67000000004</v>
      </c>
      <c r="R962" s="5">
        <v>353388.47</v>
      </c>
      <c r="S962" s="5">
        <v>253741.2</v>
      </c>
      <c r="T962" s="5">
        <v>241267.05</v>
      </c>
      <c r="U962" s="5">
        <f t="shared" si="58"/>
        <v>622461.18999999994</v>
      </c>
      <c r="V962" s="5">
        <f t="shared" si="59"/>
        <v>634935.34000000008</v>
      </c>
      <c r="W962" s="5">
        <v>0</v>
      </c>
      <c r="X962" t="s">
        <v>230</v>
      </c>
    </row>
    <row r="963" spans="1:24" x14ac:dyDescent="0.2">
      <c r="A963" t="s">
        <v>0</v>
      </c>
      <c r="B963" t="s">
        <v>1</v>
      </c>
      <c r="C963" t="s">
        <v>2</v>
      </c>
      <c r="D963" t="s">
        <v>3</v>
      </c>
      <c r="E963" t="s">
        <v>4</v>
      </c>
      <c r="F963" t="s">
        <v>396</v>
      </c>
      <c r="G963" t="s">
        <v>397</v>
      </c>
      <c r="H963" t="s">
        <v>95</v>
      </c>
      <c r="I963" t="s">
        <v>172</v>
      </c>
      <c r="J963" t="s">
        <v>223</v>
      </c>
      <c r="K963" t="s">
        <v>226</v>
      </c>
      <c r="L963" t="s">
        <v>44</v>
      </c>
      <c r="M963" s="5">
        <v>55000</v>
      </c>
      <c r="N963" s="5">
        <v>-27000</v>
      </c>
      <c r="O963" s="5">
        <f t="shared" ref="O963:O1026" si="60">+M963+N963</f>
        <v>28000</v>
      </c>
      <c r="P963" s="5">
        <v>-28000</v>
      </c>
      <c r="Q963" s="5">
        <f t="shared" ref="Q963:Q1026" si="61">+O963+P963</f>
        <v>0</v>
      </c>
      <c r="R963" s="5">
        <v>0</v>
      </c>
      <c r="S963" s="5">
        <v>0</v>
      </c>
      <c r="T963" s="5">
        <v>0</v>
      </c>
      <c r="U963" s="5">
        <f t="shared" ref="U963:U1026" si="62">+O963-S963</f>
        <v>28000</v>
      </c>
      <c r="V963" s="5">
        <f t="shared" ref="V963:V1026" si="63">+O963-T963</f>
        <v>28000</v>
      </c>
      <c r="W963" s="5">
        <v>0</v>
      </c>
      <c r="X963" t="s">
        <v>227</v>
      </c>
    </row>
    <row r="964" spans="1:24" x14ac:dyDescent="0.2">
      <c r="A964" t="s">
        <v>0</v>
      </c>
      <c r="B964" t="s">
        <v>1</v>
      </c>
      <c r="C964" t="s">
        <v>2</v>
      </c>
      <c r="D964" t="s">
        <v>3</v>
      </c>
      <c r="E964" t="s">
        <v>4</v>
      </c>
      <c r="F964" t="s">
        <v>396</v>
      </c>
      <c r="G964" t="s">
        <v>397</v>
      </c>
      <c r="H964" t="s">
        <v>95</v>
      </c>
      <c r="I964" t="s">
        <v>172</v>
      </c>
      <c r="J964" t="s">
        <v>223</v>
      </c>
      <c r="K964" t="s">
        <v>228</v>
      </c>
      <c r="L964" t="s">
        <v>44</v>
      </c>
      <c r="M964" s="5">
        <v>80000</v>
      </c>
      <c r="N964" s="5">
        <v>316151.86</v>
      </c>
      <c r="O964" s="5">
        <f t="shared" si="60"/>
        <v>396151.86</v>
      </c>
      <c r="P964" s="5">
        <v>-9504.26</v>
      </c>
      <c r="Q964" s="5">
        <f t="shared" si="61"/>
        <v>386647.6</v>
      </c>
      <c r="R964" s="5">
        <v>386647.6</v>
      </c>
      <c r="S964" s="5">
        <v>0</v>
      </c>
      <c r="T964" s="5">
        <v>0</v>
      </c>
      <c r="U964" s="5">
        <f t="shared" si="62"/>
        <v>396151.86</v>
      </c>
      <c r="V964" s="5">
        <f t="shared" si="63"/>
        <v>396151.86</v>
      </c>
      <c r="W964" s="5">
        <v>0</v>
      </c>
      <c r="X964" t="s">
        <v>229</v>
      </c>
    </row>
    <row r="965" spans="1:24" x14ac:dyDescent="0.2">
      <c r="A965" t="s">
        <v>0</v>
      </c>
      <c r="B965" t="s">
        <v>1</v>
      </c>
      <c r="C965" t="s">
        <v>2</v>
      </c>
      <c r="D965" t="s">
        <v>3</v>
      </c>
      <c r="E965" t="s">
        <v>4</v>
      </c>
      <c r="F965" t="s">
        <v>396</v>
      </c>
      <c r="G965" t="s">
        <v>397</v>
      </c>
      <c r="H965" t="s">
        <v>95</v>
      </c>
      <c r="I965" t="s">
        <v>172</v>
      </c>
      <c r="J965" t="s">
        <v>223</v>
      </c>
      <c r="K965" t="s">
        <v>224</v>
      </c>
      <c r="L965" t="s">
        <v>44</v>
      </c>
      <c r="M965" s="5">
        <v>289151.86</v>
      </c>
      <c r="N965" s="5">
        <v>-289151.86</v>
      </c>
      <c r="O965" s="5">
        <f t="shared" si="60"/>
        <v>0</v>
      </c>
      <c r="P965" s="5">
        <v>0</v>
      </c>
      <c r="Q965" s="5">
        <f t="shared" si="61"/>
        <v>0</v>
      </c>
      <c r="R965" s="5">
        <v>0</v>
      </c>
      <c r="S965" s="5">
        <v>0</v>
      </c>
      <c r="T965" s="5">
        <v>0</v>
      </c>
      <c r="U965" s="5">
        <f t="shared" si="62"/>
        <v>0</v>
      </c>
      <c r="V965" s="5">
        <f t="shared" si="63"/>
        <v>0</v>
      </c>
      <c r="W965" s="5">
        <v>0</v>
      </c>
      <c r="X965" t="s">
        <v>230</v>
      </c>
    </row>
    <row r="966" spans="1:24" x14ac:dyDescent="0.2">
      <c r="A966" t="s">
        <v>0</v>
      </c>
      <c r="B966" t="s">
        <v>1</v>
      </c>
      <c r="C966" t="s">
        <v>2</v>
      </c>
      <c r="D966" t="s">
        <v>3</v>
      </c>
      <c r="E966" t="s">
        <v>4</v>
      </c>
      <c r="F966" t="s">
        <v>396</v>
      </c>
      <c r="G966" t="s">
        <v>397</v>
      </c>
      <c r="H966" t="s">
        <v>95</v>
      </c>
      <c r="I966" t="s">
        <v>96</v>
      </c>
      <c r="J966" t="s">
        <v>231</v>
      </c>
      <c r="K966" t="s">
        <v>232</v>
      </c>
      <c r="L966" t="s">
        <v>44</v>
      </c>
      <c r="M966" s="5">
        <v>4000</v>
      </c>
      <c r="N966" s="5">
        <v>0</v>
      </c>
      <c r="O966" s="5">
        <f t="shared" si="60"/>
        <v>4000</v>
      </c>
      <c r="P966" s="5">
        <v>-4000</v>
      </c>
      <c r="Q966" s="5">
        <f t="shared" si="61"/>
        <v>0</v>
      </c>
      <c r="R966" s="5">
        <v>0</v>
      </c>
      <c r="S966" s="5">
        <v>0</v>
      </c>
      <c r="T966" s="5">
        <v>0</v>
      </c>
      <c r="U966" s="5">
        <f t="shared" si="62"/>
        <v>4000</v>
      </c>
      <c r="V966" s="5">
        <f t="shared" si="63"/>
        <v>4000</v>
      </c>
      <c r="W966" s="5">
        <v>0</v>
      </c>
      <c r="X966" t="s">
        <v>238</v>
      </c>
    </row>
    <row r="967" spans="1:24" x14ac:dyDescent="0.2">
      <c r="A967" t="s">
        <v>0</v>
      </c>
      <c r="B967" t="s">
        <v>1</v>
      </c>
      <c r="C967" t="s">
        <v>2</v>
      </c>
      <c r="D967" t="s">
        <v>3</v>
      </c>
      <c r="E967" t="s">
        <v>4</v>
      </c>
      <c r="F967" t="s">
        <v>396</v>
      </c>
      <c r="G967" t="s">
        <v>397</v>
      </c>
      <c r="H967" t="s">
        <v>110</v>
      </c>
      <c r="I967" t="s">
        <v>199</v>
      </c>
      <c r="J967" t="s">
        <v>231</v>
      </c>
      <c r="K967" t="s">
        <v>241</v>
      </c>
      <c r="L967" t="s">
        <v>44</v>
      </c>
      <c r="M967" s="5">
        <v>0</v>
      </c>
      <c r="N967" s="5">
        <v>4000</v>
      </c>
      <c r="O967" s="5">
        <f t="shared" si="60"/>
        <v>4000</v>
      </c>
      <c r="P967" s="5">
        <v>0</v>
      </c>
      <c r="Q967" s="5">
        <f t="shared" si="61"/>
        <v>4000</v>
      </c>
      <c r="R967" s="5">
        <v>0</v>
      </c>
      <c r="S967" s="5">
        <v>0</v>
      </c>
      <c r="T967" s="5">
        <v>0</v>
      </c>
      <c r="U967" s="5">
        <f t="shared" si="62"/>
        <v>4000</v>
      </c>
      <c r="V967" s="5">
        <f t="shared" si="63"/>
        <v>4000</v>
      </c>
      <c r="W967" s="5">
        <v>4000</v>
      </c>
      <c r="X967" t="s">
        <v>242</v>
      </c>
    </row>
    <row r="968" spans="1:24" x14ac:dyDescent="0.2">
      <c r="A968" t="s">
        <v>0</v>
      </c>
      <c r="B968" t="s">
        <v>1</v>
      </c>
      <c r="C968" t="s">
        <v>2</v>
      </c>
      <c r="D968" t="s">
        <v>3</v>
      </c>
      <c r="E968" t="s">
        <v>4</v>
      </c>
      <c r="F968" t="s">
        <v>396</v>
      </c>
      <c r="G968" t="s">
        <v>397</v>
      </c>
      <c r="H968" t="s">
        <v>110</v>
      </c>
      <c r="I968" t="s">
        <v>207</v>
      </c>
      <c r="J968" t="s">
        <v>231</v>
      </c>
      <c r="K968" t="s">
        <v>234</v>
      </c>
      <c r="L968" t="s">
        <v>44</v>
      </c>
      <c r="M968" s="5">
        <v>0</v>
      </c>
      <c r="N968" s="5">
        <v>2908</v>
      </c>
      <c r="O968" s="5">
        <f t="shared" si="60"/>
        <v>2908</v>
      </c>
      <c r="P968" s="5">
        <v>-2908</v>
      </c>
      <c r="Q968" s="5">
        <f t="shared" si="61"/>
        <v>0</v>
      </c>
      <c r="R968" s="5">
        <v>0</v>
      </c>
      <c r="S968" s="5">
        <v>0</v>
      </c>
      <c r="T968" s="5">
        <v>0</v>
      </c>
      <c r="U968" s="5">
        <f t="shared" si="62"/>
        <v>2908</v>
      </c>
      <c r="V968" s="5">
        <f t="shared" si="63"/>
        <v>2908</v>
      </c>
      <c r="W968" s="5">
        <v>0</v>
      </c>
      <c r="X968" t="s">
        <v>243</v>
      </c>
    </row>
    <row r="969" spans="1:24" x14ac:dyDescent="0.2">
      <c r="A969" t="s">
        <v>0</v>
      </c>
      <c r="B969" t="s">
        <v>1</v>
      </c>
      <c r="C969" t="s">
        <v>2</v>
      </c>
      <c r="D969" t="s">
        <v>3</v>
      </c>
      <c r="E969" t="s">
        <v>4</v>
      </c>
      <c r="F969" t="s">
        <v>396</v>
      </c>
      <c r="G969" t="s">
        <v>397</v>
      </c>
      <c r="H969" t="s">
        <v>110</v>
      </c>
      <c r="I969" t="s">
        <v>207</v>
      </c>
      <c r="J969" t="s">
        <v>231</v>
      </c>
      <c r="K969" t="s">
        <v>241</v>
      </c>
      <c r="L969" t="s">
        <v>44</v>
      </c>
      <c r="M969" s="5">
        <v>0</v>
      </c>
      <c r="N969" s="5">
        <v>1300</v>
      </c>
      <c r="O969" s="5">
        <f t="shared" si="60"/>
        <v>1300</v>
      </c>
      <c r="P969" s="5">
        <v>-1300</v>
      </c>
      <c r="Q969" s="5">
        <f t="shared" si="61"/>
        <v>0</v>
      </c>
      <c r="R969" s="5">
        <v>0</v>
      </c>
      <c r="S969" s="5">
        <v>0</v>
      </c>
      <c r="T969" s="5">
        <v>0</v>
      </c>
      <c r="U969" s="5">
        <f t="shared" si="62"/>
        <v>1300</v>
      </c>
      <c r="V969" s="5">
        <f t="shared" si="63"/>
        <v>1300</v>
      </c>
      <c r="W969" s="5">
        <v>0</v>
      </c>
      <c r="X969" t="s">
        <v>242</v>
      </c>
    </row>
    <row r="970" spans="1:24" x14ac:dyDescent="0.2">
      <c r="A970" t="s">
        <v>0</v>
      </c>
      <c r="B970" t="s">
        <v>1</v>
      </c>
      <c r="C970" t="s">
        <v>2</v>
      </c>
      <c r="D970" t="s">
        <v>3</v>
      </c>
      <c r="E970" t="s">
        <v>4</v>
      </c>
      <c r="F970" t="s">
        <v>396</v>
      </c>
      <c r="G970" t="s">
        <v>397</v>
      </c>
      <c r="H970" t="s">
        <v>110</v>
      </c>
      <c r="I970" t="s">
        <v>111</v>
      </c>
      <c r="J970" t="s">
        <v>231</v>
      </c>
      <c r="K970" t="s">
        <v>236</v>
      </c>
      <c r="L970" t="s">
        <v>44</v>
      </c>
      <c r="M970" s="5">
        <v>1472.46</v>
      </c>
      <c r="N970" s="5">
        <v>0</v>
      </c>
      <c r="O970" s="5">
        <f t="shared" si="60"/>
        <v>1472.46</v>
      </c>
      <c r="P970" s="5">
        <v>-1472.46</v>
      </c>
      <c r="Q970" s="5">
        <f t="shared" si="61"/>
        <v>0</v>
      </c>
      <c r="R970" s="5">
        <v>0</v>
      </c>
      <c r="S970" s="5">
        <v>0</v>
      </c>
      <c r="T970" s="5">
        <v>0</v>
      </c>
      <c r="U970" s="5">
        <f t="shared" si="62"/>
        <v>1472.46</v>
      </c>
      <c r="V970" s="5">
        <f t="shared" si="63"/>
        <v>1472.46</v>
      </c>
      <c r="W970" s="5">
        <v>0</v>
      </c>
      <c r="X970" t="s">
        <v>244</v>
      </c>
    </row>
    <row r="971" spans="1:24" x14ac:dyDescent="0.2">
      <c r="A971" t="s">
        <v>0</v>
      </c>
      <c r="B971" t="s">
        <v>1</v>
      </c>
      <c r="C971" t="s">
        <v>2</v>
      </c>
      <c r="D971" t="s">
        <v>3</v>
      </c>
      <c r="E971" t="s">
        <v>4</v>
      </c>
      <c r="F971" t="s">
        <v>396</v>
      </c>
      <c r="G971" t="s">
        <v>397</v>
      </c>
      <c r="H971" t="s">
        <v>208</v>
      </c>
      <c r="I971" t="s">
        <v>209</v>
      </c>
      <c r="J971" t="s">
        <v>231</v>
      </c>
      <c r="K971" t="s">
        <v>234</v>
      </c>
      <c r="L971" t="s">
        <v>44</v>
      </c>
      <c r="M971" s="5">
        <v>1000</v>
      </c>
      <c r="N971" s="5">
        <v>0</v>
      </c>
      <c r="O971" s="5">
        <f t="shared" si="60"/>
        <v>1000</v>
      </c>
      <c r="P971" s="5">
        <v>-1000</v>
      </c>
      <c r="Q971" s="5">
        <f t="shared" si="61"/>
        <v>0</v>
      </c>
      <c r="R971" s="5">
        <v>0</v>
      </c>
      <c r="S971" s="5">
        <v>0</v>
      </c>
      <c r="T971" s="5">
        <v>0</v>
      </c>
      <c r="U971" s="5">
        <f t="shared" si="62"/>
        <v>1000</v>
      </c>
      <c r="V971" s="5">
        <f t="shared" si="63"/>
        <v>1000</v>
      </c>
      <c r="W971" s="5">
        <v>0</v>
      </c>
      <c r="X971" t="s">
        <v>403</v>
      </c>
    </row>
    <row r="972" spans="1:24" x14ac:dyDescent="0.2">
      <c r="A972" t="s">
        <v>117</v>
      </c>
      <c r="B972" t="s">
        <v>118</v>
      </c>
      <c r="C972" t="s">
        <v>2</v>
      </c>
      <c r="D972" t="s">
        <v>3</v>
      </c>
      <c r="E972" t="s">
        <v>4</v>
      </c>
      <c r="F972" t="s">
        <v>396</v>
      </c>
      <c r="G972" t="s">
        <v>397</v>
      </c>
      <c r="H972" t="s">
        <v>211</v>
      </c>
      <c r="I972" t="s">
        <v>212</v>
      </c>
      <c r="J972" t="s">
        <v>231</v>
      </c>
      <c r="K972" t="s">
        <v>236</v>
      </c>
      <c r="L972" t="s">
        <v>44</v>
      </c>
      <c r="M972" s="5">
        <v>4500</v>
      </c>
      <c r="N972" s="5">
        <v>0</v>
      </c>
      <c r="O972" s="5">
        <f t="shared" si="60"/>
        <v>4500</v>
      </c>
      <c r="P972" s="5">
        <v>-4500</v>
      </c>
      <c r="Q972" s="5">
        <f t="shared" si="61"/>
        <v>0</v>
      </c>
      <c r="R972" s="5">
        <v>0</v>
      </c>
      <c r="S972" s="5">
        <v>0</v>
      </c>
      <c r="T972" s="5">
        <v>0</v>
      </c>
      <c r="U972" s="5">
        <f t="shared" si="62"/>
        <v>4500</v>
      </c>
      <c r="V972" s="5">
        <f t="shared" si="63"/>
        <v>4500</v>
      </c>
      <c r="W972" s="5">
        <v>0</v>
      </c>
      <c r="X972" t="s">
        <v>392</v>
      </c>
    </row>
    <row r="973" spans="1:24" x14ac:dyDescent="0.2">
      <c r="A973" t="s">
        <v>0</v>
      </c>
      <c r="B973" t="s">
        <v>1</v>
      </c>
      <c r="C973" t="s">
        <v>2</v>
      </c>
      <c r="D973" t="s">
        <v>3</v>
      </c>
      <c r="E973" t="s">
        <v>4</v>
      </c>
      <c r="F973" t="s">
        <v>396</v>
      </c>
      <c r="G973" t="s">
        <v>397</v>
      </c>
      <c r="H973" t="s">
        <v>95</v>
      </c>
      <c r="I973" t="s">
        <v>96</v>
      </c>
      <c r="J973" t="s">
        <v>290</v>
      </c>
      <c r="K973" t="s">
        <v>291</v>
      </c>
      <c r="L973" t="s">
        <v>11</v>
      </c>
      <c r="M973" s="5">
        <v>0</v>
      </c>
      <c r="N973" s="5">
        <v>1980.52</v>
      </c>
      <c r="O973" s="5">
        <f t="shared" si="60"/>
        <v>1980.52</v>
      </c>
      <c r="P973" s="5">
        <v>0</v>
      </c>
      <c r="Q973" s="5">
        <f t="shared" si="61"/>
        <v>1980.52</v>
      </c>
      <c r="R973" s="5">
        <v>0</v>
      </c>
      <c r="S973" s="5">
        <v>0</v>
      </c>
      <c r="T973" s="5">
        <v>0</v>
      </c>
      <c r="U973" s="5">
        <f t="shared" si="62"/>
        <v>1980.52</v>
      </c>
      <c r="V973" s="5">
        <f t="shared" si="63"/>
        <v>1980.52</v>
      </c>
      <c r="W973" s="5">
        <v>1980.52</v>
      </c>
      <c r="X973" t="s">
        <v>404</v>
      </c>
    </row>
    <row r="974" spans="1:24" x14ac:dyDescent="0.2">
      <c r="A974" t="s">
        <v>0</v>
      </c>
      <c r="B974" t="s">
        <v>1</v>
      </c>
      <c r="C974" t="s">
        <v>2</v>
      </c>
      <c r="D974" t="s">
        <v>3</v>
      </c>
      <c r="E974" t="s">
        <v>4</v>
      </c>
      <c r="F974" t="s">
        <v>405</v>
      </c>
      <c r="G974" t="s">
        <v>406</v>
      </c>
      <c r="H974" t="s">
        <v>7</v>
      </c>
      <c r="I974" t="s">
        <v>8</v>
      </c>
      <c r="J974" t="s">
        <v>9</v>
      </c>
      <c r="K974" t="s">
        <v>10</v>
      </c>
      <c r="L974" t="s">
        <v>11</v>
      </c>
      <c r="M974" s="5">
        <v>1253772</v>
      </c>
      <c r="N974" s="5">
        <v>13330</v>
      </c>
      <c r="O974" s="5">
        <f t="shared" si="60"/>
        <v>1267102</v>
      </c>
      <c r="P974" s="5">
        <v>-155486.81</v>
      </c>
      <c r="Q974" s="5">
        <f t="shared" si="61"/>
        <v>1111615.19</v>
      </c>
      <c r="R974" s="5">
        <v>0</v>
      </c>
      <c r="S974" s="5">
        <v>732805.5</v>
      </c>
      <c r="T974" s="5">
        <v>732805.49</v>
      </c>
      <c r="U974" s="5">
        <f t="shared" si="62"/>
        <v>534296.5</v>
      </c>
      <c r="V974" s="5">
        <f t="shared" si="63"/>
        <v>534296.51</v>
      </c>
      <c r="W974" s="5">
        <v>378809.69</v>
      </c>
      <c r="X974" t="s">
        <v>12</v>
      </c>
    </row>
    <row r="975" spans="1:24" x14ac:dyDescent="0.2">
      <c r="A975" t="s">
        <v>0</v>
      </c>
      <c r="B975" t="s">
        <v>1</v>
      </c>
      <c r="C975" t="s">
        <v>2</v>
      </c>
      <c r="D975" t="s">
        <v>3</v>
      </c>
      <c r="E975" t="s">
        <v>4</v>
      </c>
      <c r="F975" t="s">
        <v>405</v>
      </c>
      <c r="G975" t="s">
        <v>406</v>
      </c>
      <c r="H975" t="s">
        <v>7</v>
      </c>
      <c r="I975" t="s">
        <v>8</v>
      </c>
      <c r="J975" t="s">
        <v>9</v>
      </c>
      <c r="K975" t="s">
        <v>13</v>
      </c>
      <c r="L975" t="s">
        <v>11</v>
      </c>
      <c r="M975" s="5">
        <v>94303.2</v>
      </c>
      <c r="N975" s="5">
        <v>0</v>
      </c>
      <c r="O975" s="5">
        <f t="shared" si="60"/>
        <v>94303.2</v>
      </c>
      <c r="P975" s="5">
        <v>-9469.0300000000007</v>
      </c>
      <c r="Q975" s="5">
        <f t="shared" si="61"/>
        <v>84834.17</v>
      </c>
      <c r="R975" s="5">
        <v>0</v>
      </c>
      <c r="S975" s="5">
        <v>56104.44</v>
      </c>
      <c r="T975" s="5">
        <v>56104.44</v>
      </c>
      <c r="U975" s="5">
        <f t="shared" si="62"/>
        <v>38198.759999999995</v>
      </c>
      <c r="V975" s="5">
        <f t="shared" si="63"/>
        <v>38198.759999999995</v>
      </c>
      <c r="W975" s="5">
        <v>28729.73</v>
      </c>
      <c r="X975" t="s">
        <v>14</v>
      </c>
    </row>
    <row r="976" spans="1:24" x14ac:dyDescent="0.2">
      <c r="A976" t="s">
        <v>0</v>
      </c>
      <c r="B976" t="s">
        <v>1</v>
      </c>
      <c r="C976" t="s">
        <v>2</v>
      </c>
      <c r="D976" t="s">
        <v>3</v>
      </c>
      <c r="E976" t="s">
        <v>4</v>
      </c>
      <c r="F976" t="s">
        <v>405</v>
      </c>
      <c r="G976" t="s">
        <v>406</v>
      </c>
      <c r="H976" t="s">
        <v>7</v>
      </c>
      <c r="I976" t="s">
        <v>8</v>
      </c>
      <c r="J976" t="s">
        <v>9</v>
      </c>
      <c r="K976" t="s">
        <v>15</v>
      </c>
      <c r="L976" t="s">
        <v>11</v>
      </c>
      <c r="M976" s="5">
        <v>113052.6</v>
      </c>
      <c r="N976" s="5">
        <v>620</v>
      </c>
      <c r="O976" s="5">
        <f t="shared" si="60"/>
        <v>113672.6</v>
      </c>
      <c r="P976" s="5">
        <v>0</v>
      </c>
      <c r="Q976" s="5">
        <f t="shared" si="61"/>
        <v>113672.6</v>
      </c>
      <c r="R976" s="5">
        <v>0</v>
      </c>
      <c r="S976" s="5">
        <v>14616.28</v>
      </c>
      <c r="T976" s="5">
        <v>14616.28</v>
      </c>
      <c r="U976" s="5">
        <f t="shared" si="62"/>
        <v>99056.320000000007</v>
      </c>
      <c r="V976" s="5">
        <f t="shared" si="63"/>
        <v>99056.320000000007</v>
      </c>
      <c r="W976" s="5">
        <v>99056.320000000007</v>
      </c>
      <c r="X976" t="s">
        <v>16</v>
      </c>
    </row>
    <row r="977" spans="1:24" x14ac:dyDescent="0.2">
      <c r="A977" t="s">
        <v>0</v>
      </c>
      <c r="B977" t="s">
        <v>1</v>
      </c>
      <c r="C977" t="s">
        <v>2</v>
      </c>
      <c r="D977" t="s">
        <v>3</v>
      </c>
      <c r="E977" t="s">
        <v>4</v>
      </c>
      <c r="F977" t="s">
        <v>405</v>
      </c>
      <c r="G977" t="s">
        <v>406</v>
      </c>
      <c r="H977" t="s">
        <v>7</v>
      </c>
      <c r="I977" t="s">
        <v>8</v>
      </c>
      <c r="J977" t="s">
        <v>9</v>
      </c>
      <c r="K977" t="s">
        <v>17</v>
      </c>
      <c r="L977" t="s">
        <v>11</v>
      </c>
      <c r="M977" s="5">
        <v>40987.82</v>
      </c>
      <c r="N977" s="5">
        <v>0</v>
      </c>
      <c r="O977" s="5">
        <f t="shared" si="60"/>
        <v>40987.82</v>
      </c>
      <c r="P977" s="5">
        <v>0</v>
      </c>
      <c r="Q977" s="5">
        <f t="shared" si="61"/>
        <v>40987.82</v>
      </c>
      <c r="R977" s="5">
        <v>0</v>
      </c>
      <c r="S977" s="5">
        <v>30473.5</v>
      </c>
      <c r="T977" s="5">
        <v>30473.5</v>
      </c>
      <c r="U977" s="5">
        <f t="shared" si="62"/>
        <v>10514.32</v>
      </c>
      <c r="V977" s="5">
        <f t="shared" si="63"/>
        <v>10514.32</v>
      </c>
      <c r="W977" s="5">
        <v>10514.32</v>
      </c>
      <c r="X977" t="s">
        <v>18</v>
      </c>
    </row>
    <row r="978" spans="1:24" x14ac:dyDescent="0.2">
      <c r="A978" t="s">
        <v>0</v>
      </c>
      <c r="B978" t="s">
        <v>1</v>
      </c>
      <c r="C978" t="s">
        <v>2</v>
      </c>
      <c r="D978" t="s">
        <v>3</v>
      </c>
      <c r="E978" t="s">
        <v>4</v>
      </c>
      <c r="F978" t="s">
        <v>405</v>
      </c>
      <c r="G978" t="s">
        <v>406</v>
      </c>
      <c r="H978" t="s">
        <v>7</v>
      </c>
      <c r="I978" t="s">
        <v>8</v>
      </c>
      <c r="J978" t="s">
        <v>9</v>
      </c>
      <c r="K978" t="s">
        <v>19</v>
      </c>
      <c r="L978" t="s">
        <v>11</v>
      </c>
      <c r="M978" s="5">
        <v>1584</v>
      </c>
      <c r="N978" s="5">
        <v>0</v>
      </c>
      <c r="O978" s="5">
        <f t="shared" si="60"/>
        <v>1584</v>
      </c>
      <c r="P978" s="5">
        <v>-1264.21</v>
      </c>
      <c r="Q978" s="5">
        <f t="shared" si="61"/>
        <v>319.78999999999996</v>
      </c>
      <c r="R978" s="5">
        <v>0</v>
      </c>
      <c r="S978" s="5">
        <v>208</v>
      </c>
      <c r="T978" s="5">
        <v>208</v>
      </c>
      <c r="U978" s="5">
        <f t="shared" si="62"/>
        <v>1376</v>
      </c>
      <c r="V978" s="5">
        <f t="shared" si="63"/>
        <v>1376</v>
      </c>
      <c r="W978" s="5">
        <v>111.79</v>
      </c>
      <c r="X978" t="s">
        <v>20</v>
      </c>
    </row>
    <row r="979" spans="1:24" x14ac:dyDescent="0.2">
      <c r="A979" t="s">
        <v>0</v>
      </c>
      <c r="B979" t="s">
        <v>1</v>
      </c>
      <c r="C979" t="s">
        <v>2</v>
      </c>
      <c r="D979" t="s">
        <v>3</v>
      </c>
      <c r="E979" t="s">
        <v>4</v>
      </c>
      <c r="F979" t="s">
        <v>405</v>
      </c>
      <c r="G979" t="s">
        <v>406</v>
      </c>
      <c r="H979" t="s">
        <v>7</v>
      </c>
      <c r="I979" t="s">
        <v>8</v>
      </c>
      <c r="J979" t="s">
        <v>9</v>
      </c>
      <c r="K979" t="s">
        <v>21</v>
      </c>
      <c r="L979" t="s">
        <v>11</v>
      </c>
      <c r="M979" s="5">
        <v>12672</v>
      </c>
      <c r="N979" s="5">
        <v>0</v>
      </c>
      <c r="O979" s="5">
        <f t="shared" si="60"/>
        <v>12672</v>
      </c>
      <c r="P979" s="5">
        <v>-5522.63</v>
      </c>
      <c r="Q979" s="5">
        <f t="shared" si="61"/>
        <v>7149.37</v>
      </c>
      <c r="R979" s="5">
        <v>0</v>
      </c>
      <c r="S979" s="5">
        <v>4320</v>
      </c>
      <c r="T979" s="5">
        <v>4320</v>
      </c>
      <c r="U979" s="5">
        <f t="shared" si="62"/>
        <v>8352</v>
      </c>
      <c r="V979" s="5">
        <f t="shared" si="63"/>
        <v>8352</v>
      </c>
      <c r="W979" s="5">
        <v>2829.37</v>
      </c>
      <c r="X979" t="s">
        <v>22</v>
      </c>
    </row>
    <row r="980" spans="1:24" x14ac:dyDescent="0.2">
      <c r="A980" t="s">
        <v>0</v>
      </c>
      <c r="B980" t="s">
        <v>1</v>
      </c>
      <c r="C980" t="s">
        <v>2</v>
      </c>
      <c r="D980" t="s">
        <v>3</v>
      </c>
      <c r="E980" t="s">
        <v>4</v>
      </c>
      <c r="F980" t="s">
        <v>405</v>
      </c>
      <c r="G980" t="s">
        <v>406</v>
      </c>
      <c r="H980" t="s">
        <v>7</v>
      </c>
      <c r="I980" t="s">
        <v>8</v>
      </c>
      <c r="J980" t="s">
        <v>9</v>
      </c>
      <c r="K980" t="s">
        <v>23</v>
      </c>
      <c r="L980" t="s">
        <v>11</v>
      </c>
      <c r="M980" s="5">
        <v>471.52</v>
      </c>
      <c r="N980" s="5">
        <v>0</v>
      </c>
      <c r="O980" s="5">
        <f t="shared" si="60"/>
        <v>471.52</v>
      </c>
      <c r="P980" s="5">
        <v>-229.52</v>
      </c>
      <c r="Q980" s="5">
        <f t="shared" si="61"/>
        <v>241.99999999999997</v>
      </c>
      <c r="R980" s="5">
        <v>0</v>
      </c>
      <c r="S980" s="5">
        <v>160</v>
      </c>
      <c r="T980" s="5">
        <v>160</v>
      </c>
      <c r="U980" s="5">
        <f t="shared" si="62"/>
        <v>311.52</v>
      </c>
      <c r="V980" s="5">
        <f t="shared" si="63"/>
        <v>311.52</v>
      </c>
      <c r="W980" s="5">
        <v>82</v>
      </c>
      <c r="X980" t="s">
        <v>24</v>
      </c>
    </row>
    <row r="981" spans="1:24" x14ac:dyDescent="0.2">
      <c r="A981" t="s">
        <v>0</v>
      </c>
      <c r="B981" t="s">
        <v>1</v>
      </c>
      <c r="C981" t="s">
        <v>2</v>
      </c>
      <c r="D981" t="s">
        <v>3</v>
      </c>
      <c r="E981" t="s">
        <v>4</v>
      </c>
      <c r="F981" t="s">
        <v>405</v>
      </c>
      <c r="G981" t="s">
        <v>406</v>
      </c>
      <c r="H981" t="s">
        <v>7</v>
      </c>
      <c r="I981" t="s">
        <v>8</v>
      </c>
      <c r="J981" t="s">
        <v>9</v>
      </c>
      <c r="K981" t="s">
        <v>25</v>
      </c>
      <c r="L981" t="s">
        <v>11</v>
      </c>
      <c r="M981" s="5">
        <v>2829.1</v>
      </c>
      <c r="N981" s="5">
        <v>0</v>
      </c>
      <c r="O981" s="5">
        <f t="shared" si="60"/>
        <v>2829.1</v>
      </c>
      <c r="P981" s="5">
        <v>381.43</v>
      </c>
      <c r="Q981" s="5">
        <f t="shared" si="61"/>
        <v>3210.5299999999997</v>
      </c>
      <c r="R981" s="5">
        <v>0</v>
      </c>
      <c r="S981" s="5">
        <v>2105.7399999999998</v>
      </c>
      <c r="T981" s="5">
        <v>2105.7399999999998</v>
      </c>
      <c r="U981" s="5">
        <f t="shared" si="62"/>
        <v>723.36000000000013</v>
      </c>
      <c r="V981" s="5">
        <f t="shared" si="63"/>
        <v>723.36000000000013</v>
      </c>
      <c r="W981" s="5">
        <v>1104.79</v>
      </c>
      <c r="X981" t="s">
        <v>26</v>
      </c>
    </row>
    <row r="982" spans="1:24" x14ac:dyDescent="0.2">
      <c r="A982" t="s">
        <v>0</v>
      </c>
      <c r="B982" t="s">
        <v>1</v>
      </c>
      <c r="C982" t="s">
        <v>2</v>
      </c>
      <c r="D982" t="s">
        <v>3</v>
      </c>
      <c r="E982" t="s">
        <v>4</v>
      </c>
      <c r="F982" t="s">
        <v>405</v>
      </c>
      <c r="G982" t="s">
        <v>406</v>
      </c>
      <c r="H982" t="s">
        <v>7</v>
      </c>
      <c r="I982" t="s">
        <v>8</v>
      </c>
      <c r="J982" t="s">
        <v>9</v>
      </c>
      <c r="K982" t="s">
        <v>27</v>
      </c>
      <c r="L982" t="s">
        <v>11</v>
      </c>
      <c r="M982" s="5">
        <v>4962.9399999999996</v>
      </c>
      <c r="N982" s="5">
        <v>0</v>
      </c>
      <c r="O982" s="5">
        <f t="shared" si="60"/>
        <v>4962.9399999999996</v>
      </c>
      <c r="P982" s="5">
        <v>0</v>
      </c>
      <c r="Q982" s="5">
        <f t="shared" si="61"/>
        <v>4962.9399999999996</v>
      </c>
      <c r="R982" s="5">
        <v>0</v>
      </c>
      <c r="S982" s="5">
        <v>1800</v>
      </c>
      <c r="T982" s="5">
        <v>1800</v>
      </c>
      <c r="U982" s="5">
        <f t="shared" si="62"/>
        <v>3162.9399999999996</v>
      </c>
      <c r="V982" s="5">
        <f t="shared" si="63"/>
        <v>3162.9399999999996</v>
      </c>
      <c r="W982" s="5">
        <v>3162.94</v>
      </c>
      <c r="X982" t="s">
        <v>28</v>
      </c>
    </row>
    <row r="983" spans="1:24" x14ac:dyDescent="0.2">
      <c r="A983" t="s">
        <v>0</v>
      </c>
      <c r="B983" t="s">
        <v>1</v>
      </c>
      <c r="C983" t="s">
        <v>2</v>
      </c>
      <c r="D983" t="s">
        <v>3</v>
      </c>
      <c r="E983" t="s">
        <v>4</v>
      </c>
      <c r="F983" t="s">
        <v>405</v>
      </c>
      <c r="G983" t="s">
        <v>406</v>
      </c>
      <c r="H983" t="s">
        <v>7</v>
      </c>
      <c r="I983" t="s">
        <v>8</v>
      </c>
      <c r="J983" t="s">
        <v>9</v>
      </c>
      <c r="K983" t="s">
        <v>29</v>
      </c>
      <c r="L983" t="s">
        <v>11</v>
      </c>
      <c r="M983" s="5">
        <v>20856</v>
      </c>
      <c r="N983" s="5">
        <v>0</v>
      </c>
      <c r="O983" s="5">
        <f t="shared" si="60"/>
        <v>20856</v>
      </c>
      <c r="P983" s="5">
        <v>-4555.54</v>
      </c>
      <c r="Q983" s="5">
        <f t="shared" si="61"/>
        <v>16300.46</v>
      </c>
      <c r="R983" s="5">
        <v>0</v>
      </c>
      <c r="S983" s="5">
        <v>9890.11</v>
      </c>
      <c r="T983" s="5">
        <v>9890.11</v>
      </c>
      <c r="U983" s="5">
        <f t="shared" si="62"/>
        <v>10965.89</v>
      </c>
      <c r="V983" s="5">
        <f t="shared" si="63"/>
        <v>10965.89</v>
      </c>
      <c r="W983" s="5">
        <v>6410.35</v>
      </c>
      <c r="X983" t="s">
        <v>30</v>
      </c>
    </row>
    <row r="984" spans="1:24" x14ac:dyDescent="0.2">
      <c r="A984" t="s">
        <v>0</v>
      </c>
      <c r="B984" t="s">
        <v>1</v>
      </c>
      <c r="C984" t="s">
        <v>2</v>
      </c>
      <c r="D984" t="s">
        <v>3</v>
      </c>
      <c r="E984" t="s">
        <v>4</v>
      </c>
      <c r="F984" t="s">
        <v>405</v>
      </c>
      <c r="G984" t="s">
        <v>406</v>
      </c>
      <c r="H984" t="s">
        <v>7</v>
      </c>
      <c r="I984" t="s">
        <v>8</v>
      </c>
      <c r="J984" t="s">
        <v>9</v>
      </c>
      <c r="K984" t="s">
        <v>265</v>
      </c>
      <c r="L984" t="s">
        <v>11</v>
      </c>
      <c r="M984" s="5">
        <v>8556</v>
      </c>
      <c r="N984" s="5">
        <v>-8556</v>
      </c>
      <c r="O984" s="5">
        <f t="shared" si="60"/>
        <v>0</v>
      </c>
      <c r="P984" s="5">
        <v>0</v>
      </c>
      <c r="Q984" s="5">
        <f t="shared" si="61"/>
        <v>0</v>
      </c>
      <c r="R984" s="5">
        <v>0</v>
      </c>
      <c r="S984" s="5">
        <v>0</v>
      </c>
      <c r="T984" s="5">
        <v>0</v>
      </c>
      <c r="U984" s="5">
        <f t="shared" si="62"/>
        <v>0</v>
      </c>
      <c r="V984" s="5">
        <f t="shared" si="63"/>
        <v>0</v>
      </c>
      <c r="W984" s="5">
        <v>0</v>
      </c>
      <c r="X984" t="s">
        <v>324</v>
      </c>
    </row>
    <row r="985" spans="1:24" x14ac:dyDescent="0.2">
      <c r="A985" t="s">
        <v>0</v>
      </c>
      <c r="B985" t="s">
        <v>1</v>
      </c>
      <c r="C985" t="s">
        <v>2</v>
      </c>
      <c r="D985" t="s">
        <v>3</v>
      </c>
      <c r="E985" t="s">
        <v>4</v>
      </c>
      <c r="F985" t="s">
        <v>405</v>
      </c>
      <c r="G985" t="s">
        <v>406</v>
      </c>
      <c r="H985" t="s">
        <v>7</v>
      </c>
      <c r="I985" t="s">
        <v>8</v>
      </c>
      <c r="J985" t="s">
        <v>9</v>
      </c>
      <c r="K985" t="s">
        <v>31</v>
      </c>
      <c r="L985" t="s">
        <v>11</v>
      </c>
      <c r="M985" s="5">
        <v>6150.4</v>
      </c>
      <c r="N985" s="5">
        <v>0</v>
      </c>
      <c r="O985" s="5">
        <f t="shared" si="60"/>
        <v>6150.4</v>
      </c>
      <c r="P985" s="5">
        <v>-2799.2</v>
      </c>
      <c r="Q985" s="5">
        <f t="shared" si="61"/>
        <v>3351.2</v>
      </c>
      <c r="R985" s="5">
        <v>0</v>
      </c>
      <c r="S985" s="5">
        <v>552</v>
      </c>
      <c r="T985" s="5">
        <v>552</v>
      </c>
      <c r="U985" s="5">
        <f t="shared" si="62"/>
        <v>5598.4</v>
      </c>
      <c r="V985" s="5">
        <f t="shared" si="63"/>
        <v>5598.4</v>
      </c>
      <c r="W985" s="5">
        <v>2799.2</v>
      </c>
      <c r="X985" t="s">
        <v>32</v>
      </c>
    </row>
    <row r="986" spans="1:24" x14ac:dyDescent="0.2">
      <c r="A986" t="s">
        <v>0</v>
      </c>
      <c r="B986" t="s">
        <v>1</v>
      </c>
      <c r="C986" t="s">
        <v>2</v>
      </c>
      <c r="D986" t="s">
        <v>3</v>
      </c>
      <c r="E986" t="s">
        <v>4</v>
      </c>
      <c r="F986" t="s">
        <v>405</v>
      </c>
      <c r="G986" t="s">
        <v>406</v>
      </c>
      <c r="H986" t="s">
        <v>7</v>
      </c>
      <c r="I986" t="s">
        <v>8</v>
      </c>
      <c r="J986" t="s">
        <v>9</v>
      </c>
      <c r="K986" t="s">
        <v>33</v>
      </c>
      <c r="L986" t="s">
        <v>11</v>
      </c>
      <c r="M986" s="5">
        <v>12479.8</v>
      </c>
      <c r="N986" s="5">
        <v>0</v>
      </c>
      <c r="O986" s="5">
        <f t="shared" si="60"/>
        <v>12479.8</v>
      </c>
      <c r="P986" s="5">
        <v>-9314.68</v>
      </c>
      <c r="Q986" s="5">
        <f t="shared" si="61"/>
        <v>3165.119999999999</v>
      </c>
      <c r="R986" s="5">
        <v>0</v>
      </c>
      <c r="S986" s="5">
        <v>1772.47</v>
      </c>
      <c r="T986" s="5">
        <v>1772.47</v>
      </c>
      <c r="U986" s="5">
        <f t="shared" si="62"/>
        <v>10707.33</v>
      </c>
      <c r="V986" s="5">
        <f t="shared" si="63"/>
        <v>10707.33</v>
      </c>
      <c r="W986" s="5">
        <v>1392.65</v>
      </c>
      <c r="X986" t="s">
        <v>34</v>
      </c>
    </row>
    <row r="987" spans="1:24" x14ac:dyDescent="0.2">
      <c r="A987" t="s">
        <v>0</v>
      </c>
      <c r="B987" t="s">
        <v>1</v>
      </c>
      <c r="C987" t="s">
        <v>2</v>
      </c>
      <c r="D987" t="s">
        <v>3</v>
      </c>
      <c r="E987" t="s">
        <v>4</v>
      </c>
      <c r="F987" t="s">
        <v>405</v>
      </c>
      <c r="G987" t="s">
        <v>406</v>
      </c>
      <c r="H987" t="s">
        <v>7</v>
      </c>
      <c r="I987" t="s">
        <v>8</v>
      </c>
      <c r="J987" t="s">
        <v>9</v>
      </c>
      <c r="K987" t="s">
        <v>35</v>
      </c>
      <c r="L987" t="s">
        <v>11</v>
      </c>
      <c r="M987" s="5">
        <v>171142.33</v>
      </c>
      <c r="N987" s="5">
        <v>603.87</v>
      </c>
      <c r="O987" s="5">
        <f t="shared" si="60"/>
        <v>171746.19999999998</v>
      </c>
      <c r="P987" s="5">
        <v>-19409.41</v>
      </c>
      <c r="Q987" s="5">
        <f t="shared" si="61"/>
        <v>152336.78999999998</v>
      </c>
      <c r="R987" s="5">
        <v>0</v>
      </c>
      <c r="S987" s="5">
        <v>100327.4</v>
      </c>
      <c r="T987" s="5">
        <v>100327.4</v>
      </c>
      <c r="U987" s="5">
        <f t="shared" si="62"/>
        <v>71418.799999999988</v>
      </c>
      <c r="V987" s="5">
        <f t="shared" si="63"/>
        <v>71418.799999999988</v>
      </c>
      <c r="W987" s="5">
        <v>52009.39</v>
      </c>
      <c r="X987" t="s">
        <v>36</v>
      </c>
    </row>
    <row r="988" spans="1:24" x14ac:dyDescent="0.2">
      <c r="A988" t="s">
        <v>0</v>
      </c>
      <c r="B988" t="s">
        <v>1</v>
      </c>
      <c r="C988" t="s">
        <v>2</v>
      </c>
      <c r="D988" t="s">
        <v>3</v>
      </c>
      <c r="E988" t="s">
        <v>4</v>
      </c>
      <c r="F988" t="s">
        <v>405</v>
      </c>
      <c r="G988" t="s">
        <v>406</v>
      </c>
      <c r="H988" t="s">
        <v>7</v>
      </c>
      <c r="I988" t="s">
        <v>8</v>
      </c>
      <c r="J988" t="s">
        <v>9</v>
      </c>
      <c r="K988" t="s">
        <v>37</v>
      </c>
      <c r="L988" t="s">
        <v>11</v>
      </c>
      <c r="M988" s="5">
        <v>113052.6</v>
      </c>
      <c r="N988" s="5">
        <v>620</v>
      </c>
      <c r="O988" s="5">
        <f t="shared" si="60"/>
        <v>113672.6</v>
      </c>
      <c r="P988" s="5">
        <v>-29553.53</v>
      </c>
      <c r="Q988" s="5">
        <f t="shared" si="61"/>
        <v>84119.07</v>
      </c>
      <c r="R988" s="5">
        <v>0</v>
      </c>
      <c r="S988" s="5">
        <v>56188.05</v>
      </c>
      <c r="T988" s="5">
        <v>56188.05</v>
      </c>
      <c r="U988" s="5">
        <f t="shared" si="62"/>
        <v>57484.55</v>
      </c>
      <c r="V988" s="5">
        <f t="shared" si="63"/>
        <v>57484.55</v>
      </c>
      <c r="W988" s="5">
        <v>27931.02</v>
      </c>
      <c r="X988" t="s">
        <v>38</v>
      </c>
    </row>
    <row r="989" spans="1:24" x14ac:dyDescent="0.2">
      <c r="A989" t="s">
        <v>0</v>
      </c>
      <c r="B989" t="s">
        <v>1</v>
      </c>
      <c r="C989" t="s">
        <v>2</v>
      </c>
      <c r="D989" t="s">
        <v>3</v>
      </c>
      <c r="E989" t="s">
        <v>4</v>
      </c>
      <c r="F989" t="s">
        <v>405</v>
      </c>
      <c r="G989" t="s">
        <v>406</v>
      </c>
      <c r="H989" t="s">
        <v>7</v>
      </c>
      <c r="I989" t="s">
        <v>8</v>
      </c>
      <c r="J989" t="s">
        <v>9</v>
      </c>
      <c r="K989" t="s">
        <v>39</v>
      </c>
      <c r="L989" t="s">
        <v>11</v>
      </c>
      <c r="M989" s="5">
        <v>13977.57</v>
      </c>
      <c r="N989" s="5">
        <v>0</v>
      </c>
      <c r="O989" s="5">
        <f t="shared" si="60"/>
        <v>13977.57</v>
      </c>
      <c r="P989" s="5">
        <v>0</v>
      </c>
      <c r="Q989" s="5">
        <f t="shared" si="61"/>
        <v>13977.57</v>
      </c>
      <c r="R989" s="5">
        <v>0</v>
      </c>
      <c r="S989" s="5">
        <v>5410.62</v>
      </c>
      <c r="T989" s="5">
        <v>5410.62</v>
      </c>
      <c r="U989" s="5">
        <f t="shared" si="62"/>
        <v>8566.9500000000007</v>
      </c>
      <c r="V989" s="5">
        <f t="shared" si="63"/>
        <v>8566.9500000000007</v>
      </c>
      <c r="W989" s="5">
        <v>8566.9500000000007</v>
      </c>
      <c r="X989" t="s">
        <v>40</v>
      </c>
    </row>
    <row r="990" spans="1:24" x14ac:dyDescent="0.2">
      <c r="A990" t="s">
        <v>0</v>
      </c>
      <c r="B990" t="s">
        <v>1</v>
      </c>
      <c r="C990" t="s">
        <v>2</v>
      </c>
      <c r="D990" t="s">
        <v>3</v>
      </c>
      <c r="E990" t="s">
        <v>4</v>
      </c>
      <c r="F990" t="s">
        <v>405</v>
      </c>
      <c r="G990" t="s">
        <v>406</v>
      </c>
      <c r="H990" t="s">
        <v>7</v>
      </c>
      <c r="I990" t="s">
        <v>41</v>
      </c>
      <c r="J990" t="s">
        <v>42</v>
      </c>
      <c r="K990" t="s">
        <v>43</v>
      </c>
      <c r="L990" t="s">
        <v>44</v>
      </c>
      <c r="M990" s="5">
        <v>16800</v>
      </c>
      <c r="N990" s="5">
        <v>-3800</v>
      </c>
      <c r="O990" s="5">
        <f t="shared" si="60"/>
        <v>13000</v>
      </c>
      <c r="P990" s="5">
        <v>0</v>
      </c>
      <c r="Q990" s="5">
        <f t="shared" si="61"/>
        <v>13000</v>
      </c>
      <c r="R990" s="5">
        <v>0</v>
      </c>
      <c r="S990" s="5">
        <v>13000</v>
      </c>
      <c r="T990" s="5">
        <v>6075.44</v>
      </c>
      <c r="U990" s="5">
        <f t="shared" si="62"/>
        <v>0</v>
      </c>
      <c r="V990" s="5">
        <f t="shared" si="63"/>
        <v>6924.56</v>
      </c>
      <c r="W990" s="5">
        <v>0</v>
      </c>
      <c r="X990" t="s">
        <v>45</v>
      </c>
    </row>
    <row r="991" spans="1:24" x14ac:dyDescent="0.2">
      <c r="A991" t="s">
        <v>0</v>
      </c>
      <c r="B991" t="s">
        <v>1</v>
      </c>
      <c r="C991" t="s">
        <v>2</v>
      </c>
      <c r="D991" t="s">
        <v>3</v>
      </c>
      <c r="E991" t="s">
        <v>4</v>
      </c>
      <c r="F991" t="s">
        <v>405</v>
      </c>
      <c r="G991" t="s">
        <v>406</v>
      </c>
      <c r="H991" t="s">
        <v>7</v>
      </c>
      <c r="I991" t="s">
        <v>41</v>
      </c>
      <c r="J991" t="s">
        <v>42</v>
      </c>
      <c r="K991" t="s">
        <v>46</v>
      </c>
      <c r="L991" t="s">
        <v>44</v>
      </c>
      <c r="M991" s="5">
        <v>37200</v>
      </c>
      <c r="N991" s="5">
        <v>0</v>
      </c>
      <c r="O991" s="5">
        <f t="shared" si="60"/>
        <v>37200</v>
      </c>
      <c r="P991" s="5">
        <v>0</v>
      </c>
      <c r="Q991" s="5">
        <f t="shared" si="61"/>
        <v>37200</v>
      </c>
      <c r="R991" s="5">
        <v>0</v>
      </c>
      <c r="S991" s="5">
        <v>37200</v>
      </c>
      <c r="T991" s="5">
        <v>15162.55</v>
      </c>
      <c r="U991" s="5">
        <f t="shared" si="62"/>
        <v>0</v>
      </c>
      <c r="V991" s="5">
        <f t="shared" si="63"/>
        <v>22037.45</v>
      </c>
      <c r="W991" s="5">
        <v>0</v>
      </c>
      <c r="X991" t="s">
        <v>47</v>
      </c>
    </row>
    <row r="992" spans="1:24" x14ac:dyDescent="0.2">
      <c r="A992" t="s">
        <v>0</v>
      </c>
      <c r="B992" t="s">
        <v>1</v>
      </c>
      <c r="C992" t="s">
        <v>2</v>
      </c>
      <c r="D992" t="s">
        <v>3</v>
      </c>
      <c r="E992" t="s">
        <v>4</v>
      </c>
      <c r="F992" t="s">
        <v>405</v>
      </c>
      <c r="G992" t="s">
        <v>406</v>
      </c>
      <c r="H992" t="s">
        <v>7</v>
      </c>
      <c r="I992" t="s">
        <v>41</v>
      </c>
      <c r="J992" t="s">
        <v>42</v>
      </c>
      <c r="K992" t="s">
        <v>48</v>
      </c>
      <c r="L992" t="s">
        <v>44</v>
      </c>
      <c r="M992" s="5">
        <v>10000</v>
      </c>
      <c r="N992" s="5">
        <v>-4000</v>
      </c>
      <c r="O992" s="5">
        <f t="shared" si="60"/>
        <v>6000</v>
      </c>
      <c r="P992" s="5">
        <v>0</v>
      </c>
      <c r="Q992" s="5">
        <f t="shared" si="61"/>
        <v>6000</v>
      </c>
      <c r="R992" s="5">
        <v>0</v>
      </c>
      <c r="S992" s="5">
        <v>6000</v>
      </c>
      <c r="T992" s="5">
        <v>3274.61</v>
      </c>
      <c r="U992" s="5">
        <f t="shared" si="62"/>
        <v>0</v>
      </c>
      <c r="V992" s="5">
        <f t="shared" si="63"/>
        <v>2725.39</v>
      </c>
      <c r="W992" s="5">
        <v>0</v>
      </c>
      <c r="X992" t="s">
        <v>49</v>
      </c>
    </row>
    <row r="993" spans="1:24" x14ac:dyDescent="0.2">
      <c r="A993" t="s">
        <v>0</v>
      </c>
      <c r="B993" t="s">
        <v>1</v>
      </c>
      <c r="C993" t="s">
        <v>2</v>
      </c>
      <c r="D993" t="s">
        <v>3</v>
      </c>
      <c r="E993" t="s">
        <v>4</v>
      </c>
      <c r="F993" t="s">
        <v>405</v>
      </c>
      <c r="G993" t="s">
        <v>406</v>
      </c>
      <c r="H993" t="s">
        <v>7</v>
      </c>
      <c r="I993" t="s">
        <v>41</v>
      </c>
      <c r="J993" t="s">
        <v>42</v>
      </c>
      <c r="K993" t="s">
        <v>50</v>
      </c>
      <c r="L993" t="s">
        <v>44</v>
      </c>
      <c r="M993" s="5">
        <v>65000</v>
      </c>
      <c r="N993" s="5">
        <v>-13696.33</v>
      </c>
      <c r="O993" s="5">
        <f t="shared" si="60"/>
        <v>51303.67</v>
      </c>
      <c r="P993" s="5">
        <v>-22943.47</v>
      </c>
      <c r="Q993" s="5">
        <f t="shared" si="61"/>
        <v>28360.199999999997</v>
      </c>
      <c r="R993" s="5">
        <v>0</v>
      </c>
      <c r="S993" s="5">
        <v>28360.2</v>
      </c>
      <c r="T993" s="5">
        <v>11674</v>
      </c>
      <c r="U993" s="5">
        <f t="shared" si="62"/>
        <v>22943.469999999998</v>
      </c>
      <c r="V993" s="5">
        <f t="shared" si="63"/>
        <v>39629.67</v>
      </c>
      <c r="W993" s="5">
        <v>0</v>
      </c>
      <c r="X993" t="s">
        <v>51</v>
      </c>
    </row>
    <row r="994" spans="1:24" x14ac:dyDescent="0.2">
      <c r="A994" t="s">
        <v>0</v>
      </c>
      <c r="B994" t="s">
        <v>1</v>
      </c>
      <c r="C994" t="s">
        <v>2</v>
      </c>
      <c r="D994" t="s">
        <v>3</v>
      </c>
      <c r="E994" t="s">
        <v>4</v>
      </c>
      <c r="F994" t="s">
        <v>405</v>
      </c>
      <c r="G994" t="s">
        <v>406</v>
      </c>
      <c r="H994" t="s">
        <v>7</v>
      </c>
      <c r="I994" t="s">
        <v>41</v>
      </c>
      <c r="J994" t="s">
        <v>42</v>
      </c>
      <c r="K994" t="s">
        <v>52</v>
      </c>
      <c r="L994" t="s">
        <v>44</v>
      </c>
      <c r="M994" s="5">
        <v>0</v>
      </c>
      <c r="N994" s="5">
        <v>1344</v>
      </c>
      <c r="O994" s="5">
        <f t="shared" si="60"/>
        <v>1344</v>
      </c>
      <c r="P994" s="5">
        <v>0</v>
      </c>
      <c r="Q994" s="5">
        <f t="shared" si="61"/>
        <v>1344</v>
      </c>
      <c r="R994" s="5">
        <v>0</v>
      </c>
      <c r="S994" s="5">
        <v>0</v>
      </c>
      <c r="T994" s="5">
        <v>0</v>
      </c>
      <c r="U994" s="5">
        <f t="shared" si="62"/>
        <v>1344</v>
      </c>
      <c r="V994" s="5">
        <f t="shared" si="63"/>
        <v>1344</v>
      </c>
      <c r="W994" s="5">
        <v>1344</v>
      </c>
      <c r="X994" t="s">
        <v>53</v>
      </c>
    </row>
    <row r="995" spans="1:24" x14ac:dyDescent="0.2">
      <c r="A995" t="s">
        <v>0</v>
      </c>
      <c r="B995" t="s">
        <v>1</v>
      </c>
      <c r="C995" t="s">
        <v>2</v>
      </c>
      <c r="D995" t="s">
        <v>3</v>
      </c>
      <c r="E995" t="s">
        <v>4</v>
      </c>
      <c r="F995" t="s">
        <v>405</v>
      </c>
      <c r="G995" t="s">
        <v>406</v>
      </c>
      <c r="H995" t="s">
        <v>7</v>
      </c>
      <c r="I995" t="s">
        <v>41</v>
      </c>
      <c r="J995" t="s">
        <v>42</v>
      </c>
      <c r="K995" t="s">
        <v>54</v>
      </c>
      <c r="L995" t="s">
        <v>44</v>
      </c>
      <c r="M995" s="5">
        <v>0</v>
      </c>
      <c r="N995" s="5">
        <v>2531.0500000000002</v>
      </c>
      <c r="O995" s="5">
        <f t="shared" si="60"/>
        <v>2531.0500000000002</v>
      </c>
      <c r="P995" s="5">
        <v>-2531.0500000000002</v>
      </c>
      <c r="Q995" s="5">
        <f t="shared" si="61"/>
        <v>0</v>
      </c>
      <c r="R995" s="5">
        <v>0</v>
      </c>
      <c r="S995" s="5">
        <v>0</v>
      </c>
      <c r="T995" s="5">
        <v>0</v>
      </c>
      <c r="U995" s="5">
        <f t="shared" si="62"/>
        <v>2531.0500000000002</v>
      </c>
      <c r="V995" s="5">
        <f t="shared" si="63"/>
        <v>2531.0500000000002</v>
      </c>
      <c r="W995" s="5">
        <v>0</v>
      </c>
      <c r="X995" t="s">
        <v>55</v>
      </c>
    </row>
    <row r="996" spans="1:24" x14ac:dyDescent="0.2">
      <c r="A996" t="s">
        <v>0</v>
      </c>
      <c r="B996" t="s">
        <v>1</v>
      </c>
      <c r="C996" t="s">
        <v>2</v>
      </c>
      <c r="D996" t="s">
        <v>3</v>
      </c>
      <c r="E996" t="s">
        <v>4</v>
      </c>
      <c r="F996" t="s">
        <v>405</v>
      </c>
      <c r="G996" t="s">
        <v>406</v>
      </c>
      <c r="H996" t="s">
        <v>7</v>
      </c>
      <c r="I996" t="s">
        <v>41</v>
      </c>
      <c r="J996" t="s">
        <v>42</v>
      </c>
      <c r="K996" t="s">
        <v>56</v>
      </c>
      <c r="L996" t="s">
        <v>44</v>
      </c>
      <c r="M996" s="5">
        <v>380000</v>
      </c>
      <c r="N996" s="5">
        <v>-23569.3</v>
      </c>
      <c r="O996" s="5">
        <f t="shared" si="60"/>
        <v>356430.7</v>
      </c>
      <c r="P996" s="5">
        <v>-31171.94</v>
      </c>
      <c r="Q996" s="5">
        <f t="shared" si="61"/>
        <v>325258.76</v>
      </c>
      <c r="R996" s="5">
        <v>0</v>
      </c>
      <c r="S996" s="5">
        <v>265921.57</v>
      </c>
      <c r="T996" s="5">
        <v>180604.98</v>
      </c>
      <c r="U996" s="5">
        <f t="shared" si="62"/>
        <v>90509.13</v>
      </c>
      <c r="V996" s="5">
        <f t="shared" si="63"/>
        <v>175825.72</v>
      </c>
      <c r="W996" s="5">
        <v>59337.19</v>
      </c>
      <c r="X996" t="s">
        <v>57</v>
      </c>
    </row>
    <row r="997" spans="1:24" x14ac:dyDescent="0.2">
      <c r="A997" t="s">
        <v>0</v>
      </c>
      <c r="B997" t="s">
        <v>1</v>
      </c>
      <c r="C997" t="s">
        <v>2</v>
      </c>
      <c r="D997" t="s">
        <v>3</v>
      </c>
      <c r="E997" t="s">
        <v>4</v>
      </c>
      <c r="F997" t="s">
        <v>405</v>
      </c>
      <c r="G997" t="s">
        <v>406</v>
      </c>
      <c r="H997" t="s">
        <v>7</v>
      </c>
      <c r="I997" t="s">
        <v>41</v>
      </c>
      <c r="J997" t="s">
        <v>42</v>
      </c>
      <c r="K997" t="s">
        <v>58</v>
      </c>
      <c r="L997" t="s">
        <v>44</v>
      </c>
      <c r="M997" s="5">
        <v>125000</v>
      </c>
      <c r="N997" s="5">
        <v>0</v>
      </c>
      <c r="O997" s="5">
        <f t="shared" si="60"/>
        <v>125000</v>
      </c>
      <c r="P997" s="5">
        <v>-38709.56</v>
      </c>
      <c r="Q997" s="5">
        <f t="shared" si="61"/>
        <v>86290.44</v>
      </c>
      <c r="R997" s="5">
        <v>0</v>
      </c>
      <c r="S997" s="5">
        <v>85714.06</v>
      </c>
      <c r="T997" s="5">
        <v>44239.519999999997</v>
      </c>
      <c r="U997" s="5">
        <f t="shared" si="62"/>
        <v>39285.94</v>
      </c>
      <c r="V997" s="5">
        <f t="shared" si="63"/>
        <v>80760.48000000001</v>
      </c>
      <c r="W997" s="5">
        <v>576.38</v>
      </c>
      <c r="X997" t="s">
        <v>59</v>
      </c>
    </row>
    <row r="998" spans="1:24" x14ac:dyDescent="0.2">
      <c r="A998" t="s">
        <v>0</v>
      </c>
      <c r="B998" t="s">
        <v>1</v>
      </c>
      <c r="C998" t="s">
        <v>2</v>
      </c>
      <c r="D998" t="s">
        <v>3</v>
      </c>
      <c r="E998" t="s">
        <v>4</v>
      </c>
      <c r="F998" t="s">
        <v>405</v>
      </c>
      <c r="G998" t="s">
        <v>406</v>
      </c>
      <c r="H998" t="s">
        <v>7</v>
      </c>
      <c r="I998" t="s">
        <v>41</v>
      </c>
      <c r="J998" t="s">
        <v>42</v>
      </c>
      <c r="K998" t="s">
        <v>60</v>
      </c>
      <c r="L998" t="s">
        <v>44</v>
      </c>
      <c r="M998" s="5">
        <v>2000</v>
      </c>
      <c r="N998" s="5">
        <v>0</v>
      </c>
      <c r="O998" s="5">
        <f t="shared" si="60"/>
        <v>2000</v>
      </c>
      <c r="P998" s="5">
        <v>-44</v>
      </c>
      <c r="Q998" s="5">
        <f t="shared" si="61"/>
        <v>1956</v>
      </c>
      <c r="R998" s="5">
        <v>0</v>
      </c>
      <c r="S998" s="5">
        <v>1456</v>
      </c>
      <c r="T998" s="5">
        <v>0</v>
      </c>
      <c r="U998" s="5">
        <f t="shared" si="62"/>
        <v>544</v>
      </c>
      <c r="V998" s="5">
        <f t="shared" si="63"/>
        <v>2000</v>
      </c>
      <c r="W998" s="5">
        <v>500</v>
      </c>
      <c r="X998" t="s">
        <v>61</v>
      </c>
    </row>
    <row r="999" spans="1:24" x14ac:dyDescent="0.2">
      <c r="A999" t="s">
        <v>0</v>
      </c>
      <c r="B999" t="s">
        <v>1</v>
      </c>
      <c r="C999" t="s">
        <v>2</v>
      </c>
      <c r="D999" t="s">
        <v>3</v>
      </c>
      <c r="E999" t="s">
        <v>4</v>
      </c>
      <c r="F999" t="s">
        <v>405</v>
      </c>
      <c r="G999" t="s">
        <v>406</v>
      </c>
      <c r="H999" t="s">
        <v>7</v>
      </c>
      <c r="I999" t="s">
        <v>41</v>
      </c>
      <c r="J999" t="s">
        <v>42</v>
      </c>
      <c r="K999" t="s">
        <v>62</v>
      </c>
      <c r="L999" t="s">
        <v>44</v>
      </c>
      <c r="M999" s="5">
        <v>53000</v>
      </c>
      <c r="N999" s="5">
        <v>-47861.06</v>
      </c>
      <c r="O999" s="5">
        <f t="shared" si="60"/>
        <v>5138.9400000000023</v>
      </c>
      <c r="P999" s="5">
        <v>-200</v>
      </c>
      <c r="Q999" s="5">
        <f t="shared" si="61"/>
        <v>4938.9400000000023</v>
      </c>
      <c r="R999" s="5">
        <v>0</v>
      </c>
      <c r="S999" s="5">
        <v>4938.9399999999996</v>
      </c>
      <c r="T999" s="5">
        <v>1579.65</v>
      </c>
      <c r="U999" s="5">
        <f t="shared" si="62"/>
        <v>200.00000000000273</v>
      </c>
      <c r="V999" s="5">
        <f t="shared" si="63"/>
        <v>3559.2900000000022</v>
      </c>
      <c r="W999" s="5">
        <v>0</v>
      </c>
      <c r="X999" t="s">
        <v>63</v>
      </c>
    </row>
    <row r="1000" spans="1:24" x14ac:dyDescent="0.2">
      <c r="A1000" t="s">
        <v>0</v>
      </c>
      <c r="B1000" t="s">
        <v>1</v>
      </c>
      <c r="C1000" t="s">
        <v>2</v>
      </c>
      <c r="D1000" t="s">
        <v>3</v>
      </c>
      <c r="E1000" t="s">
        <v>4</v>
      </c>
      <c r="F1000" t="s">
        <v>405</v>
      </c>
      <c r="G1000" t="s">
        <v>406</v>
      </c>
      <c r="H1000" t="s">
        <v>7</v>
      </c>
      <c r="I1000" t="s">
        <v>41</v>
      </c>
      <c r="J1000" t="s">
        <v>42</v>
      </c>
      <c r="K1000" t="s">
        <v>299</v>
      </c>
      <c r="L1000" t="s">
        <v>44</v>
      </c>
      <c r="M1000" s="5">
        <v>0</v>
      </c>
      <c r="N1000" s="5">
        <v>4480</v>
      </c>
      <c r="O1000" s="5">
        <f t="shared" si="60"/>
        <v>4480</v>
      </c>
      <c r="P1000" s="5">
        <v>0</v>
      </c>
      <c r="Q1000" s="5">
        <f t="shared" si="61"/>
        <v>4480</v>
      </c>
      <c r="R1000" s="5">
        <v>0</v>
      </c>
      <c r="S1000" s="5">
        <v>0</v>
      </c>
      <c r="T1000" s="5">
        <v>0</v>
      </c>
      <c r="U1000" s="5">
        <f t="shared" si="62"/>
        <v>4480</v>
      </c>
      <c r="V1000" s="5">
        <f t="shared" si="63"/>
        <v>4480</v>
      </c>
      <c r="W1000" s="5">
        <v>4480</v>
      </c>
      <c r="X1000" t="s">
        <v>300</v>
      </c>
    </row>
    <row r="1001" spans="1:24" x14ac:dyDescent="0.2">
      <c r="A1001" t="s">
        <v>0</v>
      </c>
      <c r="B1001" t="s">
        <v>1</v>
      </c>
      <c r="C1001" t="s">
        <v>2</v>
      </c>
      <c r="D1001" t="s">
        <v>3</v>
      </c>
      <c r="E1001" t="s">
        <v>4</v>
      </c>
      <c r="F1001" t="s">
        <v>405</v>
      </c>
      <c r="G1001" t="s">
        <v>406</v>
      </c>
      <c r="H1001" t="s">
        <v>7</v>
      </c>
      <c r="I1001" t="s">
        <v>41</v>
      </c>
      <c r="J1001" t="s">
        <v>42</v>
      </c>
      <c r="K1001" t="s">
        <v>64</v>
      </c>
      <c r="L1001" t="s">
        <v>44</v>
      </c>
      <c r="M1001" s="5">
        <v>3000</v>
      </c>
      <c r="N1001" s="5">
        <v>16734.12</v>
      </c>
      <c r="O1001" s="5">
        <f t="shared" si="60"/>
        <v>19734.12</v>
      </c>
      <c r="P1001" s="5">
        <v>0</v>
      </c>
      <c r="Q1001" s="5">
        <f t="shared" si="61"/>
        <v>19734.12</v>
      </c>
      <c r="R1001" s="5">
        <v>265.44</v>
      </c>
      <c r="S1001" s="5">
        <v>6613.62</v>
      </c>
      <c r="T1001" s="5">
        <v>106</v>
      </c>
      <c r="U1001" s="5">
        <f t="shared" si="62"/>
        <v>13120.5</v>
      </c>
      <c r="V1001" s="5">
        <f t="shared" si="63"/>
        <v>19628.12</v>
      </c>
      <c r="W1001" s="5">
        <v>12855.06</v>
      </c>
      <c r="X1001" t="s">
        <v>65</v>
      </c>
    </row>
    <row r="1002" spans="1:24" x14ac:dyDescent="0.2">
      <c r="A1002" t="s">
        <v>0</v>
      </c>
      <c r="B1002" t="s">
        <v>1</v>
      </c>
      <c r="C1002" t="s">
        <v>2</v>
      </c>
      <c r="D1002" t="s">
        <v>3</v>
      </c>
      <c r="E1002" t="s">
        <v>4</v>
      </c>
      <c r="F1002" t="s">
        <v>405</v>
      </c>
      <c r="G1002" t="s">
        <v>406</v>
      </c>
      <c r="H1002" t="s">
        <v>7</v>
      </c>
      <c r="I1002" t="s">
        <v>41</v>
      </c>
      <c r="J1002" t="s">
        <v>42</v>
      </c>
      <c r="K1002" t="s">
        <v>66</v>
      </c>
      <c r="L1002" t="s">
        <v>44</v>
      </c>
      <c r="M1002" s="5">
        <v>3000</v>
      </c>
      <c r="N1002" s="5">
        <v>7237.73</v>
      </c>
      <c r="O1002" s="5">
        <f t="shared" si="60"/>
        <v>10237.73</v>
      </c>
      <c r="P1002" s="5">
        <v>0</v>
      </c>
      <c r="Q1002" s="5">
        <f t="shared" si="61"/>
        <v>10237.73</v>
      </c>
      <c r="R1002" s="5">
        <v>38.08</v>
      </c>
      <c r="S1002" s="5">
        <v>7452.03</v>
      </c>
      <c r="T1002" s="5">
        <v>30.27</v>
      </c>
      <c r="U1002" s="5">
        <f t="shared" si="62"/>
        <v>2785.7</v>
      </c>
      <c r="V1002" s="5">
        <f t="shared" si="63"/>
        <v>10207.459999999999</v>
      </c>
      <c r="W1002" s="5">
        <v>2747.62</v>
      </c>
      <c r="X1002" t="s">
        <v>67</v>
      </c>
    </row>
    <row r="1003" spans="1:24" x14ac:dyDescent="0.2">
      <c r="A1003" t="s">
        <v>0</v>
      </c>
      <c r="B1003" t="s">
        <v>1</v>
      </c>
      <c r="C1003" t="s">
        <v>2</v>
      </c>
      <c r="D1003" t="s">
        <v>3</v>
      </c>
      <c r="E1003" t="s">
        <v>4</v>
      </c>
      <c r="F1003" t="s">
        <v>405</v>
      </c>
      <c r="G1003" t="s">
        <v>406</v>
      </c>
      <c r="H1003" t="s">
        <v>7</v>
      </c>
      <c r="I1003" t="s">
        <v>41</v>
      </c>
      <c r="J1003" t="s">
        <v>42</v>
      </c>
      <c r="K1003" t="s">
        <v>407</v>
      </c>
      <c r="L1003" t="s">
        <v>44</v>
      </c>
      <c r="M1003" s="5">
        <v>0</v>
      </c>
      <c r="N1003" s="5">
        <v>18000</v>
      </c>
      <c r="O1003" s="5">
        <f t="shared" si="60"/>
        <v>18000</v>
      </c>
      <c r="P1003" s="5">
        <v>0</v>
      </c>
      <c r="Q1003" s="5">
        <f t="shared" si="61"/>
        <v>18000</v>
      </c>
      <c r="R1003" s="5">
        <v>0</v>
      </c>
      <c r="S1003" s="5">
        <v>0</v>
      </c>
      <c r="T1003" s="5">
        <v>0</v>
      </c>
      <c r="U1003" s="5">
        <f t="shared" si="62"/>
        <v>18000</v>
      </c>
      <c r="V1003" s="5">
        <f t="shared" si="63"/>
        <v>18000</v>
      </c>
      <c r="W1003" s="5">
        <v>18000</v>
      </c>
      <c r="X1003" t="s">
        <v>408</v>
      </c>
    </row>
    <row r="1004" spans="1:24" x14ac:dyDescent="0.2">
      <c r="A1004" t="s">
        <v>0</v>
      </c>
      <c r="B1004" t="s">
        <v>1</v>
      </c>
      <c r="C1004" t="s">
        <v>2</v>
      </c>
      <c r="D1004" t="s">
        <v>3</v>
      </c>
      <c r="E1004" t="s">
        <v>4</v>
      </c>
      <c r="F1004" t="s">
        <v>405</v>
      </c>
      <c r="G1004" t="s">
        <v>406</v>
      </c>
      <c r="H1004" t="s">
        <v>7</v>
      </c>
      <c r="I1004" t="s">
        <v>41</v>
      </c>
      <c r="J1004" t="s">
        <v>42</v>
      </c>
      <c r="K1004" t="s">
        <v>70</v>
      </c>
      <c r="L1004" t="s">
        <v>44</v>
      </c>
      <c r="M1004" s="5">
        <v>1000</v>
      </c>
      <c r="N1004" s="5">
        <v>5000</v>
      </c>
      <c r="O1004" s="5">
        <f t="shared" si="60"/>
        <v>6000</v>
      </c>
      <c r="P1004" s="5">
        <v>0</v>
      </c>
      <c r="Q1004" s="5">
        <f t="shared" si="61"/>
        <v>6000</v>
      </c>
      <c r="R1004" s="5">
        <v>0</v>
      </c>
      <c r="S1004" s="5">
        <v>0</v>
      </c>
      <c r="T1004" s="5">
        <v>0</v>
      </c>
      <c r="U1004" s="5">
        <f t="shared" si="62"/>
        <v>6000</v>
      </c>
      <c r="V1004" s="5">
        <f t="shared" si="63"/>
        <v>6000</v>
      </c>
      <c r="W1004" s="5">
        <v>6000</v>
      </c>
      <c r="X1004" t="s">
        <v>71</v>
      </c>
    </row>
    <row r="1005" spans="1:24" x14ac:dyDescent="0.2">
      <c r="A1005" t="s">
        <v>0</v>
      </c>
      <c r="B1005" t="s">
        <v>1</v>
      </c>
      <c r="C1005" t="s">
        <v>2</v>
      </c>
      <c r="D1005" t="s">
        <v>3</v>
      </c>
      <c r="E1005" t="s">
        <v>4</v>
      </c>
      <c r="F1005" t="s">
        <v>405</v>
      </c>
      <c r="G1005" t="s">
        <v>406</v>
      </c>
      <c r="H1005" t="s">
        <v>7</v>
      </c>
      <c r="I1005" t="s">
        <v>41</v>
      </c>
      <c r="J1005" t="s">
        <v>42</v>
      </c>
      <c r="K1005" t="s">
        <v>280</v>
      </c>
      <c r="L1005" t="s">
        <v>44</v>
      </c>
      <c r="M1005" s="5">
        <v>0</v>
      </c>
      <c r="N1005" s="5">
        <v>120</v>
      </c>
      <c r="O1005" s="5">
        <f t="shared" si="60"/>
        <v>120</v>
      </c>
      <c r="P1005" s="5">
        <v>-120</v>
      </c>
      <c r="Q1005" s="5">
        <f t="shared" si="61"/>
        <v>0</v>
      </c>
      <c r="R1005" s="5">
        <v>0</v>
      </c>
      <c r="S1005" s="5">
        <v>0</v>
      </c>
      <c r="T1005" s="5">
        <v>0</v>
      </c>
      <c r="U1005" s="5">
        <f t="shared" si="62"/>
        <v>120</v>
      </c>
      <c r="V1005" s="5">
        <f t="shared" si="63"/>
        <v>120</v>
      </c>
      <c r="W1005" s="5">
        <v>0</v>
      </c>
      <c r="X1005" t="s">
        <v>301</v>
      </c>
    </row>
    <row r="1006" spans="1:24" x14ac:dyDescent="0.2">
      <c r="A1006" t="s">
        <v>0</v>
      </c>
      <c r="B1006" t="s">
        <v>1</v>
      </c>
      <c r="C1006" t="s">
        <v>2</v>
      </c>
      <c r="D1006" t="s">
        <v>3</v>
      </c>
      <c r="E1006" t="s">
        <v>4</v>
      </c>
      <c r="F1006" t="s">
        <v>405</v>
      </c>
      <c r="G1006" t="s">
        <v>406</v>
      </c>
      <c r="H1006" t="s">
        <v>7</v>
      </c>
      <c r="I1006" t="s">
        <v>41</v>
      </c>
      <c r="J1006" t="s">
        <v>42</v>
      </c>
      <c r="K1006" t="s">
        <v>74</v>
      </c>
      <c r="L1006" t="s">
        <v>44</v>
      </c>
      <c r="M1006" s="5">
        <v>16000</v>
      </c>
      <c r="N1006" s="5">
        <v>-320</v>
      </c>
      <c r="O1006" s="5">
        <f t="shared" si="60"/>
        <v>15680</v>
      </c>
      <c r="P1006" s="5">
        <v>-3160</v>
      </c>
      <c r="Q1006" s="5">
        <f t="shared" si="61"/>
        <v>12520</v>
      </c>
      <c r="R1006" s="5">
        <v>0</v>
      </c>
      <c r="S1006" s="5">
        <v>7840</v>
      </c>
      <c r="T1006" s="5">
        <v>1454.9</v>
      </c>
      <c r="U1006" s="5">
        <f t="shared" si="62"/>
        <v>7840</v>
      </c>
      <c r="V1006" s="5">
        <f t="shared" si="63"/>
        <v>14225.1</v>
      </c>
      <c r="W1006" s="5">
        <v>4680</v>
      </c>
      <c r="X1006" t="s">
        <v>75</v>
      </c>
    </row>
    <row r="1007" spans="1:24" x14ac:dyDescent="0.2">
      <c r="A1007" t="s">
        <v>0</v>
      </c>
      <c r="B1007" t="s">
        <v>1</v>
      </c>
      <c r="C1007" t="s">
        <v>2</v>
      </c>
      <c r="D1007" t="s">
        <v>3</v>
      </c>
      <c r="E1007" t="s">
        <v>4</v>
      </c>
      <c r="F1007" t="s">
        <v>405</v>
      </c>
      <c r="G1007" t="s">
        <v>406</v>
      </c>
      <c r="H1007" t="s">
        <v>7</v>
      </c>
      <c r="I1007" t="s">
        <v>41</v>
      </c>
      <c r="J1007" t="s">
        <v>42</v>
      </c>
      <c r="K1007" t="s">
        <v>76</v>
      </c>
      <c r="L1007" t="s">
        <v>44</v>
      </c>
      <c r="M1007" s="5">
        <v>20000</v>
      </c>
      <c r="N1007" s="5">
        <v>-11626.32</v>
      </c>
      <c r="O1007" s="5">
        <f t="shared" si="60"/>
        <v>8373.68</v>
      </c>
      <c r="P1007" s="5">
        <v>-1989.68</v>
      </c>
      <c r="Q1007" s="5">
        <f t="shared" si="61"/>
        <v>6384</v>
      </c>
      <c r="R1007" s="5">
        <v>0</v>
      </c>
      <c r="S1007" s="5">
        <v>0</v>
      </c>
      <c r="T1007" s="5">
        <v>0</v>
      </c>
      <c r="U1007" s="5">
        <f t="shared" si="62"/>
        <v>8373.68</v>
      </c>
      <c r="V1007" s="5">
        <f t="shared" si="63"/>
        <v>8373.68</v>
      </c>
      <c r="W1007" s="5">
        <v>6384</v>
      </c>
      <c r="X1007" t="s">
        <v>77</v>
      </c>
    </row>
    <row r="1008" spans="1:24" x14ac:dyDescent="0.2">
      <c r="A1008" t="s">
        <v>0</v>
      </c>
      <c r="B1008" t="s">
        <v>1</v>
      </c>
      <c r="C1008" t="s">
        <v>2</v>
      </c>
      <c r="D1008" t="s">
        <v>3</v>
      </c>
      <c r="E1008" t="s">
        <v>4</v>
      </c>
      <c r="F1008" t="s">
        <v>405</v>
      </c>
      <c r="G1008" t="s">
        <v>406</v>
      </c>
      <c r="H1008" t="s">
        <v>7</v>
      </c>
      <c r="I1008" t="s">
        <v>41</v>
      </c>
      <c r="J1008" t="s">
        <v>42</v>
      </c>
      <c r="K1008" t="s">
        <v>78</v>
      </c>
      <c r="L1008" t="s">
        <v>44</v>
      </c>
      <c r="M1008" s="5">
        <v>13000</v>
      </c>
      <c r="N1008" s="5">
        <v>3136</v>
      </c>
      <c r="O1008" s="5">
        <f t="shared" si="60"/>
        <v>16136</v>
      </c>
      <c r="P1008" s="5">
        <v>-4109.55</v>
      </c>
      <c r="Q1008" s="5">
        <f t="shared" si="61"/>
        <v>12026.45</v>
      </c>
      <c r="R1008" s="5">
        <v>837.76</v>
      </c>
      <c r="S1008" s="5">
        <v>4067.63</v>
      </c>
      <c r="T1008" s="5">
        <v>4067.63</v>
      </c>
      <c r="U1008" s="5">
        <f t="shared" si="62"/>
        <v>12068.369999999999</v>
      </c>
      <c r="V1008" s="5">
        <f t="shared" si="63"/>
        <v>12068.369999999999</v>
      </c>
      <c r="W1008" s="5">
        <v>7121.06</v>
      </c>
      <c r="X1008" t="s">
        <v>79</v>
      </c>
    </row>
    <row r="1009" spans="1:24" x14ac:dyDescent="0.2">
      <c r="A1009" t="s">
        <v>0</v>
      </c>
      <c r="B1009" t="s">
        <v>1</v>
      </c>
      <c r="C1009" t="s">
        <v>2</v>
      </c>
      <c r="D1009" t="s">
        <v>3</v>
      </c>
      <c r="E1009" t="s">
        <v>4</v>
      </c>
      <c r="F1009" t="s">
        <v>405</v>
      </c>
      <c r="G1009" t="s">
        <v>406</v>
      </c>
      <c r="H1009" t="s">
        <v>7</v>
      </c>
      <c r="I1009" t="s">
        <v>41</v>
      </c>
      <c r="J1009" t="s">
        <v>42</v>
      </c>
      <c r="K1009" t="s">
        <v>82</v>
      </c>
      <c r="L1009" t="s">
        <v>44</v>
      </c>
      <c r="M1009" s="5">
        <v>17000</v>
      </c>
      <c r="N1009" s="5">
        <v>30940.19</v>
      </c>
      <c r="O1009" s="5">
        <f t="shared" si="60"/>
        <v>47940.19</v>
      </c>
      <c r="P1009" s="5">
        <v>0</v>
      </c>
      <c r="Q1009" s="5">
        <f t="shared" si="61"/>
        <v>47940.19</v>
      </c>
      <c r="R1009" s="5">
        <v>0</v>
      </c>
      <c r="S1009" s="5">
        <v>0</v>
      </c>
      <c r="T1009" s="5">
        <v>0</v>
      </c>
      <c r="U1009" s="5">
        <f t="shared" si="62"/>
        <v>47940.19</v>
      </c>
      <c r="V1009" s="5">
        <f t="shared" si="63"/>
        <v>47940.19</v>
      </c>
      <c r="W1009" s="5">
        <v>47940.19</v>
      </c>
      <c r="X1009" t="s">
        <v>83</v>
      </c>
    </row>
    <row r="1010" spans="1:24" x14ac:dyDescent="0.2">
      <c r="A1010" t="s">
        <v>0</v>
      </c>
      <c r="B1010" t="s">
        <v>1</v>
      </c>
      <c r="C1010" t="s">
        <v>2</v>
      </c>
      <c r="D1010" t="s">
        <v>3</v>
      </c>
      <c r="E1010" t="s">
        <v>4</v>
      </c>
      <c r="F1010" t="s">
        <v>405</v>
      </c>
      <c r="G1010" t="s">
        <v>406</v>
      </c>
      <c r="H1010" t="s">
        <v>7</v>
      </c>
      <c r="I1010" t="s">
        <v>41</v>
      </c>
      <c r="J1010" t="s">
        <v>42</v>
      </c>
      <c r="K1010" t="s">
        <v>86</v>
      </c>
      <c r="L1010" t="s">
        <v>44</v>
      </c>
      <c r="M1010" s="5">
        <v>0</v>
      </c>
      <c r="N1010" s="5">
        <v>7000</v>
      </c>
      <c r="O1010" s="5">
        <f t="shared" si="60"/>
        <v>7000</v>
      </c>
      <c r="P1010" s="5">
        <v>0</v>
      </c>
      <c r="Q1010" s="5">
        <f t="shared" si="61"/>
        <v>7000</v>
      </c>
      <c r="R1010" s="5">
        <v>0</v>
      </c>
      <c r="S1010" s="5">
        <v>161.34</v>
      </c>
      <c r="T1010" s="5">
        <v>161.34</v>
      </c>
      <c r="U1010" s="5">
        <f t="shared" si="62"/>
        <v>6838.66</v>
      </c>
      <c r="V1010" s="5">
        <f t="shared" si="63"/>
        <v>6838.66</v>
      </c>
      <c r="W1010" s="5">
        <v>6838.66</v>
      </c>
      <c r="X1010" t="s">
        <v>87</v>
      </c>
    </row>
    <row r="1011" spans="1:24" x14ac:dyDescent="0.2">
      <c r="A1011" t="s">
        <v>0</v>
      </c>
      <c r="B1011" t="s">
        <v>1</v>
      </c>
      <c r="C1011" t="s">
        <v>2</v>
      </c>
      <c r="D1011" t="s">
        <v>3</v>
      </c>
      <c r="E1011" t="s">
        <v>4</v>
      </c>
      <c r="F1011" t="s">
        <v>405</v>
      </c>
      <c r="G1011" t="s">
        <v>406</v>
      </c>
      <c r="H1011" t="s">
        <v>7</v>
      </c>
      <c r="I1011" t="s">
        <v>41</v>
      </c>
      <c r="J1011" t="s">
        <v>42</v>
      </c>
      <c r="K1011" t="s">
        <v>88</v>
      </c>
      <c r="L1011" t="s">
        <v>44</v>
      </c>
      <c r="M1011" s="5">
        <v>9000</v>
      </c>
      <c r="N1011" s="5">
        <v>6781.92</v>
      </c>
      <c r="O1011" s="5">
        <f t="shared" si="60"/>
        <v>15781.92</v>
      </c>
      <c r="P1011" s="5">
        <v>0</v>
      </c>
      <c r="Q1011" s="5">
        <f t="shared" si="61"/>
        <v>15781.92</v>
      </c>
      <c r="R1011" s="5">
        <v>2.2400000000000002</v>
      </c>
      <c r="S1011" s="5">
        <v>13167.85</v>
      </c>
      <c r="T1011" s="5">
        <v>300.17</v>
      </c>
      <c r="U1011" s="5">
        <f t="shared" si="62"/>
        <v>2614.0699999999997</v>
      </c>
      <c r="V1011" s="5">
        <f t="shared" si="63"/>
        <v>15481.75</v>
      </c>
      <c r="W1011" s="5">
        <v>2611.83</v>
      </c>
      <c r="X1011" t="s">
        <v>89</v>
      </c>
    </row>
    <row r="1012" spans="1:24" x14ac:dyDescent="0.2">
      <c r="A1012" t="s">
        <v>0</v>
      </c>
      <c r="B1012" t="s">
        <v>1</v>
      </c>
      <c r="C1012" t="s">
        <v>2</v>
      </c>
      <c r="D1012" t="s">
        <v>3</v>
      </c>
      <c r="E1012" t="s">
        <v>4</v>
      </c>
      <c r="F1012" t="s">
        <v>405</v>
      </c>
      <c r="G1012" t="s">
        <v>406</v>
      </c>
      <c r="H1012" t="s">
        <v>7</v>
      </c>
      <c r="I1012" t="s">
        <v>41</v>
      </c>
      <c r="J1012" t="s">
        <v>42</v>
      </c>
      <c r="K1012" t="s">
        <v>409</v>
      </c>
      <c r="L1012" t="s">
        <v>44</v>
      </c>
      <c r="M1012" s="5">
        <v>0</v>
      </c>
      <c r="N1012" s="5">
        <v>1568</v>
      </c>
      <c r="O1012" s="5">
        <f t="shared" si="60"/>
        <v>1568</v>
      </c>
      <c r="P1012" s="5">
        <v>0</v>
      </c>
      <c r="Q1012" s="5">
        <f t="shared" si="61"/>
        <v>1568</v>
      </c>
      <c r="R1012" s="5">
        <v>0</v>
      </c>
      <c r="S1012" s="5">
        <v>0</v>
      </c>
      <c r="T1012" s="5">
        <v>0</v>
      </c>
      <c r="U1012" s="5">
        <f t="shared" si="62"/>
        <v>1568</v>
      </c>
      <c r="V1012" s="5">
        <f t="shared" si="63"/>
        <v>1568</v>
      </c>
      <c r="W1012" s="5">
        <v>1568</v>
      </c>
      <c r="X1012" t="s">
        <v>410</v>
      </c>
    </row>
    <row r="1013" spans="1:24" x14ac:dyDescent="0.2">
      <c r="A1013" t="s">
        <v>0</v>
      </c>
      <c r="B1013" t="s">
        <v>1</v>
      </c>
      <c r="C1013" t="s">
        <v>2</v>
      </c>
      <c r="D1013" t="s">
        <v>3</v>
      </c>
      <c r="E1013" t="s">
        <v>4</v>
      </c>
      <c r="F1013" t="s">
        <v>405</v>
      </c>
      <c r="G1013" t="s">
        <v>406</v>
      </c>
      <c r="H1013" t="s">
        <v>7</v>
      </c>
      <c r="I1013" t="s">
        <v>41</v>
      </c>
      <c r="J1013" t="s">
        <v>90</v>
      </c>
      <c r="K1013" t="s">
        <v>91</v>
      </c>
      <c r="L1013" t="s">
        <v>44</v>
      </c>
      <c r="M1013" s="5">
        <v>6500</v>
      </c>
      <c r="N1013" s="5">
        <v>0</v>
      </c>
      <c r="O1013" s="5">
        <f t="shared" si="60"/>
        <v>6500</v>
      </c>
      <c r="P1013" s="5">
        <v>0</v>
      </c>
      <c r="Q1013" s="5">
        <f t="shared" si="61"/>
        <v>6500</v>
      </c>
      <c r="R1013" s="5">
        <v>2876.63</v>
      </c>
      <c r="S1013" s="5">
        <v>24</v>
      </c>
      <c r="T1013" s="5">
        <v>24</v>
      </c>
      <c r="U1013" s="5">
        <f t="shared" si="62"/>
        <v>6476</v>
      </c>
      <c r="V1013" s="5">
        <f t="shared" si="63"/>
        <v>6476</v>
      </c>
      <c r="W1013" s="5">
        <v>3599.37</v>
      </c>
      <c r="X1013" t="s">
        <v>92</v>
      </c>
    </row>
    <row r="1014" spans="1:24" x14ac:dyDescent="0.2">
      <c r="A1014" t="s">
        <v>0</v>
      </c>
      <c r="B1014" t="s">
        <v>1</v>
      </c>
      <c r="C1014" t="s">
        <v>2</v>
      </c>
      <c r="D1014" t="s">
        <v>3</v>
      </c>
      <c r="E1014" t="s">
        <v>4</v>
      </c>
      <c r="F1014" t="s">
        <v>405</v>
      </c>
      <c r="G1014" t="s">
        <v>406</v>
      </c>
      <c r="H1014" t="s">
        <v>7</v>
      </c>
      <c r="I1014" t="s">
        <v>41</v>
      </c>
      <c r="J1014" t="s">
        <v>90</v>
      </c>
      <c r="K1014" t="s">
        <v>310</v>
      </c>
      <c r="L1014" t="s">
        <v>44</v>
      </c>
      <c r="M1014" s="5">
        <v>700</v>
      </c>
      <c r="N1014" s="5">
        <v>0</v>
      </c>
      <c r="O1014" s="5">
        <f t="shared" si="60"/>
        <v>700</v>
      </c>
      <c r="P1014" s="5">
        <v>0</v>
      </c>
      <c r="Q1014" s="5">
        <f t="shared" si="61"/>
        <v>700</v>
      </c>
      <c r="R1014" s="5">
        <v>0</v>
      </c>
      <c r="S1014" s="5">
        <v>0</v>
      </c>
      <c r="T1014" s="5">
        <v>0</v>
      </c>
      <c r="U1014" s="5">
        <f t="shared" si="62"/>
        <v>700</v>
      </c>
      <c r="V1014" s="5">
        <f t="shared" si="63"/>
        <v>700</v>
      </c>
      <c r="W1014" s="5">
        <v>700</v>
      </c>
      <c r="X1014" t="s">
        <v>311</v>
      </c>
    </row>
    <row r="1015" spans="1:24" x14ac:dyDescent="0.2">
      <c r="A1015" t="s">
        <v>0</v>
      </c>
      <c r="B1015" t="s">
        <v>1</v>
      </c>
      <c r="C1015" t="s">
        <v>2</v>
      </c>
      <c r="D1015" t="s">
        <v>3</v>
      </c>
      <c r="E1015" t="s">
        <v>4</v>
      </c>
      <c r="F1015" t="s">
        <v>405</v>
      </c>
      <c r="G1015" t="s">
        <v>406</v>
      </c>
      <c r="H1015" t="s">
        <v>95</v>
      </c>
      <c r="I1015" t="s">
        <v>96</v>
      </c>
      <c r="J1015" t="s">
        <v>97</v>
      </c>
      <c r="K1015" t="s">
        <v>98</v>
      </c>
      <c r="L1015" t="s">
        <v>11</v>
      </c>
      <c r="M1015" s="5">
        <v>11510</v>
      </c>
      <c r="N1015" s="5">
        <v>0</v>
      </c>
      <c r="O1015" s="5">
        <f t="shared" si="60"/>
        <v>11510</v>
      </c>
      <c r="P1015" s="5">
        <v>0</v>
      </c>
      <c r="Q1015" s="5">
        <f t="shared" si="61"/>
        <v>11510</v>
      </c>
      <c r="R1015" s="5">
        <v>10060.540000000001</v>
      </c>
      <c r="S1015" s="5">
        <v>1449.46</v>
      </c>
      <c r="T1015" s="5">
        <v>1449.46</v>
      </c>
      <c r="U1015" s="5">
        <f t="shared" si="62"/>
        <v>10060.540000000001</v>
      </c>
      <c r="V1015" s="5">
        <f t="shared" si="63"/>
        <v>10060.540000000001</v>
      </c>
      <c r="W1015" s="5">
        <v>0</v>
      </c>
      <c r="X1015" t="s">
        <v>99</v>
      </c>
    </row>
    <row r="1016" spans="1:24" x14ac:dyDescent="0.2">
      <c r="A1016" t="s">
        <v>0</v>
      </c>
      <c r="B1016" t="s">
        <v>1</v>
      </c>
      <c r="C1016" t="s">
        <v>2</v>
      </c>
      <c r="D1016" t="s">
        <v>3</v>
      </c>
      <c r="E1016" t="s">
        <v>4</v>
      </c>
      <c r="F1016" t="s">
        <v>405</v>
      </c>
      <c r="G1016" t="s">
        <v>406</v>
      </c>
      <c r="H1016" t="s">
        <v>95</v>
      </c>
      <c r="I1016" t="s">
        <v>96</v>
      </c>
      <c r="J1016" t="s">
        <v>97</v>
      </c>
      <c r="K1016" t="s">
        <v>100</v>
      </c>
      <c r="L1016" t="s">
        <v>11</v>
      </c>
      <c r="M1016" s="5">
        <v>5275.66</v>
      </c>
      <c r="N1016" s="5">
        <v>0</v>
      </c>
      <c r="O1016" s="5">
        <f t="shared" si="60"/>
        <v>5275.66</v>
      </c>
      <c r="P1016" s="5">
        <v>0</v>
      </c>
      <c r="Q1016" s="5">
        <f t="shared" si="61"/>
        <v>5275.66</v>
      </c>
      <c r="R1016" s="5">
        <v>711.74</v>
      </c>
      <c r="S1016" s="5">
        <v>4488.26</v>
      </c>
      <c r="T1016" s="5">
        <v>4488.26</v>
      </c>
      <c r="U1016" s="5">
        <f t="shared" si="62"/>
        <v>787.39999999999964</v>
      </c>
      <c r="V1016" s="5">
        <f t="shared" si="63"/>
        <v>787.39999999999964</v>
      </c>
      <c r="W1016" s="5">
        <v>75.66</v>
      </c>
      <c r="X1016" t="s">
        <v>101</v>
      </c>
    </row>
    <row r="1017" spans="1:24" x14ac:dyDescent="0.2">
      <c r="A1017" t="s">
        <v>0</v>
      </c>
      <c r="B1017" t="s">
        <v>1</v>
      </c>
      <c r="C1017" t="s">
        <v>2</v>
      </c>
      <c r="D1017" t="s">
        <v>3</v>
      </c>
      <c r="E1017" t="s">
        <v>4</v>
      </c>
      <c r="F1017" t="s">
        <v>405</v>
      </c>
      <c r="G1017" t="s">
        <v>406</v>
      </c>
      <c r="H1017" t="s">
        <v>95</v>
      </c>
      <c r="I1017" t="s">
        <v>96</v>
      </c>
      <c r="J1017" t="s">
        <v>97</v>
      </c>
      <c r="K1017" t="s">
        <v>104</v>
      </c>
      <c r="L1017" t="s">
        <v>11</v>
      </c>
      <c r="M1017" s="5">
        <v>138120</v>
      </c>
      <c r="N1017" s="5">
        <v>0</v>
      </c>
      <c r="O1017" s="5">
        <f t="shared" si="60"/>
        <v>138120</v>
      </c>
      <c r="P1017" s="5">
        <v>0</v>
      </c>
      <c r="Q1017" s="5">
        <f t="shared" si="61"/>
        <v>138120</v>
      </c>
      <c r="R1017" s="5">
        <v>48249.5</v>
      </c>
      <c r="S1017" s="5">
        <v>89870.5</v>
      </c>
      <c r="T1017" s="5">
        <v>89870.5</v>
      </c>
      <c r="U1017" s="5">
        <f t="shared" si="62"/>
        <v>48249.5</v>
      </c>
      <c r="V1017" s="5">
        <f t="shared" si="63"/>
        <v>48249.5</v>
      </c>
      <c r="W1017" s="5">
        <v>0</v>
      </c>
      <c r="X1017" t="s">
        <v>105</v>
      </c>
    </row>
    <row r="1018" spans="1:24" x14ac:dyDescent="0.2">
      <c r="A1018" t="s">
        <v>0</v>
      </c>
      <c r="B1018" t="s">
        <v>1</v>
      </c>
      <c r="C1018" t="s">
        <v>2</v>
      </c>
      <c r="D1018" t="s">
        <v>3</v>
      </c>
      <c r="E1018" t="s">
        <v>4</v>
      </c>
      <c r="F1018" t="s">
        <v>405</v>
      </c>
      <c r="G1018" t="s">
        <v>406</v>
      </c>
      <c r="H1018" t="s">
        <v>95</v>
      </c>
      <c r="I1018" t="s">
        <v>96</v>
      </c>
      <c r="J1018" t="s">
        <v>97</v>
      </c>
      <c r="K1018" t="s">
        <v>106</v>
      </c>
      <c r="L1018" t="s">
        <v>11</v>
      </c>
      <c r="M1018" s="5">
        <v>17472.18</v>
      </c>
      <c r="N1018" s="5">
        <v>0</v>
      </c>
      <c r="O1018" s="5">
        <f t="shared" si="60"/>
        <v>17472.18</v>
      </c>
      <c r="P1018" s="5">
        <v>0</v>
      </c>
      <c r="Q1018" s="5">
        <f t="shared" si="61"/>
        <v>17472.18</v>
      </c>
      <c r="R1018" s="5">
        <v>6193.62</v>
      </c>
      <c r="S1018" s="5">
        <v>11278.56</v>
      </c>
      <c r="T1018" s="5">
        <v>11278.56</v>
      </c>
      <c r="U1018" s="5">
        <f t="shared" si="62"/>
        <v>6193.6200000000008</v>
      </c>
      <c r="V1018" s="5">
        <f t="shared" si="63"/>
        <v>6193.6200000000008</v>
      </c>
      <c r="W1018" s="5">
        <v>0</v>
      </c>
      <c r="X1018" t="s">
        <v>107</v>
      </c>
    </row>
    <row r="1019" spans="1:24" x14ac:dyDescent="0.2">
      <c r="A1019" t="s">
        <v>0</v>
      </c>
      <c r="B1019" t="s">
        <v>1</v>
      </c>
      <c r="C1019" t="s">
        <v>2</v>
      </c>
      <c r="D1019" t="s">
        <v>3</v>
      </c>
      <c r="E1019" t="s">
        <v>4</v>
      </c>
      <c r="F1019" t="s">
        <v>405</v>
      </c>
      <c r="G1019" t="s">
        <v>406</v>
      </c>
      <c r="H1019" t="s">
        <v>95</v>
      </c>
      <c r="I1019" t="s">
        <v>96</v>
      </c>
      <c r="J1019" t="s">
        <v>97</v>
      </c>
      <c r="K1019" t="s">
        <v>108</v>
      </c>
      <c r="L1019" t="s">
        <v>11</v>
      </c>
      <c r="M1019" s="5">
        <v>11510</v>
      </c>
      <c r="N1019" s="5">
        <v>0</v>
      </c>
      <c r="O1019" s="5">
        <f t="shared" si="60"/>
        <v>11510</v>
      </c>
      <c r="P1019" s="5">
        <v>0</v>
      </c>
      <c r="Q1019" s="5">
        <f t="shared" si="61"/>
        <v>11510</v>
      </c>
      <c r="R1019" s="5">
        <v>6187.68</v>
      </c>
      <c r="S1019" s="5">
        <v>5322.32</v>
      </c>
      <c r="T1019" s="5">
        <v>5322.32</v>
      </c>
      <c r="U1019" s="5">
        <f t="shared" si="62"/>
        <v>6187.68</v>
      </c>
      <c r="V1019" s="5">
        <f t="shared" si="63"/>
        <v>6187.68</v>
      </c>
      <c r="W1019" s="5">
        <v>0</v>
      </c>
      <c r="X1019" t="s">
        <v>109</v>
      </c>
    </row>
    <row r="1020" spans="1:24" x14ac:dyDescent="0.2">
      <c r="A1020" t="s">
        <v>0</v>
      </c>
      <c r="B1020" t="s">
        <v>1</v>
      </c>
      <c r="C1020" t="s">
        <v>2</v>
      </c>
      <c r="D1020" t="s">
        <v>3</v>
      </c>
      <c r="E1020" t="s">
        <v>4</v>
      </c>
      <c r="F1020" t="s">
        <v>405</v>
      </c>
      <c r="G1020" t="s">
        <v>406</v>
      </c>
      <c r="H1020" t="s">
        <v>195</v>
      </c>
      <c r="I1020" t="s">
        <v>196</v>
      </c>
      <c r="J1020" t="s">
        <v>97</v>
      </c>
      <c r="K1020" t="s">
        <v>98</v>
      </c>
      <c r="L1020" t="s">
        <v>11</v>
      </c>
      <c r="M1020" s="5">
        <v>1631</v>
      </c>
      <c r="N1020" s="5">
        <v>0</v>
      </c>
      <c r="O1020" s="5">
        <f t="shared" si="60"/>
        <v>1631</v>
      </c>
      <c r="P1020" s="5">
        <v>0</v>
      </c>
      <c r="Q1020" s="5">
        <f t="shared" si="61"/>
        <v>1631</v>
      </c>
      <c r="R1020" s="5">
        <v>1019</v>
      </c>
      <c r="S1020" s="5">
        <v>612</v>
      </c>
      <c r="T1020" s="5">
        <v>612</v>
      </c>
      <c r="U1020" s="5">
        <f t="shared" si="62"/>
        <v>1019</v>
      </c>
      <c r="V1020" s="5">
        <f t="shared" si="63"/>
        <v>1019</v>
      </c>
      <c r="W1020" s="5">
        <v>0</v>
      </c>
      <c r="X1020" t="s">
        <v>411</v>
      </c>
    </row>
    <row r="1021" spans="1:24" x14ac:dyDescent="0.2">
      <c r="A1021" t="s">
        <v>0</v>
      </c>
      <c r="B1021" t="s">
        <v>1</v>
      </c>
      <c r="C1021" t="s">
        <v>2</v>
      </c>
      <c r="D1021" t="s">
        <v>3</v>
      </c>
      <c r="E1021" t="s">
        <v>4</v>
      </c>
      <c r="F1021" t="s">
        <v>405</v>
      </c>
      <c r="G1021" t="s">
        <v>406</v>
      </c>
      <c r="H1021" t="s">
        <v>195</v>
      </c>
      <c r="I1021" t="s">
        <v>196</v>
      </c>
      <c r="J1021" t="s">
        <v>97</v>
      </c>
      <c r="K1021" t="s">
        <v>100</v>
      </c>
      <c r="L1021" t="s">
        <v>11</v>
      </c>
      <c r="M1021" s="5">
        <v>811.64</v>
      </c>
      <c r="N1021" s="5">
        <v>0</v>
      </c>
      <c r="O1021" s="5">
        <f t="shared" si="60"/>
        <v>811.64</v>
      </c>
      <c r="P1021" s="5">
        <v>0</v>
      </c>
      <c r="Q1021" s="5">
        <f t="shared" si="61"/>
        <v>811.64</v>
      </c>
      <c r="R1021" s="5">
        <v>530.82000000000005</v>
      </c>
      <c r="S1021" s="5">
        <v>269.18</v>
      </c>
      <c r="T1021" s="5">
        <v>269.18</v>
      </c>
      <c r="U1021" s="5">
        <f t="shared" si="62"/>
        <v>542.46</v>
      </c>
      <c r="V1021" s="5">
        <f t="shared" si="63"/>
        <v>542.46</v>
      </c>
      <c r="W1021" s="5">
        <v>11.64</v>
      </c>
      <c r="X1021" t="s">
        <v>412</v>
      </c>
    </row>
    <row r="1022" spans="1:24" x14ac:dyDescent="0.2">
      <c r="A1022" t="s">
        <v>0</v>
      </c>
      <c r="B1022" t="s">
        <v>1</v>
      </c>
      <c r="C1022" t="s">
        <v>2</v>
      </c>
      <c r="D1022" t="s">
        <v>3</v>
      </c>
      <c r="E1022" t="s">
        <v>4</v>
      </c>
      <c r="F1022" t="s">
        <v>405</v>
      </c>
      <c r="G1022" t="s">
        <v>406</v>
      </c>
      <c r="H1022" t="s">
        <v>195</v>
      </c>
      <c r="I1022" t="s">
        <v>196</v>
      </c>
      <c r="J1022" t="s">
        <v>97</v>
      </c>
      <c r="K1022" t="s">
        <v>104</v>
      </c>
      <c r="L1022" t="s">
        <v>11</v>
      </c>
      <c r="M1022" s="5">
        <v>19572</v>
      </c>
      <c r="N1022" s="5">
        <v>0</v>
      </c>
      <c r="O1022" s="5">
        <f t="shared" si="60"/>
        <v>19572</v>
      </c>
      <c r="P1022" s="5">
        <v>0</v>
      </c>
      <c r="Q1022" s="5">
        <f t="shared" si="61"/>
        <v>19572</v>
      </c>
      <c r="R1022" s="5">
        <v>12228</v>
      </c>
      <c r="S1022" s="5">
        <v>7344</v>
      </c>
      <c r="T1022" s="5">
        <v>7344</v>
      </c>
      <c r="U1022" s="5">
        <f t="shared" si="62"/>
        <v>12228</v>
      </c>
      <c r="V1022" s="5">
        <f t="shared" si="63"/>
        <v>12228</v>
      </c>
      <c r="W1022" s="5">
        <v>0</v>
      </c>
      <c r="X1022" t="s">
        <v>413</v>
      </c>
    </row>
    <row r="1023" spans="1:24" x14ac:dyDescent="0.2">
      <c r="A1023" t="s">
        <v>0</v>
      </c>
      <c r="B1023" t="s">
        <v>1</v>
      </c>
      <c r="C1023" t="s">
        <v>2</v>
      </c>
      <c r="D1023" t="s">
        <v>3</v>
      </c>
      <c r="E1023" t="s">
        <v>4</v>
      </c>
      <c r="F1023" t="s">
        <v>405</v>
      </c>
      <c r="G1023" t="s">
        <v>406</v>
      </c>
      <c r="H1023" t="s">
        <v>195</v>
      </c>
      <c r="I1023" t="s">
        <v>196</v>
      </c>
      <c r="J1023" t="s">
        <v>97</v>
      </c>
      <c r="K1023" t="s">
        <v>106</v>
      </c>
      <c r="L1023" t="s">
        <v>11</v>
      </c>
      <c r="M1023" s="5">
        <v>2475.86</v>
      </c>
      <c r="N1023" s="5">
        <v>0</v>
      </c>
      <c r="O1023" s="5">
        <f t="shared" si="60"/>
        <v>2475.86</v>
      </c>
      <c r="P1023" s="5">
        <v>0</v>
      </c>
      <c r="Q1023" s="5">
        <f t="shared" si="61"/>
        <v>2475.86</v>
      </c>
      <c r="R1023" s="5">
        <v>1546.82</v>
      </c>
      <c r="S1023" s="5">
        <v>929.04</v>
      </c>
      <c r="T1023" s="5">
        <v>929.04</v>
      </c>
      <c r="U1023" s="5">
        <f t="shared" si="62"/>
        <v>1546.8200000000002</v>
      </c>
      <c r="V1023" s="5">
        <f t="shared" si="63"/>
        <v>1546.8200000000002</v>
      </c>
      <c r="W1023" s="5">
        <v>0</v>
      </c>
      <c r="X1023" t="s">
        <v>414</v>
      </c>
    </row>
    <row r="1024" spans="1:24" x14ac:dyDescent="0.2">
      <c r="A1024" t="s">
        <v>0</v>
      </c>
      <c r="B1024" t="s">
        <v>1</v>
      </c>
      <c r="C1024" t="s">
        <v>2</v>
      </c>
      <c r="D1024" t="s">
        <v>3</v>
      </c>
      <c r="E1024" t="s">
        <v>4</v>
      </c>
      <c r="F1024" t="s">
        <v>405</v>
      </c>
      <c r="G1024" t="s">
        <v>406</v>
      </c>
      <c r="H1024" t="s">
        <v>195</v>
      </c>
      <c r="I1024" t="s">
        <v>196</v>
      </c>
      <c r="J1024" t="s">
        <v>97</v>
      </c>
      <c r="K1024" t="s">
        <v>108</v>
      </c>
      <c r="L1024" t="s">
        <v>11</v>
      </c>
      <c r="M1024" s="5">
        <v>1631</v>
      </c>
      <c r="N1024" s="5">
        <v>0</v>
      </c>
      <c r="O1024" s="5">
        <f t="shared" si="60"/>
        <v>1631</v>
      </c>
      <c r="P1024" s="5">
        <v>0</v>
      </c>
      <c r="Q1024" s="5">
        <f t="shared" si="61"/>
        <v>1631</v>
      </c>
      <c r="R1024" s="5">
        <v>1019.24</v>
      </c>
      <c r="S1024" s="5">
        <v>611.76</v>
      </c>
      <c r="T1024" s="5">
        <v>611.76</v>
      </c>
      <c r="U1024" s="5">
        <f t="shared" si="62"/>
        <v>1019.24</v>
      </c>
      <c r="V1024" s="5">
        <f t="shared" si="63"/>
        <v>1019.24</v>
      </c>
      <c r="W1024" s="5">
        <v>0</v>
      </c>
      <c r="X1024" t="s">
        <v>415</v>
      </c>
    </row>
    <row r="1025" spans="1:24" x14ac:dyDescent="0.2">
      <c r="A1025" t="s">
        <v>0</v>
      </c>
      <c r="B1025" t="s">
        <v>1</v>
      </c>
      <c r="C1025" t="s">
        <v>2</v>
      </c>
      <c r="D1025" t="s">
        <v>3</v>
      </c>
      <c r="E1025" t="s">
        <v>4</v>
      </c>
      <c r="F1025" t="s">
        <v>405</v>
      </c>
      <c r="G1025" t="s">
        <v>406</v>
      </c>
      <c r="H1025" t="s">
        <v>110</v>
      </c>
      <c r="I1025" t="s">
        <v>111</v>
      </c>
      <c r="J1025" t="s">
        <v>97</v>
      </c>
      <c r="K1025" t="s">
        <v>98</v>
      </c>
      <c r="L1025" t="s">
        <v>44</v>
      </c>
      <c r="M1025" s="5">
        <v>0</v>
      </c>
      <c r="N1025" s="5">
        <v>777.58</v>
      </c>
      <c r="O1025" s="5">
        <f t="shared" si="60"/>
        <v>777.58</v>
      </c>
      <c r="P1025" s="5">
        <v>0</v>
      </c>
      <c r="Q1025" s="5">
        <f t="shared" si="61"/>
        <v>777.58</v>
      </c>
      <c r="R1025" s="5">
        <v>555.41999999999996</v>
      </c>
      <c r="S1025" s="5">
        <v>0</v>
      </c>
      <c r="T1025" s="5">
        <v>0</v>
      </c>
      <c r="U1025" s="5">
        <f t="shared" si="62"/>
        <v>777.58</v>
      </c>
      <c r="V1025" s="5">
        <f t="shared" si="63"/>
        <v>777.58</v>
      </c>
      <c r="W1025" s="5">
        <v>222.16</v>
      </c>
      <c r="X1025" t="s">
        <v>112</v>
      </c>
    </row>
    <row r="1026" spans="1:24" x14ac:dyDescent="0.2">
      <c r="A1026" t="s">
        <v>0</v>
      </c>
      <c r="B1026" t="s">
        <v>1</v>
      </c>
      <c r="C1026" t="s">
        <v>2</v>
      </c>
      <c r="D1026" t="s">
        <v>3</v>
      </c>
      <c r="E1026" t="s">
        <v>4</v>
      </c>
      <c r="F1026" t="s">
        <v>405</v>
      </c>
      <c r="G1026" t="s">
        <v>406</v>
      </c>
      <c r="H1026" t="s">
        <v>110</v>
      </c>
      <c r="I1026" t="s">
        <v>111</v>
      </c>
      <c r="J1026" t="s">
        <v>97</v>
      </c>
      <c r="K1026" t="s">
        <v>100</v>
      </c>
      <c r="L1026" t="s">
        <v>44</v>
      </c>
      <c r="M1026" s="5">
        <v>0</v>
      </c>
      <c r="N1026" s="5">
        <v>233.33</v>
      </c>
      <c r="O1026" s="5">
        <f t="shared" si="60"/>
        <v>233.33</v>
      </c>
      <c r="P1026" s="5">
        <v>0</v>
      </c>
      <c r="Q1026" s="5">
        <f t="shared" si="61"/>
        <v>233.33</v>
      </c>
      <c r="R1026" s="5">
        <v>166.67</v>
      </c>
      <c r="S1026" s="5">
        <v>0</v>
      </c>
      <c r="T1026" s="5">
        <v>0</v>
      </c>
      <c r="U1026" s="5">
        <f t="shared" si="62"/>
        <v>233.33</v>
      </c>
      <c r="V1026" s="5">
        <f t="shared" si="63"/>
        <v>233.33</v>
      </c>
      <c r="W1026" s="5">
        <v>66.66</v>
      </c>
      <c r="X1026" t="s">
        <v>113</v>
      </c>
    </row>
    <row r="1027" spans="1:24" x14ac:dyDescent="0.2">
      <c r="A1027" t="s">
        <v>0</v>
      </c>
      <c r="B1027" t="s">
        <v>1</v>
      </c>
      <c r="C1027" t="s">
        <v>2</v>
      </c>
      <c r="D1027" t="s">
        <v>3</v>
      </c>
      <c r="E1027" t="s">
        <v>4</v>
      </c>
      <c r="F1027" t="s">
        <v>405</v>
      </c>
      <c r="G1027" t="s">
        <v>406</v>
      </c>
      <c r="H1027" t="s">
        <v>110</v>
      </c>
      <c r="I1027" t="s">
        <v>111</v>
      </c>
      <c r="J1027" t="s">
        <v>97</v>
      </c>
      <c r="K1027" t="s">
        <v>104</v>
      </c>
      <c r="L1027" t="s">
        <v>44</v>
      </c>
      <c r="M1027" s="5">
        <v>0</v>
      </c>
      <c r="N1027" s="5">
        <v>9331</v>
      </c>
      <c r="O1027" s="5">
        <f t="shared" ref="O1027:O1090" si="64">+M1027+N1027</f>
        <v>9331</v>
      </c>
      <c r="P1027" s="5">
        <v>0</v>
      </c>
      <c r="Q1027" s="5">
        <f t="shared" ref="Q1027:Q1090" si="65">+O1027+P1027</f>
        <v>9331</v>
      </c>
      <c r="R1027" s="5">
        <v>6665</v>
      </c>
      <c r="S1027" s="5">
        <v>0</v>
      </c>
      <c r="T1027" s="5">
        <v>0</v>
      </c>
      <c r="U1027" s="5">
        <f t="shared" ref="U1027:U1090" si="66">+O1027-S1027</f>
        <v>9331</v>
      </c>
      <c r="V1027" s="5">
        <f t="shared" ref="V1027:V1090" si="67">+O1027-T1027</f>
        <v>9331</v>
      </c>
      <c r="W1027" s="5">
        <v>2666</v>
      </c>
      <c r="X1027" t="s">
        <v>114</v>
      </c>
    </row>
    <row r="1028" spans="1:24" x14ac:dyDescent="0.2">
      <c r="A1028" t="s">
        <v>0</v>
      </c>
      <c r="B1028" t="s">
        <v>1</v>
      </c>
      <c r="C1028" t="s">
        <v>2</v>
      </c>
      <c r="D1028" t="s">
        <v>3</v>
      </c>
      <c r="E1028" t="s">
        <v>4</v>
      </c>
      <c r="F1028" t="s">
        <v>405</v>
      </c>
      <c r="G1028" t="s">
        <v>406</v>
      </c>
      <c r="H1028" t="s">
        <v>110</v>
      </c>
      <c r="I1028" t="s">
        <v>111</v>
      </c>
      <c r="J1028" t="s">
        <v>97</v>
      </c>
      <c r="K1028" t="s">
        <v>106</v>
      </c>
      <c r="L1028" t="s">
        <v>44</v>
      </c>
      <c r="M1028" s="5">
        <v>0</v>
      </c>
      <c r="N1028" s="5">
        <v>1180.3800000000001</v>
      </c>
      <c r="O1028" s="5">
        <f t="shared" si="64"/>
        <v>1180.3800000000001</v>
      </c>
      <c r="P1028" s="5">
        <v>0</v>
      </c>
      <c r="Q1028" s="5">
        <f t="shared" si="65"/>
        <v>1180.3800000000001</v>
      </c>
      <c r="R1028" s="5">
        <v>843.12</v>
      </c>
      <c r="S1028" s="5">
        <v>0</v>
      </c>
      <c r="T1028" s="5">
        <v>0</v>
      </c>
      <c r="U1028" s="5">
        <f t="shared" si="66"/>
        <v>1180.3800000000001</v>
      </c>
      <c r="V1028" s="5">
        <f t="shared" si="67"/>
        <v>1180.3800000000001</v>
      </c>
      <c r="W1028" s="5">
        <v>337.26</v>
      </c>
      <c r="X1028" t="s">
        <v>115</v>
      </c>
    </row>
    <row r="1029" spans="1:24" x14ac:dyDescent="0.2">
      <c r="A1029" t="s">
        <v>0</v>
      </c>
      <c r="B1029" t="s">
        <v>1</v>
      </c>
      <c r="C1029" t="s">
        <v>2</v>
      </c>
      <c r="D1029" t="s">
        <v>3</v>
      </c>
      <c r="E1029" t="s">
        <v>4</v>
      </c>
      <c r="F1029" t="s">
        <v>405</v>
      </c>
      <c r="G1029" t="s">
        <v>406</v>
      </c>
      <c r="H1029" t="s">
        <v>110</v>
      </c>
      <c r="I1029" t="s">
        <v>111</v>
      </c>
      <c r="J1029" t="s">
        <v>97</v>
      </c>
      <c r="K1029" t="s">
        <v>108</v>
      </c>
      <c r="L1029" t="s">
        <v>44</v>
      </c>
      <c r="M1029" s="5">
        <v>0</v>
      </c>
      <c r="N1029" s="5">
        <v>777.58</v>
      </c>
      <c r="O1029" s="5">
        <f t="shared" si="64"/>
        <v>777.58</v>
      </c>
      <c r="P1029" s="5">
        <v>0</v>
      </c>
      <c r="Q1029" s="5">
        <f t="shared" si="65"/>
        <v>777.58</v>
      </c>
      <c r="R1029" s="5">
        <v>555.41999999999996</v>
      </c>
      <c r="S1029" s="5">
        <v>0</v>
      </c>
      <c r="T1029" s="5">
        <v>0</v>
      </c>
      <c r="U1029" s="5">
        <f t="shared" si="66"/>
        <v>777.58</v>
      </c>
      <c r="V1029" s="5">
        <f t="shared" si="67"/>
        <v>777.58</v>
      </c>
      <c r="W1029" s="5">
        <v>222.16</v>
      </c>
      <c r="X1029" t="s">
        <v>116</v>
      </c>
    </row>
    <row r="1030" spans="1:24" x14ac:dyDescent="0.2">
      <c r="A1030" t="s">
        <v>0</v>
      </c>
      <c r="B1030" t="s">
        <v>1</v>
      </c>
      <c r="C1030" t="s">
        <v>2</v>
      </c>
      <c r="D1030" t="s">
        <v>3</v>
      </c>
      <c r="E1030" t="s">
        <v>4</v>
      </c>
      <c r="F1030" t="s">
        <v>405</v>
      </c>
      <c r="G1030" t="s">
        <v>406</v>
      </c>
      <c r="H1030" t="s">
        <v>95</v>
      </c>
      <c r="I1030" t="s">
        <v>136</v>
      </c>
      <c r="J1030" t="s">
        <v>121</v>
      </c>
      <c r="K1030" t="s">
        <v>126</v>
      </c>
      <c r="L1030" t="s">
        <v>44</v>
      </c>
      <c r="M1030" s="5">
        <v>53420.66</v>
      </c>
      <c r="N1030" s="5">
        <v>-2399.89</v>
      </c>
      <c r="O1030" s="5">
        <f t="shared" si="64"/>
        <v>51020.770000000004</v>
      </c>
      <c r="P1030" s="5">
        <v>0</v>
      </c>
      <c r="Q1030" s="5">
        <f t="shared" si="65"/>
        <v>51020.770000000004</v>
      </c>
      <c r="R1030" s="5">
        <v>0</v>
      </c>
      <c r="S1030" s="5">
        <v>49690.03</v>
      </c>
      <c r="T1030" s="5">
        <v>49690.03</v>
      </c>
      <c r="U1030" s="5">
        <f t="shared" si="66"/>
        <v>1330.7400000000052</v>
      </c>
      <c r="V1030" s="5">
        <f t="shared" si="67"/>
        <v>1330.7400000000052</v>
      </c>
      <c r="W1030" s="5">
        <v>1330.74</v>
      </c>
      <c r="X1030" t="s">
        <v>143</v>
      </c>
    </row>
    <row r="1031" spans="1:24" x14ac:dyDescent="0.2">
      <c r="A1031" t="s">
        <v>0</v>
      </c>
      <c r="B1031" t="s">
        <v>1</v>
      </c>
      <c r="C1031" t="s">
        <v>2</v>
      </c>
      <c r="D1031" t="s">
        <v>3</v>
      </c>
      <c r="E1031" t="s">
        <v>4</v>
      </c>
      <c r="F1031" t="s">
        <v>405</v>
      </c>
      <c r="G1031" t="s">
        <v>406</v>
      </c>
      <c r="H1031" t="s">
        <v>95</v>
      </c>
      <c r="I1031" t="s">
        <v>136</v>
      </c>
      <c r="J1031" t="s">
        <v>121</v>
      </c>
      <c r="K1031" t="s">
        <v>175</v>
      </c>
      <c r="L1031" t="s">
        <v>44</v>
      </c>
      <c r="M1031" s="5">
        <v>316988.88</v>
      </c>
      <c r="N1031" s="5">
        <v>-19518</v>
      </c>
      <c r="O1031" s="5">
        <f t="shared" si="64"/>
        <v>297470.88</v>
      </c>
      <c r="P1031" s="5">
        <v>0</v>
      </c>
      <c r="Q1031" s="5">
        <f t="shared" si="65"/>
        <v>297470.88</v>
      </c>
      <c r="R1031" s="5">
        <v>297470.88</v>
      </c>
      <c r="S1031" s="5">
        <v>0</v>
      </c>
      <c r="T1031" s="5">
        <v>0</v>
      </c>
      <c r="U1031" s="5">
        <f t="shared" si="66"/>
        <v>297470.88</v>
      </c>
      <c r="V1031" s="5">
        <f t="shared" si="67"/>
        <v>297470.88</v>
      </c>
      <c r="W1031" s="5">
        <v>0</v>
      </c>
      <c r="X1031" t="s">
        <v>176</v>
      </c>
    </row>
    <row r="1032" spans="1:24" x14ac:dyDescent="0.2">
      <c r="A1032" t="s">
        <v>0</v>
      </c>
      <c r="B1032" t="s">
        <v>1</v>
      </c>
      <c r="C1032" t="s">
        <v>2</v>
      </c>
      <c r="D1032" t="s">
        <v>3</v>
      </c>
      <c r="E1032" t="s">
        <v>4</v>
      </c>
      <c r="F1032" t="s">
        <v>405</v>
      </c>
      <c r="G1032" t="s">
        <v>406</v>
      </c>
      <c r="H1032" t="s">
        <v>95</v>
      </c>
      <c r="I1032" t="s">
        <v>148</v>
      </c>
      <c r="J1032" t="s">
        <v>121</v>
      </c>
      <c r="K1032" t="s">
        <v>149</v>
      </c>
      <c r="L1032" t="s">
        <v>44</v>
      </c>
      <c r="M1032" s="5">
        <v>2500</v>
      </c>
      <c r="N1032" s="5">
        <v>0</v>
      </c>
      <c r="O1032" s="5">
        <f t="shared" si="64"/>
        <v>2500</v>
      </c>
      <c r="P1032" s="5">
        <v>-2500</v>
      </c>
      <c r="Q1032" s="5">
        <f t="shared" si="65"/>
        <v>0</v>
      </c>
      <c r="R1032" s="5">
        <v>0</v>
      </c>
      <c r="S1032" s="5">
        <v>0</v>
      </c>
      <c r="T1032" s="5">
        <v>0</v>
      </c>
      <c r="U1032" s="5">
        <f t="shared" si="66"/>
        <v>2500</v>
      </c>
      <c r="V1032" s="5">
        <f t="shared" si="67"/>
        <v>2500</v>
      </c>
      <c r="W1032" s="5">
        <v>0</v>
      </c>
      <c r="X1032" t="s">
        <v>150</v>
      </c>
    </row>
    <row r="1033" spans="1:24" x14ac:dyDescent="0.2">
      <c r="A1033" t="s">
        <v>0</v>
      </c>
      <c r="B1033" t="s">
        <v>1</v>
      </c>
      <c r="C1033" t="s">
        <v>2</v>
      </c>
      <c r="D1033" t="s">
        <v>3</v>
      </c>
      <c r="E1033" t="s">
        <v>4</v>
      </c>
      <c r="F1033" t="s">
        <v>405</v>
      </c>
      <c r="G1033" t="s">
        <v>406</v>
      </c>
      <c r="H1033" t="s">
        <v>95</v>
      </c>
      <c r="I1033" t="s">
        <v>148</v>
      </c>
      <c r="J1033" t="s">
        <v>121</v>
      </c>
      <c r="K1033" t="s">
        <v>137</v>
      </c>
      <c r="L1033" t="s">
        <v>44</v>
      </c>
      <c r="M1033" s="5">
        <v>2477.34</v>
      </c>
      <c r="N1033" s="5">
        <v>0</v>
      </c>
      <c r="O1033" s="5">
        <f t="shared" si="64"/>
        <v>2477.34</v>
      </c>
      <c r="P1033" s="5">
        <v>-2477.34</v>
      </c>
      <c r="Q1033" s="5">
        <f t="shared" si="65"/>
        <v>0</v>
      </c>
      <c r="R1033" s="5">
        <v>0</v>
      </c>
      <c r="S1033" s="5">
        <v>0</v>
      </c>
      <c r="T1033" s="5">
        <v>0</v>
      </c>
      <c r="U1033" s="5">
        <f t="shared" si="66"/>
        <v>2477.34</v>
      </c>
      <c r="V1033" s="5">
        <f t="shared" si="67"/>
        <v>2477.34</v>
      </c>
      <c r="W1033" s="5">
        <v>0</v>
      </c>
      <c r="X1033" t="s">
        <v>138</v>
      </c>
    </row>
    <row r="1034" spans="1:24" x14ac:dyDescent="0.2">
      <c r="A1034" t="s">
        <v>0</v>
      </c>
      <c r="B1034" t="s">
        <v>1</v>
      </c>
      <c r="C1034" t="s">
        <v>2</v>
      </c>
      <c r="D1034" t="s">
        <v>3</v>
      </c>
      <c r="E1034" t="s">
        <v>4</v>
      </c>
      <c r="F1034" t="s">
        <v>405</v>
      </c>
      <c r="G1034" t="s">
        <v>406</v>
      </c>
      <c r="H1034" t="s">
        <v>95</v>
      </c>
      <c r="I1034" t="s">
        <v>148</v>
      </c>
      <c r="J1034" t="s">
        <v>121</v>
      </c>
      <c r="K1034" t="s">
        <v>151</v>
      </c>
      <c r="L1034" t="s">
        <v>44</v>
      </c>
      <c r="M1034" s="5">
        <v>7000</v>
      </c>
      <c r="N1034" s="5">
        <v>0</v>
      </c>
      <c r="O1034" s="5">
        <f t="shared" si="64"/>
        <v>7000</v>
      </c>
      <c r="P1034" s="5">
        <v>-7000</v>
      </c>
      <c r="Q1034" s="5">
        <f t="shared" si="65"/>
        <v>0</v>
      </c>
      <c r="R1034" s="5">
        <v>0</v>
      </c>
      <c r="S1034" s="5">
        <v>0</v>
      </c>
      <c r="T1034" s="5">
        <v>0</v>
      </c>
      <c r="U1034" s="5">
        <f t="shared" si="66"/>
        <v>7000</v>
      </c>
      <c r="V1034" s="5">
        <f t="shared" si="67"/>
        <v>7000</v>
      </c>
      <c r="W1034" s="5">
        <v>0</v>
      </c>
      <c r="X1034" t="s">
        <v>152</v>
      </c>
    </row>
    <row r="1035" spans="1:24" x14ac:dyDescent="0.2">
      <c r="A1035" t="s">
        <v>0</v>
      </c>
      <c r="B1035" t="s">
        <v>1</v>
      </c>
      <c r="C1035" t="s">
        <v>2</v>
      </c>
      <c r="D1035" t="s">
        <v>3</v>
      </c>
      <c r="E1035" t="s">
        <v>4</v>
      </c>
      <c r="F1035" t="s">
        <v>405</v>
      </c>
      <c r="G1035" t="s">
        <v>406</v>
      </c>
      <c r="H1035" t="s">
        <v>95</v>
      </c>
      <c r="I1035" t="s">
        <v>148</v>
      </c>
      <c r="J1035" t="s">
        <v>121</v>
      </c>
      <c r="K1035" t="s">
        <v>145</v>
      </c>
      <c r="L1035" t="s">
        <v>44</v>
      </c>
      <c r="M1035" s="5">
        <v>3000</v>
      </c>
      <c r="N1035" s="5">
        <v>0</v>
      </c>
      <c r="O1035" s="5">
        <f t="shared" si="64"/>
        <v>3000</v>
      </c>
      <c r="P1035" s="5">
        <v>-3000</v>
      </c>
      <c r="Q1035" s="5">
        <f t="shared" si="65"/>
        <v>0</v>
      </c>
      <c r="R1035" s="5">
        <v>0</v>
      </c>
      <c r="S1035" s="5">
        <v>0</v>
      </c>
      <c r="T1035" s="5">
        <v>0</v>
      </c>
      <c r="U1035" s="5">
        <f t="shared" si="66"/>
        <v>3000</v>
      </c>
      <c r="V1035" s="5">
        <f t="shared" si="67"/>
        <v>3000</v>
      </c>
      <c r="W1035" s="5">
        <v>0</v>
      </c>
      <c r="X1035" t="s">
        <v>146</v>
      </c>
    </row>
    <row r="1036" spans="1:24" x14ac:dyDescent="0.2">
      <c r="A1036" t="s">
        <v>0</v>
      </c>
      <c r="B1036" t="s">
        <v>1</v>
      </c>
      <c r="C1036" t="s">
        <v>2</v>
      </c>
      <c r="D1036" t="s">
        <v>3</v>
      </c>
      <c r="E1036" t="s">
        <v>4</v>
      </c>
      <c r="F1036" t="s">
        <v>405</v>
      </c>
      <c r="G1036" t="s">
        <v>406</v>
      </c>
      <c r="H1036" t="s">
        <v>95</v>
      </c>
      <c r="I1036" t="s">
        <v>154</v>
      </c>
      <c r="J1036" t="s">
        <v>121</v>
      </c>
      <c r="K1036" t="s">
        <v>145</v>
      </c>
      <c r="L1036" t="s">
        <v>44</v>
      </c>
      <c r="M1036" s="5">
        <v>4000</v>
      </c>
      <c r="N1036" s="5">
        <v>0</v>
      </c>
      <c r="O1036" s="5">
        <f t="shared" si="64"/>
        <v>4000</v>
      </c>
      <c r="P1036" s="5">
        <v>-4000</v>
      </c>
      <c r="Q1036" s="5">
        <f t="shared" si="65"/>
        <v>0</v>
      </c>
      <c r="R1036" s="5">
        <v>0</v>
      </c>
      <c r="S1036" s="5">
        <v>0</v>
      </c>
      <c r="T1036" s="5">
        <v>0</v>
      </c>
      <c r="U1036" s="5">
        <f t="shared" si="66"/>
        <v>4000</v>
      </c>
      <c r="V1036" s="5">
        <f t="shared" si="67"/>
        <v>4000</v>
      </c>
      <c r="W1036" s="5">
        <v>0</v>
      </c>
      <c r="X1036" t="s">
        <v>146</v>
      </c>
    </row>
    <row r="1037" spans="1:24" x14ac:dyDescent="0.2">
      <c r="A1037" t="s">
        <v>0</v>
      </c>
      <c r="B1037" t="s">
        <v>1</v>
      </c>
      <c r="C1037" t="s">
        <v>2</v>
      </c>
      <c r="D1037" t="s">
        <v>3</v>
      </c>
      <c r="E1037" t="s">
        <v>4</v>
      </c>
      <c r="F1037" t="s">
        <v>405</v>
      </c>
      <c r="G1037" t="s">
        <v>406</v>
      </c>
      <c r="H1037" t="s">
        <v>95</v>
      </c>
      <c r="I1037" t="s">
        <v>154</v>
      </c>
      <c r="J1037" t="s">
        <v>121</v>
      </c>
      <c r="K1037" t="s">
        <v>178</v>
      </c>
      <c r="L1037" t="s">
        <v>44</v>
      </c>
      <c r="M1037" s="5">
        <v>7900</v>
      </c>
      <c r="N1037" s="5">
        <v>0</v>
      </c>
      <c r="O1037" s="5">
        <f t="shared" si="64"/>
        <v>7900</v>
      </c>
      <c r="P1037" s="5">
        <v>-7900</v>
      </c>
      <c r="Q1037" s="5">
        <f t="shared" si="65"/>
        <v>0</v>
      </c>
      <c r="R1037" s="5">
        <v>0</v>
      </c>
      <c r="S1037" s="5">
        <v>0</v>
      </c>
      <c r="T1037" s="5">
        <v>0</v>
      </c>
      <c r="U1037" s="5">
        <f t="shared" si="66"/>
        <v>7900</v>
      </c>
      <c r="V1037" s="5">
        <f t="shared" si="67"/>
        <v>7900</v>
      </c>
      <c r="W1037" s="5">
        <v>0</v>
      </c>
      <c r="X1037" t="s">
        <v>179</v>
      </c>
    </row>
    <row r="1038" spans="1:24" x14ac:dyDescent="0.2">
      <c r="A1038" t="s">
        <v>0</v>
      </c>
      <c r="B1038" t="s">
        <v>1</v>
      </c>
      <c r="C1038" t="s">
        <v>2</v>
      </c>
      <c r="D1038" t="s">
        <v>3</v>
      </c>
      <c r="E1038" t="s">
        <v>4</v>
      </c>
      <c r="F1038" t="s">
        <v>405</v>
      </c>
      <c r="G1038" t="s">
        <v>406</v>
      </c>
      <c r="H1038" t="s">
        <v>95</v>
      </c>
      <c r="I1038" t="s">
        <v>96</v>
      </c>
      <c r="J1038" t="s">
        <v>121</v>
      </c>
      <c r="K1038" t="s">
        <v>149</v>
      </c>
      <c r="L1038" t="s">
        <v>44</v>
      </c>
      <c r="M1038" s="5">
        <v>6500</v>
      </c>
      <c r="N1038" s="5">
        <v>0</v>
      </c>
      <c r="O1038" s="5">
        <f t="shared" si="64"/>
        <v>6500</v>
      </c>
      <c r="P1038" s="5">
        <v>-6500</v>
      </c>
      <c r="Q1038" s="5">
        <f t="shared" si="65"/>
        <v>0</v>
      </c>
      <c r="R1038" s="5">
        <v>0</v>
      </c>
      <c r="S1038" s="5">
        <v>0</v>
      </c>
      <c r="T1038" s="5">
        <v>0</v>
      </c>
      <c r="U1038" s="5">
        <f t="shared" si="66"/>
        <v>6500</v>
      </c>
      <c r="V1038" s="5">
        <f t="shared" si="67"/>
        <v>6500</v>
      </c>
      <c r="W1038" s="5">
        <v>0</v>
      </c>
      <c r="X1038" t="s">
        <v>150</v>
      </c>
    </row>
    <row r="1039" spans="1:24" x14ac:dyDescent="0.2">
      <c r="A1039" t="s">
        <v>0</v>
      </c>
      <c r="B1039" t="s">
        <v>1</v>
      </c>
      <c r="C1039" t="s">
        <v>2</v>
      </c>
      <c r="D1039" t="s">
        <v>3</v>
      </c>
      <c r="E1039" t="s">
        <v>4</v>
      </c>
      <c r="F1039" t="s">
        <v>405</v>
      </c>
      <c r="G1039" t="s">
        <v>406</v>
      </c>
      <c r="H1039" t="s">
        <v>95</v>
      </c>
      <c r="I1039" t="s">
        <v>96</v>
      </c>
      <c r="J1039" t="s">
        <v>121</v>
      </c>
      <c r="K1039" t="s">
        <v>151</v>
      </c>
      <c r="L1039" t="s">
        <v>44</v>
      </c>
      <c r="M1039" s="5">
        <v>500</v>
      </c>
      <c r="N1039" s="5">
        <v>0</v>
      </c>
      <c r="O1039" s="5">
        <f t="shared" si="64"/>
        <v>500</v>
      </c>
      <c r="P1039" s="5">
        <v>-500</v>
      </c>
      <c r="Q1039" s="5">
        <f t="shared" si="65"/>
        <v>0</v>
      </c>
      <c r="R1039" s="5">
        <v>0</v>
      </c>
      <c r="S1039" s="5">
        <v>0</v>
      </c>
      <c r="T1039" s="5">
        <v>0</v>
      </c>
      <c r="U1039" s="5">
        <f t="shared" si="66"/>
        <v>500</v>
      </c>
      <c r="V1039" s="5">
        <f t="shared" si="67"/>
        <v>500</v>
      </c>
      <c r="W1039" s="5">
        <v>0</v>
      </c>
      <c r="X1039" t="s">
        <v>152</v>
      </c>
    </row>
    <row r="1040" spans="1:24" x14ac:dyDescent="0.2">
      <c r="A1040" t="s">
        <v>0</v>
      </c>
      <c r="B1040" t="s">
        <v>1</v>
      </c>
      <c r="C1040" t="s">
        <v>2</v>
      </c>
      <c r="D1040" t="s">
        <v>3</v>
      </c>
      <c r="E1040" t="s">
        <v>4</v>
      </c>
      <c r="F1040" t="s">
        <v>405</v>
      </c>
      <c r="G1040" t="s">
        <v>406</v>
      </c>
      <c r="H1040" t="s">
        <v>95</v>
      </c>
      <c r="I1040" t="s">
        <v>96</v>
      </c>
      <c r="J1040" t="s">
        <v>121</v>
      </c>
      <c r="K1040" t="s">
        <v>161</v>
      </c>
      <c r="L1040" t="s">
        <v>44</v>
      </c>
      <c r="M1040" s="5">
        <v>3000</v>
      </c>
      <c r="N1040" s="5">
        <v>0</v>
      </c>
      <c r="O1040" s="5">
        <f t="shared" si="64"/>
        <v>3000</v>
      </c>
      <c r="P1040" s="5">
        <v>-3000</v>
      </c>
      <c r="Q1040" s="5">
        <f t="shared" si="65"/>
        <v>0</v>
      </c>
      <c r="R1040" s="5">
        <v>0</v>
      </c>
      <c r="S1040" s="5">
        <v>0</v>
      </c>
      <c r="T1040" s="5">
        <v>0</v>
      </c>
      <c r="U1040" s="5">
        <f t="shared" si="66"/>
        <v>3000</v>
      </c>
      <c r="V1040" s="5">
        <f t="shared" si="67"/>
        <v>3000</v>
      </c>
      <c r="W1040" s="5">
        <v>0</v>
      </c>
      <c r="X1040" t="s">
        <v>162</v>
      </c>
    </row>
    <row r="1041" spans="1:24" x14ac:dyDescent="0.2">
      <c r="A1041" t="s">
        <v>0</v>
      </c>
      <c r="B1041" t="s">
        <v>1</v>
      </c>
      <c r="C1041" t="s">
        <v>2</v>
      </c>
      <c r="D1041" t="s">
        <v>3</v>
      </c>
      <c r="E1041" t="s">
        <v>4</v>
      </c>
      <c r="F1041" t="s">
        <v>405</v>
      </c>
      <c r="G1041" t="s">
        <v>406</v>
      </c>
      <c r="H1041" t="s">
        <v>95</v>
      </c>
      <c r="I1041" t="s">
        <v>96</v>
      </c>
      <c r="J1041" t="s">
        <v>121</v>
      </c>
      <c r="K1041" t="s">
        <v>128</v>
      </c>
      <c r="L1041" t="s">
        <v>44</v>
      </c>
      <c r="M1041" s="5">
        <v>100845.48</v>
      </c>
      <c r="N1041" s="5">
        <v>0</v>
      </c>
      <c r="O1041" s="5">
        <f t="shared" si="64"/>
        <v>100845.48</v>
      </c>
      <c r="P1041" s="5">
        <v>-100845.48</v>
      </c>
      <c r="Q1041" s="5">
        <f t="shared" si="65"/>
        <v>0</v>
      </c>
      <c r="R1041" s="5">
        <v>0</v>
      </c>
      <c r="S1041" s="5">
        <v>0</v>
      </c>
      <c r="T1041" s="5">
        <v>0</v>
      </c>
      <c r="U1041" s="5">
        <f t="shared" si="66"/>
        <v>100845.48</v>
      </c>
      <c r="V1041" s="5">
        <f t="shared" si="67"/>
        <v>100845.48</v>
      </c>
      <c r="W1041" s="5">
        <v>0</v>
      </c>
      <c r="X1041" t="s">
        <v>144</v>
      </c>
    </row>
    <row r="1042" spans="1:24" x14ac:dyDescent="0.2">
      <c r="A1042" t="s">
        <v>0</v>
      </c>
      <c r="B1042" t="s">
        <v>1</v>
      </c>
      <c r="C1042" t="s">
        <v>2</v>
      </c>
      <c r="D1042" t="s">
        <v>3</v>
      </c>
      <c r="E1042" t="s">
        <v>4</v>
      </c>
      <c r="F1042" t="s">
        <v>405</v>
      </c>
      <c r="G1042" t="s">
        <v>406</v>
      </c>
      <c r="H1042" t="s">
        <v>95</v>
      </c>
      <c r="I1042" t="s">
        <v>96</v>
      </c>
      <c r="J1042" t="s">
        <v>121</v>
      </c>
      <c r="K1042" t="s">
        <v>145</v>
      </c>
      <c r="L1042" t="s">
        <v>44</v>
      </c>
      <c r="M1042" s="5">
        <v>25000</v>
      </c>
      <c r="N1042" s="5">
        <v>0</v>
      </c>
      <c r="O1042" s="5">
        <f t="shared" si="64"/>
        <v>25000</v>
      </c>
      <c r="P1042" s="5">
        <v>-25000</v>
      </c>
      <c r="Q1042" s="5">
        <f t="shared" si="65"/>
        <v>0</v>
      </c>
      <c r="R1042" s="5">
        <v>0</v>
      </c>
      <c r="S1042" s="5">
        <v>0</v>
      </c>
      <c r="T1042" s="5">
        <v>0</v>
      </c>
      <c r="U1042" s="5">
        <f t="shared" si="66"/>
        <v>25000</v>
      </c>
      <c r="V1042" s="5">
        <f t="shared" si="67"/>
        <v>25000</v>
      </c>
      <c r="W1042" s="5">
        <v>0</v>
      </c>
      <c r="X1042" t="s">
        <v>146</v>
      </c>
    </row>
    <row r="1043" spans="1:24" x14ac:dyDescent="0.2">
      <c r="A1043" t="s">
        <v>0</v>
      </c>
      <c r="B1043" t="s">
        <v>1</v>
      </c>
      <c r="C1043" t="s">
        <v>2</v>
      </c>
      <c r="D1043" t="s">
        <v>3</v>
      </c>
      <c r="E1043" t="s">
        <v>4</v>
      </c>
      <c r="F1043" t="s">
        <v>405</v>
      </c>
      <c r="G1043" t="s">
        <v>406</v>
      </c>
      <c r="H1043" t="s">
        <v>95</v>
      </c>
      <c r="I1043" t="s">
        <v>96</v>
      </c>
      <c r="J1043" t="s">
        <v>121</v>
      </c>
      <c r="K1043" t="s">
        <v>130</v>
      </c>
      <c r="L1043" t="s">
        <v>44</v>
      </c>
      <c r="M1043" s="5">
        <v>1000</v>
      </c>
      <c r="N1043" s="5">
        <v>0</v>
      </c>
      <c r="O1043" s="5">
        <f t="shared" si="64"/>
        <v>1000</v>
      </c>
      <c r="P1043" s="5">
        <v>-1000</v>
      </c>
      <c r="Q1043" s="5">
        <f t="shared" si="65"/>
        <v>0</v>
      </c>
      <c r="R1043" s="5">
        <v>0</v>
      </c>
      <c r="S1043" s="5">
        <v>0</v>
      </c>
      <c r="T1043" s="5">
        <v>0</v>
      </c>
      <c r="U1043" s="5">
        <f t="shared" si="66"/>
        <v>1000</v>
      </c>
      <c r="V1043" s="5">
        <f t="shared" si="67"/>
        <v>1000</v>
      </c>
      <c r="W1043" s="5">
        <v>0</v>
      </c>
      <c r="X1043" t="s">
        <v>165</v>
      </c>
    </row>
    <row r="1044" spans="1:24" x14ac:dyDescent="0.2">
      <c r="A1044" t="s">
        <v>0</v>
      </c>
      <c r="B1044" t="s">
        <v>1</v>
      </c>
      <c r="C1044" t="s">
        <v>2</v>
      </c>
      <c r="D1044" t="s">
        <v>3</v>
      </c>
      <c r="E1044" t="s">
        <v>4</v>
      </c>
      <c r="F1044" t="s">
        <v>405</v>
      </c>
      <c r="G1044" t="s">
        <v>406</v>
      </c>
      <c r="H1044" t="s">
        <v>95</v>
      </c>
      <c r="I1044" t="s">
        <v>172</v>
      </c>
      <c r="J1044" t="s">
        <v>121</v>
      </c>
      <c r="K1044" t="s">
        <v>416</v>
      </c>
      <c r="L1044" t="s">
        <v>44</v>
      </c>
      <c r="M1044" s="5">
        <v>100000</v>
      </c>
      <c r="N1044" s="5">
        <v>-100000</v>
      </c>
      <c r="O1044" s="5">
        <f t="shared" si="64"/>
        <v>0</v>
      </c>
      <c r="P1044" s="5">
        <v>0</v>
      </c>
      <c r="Q1044" s="5">
        <f t="shared" si="65"/>
        <v>0</v>
      </c>
      <c r="R1044" s="5">
        <v>0</v>
      </c>
      <c r="S1044" s="5">
        <v>0</v>
      </c>
      <c r="T1044" s="5">
        <v>0</v>
      </c>
      <c r="U1044" s="5">
        <f t="shared" si="66"/>
        <v>0</v>
      </c>
      <c r="V1044" s="5">
        <f t="shared" si="67"/>
        <v>0</v>
      </c>
      <c r="W1044" s="5">
        <v>0</v>
      </c>
      <c r="X1044" t="s">
        <v>417</v>
      </c>
    </row>
    <row r="1045" spans="1:24" x14ac:dyDescent="0.2">
      <c r="A1045" t="s">
        <v>0</v>
      </c>
      <c r="B1045" t="s">
        <v>1</v>
      </c>
      <c r="C1045" t="s">
        <v>2</v>
      </c>
      <c r="D1045" t="s">
        <v>3</v>
      </c>
      <c r="E1045" t="s">
        <v>4</v>
      </c>
      <c r="F1045" t="s">
        <v>405</v>
      </c>
      <c r="G1045" t="s">
        <v>406</v>
      </c>
      <c r="H1045" t="s">
        <v>95</v>
      </c>
      <c r="I1045" t="s">
        <v>172</v>
      </c>
      <c r="J1045" t="s">
        <v>121</v>
      </c>
      <c r="K1045" t="s">
        <v>175</v>
      </c>
      <c r="L1045" t="s">
        <v>44</v>
      </c>
      <c r="M1045" s="5">
        <v>11000</v>
      </c>
      <c r="N1045" s="5">
        <v>35000</v>
      </c>
      <c r="O1045" s="5">
        <f t="shared" si="64"/>
        <v>46000</v>
      </c>
      <c r="P1045" s="5">
        <v>0</v>
      </c>
      <c r="Q1045" s="5">
        <f t="shared" si="65"/>
        <v>46000</v>
      </c>
      <c r="R1045" s="5">
        <v>30486.63</v>
      </c>
      <c r="S1045" s="5">
        <v>9207.18</v>
      </c>
      <c r="T1045" s="5">
        <v>0</v>
      </c>
      <c r="U1045" s="5">
        <f t="shared" si="66"/>
        <v>36792.82</v>
      </c>
      <c r="V1045" s="5">
        <f t="shared" si="67"/>
        <v>46000</v>
      </c>
      <c r="W1045" s="5">
        <v>6306.19</v>
      </c>
      <c r="X1045" t="s">
        <v>176</v>
      </c>
    </row>
    <row r="1046" spans="1:24" x14ac:dyDescent="0.2">
      <c r="A1046" t="s">
        <v>0</v>
      </c>
      <c r="B1046" t="s">
        <v>1</v>
      </c>
      <c r="C1046" t="s">
        <v>2</v>
      </c>
      <c r="D1046" t="s">
        <v>3</v>
      </c>
      <c r="E1046" t="s">
        <v>4</v>
      </c>
      <c r="F1046" t="s">
        <v>405</v>
      </c>
      <c r="G1046" t="s">
        <v>406</v>
      </c>
      <c r="H1046" t="s">
        <v>95</v>
      </c>
      <c r="I1046" t="s">
        <v>177</v>
      </c>
      <c r="J1046" t="s">
        <v>121</v>
      </c>
      <c r="K1046" t="s">
        <v>137</v>
      </c>
      <c r="L1046" t="s">
        <v>44</v>
      </c>
      <c r="M1046" s="5">
        <v>3000</v>
      </c>
      <c r="N1046" s="5">
        <v>0</v>
      </c>
      <c r="O1046" s="5">
        <f t="shared" si="64"/>
        <v>3000</v>
      </c>
      <c r="P1046" s="5">
        <v>-3000</v>
      </c>
      <c r="Q1046" s="5">
        <f t="shared" si="65"/>
        <v>0</v>
      </c>
      <c r="R1046" s="5">
        <v>0</v>
      </c>
      <c r="S1046" s="5">
        <v>0</v>
      </c>
      <c r="T1046" s="5">
        <v>0</v>
      </c>
      <c r="U1046" s="5">
        <f t="shared" si="66"/>
        <v>3000</v>
      </c>
      <c r="V1046" s="5">
        <f t="shared" si="67"/>
        <v>3000</v>
      </c>
      <c r="W1046" s="5">
        <v>0</v>
      </c>
      <c r="X1046" t="s">
        <v>138</v>
      </c>
    </row>
    <row r="1047" spans="1:24" x14ac:dyDescent="0.2">
      <c r="A1047" t="s">
        <v>0</v>
      </c>
      <c r="B1047" t="s">
        <v>1</v>
      </c>
      <c r="C1047" t="s">
        <v>2</v>
      </c>
      <c r="D1047" t="s">
        <v>3</v>
      </c>
      <c r="E1047" t="s">
        <v>4</v>
      </c>
      <c r="F1047" t="s">
        <v>405</v>
      </c>
      <c r="G1047" t="s">
        <v>406</v>
      </c>
      <c r="H1047" t="s">
        <v>95</v>
      </c>
      <c r="I1047" t="s">
        <v>177</v>
      </c>
      <c r="J1047" t="s">
        <v>121</v>
      </c>
      <c r="K1047" t="s">
        <v>151</v>
      </c>
      <c r="L1047" t="s">
        <v>44</v>
      </c>
      <c r="M1047" s="5">
        <v>52900</v>
      </c>
      <c r="N1047" s="5">
        <v>0</v>
      </c>
      <c r="O1047" s="5">
        <f t="shared" si="64"/>
        <v>52900</v>
      </c>
      <c r="P1047" s="5">
        <v>-52900</v>
      </c>
      <c r="Q1047" s="5">
        <f t="shared" si="65"/>
        <v>0</v>
      </c>
      <c r="R1047" s="5">
        <v>0</v>
      </c>
      <c r="S1047" s="5">
        <v>0</v>
      </c>
      <c r="T1047" s="5">
        <v>0</v>
      </c>
      <c r="U1047" s="5">
        <f t="shared" si="66"/>
        <v>52900</v>
      </c>
      <c r="V1047" s="5">
        <f t="shared" si="67"/>
        <v>52900</v>
      </c>
      <c r="W1047" s="5">
        <v>0</v>
      </c>
      <c r="X1047" t="s">
        <v>152</v>
      </c>
    </row>
    <row r="1048" spans="1:24" x14ac:dyDescent="0.2">
      <c r="A1048" t="s">
        <v>0</v>
      </c>
      <c r="B1048" t="s">
        <v>1</v>
      </c>
      <c r="C1048" t="s">
        <v>2</v>
      </c>
      <c r="D1048" t="s">
        <v>3</v>
      </c>
      <c r="E1048" t="s">
        <v>4</v>
      </c>
      <c r="F1048" t="s">
        <v>405</v>
      </c>
      <c r="G1048" t="s">
        <v>406</v>
      </c>
      <c r="H1048" t="s">
        <v>95</v>
      </c>
      <c r="I1048" t="s">
        <v>177</v>
      </c>
      <c r="J1048" t="s">
        <v>121</v>
      </c>
      <c r="K1048" t="s">
        <v>124</v>
      </c>
      <c r="L1048" t="s">
        <v>44</v>
      </c>
      <c r="M1048" s="5">
        <v>13500</v>
      </c>
      <c r="N1048" s="5">
        <v>0</v>
      </c>
      <c r="O1048" s="5">
        <f t="shared" si="64"/>
        <v>13500</v>
      </c>
      <c r="P1048" s="5">
        <v>-13500</v>
      </c>
      <c r="Q1048" s="5">
        <f t="shared" si="65"/>
        <v>0</v>
      </c>
      <c r="R1048" s="5">
        <v>0</v>
      </c>
      <c r="S1048" s="5">
        <v>0</v>
      </c>
      <c r="T1048" s="5">
        <v>0</v>
      </c>
      <c r="U1048" s="5">
        <f t="shared" si="66"/>
        <v>13500</v>
      </c>
      <c r="V1048" s="5">
        <f t="shared" si="67"/>
        <v>13500</v>
      </c>
      <c r="W1048" s="5">
        <v>0</v>
      </c>
      <c r="X1048" t="s">
        <v>153</v>
      </c>
    </row>
    <row r="1049" spans="1:24" x14ac:dyDescent="0.2">
      <c r="A1049" t="s">
        <v>0</v>
      </c>
      <c r="B1049" t="s">
        <v>1</v>
      </c>
      <c r="C1049" t="s">
        <v>2</v>
      </c>
      <c r="D1049" t="s">
        <v>3</v>
      </c>
      <c r="E1049" t="s">
        <v>4</v>
      </c>
      <c r="F1049" t="s">
        <v>405</v>
      </c>
      <c r="G1049" t="s">
        <v>406</v>
      </c>
      <c r="H1049" t="s">
        <v>95</v>
      </c>
      <c r="I1049" t="s">
        <v>177</v>
      </c>
      <c r="J1049" t="s">
        <v>121</v>
      </c>
      <c r="K1049" t="s">
        <v>145</v>
      </c>
      <c r="L1049" t="s">
        <v>44</v>
      </c>
      <c r="M1049" s="5">
        <v>9860.5</v>
      </c>
      <c r="N1049" s="5">
        <v>0</v>
      </c>
      <c r="O1049" s="5">
        <f t="shared" si="64"/>
        <v>9860.5</v>
      </c>
      <c r="P1049" s="5">
        <v>-9860.5</v>
      </c>
      <c r="Q1049" s="5">
        <f t="shared" si="65"/>
        <v>0</v>
      </c>
      <c r="R1049" s="5">
        <v>0</v>
      </c>
      <c r="S1049" s="5">
        <v>0</v>
      </c>
      <c r="T1049" s="5">
        <v>0</v>
      </c>
      <c r="U1049" s="5">
        <f t="shared" si="66"/>
        <v>9860.5</v>
      </c>
      <c r="V1049" s="5">
        <f t="shared" si="67"/>
        <v>9860.5</v>
      </c>
      <c r="W1049" s="5">
        <v>0</v>
      </c>
      <c r="X1049" t="s">
        <v>146</v>
      </c>
    </row>
    <row r="1050" spans="1:24" x14ac:dyDescent="0.2">
      <c r="A1050" t="s">
        <v>0</v>
      </c>
      <c r="B1050" t="s">
        <v>1</v>
      </c>
      <c r="C1050" t="s">
        <v>2</v>
      </c>
      <c r="D1050" t="s">
        <v>3</v>
      </c>
      <c r="E1050" t="s">
        <v>4</v>
      </c>
      <c r="F1050" t="s">
        <v>405</v>
      </c>
      <c r="G1050" t="s">
        <v>406</v>
      </c>
      <c r="H1050" t="s">
        <v>95</v>
      </c>
      <c r="I1050" t="s">
        <v>177</v>
      </c>
      <c r="J1050" t="s">
        <v>121</v>
      </c>
      <c r="K1050" t="s">
        <v>178</v>
      </c>
      <c r="L1050" t="s">
        <v>44</v>
      </c>
      <c r="M1050" s="5">
        <v>12100</v>
      </c>
      <c r="N1050" s="5">
        <v>0</v>
      </c>
      <c r="O1050" s="5">
        <f t="shared" si="64"/>
        <v>12100</v>
      </c>
      <c r="P1050" s="5">
        <v>-12100</v>
      </c>
      <c r="Q1050" s="5">
        <f t="shared" si="65"/>
        <v>0</v>
      </c>
      <c r="R1050" s="5">
        <v>0</v>
      </c>
      <c r="S1050" s="5">
        <v>0</v>
      </c>
      <c r="T1050" s="5">
        <v>0</v>
      </c>
      <c r="U1050" s="5">
        <f t="shared" si="66"/>
        <v>12100</v>
      </c>
      <c r="V1050" s="5">
        <f t="shared" si="67"/>
        <v>12100</v>
      </c>
      <c r="W1050" s="5">
        <v>0</v>
      </c>
      <c r="X1050" t="s">
        <v>179</v>
      </c>
    </row>
    <row r="1051" spans="1:24" x14ac:dyDescent="0.2">
      <c r="A1051" t="s">
        <v>0</v>
      </c>
      <c r="B1051" t="s">
        <v>1</v>
      </c>
      <c r="C1051" t="s">
        <v>2</v>
      </c>
      <c r="D1051" t="s">
        <v>3</v>
      </c>
      <c r="E1051" t="s">
        <v>4</v>
      </c>
      <c r="F1051" t="s">
        <v>405</v>
      </c>
      <c r="G1051" t="s">
        <v>406</v>
      </c>
      <c r="H1051" t="s">
        <v>95</v>
      </c>
      <c r="I1051" t="s">
        <v>177</v>
      </c>
      <c r="J1051" t="s">
        <v>121</v>
      </c>
      <c r="K1051" t="s">
        <v>175</v>
      </c>
      <c r="L1051" t="s">
        <v>44</v>
      </c>
      <c r="M1051" s="5">
        <v>600</v>
      </c>
      <c r="N1051" s="5">
        <v>0</v>
      </c>
      <c r="O1051" s="5">
        <f t="shared" si="64"/>
        <v>600</v>
      </c>
      <c r="P1051" s="5">
        <v>-600</v>
      </c>
      <c r="Q1051" s="5">
        <f t="shared" si="65"/>
        <v>0</v>
      </c>
      <c r="R1051" s="5">
        <v>0</v>
      </c>
      <c r="S1051" s="5">
        <v>0</v>
      </c>
      <c r="T1051" s="5">
        <v>0</v>
      </c>
      <c r="U1051" s="5">
        <f t="shared" si="66"/>
        <v>600</v>
      </c>
      <c r="V1051" s="5">
        <f t="shared" si="67"/>
        <v>600</v>
      </c>
      <c r="W1051" s="5">
        <v>0</v>
      </c>
      <c r="X1051" t="s">
        <v>176</v>
      </c>
    </row>
    <row r="1052" spans="1:24" x14ac:dyDescent="0.2">
      <c r="A1052" t="s">
        <v>0</v>
      </c>
      <c r="B1052" t="s">
        <v>1</v>
      </c>
      <c r="C1052" t="s">
        <v>2</v>
      </c>
      <c r="D1052" t="s">
        <v>3</v>
      </c>
      <c r="E1052" t="s">
        <v>4</v>
      </c>
      <c r="F1052" t="s">
        <v>405</v>
      </c>
      <c r="G1052" t="s">
        <v>406</v>
      </c>
      <c r="H1052" t="s">
        <v>95</v>
      </c>
      <c r="I1052" t="s">
        <v>177</v>
      </c>
      <c r="J1052" t="s">
        <v>121</v>
      </c>
      <c r="K1052" t="s">
        <v>155</v>
      </c>
      <c r="L1052" t="s">
        <v>44</v>
      </c>
      <c r="M1052" s="5">
        <v>5500</v>
      </c>
      <c r="N1052" s="5">
        <v>0</v>
      </c>
      <c r="O1052" s="5">
        <f t="shared" si="64"/>
        <v>5500</v>
      </c>
      <c r="P1052" s="5">
        <v>-5500</v>
      </c>
      <c r="Q1052" s="5">
        <f t="shared" si="65"/>
        <v>0</v>
      </c>
      <c r="R1052" s="5">
        <v>0</v>
      </c>
      <c r="S1052" s="5">
        <v>0</v>
      </c>
      <c r="T1052" s="5">
        <v>0</v>
      </c>
      <c r="U1052" s="5">
        <f t="shared" si="66"/>
        <v>5500</v>
      </c>
      <c r="V1052" s="5">
        <f t="shared" si="67"/>
        <v>5500</v>
      </c>
      <c r="W1052" s="5">
        <v>0</v>
      </c>
      <c r="X1052" t="s">
        <v>156</v>
      </c>
    </row>
    <row r="1053" spans="1:24" x14ac:dyDescent="0.2">
      <c r="A1053" t="s">
        <v>0</v>
      </c>
      <c r="B1053" t="s">
        <v>1</v>
      </c>
      <c r="C1053" t="s">
        <v>2</v>
      </c>
      <c r="D1053" t="s">
        <v>3</v>
      </c>
      <c r="E1053" t="s">
        <v>4</v>
      </c>
      <c r="F1053" t="s">
        <v>405</v>
      </c>
      <c r="G1053" t="s">
        <v>406</v>
      </c>
      <c r="H1053" t="s">
        <v>180</v>
      </c>
      <c r="I1053" t="s">
        <v>181</v>
      </c>
      <c r="J1053" t="s">
        <v>121</v>
      </c>
      <c r="K1053" t="s">
        <v>137</v>
      </c>
      <c r="L1053" t="s">
        <v>44</v>
      </c>
      <c r="M1053" s="5">
        <v>120000</v>
      </c>
      <c r="N1053" s="5">
        <v>0</v>
      </c>
      <c r="O1053" s="5">
        <f t="shared" si="64"/>
        <v>120000</v>
      </c>
      <c r="P1053" s="5">
        <v>-50000</v>
      </c>
      <c r="Q1053" s="5">
        <f t="shared" si="65"/>
        <v>70000</v>
      </c>
      <c r="R1053" s="5">
        <v>0</v>
      </c>
      <c r="S1053" s="5">
        <v>70000</v>
      </c>
      <c r="T1053" s="5">
        <v>70000</v>
      </c>
      <c r="U1053" s="5">
        <f t="shared" si="66"/>
        <v>50000</v>
      </c>
      <c r="V1053" s="5">
        <f t="shared" si="67"/>
        <v>50000</v>
      </c>
      <c r="W1053" s="5">
        <v>0</v>
      </c>
      <c r="X1053" t="s">
        <v>182</v>
      </c>
    </row>
    <row r="1054" spans="1:24" x14ac:dyDescent="0.2">
      <c r="A1054" t="s">
        <v>0</v>
      </c>
      <c r="B1054" t="s">
        <v>1</v>
      </c>
      <c r="C1054" t="s">
        <v>2</v>
      </c>
      <c r="D1054" t="s">
        <v>3</v>
      </c>
      <c r="E1054" t="s">
        <v>4</v>
      </c>
      <c r="F1054" t="s">
        <v>405</v>
      </c>
      <c r="G1054" t="s">
        <v>406</v>
      </c>
      <c r="H1054" t="s">
        <v>180</v>
      </c>
      <c r="I1054" t="s">
        <v>183</v>
      </c>
      <c r="J1054" t="s">
        <v>121</v>
      </c>
      <c r="K1054" t="s">
        <v>137</v>
      </c>
      <c r="L1054" t="s">
        <v>44</v>
      </c>
      <c r="M1054" s="5">
        <v>62000</v>
      </c>
      <c r="N1054" s="5">
        <v>0</v>
      </c>
      <c r="O1054" s="5">
        <f t="shared" si="64"/>
        <v>62000</v>
      </c>
      <c r="P1054" s="5">
        <v>-62000</v>
      </c>
      <c r="Q1054" s="5">
        <f t="shared" si="65"/>
        <v>0</v>
      </c>
      <c r="R1054" s="5">
        <v>0</v>
      </c>
      <c r="S1054" s="5">
        <v>0</v>
      </c>
      <c r="T1054" s="5">
        <v>0</v>
      </c>
      <c r="U1054" s="5">
        <f t="shared" si="66"/>
        <v>62000</v>
      </c>
      <c r="V1054" s="5">
        <f t="shared" si="67"/>
        <v>62000</v>
      </c>
      <c r="W1054" s="5">
        <v>0</v>
      </c>
      <c r="X1054" t="s">
        <v>182</v>
      </c>
    </row>
    <row r="1055" spans="1:24" x14ac:dyDescent="0.2">
      <c r="A1055" t="s">
        <v>184</v>
      </c>
      <c r="B1055" t="s">
        <v>185</v>
      </c>
      <c r="C1055" t="s">
        <v>2</v>
      </c>
      <c r="D1055" t="s">
        <v>3</v>
      </c>
      <c r="E1055" t="s">
        <v>4</v>
      </c>
      <c r="F1055" t="s">
        <v>405</v>
      </c>
      <c r="G1055" t="s">
        <v>406</v>
      </c>
      <c r="H1055" t="s">
        <v>186</v>
      </c>
      <c r="I1055" t="s">
        <v>187</v>
      </c>
      <c r="J1055" t="s">
        <v>121</v>
      </c>
      <c r="K1055" t="s">
        <v>149</v>
      </c>
      <c r="L1055" t="s">
        <v>44</v>
      </c>
      <c r="M1055" s="5">
        <v>2014.23</v>
      </c>
      <c r="N1055" s="5">
        <v>0</v>
      </c>
      <c r="O1055" s="5">
        <f t="shared" si="64"/>
        <v>2014.23</v>
      </c>
      <c r="P1055" s="5">
        <v>-2014.23</v>
      </c>
      <c r="Q1055" s="5">
        <f t="shared" si="65"/>
        <v>0</v>
      </c>
      <c r="R1055" s="5">
        <v>0</v>
      </c>
      <c r="S1055" s="5">
        <v>0</v>
      </c>
      <c r="T1055" s="5">
        <v>0</v>
      </c>
      <c r="U1055" s="5">
        <f t="shared" si="66"/>
        <v>2014.23</v>
      </c>
      <c r="V1055" s="5">
        <f t="shared" si="67"/>
        <v>2014.23</v>
      </c>
      <c r="W1055" s="5">
        <v>0</v>
      </c>
      <c r="X1055" t="s">
        <v>188</v>
      </c>
    </row>
    <row r="1056" spans="1:24" x14ac:dyDescent="0.2">
      <c r="A1056" t="s">
        <v>184</v>
      </c>
      <c r="B1056" t="s">
        <v>185</v>
      </c>
      <c r="C1056" t="s">
        <v>2</v>
      </c>
      <c r="D1056" t="s">
        <v>3</v>
      </c>
      <c r="E1056" t="s">
        <v>4</v>
      </c>
      <c r="F1056" t="s">
        <v>405</v>
      </c>
      <c r="G1056" t="s">
        <v>406</v>
      </c>
      <c r="H1056" t="s">
        <v>186</v>
      </c>
      <c r="I1056" t="s">
        <v>187</v>
      </c>
      <c r="J1056" t="s">
        <v>121</v>
      </c>
      <c r="K1056" t="s">
        <v>124</v>
      </c>
      <c r="L1056" t="s">
        <v>44</v>
      </c>
      <c r="M1056" s="5">
        <v>1040</v>
      </c>
      <c r="N1056" s="5">
        <v>0</v>
      </c>
      <c r="O1056" s="5">
        <f t="shared" si="64"/>
        <v>1040</v>
      </c>
      <c r="P1056" s="5">
        <v>-1040</v>
      </c>
      <c r="Q1056" s="5">
        <f t="shared" si="65"/>
        <v>0</v>
      </c>
      <c r="R1056" s="5">
        <v>0</v>
      </c>
      <c r="S1056" s="5">
        <v>0</v>
      </c>
      <c r="T1056" s="5">
        <v>0</v>
      </c>
      <c r="U1056" s="5">
        <f t="shared" si="66"/>
        <v>1040</v>
      </c>
      <c r="V1056" s="5">
        <f t="shared" si="67"/>
        <v>1040</v>
      </c>
      <c r="W1056" s="5">
        <v>0</v>
      </c>
      <c r="X1056" t="s">
        <v>192</v>
      </c>
    </row>
    <row r="1057" spans="1:24" x14ac:dyDescent="0.2">
      <c r="A1057" t="s">
        <v>184</v>
      </c>
      <c r="B1057" t="s">
        <v>185</v>
      </c>
      <c r="C1057" t="s">
        <v>2</v>
      </c>
      <c r="D1057" t="s">
        <v>3</v>
      </c>
      <c r="E1057" t="s">
        <v>4</v>
      </c>
      <c r="F1057" t="s">
        <v>405</v>
      </c>
      <c r="G1057" t="s">
        <v>406</v>
      </c>
      <c r="H1057" t="s">
        <v>186</v>
      </c>
      <c r="I1057" t="s">
        <v>187</v>
      </c>
      <c r="J1057" t="s">
        <v>121</v>
      </c>
      <c r="K1057" t="s">
        <v>145</v>
      </c>
      <c r="L1057" t="s">
        <v>44</v>
      </c>
      <c r="M1057" s="5">
        <v>5000</v>
      </c>
      <c r="N1057" s="5">
        <v>0</v>
      </c>
      <c r="O1057" s="5">
        <f t="shared" si="64"/>
        <v>5000</v>
      </c>
      <c r="P1057" s="5">
        <v>-5000</v>
      </c>
      <c r="Q1057" s="5">
        <f t="shared" si="65"/>
        <v>0</v>
      </c>
      <c r="R1057" s="5">
        <v>0</v>
      </c>
      <c r="S1057" s="5">
        <v>0</v>
      </c>
      <c r="T1057" s="5">
        <v>0</v>
      </c>
      <c r="U1057" s="5">
        <f t="shared" si="66"/>
        <v>5000</v>
      </c>
      <c r="V1057" s="5">
        <f t="shared" si="67"/>
        <v>5000</v>
      </c>
      <c r="W1057" s="5">
        <v>0</v>
      </c>
      <c r="X1057" t="s">
        <v>193</v>
      </c>
    </row>
    <row r="1058" spans="1:24" x14ac:dyDescent="0.2">
      <c r="A1058" t="s">
        <v>184</v>
      </c>
      <c r="B1058" t="s">
        <v>185</v>
      </c>
      <c r="C1058" t="s">
        <v>2</v>
      </c>
      <c r="D1058" t="s">
        <v>3</v>
      </c>
      <c r="E1058" t="s">
        <v>4</v>
      </c>
      <c r="F1058" t="s">
        <v>405</v>
      </c>
      <c r="G1058" t="s">
        <v>406</v>
      </c>
      <c r="H1058" t="s">
        <v>186</v>
      </c>
      <c r="I1058" t="s">
        <v>187</v>
      </c>
      <c r="J1058" t="s">
        <v>121</v>
      </c>
      <c r="K1058" t="s">
        <v>132</v>
      </c>
      <c r="L1058" t="s">
        <v>44</v>
      </c>
      <c r="M1058" s="5">
        <v>9000</v>
      </c>
      <c r="N1058" s="5">
        <v>0</v>
      </c>
      <c r="O1058" s="5">
        <f t="shared" si="64"/>
        <v>9000</v>
      </c>
      <c r="P1058" s="5">
        <v>-9000</v>
      </c>
      <c r="Q1058" s="5">
        <f t="shared" si="65"/>
        <v>0</v>
      </c>
      <c r="R1058" s="5">
        <v>0</v>
      </c>
      <c r="S1058" s="5">
        <v>0</v>
      </c>
      <c r="T1058" s="5">
        <v>0</v>
      </c>
      <c r="U1058" s="5">
        <f t="shared" si="66"/>
        <v>9000</v>
      </c>
      <c r="V1058" s="5">
        <f t="shared" si="67"/>
        <v>9000</v>
      </c>
      <c r="W1058" s="5">
        <v>0</v>
      </c>
      <c r="X1058" t="s">
        <v>194</v>
      </c>
    </row>
    <row r="1059" spans="1:24" x14ac:dyDescent="0.2">
      <c r="A1059" t="s">
        <v>0</v>
      </c>
      <c r="B1059" t="s">
        <v>1</v>
      </c>
      <c r="C1059" t="s">
        <v>2</v>
      </c>
      <c r="D1059" t="s">
        <v>3</v>
      </c>
      <c r="E1059" t="s">
        <v>4</v>
      </c>
      <c r="F1059" t="s">
        <v>405</v>
      </c>
      <c r="G1059" t="s">
        <v>406</v>
      </c>
      <c r="H1059" t="s">
        <v>195</v>
      </c>
      <c r="I1059" t="s">
        <v>196</v>
      </c>
      <c r="J1059" t="s">
        <v>121</v>
      </c>
      <c r="K1059" t="s">
        <v>149</v>
      </c>
      <c r="L1059" t="s">
        <v>44</v>
      </c>
      <c r="M1059" s="5">
        <v>10000</v>
      </c>
      <c r="N1059" s="5">
        <v>0</v>
      </c>
      <c r="O1059" s="5">
        <f t="shared" si="64"/>
        <v>10000</v>
      </c>
      <c r="P1059" s="5">
        <v>-10000</v>
      </c>
      <c r="Q1059" s="5">
        <f t="shared" si="65"/>
        <v>0</v>
      </c>
      <c r="R1059" s="5">
        <v>0</v>
      </c>
      <c r="S1059" s="5">
        <v>0</v>
      </c>
      <c r="T1059" s="5">
        <v>0</v>
      </c>
      <c r="U1059" s="5">
        <f t="shared" si="66"/>
        <v>10000</v>
      </c>
      <c r="V1059" s="5">
        <f t="shared" si="67"/>
        <v>10000</v>
      </c>
      <c r="W1059" s="5">
        <v>0</v>
      </c>
      <c r="X1059" t="s">
        <v>378</v>
      </c>
    </row>
    <row r="1060" spans="1:24" x14ac:dyDescent="0.2">
      <c r="A1060" t="s">
        <v>0</v>
      </c>
      <c r="B1060" t="s">
        <v>1</v>
      </c>
      <c r="C1060" t="s">
        <v>2</v>
      </c>
      <c r="D1060" t="s">
        <v>3</v>
      </c>
      <c r="E1060" t="s">
        <v>4</v>
      </c>
      <c r="F1060" t="s">
        <v>405</v>
      </c>
      <c r="G1060" t="s">
        <v>406</v>
      </c>
      <c r="H1060" t="s">
        <v>195</v>
      </c>
      <c r="I1060" t="s">
        <v>196</v>
      </c>
      <c r="J1060" t="s">
        <v>121</v>
      </c>
      <c r="K1060" t="s">
        <v>137</v>
      </c>
      <c r="L1060" t="s">
        <v>44</v>
      </c>
      <c r="M1060" s="5">
        <v>23000</v>
      </c>
      <c r="N1060" s="5">
        <v>0</v>
      </c>
      <c r="O1060" s="5">
        <f t="shared" si="64"/>
        <v>23000</v>
      </c>
      <c r="P1060" s="5">
        <v>-23000</v>
      </c>
      <c r="Q1060" s="5">
        <f t="shared" si="65"/>
        <v>0</v>
      </c>
      <c r="R1060" s="5">
        <v>0</v>
      </c>
      <c r="S1060" s="5">
        <v>0</v>
      </c>
      <c r="T1060" s="5">
        <v>0</v>
      </c>
      <c r="U1060" s="5">
        <f t="shared" si="66"/>
        <v>23000</v>
      </c>
      <c r="V1060" s="5">
        <f t="shared" si="67"/>
        <v>23000</v>
      </c>
      <c r="W1060" s="5">
        <v>0</v>
      </c>
      <c r="X1060" t="s">
        <v>197</v>
      </c>
    </row>
    <row r="1061" spans="1:24" x14ac:dyDescent="0.2">
      <c r="A1061" t="s">
        <v>0</v>
      </c>
      <c r="B1061" t="s">
        <v>1</v>
      </c>
      <c r="C1061" t="s">
        <v>2</v>
      </c>
      <c r="D1061" t="s">
        <v>3</v>
      </c>
      <c r="E1061" t="s">
        <v>4</v>
      </c>
      <c r="F1061" t="s">
        <v>405</v>
      </c>
      <c r="G1061" t="s">
        <v>406</v>
      </c>
      <c r="H1061" t="s">
        <v>195</v>
      </c>
      <c r="I1061" t="s">
        <v>196</v>
      </c>
      <c r="J1061" t="s">
        <v>121</v>
      </c>
      <c r="K1061" t="s">
        <v>124</v>
      </c>
      <c r="L1061" t="s">
        <v>44</v>
      </c>
      <c r="M1061" s="5">
        <v>3000</v>
      </c>
      <c r="N1061" s="5">
        <v>0</v>
      </c>
      <c r="O1061" s="5">
        <f t="shared" si="64"/>
        <v>3000</v>
      </c>
      <c r="P1061" s="5">
        <v>-3000</v>
      </c>
      <c r="Q1061" s="5">
        <f t="shared" si="65"/>
        <v>0</v>
      </c>
      <c r="R1061" s="5">
        <v>0</v>
      </c>
      <c r="S1061" s="5">
        <v>0</v>
      </c>
      <c r="T1061" s="5">
        <v>0</v>
      </c>
      <c r="U1061" s="5">
        <f t="shared" si="66"/>
        <v>3000</v>
      </c>
      <c r="V1061" s="5">
        <f t="shared" si="67"/>
        <v>3000</v>
      </c>
      <c r="W1061" s="5">
        <v>0</v>
      </c>
      <c r="X1061" t="s">
        <v>337</v>
      </c>
    </row>
    <row r="1062" spans="1:24" x14ac:dyDescent="0.2">
      <c r="A1062" t="s">
        <v>0</v>
      </c>
      <c r="B1062" t="s">
        <v>1</v>
      </c>
      <c r="C1062" t="s">
        <v>2</v>
      </c>
      <c r="D1062" t="s">
        <v>3</v>
      </c>
      <c r="E1062" t="s">
        <v>4</v>
      </c>
      <c r="F1062" t="s">
        <v>405</v>
      </c>
      <c r="G1062" t="s">
        <v>406</v>
      </c>
      <c r="H1062" t="s">
        <v>195</v>
      </c>
      <c r="I1062" t="s">
        <v>196</v>
      </c>
      <c r="J1062" t="s">
        <v>121</v>
      </c>
      <c r="K1062" t="s">
        <v>145</v>
      </c>
      <c r="L1062" t="s">
        <v>44</v>
      </c>
      <c r="M1062" s="5">
        <v>10000</v>
      </c>
      <c r="N1062" s="5">
        <v>0</v>
      </c>
      <c r="O1062" s="5">
        <f t="shared" si="64"/>
        <v>10000</v>
      </c>
      <c r="P1062" s="5">
        <v>-10000</v>
      </c>
      <c r="Q1062" s="5">
        <f t="shared" si="65"/>
        <v>0</v>
      </c>
      <c r="R1062" s="5">
        <v>0</v>
      </c>
      <c r="S1062" s="5">
        <v>0</v>
      </c>
      <c r="T1062" s="5">
        <v>0</v>
      </c>
      <c r="U1062" s="5">
        <f t="shared" si="66"/>
        <v>10000</v>
      </c>
      <c r="V1062" s="5">
        <f t="shared" si="67"/>
        <v>10000</v>
      </c>
      <c r="W1062" s="5">
        <v>0</v>
      </c>
      <c r="X1062" t="s">
        <v>198</v>
      </c>
    </row>
    <row r="1063" spans="1:24" x14ac:dyDescent="0.2">
      <c r="A1063" t="s">
        <v>0</v>
      </c>
      <c r="B1063" t="s">
        <v>1</v>
      </c>
      <c r="C1063" t="s">
        <v>2</v>
      </c>
      <c r="D1063" t="s">
        <v>3</v>
      </c>
      <c r="E1063" t="s">
        <v>4</v>
      </c>
      <c r="F1063" t="s">
        <v>405</v>
      </c>
      <c r="G1063" t="s">
        <v>406</v>
      </c>
      <c r="H1063" t="s">
        <v>110</v>
      </c>
      <c r="I1063" t="s">
        <v>199</v>
      </c>
      <c r="J1063" t="s">
        <v>121</v>
      </c>
      <c r="K1063" t="s">
        <v>149</v>
      </c>
      <c r="L1063" t="s">
        <v>44</v>
      </c>
      <c r="M1063" s="5">
        <v>6000</v>
      </c>
      <c r="N1063" s="5">
        <v>0</v>
      </c>
      <c r="O1063" s="5">
        <f t="shared" si="64"/>
        <v>6000</v>
      </c>
      <c r="P1063" s="5">
        <v>-6000</v>
      </c>
      <c r="Q1063" s="5">
        <f t="shared" si="65"/>
        <v>0</v>
      </c>
      <c r="R1063" s="5">
        <v>0</v>
      </c>
      <c r="S1063" s="5">
        <v>0</v>
      </c>
      <c r="T1063" s="5">
        <v>0</v>
      </c>
      <c r="U1063" s="5">
        <f t="shared" si="66"/>
        <v>6000</v>
      </c>
      <c r="V1063" s="5">
        <f t="shared" si="67"/>
        <v>6000</v>
      </c>
      <c r="W1063" s="5">
        <v>0</v>
      </c>
      <c r="X1063" t="s">
        <v>200</v>
      </c>
    </row>
    <row r="1064" spans="1:24" x14ac:dyDescent="0.2">
      <c r="A1064" t="s">
        <v>0</v>
      </c>
      <c r="B1064" t="s">
        <v>1</v>
      </c>
      <c r="C1064" t="s">
        <v>2</v>
      </c>
      <c r="D1064" t="s">
        <v>3</v>
      </c>
      <c r="E1064" t="s">
        <v>4</v>
      </c>
      <c r="F1064" t="s">
        <v>405</v>
      </c>
      <c r="G1064" t="s">
        <v>406</v>
      </c>
      <c r="H1064" t="s">
        <v>110</v>
      </c>
      <c r="I1064" t="s">
        <v>199</v>
      </c>
      <c r="J1064" t="s">
        <v>121</v>
      </c>
      <c r="K1064" t="s">
        <v>137</v>
      </c>
      <c r="L1064" t="s">
        <v>44</v>
      </c>
      <c r="M1064" s="5">
        <v>3000</v>
      </c>
      <c r="N1064" s="5">
        <v>0</v>
      </c>
      <c r="O1064" s="5">
        <f t="shared" si="64"/>
        <v>3000</v>
      </c>
      <c r="P1064" s="5">
        <v>-3000</v>
      </c>
      <c r="Q1064" s="5">
        <f t="shared" si="65"/>
        <v>0</v>
      </c>
      <c r="R1064" s="5">
        <v>0</v>
      </c>
      <c r="S1064" s="5">
        <v>0</v>
      </c>
      <c r="T1064" s="5">
        <v>0</v>
      </c>
      <c r="U1064" s="5">
        <f t="shared" si="66"/>
        <v>3000</v>
      </c>
      <c r="V1064" s="5">
        <f t="shared" si="67"/>
        <v>3000</v>
      </c>
      <c r="W1064" s="5">
        <v>0</v>
      </c>
      <c r="X1064" t="s">
        <v>201</v>
      </c>
    </row>
    <row r="1065" spans="1:24" x14ac:dyDescent="0.2">
      <c r="A1065" t="s">
        <v>0</v>
      </c>
      <c r="B1065" t="s">
        <v>1</v>
      </c>
      <c r="C1065" t="s">
        <v>2</v>
      </c>
      <c r="D1065" t="s">
        <v>3</v>
      </c>
      <c r="E1065" t="s">
        <v>4</v>
      </c>
      <c r="F1065" t="s">
        <v>405</v>
      </c>
      <c r="G1065" t="s">
        <v>406</v>
      </c>
      <c r="H1065" t="s">
        <v>110</v>
      </c>
      <c r="I1065" t="s">
        <v>199</v>
      </c>
      <c r="J1065" t="s">
        <v>121</v>
      </c>
      <c r="K1065" t="s">
        <v>124</v>
      </c>
      <c r="L1065" t="s">
        <v>44</v>
      </c>
      <c r="M1065" s="5">
        <v>21090.240000000002</v>
      </c>
      <c r="N1065" s="5">
        <v>0</v>
      </c>
      <c r="O1065" s="5">
        <f t="shared" si="64"/>
        <v>21090.240000000002</v>
      </c>
      <c r="P1065" s="5">
        <v>-21090.240000000002</v>
      </c>
      <c r="Q1065" s="5">
        <f t="shared" si="65"/>
        <v>0</v>
      </c>
      <c r="R1065" s="5">
        <v>0</v>
      </c>
      <c r="S1065" s="5">
        <v>0</v>
      </c>
      <c r="T1065" s="5">
        <v>0</v>
      </c>
      <c r="U1065" s="5">
        <f t="shared" si="66"/>
        <v>21090.240000000002</v>
      </c>
      <c r="V1065" s="5">
        <f t="shared" si="67"/>
        <v>21090.240000000002</v>
      </c>
      <c r="W1065" s="5">
        <v>0</v>
      </c>
      <c r="X1065" t="s">
        <v>202</v>
      </c>
    </row>
    <row r="1066" spans="1:24" x14ac:dyDescent="0.2">
      <c r="A1066" t="s">
        <v>0</v>
      </c>
      <c r="B1066" t="s">
        <v>1</v>
      </c>
      <c r="C1066" t="s">
        <v>2</v>
      </c>
      <c r="D1066" t="s">
        <v>3</v>
      </c>
      <c r="E1066" t="s">
        <v>4</v>
      </c>
      <c r="F1066" t="s">
        <v>405</v>
      </c>
      <c r="G1066" t="s">
        <v>406</v>
      </c>
      <c r="H1066" t="s">
        <v>110</v>
      </c>
      <c r="I1066" t="s">
        <v>199</v>
      </c>
      <c r="J1066" t="s">
        <v>121</v>
      </c>
      <c r="K1066" t="s">
        <v>128</v>
      </c>
      <c r="L1066" t="s">
        <v>44</v>
      </c>
      <c r="M1066" s="5">
        <v>56830.7</v>
      </c>
      <c r="N1066" s="5">
        <v>0</v>
      </c>
      <c r="O1066" s="5">
        <f t="shared" si="64"/>
        <v>56830.7</v>
      </c>
      <c r="P1066" s="5">
        <v>-56830.7</v>
      </c>
      <c r="Q1066" s="5">
        <f t="shared" si="65"/>
        <v>0</v>
      </c>
      <c r="R1066" s="5">
        <v>0</v>
      </c>
      <c r="S1066" s="5">
        <v>0</v>
      </c>
      <c r="T1066" s="5">
        <v>0</v>
      </c>
      <c r="U1066" s="5">
        <f t="shared" si="66"/>
        <v>56830.7</v>
      </c>
      <c r="V1066" s="5">
        <f t="shared" si="67"/>
        <v>56830.7</v>
      </c>
      <c r="W1066" s="5">
        <v>0</v>
      </c>
      <c r="X1066" t="s">
        <v>203</v>
      </c>
    </row>
    <row r="1067" spans="1:24" x14ac:dyDescent="0.2">
      <c r="A1067" t="s">
        <v>0</v>
      </c>
      <c r="B1067" t="s">
        <v>1</v>
      </c>
      <c r="C1067" t="s">
        <v>2</v>
      </c>
      <c r="D1067" t="s">
        <v>3</v>
      </c>
      <c r="E1067" t="s">
        <v>4</v>
      </c>
      <c r="F1067" t="s">
        <v>405</v>
      </c>
      <c r="G1067" t="s">
        <v>406</v>
      </c>
      <c r="H1067" t="s">
        <v>110</v>
      </c>
      <c r="I1067" t="s">
        <v>207</v>
      </c>
      <c r="J1067" t="s">
        <v>121</v>
      </c>
      <c r="K1067" t="s">
        <v>137</v>
      </c>
      <c r="L1067" t="s">
        <v>44</v>
      </c>
      <c r="M1067" s="5">
        <v>5352</v>
      </c>
      <c r="N1067" s="5">
        <v>0</v>
      </c>
      <c r="O1067" s="5">
        <f t="shared" si="64"/>
        <v>5352</v>
      </c>
      <c r="P1067" s="5">
        <v>-5352</v>
      </c>
      <c r="Q1067" s="5">
        <f t="shared" si="65"/>
        <v>0</v>
      </c>
      <c r="R1067" s="5">
        <v>0</v>
      </c>
      <c r="S1067" s="5">
        <v>0</v>
      </c>
      <c r="T1067" s="5">
        <v>0</v>
      </c>
      <c r="U1067" s="5">
        <f t="shared" si="66"/>
        <v>5352</v>
      </c>
      <c r="V1067" s="5">
        <f t="shared" si="67"/>
        <v>5352</v>
      </c>
      <c r="W1067" s="5">
        <v>0</v>
      </c>
      <c r="X1067" t="s">
        <v>201</v>
      </c>
    </row>
    <row r="1068" spans="1:24" x14ac:dyDescent="0.2">
      <c r="A1068" t="s">
        <v>0</v>
      </c>
      <c r="B1068" t="s">
        <v>1</v>
      </c>
      <c r="C1068" t="s">
        <v>2</v>
      </c>
      <c r="D1068" t="s">
        <v>3</v>
      </c>
      <c r="E1068" t="s">
        <v>4</v>
      </c>
      <c r="F1068" t="s">
        <v>405</v>
      </c>
      <c r="G1068" t="s">
        <v>406</v>
      </c>
      <c r="H1068" t="s">
        <v>110</v>
      </c>
      <c r="I1068" t="s">
        <v>207</v>
      </c>
      <c r="J1068" t="s">
        <v>121</v>
      </c>
      <c r="K1068" t="s">
        <v>128</v>
      </c>
      <c r="L1068" t="s">
        <v>44</v>
      </c>
      <c r="M1068" s="5">
        <v>37887.120000000003</v>
      </c>
      <c r="N1068" s="5">
        <v>0</v>
      </c>
      <c r="O1068" s="5">
        <f t="shared" si="64"/>
        <v>37887.120000000003</v>
      </c>
      <c r="P1068" s="5">
        <v>-37887.120000000003</v>
      </c>
      <c r="Q1068" s="5">
        <f t="shared" si="65"/>
        <v>0</v>
      </c>
      <c r="R1068" s="5">
        <v>0</v>
      </c>
      <c r="S1068" s="5">
        <v>0</v>
      </c>
      <c r="T1068" s="5">
        <v>0</v>
      </c>
      <c r="U1068" s="5">
        <f t="shared" si="66"/>
        <v>37887.120000000003</v>
      </c>
      <c r="V1068" s="5">
        <f t="shared" si="67"/>
        <v>37887.120000000003</v>
      </c>
      <c r="W1068" s="5">
        <v>0</v>
      </c>
      <c r="X1068" t="s">
        <v>203</v>
      </c>
    </row>
    <row r="1069" spans="1:24" x14ac:dyDescent="0.2">
      <c r="A1069" t="s">
        <v>0</v>
      </c>
      <c r="B1069" t="s">
        <v>1</v>
      </c>
      <c r="C1069" t="s">
        <v>2</v>
      </c>
      <c r="D1069" t="s">
        <v>3</v>
      </c>
      <c r="E1069" t="s">
        <v>4</v>
      </c>
      <c r="F1069" t="s">
        <v>405</v>
      </c>
      <c r="G1069" t="s">
        <v>406</v>
      </c>
      <c r="H1069" t="s">
        <v>110</v>
      </c>
      <c r="I1069" t="s">
        <v>207</v>
      </c>
      <c r="J1069" t="s">
        <v>121</v>
      </c>
      <c r="K1069" t="s">
        <v>155</v>
      </c>
      <c r="L1069" t="s">
        <v>44</v>
      </c>
      <c r="M1069" s="5">
        <v>4116</v>
      </c>
      <c r="N1069" s="5">
        <v>0</v>
      </c>
      <c r="O1069" s="5">
        <f t="shared" si="64"/>
        <v>4116</v>
      </c>
      <c r="P1069" s="5">
        <v>-4116</v>
      </c>
      <c r="Q1069" s="5">
        <f t="shared" si="65"/>
        <v>0</v>
      </c>
      <c r="R1069" s="5">
        <v>0</v>
      </c>
      <c r="S1069" s="5">
        <v>0</v>
      </c>
      <c r="T1069" s="5">
        <v>0</v>
      </c>
      <c r="U1069" s="5">
        <f t="shared" si="66"/>
        <v>4116</v>
      </c>
      <c r="V1069" s="5">
        <f t="shared" si="67"/>
        <v>4116</v>
      </c>
      <c r="W1069" s="5">
        <v>0</v>
      </c>
      <c r="X1069" t="s">
        <v>206</v>
      </c>
    </row>
    <row r="1070" spans="1:24" x14ac:dyDescent="0.2">
      <c r="A1070" t="s">
        <v>0</v>
      </c>
      <c r="B1070" t="s">
        <v>1</v>
      </c>
      <c r="C1070" t="s">
        <v>2</v>
      </c>
      <c r="D1070" t="s">
        <v>3</v>
      </c>
      <c r="E1070" t="s">
        <v>4</v>
      </c>
      <c r="F1070" t="s">
        <v>405</v>
      </c>
      <c r="G1070" t="s">
        <v>406</v>
      </c>
      <c r="H1070" t="s">
        <v>110</v>
      </c>
      <c r="I1070" t="s">
        <v>111</v>
      </c>
      <c r="J1070" t="s">
        <v>121</v>
      </c>
      <c r="K1070" t="s">
        <v>149</v>
      </c>
      <c r="L1070" t="s">
        <v>44</v>
      </c>
      <c r="M1070" s="5">
        <v>2000</v>
      </c>
      <c r="N1070" s="5">
        <v>0</v>
      </c>
      <c r="O1070" s="5">
        <f t="shared" si="64"/>
        <v>2000</v>
      </c>
      <c r="P1070" s="5">
        <v>-2000</v>
      </c>
      <c r="Q1070" s="5">
        <f t="shared" si="65"/>
        <v>0</v>
      </c>
      <c r="R1070" s="5">
        <v>0</v>
      </c>
      <c r="S1070" s="5">
        <v>0</v>
      </c>
      <c r="T1070" s="5">
        <v>0</v>
      </c>
      <c r="U1070" s="5">
        <f t="shared" si="66"/>
        <v>2000</v>
      </c>
      <c r="V1070" s="5">
        <f t="shared" si="67"/>
        <v>2000</v>
      </c>
      <c r="W1070" s="5">
        <v>0</v>
      </c>
      <c r="X1070" t="s">
        <v>200</v>
      </c>
    </row>
    <row r="1071" spans="1:24" x14ac:dyDescent="0.2">
      <c r="A1071" t="s">
        <v>0</v>
      </c>
      <c r="B1071" t="s">
        <v>1</v>
      </c>
      <c r="C1071" t="s">
        <v>2</v>
      </c>
      <c r="D1071" t="s">
        <v>3</v>
      </c>
      <c r="E1071" t="s">
        <v>4</v>
      </c>
      <c r="F1071" t="s">
        <v>405</v>
      </c>
      <c r="G1071" t="s">
        <v>406</v>
      </c>
      <c r="H1071" t="s">
        <v>110</v>
      </c>
      <c r="I1071" t="s">
        <v>111</v>
      </c>
      <c r="J1071" t="s">
        <v>121</v>
      </c>
      <c r="K1071" t="s">
        <v>137</v>
      </c>
      <c r="L1071" t="s">
        <v>44</v>
      </c>
      <c r="M1071" s="5">
        <v>3000</v>
      </c>
      <c r="N1071" s="5">
        <v>0</v>
      </c>
      <c r="O1071" s="5">
        <f t="shared" si="64"/>
        <v>3000</v>
      </c>
      <c r="P1071" s="5">
        <v>-3000</v>
      </c>
      <c r="Q1071" s="5">
        <f t="shared" si="65"/>
        <v>0</v>
      </c>
      <c r="R1071" s="5">
        <v>0</v>
      </c>
      <c r="S1071" s="5">
        <v>0</v>
      </c>
      <c r="T1071" s="5">
        <v>0</v>
      </c>
      <c r="U1071" s="5">
        <f t="shared" si="66"/>
        <v>3000</v>
      </c>
      <c r="V1071" s="5">
        <f t="shared" si="67"/>
        <v>3000</v>
      </c>
      <c r="W1071" s="5">
        <v>0</v>
      </c>
      <c r="X1071" t="s">
        <v>201</v>
      </c>
    </row>
    <row r="1072" spans="1:24" x14ac:dyDescent="0.2">
      <c r="A1072" t="s">
        <v>0</v>
      </c>
      <c r="B1072" t="s">
        <v>1</v>
      </c>
      <c r="C1072" t="s">
        <v>2</v>
      </c>
      <c r="D1072" t="s">
        <v>3</v>
      </c>
      <c r="E1072" t="s">
        <v>4</v>
      </c>
      <c r="F1072" t="s">
        <v>405</v>
      </c>
      <c r="G1072" t="s">
        <v>406</v>
      </c>
      <c r="H1072" t="s">
        <v>110</v>
      </c>
      <c r="I1072" t="s">
        <v>111</v>
      </c>
      <c r="J1072" t="s">
        <v>121</v>
      </c>
      <c r="K1072" t="s">
        <v>128</v>
      </c>
      <c r="L1072" t="s">
        <v>44</v>
      </c>
      <c r="M1072" s="5">
        <v>18943.560000000001</v>
      </c>
      <c r="N1072" s="5">
        <v>-12299.87</v>
      </c>
      <c r="O1072" s="5">
        <f t="shared" si="64"/>
        <v>6643.6900000000005</v>
      </c>
      <c r="P1072" s="5">
        <v>-6643.69</v>
      </c>
      <c r="Q1072" s="5">
        <f t="shared" si="65"/>
        <v>0</v>
      </c>
      <c r="R1072" s="5">
        <v>0</v>
      </c>
      <c r="S1072" s="5">
        <v>0</v>
      </c>
      <c r="T1072" s="5">
        <v>0</v>
      </c>
      <c r="U1072" s="5">
        <f t="shared" si="66"/>
        <v>6643.6900000000005</v>
      </c>
      <c r="V1072" s="5">
        <f t="shared" si="67"/>
        <v>6643.6900000000005</v>
      </c>
      <c r="W1072" s="5">
        <v>0</v>
      </c>
      <c r="X1072" t="s">
        <v>203</v>
      </c>
    </row>
    <row r="1073" spans="1:24" x14ac:dyDescent="0.2">
      <c r="A1073" t="s">
        <v>0</v>
      </c>
      <c r="B1073" t="s">
        <v>1</v>
      </c>
      <c r="C1073" t="s">
        <v>2</v>
      </c>
      <c r="D1073" t="s">
        <v>3</v>
      </c>
      <c r="E1073" t="s">
        <v>4</v>
      </c>
      <c r="F1073" t="s">
        <v>405</v>
      </c>
      <c r="G1073" t="s">
        <v>406</v>
      </c>
      <c r="H1073" t="s">
        <v>208</v>
      </c>
      <c r="I1073" t="s">
        <v>209</v>
      </c>
      <c r="J1073" t="s">
        <v>121</v>
      </c>
      <c r="K1073" t="s">
        <v>175</v>
      </c>
      <c r="L1073" t="s">
        <v>44</v>
      </c>
      <c r="M1073" s="5">
        <v>5500</v>
      </c>
      <c r="N1073" s="5">
        <v>0</v>
      </c>
      <c r="O1073" s="5">
        <f t="shared" si="64"/>
        <v>5500</v>
      </c>
      <c r="P1073" s="5">
        <v>0</v>
      </c>
      <c r="Q1073" s="5">
        <f t="shared" si="65"/>
        <v>5500</v>
      </c>
      <c r="R1073" s="5">
        <v>0</v>
      </c>
      <c r="S1073" s="5">
        <v>0</v>
      </c>
      <c r="T1073" s="5">
        <v>0</v>
      </c>
      <c r="U1073" s="5">
        <f t="shared" si="66"/>
        <v>5500</v>
      </c>
      <c r="V1073" s="5">
        <f t="shared" si="67"/>
        <v>5500</v>
      </c>
      <c r="W1073" s="5">
        <v>5500</v>
      </c>
      <c r="X1073" t="s">
        <v>210</v>
      </c>
    </row>
    <row r="1074" spans="1:24" x14ac:dyDescent="0.2">
      <c r="A1074" t="s">
        <v>117</v>
      </c>
      <c r="B1074" t="s">
        <v>118</v>
      </c>
      <c r="C1074" t="s">
        <v>2</v>
      </c>
      <c r="D1074" t="s">
        <v>3</v>
      </c>
      <c r="E1074" t="s">
        <v>4</v>
      </c>
      <c r="F1074" t="s">
        <v>405</v>
      </c>
      <c r="G1074" t="s">
        <v>406</v>
      </c>
      <c r="H1074" t="s">
        <v>211</v>
      </c>
      <c r="I1074" t="s">
        <v>212</v>
      </c>
      <c r="J1074" t="s">
        <v>121</v>
      </c>
      <c r="K1074" t="s">
        <v>149</v>
      </c>
      <c r="L1074" t="s">
        <v>44</v>
      </c>
      <c r="M1074" s="5">
        <v>1500</v>
      </c>
      <c r="N1074" s="5">
        <v>0</v>
      </c>
      <c r="O1074" s="5">
        <f t="shared" si="64"/>
        <v>1500</v>
      </c>
      <c r="P1074" s="5">
        <v>-1500</v>
      </c>
      <c r="Q1074" s="5">
        <f t="shared" si="65"/>
        <v>0</v>
      </c>
      <c r="R1074" s="5">
        <v>0</v>
      </c>
      <c r="S1074" s="5">
        <v>0</v>
      </c>
      <c r="T1074" s="5">
        <v>0</v>
      </c>
      <c r="U1074" s="5">
        <f t="shared" si="66"/>
        <v>1500</v>
      </c>
      <c r="V1074" s="5">
        <f t="shared" si="67"/>
        <v>1500</v>
      </c>
      <c r="W1074" s="5">
        <v>0</v>
      </c>
      <c r="X1074" t="s">
        <v>213</v>
      </c>
    </row>
    <row r="1075" spans="1:24" x14ac:dyDescent="0.2">
      <c r="A1075" t="s">
        <v>117</v>
      </c>
      <c r="B1075" t="s">
        <v>118</v>
      </c>
      <c r="C1075" t="s">
        <v>2</v>
      </c>
      <c r="D1075" t="s">
        <v>3</v>
      </c>
      <c r="E1075" t="s">
        <v>4</v>
      </c>
      <c r="F1075" t="s">
        <v>405</v>
      </c>
      <c r="G1075" t="s">
        <v>406</v>
      </c>
      <c r="H1075" t="s">
        <v>211</v>
      </c>
      <c r="I1075" t="s">
        <v>212</v>
      </c>
      <c r="J1075" t="s">
        <v>121</v>
      </c>
      <c r="K1075" t="s">
        <v>137</v>
      </c>
      <c r="L1075" t="s">
        <v>44</v>
      </c>
      <c r="M1075" s="5">
        <v>4000</v>
      </c>
      <c r="N1075" s="5">
        <v>-4000</v>
      </c>
      <c r="O1075" s="5">
        <f t="shared" si="64"/>
        <v>0</v>
      </c>
      <c r="P1075" s="5">
        <v>0</v>
      </c>
      <c r="Q1075" s="5">
        <f t="shared" si="65"/>
        <v>0</v>
      </c>
      <c r="R1075" s="5">
        <v>0</v>
      </c>
      <c r="S1075" s="5">
        <v>0</v>
      </c>
      <c r="T1075" s="5">
        <v>0</v>
      </c>
      <c r="U1075" s="5">
        <f t="shared" si="66"/>
        <v>0</v>
      </c>
      <c r="V1075" s="5">
        <f t="shared" si="67"/>
        <v>0</v>
      </c>
      <c r="W1075" s="5">
        <v>0</v>
      </c>
      <c r="X1075" t="s">
        <v>366</v>
      </c>
    </row>
    <row r="1076" spans="1:24" x14ac:dyDescent="0.2">
      <c r="A1076" t="s">
        <v>117</v>
      </c>
      <c r="B1076" t="s">
        <v>118</v>
      </c>
      <c r="C1076" t="s">
        <v>2</v>
      </c>
      <c r="D1076" t="s">
        <v>3</v>
      </c>
      <c r="E1076" t="s">
        <v>4</v>
      </c>
      <c r="F1076" t="s">
        <v>405</v>
      </c>
      <c r="G1076" t="s">
        <v>406</v>
      </c>
      <c r="H1076" t="s">
        <v>211</v>
      </c>
      <c r="I1076" t="s">
        <v>212</v>
      </c>
      <c r="J1076" t="s">
        <v>121</v>
      </c>
      <c r="K1076" t="s">
        <v>175</v>
      </c>
      <c r="L1076" t="s">
        <v>44</v>
      </c>
      <c r="M1076" s="5">
        <v>9500</v>
      </c>
      <c r="N1076" s="5">
        <v>0</v>
      </c>
      <c r="O1076" s="5">
        <f t="shared" si="64"/>
        <v>9500</v>
      </c>
      <c r="P1076" s="5">
        <v>0</v>
      </c>
      <c r="Q1076" s="5">
        <f t="shared" si="65"/>
        <v>9500</v>
      </c>
      <c r="R1076" s="5">
        <v>0</v>
      </c>
      <c r="S1076" s="5">
        <v>0</v>
      </c>
      <c r="T1076" s="5">
        <v>0</v>
      </c>
      <c r="U1076" s="5">
        <f t="shared" si="66"/>
        <v>9500</v>
      </c>
      <c r="V1076" s="5">
        <f t="shared" si="67"/>
        <v>9500</v>
      </c>
      <c r="W1076" s="5">
        <v>9500</v>
      </c>
      <c r="X1076" t="s">
        <v>222</v>
      </c>
    </row>
    <row r="1077" spans="1:24" x14ac:dyDescent="0.2">
      <c r="A1077" t="s">
        <v>117</v>
      </c>
      <c r="B1077" t="s">
        <v>118</v>
      </c>
      <c r="C1077" t="s">
        <v>2</v>
      </c>
      <c r="D1077" t="s">
        <v>3</v>
      </c>
      <c r="E1077" t="s">
        <v>4</v>
      </c>
      <c r="F1077" t="s">
        <v>405</v>
      </c>
      <c r="G1077" t="s">
        <v>406</v>
      </c>
      <c r="H1077" t="s">
        <v>211</v>
      </c>
      <c r="I1077" t="s">
        <v>220</v>
      </c>
      <c r="J1077" t="s">
        <v>121</v>
      </c>
      <c r="K1077" t="s">
        <v>178</v>
      </c>
      <c r="L1077" t="s">
        <v>44</v>
      </c>
      <c r="M1077" s="5">
        <v>4000</v>
      </c>
      <c r="N1077" s="5">
        <v>-2498.08</v>
      </c>
      <c r="O1077" s="5">
        <f t="shared" si="64"/>
        <v>1501.92</v>
      </c>
      <c r="P1077" s="5">
        <v>0</v>
      </c>
      <c r="Q1077" s="5">
        <f t="shared" si="65"/>
        <v>1501.92</v>
      </c>
      <c r="R1077" s="5">
        <v>0</v>
      </c>
      <c r="S1077" s="5">
        <v>1501.92</v>
      </c>
      <c r="T1077" s="5">
        <v>0</v>
      </c>
      <c r="U1077" s="5">
        <f t="shared" si="66"/>
        <v>0</v>
      </c>
      <c r="V1077" s="5">
        <f t="shared" si="67"/>
        <v>1501.92</v>
      </c>
      <c r="W1077" s="5">
        <v>0</v>
      </c>
      <c r="X1077" t="s">
        <v>217</v>
      </c>
    </row>
    <row r="1078" spans="1:24" x14ac:dyDescent="0.2">
      <c r="A1078" t="s">
        <v>117</v>
      </c>
      <c r="B1078" t="s">
        <v>118</v>
      </c>
      <c r="C1078" t="s">
        <v>2</v>
      </c>
      <c r="D1078" t="s">
        <v>3</v>
      </c>
      <c r="E1078" t="s">
        <v>4</v>
      </c>
      <c r="F1078" t="s">
        <v>405</v>
      </c>
      <c r="G1078" t="s">
        <v>406</v>
      </c>
      <c r="H1078" t="s">
        <v>211</v>
      </c>
      <c r="I1078" t="s">
        <v>220</v>
      </c>
      <c r="J1078" t="s">
        <v>121</v>
      </c>
      <c r="K1078" t="s">
        <v>175</v>
      </c>
      <c r="L1078" t="s">
        <v>44</v>
      </c>
      <c r="M1078" s="5">
        <v>7000</v>
      </c>
      <c r="N1078" s="5">
        <v>0</v>
      </c>
      <c r="O1078" s="5">
        <f t="shared" si="64"/>
        <v>7000</v>
      </c>
      <c r="P1078" s="5">
        <v>0</v>
      </c>
      <c r="Q1078" s="5">
        <f t="shared" si="65"/>
        <v>7000</v>
      </c>
      <c r="R1078" s="5">
        <v>0</v>
      </c>
      <c r="S1078" s="5">
        <v>0</v>
      </c>
      <c r="T1078" s="5">
        <v>0</v>
      </c>
      <c r="U1078" s="5">
        <f t="shared" si="66"/>
        <v>7000</v>
      </c>
      <c r="V1078" s="5">
        <f t="shared" si="67"/>
        <v>7000</v>
      </c>
      <c r="W1078" s="5">
        <v>7000</v>
      </c>
      <c r="X1078" t="s">
        <v>222</v>
      </c>
    </row>
    <row r="1079" spans="1:24" x14ac:dyDescent="0.2">
      <c r="A1079" t="s">
        <v>0</v>
      </c>
      <c r="B1079" t="s">
        <v>1</v>
      </c>
      <c r="C1079" t="s">
        <v>2</v>
      </c>
      <c r="D1079" t="s">
        <v>3</v>
      </c>
      <c r="E1079" t="s">
        <v>4</v>
      </c>
      <c r="F1079" t="s">
        <v>405</v>
      </c>
      <c r="G1079" t="s">
        <v>406</v>
      </c>
      <c r="H1079" t="s">
        <v>95</v>
      </c>
      <c r="I1079" t="s">
        <v>136</v>
      </c>
      <c r="J1079" t="s">
        <v>223</v>
      </c>
      <c r="K1079" t="s">
        <v>226</v>
      </c>
      <c r="L1079" t="s">
        <v>44</v>
      </c>
      <c r="M1079" s="5">
        <v>210247.01</v>
      </c>
      <c r="N1079" s="5">
        <v>39912.050000000003</v>
      </c>
      <c r="O1079" s="5">
        <f t="shared" si="64"/>
        <v>250159.06</v>
      </c>
      <c r="P1079" s="5">
        <v>-60843</v>
      </c>
      <c r="Q1079" s="5">
        <f t="shared" si="65"/>
        <v>189316.06</v>
      </c>
      <c r="R1079" s="5">
        <v>166959.31</v>
      </c>
      <c r="S1079" s="5">
        <v>15501.34</v>
      </c>
      <c r="T1079" s="5">
        <v>0</v>
      </c>
      <c r="U1079" s="5">
        <f t="shared" si="66"/>
        <v>234657.72</v>
      </c>
      <c r="V1079" s="5">
        <f t="shared" si="67"/>
        <v>250159.06</v>
      </c>
      <c r="W1079" s="5">
        <v>6855.41</v>
      </c>
      <c r="X1079" t="s">
        <v>227</v>
      </c>
    </row>
    <row r="1080" spans="1:24" x14ac:dyDescent="0.2">
      <c r="A1080" t="s">
        <v>0</v>
      </c>
      <c r="B1080" t="s">
        <v>1</v>
      </c>
      <c r="C1080" t="s">
        <v>2</v>
      </c>
      <c r="D1080" t="s">
        <v>3</v>
      </c>
      <c r="E1080" t="s">
        <v>4</v>
      </c>
      <c r="F1080" t="s">
        <v>405</v>
      </c>
      <c r="G1080" t="s">
        <v>406</v>
      </c>
      <c r="H1080" t="s">
        <v>95</v>
      </c>
      <c r="I1080" t="s">
        <v>136</v>
      </c>
      <c r="J1080" t="s">
        <v>223</v>
      </c>
      <c r="K1080" t="s">
        <v>228</v>
      </c>
      <c r="L1080" t="s">
        <v>44</v>
      </c>
      <c r="M1080" s="5">
        <v>1430806.72</v>
      </c>
      <c r="N1080" s="5">
        <v>-17994.16</v>
      </c>
      <c r="O1080" s="5">
        <f t="shared" si="64"/>
        <v>1412812.56</v>
      </c>
      <c r="P1080" s="5">
        <v>-22500</v>
      </c>
      <c r="Q1080" s="5">
        <f t="shared" si="65"/>
        <v>1390312.56</v>
      </c>
      <c r="R1080" s="5">
        <v>1333370.3899999999</v>
      </c>
      <c r="S1080" s="5">
        <v>43118.7</v>
      </c>
      <c r="T1080" s="5">
        <v>19516.259999999998</v>
      </c>
      <c r="U1080" s="5">
        <f t="shared" si="66"/>
        <v>1369693.86</v>
      </c>
      <c r="V1080" s="5">
        <f t="shared" si="67"/>
        <v>1393296.3</v>
      </c>
      <c r="W1080" s="5">
        <v>13823.47</v>
      </c>
      <c r="X1080" t="s">
        <v>229</v>
      </c>
    </row>
    <row r="1081" spans="1:24" x14ac:dyDescent="0.2">
      <c r="A1081" t="s">
        <v>0</v>
      </c>
      <c r="B1081" t="s">
        <v>1</v>
      </c>
      <c r="C1081" t="s">
        <v>2</v>
      </c>
      <c r="D1081" t="s">
        <v>3</v>
      </c>
      <c r="E1081" t="s">
        <v>4</v>
      </c>
      <c r="F1081" t="s">
        <v>405</v>
      </c>
      <c r="G1081" t="s">
        <v>406</v>
      </c>
      <c r="H1081" t="s">
        <v>95</v>
      </c>
      <c r="I1081" t="s">
        <v>172</v>
      </c>
      <c r="J1081" t="s">
        <v>223</v>
      </c>
      <c r="K1081" t="s">
        <v>226</v>
      </c>
      <c r="L1081" t="s">
        <v>44</v>
      </c>
      <c r="M1081" s="5">
        <v>197716.97</v>
      </c>
      <c r="N1081" s="5">
        <v>10607.83</v>
      </c>
      <c r="O1081" s="5">
        <f t="shared" si="64"/>
        <v>208324.8</v>
      </c>
      <c r="P1081" s="5">
        <v>0</v>
      </c>
      <c r="Q1081" s="5">
        <f t="shared" si="65"/>
        <v>208324.8</v>
      </c>
      <c r="R1081" s="5">
        <v>208324.8</v>
      </c>
      <c r="S1081" s="5">
        <v>0</v>
      </c>
      <c r="T1081" s="5">
        <v>0</v>
      </c>
      <c r="U1081" s="5">
        <f t="shared" si="66"/>
        <v>208324.8</v>
      </c>
      <c r="V1081" s="5">
        <f t="shared" si="67"/>
        <v>208324.8</v>
      </c>
      <c r="W1081" s="5">
        <v>0</v>
      </c>
      <c r="X1081" t="s">
        <v>227</v>
      </c>
    </row>
    <row r="1082" spans="1:24" x14ac:dyDescent="0.2">
      <c r="A1082" t="s">
        <v>0</v>
      </c>
      <c r="B1082" t="s">
        <v>1</v>
      </c>
      <c r="C1082" t="s">
        <v>2</v>
      </c>
      <c r="D1082" t="s">
        <v>3</v>
      </c>
      <c r="E1082" t="s">
        <v>4</v>
      </c>
      <c r="F1082" t="s">
        <v>405</v>
      </c>
      <c r="G1082" t="s">
        <v>406</v>
      </c>
      <c r="H1082" t="s">
        <v>95</v>
      </c>
      <c r="I1082" t="s">
        <v>172</v>
      </c>
      <c r="J1082" t="s">
        <v>223</v>
      </c>
      <c r="K1082" t="s">
        <v>228</v>
      </c>
      <c r="L1082" t="s">
        <v>44</v>
      </c>
      <c r="M1082" s="5">
        <v>40000</v>
      </c>
      <c r="N1082" s="5">
        <v>29392.17</v>
      </c>
      <c r="O1082" s="5">
        <f t="shared" si="64"/>
        <v>69392.17</v>
      </c>
      <c r="P1082" s="5">
        <v>0</v>
      </c>
      <c r="Q1082" s="5">
        <f t="shared" si="65"/>
        <v>69392.17</v>
      </c>
      <c r="R1082" s="5">
        <v>64404.74</v>
      </c>
      <c r="S1082" s="5">
        <v>0</v>
      </c>
      <c r="T1082" s="5">
        <v>0</v>
      </c>
      <c r="U1082" s="5">
        <f t="shared" si="66"/>
        <v>69392.17</v>
      </c>
      <c r="V1082" s="5">
        <f t="shared" si="67"/>
        <v>69392.17</v>
      </c>
      <c r="W1082" s="5">
        <v>4987.43</v>
      </c>
      <c r="X1082" t="s">
        <v>229</v>
      </c>
    </row>
    <row r="1083" spans="1:24" x14ac:dyDescent="0.2">
      <c r="A1083" t="s">
        <v>0</v>
      </c>
      <c r="B1083" t="s">
        <v>1</v>
      </c>
      <c r="C1083" t="s">
        <v>2</v>
      </c>
      <c r="D1083" t="s">
        <v>3</v>
      </c>
      <c r="E1083" t="s">
        <v>4</v>
      </c>
      <c r="F1083" t="s">
        <v>405</v>
      </c>
      <c r="G1083" t="s">
        <v>406</v>
      </c>
      <c r="H1083" t="s">
        <v>95</v>
      </c>
      <c r="I1083" t="s">
        <v>148</v>
      </c>
      <c r="J1083" t="s">
        <v>231</v>
      </c>
      <c r="K1083" t="s">
        <v>232</v>
      </c>
      <c r="L1083" t="s">
        <v>44</v>
      </c>
      <c r="M1083" s="5">
        <v>1000</v>
      </c>
      <c r="N1083" s="5">
        <v>0</v>
      </c>
      <c r="O1083" s="5">
        <f t="shared" si="64"/>
        <v>1000</v>
      </c>
      <c r="P1083" s="5">
        <v>-1000</v>
      </c>
      <c r="Q1083" s="5">
        <f t="shared" si="65"/>
        <v>0</v>
      </c>
      <c r="R1083" s="5">
        <v>0</v>
      </c>
      <c r="S1083" s="5">
        <v>0</v>
      </c>
      <c r="T1083" s="5">
        <v>0</v>
      </c>
      <c r="U1083" s="5">
        <f t="shared" si="66"/>
        <v>1000</v>
      </c>
      <c r="V1083" s="5">
        <f t="shared" si="67"/>
        <v>1000</v>
      </c>
      <c r="W1083" s="5">
        <v>0</v>
      </c>
      <c r="X1083" t="s">
        <v>238</v>
      </c>
    </row>
    <row r="1084" spans="1:24" x14ac:dyDescent="0.2">
      <c r="A1084" t="s">
        <v>0</v>
      </c>
      <c r="B1084" t="s">
        <v>1</v>
      </c>
      <c r="C1084" t="s">
        <v>2</v>
      </c>
      <c r="D1084" t="s">
        <v>3</v>
      </c>
      <c r="E1084" t="s">
        <v>4</v>
      </c>
      <c r="F1084" t="s">
        <v>405</v>
      </c>
      <c r="G1084" t="s">
        <v>406</v>
      </c>
      <c r="H1084" t="s">
        <v>95</v>
      </c>
      <c r="I1084" t="s">
        <v>96</v>
      </c>
      <c r="J1084" t="s">
        <v>231</v>
      </c>
      <c r="K1084" t="s">
        <v>236</v>
      </c>
      <c r="L1084" t="s">
        <v>44</v>
      </c>
      <c r="M1084" s="5">
        <v>7000</v>
      </c>
      <c r="N1084" s="5">
        <v>0</v>
      </c>
      <c r="O1084" s="5">
        <f t="shared" si="64"/>
        <v>7000</v>
      </c>
      <c r="P1084" s="5">
        <v>-7000</v>
      </c>
      <c r="Q1084" s="5">
        <f t="shared" si="65"/>
        <v>0</v>
      </c>
      <c r="R1084" s="5">
        <v>0</v>
      </c>
      <c r="S1084" s="5">
        <v>0</v>
      </c>
      <c r="T1084" s="5">
        <v>0</v>
      </c>
      <c r="U1084" s="5">
        <f t="shared" si="66"/>
        <v>7000</v>
      </c>
      <c r="V1084" s="5">
        <f t="shared" si="67"/>
        <v>7000</v>
      </c>
      <c r="W1084" s="5">
        <v>0</v>
      </c>
      <c r="X1084" t="s">
        <v>237</v>
      </c>
    </row>
    <row r="1085" spans="1:24" x14ac:dyDescent="0.2">
      <c r="A1085" t="s">
        <v>0</v>
      </c>
      <c r="B1085" t="s">
        <v>1</v>
      </c>
      <c r="C1085" t="s">
        <v>2</v>
      </c>
      <c r="D1085" t="s">
        <v>3</v>
      </c>
      <c r="E1085" t="s">
        <v>4</v>
      </c>
      <c r="F1085" t="s">
        <v>405</v>
      </c>
      <c r="G1085" t="s">
        <v>406</v>
      </c>
      <c r="H1085" t="s">
        <v>95</v>
      </c>
      <c r="I1085" t="s">
        <v>172</v>
      </c>
      <c r="J1085" t="s">
        <v>231</v>
      </c>
      <c r="K1085" t="s">
        <v>232</v>
      </c>
      <c r="L1085" t="s">
        <v>44</v>
      </c>
      <c r="M1085" s="5">
        <v>0</v>
      </c>
      <c r="N1085" s="5">
        <v>25000</v>
      </c>
      <c r="O1085" s="5">
        <f t="shared" si="64"/>
        <v>25000</v>
      </c>
      <c r="P1085" s="5">
        <v>0</v>
      </c>
      <c r="Q1085" s="5">
        <f t="shared" si="65"/>
        <v>25000</v>
      </c>
      <c r="R1085" s="5">
        <v>24999.99</v>
      </c>
      <c r="S1085" s="5">
        <v>0</v>
      </c>
      <c r="T1085" s="5">
        <v>0</v>
      </c>
      <c r="U1085" s="5">
        <f t="shared" si="66"/>
        <v>25000</v>
      </c>
      <c r="V1085" s="5">
        <f t="shared" si="67"/>
        <v>25000</v>
      </c>
      <c r="W1085" s="5">
        <v>0.01</v>
      </c>
      <c r="X1085" t="s">
        <v>238</v>
      </c>
    </row>
    <row r="1086" spans="1:24" x14ac:dyDescent="0.2">
      <c r="A1086" t="s">
        <v>0</v>
      </c>
      <c r="B1086" t="s">
        <v>1</v>
      </c>
      <c r="C1086" t="s">
        <v>2</v>
      </c>
      <c r="D1086" t="s">
        <v>3</v>
      </c>
      <c r="E1086" t="s">
        <v>4</v>
      </c>
      <c r="F1086" t="s">
        <v>405</v>
      </c>
      <c r="G1086" t="s">
        <v>406</v>
      </c>
      <c r="H1086" t="s">
        <v>110</v>
      </c>
      <c r="I1086" t="s">
        <v>111</v>
      </c>
      <c r="J1086" t="s">
        <v>231</v>
      </c>
      <c r="K1086" t="s">
        <v>236</v>
      </c>
      <c r="L1086" t="s">
        <v>44</v>
      </c>
      <c r="M1086" s="5">
        <v>1472.46</v>
      </c>
      <c r="N1086" s="5">
        <v>0</v>
      </c>
      <c r="O1086" s="5">
        <f t="shared" si="64"/>
        <v>1472.46</v>
      </c>
      <c r="P1086" s="5">
        <v>-1472.46</v>
      </c>
      <c r="Q1086" s="5">
        <f t="shared" si="65"/>
        <v>0</v>
      </c>
      <c r="R1086" s="5">
        <v>0</v>
      </c>
      <c r="S1086" s="5">
        <v>0</v>
      </c>
      <c r="T1086" s="5">
        <v>0</v>
      </c>
      <c r="U1086" s="5">
        <f t="shared" si="66"/>
        <v>1472.46</v>
      </c>
      <c r="V1086" s="5">
        <f t="shared" si="67"/>
        <v>1472.46</v>
      </c>
      <c r="W1086" s="5">
        <v>0</v>
      </c>
      <c r="X1086" t="s">
        <v>244</v>
      </c>
    </row>
    <row r="1087" spans="1:24" x14ac:dyDescent="0.2">
      <c r="A1087" t="s">
        <v>117</v>
      </c>
      <c r="B1087" t="s">
        <v>118</v>
      </c>
      <c r="C1087" t="s">
        <v>2</v>
      </c>
      <c r="D1087" t="s">
        <v>3</v>
      </c>
      <c r="E1087" t="s">
        <v>4</v>
      </c>
      <c r="F1087" t="s">
        <v>405</v>
      </c>
      <c r="G1087" t="s">
        <v>406</v>
      </c>
      <c r="H1087" t="s">
        <v>211</v>
      </c>
      <c r="I1087" t="s">
        <v>212</v>
      </c>
      <c r="J1087" t="s">
        <v>231</v>
      </c>
      <c r="K1087" t="s">
        <v>232</v>
      </c>
      <c r="L1087" t="s">
        <v>44</v>
      </c>
      <c r="M1087" s="5">
        <v>9500</v>
      </c>
      <c r="N1087" s="5">
        <v>0</v>
      </c>
      <c r="O1087" s="5">
        <f t="shared" si="64"/>
        <v>9500</v>
      </c>
      <c r="P1087" s="5">
        <v>0</v>
      </c>
      <c r="Q1087" s="5">
        <f t="shared" si="65"/>
        <v>9500</v>
      </c>
      <c r="R1087" s="5">
        <v>231.3</v>
      </c>
      <c r="S1087" s="5">
        <v>9268.7000000000007</v>
      </c>
      <c r="T1087" s="5">
        <v>0</v>
      </c>
      <c r="U1087" s="5">
        <f t="shared" si="66"/>
        <v>231.29999999999927</v>
      </c>
      <c r="V1087" s="5">
        <f t="shared" si="67"/>
        <v>9500</v>
      </c>
      <c r="W1087" s="5">
        <v>0</v>
      </c>
      <c r="X1087" t="s">
        <v>245</v>
      </c>
    </row>
    <row r="1088" spans="1:24" x14ac:dyDescent="0.2">
      <c r="A1088" t="s">
        <v>117</v>
      </c>
      <c r="B1088" t="s">
        <v>118</v>
      </c>
      <c r="C1088" t="s">
        <v>2</v>
      </c>
      <c r="D1088" t="s">
        <v>3</v>
      </c>
      <c r="E1088" t="s">
        <v>4</v>
      </c>
      <c r="F1088" t="s">
        <v>405</v>
      </c>
      <c r="G1088" t="s">
        <v>406</v>
      </c>
      <c r="H1088" t="s">
        <v>211</v>
      </c>
      <c r="I1088" t="s">
        <v>220</v>
      </c>
      <c r="J1088" t="s">
        <v>231</v>
      </c>
      <c r="K1088" t="s">
        <v>236</v>
      </c>
      <c r="L1088" t="s">
        <v>44</v>
      </c>
      <c r="M1088" s="5">
        <v>0</v>
      </c>
      <c r="N1088" s="5">
        <v>6498.08</v>
      </c>
      <c r="O1088" s="5">
        <f t="shared" si="64"/>
        <v>6498.08</v>
      </c>
      <c r="P1088" s="5">
        <v>0</v>
      </c>
      <c r="Q1088" s="5">
        <f t="shared" si="65"/>
        <v>6498.08</v>
      </c>
      <c r="R1088" s="5">
        <v>0</v>
      </c>
      <c r="S1088" s="5">
        <v>0</v>
      </c>
      <c r="T1088" s="5">
        <v>0</v>
      </c>
      <c r="U1088" s="5">
        <f t="shared" si="66"/>
        <v>6498.08</v>
      </c>
      <c r="V1088" s="5">
        <f t="shared" si="67"/>
        <v>6498.08</v>
      </c>
      <c r="W1088" s="5">
        <v>6498.08</v>
      </c>
      <c r="X1088" t="s">
        <v>392</v>
      </c>
    </row>
    <row r="1089" spans="1:24" x14ac:dyDescent="0.2">
      <c r="A1089" t="s">
        <v>184</v>
      </c>
      <c r="B1089" t="s">
        <v>185</v>
      </c>
      <c r="C1089" t="s">
        <v>418</v>
      </c>
      <c r="D1089" t="s">
        <v>419</v>
      </c>
      <c r="E1089" t="s">
        <v>420</v>
      </c>
      <c r="F1089" t="s">
        <v>421</v>
      </c>
      <c r="G1089" t="s">
        <v>422</v>
      </c>
      <c r="H1089" t="s">
        <v>7</v>
      </c>
      <c r="I1089" t="s">
        <v>8</v>
      </c>
      <c r="J1089" t="s">
        <v>9</v>
      </c>
      <c r="K1089" t="s">
        <v>10</v>
      </c>
      <c r="L1089" t="s">
        <v>11</v>
      </c>
      <c r="M1089" s="5">
        <v>1290288</v>
      </c>
      <c r="N1089" s="5">
        <v>-140355.54</v>
      </c>
      <c r="O1089" s="5">
        <f t="shared" si="64"/>
        <v>1149932.46</v>
      </c>
      <c r="P1089" s="5">
        <v>0</v>
      </c>
      <c r="Q1089" s="5">
        <f t="shared" si="65"/>
        <v>1149932.46</v>
      </c>
      <c r="R1089" s="5">
        <v>0</v>
      </c>
      <c r="S1089" s="5">
        <v>848898.46</v>
      </c>
      <c r="T1089" s="5">
        <v>848898.46</v>
      </c>
      <c r="U1089" s="5">
        <f t="shared" si="66"/>
        <v>301034</v>
      </c>
      <c r="V1089" s="5">
        <f t="shared" si="67"/>
        <v>301034</v>
      </c>
      <c r="W1089" s="5">
        <v>301034</v>
      </c>
      <c r="X1089" t="s">
        <v>423</v>
      </c>
    </row>
    <row r="1090" spans="1:24" x14ac:dyDescent="0.2">
      <c r="A1090" t="s">
        <v>184</v>
      </c>
      <c r="B1090" t="s">
        <v>185</v>
      </c>
      <c r="C1090" t="s">
        <v>418</v>
      </c>
      <c r="D1090" t="s">
        <v>419</v>
      </c>
      <c r="E1090" t="s">
        <v>420</v>
      </c>
      <c r="F1090" t="s">
        <v>421</v>
      </c>
      <c r="G1090" t="s">
        <v>422</v>
      </c>
      <c r="H1090" t="s">
        <v>7</v>
      </c>
      <c r="I1090" t="s">
        <v>8</v>
      </c>
      <c r="J1090" t="s">
        <v>9</v>
      </c>
      <c r="K1090" t="s">
        <v>13</v>
      </c>
      <c r="L1090" t="s">
        <v>11</v>
      </c>
      <c r="M1090" s="5">
        <v>254801.88</v>
      </c>
      <c r="N1090" s="5">
        <v>-43382.68</v>
      </c>
      <c r="O1090" s="5">
        <f t="shared" si="64"/>
        <v>211419.2</v>
      </c>
      <c r="P1090" s="5">
        <v>0</v>
      </c>
      <c r="Q1090" s="5">
        <f t="shared" si="65"/>
        <v>211419.2</v>
      </c>
      <c r="R1090" s="5">
        <v>0</v>
      </c>
      <c r="S1090" s="5">
        <v>159491.01999999999</v>
      </c>
      <c r="T1090" s="5">
        <v>159491.01999999999</v>
      </c>
      <c r="U1090" s="5">
        <f t="shared" si="66"/>
        <v>51928.180000000022</v>
      </c>
      <c r="V1090" s="5">
        <f t="shared" si="67"/>
        <v>51928.180000000022</v>
      </c>
      <c r="W1090" s="5">
        <v>51928.18</v>
      </c>
      <c r="X1090" t="s">
        <v>424</v>
      </c>
    </row>
    <row r="1091" spans="1:24" x14ac:dyDescent="0.2">
      <c r="A1091" t="s">
        <v>184</v>
      </c>
      <c r="B1091" t="s">
        <v>185</v>
      </c>
      <c r="C1091" t="s">
        <v>418</v>
      </c>
      <c r="D1091" t="s">
        <v>419</v>
      </c>
      <c r="E1091" t="s">
        <v>420</v>
      </c>
      <c r="F1091" t="s">
        <v>421</v>
      </c>
      <c r="G1091" t="s">
        <v>422</v>
      </c>
      <c r="H1091" t="s">
        <v>7</v>
      </c>
      <c r="I1091" t="s">
        <v>8</v>
      </c>
      <c r="J1091" t="s">
        <v>9</v>
      </c>
      <c r="K1091" t="s">
        <v>15</v>
      </c>
      <c r="L1091" t="s">
        <v>11</v>
      </c>
      <c r="M1091" s="5">
        <v>132557.49</v>
      </c>
      <c r="N1091" s="5">
        <v>6484.53</v>
      </c>
      <c r="O1091" s="5">
        <f t="shared" ref="O1091:O1154" si="68">+M1091+N1091</f>
        <v>139042.01999999999</v>
      </c>
      <c r="P1091" s="5">
        <v>0</v>
      </c>
      <c r="Q1091" s="5">
        <f t="shared" ref="Q1091:Q1154" si="69">+O1091+P1091</f>
        <v>139042.01999999999</v>
      </c>
      <c r="R1091" s="5">
        <v>3617.78</v>
      </c>
      <c r="S1091" s="5">
        <v>19159.3</v>
      </c>
      <c r="T1091" s="5">
        <v>19159.3</v>
      </c>
      <c r="U1091" s="5">
        <f t="shared" ref="U1091:U1154" si="70">+O1091-S1091</f>
        <v>119882.71999999999</v>
      </c>
      <c r="V1091" s="5">
        <f t="shared" ref="V1091:V1154" si="71">+O1091-T1091</f>
        <v>119882.71999999999</v>
      </c>
      <c r="W1091" s="5">
        <v>116264.94</v>
      </c>
      <c r="X1091" t="s">
        <v>425</v>
      </c>
    </row>
    <row r="1092" spans="1:24" x14ac:dyDescent="0.2">
      <c r="A1092" t="s">
        <v>184</v>
      </c>
      <c r="B1092" t="s">
        <v>185</v>
      </c>
      <c r="C1092" t="s">
        <v>418</v>
      </c>
      <c r="D1092" t="s">
        <v>419</v>
      </c>
      <c r="E1092" t="s">
        <v>420</v>
      </c>
      <c r="F1092" t="s">
        <v>421</v>
      </c>
      <c r="G1092" t="s">
        <v>422</v>
      </c>
      <c r="H1092" t="s">
        <v>7</v>
      </c>
      <c r="I1092" t="s">
        <v>8</v>
      </c>
      <c r="J1092" t="s">
        <v>9</v>
      </c>
      <c r="K1092" t="s">
        <v>17</v>
      </c>
      <c r="L1092" t="s">
        <v>11</v>
      </c>
      <c r="M1092" s="5">
        <v>47886.76</v>
      </c>
      <c r="N1092" s="5">
        <v>11356.43</v>
      </c>
      <c r="O1092" s="5">
        <f t="shared" si="68"/>
        <v>59243.19</v>
      </c>
      <c r="P1092" s="5">
        <v>0</v>
      </c>
      <c r="Q1092" s="5">
        <f t="shared" si="69"/>
        <v>59243.19</v>
      </c>
      <c r="R1092" s="5">
        <v>372.21</v>
      </c>
      <c r="S1092" s="5">
        <v>38043.99</v>
      </c>
      <c r="T1092" s="5">
        <v>38043.99</v>
      </c>
      <c r="U1092" s="5">
        <f t="shared" si="70"/>
        <v>21199.200000000004</v>
      </c>
      <c r="V1092" s="5">
        <f t="shared" si="71"/>
        <v>21199.200000000004</v>
      </c>
      <c r="W1092" s="5">
        <v>20826.990000000002</v>
      </c>
      <c r="X1092" t="s">
        <v>426</v>
      </c>
    </row>
    <row r="1093" spans="1:24" x14ac:dyDescent="0.2">
      <c r="A1093" t="s">
        <v>184</v>
      </c>
      <c r="B1093" t="s">
        <v>185</v>
      </c>
      <c r="C1093" t="s">
        <v>418</v>
      </c>
      <c r="D1093" t="s">
        <v>419</v>
      </c>
      <c r="E1093" t="s">
        <v>420</v>
      </c>
      <c r="F1093" t="s">
        <v>421</v>
      </c>
      <c r="G1093" t="s">
        <v>422</v>
      </c>
      <c r="H1093" t="s">
        <v>7</v>
      </c>
      <c r="I1093" t="s">
        <v>8</v>
      </c>
      <c r="J1093" t="s">
        <v>9</v>
      </c>
      <c r="K1093" t="s">
        <v>19</v>
      </c>
      <c r="L1093" t="s">
        <v>11</v>
      </c>
      <c r="M1093" s="5">
        <v>4224</v>
      </c>
      <c r="N1093" s="5">
        <v>-1300</v>
      </c>
      <c r="O1093" s="5">
        <f t="shared" si="68"/>
        <v>2924</v>
      </c>
      <c r="P1093" s="5">
        <v>0</v>
      </c>
      <c r="Q1093" s="5">
        <f t="shared" si="69"/>
        <v>2924</v>
      </c>
      <c r="R1093" s="5">
        <v>0</v>
      </c>
      <c r="S1093" s="5">
        <v>1839.5</v>
      </c>
      <c r="T1093" s="5">
        <v>1839.5</v>
      </c>
      <c r="U1093" s="5">
        <f t="shared" si="70"/>
        <v>1084.5</v>
      </c>
      <c r="V1093" s="5">
        <f t="shared" si="71"/>
        <v>1084.5</v>
      </c>
      <c r="W1093" s="5">
        <v>1084.5</v>
      </c>
      <c r="X1093" t="s">
        <v>427</v>
      </c>
    </row>
    <row r="1094" spans="1:24" x14ac:dyDescent="0.2">
      <c r="A1094" t="s">
        <v>184</v>
      </c>
      <c r="B1094" t="s">
        <v>185</v>
      </c>
      <c r="C1094" t="s">
        <v>418</v>
      </c>
      <c r="D1094" t="s">
        <v>419</v>
      </c>
      <c r="E1094" t="s">
        <v>420</v>
      </c>
      <c r="F1094" t="s">
        <v>421</v>
      </c>
      <c r="G1094" t="s">
        <v>422</v>
      </c>
      <c r="H1094" t="s">
        <v>7</v>
      </c>
      <c r="I1094" t="s">
        <v>8</v>
      </c>
      <c r="J1094" t="s">
        <v>9</v>
      </c>
      <c r="K1094" t="s">
        <v>21</v>
      </c>
      <c r="L1094" t="s">
        <v>11</v>
      </c>
      <c r="M1094" s="5">
        <v>33792</v>
      </c>
      <c r="N1094" s="5">
        <v>-9064</v>
      </c>
      <c r="O1094" s="5">
        <f t="shared" si="68"/>
        <v>24728</v>
      </c>
      <c r="P1094" s="5">
        <v>0</v>
      </c>
      <c r="Q1094" s="5">
        <f t="shared" si="69"/>
        <v>24728</v>
      </c>
      <c r="R1094" s="5">
        <v>0</v>
      </c>
      <c r="S1094" s="5">
        <v>15820</v>
      </c>
      <c r="T1094" s="5">
        <v>15820</v>
      </c>
      <c r="U1094" s="5">
        <f t="shared" si="70"/>
        <v>8908</v>
      </c>
      <c r="V1094" s="5">
        <f t="shared" si="71"/>
        <v>8908</v>
      </c>
      <c r="W1094" s="5">
        <v>8908</v>
      </c>
      <c r="X1094" t="s">
        <v>428</v>
      </c>
    </row>
    <row r="1095" spans="1:24" x14ac:dyDescent="0.2">
      <c r="A1095" t="s">
        <v>184</v>
      </c>
      <c r="B1095" t="s">
        <v>185</v>
      </c>
      <c r="C1095" t="s">
        <v>418</v>
      </c>
      <c r="D1095" t="s">
        <v>419</v>
      </c>
      <c r="E1095" t="s">
        <v>420</v>
      </c>
      <c r="F1095" t="s">
        <v>421</v>
      </c>
      <c r="G1095" t="s">
        <v>422</v>
      </c>
      <c r="H1095" t="s">
        <v>7</v>
      </c>
      <c r="I1095" t="s">
        <v>8</v>
      </c>
      <c r="J1095" t="s">
        <v>9</v>
      </c>
      <c r="K1095" t="s">
        <v>23</v>
      </c>
      <c r="L1095" t="s">
        <v>11</v>
      </c>
      <c r="M1095" s="5">
        <v>1274.01</v>
      </c>
      <c r="N1095" s="5">
        <v>-514.01</v>
      </c>
      <c r="O1095" s="5">
        <f t="shared" si="68"/>
        <v>760</v>
      </c>
      <c r="P1095" s="5">
        <v>0</v>
      </c>
      <c r="Q1095" s="5">
        <f t="shared" si="69"/>
        <v>760</v>
      </c>
      <c r="R1095" s="5">
        <v>0</v>
      </c>
      <c r="S1095" s="5">
        <v>180</v>
      </c>
      <c r="T1095" s="5">
        <v>180</v>
      </c>
      <c r="U1095" s="5">
        <f t="shared" si="70"/>
        <v>580</v>
      </c>
      <c r="V1095" s="5">
        <f t="shared" si="71"/>
        <v>580</v>
      </c>
      <c r="W1095" s="5">
        <v>580</v>
      </c>
      <c r="X1095" t="s">
        <v>429</v>
      </c>
    </row>
    <row r="1096" spans="1:24" x14ac:dyDescent="0.2">
      <c r="A1096" t="s">
        <v>184</v>
      </c>
      <c r="B1096" t="s">
        <v>185</v>
      </c>
      <c r="C1096" t="s">
        <v>418</v>
      </c>
      <c r="D1096" t="s">
        <v>419</v>
      </c>
      <c r="E1096" t="s">
        <v>420</v>
      </c>
      <c r="F1096" t="s">
        <v>421</v>
      </c>
      <c r="G1096" t="s">
        <v>422</v>
      </c>
      <c r="H1096" t="s">
        <v>7</v>
      </c>
      <c r="I1096" t="s">
        <v>8</v>
      </c>
      <c r="J1096" t="s">
        <v>9</v>
      </c>
      <c r="K1096" t="s">
        <v>25</v>
      </c>
      <c r="L1096" t="s">
        <v>11</v>
      </c>
      <c r="M1096" s="5">
        <v>7644.06</v>
      </c>
      <c r="N1096" s="5">
        <v>909.32</v>
      </c>
      <c r="O1096" s="5">
        <f t="shared" si="68"/>
        <v>8553.380000000001</v>
      </c>
      <c r="P1096" s="5">
        <v>0</v>
      </c>
      <c r="Q1096" s="5">
        <f t="shared" si="69"/>
        <v>8553.380000000001</v>
      </c>
      <c r="R1096" s="5">
        <v>0</v>
      </c>
      <c r="S1096" s="5">
        <v>6346.5</v>
      </c>
      <c r="T1096" s="5">
        <v>6346.5</v>
      </c>
      <c r="U1096" s="5">
        <f t="shared" si="70"/>
        <v>2206.880000000001</v>
      </c>
      <c r="V1096" s="5">
        <f t="shared" si="71"/>
        <v>2206.880000000001</v>
      </c>
      <c r="W1096" s="5">
        <v>2206.88</v>
      </c>
      <c r="X1096" t="s">
        <v>430</v>
      </c>
    </row>
    <row r="1097" spans="1:24" x14ac:dyDescent="0.2">
      <c r="A1097" t="s">
        <v>184</v>
      </c>
      <c r="B1097" t="s">
        <v>185</v>
      </c>
      <c r="C1097" t="s">
        <v>418</v>
      </c>
      <c r="D1097" t="s">
        <v>419</v>
      </c>
      <c r="E1097" t="s">
        <v>420</v>
      </c>
      <c r="F1097" t="s">
        <v>421</v>
      </c>
      <c r="G1097" t="s">
        <v>422</v>
      </c>
      <c r="H1097" t="s">
        <v>7</v>
      </c>
      <c r="I1097" t="s">
        <v>8</v>
      </c>
      <c r="J1097" t="s">
        <v>9</v>
      </c>
      <c r="K1097" t="s">
        <v>27</v>
      </c>
      <c r="L1097" t="s">
        <v>11</v>
      </c>
      <c r="M1097" s="5">
        <v>10426.629999999999</v>
      </c>
      <c r="N1097" s="5">
        <v>24500</v>
      </c>
      <c r="O1097" s="5">
        <f t="shared" si="68"/>
        <v>34926.629999999997</v>
      </c>
      <c r="P1097" s="5">
        <v>0</v>
      </c>
      <c r="Q1097" s="5">
        <f t="shared" si="69"/>
        <v>34926.629999999997</v>
      </c>
      <c r="R1097" s="5">
        <v>0</v>
      </c>
      <c r="S1097" s="5">
        <v>33904.17</v>
      </c>
      <c r="T1097" s="5">
        <v>33904.17</v>
      </c>
      <c r="U1097" s="5">
        <f t="shared" si="70"/>
        <v>1022.4599999999991</v>
      </c>
      <c r="V1097" s="5">
        <f t="shared" si="71"/>
        <v>1022.4599999999991</v>
      </c>
      <c r="W1097" s="5">
        <v>1022.46</v>
      </c>
      <c r="X1097" t="s">
        <v>431</v>
      </c>
    </row>
    <row r="1098" spans="1:24" x14ac:dyDescent="0.2">
      <c r="A1098" t="s">
        <v>184</v>
      </c>
      <c r="B1098" t="s">
        <v>185</v>
      </c>
      <c r="C1098" t="s">
        <v>418</v>
      </c>
      <c r="D1098" t="s">
        <v>419</v>
      </c>
      <c r="E1098" t="s">
        <v>420</v>
      </c>
      <c r="F1098" t="s">
        <v>421</v>
      </c>
      <c r="G1098" t="s">
        <v>422</v>
      </c>
      <c r="H1098" t="s">
        <v>7</v>
      </c>
      <c r="I1098" t="s">
        <v>8</v>
      </c>
      <c r="J1098" t="s">
        <v>9</v>
      </c>
      <c r="K1098" t="s">
        <v>29</v>
      </c>
      <c r="L1098" t="s">
        <v>11</v>
      </c>
      <c r="M1098" s="5">
        <v>2895.84</v>
      </c>
      <c r="N1098" s="5">
        <v>-2895.84</v>
      </c>
      <c r="O1098" s="5">
        <f t="shared" si="68"/>
        <v>0</v>
      </c>
      <c r="P1098" s="5">
        <v>0</v>
      </c>
      <c r="Q1098" s="5">
        <f t="shared" si="69"/>
        <v>0</v>
      </c>
      <c r="R1098" s="5">
        <v>0</v>
      </c>
      <c r="S1098" s="5">
        <v>0</v>
      </c>
      <c r="T1098" s="5">
        <v>0</v>
      </c>
      <c r="U1098" s="5">
        <f t="shared" si="70"/>
        <v>0</v>
      </c>
      <c r="V1098" s="5">
        <f t="shared" si="71"/>
        <v>0</v>
      </c>
      <c r="W1098" s="5">
        <v>0</v>
      </c>
      <c r="X1098" t="s">
        <v>432</v>
      </c>
    </row>
    <row r="1099" spans="1:24" x14ac:dyDescent="0.2">
      <c r="A1099" t="s">
        <v>184</v>
      </c>
      <c r="B1099" t="s">
        <v>185</v>
      </c>
      <c r="C1099" t="s">
        <v>418</v>
      </c>
      <c r="D1099" t="s">
        <v>419</v>
      </c>
      <c r="E1099" t="s">
        <v>420</v>
      </c>
      <c r="F1099" t="s">
        <v>421</v>
      </c>
      <c r="G1099" t="s">
        <v>422</v>
      </c>
      <c r="H1099" t="s">
        <v>7</v>
      </c>
      <c r="I1099" t="s">
        <v>8</v>
      </c>
      <c r="J1099" t="s">
        <v>9</v>
      </c>
      <c r="K1099" t="s">
        <v>265</v>
      </c>
      <c r="L1099" t="s">
        <v>11</v>
      </c>
      <c r="M1099" s="5">
        <v>45600</v>
      </c>
      <c r="N1099" s="5">
        <v>0</v>
      </c>
      <c r="O1099" s="5">
        <f t="shared" si="68"/>
        <v>45600</v>
      </c>
      <c r="P1099" s="5">
        <v>0</v>
      </c>
      <c r="Q1099" s="5">
        <f t="shared" si="69"/>
        <v>45600</v>
      </c>
      <c r="R1099" s="5">
        <v>20920</v>
      </c>
      <c r="S1099" s="5">
        <v>24680</v>
      </c>
      <c r="T1099" s="5">
        <v>24680</v>
      </c>
      <c r="U1099" s="5">
        <f t="shared" si="70"/>
        <v>20920</v>
      </c>
      <c r="V1099" s="5">
        <f t="shared" si="71"/>
        <v>20920</v>
      </c>
      <c r="W1099" s="5">
        <v>0</v>
      </c>
      <c r="X1099" t="s">
        <v>433</v>
      </c>
    </row>
    <row r="1100" spans="1:24" x14ac:dyDescent="0.2">
      <c r="A1100" t="s">
        <v>184</v>
      </c>
      <c r="B1100" t="s">
        <v>185</v>
      </c>
      <c r="C1100" t="s">
        <v>418</v>
      </c>
      <c r="D1100" t="s">
        <v>419</v>
      </c>
      <c r="E1100" t="s">
        <v>420</v>
      </c>
      <c r="F1100" t="s">
        <v>421</v>
      </c>
      <c r="G1100" t="s">
        <v>422</v>
      </c>
      <c r="H1100" t="s">
        <v>7</v>
      </c>
      <c r="I1100" t="s">
        <v>8</v>
      </c>
      <c r="J1100" t="s">
        <v>9</v>
      </c>
      <c r="K1100" t="s">
        <v>31</v>
      </c>
      <c r="L1100" t="s">
        <v>11</v>
      </c>
      <c r="M1100" s="5">
        <v>2459.2399999999998</v>
      </c>
      <c r="N1100" s="5">
        <v>0</v>
      </c>
      <c r="O1100" s="5">
        <f t="shared" si="68"/>
        <v>2459.2399999999998</v>
      </c>
      <c r="P1100" s="5">
        <v>0</v>
      </c>
      <c r="Q1100" s="5">
        <f t="shared" si="69"/>
        <v>2459.2399999999998</v>
      </c>
      <c r="R1100" s="5">
        <v>0</v>
      </c>
      <c r="S1100" s="5">
        <v>368.33</v>
      </c>
      <c r="T1100" s="5">
        <v>368.33</v>
      </c>
      <c r="U1100" s="5">
        <f t="shared" si="70"/>
        <v>2090.91</v>
      </c>
      <c r="V1100" s="5">
        <f t="shared" si="71"/>
        <v>2090.91</v>
      </c>
      <c r="W1100" s="5">
        <v>2090.91</v>
      </c>
      <c r="X1100" t="s">
        <v>434</v>
      </c>
    </row>
    <row r="1101" spans="1:24" x14ac:dyDescent="0.2">
      <c r="A1101" t="s">
        <v>184</v>
      </c>
      <c r="B1101" t="s">
        <v>185</v>
      </c>
      <c r="C1101" t="s">
        <v>418</v>
      </c>
      <c r="D1101" t="s">
        <v>419</v>
      </c>
      <c r="E1101" t="s">
        <v>420</v>
      </c>
      <c r="F1101" t="s">
        <v>421</v>
      </c>
      <c r="G1101" t="s">
        <v>422</v>
      </c>
      <c r="H1101" t="s">
        <v>7</v>
      </c>
      <c r="I1101" t="s">
        <v>8</v>
      </c>
      <c r="J1101" t="s">
        <v>9</v>
      </c>
      <c r="K1101" t="s">
        <v>33</v>
      </c>
      <c r="L1101" t="s">
        <v>11</v>
      </c>
      <c r="M1101" s="5">
        <v>4918.47</v>
      </c>
      <c r="N1101" s="5">
        <v>0</v>
      </c>
      <c r="O1101" s="5">
        <f t="shared" si="68"/>
        <v>4918.47</v>
      </c>
      <c r="P1101" s="5">
        <v>0</v>
      </c>
      <c r="Q1101" s="5">
        <f t="shared" si="69"/>
        <v>4918.47</v>
      </c>
      <c r="R1101" s="5">
        <v>0</v>
      </c>
      <c r="S1101" s="5">
        <v>1706.73</v>
      </c>
      <c r="T1101" s="5">
        <v>1706.73</v>
      </c>
      <c r="U1101" s="5">
        <f t="shared" si="70"/>
        <v>3211.7400000000002</v>
      </c>
      <c r="V1101" s="5">
        <f t="shared" si="71"/>
        <v>3211.7400000000002</v>
      </c>
      <c r="W1101" s="5">
        <v>3211.74</v>
      </c>
      <c r="X1101" t="s">
        <v>435</v>
      </c>
    </row>
    <row r="1102" spans="1:24" x14ac:dyDescent="0.2">
      <c r="A1102" t="s">
        <v>184</v>
      </c>
      <c r="B1102" t="s">
        <v>185</v>
      </c>
      <c r="C1102" t="s">
        <v>418</v>
      </c>
      <c r="D1102" t="s">
        <v>419</v>
      </c>
      <c r="E1102" t="s">
        <v>420</v>
      </c>
      <c r="F1102" t="s">
        <v>421</v>
      </c>
      <c r="G1102" t="s">
        <v>422</v>
      </c>
      <c r="H1102" t="s">
        <v>7</v>
      </c>
      <c r="I1102" t="s">
        <v>8</v>
      </c>
      <c r="J1102" t="s">
        <v>9</v>
      </c>
      <c r="K1102" t="s">
        <v>35</v>
      </c>
      <c r="L1102" t="s">
        <v>11</v>
      </c>
      <c r="M1102" s="5">
        <v>199948.26</v>
      </c>
      <c r="N1102" s="5">
        <v>-11180.33</v>
      </c>
      <c r="O1102" s="5">
        <f t="shared" si="68"/>
        <v>188767.93000000002</v>
      </c>
      <c r="P1102" s="5">
        <v>0</v>
      </c>
      <c r="Q1102" s="5">
        <f t="shared" si="69"/>
        <v>188767.93000000002</v>
      </c>
      <c r="R1102" s="5">
        <v>1804.25</v>
      </c>
      <c r="S1102" s="5">
        <v>134183.13</v>
      </c>
      <c r="T1102" s="5">
        <v>134183.13</v>
      </c>
      <c r="U1102" s="5">
        <f t="shared" si="70"/>
        <v>54584.800000000017</v>
      </c>
      <c r="V1102" s="5">
        <f t="shared" si="71"/>
        <v>54584.800000000017</v>
      </c>
      <c r="W1102" s="5">
        <v>52780.55</v>
      </c>
      <c r="X1102" t="s">
        <v>436</v>
      </c>
    </row>
    <row r="1103" spans="1:24" x14ac:dyDescent="0.2">
      <c r="A1103" t="s">
        <v>184</v>
      </c>
      <c r="B1103" t="s">
        <v>185</v>
      </c>
      <c r="C1103" t="s">
        <v>418</v>
      </c>
      <c r="D1103" t="s">
        <v>419</v>
      </c>
      <c r="E1103" t="s">
        <v>420</v>
      </c>
      <c r="F1103" t="s">
        <v>421</v>
      </c>
      <c r="G1103" t="s">
        <v>422</v>
      </c>
      <c r="H1103" t="s">
        <v>7</v>
      </c>
      <c r="I1103" t="s">
        <v>8</v>
      </c>
      <c r="J1103" t="s">
        <v>9</v>
      </c>
      <c r="K1103" t="s">
        <v>37</v>
      </c>
      <c r="L1103" t="s">
        <v>11</v>
      </c>
      <c r="M1103" s="5">
        <v>132557.49</v>
      </c>
      <c r="N1103" s="5">
        <v>-32820.65</v>
      </c>
      <c r="O1103" s="5">
        <f t="shared" si="68"/>
        <v>99736.84</v>
      </c>
      <c r="P1103" s="5">
        <v>0</v>
      </c>
      <c r="Q1103" s="5">
        <f t="shared" si="69"/>
        <v>99736.84</v>
      </c>
      <c r="R1103" s="5">
        <v>2621.69</v>
      </c>
      <c r="S1103" s="5">
        <v>61937.35</v>
      </c>
      <c r="T1103" s="5">
        <v>61937.35</v>
      </c>
      <c r="U1103" s="5">
        <f t="shared" si="70"/>
        <v>37799.49</v>
      </c>
      <c r="V1103" s="5">
        <f t="shared" si="71"/>
        <v>37799.49</v>
      </c>
      <c r="W1103" s="5">
        <v>35177.800000000003</v>
      </c>
      <c r="X1103" t="s">
        <v>437</v>
      </c>
    </row>
    <row r="1104" spans="1:24" x14ac:dyDescent="0.2">
      <c r="A1104" t="s">
        <v>184</v>
      </c>
      <c r="B1104" t="s">
        <v>185</v>
      </c>
      <c r="C1104" t="s">
        <v>418</v>
      </c>
      <c r="D1104" t="s">
        <v>419</v>
      </c>
      <c r="E1104" t="s">
        <v>420</v>
      </c>
      <c r="F1104" t="s">
        <v>421</v>
      </c>
      <c r="G1104" t="s">
        <v>422</v>
      </c>
      <c r="H1104" t="s">
        <v>7</v>
      </c>
      <c r="I1104" t="s">
        <v>8</v>
      </c>
      <c r="J1104" t="s">
        <v>9</v>
      </c>
      <c r="K1104" t="s">
        <v>39</v>
      </c>
      <c r="L1104" t="s">
        <v>11</v>
      </c>
      <c r="M1104" s="5">
        <v>29650</v>
      </c>
      <c r="N1104" s="5">
        <v>-4022.2</v>
      </c>
      <c r="O1104" s="5">
        <f t="shared" si="68"/>
        <v>25627.8</v>
      </c>
      <c r="P1104" s="5">
        <v>0</v>
      </c>
      <c r="Q1104" s="5">
        <f t="shared" si="69"/>
        <v>25627.8</v>
      </c>
      <c r="R1104" s="5">
        <v>0</v>
      </c>
      <c r="S1104" s="5">
        <v>16581.93</v>
      </c>
      <c r="T1104" s="5">
        <v>16581.93</v>
      </c>
      <c r="U1104" s="5">
        <f t="shared" si="70"/>
        <v>9045.869999999999</v>
      </c>
      <c r="V1104" s="5">
        <f t="shared" si="71"/>
        <v>9045.869999999999</v>
      </c>
      <c r="W1104" s="5">
        <v>9045.8700000000008</v>
      </c>
      <c r="X1104" t="s">
        <v>438</v>
      </c>
    </row>
    <row r="1105" spans="1:24" x14ac:dyDescent="0.2">
      <c r="A1105" t="s">
        <v>0</v>
      </c>
      <c r="B1105" t="s">
        <v>1</v>
      </c>
      <c r="C1105" t="s">
        <v>418</v>
      </c>
      <c r="D1105" t="s">
        <v>419</v>
      </c>
      <c r="E1105" t="s">
        <v>420</v>
      </c>
      <c r="F1105" t="s">
        <v>421</v>
      </c>
      <c r="G1105" t="s">
        <v>422</v>
      </c>
      <c r="H1105" t="s">
        <v>7</v>
      </c>
      <c r="I1105" t="s">
        <v>41</v>
      </c>
      <c r="J1105" t="s">
        <v>42</v>
      </c>
      <c r="K1105" t="s">
        <v>46</v>
      </c>
      <c r="L1105" t="s">
        <v>44</v>
      </c>
      <c r="M1105" s="5">
        <v>1000</v>
      </c>
      <c r="N1105" s="5">
        <v>2041.4</v>
      </c>
      <c r="O1105" s="5">
        <f t="shared" si="68"/>
        <v>3041.4</v>
      </c>
      <c r="P1105" s="5">
        <v>0</v>
      </c>
      <c r="Q1105" s="5">
        <f t="shared" si="69"/>
        <v>3041.4</v>
      </c>
      <c r="R1105" s="5">
        <v>0</v>
      </c>
      <c r="S1105" s="5">
        <v>2659.14</v>
      </c>
      <c r="T1105" s="5">
        <v>266.51</v>
      </c>
      <c r="U1105" s="5">
        <f t="shared" si="70"/>
        <v>382.26000000000022</v>
      </c>
      <c r="V1105" s="5">
        <f t="shared" si="71"/>
        <v>2774.8900000000003</v>
      </c>
      <c r="W1105" s="5">
        <v>382.26</v>
      </c>
      <c r="X1105" t="s">
        <v>439</v>
      </c>
    </row>
    <row r="1106" spans="1:24" x14ac:dyDescent="0.2">
      <c r="A1106" t="s">
        <v>0</v>
      </c>
      <c r="B1106" t="s">
        <v>1</v>
      </c>
      <c r="C1106" t="s">
        <v>418</v>
      </c>
      <c r="D1106" t="s">
        <v>419</v>
      </c>
      <c r="E1106" t="s">
        <v>420</v>
      </c>
      <c r="F1106" t="s">
        <v>421</v>
      </c>
      <c r="G1106" t="s">
        <v>422</v>
      </c>
      <c r="H1106" t="s">
        <v>7</v>
      </c>
      <c r="I1106" t="s">
        <v>41</v>
      </c>
      <c r="J1106" t="s">
        <v>42</v>
      </c>
      <c r="K1106" t="s">
        <v>48</v>
      </c>
      <c r="L1106" t="s">
        <v>44</v>
      </c>
      <c r="M1106" s="5">
        <v>1500</v>
      </c>
      <c r="N1106" s="5">
        <v>1206.5999999999999</v>
      </c>
      <c r="O1106" s="5">
        <f t="shared" si="68"/>
        <v>2706.6</v>
      </c>
      <c r="P1106" s="5">
        <v>0</v>
      </c>
      <c r="Q1106" s="5">
        <f t="shared" si="69"/>
        <v>2706.6</v>
      </c>
      <c r="R1106" s="5">
        <v>0</v>
      </c>
      <c r="S1106" s="5">
        <v>2706.6</v>
      </c>
      <c r="T1106" s="5">
        <v>1880.88</v>
      </c>
      <c r="U1106" s="5">
        <f t="shared" si="70"/>
        <v>0</v>
      </c>
      <c r="V1106" s="5">
        <f t="shared" si="71"/>
        <v>825.7199999999998</v>
      </c>
      <c r="W1106" s="5">
        <v>0</v>
      </c>
      <c r="X1106" t="s">
        <v>440</v>
      </c>
    </row>
    <row r="1107" spans="1:24" x14ac:dyDescent="0.2">
      <c r="A1107" t="s">
        <v>0</v>
      </c>
      <c r="B1107" t="s">
        <v>1</v>
      </c>
      <c r="C1107" t="s">
        <v>418</v>
      </c>
      <c r="D1107" t="s">
        <v>419</v>
      </c>
      <c r="E1107" t="s">
        <v>420</v>
      </c>
      <c r="F1107" t="s">
        <v>421</v>
      </c>
      <c r="G1107" t="s">
        <v>422</v>
      </c>
      <c r="H1107" t="s">
        <v>7</v>
      </c>
      <c r="I1107" t="s">
        <v>41</v>
      </c>
      <c r="J1107" t="s">
        <v>42</v>
      </c>
      <c r="K1107" t="s">
        <v>54</v>
      </c>
      <c r="L1107" t="s">
        <v>44</v>
      </c>
      <c r="M1107" s="5">
        <v>1000</v>
      </c>
      <c r="N1107" s="5">
        <v>0</v>
      </c>
      <c r="O1107" s="5">
        <f t="shared" si="68"/>
        <v>1000</v>
      </c>
      <c r="P1107" s="5">
        <v>0</v>
      </c>
      <c r="Q1107" s="5">
        <f t="shared" si="69"/>
        <v>1000</v>
      </c>
      <c r="R1107" s="5">
        <v>0</v>
      </c>
      <c r="S1107" s="5">
        <v>182.5</v>
      </c>
      <c r="T1107" s="5">
        <v>0</v>
      </c>
      <c r="U1107" s="5">
        <f t="shared" si="70"/>
        <v>817.5</v>
      </c>
      <c r="V1107" s="5">
        <f t="shared" si="71"/>
        <v>1000</v>
      </c>
      <c r="W1107" s="5">
        <v>817.5</v>
      </c>
      <c r="X1107" t="s">
        <v>441</v>
      </c>
    </row>
    <row r="1108" spans="1:24" x14ac:dyDescent="0.2">
      <c r="A1108" t="s">
        <v>0</v>
      </c>
      <c r="B1108" t="s">
        <v>1</v>
      </c>
      <c r="C1108" t="s">
        <v>418</v>
      </c>
      <c r="D1108" t="s">
        <v>419</v>
      </c>
      <c r="E1108" t="s">
        <v>420</v>
      </c>
      <c r="F1108" t="s">
        <v>421</v>
      </c>
      <c r="G1108" t="s">
        <v>422</v>
      </c>
      <c r="H1108" t="s">
        <v>7</v>
      </c>
      <c r="I1108" t="s">
        <v>41</v>
      </c>
      <c r="J1108" t="s">
        <v>42</v>
      </c>
      <c r="K1108" t="s">
        <v>442</v>
      </c>
      <c r="L1108" t="s">
        <v>44</v>
      </c>
      <c r="M1108" s="5">
        <v>5400</v>
      </c>
      <c r="N1108" s="5">
        <v>-4343.08</v>
      </c>
      <c r="O1108" s="5">
        <f t="shared" si="68"/>
        <v>1056.92</v>
      </c>
      <c r="P1108" s="5">
        <v>0</v>
      </c>
      <c r="Q1108" s="5">
        <f t="shared" si="69"/>
        <v>1056.92</v>
      </c>
      <c r="R1108" s="5">
        <v>0</v>
      </c>
      <c r="S1108" s="5">
        <v>0</v>
      </c>
      <c r="T1108" s="5">
        <v>0</v>
      </c>
      <c r="U1108" s="5">
        <f t="shared" si="70"/>
        <v>1056.92</v>
      </c>
      <c r="V1108" s="5">
        <f t="shared" si="71"/>
        <v>1056.92</v>
      </c>
      <c r="W1108" s="5">
        <v>1056.92</v>
      </c>
      <c r="X1108" t="s">
        <v>443</v>
      </c>
    </row>
    <row r="1109" spans="1:24" x14ac:dyDescent="0.2">
      <c r="A1109" t="s">
        <v>0</v>
      </c>
      <c r="B1109" t="s">
        <v>1</v>
      </c>
      <c r="C1109" t="s">
        <v>418</v>
      </c>
      <c r="D1109" t="s">
        <v>419</v>
      </c>
      <c r="E1109" t="s">
        <v>420</v>
      </c>
      <c r="F1109" t="s">
        <v>421</v>
      </c>
      <c r="G1109" t="s">
        <v>422</v>
      </c>
      <c r="H1109" t="s">
        <v>7</v>
      </c>
      <c r="I1109" t="s">
        <v>41</v>
      </c>
      <c r="J1109" t="s">
        <v>42</v>
      </c>
      <c r="K1109" t="s">
        <v>64</v>
      </c>
      <c r="L1109" t="s">
        <v>44</v>
      </c>
      <c r="M1109" s="5">
        <v>7500</v>
      </c>
      <c r="N1109" s="5">
        <v>-948</v>
      </c>
      <c r="O1109" s="5">
        <f t="shared" si="68"/>
        <v>6552</v>
      </c>
      <c r="P1109" s="5">
        <v>0</v>
      </c>
      <c r="Q1109" s="5">
        <f t="shared" si="69"/>
        <v>6552</v>
      </c>
      <c r="R1109" s="5">
        <v>0</v>
      </c>
      <c r="S1109" s="5">
        <v>6552</v>
      </c>
      <c r="T1109" s="5">
        <v>0</v>
      </c>
      <c r="U1109" s="5">
        <f t="shared" si="70"/>
        <v>0</v>
      </c>
      <c r="V1109" s="5">
        <f t="shared" si="71"/>
        <v>6552</v>
      </c>
      <c r="W1109" s="5">
        <v>0</v>
      </c>
      <c r="X1109" t="s">
        <v>444</v>
      </c>
    </row>
    <row r="1110" spans="1:24" x14ac:dyDescent="0.2">
      <c r="A1110" t="s">
        <v>0</v>
      </c>
      <c r="B1110" t="s">
        <v>1</v>
      </c>
      <c r="C1110" t="s">
        <v>418</v>
      </c>
      <c r="D1110" t="s">
        <v>419</v>
      </c>
      <c r="E1110" t="s">
        <v>420</v>
      </c>
      <c r="F1110" t="s">
        <v>421</v>
      </c>
      <c r="G1110" t="s">
        <v>422</v>
      </c>
      <c r="H1110" t="s">
        <v>7</v>
      </c>
      <c r="I1110" t="s">
        <v>41</v>
      </c>
      <c r="J1110" t="s">
        <v>42</v>
      </c>
      <c r="K1110" t="s">
        <v>66</v>
      </c>
      <c r="L1110" t="s">
        <v>44</v>
      </c>
      <c r="M1110" s="5">
        <v>7500</v>
      </c>
      <c r="N1110" s="5">
        <v>0</v>
      </c>
      <c r="O1110" s="5">
        <f t="shared" si="68"/>
        <v>7500</v>
      </c>
      <c r="P1110" s="5">
        <v>0</v>
      </c>
      <c r="Q1110" s="5">
        <f t="shared" si="69"/>
        <v>7500</v>
      </c>
      <c r="R1110" s="5">
        <v>7175</v>
      </c>
      <c r="S1110" s="5">
        <v>323.69</v>
      </c>
      <c r="T1110" s="5">
        <v>323.69</v>
      </c>
      <c r="U1110" s="5">
        <f t="shared" si="70"/>
        <v>7176.31</v>
      </c>
      <c r="V1110" s="5">
        <f t="shared" si="71"/>
        <v>7176.31</v>
      </c>
      <c r="W1110" s="5">
        <v>1.31</v>
      </c>
      <c r="X1110" t="s">
        <v>445</v>
      </c>
    </row>
    <row r="1111" spans="1:24" x14ac:dyDescent="0.2">
      <c r="A1111" t="s">
        <v>0</v>
      </c>
      <c r="B1111" t="s">
        <v>1</v>
      </c>
      <c r="C1111" t="s">
        <v>418</v>
      </c>
      <c r="D1111" t="s">
        <v>419</v>
      </c>
      <c r="E1111" t="s">
        <v>420</v>
      </c>
      <c r="F1111" t="s">
        <v>421</v>
      </c>
      <c r="G1111" t="s">
        <v>422</v>
      </c>
      <c r="H1111" t="s">
        <v>7</v>
      </c>
      <c r="I1111" t="s">
        <v>41</v>
      </c>
      <c r="J1111" t="s">
        <v>42</v>
      </c>
      <c r="K1111" t="s">
        <v>446</v>
      </c>
      <c r="L1111" t="s">
        <v>44</v>
      </c>
      <c r="M1111" s="5">
        <v>500</v>
      </c>
      <c r="N1111" s="5">
        <v>-500</v>
      </c>
      <c r="O1111" s="5">
        <f t="shared" si="68"/>
        <v>0</v>
      </c>
      <c r="P1111" s="5">
        <v>0</v>
      </c>
      <c r="Q1111" s="5">
        <f t="shared" si="69"/>
        <v>0</v>
      </c>
      <c r="R1111" s="5">
        <v>0</v>
      </c>
      <c r="S1111" s="5">
        <v>0</v>
      </c>
      <c r="T1111" s="5">
        <v>0</v>
      </c>
      <c r="U1111" s="5">
        <f t="shared" si="70"/>
        <v>0</v>
      </c>
      <c r="V1111" s="5">
        <f t="shared" si="71"/>
        <v>0</v>
      </c>
      <c r="W1111" s="5">
        <v>0</v>
      </c>
      <c r="X1111" t="s">
        <v>447</v>
      </c>
    </row>
    <row r="1112" spans="1:24" x14ac:dyDescent="0.2">
      <c r="A1112" t="s">
        <v>0</v>
      </c>
      <c r="B1112" t="s">
        <v>1</v>
      </c>
      <c r="C1112" t="s">
        <v>418</v>
      </c>
      <c r="D1112" t="s">
        <v>419</v>
      </c>
      <c r="E1112" t="s">
        <v>420</v>
      </c>
      <c r="F1112" t="s">
        <v>421</v>
      </c>
      <c r="G1112" t="s">
        <v>422</v>
      </c>
      <c r="H1112" t="s">
        <v>7</v>
      </c>
      <c r="I1112" t="s">
        <v>41</v>
      </c>
      <c r="J1112" t="s">
        <v>42</v>
      </c>
      <c r="K1112" t="s">
        <v>70</v>
      </c>
      <c r="L1112" t="s">
        <v>44</v>
      </c>
      <c r="M1112" s="5">
        <v>8500</v>
      </c>
      <c r="N1112" s="5">
        <v>0</v>
      </c>
      <c r="O1112" s="5">
        <f t="shared" si="68"/>
        <v>8500</v>
      </c>
      <c r="P1112" s="5">
        <v>0</v>
      </c>
      <c r="Q1112" s="5">
        <f t="shared" si="69"/>
        <v>8500</v>
      </c>
      <c r="R1112" s="5">
        <v>0</v>
      </c>
      <c r="S1112" s="5">
        <v>44.8</v>
      </c>
      <c r="T1112" s="5">
        <v>44.8</v>
      </c>
      <c r="U1112" s="5">
        <f t="shared" si="70"/>
        <v>8455.2000000000007</v>
      </c>
      <c r="V1112" s="5">
        <f t="shared" si="71"/>
        <v>8455.2000000000007</v>
      </c>
      <c r="W1112" s="5">
        <v>8455.2000000000007</v>
      </c>
      <c r="X1112" t="s">
        <v>448</v>
      </c>
    </row>
    <row r="1113" spans="1:24" x14ac:dyDescent="0.2">
      <c r="A1113" t="s">
        <v>0</v>
      </c>
      <c r="B1113" t="s">
        <v>1</v>
      </c>
      <c r="C1113" t="s">
        <v>418</v>
      </c>
      <c r="D1113" t="s">
        <v>419</v>
      </c>
      <c r="E1113" t="s">
        <v>420</v>
      </c>
      <c r="F1113" t="s">
        <v>421</v>
      </c>
      <c r="G1113" t="s">
        <v>422</v>
      </c>
      <c r="H1113" t="s">
        <v>7</v>
      </c>
      <c r="I1113" t="s">
        <v>41</v>
      </c>
      <c r="J1113" t="s">
        <v>42</v>
      </c>
      <c r="K1113" t="s">
        <v>280</v>
      </c>
      <c r="L1113" t="s">
        <v>44</v>
      </c>
      <c r="M1113" s="5">
        <v>0</v>
      </c>
      <c r="N1113" s="5">
        <v>200</v>
      </c>
      <c r="O1113" s="5">
        <f t="shared" si="68"/>
        <v>200</v>
      </c>
      <c r="P1113" s="5">
        <v>0</v>
      </c>
      <c r="Q1113" s="5">
        <f t="shared" si="69"/>
        <v>200</v>
      </c>
      <c r="R1113" s="5">
        <v>0</v>
      </c>
      <c r="S1113" s="5">
        <v>0</v>
      </c>
      <c r="T1113" s="5">
        <v>0</v>
      </c>
      <c r="U1113" s="5">
        <f t="shared" si="70"/>
        <v>200</v>
      </c>
      <c r="V1113" s="5">
        <f t="shared" si="71"/>
        <v>200</v>
      </c>
      <c r="W1113" s="5">
        <v>200</v>
      </c>
      <c r="X1113" t="s">
        <v>449</v>
      </c>
    </row>
    <row r="1114" spans="1:24" x14ac:dyDescent="0.2">
      <c r="A1114" t="s">
        <v>0</v>
      </c>
      <c r="B1114" t="s">
        <v>1</v>
      </c>
      <c r="C1114" t="s">
        <v>418</v>
      </c>
      <c r="D1114" t="s">
        <v>419</v>
      </c>
      <c r="E1114" t="s">
        <v>420</v>
      </c>
      <c r="F1114" t="s">
        <v>421</v>
      </c>
      <c r="G1114" t="s">
        <v>422</v>
      </c>
      <c r="H1114" t="s">
        <v>7</v>
      </c>
      <c r="I1114" t="s">
        <v>41</v>
      </c>
      <c r="J1114" t="s">
        <v>42</v>
      </c>
      <c r="K1114" t="s">
        <v>74</v>
      </c>
      <c r="L1114" t="s">
        <v>44</v>
      </c>
      <c r="M1114" s="5">
        <v>2000</v>
      </c>
      <c r="N1114" s="5">
        <v>5328</v>
      </c>
      <c r="O1114" s="5">
        <f t="shared" si="68"/>
        <v>7328</v>
      </c>
      <c r="P1114" s="5">
        <v>0</v>
      </c>
      <c r="Q1114" s="5">
        <f t="shared" si="69"/>
        <v>7328</v>
      </c>
      <c r="R1114" s="5">
        <v>0.06</v>
      </c>
      <c r="S1114" s="5">
        <v>7327.51</v>
      </c>
      <c r="T1114" s="5">
        <v>3412.29</v>
      </c>
      <c r="U1114" s="5">
        <f t="shared" si="70"/>
        <v>0.48999999999978172</v>
      </c>
      <c r="V1114" s="5">
        <f t="shared" si="71"/>
        <v>3915.71</v>
      </c>
      <c r="W1114" s="5">
        <v>0.43</v>
      </c>
      <c r="X1114" t="s">
        <v>450</v>
      </c>
    </row>
    <row r="1115" spans="1:24" x14ac:dyDescent="0.2">
      <c r="A1115" t="s">
        <v>0</v>
      </c>
      <c r="B1115" t="s">
        <v>1</v>
      </c>
      <c r="C1115" t="s">
        <v>418</v>
      </c>
      <c r="D1115" t="s">
        <v>419</v>
      </c>
      <c r="E1115" t="s">
        <v>420</v>
      </c>
      <c r="F1115" t="s">
        <v>421</v>
      </c>
      <c r="G1115" t="s">
        <v>422</v>
      </c>
      <c r="H1115" t="s">
        <v>7</v>
      </c>
      <c r="I1115" t="s">
        <v>41</v>
      </c>
      <c r="J1115" t="s">
        <v>42</v>
      </c>
      <c r="K1115" t="s">
        <v>76</v>
      </c>
      <c r="L1115" t="s">
        <v>44</v>
      </c>
      <c r="M1115" s="5">
        <v>1000</v>
      </c>
      <c r="N1115" s="5">
        <v>0</v>
      </c>
      <c r="O1115" s="5">
        <f t="shared" si="68"/>
        <v>1000</v>
      </c>
      <c r="P1115" s="5">
        <v>0</v>
      </c>
      <c r="Q1115" s="5">
        <f t="shared" si="69"/>
        <v>1000</v>
      </c>
      <c r="R1115" s="5">
        <v>0</v>
      </c>
      <c r="S1115" s="5">
        <v>0</v>
      </c>
      <c r="T1115" s="5">
        <v>0</v>
      </c>
      <c r="U1115" s="5">
        <f t="shared" si="70"/>
        <v>1000</v>
      </c>
      <c r="V1115" s="5">
        <f t="shared" si="71"/>
        <v>1000</v>
      </c>
      <c r="W1115" s="5">
        <v>1000</v>
      </c>
      <c r="X1115" t="s">
        <v>451</v>
      </c>
    </row>
    <row r="1116" spans="1:24" x14ac:dyDescent="0.2">
      <c r="A1116" t="s">
        <v>0</v>
      </c>
      <c r="B1116" t="s">
        <v>1</v>
      </c>
      <c r="C1116" t="s">
        <v>418</v>
      </c>
      <c r="D1116" t="s">
        <v>419</v>
      </c>
      <c r="E1116" t="s">
        <v>420</v>
      </c>
      <c r="F1116" t="s">
        <v>421</v>
      </c>
      <c r="G1116" t="s">
        <v>422</v>
      </c>
      <c r="H1116" t="s">
        <v>7</v>
      </c>
      <c r="I1116" t="s">
        <v>41</v>
      </c>
      <c r="J1116" t="s">
        <v>42</v>
      </c>
      <c r="K1116" t="s">
        <v>78</v>
      </c>
      <c r="L1116" t="s">
        <v>44</v>
      </c>
      <c r="M1116" s="5">
        <v>1000</v>
      </c>
      <c r="N1116" s="5">
        <v>6500</v>
      </c>
      <c r="O1116" s="5">
        <f t="shared" si="68"/>
        <v>7500</v>
      </c>
      <c r="P1116" s="5">
        <v>0</v>
      </c>
      <c r="Q1116" s="5">
        <f t="shared" si="69"/>
        <v>7500</v>
      </c>
      <c r="R1116" s="5">
        <v>5777.89</v>
      </c>
      <c r="S1116" s="5">
        <v>1722.11</v>
      </c>
      <c r="T1116" s="5">
        <v>1722.11</v>
      </c>
      <c r="U1116" s="5">
        <f t="shared" si="70"/>
        <v>5777.89</v>
      </c>
      <c r="V1116" s="5">
        <f t="shared" si="71"/>
        <v>5777.89</v>
      </c>
      <c r="W1116" s="5">
        <v>0</v>
      </c>
      <c r="X1116" t="s">
        <v>452</v>
      </c>
    </row>
    <row r="1117" spans="1:24" x14ac:dyDescent="0.2">
      <c r="A1117" t="s">
        <v>0</v>
      </c>
      <c r="B1117" t="s">
        <v>1</v>
      </c>
      <c r="C1117" t="s">
        <v>418</v>
      </c>
      <c r="D1117" t="s">
        <v>419</v>
      </c>
      <c r="E1117" t="s">
        <v>420</v>
      </c>
      <c r="F1117" t="s">
        <v>421</v>
      </c>
      <c r="G1117" t="s">
        <v>422</v>
      </c>
      <c r="H1117" t="s">
        <v>7</v>
      </c>
      <c r="I1117" t="s">
        <v>41</v>
      </c>
      <c r="J1117" t="s">
        <v>42</v>
      </c>
      <c r="K1117" t="s">
        <v>82</v>
      </c>
      <c r="L1117" t="s">
        <v>44</v>
      </c>
      <c r="M1117" s="5">
        <v>10000</v>
      </c>
      <c r="N1117" s="5">
        <v>0</v>
      </c>
      <c r="O1117" s="5">
        <f t="shared" si="68"/>
        <v>10000</v>
      </c>
      <c r="P1117" s="5">
        <v>0</v>
      </c>
      <c r="Q1117" s="5">
        <f t="shared" si="69"/>
        <v>10000</v>
      </c>
      <c r="R1117" s="5">
        <v>7917.06</v>
      </c>
      <c r="S1117" s="5">
        <v>0</v>
      </c>
      <c r="T1117" s="5">
        <v>0</v>
      </c>
      <c r="U1117" s="5">
        <f t="shared" si="70"/>
        <v>10000</v>
      </c>
      <c r="V1117" s="5">
        <f t="shared" si="71"/>
        <v>10000</v>
      </c>
      <c r="W1117" s="5">
        <v>2082.94</v>
      </c>
      <c r="X1117" t="s">
        <v>453</v>
      </c>
    </row>
    <row r="1118" spans="1:24" x14ac:dyDescent="0.2">
      <c r="A1118" t="s">
        <v>0</v>
      </c>
      <c r="B1118" t="s">
        <v>1</v>
      </c>
      <c r="C1118" t="s">
        <v>418</v>
      </c>
      <c r="D1118" t="s">
        <v>419</v>
      </c>
      <c r="E1118" t="s">
        <v>420</v>
      </c>
      <c r="F1118" t="s">
        <v>421</v>
      </c>
      <c r="G1118" t="s">
        <v>422</v>
      </c>
      <c r="H1118" t="s">
        <v>7</v>
      </c>
      <c r="I1118" t="s">
        <v>41</v>
      </c>
      <c r="J1118" t="s">
        <v>42</v>
      </c>
      <c r="K1118" t="s">
        <v>84</v>
      </c>
      <c r="L1118" t="s">
        <v>44</v>
      </c>
      <c r="M1118" s="5">
        <v>0</v>
      </c>
      <c r="N1118" s="5">
        <v>1000</v>
      </c>
      <c r="O1118" s="5">
        <f t="shared" si="68"/>
        <v>1000</v>
      </c>
      <c r="P1118" s="5">
        <v>0</v>
      </c>
      <c r="Q1118" s="5">
        <f t="shared" si="69"/>
        <v>1000</v>
      </c>
      <c r="R1118" s="5">
        <v>0</v>
      </c>
      <c r="S1118" s="5">
        <v>0</v>
      </c>
      <c r="T1118" s="5">
        <v>0</v>
      </c>
      <c r="U1118" s="5">
        <f t="shared" si="70"/>
        <v>1000</v>
      </c>
      <c r="V1118" s="5">
        <f t="shared" si="71"/>
        <v>1000</v>
      </c>
      <c r="W1118" s="5">
        <v>1000</v>
      </c>
      <c r="X1118" t="s">
        <v>454</v>
      </c>
    </row>
    <row r="1119" spans="1:24" x14ac:dyDescent="0.2">
      <c r="A1119" t="s">
        <v>0</v>
      </c>
      <c r="B1119" t="s">
        <v>1</v>
      </c>
      <c r="C1119" t="s">
        <v>418</v>
      </c>
      <c r="D1119" t="s">
        <v>419</v>
      </c>
      <c r="E1119" t="s">
        <v>420</v>
      </c>
      <c r="F1119" t="s">
        <v>421</v>
      </c>
      <c r="G1119" t="s">
        <v>422</v>
      </c>
      <c r="H1119" t="s">
        <v>7</v>
      </c>
      <c r="I1119" t="s">
        <v>41</v>
      </c>
      <c r="J1119" t="s">
        <v>42</v>
      </c>
      <c r="K1119" t="s">
        <v>86</v>
      </c>
      <c r="L1119" t="s">
        <v>44</v>
      </c>
      <c r="M1119" s="5">
        <v>7500</v>
      </c>
      <c r="N1119" s="5">
        <v>-7500</v>
      </c>
      <c r="O1119" s="5">
        <f t="shared" si="68"/>
        <v>0</v>
      </c>
      <c r="P1119" s="5">
        <v>0</v>
      </c>
      <c r="Q1119" s="5">
        <f t="shared" si="69"/>
        <v>0</v>
      </c>
      <c r="R1119" s="5">
        <v>0</v>
      </c>
      <c r="S1119" s="5">
        <v>0</v>
      </c>
      <c r="T1119" s="5">
        <v>0</v>
      </c>
      <c r="U1119" s="5">
        <f t="shared" si="70"/>
        <v>0</v>
      </c>
      <c r="V1119" s="5">
        <f t="shared" si="71"/>
        <v>0</v>
      </c>
      <c r="W1119" s="5">
        <v>0</v>
      </c>
      <c r="X1119" t="s">
        <v>455</v>
      </c>
    </row>
    <row r="1120" spans="1:24" x14ac:dyDescent="0.2">
      <c r="A1120" t="s">
        <v>0</v>
      </c>
      <c r="B1120" t="s">
        <v>1</v>
      </c>
      <c r="C1120" t="s">
        <v>418</v>
      </c>
      <c r="D1120" t="s">
        <v>419</v>
      </c>
      <c r="E1120" t="s">
        <v>420</v>
      </c>
      <c r="F1120" t="s">
        <v>421</v>
      </c>
      <c r="G1120" t="s">
        <v>422</v>
      </c>
      <c r="H1120" t="s">
        <v>7</v>
      </c>
      <c r="I1120" t="s">
        <v>41</v>
      </c>
      <c r="J1120" t="s">
        <v>42</v>
      </c>
      <c r="K1120" t="s">
        <v>456</v>
      </c>
      <c r="L1120" t="s">
        <v>44</v>
      </c>
      <c r="M1120" s="5">
        <v>0</v>
      </c>
      <c r="N1120" s="5">
        <v>1015.08</v>
      </c>
      <c r="O1120" s="5">
        <f t="shared" si="68"/>
        <v>1015.08</v>
      </c>
      <c r="P1120" s="5">
        <v>0</v>
      </c>
      <c r="Q1120" s="5">
        <f t="shared" si="69"/>
        <v>1015.08</v>
      </c>
      <c r="R1120" s="5">
        <v>1015.08</v>
      </c>
      <c r="S1120" s="5">
        <v>0</v>
      </c>
      <c r="T1120" s="5">
        <v>0</v>
      </c>
      <c r="U1120" s="5">
        <f t="shared" si="70"/>
        <v>1015.08</v>
      </c>
      <c r="V1120" s="5">
        <f t="shared" si="71"/>
        <v>1015.08</v>
      </c>
      <c r="W1120" s="5">
        <v>0</v>
      </c>
      <c r="X1120" t="s">
        <v>457</v>
      </c>
    </row>
    <row r="1121" spans="1:24" x14ac:dyDescent="0.2">
      <c r="A1121" t="s">
        <v>0</v>
      </c>
      <c r="B1121" t="s">
        <v>1</v>
      </c>
      <c r="C1121" t="s">
        <v>418</v>
      </c>
      <c r="D1121" t="s">
        <v>419</v>
      </c>
      <c r="E1121" t="s">
        <v>420</v>
      </c>
      <c r="F1121" t="s">
        <v>421</v>
      </c>
      <c r="G1121" t="s">
        <v>422</v>
      </c>
      <c r="H1121" t="s">
        <v>7</v>
      </c>
      <c r="I1121" t="s">
        <v>41</v>
      </c>
      <c r="J1121" t="s">
        <v>90</v>
      </c>
      <c r="K1121" t="s">
        <v>91</v>
      </c>
      <c r="L1121" t="s">
        <v>44</v>
      </c>
      <c r="M1121" s="5">
        <v>2000</v>
      </c>
      <c r="N1121" s="5">
        <v>0</v>
      </c>
      <c r="O1121" s="5">
        <f t="shared" si="68"/>
        <v>2000</v>
      </c>
      <c r="P1121" s="5">
        <v>0</v>
      </c>
      <c r="Q1121" s="5">
        <f t="shared" si="69"/>
        <v>2000</v>
      </c>
      <c r="R1121" s="5">
        <v>0</v>
      </c>
      <c r="S1121" s="5">
        <v>0</v>
      </c>
      <c r="T1121" s="5">
        <v>0</v>
      </c>
      <c r="U1121" s="5">
        <f t="shared" si="70"/>
        <v>2000</v>
      </c>
      <c r="V1121" s="5">
        <f t="shared" si="71"/>
        <v>2000</v>
      </c>
      <c r="W1121" s="5">
        <v>2000</v>
      </c>
      <c r="X1121" t="s">
        <v>458</v>
      </c>
    </row>
    <row r="1122" spans="1:24" x14ac:dyDescent="0.2">
      <c r="A1122" t="s">
        <v>0</v>
      </c>
      <c r="B1122" t="s">
        <v>1</v>
      </c>
      <c r="C1122" t="s">
        <v>418</v>
      </c>
      <c r="D1122" t="s">
        <v>419</v>
      </c>
      <c r="E1122" t="s">
        <v>420</v>
      </c>
      <c r="F1122" t="s">
        <v>421</v>
      </c>
      <c r="G1122" t="s">
        <v>422</v>
      </c>
      <c r="H1122" t="s">
        <v>7</v>
      </c>
      <c r="I1122" t="s">
        <v>41</v>
      </c>
      <c r="J1122" t="s">
        <v>90</v>
      </c>
      <c r="K1122" t="s">
        <v>310</v>
      </c>
      <c r="L1122" t="s">
        <v>44</v>
      </c>
      <c r="M1122" s="5">
        <v>4000</v>
      </c>
      <c r="N1122" s="5">
        <v>-4000</v>
      </c>
      <c r="O1122" s="5">
        <f t="shared" si="68"/>
        <v>0</v>
      </c>
      <c r="P1122" s="5">
        <v>0</v>
      </c>
      <c r="Q1122" s="5">
        <f t="shared" si="69"/>
        <v>0</v>
      </c>
      <c r="R1122" s="5">
        <v>0</v>
      </c>
      <c r="S1122" s="5">
        <v>0</v>
      </c>
      <c r="T1122" s="5">
        <v>0</v>
      </c>
      <c r="U1122" s="5">
        <f t="shared" si="70"/>
        <v>0</v>
      </c>
      <c r="V1122" s="5">
        <f t="shared" si="71"/>
        <v>0</v>
      </c>
      <c r="W1122" s="5">
        <v>0</v>
      </c>
      <c r="X1122" t="s">
        <v>459</v>
      </c>
    </row>
    <row r="1123" spans="1:24" x14ac:dyDescent="0.2">
      <c r="A1123" t="s">
        <v>184</v>
      </c>
      <c r="B1123" t="s">
        <v>185</v>
      </c>
      <c r="C1123" t="s">
        <v>418</v>
      </c>
      <c r="D1123" t="s">
        <v>419</v>
      </c>
      <c r="E1123" t="s">
        <v>420</v>
      </c>
      <c r="F1123" t="s">
        <v>421</v>
      </c>
      <c r="G1123" t="s">
        <v>422</v>
      </c>
      <c r="H1123" t="s">
        <v>460</v>
      </c>
      <c r="I1123" t="s">
        <v>461</v>
      </c>
      <c r="J1123" t="s">
        <v>121</v>
      </c>
      <c r="K1123" t="s">
        <v>351</v>
      </c>
      <c r="L1123" t="s">
        <v>44</v>
      </c>
      <c r="M1123" s="5">
        <v>0</v>
      </c>
      <c r="N1123" s="5">
        <v>0</v>
      </c>
      <c r="O1123" s="5">
        <f t="shared" si="68"/>
        <v>0</v>
      </c>
      <c r="P1123" s="5">
        <v>4188</v>
      </c>
      <c r="Q1123" s="5">
        <f t="shared" si="69"/>
        <v>4188</v>
      </c>
      <c r="R1123" s="5">
        <v>0</v>
      </c>
      <c r="S1123" s="5">
        <v>0</v>
      </c>
      <c r="T1123" s="5">
        <v>0</v>
      </c>
      <c r="U1123" s="5">
        <f t="shared" si="70"/>
        <v>0</v>
      </c>
      <c r="V1123" s="5">
        <f t="shared" si="71"/>
        <v>0</v>
      </c>
      <c r="W1123" s="5">
        <v>4188</v>
      </c>
      <c r="X1123" t="s">
        <v>462</v>
      </c>
    </row>
    <row r="1124" spans="1:24" x14ac:dyDescent="0.2">
      <c r="A1124" t="s">
        <v>184</v>
      </c>
      <c r="B1124" t="s">
        <v>185</v>
      </c>
      <c r="C1124" t="s">
        <v>418</v>
      </c>
      <c r="D1124" t="s">
        <v>419</v>
      </c>
      <c r="E1124" t="s">
        <v>420</v>
      </c>
      <c r="F1124" t="s">
        <v>421</v>
      </c>
      <c r="G1124" t="s">
        <v>422</v>
      </c>
      <c r="H1124" t="s">
        <v>460</v>
      </c>
      <c r="I1124" t="s">
        <v>463</v>
      </c>
      <c r="J1124" t="s">
        <v>121</v>
      </c>
      <c r="K1124" t="s">
        <v>357</v>
      </c>
      <c r="L1124" t="s">
        <v>44</v>
      </c>
      <c r="M1124" s="5">
        <v>0</v>
      </c>
      <c r="N1124" s="5">
        <v>5000</v>
      </c>
      <c r="O1124" s="5">
        <f t="shared" si="68"/>
        <v>5000</v>
      </c>
      <c r="P1124" s="5">
        <v>4032</v>
      </c>
      <c r="Q1124" s="5">
        <f t="shared" si="69"/>
        <v>9032</v>
      </c>
      <c r="R1124" s="5">
        <v>0</v>
      </c>
      <c r="S1124" s="5">
        <v>4790.24</v>
      </c>
      <c r="T1124" s="5">
        <v>3320.06</v>
      </c>
      <c r="U1124" s="5">
        <f t="shared" si="70"/>
        <v>209.76000000000022</v>
      </c>
      <c r="V1124" s="5">
        <f t="shared" si="71"/>
        <v>1679.94</v>
      </c>
      <c r="W1124" s="5">
        <v>4241.76</v>
      </c>
      <c r="X1124" t="s">
        <v>464</v>
      </c>
    </row>
    <row r="1125" spans="1:24" x14ac:dyDescent="0.2">
      <c r="A1125" t="s">
        <v>184</v>
      </c>
      <c r="B1125" t="s">
        <v>185</v>
      </c>
      <c r="C1125" t="s">
        <v>418</v>
      </c>
      <c r="D1125" t="s">
        <v>419</v>
      </c>
      <c r="E1125" t="s">
        <v>420</v>
      </c>
      <c r="F1125" t="s">
        <v>421</v>
      </c>
      <c r="G1125" t="s">
        <v>422</v>
      </c>
      <c r="H1125" t="s">
        <v>460</v>
      </c>
      <c r="I1125" t="s">
        <v>463</v>
      </c>
      <c r="J1125" t="s">
        <v>121</v>
      </c>
      <c r="K1125" t="s">
        <v>465</v>
      </c>
      <c r="L1125" t="s">
        <v>44</v>
      </c>
      <c r="M1125" s="5">
        <v>255000</v>
      </c>
      <c r="N1125" s="5">
        <v>0</v>
      </c>
      <c r="O1125" s="5">
        <f t="shared" si="68"/>
        <v>255000</v>
      </c>
      <c r="P1125" s="5">
        <v>-75000</v>
      </c>
      <c r="Q1125" s="5">
        <f t="shared" si="69"/>
        <v>180000</v>
      </c>
      <c r="R1125" s="5">
        <v>0</v>
      </c>
      <c r="S1125" s="5">
        <v>0</v>
      </c>
      <c r="T1125" s="5">
        <v>0</v>
      </c>
      <c r="U1125" s="5">
        <f t="shared" si="70"/>
        <v>255000</v>
      </c>
      <c r="V1125" s="5">
        <f t="shared" si="71"/>
        <v>255000</v>
      </c>
      <c r="W1125" s="5">
        <v>180000</v>
      </c>
      <c r="X1125" t="s">
        <v>466</v>
      </c>
    </row>
    <row r="1126" spans="1:24" x14ac:dyDescent="0.2">
      <c r="A1126" t="s">
        <v>184</v>
      </c>
      <c r="B1126" t="s">
        <v>185</v>
      </c>
      <c r="C1126" t="s">
        <v>418</v>
      </c>
      <c r="D1126" t="s">
        <v>419</v>
      </c>
      <c r="E1126" t="s">
        <v>420</v>
      </c>
      <c r="F1126" t="s">
        <v>421</v>
      </c>
      <c r="G1126" t="s">
        <v>422</v>
      </c>
      <c r="H1126" t="s">
        <v>460</v>
      </c>
      <c r="I1126" t="s">
        <v>463</v>
      </c>
      <c r="J1126" t="s">
        <v>121</v>
      </c>
      <c r="K1126" t="s">
        <v>467</v>
      </c>
      <c r="L1126" t="s">
        <v>44</v>
      </c>
      <c r="M1126" s="5">
        <v>15000</v>
      </c>
      <c r="N1126" s="5">
        <v>0</v>
      </c>
      <c r="O1126" s="5">
        <f t="shared" si="68"/>
        <v>15000</v>
      </c>
      <c r="P1126" s="5">
        <v>-15000</v>
      </c>
      <c r="Q1126" s="5">
        <f t="shared" si="69"/>
        <v>0</v>
      </c>
      <c r="R1126" s="5">
        <v>0</v>
      </c>
      <c r="S1126" s="5">
        <v>0</v>
      </c>
      <c r="T1126" s="5">
        <v>0</v>
      </c>
      <c r="U1126" s="5">
        <f t="shared" si="70"/>
        <v>15000</v>
      </c>
      <c r="V1126" s="5">
        <f t="shared" si="71"/>
        <v>15000</v>
      </c>
      <c r="W1126" s="5">
        <v>0</v>
      </c>
      <c r="X1126" t="s">
        <v>468</v>
      </c>
    </row>
    <row r="1127" spans="1:24" x14ac:dyDescent="0.2">
      <c r="A1127" t="s">
        <v>184</v>
      </c>
      <c r="B1127" t="s">
        <v>185</v>
      </c>
      <c r="C1127" t="s">
        <v>418</v>
      </c>
      <c r="D1127" t="s">
        <v>419</v>
      </c>
      <c r="E1127" t="s">
        <v>420</v>
      </c>
      <c r="F1127" t="s">
        <v>421</v>
      </c>
      <c r="G1127" t="s">
        <v>422</v>
      </c>
      <c r="H1127" t="s">
        <v>460</v>
      </c>
      <c r="I1127" t="s">
        <v>463</v>
      </c>
      <c r="J1127" t="s">
        <v>121</v>
      </c>
      <c r="K1127" t="s">
        <v>314</v>
      </c>
      <c r="L1127" t="s">
        <v>44</v>
      </c>
      <c r="M1127" s="5">
        <v>100000</v>
      </c>
      <c r="N1127" s="5">
        <v>-100000</v>
      </c>
      <c r="O1127" s="5">
        <f t="shared" si="68"/>
        <v>0</v>
      </c>
      <c r="P1127" s="5">
        <v>0</v>
      </c>
      <c r="Q1127" s="5">
        <f t="shared" si="69"/>
        <v>0</v>
      </c>
      <c r="R1127" s="5">
        <v>0</v>
      </c>
      <c r="S1127" s="5">
        <v>0</v>
      </c>
      <c r="T1127" s="5">
        <v>0</v>
      </c>
      <c r="U1127" s="5">
        <f t="shared" si="70"/>
        <v>0</v>
      </c>
      <c r="V1127" s="5">
        <f t="shared" si="71"/>
        <v>0</v>
      </c>
      <c r="W1127" s="5">
        <v>0</v>
      </c>
      <c r="X1127" t="s">
        <v>469</v>
      </c>
    </row>
    <row r="1128" spans="1:24" x14ac:dyDescent="0.2">
      <c r="A1128" t="s">
        <v>184</v>
      </c>
      <c r="B1128" t="s">
        <v>185</v>
      </c>
      <c r="C1128" t="s">
        <v>418</v>
      </c>
      <c r="D1128" t="s">
        <v>419</v>
      </c>
      <c r="E1128" t="s">
        <v>420</v>
      </c>
      <c r="F1128" t="s">
        <v>421</v>
      </c>
      <c r="G1128" t="s">
        <v>422</v>
      </c>
      <c r="H1128" t="s">
        <v>460</v>
      </c>
      <c r="I1128" t="s">
        <v>463</v>
      </c>
      <c r="J1128" t="s">
        <v>121</v>
      </c>
      <c r="K1128" t="s">
        <v>161</v>
      </c>
      <c r="L1128" t="s">
        <v>44</v>
      </c>
      <c r="M1128" s="5">
        <v>50000</v>
      </c>
      <c r="N1128" s="5">
        <v>0</v>
      </c>
      <c r="O1128" s="5">
        <f t="shared" si="68"/>
        <v>50000</v>
      </c>
      <c r="P1128" s="5">
        <v>0</v>
      </c>
      <c r="Q1128" s="5">
        <f t="shared" si="69"/>
        <v>50000</v>
      </c>
      <c r="R1128" s="5">
        <v>17663</v>
      </c>
      <c r="S1128" s="5">
        <v>0</v>
      </c>
      <c r="T1128" s="5">
        <v>0</v>
      </c>
      <c r="U1128" s="5">
        <f t="shared" si="70"/>
        <v>50000</v>
      </c>
      <c r="V1128" s="5">
        <f t="shared" si="71"/>
        <v>50000</v>
      </c>
      <c r="W1128" s="5">
        <v>32337</v>
      </c>
      <c r="X1128" t="s">
        <v>470</v>
      </c>
    </row>
    <row r="1129" spans="1:24" x14ac:dyDescent="0.2">
      <c r="A1129" t="s">
        <v>184</v>
      </c>
      <c r="B1129" t="s">
        <v>185</v>
      </c>
      <c r="C1129" t="s">
        <v>418</v>
      </c>
      <c r="D1129" t="s">
        <v>419</v>
      </c>
      <c r="E1129" t="s">
        <v>420</v>
      </c>
      <c r="F1129" t="s">
        <v>421</v>
      </c>
      <c r="G1129" t="s">
        <v>422</v>
      </c>
      <c r="H1129" t="s">
        <v>460</v>
      </c>
      <c r="I1129" t="s">
        <v>463</v>
      </c>
      <c r="J1129" t="s">
        <v>121</v>
      </c>
      <c r="K1129" t="s">
        <v>122</v>
      </c>
      <c r="L1129" t="s">
        <v>44</v>
      </c>
      <c r="M1129" s="5">
        <v>5000</v>
      </c>
      <c r="N1129" s="5">
        <v>0</v>
      </c>
      <c r="O1129" s="5">
        <f t="shared" si="68"/>
        <v>5000</v>
      </c>
      <c r="P1129" s="5">
        <v>0</v>
      </c>
      <c r="Q1129" s="5">
        <f t="shared" si="69"/>
        <v>5000</v>
      </c>
      <c r="R1129" s="5">
        <v>0</v>
      </c>
      <c r="S1129" s="5">
        <v>0</v>
      </c>
      <c r="T1129" s="5">
        <v>0</v>
      </c>
      <c r="U1129" s="5">
        <f t="shared" si="70"/>
        <v>5000</v>
      </c>
      <c r="V1129" s="5">
        <f t="shared" si="71"/>
        <v>5000</v>
      </c>
      <c r="W1129" s="5">
        <v>5000</v>
      </c>
      <c r="X1129" t="s">
        <v>471</v>
      </c>
    </row>
    <row r="1130" spans="1:24" x14ac:dyDescent="0.2">
      <c r="A1130" t="s">
        <v>184</v>
      </c>
      <c r="B1130" t="s">
        <v>185</v>
      </c>
      <c r="C1130" t="s">
        <v>418</v>
      </c>
      <c r="D1130" t="s">
        <v>419</v>
      </c>
      <c r="E1130" t="s">
        <v>420</v>
      </c>
      <c r="F1130" t="s">
        <v>421</v>
      </c>
      <c r="G1130" t="s">
        <v>422</v>
      </c>
      <c r="H1130" t="s">
        <v>460</v>
      </c>
      <c r="I1130" t="s">
        <v>463</v>
      </c>
      <c r="J1130" t="s">
        <v>121</v>
      </c>
      <c r="K1130" t="s">
        <v>351</v>
      </c>
      <c r="L1130" t="s">
        <v>44</v>
      </c>
      <c r="M1130" s="5">
        <v>134000</v>
      </c>
      <c r="N1130" s="5">
        <v>0</v>
      </c>
      <c r="O1130" s="5">
        <f t="shared" si="68"/>
        <v>134000</v>
      </c>
      <c r="P1130" s="5">
        <v>-134000</v>
      </c>
      <c r="Q1130" s="5">
        <f t="shared" si="69"/>
        <v>0</v>
      </c>
      <c r="R1130" s="5">
        <v>0</v>
      </c>
      <c r="S1130" s="5">
        <v>0</v>
      </c>
      <c r="T1130" s="5">
        <v>0</v>
      </c>
      <c r="U1130" s="5">
        <f t="shared" si="70"/>
        <v>134000</v>
      </c>
      <c r="V1130" s="5">
        <f t="shared" si="71"/>
        <v>134000</v>
      </c>
      <c r="W1130" s="5">
        <v>0</v>
      </c>
      <c r="X1130" t="s">
        <v>462</v>
      </c>
    </row>
    <row r="1131" spans="1:24" x14ac:dyDescent="0.2">
      <c r="A1131" t="s">
        <v>184</v>
      </c>
      <c r="B1131" t="s">
        <v>185</v>
      </c>
      <c r="C1131" t="s">
        <v>418</v>
      </c>
      <c r="D1131" t="s">
        <v>419</v>
      </c>
      <c r="E1131" t="s">
        <v>420</v>
      </c>
      <c r="F1131" t="s">
        <v>421</v>
      </c>
      <c r="G1131" t="s">
        <v>422</v>
      </c>
      <c r="H1131" t="s">
        <v>460</v>
      </c>
      <c r="I1131" t="s">
        <v>463</v>
      </c>
      <c r="J1131" t="s">
        <v>121</v>
      </c>
      <c r="K1131" t="s">
        <v>145</v>
      </c>
      <c r="L1131" t="s">
        <v>44</v>
      </c>
      <c r="M1131" s="5">
        <v>30000</v>
      </c>
      <c r="N1131" s="5">
        <v>0</v>
      </c>
      <c r="O1131" s="5">
        <f t="shared" si="68"/>
        <v>30000</v>
      </c>
      <c r="P1131" s="5">
        <v>-30000</v>
      </c>
      <c r="Q1131" s="5">
        <f t="shared" si="69"/>
        <v>0</v>
      </c>
      <c r="R1131" s="5">
        <v>0</v>
      </c>
      <c r="S1131" s="5">
        <v>0</v>
      </c>
      <c r="T1131" s="5">
        <v>0</v>
      </c>
      <c r="U1131" s="5">
        <f t="shared" si="70"/>
        <v>30000</v>
      </c>
      <c r="V1131" s="5">
        <f t="shared" si="71"/>
        <v>30000</v>
      </c>
      <c r="W1131" s="5">
        <v>0</v>
      </c>
      <c r="X1131" t="s">
        <v>472</v>
      </c>
    </row>
    <row r="1132" spans="1:24" x14ac:dyDescent="0.2">
      <c r="A1132" t="s">
        <v>184</v>
      </c>
      <c r="B1132" t="s">
        <v>185</v>
      </c>
      <c r="C1132" t="s">
        <v>418</v>
      </c>
      <c r="D1132" t="s">
        <v>419</v>
      </c>
      <c r="E1132" t="s">
        <v>420</v>
      </c>
      <c r="F1132" t="s">
        <v>421</v>
      </c>
      <c r="G1132" t="s">
        <v>422</v>
      </c>
      <c r="H1132" t="s">
        <v>460</v>
      </c>
      <c r="I1132" t="s">
        <v>463</v>
      </c>
      <c r="J1132" t="s">
        <v>121</v>
      </c>
      <c r="K1132" t="s">
        <v>473</v>
      </c>
      <c r="L1132" t="s">
        <v>44</v>
      </c>
      <c r="M1132" s="5">
        <v>0</v>
      </c>
      <c r="N1132" s="5">
        <v>0</v>
      </c>
      <c r="O1132" s="5">
        <f t="shared" si="68"/>
        <v>0</v>
      </c>
      <c r="P1132" s="5">
        <v>336</v>
      </c>
      <c r="Q1132" s="5">
        <f t="shared" si="69"/>
        <v>336</v>
      </c>
      <c r="R1132" s="5">
        <v>0</v>
      </c>
      <c r="S1132" s="5">
        <v>0</v>
      </c>
      <c r="T1132" s="5">
        <v>0</v>
      </c>
      <c r="U1132" s="5">
        <f t="shared" si="70"/>
        <v>0</v>
      </c>
      <c r="V1132" s="5">
        <f t="shared" si="71"/>
        <v>0</v>
      </c>
      <c r="W1132" s="5">
        <v>336</v>
      </c>
      <c r="X1132" t="s">
        <v>474</v>
      </c>
    </row>
    <row r="1133" spans="1:24" x14ac:dyDescent="0.2">
      <c r="A1133" t="s">
        <v>184</v>
      </c>
      <c r="B1133" t="s">
        <v>185</v>
      </c>
      <c r="C1133" t="s">
        <v>418</v>
      </c>
      <c r="D1133" t="s">
        <v>419</v>
      </c>
      <c r="E1133" t="s">
        <v>420</v>
      </c>
      <c r="F1133" t="s">
        <v>421</v>
      </c>
      <c r="G1133" t="s">
        <v>422</v>
      </c>
      <c r="H1133" t="s">
        <v>460</v>
      </c>
      <c r="I1133" t="s">
        <v>463</v>
      </c>
      <c r="J1133" t="s">
        <v>121</v>
      </c>
      <c r="K1133" t="s">
        <v>178</v>
      </c>
      <c r="L1133" t="s">
        <v>44</v>
      </c>
      <c r="M1133" s="5">
        <v>0</v>
      </c>
      <c r="N1133" s="5">
        <v>50000</v>
      </c>
      <c r="O1133" s="5">
        <f t="shared" si="68"/>
        <v>50000</v>
      </c>
      <c r="P1133" s="5">
        <v>-32000</v>
      </c>
      <c r="Q1133" s="5">
        <f t="shared" si="69"/>
        <v>18000</v>
      </c>
      <c r="R1133" s="5">
        <v>10574.51</v>
      </c>
      <c r="S1133" s="5">
        <v>7425.49</v>
      </c>
      <c r="T1133" s="5">
        <v>1504.61</v>
      </c>
      <c r="U1133" s="5">
        <f t="shared" si="70"/>
        <v>42574.51</v>
      </c>
      <c r="V1133" s="5">
        <f t="shared" si="71"/>
        <v>48495.39</v>
      </c>
      <c r="W1133" s="5">
        <v>0</v>
      </c>
      <c r="X1133" t="s">
        <v>475</v>
      </c>
    </row>
    <row r="1134" spans="1:24" x14ac:dyDescent="0.2">
      <c r="A1134" t="s">
        <v>184</v>
      </c>
      <c r="B1134" t="s">
        <v>185</v>
      </c>
      <c r="C1134" t="s">
        <v>418</v>
      </c>
      <c r="D1134" t="s">
        <v>419</v>
      </c>
      <c r="E1134" t="s">
        <v>420</v>
      </c>
      <c r="F1134" t="s">
        <v>421</v>
      </c>
      <c r="G1134" t="s">
        <v>422</v>
      </c>
      <c r="H1134" t="s">
        <v>476</v>
      </c>
      <c r="I1134" t="s">
        <v>477</v>
      </c>
      <c r="J1134" t="s">
        <v>223</v>
      </c>
      <c r="K1134" t="s">
        <v>224</v>
      </c>
      <c r="L1134" t="s">
        <v>44</v>
      </c>
      <c r="M1134" s="5">
        <v>2000000</v>
      </c>
      <c r="N1134" s="5">
        <v>-2000000</v>
      </c>
      <c r="O1134" s="5">
        <f t="shared" si="68"/>
        <v>0</v>
      </c>
      <c r="P1134" s="5">
        <v>0</v>
      </c>
      <c r="Q1134" s="5">
        <f t="shared" si="69"/>
        <v>0</v>
      </c>
      <c r="R1134" s="5">
        <v>0</v>
      </c>
      <c r="S1134" s="5">
        <v>0</v>
      </c>
      <c r="T1134" s="5">
        <v>0</v>
      </c>
      <c r="U1134" s="5">
        <f t="shared" si="70"/>
        <v>0</v>
      </c>
      <c r="V1134" s="5">
        <f t="shared" si="71"/>
        <v>0</v>
      </c>
      <c r="W1134" s="5">
        <v>0</v>
      </c>
      <c r="X1134" t="s">
        <v>478</v>
      </c>
    </row>
    <row r="1135" spans="1:24" x14ac:dyDescent="0.2">
      <c r="A1135" t="s">
        <v>184</v>
      </c>
      <c r="B1135" t="s">
        <v>185</v>
      </c>
      <c r="C1135" t="s">
        <v>418</v>
      </c>
      <c r="D1135" t="s">
        <v>419</v>
      </c>
      <c r="E1135" t="s">
        <v>420</v>
      </c>
      <c r="F1135" t="s">
        <v>421</v>
      </c>
      <c r="G1135" t="s">
        <v>422</v>
      </c>
      <c r="H1135" t="s">
        <v>460</v>
      </c>
      <c r="I1135" t="s">
        <v>461</v>
      </c>
      <c r="J1135" t="s">
        <v>223</v>
      </c>
      <c r="K1135" t="s">
        <v>224</v>
      </c>
      <c r="L1135" t="s">
        <v>44</v>
      </c>
      <c r="M1135" s="5">
        <v>2806879.08</v>
      </c>
      <c r="N1135" s="5">
        <v>2000000</v>
      </c>
      <c r="O1135" s="5">
        <f t="shared" si="68"/>
        <v>4806879.08</v>
      </c>
      <c r="P1135" s="5">
        <v>-3721936.5</v>
      </c>
      <c r="Q1135" s="5">
        <f t="shared" si="69"/>
        <v>1084942.58</v>
      </c>
      <c r="R1135" s="5">
        <v>241426.56</v>
      </c>
      <c r="S1135" s="5">
        <v>273619.90999999997</v>
      </c>
      <c r="T1135" s="5">
        <v>264803.19</v>
      </c>
      <c r="U1135" s="5">
        <f t="shared" si="70"/>
        <v>4533259.17</v>
      </c>
      <c r="V1135" s="5">
        <f t="shared" si="71"/>
        <v>4542075.8899999997</v>
      </c>
      <c r="W1135" s="5">
        <v>569896.11</v>
      </c>
      <c r="X1135" t="s">
        <v>479</v>
      </c>
    </row>
    <row r="1136" spans="1:24" x14ac:dyDescent="0.2">
      <c r="A1136" t="s">
        <v>184</v>
      </c>
      <c r="B1136" t="s">
        <v>185</v>
      </c>
      <c r="C1136" t="s">
        <v>418</v>
      </c>
      <c r="D1136" t="s">
        <v>419</v>
      </c>
      <c r="E1136" t="s">
        <v>420</v>
      </c>
      <c r="F1136" t="s">
        <v>421</v>
      </c>
      <c r="G1136" t="s">
        <v>422</v>
      </c>
      <c r="H1136" t="s">
        <v>460</v>
      </c>
      <c r="I1136" t="s">
        <v>463</v>
      </c>
      <c r="J1136" t="s">
        <v>231</v>
      </c>
      <c r="K1136" t="s">
        <v>232</v>
      </c>
      <c r="L1136" t="s">
        <v>44</v>
      </c>
      <c r="M1136" s="5">
        <v>434563.92</v>
      </c>
      <c r="N1136" s="5">
        <v>-275375.2</v>
      </c>
      <c r="O1136" s="5">
        <f t="shared" si="68"/>
        <v>159188.71999999997</v>
      </c>
      <c r="P1136" s="5">
        <v>-153543.92000000001</v>
      </c>
      <c r="Q1136" s="5">
        <f t="shared" si="69"/>
        <v>5644.7999999999593</v>
      </c>
      <c r="R1136" s="5">
        <v>0</v>
      </c>
      <c r="S1136" s="5">
        <v>5644.8</v>
      </c>
      <c r="T1136" s="5">
        <v>5644.8</v>
      </c>
      <c r="U1136" s="5">
        <f t="shared" si="70"/>
        <v>153543.91999999998</v>
      </c>
      <c r="V1136" s="5">
        <f t="shared" si="71"/>
        <v>153543.91999999998</v>
      </c>
      <c r="W1136" s="5">
        <v>0</v>
      </c>
      <c r="X1136" t="s">
        <v>480</v>
      </c>
    </row>
    <row r="1137" spans="1:24" x14ac:dyDescent="0.2">
      <c r="A1137" t="s">
        <v>184</v>
      </c>
      <c r="B1137" t="s">
        <v>185</v>
      </c>
      <c r="C1137" t="s">
        <v>418</v>
      </c>
      <c r="D1137" t="s">
        <v>419</v>
      </c>
      <c r="E1137" t="s">
        <v>420</v>
      </c>
      <c r="F1137" t="s">
        <v>421</v>
      </c>
      <c r="G1137" t="s">
        <v>422</v>
      </c>
      <c r="H1137" t="s">
        <v>460</v>
      </c>
      <c r="I1137" t="s">
        <v>463</v>
      </c>
      <c r="J1137" t="s">
        <v>231</v>
      </c>
      <c r="K1137" t="s">
        <v>234</v>
      </c>
      <c r="L1137" t="s">
        <v>44</v>
      </c>
      <c r="M1137" s="5">
        <v>10000</v>
      </c>
      <c r="N1137" s="5">
        <v>15006.66</v>
      </c>
      <c r="O1137" s="5">
        <f t="shared" si="68"/>
        <v>25006.66</v>
      </c>
      <c r="P1137" s="5">
        <v>0</v>
      </c>
      <c r="Q1137" s="5">
        <f t="shared" si="69"/>
        <v>25006.66</v>
      </c>
      <c r="R1137" s="5">
        <v>6916.08</v>
      </c>
      <c r="S1137" s="5">
        <v>15006.66</v>
      </c>
      <c r="T1137" s="5">
        <v>15006.66</v>
      </c>
      <c r="U1137" s="5">
        <f t="shared" si="70"/>
        <v>10000</v>
      </c>
      <c r="V1137" s="5">
        <f t="shared" si="71"/>
        <v>10000</v>
      </c>
      <c r="W1137" s="5">
        <v>3083.92</v>
      </c>
      <c r="X1137" t="s">
        <v>481</v>
      </c>
    </row>
    <row r="1138" spans="1:24" x14ac:dyDescent="0.2">
      <c r="A1138" t="s">
        <v>0</v>
      </c>
      <c r="B1138" t="s">
        <v>1</v>
      </c>
      <c r="C1138" t="s">
        <v>2</v>
      </c>
      <c r="D1138" t="s">
        <v>482</v>
      </c>
      <c r="E1138" t="s">
        <v>483</v>
      </c>
      <c r="F1138" t="s">
        <v>484</v>
      </c>
      <c r="G1138" t="s">
        <v>485</v>
      </c>
      <c r="H1138" t="s">
        <v>7</v>
      </c>
      <c r="I1138" t="s">
        <v>8</v>
      </c>
      <c r="J1138" t="s">
        <v>9</v>
      </c>
      <c r="K1138" t="s">
        <v>10</v>
      </c>
      <c r="L1138" t="s">
        <v>11</v>
      </c>
      <c r="M1138" s="5">
        <v>27593136</v>
      </c>
      <c r="N1138" s="5">
        <v>0</v>
      </c>
      <c r="O1138" s="5">
        <f t="shared" si="68"/>
        <v>27593136</v>
      </c>
      <c r="P1138" s="5">
        <v>-586900.49</v>
      </c>
      <c r="Q1138" s="5">
        <f t="shared" si="69"/>
        <v>27006235.510000002</v>
      </c>
      <c r="R1138" s="5">
        <v>0</v>
      </c>
      <c r="S1138" s="5">
        <v>20098231.199999999</v>
      </c>
      <c r="T1138" s="5">
        <v>20097240.530000001</v>
      </c>
      <c r="U1138" s="5">
        <f t="shared" si="70"/>
        <v>7494904.8000000007</v>
      </c>
      <c r="V1138" s="5">
        <f t="shared" si="71"/>
        <v>7495895.4699999988</v>
      </c>
      <c r="W1138" s="5">
        <v>6908004.3099999996</v>
      </c>
      <c r="X1138" t="s">
        <v>486</v>
      </c>
    </row>
    <row r="1139" spans="1:24" x14ac:dyDescent="0.2">
      <c r="A1139" t="s">
        <v>0</v>
      </c>
      <c r="B1139" t="s">
        <v>1</v>
      </c>
      <c r="C1139" t="s">
        <v>2</v>
      </c>
      <c r="D1139" t="s">
        <v>482</v>
      </c>
      <c r="E1139" t="s">
        <v>483</v>
      </c>
      <c r="F1139" t="s">
        <v>484</v>
      </c>
      <c r="G1139" t="s">
        <v>485</v>
      </c>
      <c r="H1139" t="s">
        <v>7</v>
      </c>
      <c r="I1139" t="s">
        <v>8</v>
      </c>
      <c r="J1139" t="s">
        <v>9</v>
      </c>
      <c r="K1139" t="s">
        <v>13</v>
      </c>
      <c r="L1139" t="s">
        <v>11</v>
      </c>
      <c r="M1139" s="5">
        <v>14515.92</v>
      </c>
      <c r="N1139" s="5">
        <v>0</v>
      </c>
      <c r="O1139" s="5">
        <f t="shared" si="68"/>
        <v>14515.92</v>
      </c>
      <c r="P1139" s="5">
        <v>0</v>
      </c>
      <c r="Q1139" s="5">
        <f t="shared" si="69"/>
        <v>14515.92</v>
      </c>
      <c r="R1139" s="5">
        <v>0</v>
      </c>
      <c r="S1139" s="5">
        <v>10886.94</v>
      </c>
      <c r="T1139" s="5">
        <v>10886.94</v>
      </c>
      <c r="U1139" s="5">
        <f t="shared" si="70"/>
        <v>3628.9799999999996</v>
      </c>
      <c r="V1139" s="5">
        <f t="shared" si="71"/>
        <v>3628.9799999999996</v>
      </c>
      <c r="W1139" s="5">
        <v>3628.98</v>
      </c>
      <c r="X1139" t="s">
        <v>487</v>
      </c>
    </row>
    <row r="1140" spans="1:24" x14ac:dyDescent="0.2">
      <c r="A1140" t="s">
        <v>0</v>
      </c>
      <c r="B1140" t="s">
        <v>1</v>
      </c>
      <c r="C1140" t="s">
        <v>2</v>
      </c>
      <c r="D1140" t="s">
        <v>482</v>
      </c>
      <c r="E1140" t="s">
        <v>483</v>
      </c>
      <c r="F1140" t="s">
        <v>484</v>
      </c>
      <c r="G1140" t="s">
        <v>485</v>
      </c>
      <c r="H1140" t="s">
        <v>7</v>
      </c>
      <c r="I1140" t="s">
        <v>8</v>
      </c>
      <c r="J1140" t="s">
        <v>9</v>
      </c>
      <c r="K1140" t="s">
        <v>15</v>
      </c>
      <c r="L1140" t="s">
        <v>11</v>
      </c>
      <c r="M1140" s="5">
        <v>2342671.66</v>
      </c>
      <c r="N1140" s="5">
        <v>-119573.19</v>
      </c>
      <c r="O1140" s="5">
        <f t="shared" si="68"/>
        <v>2223098.4700000002</v>
      </c>
      <c r="P1140" s="5">
        <v>0</v>
      </c>
      <c r="Q1140" s="5">
        <f t="shared" si="69"/>
        <v>2223098.4700000002</v>
      </c>
      <c r="R1140" s="5">
        <v>12119.37</v>
      </c>
      <c r="S1140" s="5">
        <v>177011.47</v>
      </c>
      <c r="T1140" s="5">
        <v>174758.91</v>
      </c>
      <c r="U1140" s="5">
        <f t="shared" si="70"/>
        <v>2046087.0000000002</v>
      </c>
      <c r="V1140" s="5">
        <f t="shared" si="71"/>
        <v>2048339.5600000003</v>
      </c>
      <c r="W1140" s="5">
        <v>2033967.63</v>
      </c>
      <c r="X1140" t="s">
        <v>488</v>
      </c>
    </row>
    <row r="1141" spans="1:24" x14ac:dyDescent="0.2">
      <c r="A1141" t="s">
        <v>0</v>
      </c>
      <c r="B1141" t="s">
        <v>1</v>
      </c>
      <c r="C1141" t="s">
        <v>2</v>
      </c>
      <c r="D1141" t="s">
        <v>482</v>
      </c>
      <c r="E1141" t="s">
        <v>483</v>
      </c>
      <c r="F1141" t="s">
        <v>484</v>
      </c>
      <c r="G1141" t="s">
        <v>485</v>
      </c>
      <c r="H1141" t="s">
        <v>7</v>
      </c>
      <c r="I1141" t="s">
        <v>8</v>
      </c>
      <c r="J1141" t="s">
        <v>9</v>
      </c>
      <c r="K1141" t="s">
        <v>17</v>
      </c>
      <c r="L1141" t="s">
        <v>11</v>
      </c>
      <c r="M1141" s="5">
        <v>1021448.94</v>
      </c>
      <c r="N1141" s="5">
        <v>2163.9499999999998</v>
      </c>
      <c r="O1141" s="5">
        <f t="shared" si="68"/>
        <v>1023612.8899999999</v>
      </c>
      <c r="P1141" s="5">
        <v>0</v>
      </c>
      <c r="Q1141" s="5">
        <f t="shared" si="69"/>
        <v>1023612.8899999999</v>
      </c>
      <c r="R1141" s="5">
        <v>3341.08</v>
      </c>
      <c r="S1141" s="5">
        <v>957522.3</v>
      </c>
      <c r="T1141" s="5">
        <v>957270.62</v>
      </c>
      <c r="U1141" s="5">
        <f t="shared" si="70"/>
        <v>66090.589999999851</v>
      </c>
      <c r="V1141" s="5">
        <f t="shared" si="71"/>
        <v>66342.269999999902</v>
      </c>
      <c r="W1141" s="5">
        <v>62749.51</v>
      </c>
      <c r="X1141" t="s">
        <v>489</v>
      </c>
    </row>
    <row r="1142" spans="1:24" x14ac:dyDescent="0.2">
      <c r="A1142" t="s">
        <v>0</v>
      </c>
      <c r="B1142" t="s">
        <v>1</v>
      </c>
      <c r="C1142" t="s">
        <v>2</v>
      </c>
      <c r="D1142" t="s">
        <v>482</v>
      </c>
      <c r="E1142" t="s">
        <v>483</v>
      </c>
      <c r="F1142" t="s">
        <v>484</v>
      </c>
      <c r="G1142" t="s">
        <v>485</v>
      </c>
      <c r="H1142" t="s">
        <v>7</v>
      </c>
      <c r="I1142" t="s">
        <v>8</v>
      </c>
      <c r="J1142" t="s">
        <v>9</v>
      </c>
      <c r="K1142" t="s">
        <v>19</v>
      </c>
      <c r="L1142" t="s">
        <v>11</v>
      </c>
      <c r="M1142" s="5">
        <v>264</v>
      </c>
      <c r="N1142" s="5">
        <v>0</v>
      </c>
      <c r="O1142" s="5">
        <f t="shared" si="68"/>
        <v>264</v>
      </c>
      <c r="P1142" s="5">
        <v>-153.37</v>
      </c>
      <c r="Q1142" s="5">
        <f t="shared" si="69"/>
        <v>110.63</v>
      </c>
      <c r="R1142" s="5">
        <v>0</v>
      </c>
      <c r="S1142" s="5">
        <v>84</v>
      </c>
      <c r="T1142" s="5">
        <v>84</v>
      </c>
      <c r="U1142" s="5">
        <f t="shared" si="70"/>
        <v>180</v>
      </c>
      <c r="V1142" s="5">
        <f t="shared" si="71"/>
        <v>180</v>
      </c>
      <c r="W1142" s="5">
        <v>26.63</v>
      </c>
      <c r="X1142" t="s">
        <v>490</v>
      </c>
    </row>
    <row r="1143" spans="1:24" x14ac:dyDescent="0.2">
      <c r="A1143" t="s">
        <v>0</v>
      </c>
      <c r="B1143" t="s">
        <v>1</v>
      </c>
      <c r="C1143" t="s">
        <v>2</v>
      </c>
      <c r="D1143" t="s">
        <v>482</v>
      </c>
      <c r="E1143" t="s">
        <v>483</v>
      </c>
      <c r="F1143" t="s">
        <v>484</v>
      </c>
      <c r="G1143" t="s">
        <v>485</v>
      </c>
      <c r="H1143" t="s">
        <v>7</v>
      </c>
      <c r="I1143" t="s">
        <v>8</v>
      </c>
      <c r="J1143" t="s">
        <v>9</v>
      </c>
      <c r="K1143" t="s">
        <v>21</v>
      </c>
      <c r="L1143" t="s">
        <v>11</v>
      </c>
      <c r="M1143" s="5">
        <v>2112</v>
      </c>
      <c r="N1143" s="5">
        <v>0</v>
      </c>
      <c r="O1143" s="5">
        <f t="shared" si="68"/>
        <v>2112</v>
      </c>
      <c r="P1143" s="5">
        <v>-79.2</v>
      </c>
      <c r="Q1143" s="5">
        <f t="shared" si="69"/>
        <v>2032.8</v>
      </c>
      <c r="R1143" s="5">
        <v>0</v>
      </c>
      <c r="S1143" s="5">
        <v>1336</v>
      </c>
      <c r="T1143" s="5">
        <v>1336</v>
      </c>
      <c r="U1143" s="5">
        <f t="shared" si="70"/>
        <v>776</v>
      </c>
      <c r="V1143" s="5">
        <f t="shared" si="71"/>
        <v>776</v>
      </c>
      <c r="W1143" s="5">
        <v>696.8</v>
      </c>
      <c r="X1143" t="s">
        <v>491</v>
      </c>
    </row>
    <row r="1144" spans="1:24" x14ac:dyDescent="0.2">
      <c r="A1144" t="s">
        <v>0</v>
      </c>
      <c r="B1144" t="s">
        <v>1</v>
      </c>
      <c r="C1144" t="s">
        <v>2</v>
      </c>
      <c r="D1144" t="s">
        <v>482</v>
      </c>
      <c r="E1144" t="s">
        <v>483</v>
      </c>
      <c r="F1144" t="s">
        <v>484</v>
      </c>
      <c r="G1144" t="s">
        <v>485</v>
      </c>
      <c r="H1144" t="s">
        <v>7</v>
      </c>
      <c r="I1144" t="s">
        <v>8</v>
      </c>
      <c r="J1144" t="s">
        <v>9</v>
      </c>
      <c r="K1144" t="s">
        <v>23</v>
      </c>
      <c r="L1144" t="s">
        <v>11</v>
      </c>
      <c r="M1144" s="5">
        <v>72.58</v>
      </c>
      <c r="N1144" s="5">
        <v>0</v>
      </c>
      <c r="O1144" s="5">
        <f t="shared" si="68"/>
        <v>72.58</v>
      </c>
      <c r="P1144" s="5">
        <v>-72.58</v>
      </c>
      <c r="Q1144" s="5">
        <f t="shared" si="69"/>
        <v>0</v>
      </c>
      <c r="R1144" s="5">
        <v>0</v>
      </c>
      <c r="S1144" s="5">
        <v>0</v>
      </c>
      <c r="T1144" s="5">
        <v>0</v>
      </c>
      <c r="U1144" s="5">
        <f t="shared" si="70"/>
        <v>72.58</v>
      </c>
      <c r="V1144" s="5">
        <f t="shared" si="71"/>
        <v>72.58</v>
      </c>
      <c r="W1144" s="5">
        <v>0</v>
      </c>
      <c r="X1144" t="s">
        <v>492</v>
      </c>
    </row>
    <row r="1145" spans="1:24" x14ac:dyDescent="0.2">
      <c r="A1145" t="s">
        <v>0</v>
      </c>
      <c r="B1145" t="s">
        <v>1</v>
      </c>
      <c r="C1145" t="s">
        <v>2</v>
      </c>
      <c r="D1145" t="s">
        <v>482</v>
      </c>
      <c r="E1145" t="s">
        <v>483</v>
      </c>
      <c r="F1145" t="s">
        <v>484</v>
      </c>
      <c r="G1145" t="s">
        <v>485</v>
      </c>
      <c r="H1145" t="s">
        <v>7</v>
      </c>
      <c r="I1145" t="s">
        <v>8</v>
      </c>
      <c r="J1145" t="s">
        <v>9</v>
      </c>
      <c r="K1145" t="s">
        <v>25</v>
      </c>
      <c r="L1145" t="s">
        <v>11</v>
      </c>
      <c r="M1145" s="5">
        <v>435.48</v>
      </c>
      <c r="N1145" s="5">
        <v>0</v>
      </c>
      <c r="O1145" s="5">
        <f t="shared" si="68"/>
        <v>435.48</v>
      </c>
      <c r="P1145" s="5">
        <v>-210.77</v>
      </c>
      <c r="Q1145" s="5">
        <f t="shared" si="69"/>
        <v>224.71</v>
      </c>
      <c r="R1145" s="5">
        <v>0</v>
      </c>
      <c r="S1145" s="5">
        <v>172.32</v>
      </c>
      <c r="T1145" s="5">
        <v>172.32</v>
      </c>
      <c r="U1145" s="5">
        <f t="shared" si="70"/>
        <v>263.16000000000003</v>
      </c>
      <c r="V1145" s="5">
        <f t="shared" si="71"/>
        <v>263.16000000000003</v>
      </c>
      <c r="W1145" s="5">
        <v>52.39</v>
      </c>
      <c r="X1145" t="s">
        <v>493</v>
      </c>
    </row>
    <row r="1146" spans="1:24" x14ac:dyDescent="0.2">
      <c r="A1146" t="s">
        <v>0</v>
      </c>
      <c r="B1146" t="s">
        <v>1</v>
      </c>
      <c r="C1146" t="s">
        <v>2</v>
      </c>
      <c r="D1146" t="s">
        <v>482</v>
      </c>
      <c r="E1146" t="s">
        <v>483</v>
      </c>
      <c r="F1146" t="s">
        <v>484</v>
      </c>
      <c r="G1146" t="s">
        <v>485</v>
      </c>
      <c r="H1146" t="s">
        <v>7</v>
      </c>
      <c r="I1146" t="s">
        <v>8</v>
      </c>
      <c r="J1146" t="s">
        <v>9</v>
      </c>
      <c r="K1146" t="s">
        <v>27</v>
      </c>
      <c r="L1146" t="s">
        <v>11</v>
      </c>
      <c r="M1146" s="5">
        <v>257002</v>
      </c>
      <c r="N1146" s="5">
        <v>0</v>
      </c>
      <c r="O1146" s="5">
        <f t="shared" si="68"/>
        <v>257002</v>
      </c>
      <c r="P1146" s="5">
        <v>-108258.36</v>
      </c>
      <c r="Q1146" s="5">
        <f t="shared" si="69"/>
        <v>148743.64000000001</v>
      </c>
      <c r="R1146" s="5">
        <v>0</v>
      </c>
      <c r="S1146" s="5">
        <v>48458.559999999998</v>
      </c>
      <c r="T1146" s="5">
        <v>48458.559999999998</v>
      </c>
      <c r="U1146" s="5">
        <f t="shared" si="70"/>
        <v>208543.44</v>
      </c>
      <c r="V1146" s="5">
        <f t="shared" si="71"/>
        <v>208543.44</v>
      </c>
      <c r="W1146" s="5">
        <v>100285.08</v>
      </c>
      <c r="X1146" t="s">
        <v>494</v>
      </c>
    </row>
    <row r="1147" spans="1:24" x14ac:dyDescent="0.2">
      <c r="A1147" t="s">
        <v>0</v>
      </c>
      <c r="B1147" t="s">
        <v>1</v>
      </c>
      <c r="C1147" t="s">
        <v>2</v>
      </c>
      <c r="D1147" t="s">
        <v>482</v>
      </c>
      <c r="E1147" t="s">
        <v>483</v>
      </c>
      <c r="F1147" t="s">
        <v>484</v>
      </c>
      <c r="G1147" t="s">
        <v>485</v>
      </c>
      <c r="H1147" t="s">
        <v>7</v>
      </c>
      <c r="I1147" t="s">
        <v>8</v>
      </c>
      <c r="J1147" t="s">
        <v>9</v>
      </c>
      <c r="K1147" t="s">
        <v>29</v>
      </c>
      <c r="L1147" t="s">
        <v>11</v>
      </c>
      <c r="M1147" s="5">
        <v>227902.93</v>
      </c>
      <c r="N1147" s="5">
        <v>0</v>
      </c>
      <c r="O1147" s="5">
        <f t="shared" si="68"/>
        <v>227902.93</v>
      </c>
      <c r="P1147" s="5">
        <v>6756.38</v>
      </c>
      <c r="Q1147" s="5">
        <f t="shared" si="69"/>
        <v>234659.31</v>
      </c>
      <c r="R1147" s="5">
        <v>0</v>
      </c>
      <c r="S1147" s="5">
        <v>136300.98000000001</v>
      </c>
      <c r="T1147" s="5">
        <v>136300.98000000001</v>
      </c>
      <c r="U1147" s="5">
        <f t="shared" si="70"/>
        <v>91601.949999999983</v>
      </c>
      <c r="V1147" s="5">
        <f t="shared" si="71"/>
        <v>91601.949999999983</v>
      </c>
      <c r="W1147" s="5">
        <v>98358.33</v>
      </c>
      <c r="X1147" t="s">
        <v>495</v>
      </c>
    </row>
    <row r="1148" spans="1:24" x14ac:dyDescent="0.2">
      <c r="A1148" t="s">
        <v>0</v>
      </c>
      <c r="B1148" t="s">
        <v>1</v>
      </c>
      <c r="C1148" t="s">
        <v>2</v>
      </c>
      <c r="D1148" t="s">
        <v>482</v>
      </c>
      <c r="E1148" t="s">
        <v>483</v>
      </c>
      <c r="F1148" t="s">
        <v>484</v>
      </c>
      <c r="G1148" t="s">
        <v>485</v>
      </c>
      <c r="H1148" t="s">
        <v>7</v>
      </c>
      <c r="I1148" t="s">
        <v>8</v>
      </c>
      <c r="J1148" t="s">
        <v>9</v>
      </c>
      <c r="K1148" t="s">
        <v>265</v>
      </c>
      <c r="L1148" t="s">
        <v>11</v>
      </c>
      <c r="M1148" s="5">
        <v>504408</v>
      </c>
      <c r="N1148" s="5">
        <v>97670</v>
      </c>
      <c r="O1148" s="5">
        <f t="shared" si="68"/>
        <v>602078</v>
      </c>
      <c r="P1148" s="5">
        <v>0</v>
      </c>
      <c r="Q1148" s="5">
        <f t="shared" si="69"/>
        <v>602078</v>
      </c>
      <c r="R1148" s="5">
        <v>103195.43</v>
      </c>
      <c r="S1148" s="5">
        <v>371474.04</v>
      </c>
      <c r="T1148" s="5">
        <v>371474.04</v>
      </c>
      <c r="U1148" s="5">
        <f t="shared" si="70"/>
        <v>230603.96000000002</v>
      </c>
      <c r="V1148" s="5">
        <f t="shared" si="71"/>
        <v>230603.96000000002</v>
      </c>
      <c r="W1148" s="5">
        <v>127408.53</v>
      </c>
      <c r="X1148" t="s">
        <v>496</v>
      </c>
    </row>
    <row r="1149" spans="1:24" x14ac:dyDescent="0.2">
      <c r="A1149" t="s">
        <v>0</v>
      </c>
      <c r="B1149" t="s">
        <v>1</v>
      </c>
      <c r="C1149" t="s">
        <v>2</v>
      </c>
      <c r="D1149" t="s">
        <v>482</v>
      </c>
      <c r="E1149" t="s">
        <v>483</v>
      </c>
      <c r="F1149" t="s">
        <v>484</v>
      </c>
      <c r="G1149" t="s">
        <v>485</v>
      </c>
      <c r="H1149" t="s">
        <v>7</v>
      </c>
      <c r="I1149" t="s">
        <v>8</v>
      </c>
      <c r="J1149" t="s">
        <v>9</v>
      </c>
      <c r="K1149" t="s">
        <v>31</v>
      </c>
      <c r="L1149" t="s">
        <v>11</v>
      </c>
      <c r="M1149" s="5">
        <v>36799.160000000003</v>
      </c>
      <c r="N1149" s="5">
        <v>0</v>
      </c>
      <c r="O1149" s="5">
        <f t="shared" si="68"/>
        <v>36799.160000000003</v>
      </c>
      <c r="P1149" s="5">
        <v>-18160.080000000002</v>
      </c>
      <c r="Q1149" s="5">
        <f t="shared" si="69"/>
        <v>18639.080000000002</v>
      </c>
      <c r="R1149" s="5">
        <v>0</v>
      </c>
      <c r="S1149" s="5">
        <v>2330</v>
      </c>
      <c r="T1149" s="5">
        <v>2330</v>
      </c>
      <c r="U1149" s="5">
        <f t="shared" si="70"/>
        <v>34469.160000000003</v>
      </c>
      <c r="V1149" s="5">
        <f t="shared" si="71"/>
        <v>34469.160000000003</v>
      </c>
      <c r="W1149" s="5">
        <v>16309.08</v>
      </c>
      <c r="X1149" t="s">
        <v>497</v>
      </c>
    </row>
    <row r="1150" spans="1:24" x14ac:dyDescent="0.2">
      <c r="A1150" t="s">
        <v>0</v>
      </c>
      <c r="B1150" t="s">
        <v>1</v>
      </c>
      <c r="C1150" t="s">
        <v>2</v>
      </c>
      <c r="D1150" t="s">
        <v>482</v>
      </c>
      <c r="E1150" t="s">
        <v>483</v>
      </c>
      <c r="F1150" t="s">
        <v>484</v>
      </c>
      <c r="G1150" t="s">
        <v>485</v>
      </c>
      <c r="H1150" t="s">
        <v>7</v>
      </c>
      <c r="I1150" t="s">
        <v>8</v>
      </c>
      <c r="J1150" t="s">
        <v>9</v>
      </c>
      <c r="K1150" t="s">
        <v>33</v>
      </c>
      <c r="L1150" t="s">
        <v>11</v>
      </c>
      <c r="M1150" s="5">
        <v>70517.399999999994</v>
      </c>
      <c r="N1150" s="5">
        <v>0</v>
      </c>
      <c r="O1150" s="5">
        <f t="shared" si="68"/>
        <v>70517.399999999994</v>
      </c>
      <c r="P1150" s="5">
        <v>1057.01</v>
      </c>
      <c r="Q1150" s="5">
        <f t="shared" si="69"/>
        <v>71574.409999999989</v>
      </c>
      <c r="R1150" s="5">
        <v>0</v>
      </c>
      <c r="S1150" s="5">
        <v>45436.47</v>
      </c>
      <c r="T1150" s="5">
        <v>45436.47</v>
      </c>
      <c r="U1150" s="5">
        <f t="shared" si="70"/>
        <v>25080.929999999993</v>
      </c>
      <c r="V1150" s="5">
        <f t="shared" si="71"/>
        <v>25080.929999999993</v>
      </c>
      <c r="W1150" s="5">
        <v>26137.94</v>
      </c>
      <c r="X1150" t="s">
        <v>498</v>
      </c>
    </row>
    <row r="1151" spans="1:24" x14ac:dyDescent="0.2">
      <c r="A1151" t="s">
        <v>0</v>
      </c>
      <c r="B1151" t="s">
        <v>1</v>
      </c>
      <c r="C1151" t="s">
        <v>2</v>
      </c>
      <c r="D1151" t="s">
        <v>482</v>
      </c>
      <c r="E1151" t="s">
        <v>483</v>
      </c>
      <c r="F1151" t="s">
        <v>484</v>
      </c>
      <c r="G1151" t="s">
        <v>485</v>
      </c>
      <c r="H1151" t="s">
        <v>7</v>
      </c>
      <c r="I1151" t="s">
        <v>8</v>
      </c>
      <c r="J1151" t="s">
        <v>9</v>
      </c>
      <c r="K1151" t="s">
        <v>35</v>
      </c>
      <c r="L1151" t="s">
        <v>11</v>
      </c>
      <c r="M1151" s="5">
        <v>3556103</v>
      </c>
      <c r="N1151" s="5">
        <v>19090.11</v>
      </c>
      <c r="O1151" s="5">
        <f t="shared" si="68"/>
        <v>3575193.11</v>
      </c>
      <c r="P1151" s="5">
        <v>-51403.37</v>
      </c>
      <c r="Q1151" s="5">
        <f t="shared" si="69"/>
        <v>3523789.7399999998</v>
      </c>
      <c r="R1151" s="5">
        <v>13028.94</v>
      </c>
      <c r="S1151" s="5">
        <v>2601463.91</v>
      </c>
      <c r="T1151" s="5">
        <v>2601338.59</v>
      </c>
      <c r="U1151" s="5">
        <f t="shared" si="70"/>
        <v>973729.19999999972</v>
      </c>
      <c r="V1151" s="5">
        <f t="shared" si="71"/>
        <v>973854.52</v>
      </c>
      <c r="W1151" s="5">
        <v>909296.89</v>
      </c>
      <c r="X1151" t="s">
        <v>499</v>
      </c>
    </row>
    <row r="1152" spans="1:24" x14ac:dyDescent="0.2">
      <c r="A1152" t="s">
        <v>0</v>
      </c>
      <c r="B1152" t="s">
        <v>1</v>
      </c>
      <c r="C1152" t="s">
        <v>2</v>
      </c>
      <c r="D1152" t="s">
        <v>482</v>
      </c>
      <c r="E1152" t="s">
        <v>483</v>
      </c>
      <c r="F1152" t="s">
        <v>484</v>
      </c>
      <c r="G1152" t="s">
        <v>485</v>
      </c>
      <c r="H1152" t="s">
        <v>7</v>
      </c>
      <c r="I1152" t="s">
        <v>8</v>
      </c>
      <c r="J1152" t="s">
        <v>9</v>
      </c>
      <c r="K1152" t="s">
        <v>37</v>
      </c>
      <c r="L1152" t="s">
        <v>11</v>
      </c>
      <c r="M1152" s="5">
        <v>2342671.66</v>
      </c>
      <c r="N1152" s="5">
        <v>649.13</v>
      </c>
      <c r="O1152" s="5">
        <f t="shared" si="68"/>
        <v>2343320.79</v>
      </c>
      <c r="P1152" s="5">
        <v>-157545.54999999999</v>
      </c>
      <c r="Q1152" s="5">
        <f t="shared" si="69"/>
        <v>2185775.2400000002</v>
      </c>
      <c r="R1152" s="5">
        <v>14752.07</v>
      </c>
      <c r="S1152" s="5">
        <v>1615242.78</v>
      </c>
      <c r="T1152" s="5">
        <v>1615242.78</v>
      </c>
      <c r="U1152" s="5">
        <f t="shared" si="70"/>
        <v>728078.01</v>
      </c>
      <c r="V1152" s="5">
        <f t="shared" si="71"/>
        <v>728078.01</v>
      </c>
      <c r="W1152" s="5">
        <v>555780.39</v>
      </c>
      <c r="X1152" t="s">
        <v>500</v>
      </c>
    </row>
    <row r="1153" spans="1:24" x14ac:dyDescent="0.2">
      <c r="A1153" t="s">
        <v>0</v>
      </c>
      <c r="B1153" t="s">
        <v>1</v>
      </c>
      <c r="C1153" t="s">
        <v>2</v>
      </c>
      <c r="D1153" t="s">
        <v>482</v>
      </c>
      <c r="E1153" t="s">
        <v>483</v>
      </c>
      <c r="F1153" t="s">
        <v>484</v>
      </c>
      <c r="G1153" t="s">
        <v>485</v>
      </c>
      <c r="H1153" t="s">
        <v>7</v>
      </c>
      <c r="I1153" t="s">
        <v>8</v>
      </c>
      <c r="J1153" t="s">
        <v>9</v>
      </c>
      <c r="K1153" t="s">
        <v>39</v>
      </c>
      <c r="L1153" t="s">
        <v>11</v>
      </c>
      <c r="M1153" s="5">
        <v>189194.33</v>
      </c>
      <c r="N1153" s="5">
        <v>0</v>
      </c>
      <c r="O1153" s="5">
        <f t="shared" si="68"/>
        <v>189194.33</v>
      </c>
      <c r="P1153" s="5">
        <v>0</v>
      </c>
      <c r="Q1153" s="5">
        <f t="shared" si="69"/>
        <v>189194.33</v>
      </c>
      <c r="R1153" s="5">
        <v>0</v>
      </c>
      <c r="S1153" s="5">
        <v>44127.7</v>
      </c>
      <c r="T1153" s="5">
        <v>38373.589999999997</v>
      </c>
      <c r="U1153" s="5">
        <f t="shared" si="70"/>
        <v>145066.63</v>
      </c>
      <c r="V1153" s="5">
        <f t="shared" si="71"/>
        <v>150820.74</v>
      </c>
      <c r="W1153" s="5">
        <v>145066.63</v>
      </c>
      <c r="X1153" t="s">
        <v>501</v>
      </c>
    </row>
    <row r="1154" spans="1:24" x14ac:dyDescent="0.2">
      <c r="A1154" t="s">
        <v>0</v>
      </c>
      <c r="B1154" t="s">
        <v>1</v>
      </c>
      <c r="C1154" t="s">
        <v>2</v>
      </c>
      <c r="D1154" t="s">
        <v>482</v>
      </c>
      <c r="E1154" t="s">
        <v>483</v>
      </c>
      <c r="F1154" t="s">
        <v>484</v>
      </c>
      <c r="G1154" t="s">
        <v>485</v>
      </c>
      <c r="H1154" t="s">
        <v>7</v>
      </c>
      <c r="I1154" t="s">
        <v>41</v>
      </c>
      <c r="J1154" t="s">
        <v>42</v>
      </c>
      <c r="K1154" t="s">
        <v>43</v>
      </c>
      <c r="L1154" t="s">
        <v>44</v>
      </c>
      <c r="M1154" s="5">
        <v>0</v>
      </c>
      <c r="N1154" s="5">
        <v>28000</v>
      </c>
      <c r="O1154" s="5">
        <f t="shared" si="68"/>
        <v>28000</v>
      </c>
      <c r="P1154" s="5">
        <v>0</v>
      </c>
      <c r="Q1154" s="5">
        <f t="shared" si="69"/>
        <v>28000</v>
      </c>
      <c r="R1154" s="5">
        <v>0</v>
      </c>
      <c r="S1154" s="5">
        <v>28000</v>
      </c>
      <c r="T1154" s="5">
        <v>7251.2</v>
      </c>
      <c r="U1154" s="5">
        <f t="shared" si="70"/>
        <v>0</v>
      </c>
      <c r="V1154" s="5">
        <f t="shared" si="71"/>
        <v>20748.8</v>
      </c>
      <c r="W1154" s="5">
        <v>0</v>
      </c>
      <c r="X1154" t="s">
        <v>502</v>
      </c>
    </row>
    <row r="1155" spans="1:24" x14ac:dyDescent="0.2">
      <c r="A1155" t="s">
        <v>0</v>
      </c>
      <c r="B1155" t="s">
        <v>1</v>
      </c>
      <c r="C1155" t="s">
        <v>2</v>
      </c>
      <c r="D1155" t="s">
        <v>482</v>
      </c>
      <c r="E1155" t="s">
        <v>483</v>
      </c>
      <c r="F1155" t="s">
        <v>484</v>
      </c>
      <c r="G1155" t="s">
        <v>485</v>
      </c>
      <c r="H1155" t="s">
        <v>7</v>
      </c>
      <c r="I1155" t="s">
        <v>41</v>
      </c>
      <c r="J1155" t="s">
        <v>42</v>
      </c>
      <c r="K1155" t="s">
        <v>46</v>
      </c>
      <c r="L1155" t="s">
        <v>44</v>
      </c>
      <c r="M1155" s="5">
        <v>0</v>
      </c>
      <c r="N1155" s="5">
        <v>55000</v>
      </c>
      <c r="O1155" s="5">
        <f t="shared" ref="O1155:O1218" si="72">+M1155+N1155</f>
        <v>55000</v>
      </c>
      <c r="P1155" s="5">
        <v>0</v>
      </c>
      <c r="Q1155" s="5">
        <f t="shared" ref="Q1155:Q1218" si="73">+O1155+P1155</f>
        <v>55000</v>
      </c>
      <c r="R1155" s="5">
        <v>0</v>
      </c>
      <c r="S1155" s="5">
        <v>55000</v>
      </c>
      <c r="T1155" s="5">
        <v>29038.22</v>
      </c>
      <c r="U1155" s="5">
        <f t="shared" ref="U1155:U1218" si="74">+O1155-S1155</f>
        <v>0</v>
      </c>
      <c r="V1155" s="5">
        <f t="shared" ref="V1155:V1218" si="75">+O1155-T1155</f>
        <v>25961.78</v>
      </c>
      <c r="W1155" s="5">
        <v>0</v>
      </c>
      <c r="X1155" t="s">
        <v>503</v>
      </c>
    </row>
    <row r="1156" spans="1:24" x14ac:dyDescent="0.2">
      <c r="A1156" t="s">
        <v>0</v>
      </c>
      <c r="B1156" t="s">
        <v>1</v>
      </c>
      <c r="C1156" t="s">
        <v>2</v>
      </c>
      <c r="D1156" t="s">
        <v>482</v>
      </c>
      <c r="E1156" t="s">
        <v>483</v>
      </c>
      <c r="F1156" t="s">
        <v>484</v>
      </c>
      <c r="G1156" t="s">
        <v>485</v>
      </c>
      <c r="H1156" t="s">
        <v>7</v>
      </c>
      <c r="I1156" t="s">
        <v>41</v>
      </c>
      <c r="J1156" t="s">
        <v>42</v>
      </c>
      <c r="K1156" t="s">
        <v>48</v>
      </c>
      <c r="L1156" t="s">
        <v>44</v>
      </c>
      <c r="M1156" s="5">
        <v>273995.59000000003</v>
      </c>
      <c r="N1156" s="5">
        <v>-90386</v>
      </c>
      <c r="O1156" s="5">
        <f t="shared" si="72"/>
        <v>183609.59000000003</v>
      </c>
      <c r="P1156" s="5">
        <v>-30609.59</v>
      </c>
      <c r="Q1156" s="5">
        <f t="shared" si="73"/>
        <v>153000.00000000003</v>
      </c>
      <c r="R1156" s="5">
        <v>0</v>
      </c>
      <c r="S1156" s="5">
        <v>153000</v>
      </c>
      <c r="T1156" s="5">
        <v>33217.050000000003</v>
      </c>
      <c r="U1156" s="5">
        <f t="shared" si="74"/>
        <v>30609.590000000026</v>
      </c>
      <c r="V1156" s="5">
        <f t="shared" si="75"/>
        <v>150392.54000000004</v>
      </c>
      <c r="W1156" s="5">
        <v>0</v>
      </c>
      <c r="X1156" t="s">
        <v>504</v>
      </c>
    </row>
    <row r="1157" spans="1:24" x14ac:dyDescent="0.2">
      <c r="A1157" t="s">
        <v>0</v>
      </c>
      <c r="B1157" t="s">
        <v>1</v>
      </c>
      <c r="C1157" t="s">
        <v>2</v>
      </c>
      <c r="D1157" t="s">
        <v>482</v>
      </c>
      <c r="E1157" t="s">
        <v>483</v>
      </c>
      <c r="F1157" t="s">
        <v>484</v>
      </c>
      <c r="G1157" t="s">
        <v>485</v>
      </c>
      <c r="H1157" t="s">
        <v>7</v>
      </c>
      <c r="I1157" t="s">
        <v>41</v>
      </c>
      <c r="J1157" t="s">
        <v>42</v>
      </c>
      <c r="K1157" t="s">
        <v>295</v>
      </c>
      <c r="L1157" t="s">
        <v>44</v>
      </c>
      <c r="M1157" s="5">
        <v>0</v>
      </c>
      <c r="N1157" s="5">
        <v>516550.44</v>
      </c>
      <c r="O1157" s="5">
        <f t="shared" si="72"/>
        <v>516550.44</v>
      </c>
      <c r="P1157" s="5">
        <v>-164332.39000000001</v>
      </c>
      <c r="Q1157" s="5">
        <f t="shared" si="73"/>
        <v>352218.05</v>
      </c>
      <c r="R1157" s="5">
        <v>0.02</v>
      </c>
      <c r="S1157" s="5">
        <v>146702.53</v>
      </c>
      <c r="T1157" s="5">
        <v>146489.17000000001</v>
      </c>
      <c r="U1157" s="5">
        <f t="shared" si="74"/>
        <v>369847.91000000003</v>
      </c>
      <c r="V1157" s="5">
        <f t="shared" si="75"/>
        <v>370061.27</v>
      </c>
      <c r="W1157" s="5">
        <v>205515.5</v>
      </c>
      <c r="X1157" t="s">
        <v>505</v>
      </c>
    </row>
    <row r="1158" spans="1:24" x14ac:dyDescent="0.2">
      <c r="A1158" t="s">
        <v>0</v>
      </c>
      <c r="B1158" t="s">
        <v>1</v>
      </c>
      <c r="C1158" t="s">
        <v>2</v>
      </c>
      <c r="D1158" t="s">
        <v>482</v>
      </c>
      <c r="E1158" t="s">
        <v>483</v>
      </c>
      <c r="F1158" t="s">
        <v>484</v>
      </c>
      <c r="G1158" t="s">
        <v>485</v>
      </c>
      <c r="H1158" t="s">
        <v>7</v>
      </c>
      <c r="I1158" t="s">
        <v>41</v>
      </c>
      <c r="J1158" t="s">
        <v>42</v>
      </c>
      <c r="K1158" t="s">
        <v>54</v>
      </c>
      <c r="L1158" t="s">
        <v>44</v>
      </c>
      <c r="M1158" s="5">
        <v>161055.12</v>
      </c>
      <c r="N1158" s="5">
        <v>7056</v>
      </c>
      <c r="O1158" s="5">
        <f t="shared" si="72"/>
        <v>168111.12</v>
      </c>
      <c r="P1158" s="5">
        <v>-495.97</v>
      </c>
      <c r="Q1158" s="5">
        <f t="shared" si="73"/>
        <v>167615.15</v>
      </c>
      <c r="R1158" s="5">
        <v>0</v>
      </c>
      <c r="S1158" s="5">
        <v>23400.27</v>
      </c>
      <c r="T1158" s="5">
        <v>15211.15</v>
      </c>
      <c r="U1158" s="5">
        <f t="shared" si="74"/>
        <v>144710.85</v>
      </c>
      <c r="V1158" s="5">
        <f t="shared" si="75"/>
        <v>152899.97</v>
      </c>
      <c r="W1158" s="5">
        <v>144214.88</v>
      </c>
      <c r="X1158" t="s">
        <v>506</v>
      </c>
    </row>
    <row r="1159" spans="1:24" x14ac:dyDescent="0.2">
      <c r="A1159" t="s">
        <v>0</v>
      </c>
      <c r="B1159" t="s">
        <v>1</v>
      </c>
      <c r="C1159" t="s">
        <v>2</v>
      </c>
      <c r="D1159" t="s">
        <v>482</v>
      </c>
      <c r="E1159" t="s">
        <v>483</v>
      </c>
      <c r="F1159" t="s">
        <v>484</v>
      </c>
      <c r="G1159" t="s">
        <v>485</v>
      </c>
      <c r="H1159" t="s">
        <v>7</v>
      </c>
      <c r="I1159" t="s">
        <v>41</v>
      </c>
      <c r="J1159" t="s">
        <v>42</v>
      </c>
      <c r="K1159" t="s">
        <v>56</v>
      </c>
      <c r="L1159" t="s">
        <v>44</v>
      </c>
      <c r="M1159" s="5">
        <v>1576573.21</v>
      </c>
      <c r="N1159" s="5">
        <v>-1273276.07</v>
      </c>
      <c r="O1159" s="5">
        <f t="shared" si="72"/>
        <v>303297.1399999999</v>
      </c>
      <c r="P1159" s="5">
        <v>-303297.14</v>
      </c>
      <c r="Q1159" s="5">
        <f t="shared" si="73"/>
        <v>0</v>
      </c>
      <c r="R1159" s="5">
        <v>0</v>
      </c>
      <c r="S1159" s="5">
        <v>0</v>
      </c>
      <c r="T1159" s="5">
        <v>0</v>
      </c>
      <c r="U1159" s="5">
        <f t="shared" si="74"/>
        <v>303297.1399999999</v>
      </c>
      <c r="V1159" s="5">
        <f t="shared" si="75"/>
        <v>303297.1399999999</v>
      </c>
      <c r="W1159" s="5">
        <v>0</v>
      </c>
      <c r="X1159" t="s">
        <v>507</v>
      </c>
    </row>
    <row r="1160" spans="1:24" x14ac:dyDescent="0.2">
      <c r="A1160" t="s">
        <v>0</v>
      </c>
      <c r="B1160" t="s">
        <v>1</v>
      </c>
      <c r="C1160" t="s">
        <v>2</v>
      </c>
      <c r="D1160" t="s">
        <v>482</v>
      </c>
      <c r="E1160" t="s">
        <v>483</v>
      </c>
      <c r="F1160" t="s">
        <v>484</v>
      </c>
      <c r="G1160" t="s">
        <v>485</v>
      </c>
      <c r="H1160" t="s">
        <v>7</v>
      </c>
      <c r="I1160" t="s">
        <v>41</v>
      </c>
      <c r="J1160" t="s">
        <v>42</v>
      </c>
      <c r="K1160" t="s">
        <v>58</v>
      </c>
      <c r="L1160" t="s">
        <v>44</v>
      </c>
      <c r="M1160" s="5">
        <v>413177.28</v>
      </c>
      <c r="N1160" s="5">
        <v>149305.28</v>
      </c>
      <c r="O1160" s="5">
        <f t="shared" si="72"/>
        <v>562482.56000000006</v>
      </c>
      <c r="P1160" s="5">
        <v>0</v>
      </c>
      <c r="Q1160" s="5">
        <f t="shared" si="73"/>
        <v>562482.56000000006</v>
      </c>
      <c r="R1160" s="5">
        <v>58077.62</v>
      </c>
      <c r="S1160" s="5">
        <v>503763.05</v>
      </c>
      <c r="T1160" s="5">
        <v>248538.46</v>
      </c>
      <c r="U1160" s="5">
        <f t="shared" si="74"/>
        <v>58719.510000000068</v>
      </c>
      <c r="V1160" s="5">
        <f t="shared" si="75"/>
        <v>313944.10000000009</v>
      </c>
      <c r="W1160" s="5">
        <v>641.89</v>
      </c>
      <c r="X1160" t="s">
        <v>508</v>
      </c>
    </row>
    <row r="1161" spans="1:24" x14ac:dyDescent="0.2">
      <c r="A1161" t="s">
        <v>0</v>
      </c>
      <c r="B1161" t="s">
        <v>1</v>
      </c>
      <c r="C1161" t="s">
        <v>2</v>
      </c>
      <c r="D1161" t="s">
        <v>482</v>
      </c>
      <c r="E1161" t="s">
        <v>483</v>
      </c>
      <c r="F1161" t="s">
        <v>484</v>
      </c>
      <c r="G1161" t="s">
        <v>485</v>
      </c>
      <c r="H1161" t="s">
        <v>7</v>
      </c>
      <c r="I1161" t="s">
        <v>41</v>
      </c>
      <c r="J1161" t="s">
        <v>42</v>
      </c>
      <c r="K1161" t="s">
        <v>272</v>
      </c>
      <c r="L1161" t="s">
        <v>44</v>
      </c>
      <c r="M1161" s="5">
        <v>282141.90000000002</v>
      </c>
      <c r="N1161" s="5">
        <v>0</v>
      </c>
      <c r="O1161" s="5">
        <f t="shared" si="72"/>
        <v>282141.90000000002</v>
      </c>
      <c r="P1161" s="5">
        <v>0</v>
      </c>
      <c r="Q1161" s="5">
        <f t="shared" si="73"/>
        <v>282141.90000000002</v>
      </c>
      <c r="R1161" s="5">
        <v>0</v>
      </c>
      <c r="S1161" s="5">
        <v>257237.83</v>
      </c>
      <c r="T1161" s="5">
        <v>145566.44</v>
      </c>
      <c r="U1161" s="5">
        <f t="shared" si="74"/>
        <v>24904.070000000036</v>
      </c>
      <c r="V1161" s="5">
        <f t="shared" si="75"/>
        <v>136575.46000000002</v>
      </c>
      <c r="W1161" s="5">
        <v>24904.07</v>
      </c>
      <c r="X1161" t="s">
        <v>509</v>
      </c>
    </row>
    <row r="1162" spans="1:24" x14ac:dyDescent="0.2">
      <c r="A1162" t="s">
        <v>0</v>
      </c>
      <c r="B1162" t="s">
        <v>1</v>
      </c>
      <c r="C1162" t="s">
        <v>2</v>
      </c>
      <c r="D1162" t="s">
        <v>482</v>
      </c>
      <c r="E1162" t="s">
        <v>483</v>
      </c>
      <c r="F1162" t="s">
        <v>484</v>
      </c>
      <c r="G1162" t="s">
        <v>485</v>
      </c>
      <c r="H1162" t="s">
        <v>7</v>
      </c>
      <c r="I1162" t="s">
        <v>41</v>
      </c>
      <c r="J1162" t="s">
        <v>42</v>
      </c>
      <c r="K1162" t="s">
        <v>62</v>
      </c>
      <c r="L1162" t="s">
        <v>44</v>
      </c>
      <c r="M1162" s="5">
        <v>0</v>
      </c>
      <c r="N1162" s="5">
        <v>158333.32999999999</v>
      </c>
      <c r="O1162" s="5">
        <f t="shared" si="72"/>
        <v>158333.32999999999</v>
      </c>
      <c r="P1162" s="5">
        <v>0</v>
      </c>
      <c r="Q1162" s="5">
        <f t="shared" si="73"/>
        <v>158333.32999999999</v>
      </c>
      <c r="R1162" s="5">
        <v>18230.59</v>
      </c>
      <c r="S1162" s="5">
        <v>33675.96</v>
      </c>
      <c r="T1162" s="5">
        <v>0</v>
      </c>
      <c r="U1162" s="5">
        <f t="shared" si="74"/>
        <v>124657.37</v>
      </c>
      <c r="V1162" s="5">
        <f t="shared" si="75"/>
        <v>158333.32999999999</v>
      </c>
      <c r="W1162" s="5">
        <v>106426.78</v>
      </c>
      <c r="X1162" t="s">
        <v>510</v>
      </c>
    </row>
    <row r="1163" spans="1:24" x14ac:dyDescent="0.2">
      <c r="A1163" t="s">
        <v>0</v>
      </c>
      <c r="B1163" t="s">
        <v>1</v>
      </c>
      <c r="C1163" t="s">
        <v>2</v>
      </c>
      <c r="D1163" t="s">
        <v>482</v>
      </c>
      <c r="E1163" t="s">
        <v>483</v>
      </c>
      <c r="F1163" t="s">
        <v>484</v>
      </c>
      <c r="G1163" t="s">
        <v>485</v>
      </c>
      <c r="H1163" t="s">
        <v>7</v>
      </c>
      <c r="I1163" t="s">
        <v>41</v>
      </c>
      <c r="J1163" t="s">
        <v>42</v>
      </c>
      <c r="K1163" t="s">
        <v>299</v>
      </c>
      <c r="L1163" t="s">
        <v>44</v>
      </c>
      <c r="M1163" s="5">
        <v>0</v>
      </c>
      <c r="N1163" s="5">
        <v>40200</v>
      </c>
      <c r="O1163" s="5">
        <f t="shared" si="72"/>
        <v>40200</v>
      </c>
      <c r="P1163" s="5">
        <v>0</v>
      </c>
      <c r="Q1163" s="5">
        <f t="shared" si="73"/>
        <v>40200</v>
      </c>
      <c r="R1163" s="5">
        <v>0</v>
      </c>
      <c r="S1163" s="5">
        <v>200</v>
      </c>
      <c r="T1163" s="5">
        <v>48.52</v>
      </c>
      <c r="U1163" s="5">
        <f t="shared" si="74"/>
        <v>40000</v>
      </c>
      <c r="V1163" s="5">
        <f t="shared" si="75"/>
        <v>40151.480000000003</v>
      </c>
      <c r="W1163" s="5">
        <v>40000</v>
      </c>
      <c r="X1163" t="s">
        <v>511</v>
      </c>
    </row>
    <row r="1164" spans="1:24" x14ac:dyDescent="0.2">
      <c r="A1164" t="s">
        <v>0</v>
      </c>
      <c r="B1164" t="s">
        <v>1</v>
      </c>
      <c r="C1164" t="s">
        <v>2</v>
      </c>
      <c r="D1164" t="s">
        <v>482</v>
      </c>
      <c r="E1164" t="s">
        <v>483</v>
      </c>
      <c r="F1164" t="s">
        <v>484</v>
      </c>
      <c r="G1164" t="s">
        <v>485</v>
      </c>
      <c r="H1164" t="s">
        <v>7</v>
      </c>
      <c r="I1164" t="s">
        <v>41</v>
      </c>
      <c r="J1164" t="s">
        <v>42</v>
      </c>
      <c r="K1164" t="s">
        <v>512</v>
      </c>
      <c r="L1164" t="s">
        <v>44</v>
      </c>
      <c r="M1164" s="5">
        <v>0</v>
      </c>
      <c r="N1164" s="5">
        <v>56000</v>
      </c>
      <c r="O1164" s="5">
        <f t="shared" si="72"/>
        <v>56000</v>
      </c>
      <c r="P1164" s="5">
        <v>0</v>
      </c>
      <c r="Q1164" s="5">
        <f t="shared" si="73"/>
        <v>56000</v>
      </c>
      <c r="R1164" s="5">
        <v>0</v>
      </c>
      <c r="S1164" s="5">
        <v>56000</v>
      </c>
      <c r="T1164" s="5">
        <v>0</v>
      </c>
      <c r="U1164" s="5">
        <f t="shared" si="74"/>
        <v>0</v>
      </c>
      <c r="V1164" s="5">
        <f t="shared" si="75"/>
        <v>56000</v>
      </c>
      <c r="W1164" s="5">
        <v>0</v>
      </c>
      <c r="X1164" t="s">
        <v>513</v>
      </c>
    </row>
    <row r="1165" spans="1:24" x14ac:dyDescent="0.2">
      <c r="A1165" t="s">
        <v>0</v>
      </c>
      <c r="B1165" t="s">
        <v>1</v>
      </c>
      <c r="C1165" t="s">
        <v>2</v>
      </c>
      <c r="D1165" t="s">
        <v>482</v>
      </c>
      <c r="E1165" t="s">
        <v>483</v>
      </c>
      <c r="F1165" t="s">
        <v>484</v>
      </c>
      <c r="G1165" t="s">
        <v>485</v>
      </c>
      <c r="H1165" t="s">
        <v>7</v>
      </c>
      <c r="I1165" t="s">
        <v>41</v>
      </c>
      <c r="J1165" t="s">
        <v>42</v>
      </c>
      <c r="K1165" t="s">
        <v>372</v>
      </c>
      <c r="L1165" t="s">
        <v>44</v>
      </c>
      <c r="M1165" s="5">
        <v>660156.9</v>
      </c>
      <c r="N1165" s="5">
        <v>232331.02</v>
      </c>
      <c r="O1165" s="5">
        <f t="shared" si="72"/>
        <v>892487.92</v>
      </c>
      <c r="P1165" s="5">
        <v>-150000</v>
      </c>
      <c r="Q1165" s="5">
        <f t="shared" si="73"/>
        <v>742487.92</v>
      </c>
      <c r="R1165" s="5">
        <v>0.05</v>
      </c>
      <c r="S1165" s="5">
        <v>682205.95</v>
      </c>
      <c r="T1165" s="5">
        <v>388648.82</v>
      </c>
      <c r="U1165" s="5">
        <f t="shared" si="74"/>
        <v>210281.97000000009</v>
      </c>
      <c r="V1165" s="5">
        <f t="shared" si="75"/>
        <v>503839.10000000003</v>
      </c>
      <c r="W1165" s="5">
        <v>60281.919999999998</v>
      </c>
      <c r="X1165" t="s">
        <v>514</v>
      </c>
    </row>
    <row r="1166" spans="1:24" x14ac:dyDescent="0.2">
      <c r="A1166" t="s">
        <v>0</v>
      </c>
      <c r="B1166" t="s">
        <v>1</v>
      </c>
      <c r="C1166" t="s">
        <v>2</v>
      </c>
      <c r="D1166" t="s">
        <v>482</v>
      </c>
      <c r="E1166" t="s">
        <v>483</v>
      </c>
      <c r="F1166" t="s">
        <v>484</v>
      </c>
      <c r="G1166" t="s">
        <v>485</v>
      </c>
      <c r="H1166" t="s">
        <v>7</v>
      </c>
      <c r="I1166" t="s">
        <v>41</v>
      </c>
      <c r="J1166" t="s">
        <v>42</v>
      </c>
      <c r="K1166" t="s">
        <v>280</v>
      </c>
      <c r="L1166" t="s">
        <v>44</v>
      </c>
      <c r="M1166" s="5">
        <v>0</v>
      </c>
      <c r="N1166" s="5">
        <v>600</v>
      </c>
      <c r="O1166" s="5">
        <f t="shared" si="72"/>
        <v>600</v>
      </c>
      <c r="P1166" s="5">
        <v>0</v>
      </c>
      <c r="Q1166" s="5">
        <f t="shared" si="73"/>
        <v>600</v>
      </c>
      <c r="R1166" s="5">
        <v>0</v>
      </c>
      <c r="S1166" s="5">
        <v>600</v>
      </c>
      <c r="T1166" s="5">
        <v>102.44</v>
      </c>
      <c r="U1166" s="5">
        <f t="shared" si="74"/>
        <v>0</v>
      </c>
      <c r="V1166" s="5">
        <f t="shared" si="75"/>
        <v>497.56</v>
      </c>
      <c r="W1166" s="5">
        <v>0</v>
      </c>
      <c r="X1166" t="s">
        <v>515</v>
      </c>
    </row>
    <row r="1167" spans="1:24" x14ac:dyDescent="0.2">
      <c r="A1167" t="s">
        <v>0</v>
      </c>
      <c r="B1167" t="s">
        <v>1</v>
      </c>
      <c r="C1167" t="s">
        <v>2</v>
      </c>
      <c r="D1167" t="s">
        <v>482</v>
      </c>
      <c r="E1167" t="s">
        <v>483</v>
      </c>
      <c r="F1167" t="s">
        <v>484</v>
      </c>
      <c r="G1167" t="s">
        <v>485</v>
      </c>
      <c r="H1167" t="s">
        <v>7</v>
      </c>
      <c r="I1167" t="s">
        <v>41</v>
      </c>
      <c r="J1167" t="s">
        <v>42</v>
      </c>
      <c r="K1167" t="s">
        <v>76</v>
      </c>
      <c r="L1167" t="s">
        <v>44</v>
      </c>
      <c r="M1167" s="5">
        <v>0</v>
      </c>
      <c r="N1167" s="5">
        <v>536</v>
      </c>
      <c r="O1167" s="5">
        <f t="shared" si="72"/>
        <v>536</v>
      </c>
      <c r="P1167" s="5">
        <v>0</v>
      </c>
      <c r="Q1167" s="5">
        <f t="shared" si="73"/>
        <v>536</v>
      </c>
      <c r="R1167" s="5">
        <v>0</v>
      </c>
      <c r="S1167" s="5">
        <v>200</v>
      </c>
      <c r="T1167" s="5">
        <v>100.52</v>
      </c>
      <c r="U1167" s="5">
        <f t="shared" si="74"/>
        <v>336</v>
      </c>
      <c r="V1167" s="5">
        <f t="shared" si="75"/>
        <v>435.48</v>
      </c>
      <c r="W1167" s="5">
        <v>336</v>
      </c>
      <c r="X1167" t="s">
        <v>516</v>
      </c>
    </row>
    <row r="1168" spans="1:24" x14ac:dyDescent="0.2">
      <c r="A1168" t="s">
        <v>0</v>
      </c>
      <c r="B1168" t="s">
        <v>1</v>
      </c>
      <c r="C1168" t="s">
        <v>2</v>
      </c>
      <c r="D1168" t="s">
        <v>482</v>
      </c>
      <c r="E1168" t="s">
        <v>483</v>
      </c>
      <c r="F1168" t="s">
        <v>484</v>
      </c>
      <c r="G1168" t="s">
        <v>485</v>
      </c>
      <c r="H1168" t="s">
        <v>7</v>
      </c>
      <c r="I1168" t="s">
        <v>41</v>
      </c>
      <c r="J1168" t="s">
        <v>42</v>
      </c>
      <c r="K1168" t="s">
        <v>86</v>
      </c>
      <c r="L1168" t="s">
        <v>44</v>
      </c>
      <c r="M1168" s="5">
        <v>0</v>
      </c>
      <c r="N1168" s="5">
        <v>1450</v>
      </c>
      <c r="O1168" s="5">
        <f t="shared" si="72"/>
        <v>1450</v>
      </c>
      <c r="P1168" s="5">
        <v>0</v>
      </c>
      <c r="Q1168" s="5">
        <f t="shared" si="73"/>
        <v>1450</v>
      </c>
      <c r="R1168" s="5">
        <v>0</v>
      </c>
      <c r="S1168" s="5">
        <v>1450</v>
      </c>
      <c r="T1168" s="5">
        <v>475.69</v>
      </c>
      <c r="U1168" s="5">
        <f t="shared" si="74"/>
        <v>0</v>
      </c>
      <c r="V1168" s="5">
        <f t="shared" si="75"/>
        <v>974.31</v>
      </c>
      <c r="W1168" s="5">
        <v>0</v>
      </c>
      <c r="X1168" t="s">
        <v>517</v>
      </c>
    </row>
    <row r="1169" spans="1:24" x14ac:dyDescent="0.2">
      <c r="A1169" t="s">
        <v>0</v>
      </c>
      <c r="B1169" t="s">
        <v>1</v>
      </c>
      <c r="C1169" t="s">
        <v>2</v>
      </c>
      <c r="D1169" t="s">
        <v>482</v>
      </c>
      <c r="E1169" t="s">
        <v>483</v>
      </c>
      <c r="F1169" t="s">
        <v>484</v>
      </c>
      <c r="G1169" t="s">
        <v>485</v>
      </c>
      <c r="H1169" t="s">
        <v>7</v>
      </c>
      <c r="I1169" t="s">
        <v>41</v>
      </c>
      <c r="J1169" t="s">
        <v>42</v>
      </c>
      <c r="K1169" t="s">
        <v>518</v>
      </c>
      <c r="L1169" t="s">
        <v>44</v>
      </c>
      <c r="M1169" s="5">
        <v>0</v>
      </c>
      <c r="N1169" s="5">
        <v>3000</v>
      </c>
      <c r="O1169" s="5">
        <f t="shared" si="72"/>
        <v>3000</v>
      </c>
      <c r="P1169" s="5">
        <v>0</v>
      </c>
      <c r="Q1169" s="5">
        <f t="shared" si="73"/>
        <v>3000</v>
      </c>
      <c r="R1169" s="5">
        <v>0</v>
      </c>
      <c r="S1169" s="5">
        <v>0</v>
      </c>
      <c r="T1169" s="5">
        <v>0</v>
      </c>
      <c r="U1169" s="5">
        <f t="shared" si="74"/>
        <v>3000</v>
      </c>
      <c r="V1169" s="5">
        <f t="shared" si="75"/>
        <v>3000</v>
      </c>
      <c r="W1169" s="5">
        <v>3000</v>
      </c>
      <c r="X1169" t="s">
        <v>519</v>
      </c>
    </row>
    <row r="1170" spans="1:24" x14ac:dyDescent="0.2">
      <c r="A1170" t="s">
        <v>0</v>
      </c>
      <c r="B1170" t="s">
        <v>1</v>
      </c>
      <c r="C1170" t="s">
        <v>2</v>
      </c>
      <c r="D1170" t="s">
        <v>482</v>
      </c>
      <c r="E1170" t="s">
        <v>483</v>
      </c>
      <c r="F1170" t="s">
        <v>484</v>
      </c>
      <c r="G1170" t="s">
        <v>485</v>
      </c>
      <c r="H1170" t="s">
        <v>7</v>
      </c>
      <c r="I1170" t="s">
        <v>41</v>
      </c>
      <c r="J1170" t="s">
        <v>90</v>
      </c>
      <c r="K1170" t="s">
        <v>91</v>
      </c>
      <c r="L1170" t="s">
        <v>44</v>
      </c>
      <c r="M1170" s="5">
        <v>0</v>
      </c>
      <c r="N1170" s="5">
        <v>108800</v>
      </c>
      <c r="O1170" s="5">
        <f t="shared" si="72"/>
        <v>108800</v>
      </c>
      <c r="P1170" s="5">
        <v>0</v>
      </c>
      <c r="Q1170" s="5">
        <f t="shared" si="73"/>
        <v>108800</v>
      </c>
      <c r="R1170" s="5">
        <v>0</v>
      </c>
      <c r="S1170" s="5">
        <v>80070.94</v>
      </c>
      <c r="T1170" s="5">
        <v>62037.75</v>
      </c>
      <c r="U1170" s="5">
        <f t="shared" si="74"/>
        <v>28729.059999999998</v>
      </c>
      <c r="V1170" s="5">
        <f t="shared" si="75"/>
        <v>46762.25</v>
      </c>
      <c r="W1170" s="5">
        <v>28729.06</v>
      </c>
      <c r="X1170" t="s">
        <v>520</v>
      </c>
    </row>
    <row r="1171" spans="1:24" x14ac:dyDescent="0.2">
      <c r="A1171" t="s">
        <v>0</v>
      </c>
      <c r="B1171" t="s">
        <v>1</v>
      </c>
      <c r="C1171" t="s">
        <v>2</v>
      </c>
      <c r="D1171" t="s">
        <v>482</v>
      </c>
      <c r="E1171" t="s">
        <v>483</v>
      </c>
      <c r="F1171" t="s">
        <v>484</v>
      </c>
      <c r="G1171" t="s">
        <v>485</v>
      </c>
      <c r="H1171" t="s">
        <v>7</v>
      </c>
      <c r="I1171" t="s">
        <v>41</v>
      </c>
      <c r="J1171" t="s">
        <v>90</v>
      </c>
      <c r="K1171" t="s">
        <v>93</v>
      </c>
      <c r="L1171" t="s">
        <v>44</v>
      </c>
      <c r="M1171" s="5">
        <v>0</v>
      </c>
      <c r="N1171" s="5">
        <v>500</v>
      </c>
      <c r="O1171" s="5">
        <f t="shared" si="72"/>
        <v>500</v>
      </c>
      <c r="P1171" s="5">
        <v>0</v>
      </c>
      <c r="Q1171" s="5">
        <f t="shared" si="73"/>
        <v>500</v>
      </c>
      <c r="R1171" s="5">
        <v>0</v>
      </c>
      <c r="S1171" s="5">
        <v>3.3</v>
      </c>
      <c r="T1171" s="5">
        <v>3.3</v>
      </c>
      <c r="U1171" s="5">
        <f t="shared" si="74"/>
        <v>496.7</v>
      </c>
      <c r="V1171" s="5">
        <f t="shared" si="75"/>
        <v>496.7</v>
      </c>
      <c r="W1171" s="5">
        <v>496.7</v>
      </c>
      <c r="X1171" t="s">
        <v>521</v>
      </c>
    </row>
    <row r="1172" spans="1:24" x14ac:dyDescent="0.2">
      <c r="A1172" t="s">
        <v>0</v>
      </c>
      <c r="B1172" t="s">
        <v>1</v>
      </c>
      <c r="C1172" t="s">
        <v>2</v>
      </c>
      <c r="D1172" t="s">
        <v>482</v>
      </c>
      <c r="E1172" t="s">
        <v>483</v>
      </c>
      <c r="F1172" t="s">
        <v>484</v>
      </c>
      <c r="G1172" t="s">
        <v>485</v>
      </c>
      <c r="H1172" t="s">
        <v>7</v>
      </c>
      <c r="I1172" t="s">
        <v>41</v>
      </c>
      <c r="J1172" t="s">
        <v>90</v>
      </c>
      <c r="K1172" t="s">
        <v>310</v>
      </c>
      <c r="L1172" t="s">
        <v>44</v>
      </c>
      <c r="M1172" s="5">
        <v>0</v>
      </c>
      <c r="N1172" s="5">
        <v>6000</v>
      </c>
      <c r="O1172" s="5">
        <f t="shared" si="72"/>
        <v>6000</v>
      </c>
      <c r="P1172" s="5">
        <v>0</v>
      </c>
      <c r="Q1172" s="5">
        <f t="shared" si="73"/>
        <v>6000</v>
      </c>
      <c r="R1172" s="5">
        <v>5000</v>
      </c>
      <c r="S1172" s="5">
        <v>1000</v>
      </c>
      <c r="T1172" s="5">
        <v>0</v>
      </c>
      <c r="U1172" s="5">
        <f t="shared" si="74"/>
        <v>5000</v>
      </c>
      <c r="V1172" s="5">
        <f t="shared" si="75"/>
        <v>6000</v>
      </c>
      <c r="W1172" s="5">
        <v>0</v>
      </c>
      <c r="X1172" t="s">
        <v>522</v>
      </c>
    </row>
    <row r="1173" spans="1:24" x14ac:dyDescent="0.2">
      <c r="A1173" t="s">
        <v>117</v>
      </c>
      <c r="B1173" t="s">
        <v>118</v>
      </c>
      <c r="C1173" t="s">
        <v>2</v>
      </c>
      <c r="D1173" t="s">
        <v>482</v>
      </c>
      <c r="E1173" t="s">
        <v>483</v>
      </c>
      <c r="F1173" t="s">
        <v>484</v>
      </c>
      <c r="G1173" t="s">
        <v>485</v>
      </c>
      <c r="H1173" t="s">
        <v>523</v>
      </c>
      <c r="I1173" t="s">
        <v>524</v>
      </c>
      <c r="J1173" t="s">
        <v>121</v>
      </c>
      <c r="K1173" t="s">
        <v>285</v>
      </c>
      <c r="L1173" t="s">
        <v>44</v>
      </c>
      <c r="M1173" s="5">
        <v>16573.349999999999</v>
      </c>
      <c r="N1173" s="5">
        <v>0</v>
      </c>
      <c r="O1173" s="5">
        <f t="shared" si="72"/>
        <v>16573.349999999999</v>
      </c>
      <c r="P1173" s="5">
        <v>-16573.349999999999</v>
      </c>
      <c r="Q1173" s="5">
        <f t="shared" si="73"/>
        <v>0</v>
      </c>
      <c r="R1173" s="5">
        <v>0</v>
      </c>
      <c r="S1173" s="5">
        <v>0</v>
      </c>
      <c r="T1173" s="5">
        <v>0</v>
      </c>
      <c r="U1173" s="5">
        <f t="shared" si="74"/>
        <v>16573.349999999999</v>
      </c>
      <c r="V1173" s="5">
        <f t="shared" si="75"/>
        <v>16573.349999999999</v>
      </c>
      <c r="W1173" s="5">
        <v>0</v>
      </c>
      <c r="X1173" t="s">
        <v>525</v>
      </c>
    </row>
    <row r="1174" spans="1:24" x14ac:dyDescent="0.2">
      <c r="A1174" t="s">
        <v>117</v>
      </c>
      <c r="B1174" t="s">
        <v>118</v>
      </c>
      <c r="C1174" t="s">
        <v>2</v>
      </c>
      <c r="D1174" t="s">
        <v>482</v>
      </c>
      <c r="E1174" t="s">
        <v>483</v>
      </c>
      <c r="F1174" t="s">
        <v>484</v>
      </c>
      <c r="G1174" t="s">
        <v>485</v>
      </c>
      <c r="H1174" t="s">
        <v>523</v>
      </c>
      <c r="I1174" t="s">
        <v>526</v>
      </c>
      <c r="J1174" t="s">
        <v>121</v>
      </c>
      <c r="K1174" t="s">
        <v>149</v>
      </c>
      <c r="L1174" t="s">
        <v>44</v>
      </c>
      <c r="M1174" s="5">
        <v>3571.36</v>
      </c>
      <c r="N1174" s="5">
        <v>0</v>
      </c>
      <c r="O1174" s="5">
        <f t="shared" si="72"/>
        <v>3571.36</v>
      </c>
      <c r="P1174" s="5">
        <v>-3571.36</v>
      </c>
      <c r="Q1174" s="5">
        <f t="shared" si="73"/>
        <v>0</v>
      </c>
      <c r="R1174" s="5">
        <v>0</v>
      </c>
      <c r="S1174" s="5">
        <v>0</v>
      </c>
      <c r="T1174" s="5">
        <v>0</v>
      </c>
      <c r="U1174" s="5">
        <f t="shared" si="74"/>
        <v>3571.36</v>
      </c>
      <c r="V1174" s="5">
        <f t="shared" si="75"/>
        <v>3571.36</v>
      </c>
      <c r="W1174" s="5">
        <v>0</v>
      </c>
      <c r="X1174" t="s">
        <v>527</v>
      </c>
    </row>
    <row r="1175" spans="1:24" x14ac:dyDescent="0.2">
      <c r="A1175" t="s">
        <v>117</v>
      </c>
      <c r="B1175" t="s">
        <v>118</v>
      </c>
      <c r="C1175" t="s">
        <v>2</v>
      </c>
      <c r="D1175" t="s">
        <v>482</v>
      </c>
      <c r="E1175" t="s">
        <v>483</v>
      </c>
      <c r="F1175" t="s">
        <v>484</v>
      </c>
      <c r="G1175" t="s">
        <v>485</v>
      </c>
      <c r="H1175" t="s">
        <v>523</v>
      </c>
      <c r="I1175" t="s">
        <v>526</v>
      </c>
      <c r="J1175" t="s">
        <v>121</v>
      </c>
      <c r="K1175" t="s">
        <v>285</v>
      </c>
      <c r="L1175" t="s">
        <v>44</v>
      </c>
      <c r="M1175" s="5">
        <v>5600</v>
      </c>
      <c r="N1175" s="5">
        <v>0</v>
      </c>
      <c r="O1175" s="5">
        <f t="shared" si="72"/>
        <v>5600</v>
      </c>
      <c r="P1175" s="5">
        <v>-5600</v>
      </c>
      <c r="Q1175" s="5">
        <f t="shared" si="73"/>
        <v>0</v>
      </c>
      <c r="R1175" s="5">
        <v>0</v>
      </c>
      <c r="S1175" s="5">
        <v>0</v>
      </c>
      <c r="T1175" s="5">
        <v>0</v>
      </c>
      <c r="U1175" s="5">
        <f t="shared" si="74"/>
        <v>5600</v>
      </c>
      <c r="V1175" s="5">
        <f t="shared" si="75"/>
        <v>5600</v>
      </c>
      <c r="W1175" s="5">
        <v>0</v>
      </c>
      <c r="X1175" t="s">
        <v>525</v>
      </c>
    </row>
    <row r="1176" spans="1:24" x14ac:dyDescent="0.2">
      <c r="A1176" t="s">
        <v>117</v>
      </c>
      <c r="B1176" t="s">
        <v>118</v>
      </c>
      <c r="C1176" t="s">
        <v>2</v>
      </c>
      <c r="D1176" t="s">
        <v>482</v>
      </c>
      <c r="E1176" t="s">
        <v>483</v>
      </c>
      <c r="F1176" t="s">
        <v>484</v>
      </c>
      <c r="G1176" t="s">
        <v>485</v>
      </c>
      <c r="H1176" t="s">
        <v>523</v>
      </c>
      <c r="I1176" t="s">
        <v>526</v>
      </c>
      <c r="J1176" t="s">
        <v>121</v>
      </c>
      <c r="K1176" t="s">
        <v>178</v>
      </c>
      <c r="L1176" t="s">
        <v>44</v>
      </c>
      <c r="M1176" s="5">
        <v>640</v>
      </c>
      <c r="N1176" s="5">
        <v>0</v>
      </c>
      <c r="O1176" s="5">
        <f t="shared" si="72"/>
        <v>640</v>
      </c>
      <c r="P1176" s="5">
        <v>-10</v>
      </c>
      <c r="Q1176" s="5">
        <f t="shared" si="73"/>
        <v>630</v>
      </c>
      <c r="R1176" s="5">
        <v>0</v>
      </c>
      <c r="S1176" s="5">
        <v>630</v>
      </c>
      <c r="T1176" s="5">
        <v>630</v>
      </c>
      <c r="U1176" s="5">
        <f t="shared" si="74"/>
        <v>10</v>
      </c>
      <c r="V1176" s="5">
        <f t="shared" si="75"/>
        <v>10</v>
      </c>
      <c r="W1176" s="5">
        <v>0</v>
      </c>
      <c r="X1176" t="s">
        <v>528</v>
      </c>
    </row>
    <row r="1177" spans="1:24" x14ac:dyDescent="0.2">
      <c r="A1177" t="s">
        <v>117</v>
      </c>
      <c r="B1177" t="s">
        <v>118</v>
      </c>
      <c r="C1177" t="s">
        <v>2</v>
      </c>
      <c r="D1177" t="s">
        <v>482</v>
      </c>
      <c r="E1177" t="s">
        <v>483</v>
      </c>
      <c r="F1177" t="s">
        <v>484</v>
      </c>
      <c r="G1177" t="s">
        <v>485</v>
      </c>
      <c r="H1177" t="s">
        <v>523</v>
      </c>
      <c r="I1177" t="s">
        <v>526</v>
      </c>
      <c r="J1177" t="s">
        <v>121</v>
      </c>
      <c r="K1177" t="s">
        <v>175</v>
      </c>
      <c r="L1177" t="s">
        <v>44</v>
      </c>
      <c r="M1177" s="5">
        <v>2150</v>
      </c>
      <c r="N1177" s="5">
        <v>0</v>
      </c>
      <c r="O1177" s="5">
        <f t="shared" si="72"/>
        <v>2150</v>
      </c>
      <c r="P1177" s="5">
        <v>-2150</v>
      </c>
      <c r="Q1177" s="5">
        <f t="shared" si="73"/>
        <v>0</v>
      </c>
      <c r="R1177" s="5">
        <v>0</v>
      </c>
      <c r="S1177" s="5">
        <v>0</v>
      </c>
      <c r="T1177" s="5">
        <v>0</v>
      </c>
      <c r="U1177" s="5">
        <f t="shared" si="74"/>
        <v>2150</v>
      </c>
      <c r="V1177" s="5">
        <f t="shared" si="75"/>
        <v>2150</v>
      </c>
      <c r="W1177" s="5">
        <v>0</v>
      </c>
      <c r="X1177" t="s">
        <v>529</v>
      </c>
    </row>
    <row r="1178" spans="1:24" x14ac:dyDescent="0.2">
      <c r="A1178" t="s">
        <v>117</v>
      </c>
      <c r="B1178" t="s">
        <v>118</v>
      </c>
      <c r="C1178" t="s">
        <v>2</v>
      </c>
      <c r="D1178" t="s">
        <v>482</v>
      </c>
      <c r="E1178" t="s">
        <v>483</v>
      </c>
      <c r="F1178" t="s">
        <v>484</v>
      </c>
      <c r="G1178" t="s">
        <v>485</v>
      </c>
      <c r="H1178" t="s">
        <v>523</v>
      </c>
      <c r="I1178" t="s">
        <v>526</v>
      </c>
      <c r="J1178" t="s">
        <v>121</v>
      </c>
      <c r="K1178" t="s">
        <v>155</v>
      </c>
      <c r="L1178" t="s">
        <v>44</v>
      </c>
      <c r="M1178" s="5">
        <v>8862.4500000000007</v>
      </c>
      <c r="N1178" s="5">
        <v>0</v>
      </c>
      <c r="O1178" s="5">
        <f t="shared" si="72"/>
        <v>8862.4500000000007</v>
      </c>
      <c r="P1178" s="5">
        <v>-8862.4500000000007</v>
      </c>
      <c r="Q1178" s="5">
        <f t="shared" si="73"/>
        <v>0</v>
      </c>
      <c r="R1178" s="5">
        <v>0</v>
      </c>
      <c r="S1178" s="5">
        <v>0</v>
      </c>
      <c r="T1178" s="5">
        <v>0</v>
      </c>
      <c r="U1178" s="5">
        <f t="shared" si="74"/>
        <v>8862.4500000000007</v>
      </c>
      <c r="V1178" s="5">
        <f t="shared" si="75"/>
        <v>8862.4500000000007</v>
      </c>
      <c r="W1178" s="5">
        <v>0</v>
      </c>
      <c r="X1178" t="s">
        <v>530</v>
      </c>
    </row>
    <row r="1179" spans="1:24" x14ac:dyDescent="0.2">
      <c r="A1179" t="s">
        <v>117</v>
      </c>
      <c r="B1179" t="s">
        <v>118</v>
      </c>
      <c r="C1179" t="s">
        <v>2</v>
      </c>
      <c r="D1179" t="s">
        <v>482</v>
      </c>
      <c r="E1179" t="s">
        <v>483</v>
      </c>
      <c r="F1179" t="s">
        <v>484</v>
      </c>
      <c r="G1179" t="s">
        <v>485</v>
      </c>
      <c r="H1179" t="s">
        <v>523</v>
      </c>
      <c r="I1179" t="s">
        <v>526</v>
      </c>
      <c r="J1179" t="s">
        <v>121</v>
      </c>
      <c r="K1179" t="s">
        <v>342</v>
      </c>
      <c r="L1179" t="s">
        <v>44</v>
      </c>
      <c r="M1179" s="5">
        <v>408</v>
      </c>
      <c r="N1179" s="5">
        <v>0</v>
      </c>
      <c r="O1179" s="5">
        <f t="shared" si="72"/>
        <v>408</v>
      </c>
      <c r="P1179" s="5">
        <v>-0.1</v>
      </c>
      <c r="Q1179" s="5">
        <f t="shared" si="73"/>
        <v>407.9</v>
      </c>
      <c r="R1179" s="5">
        <v>0</v>
      </c>
      <c r="S1179" s="5">
        <v>407.9</v>
      </c>
      <c r="T1179" s="5">
        <v>407.9</v>
      </c>
      <c r="U1179" s="5">
        <f t="shared" si="74"/>
        <v>0.10000000000002274</v>
      </c>
      <c r="V1179" s="5">
        <f t="shared" si="75"/>
        <v>0.10000000000002274</v>
      </c>
      <c r="W1179" s="5">
        <v>0</v>
      </c>
      <c r="X1179" t="s">
        <v>531</v>
      </c>
    </row>
    <row r="1180" spans="1:24" x14ac:dyDescent="0.2">
      <c r="A1180" t="s">
        <v>117</v>
      </c>
      <c r="B1180" t="s">
        <v>118</v>
      </c>
      <c r="C1180" t="s">
        <v>2</v>
      </c>
      <c r="D1180" t="s">
        <v>482</v>
      </c>
      <c r="E1180" t="s">
        <v>483</v>
      </c>
      <c r="F1180" t="s">
        <v>484</v>
      </c>
      <c r="G1180" t="s">
        <v>485</v>
      </c>
      <c r="H1180" t="s">
        <v>523</v>
      </c>
      <c r="I1180" t="s">
        <v>532</v>
      </c>
      <c r="J1180" t="s">
        <v>121</v>
      </c>
      <c r="K1180" t="s">
        <v>357</v>
      </c>
      <c r="L1180" t="s">
        <v>44</v>
      </c>
      <c r="M1180" s="5">
        <v>68000</v>
      </c>
      <c r="N1180" s="5">
        <v>0</v>
      </c>
      <c r="O1180" s="5">
        <f t="shared" si="72"/>
        <v>68000</v>
      </c>
      <c r="P1180" s="5">
        <v>-28000</v>
      </c>
      <c r="Q1180" s="5">
        <f t="shared" si="73"/>
        <v>40000</v>
      </c>
      <c r="R1180" s="5">
        <v>0</v>
      </c>
      <c r="S1180" s="5">
        <v>0</v>
      </c>
      <c r="T1180" s="5">
        <v>0</v>
      </c>
      <c r="U1180" s="5">
        <f t="shared" si="74"/>
        <v>68000</v>
      </c>
      <c r="V1180" s="5">
        <f t="shared" si="75"/>
        <v>68000</v>
      </c>
      <c r="W1180" s="5">
        <v>40000</v>
      </c>
      <c r="X1180" t="s">
        <v>533</v>
      </c>
    </row>
    <row r="1181" spans="1:24" x14ac:dyDescent="0.2">
      <c r="A1181" t="s">
        <v>117</v>
      </c>
      <c r="B1181" t="s">
        <v>118</v>
      </c>
      <c r="C1181" t="s">
        <v>2</v>
      </c>
      <c r="D1181" t="s">
        <v>482</v>
      </c>
      <c r="E1181" t="s">
        <v>483</v>
      </c>
      <c r="F1181" t="s">
        <v>484</v>
      </c>
      <c r="G1181" t="s">
        <v>485</v>
      </c>
      <c r="H1181" t="s">
        <v>523</v>
      </c>
      <c r="I1181" t="s">
        <v>532</v>
      </c>
      <c r="J1181" t="s">
        <v>121</v>
      </c>
      <c r="K1181" t="s">
        <v>149</v>
      </c>
      <c r="L1181" t="s">
        <v>44</v>
      </c>
      <c r="M1181" s="5">
        <v>568799.62</v>
      </c>
      <c r="N1181" s="5">
        <v>166546</v>
      </c>
      <c r="O1181" s="5">
        <f t="shared" si="72"/>
        <v>735345.62</v>
      </c>
      <c r="P1181" s="5">
        <v>-89666.23</v>
      </c>
      <c r="Q1181" s="5">
        <f t="shared" si="73"/>
        <v>645679.39</v>
      </c>
      <c r="R1181" s="5">
        <v>27.01</v>
      </c>
      <c r="S1181" s="5">
        <v>413115.78</v>
      </c>
      <c r="T1181" s="5">
        <v>76080.11</v>
      </c>
      <c r="U1181" s="5">
        <f t="shared" si="74"/>
        <v>322229.83999999997</v>
      </c>
      <c r="V1181" s="5">
        <f t="shared" si="75"/>
        <v>659265.51</v>
      </c>
      <c r="W1181" s="5">
        <v>232536.6</v>
      </c>
      <c r="X1181" t="s">
        <v>527</v>
      </c>
    </row>
    <row r="1182" spans="1:24" x14ac:dyDescent="0.2">
      <c r="A1182" t="s">
        <v>117</v>
      </c>
      <c r="B1182" t="s">
        <v>118</v>
      </c>
      <c r="C1182" t="s">
        <v>2</v>
      </c>
      <c r="D1182" t="s">
        <v>482</v>
      </c>
      <c r="E1182" t="s">
        <v>483</v>
      </c>
      <c r="F1182" t="s">
        <v>484</v>
      </c>
      <c r="G1182" t="s">
        <v>485</v>
      </c>
      <c r="H1182" t="s">
        <v>523</v>
      </c>
      <c r="I1182" t="s">
        <v>532</v>
      </c>
      <c r="J1182" t="s">
        <v>121</v>
      </c>
      <c r="K1182" t="s">
        <v>137</v>
      </c>
      <c r="L1182" t="s">
        <v>44</v>
      </c>
      <c r="M1182" s="5">
        <v>0</v>
      </c>
      <c r="N1182" s="5">
        <v>112000</v>
      </c>
      <c r="O1182" s="5">
        <f t="shared" si="72"/>
        <v>112000</v>
      </c>
      <c r="P1182" s="5">
        <v>-32483.64</v>
      </c>
      <c r="Q1182" s="5">
        <f t="shared" si="73"/>
        <v>79516.36</v>
      </c>
      <c r="R1182" s="5">
        <v>1282.8399999999999</v>
      </c>
      <c r="S1182" s="5">
        <v>78233.52</v>
      </c>
      <c r="T1182" s="5">
        <v>78233.52</v>
      </c>
      <c r="U1182" s="5">
        <f t="shared" si="74"/>
        <v>33766.479999999996</v>
      </c>
      <c r="V1182" s="5">
        <f t="shared" si="75"/>
        <v>33766.479999999996</v>
      </c>
      <c r="W1182" s="5">
        <v>0</v>
      </c>
      <c r="X1182" t="s">
        <v>534</v>
      </c>
    </row>
    <row r="1183" spans="1:24" x14ac:dyDescent="0.2">
      <c r="A1183" t="s">
        <v>117</v>
      </c>
      <c r="B1183" t="s">
        <v>118</v>
      </c>
      <c r="C1183" t="s">
        <v>2</v>
      </c>
      <c r="D1183" t="s">
        <v>482</v>
      </c>
      <c r="E1183" t="s">
        <v>483</v>
      </c>
      <c r="F1183" t="s">
        <v>484</v>
      </c>
      <c r="G1183" t="s">
        <v>485</v>
      </c>
      <c r="H1183" t="s">
        <v>523</v>
      </c>
      <c r="I1183" t="s">
        <v>532</v>
      </c>
      <c r="J1183" t="s">
        <v>121</v>
      </c>
      <c r="K1183" t="s">
        <v>465</v>
      </c>
      <c r="L1183" t="s">
        <v>44</v>
      </c>
      <c r="M1183" s="5">
        <v>0</v>
      </c>
      <c r="N1183" s="5">
        <v>207594.26</v>
      </c>
      <c r="O1183" s="5">
        <f t="shared" si="72"/>
        <v>207594.26</v>
      </c>
      <c r="P1183" s="5">
        <v>0</v>
      </c>
      <c r="Q1183" s="5">
        <f t="shared" si="73"/>
        <v>207594.26</v>
      </c>
      <c r="R1183" s="5">
        <v>0</v>
      </c>
      <c r="S1183" s="5">
        <v>207594.26</v>
      </c>
      <c r="T1183" s="5">
        <v>0</v>
      </c>
      <c r="U1183" s="5">
        <f t="shared" si="74"/>
        <v>0</v>
      </c>
      <c r="V1183" s="5">
        <f t="shared" si="75"/>
        <v>207594.26</v>
      </c>
      <c r="W1183" s="5">
        <v>0</v>
      </c>
      <c r="X1183" t="s">
        <v>535</v>
      </c>
    </row>
    <row r="1184" spans="1:24" x14ac:dyDescent="0.2">
      <c r="A1184" t="s">
        <v>117</v>
      </c>
      <c r="B1184" t="s">
        <v>118</v>
      </c>
      <c r="C1184" t="s">
        <v>2</v>
      </c>
      <c r="D1184" t="s">
        <v>482</v>
      </c>
      <c r="E1184" t="s">
        <v>483</v>
      </c>
      <c r="F1184" t="s">
        <v>484</v>
      </c>
      <c r="G1184" t="s">
        <v>485</v>
      </c>
      <c r="H1184" t="s">
        <v>523</v>
      </c>
      <c r="I1184" t="s">
        <v>532</v>
      </c>
      <c r="J1184" t="s">
        <v>121</v>
      </c>
      <c r="K1184" t="s">
        <v>159</v>
      </c>
      <c r="L1184" t="s">
        <v>44</v>
      </c>
      <c r="M1184" s="5">
        <v>454826.78</v>
      </c>
      <c r="N1184" s="5">
        <v>1460752.74</v>
      </c>
      <c r="O1184" s="5">
        <f t="shared" si="72"/>
        <v>1915579.52</v>
      </c>
      <c r="P1184" s="5">
        <v>-243368.38</v>
      </c>
      <c r="Q1184" s="5">
        <f t="shared" si="73"/>
        <v>1672211.1400000001</v>
      </c>
      <c r="R1184" s="5">
        <v>0</v>
      </c>
      <c r="S1184" s="5">
        <v>1622237.62</v>
      </c>
      <c r="T1184" s="5">
        <v>870206.62</v>
      </c>
      <c r="U1184" s="5">
        <f t="shared" si="74"/>
        <v>293341.89999999991</v>
      </c>
      <c r="V1184" s="5">
        <f t="shared" si="75"/>
        <v>1045372.9</v>
      </c>
      <c r="W1184" s="5">
        <v>49973.52</v>
      </c>
      <c r="X1184" t="s">
        <v>536</v>
      </c>
    </row>
    <row r="1185" spans="1:24" x14ac:dyDescent="0.2">
      <c r="A1185" t="s">
        <v>117</v>
      </c>
      <c r="B1185" t="s">
        <v>118</v>
      </c>
      <c r="C1185" t="s">
        <v>2</v>
      </c>
      <c r="D1185" t="s">
        <v>482</v>
      </c>
      <c r="E1185" t="s">
        <v>483</v>
      </c>
      <c r="F1185" t="s">
        <v>484</v>
      </c>
      <c r="G1185" t="s">
        <v>485</v>
      </c>
      <c r="H1185" t="s">
        <v>523</v>
      </c>
      <c r="I1185" t="s">
        <v>532</v>
      </c>
      <c r="J1185" t="s">
        <v>121</v>
      </c>
      <c r="K1185" t="s">
        <v>151</v>
      </c>
      <c r="L1185" t="s">
        <v>44</v>
      </c>
      <c r="M1185" s="5">
        <v>3500</v>
      </c>
      <c r="N1185" s="5">
        <v>0</v>
      </c>
      <c r="O1185" s="5">
        <f t="shared" si="72"/>
        <v>3500</v>
      </c>
      <c r="P1185" s="5">
        <v>0</v>
      </c>
      <c r="Q1185" s="5">
        <f t="shared" si="73"/>
        <v>3500</v>
      </c>
      <c r="R1185" s="5">
        <v>0</v>
      </c>
      <c r="S1185" s="5">
        <v>0</v>
      </c>
      <c r="T1185" s="5">
        <v>0</v>
      </c>
      <c r="U1185" s="5">
        <f t="shared" si="74"/>
        <v>3500</v>
      </c>
      <c r="V1185" s="5">
        <f t="shared" si="75"/>
        <v>3500</v>
      </c>
      <c r="W1185" s="5">
        <v>3500</v>
      </c>
      <c r="X1185" t="s">
        <v>537</v>
      </c>
    </row>
    <row r="1186" spans="1:24" x14ac:dyDescent="0.2">
      <c r="A1186" t="s">
        <v>117</v>
      </c>
      <c r="B1186" t="s">
        <v>118</v>
      </c>
      <c r="C1186" t="s">
        <v>2</v>
      </c>
      <c r="D1186" t="s">
        <v>482</v>
      </c>
      <c r="E1186" t="s">
        <v>483</v>
      </c>
      <c r="F1186" t="s">
        <v>484</v>
      </c>
      <c r="G1186" t="s">
        <v>485</v>
      </c>
      <c r="H1186" t="s">
        <v>523</v>
      </c>
      <c r="I1186" t="s">
        <v>532</v>
      </c>
      <c r="J1186" t="s">
        <v>121</v>
      </c>
      <c r="K1186" t="s">
        <v>122</v>
      </c>
      <c r="L1186" t="s">
        <v>44</v>
      </c>
      <c r="M1186" s="5">
        <v>267847.34000000003</v>
      </c>
      <c r="N1186" s="5">
        <v>14000</v>
      </c>
      <c r="O1186" s="5">
        <f t="shared" si="72"/>
        <v>281847.34000000003</v>
      </c>
      <c r="P1186" s="5">
        <v>-75354.080000000002</v>
      </c>
      <c r="Q1186" s="5">
        <f t="shared" si="73"/>
        <v>206493.26</v>
      </c>
      <c r="R1186" s="5">
        <v>36290.980000000003</v>
      </c>
      <c r="S1186" s="5">
        <v>126940.83</v>
      </c>
      <c r="T1186" s="5">
        <v>17771.27</v>
      </c>
      <c r="U1186" s="5">
        <f t="shared" si="74"/>
        <v>154906.51</v>
      </c>
      <c r="V1186" s="5">
        <f t="shared" si="75"/>
        <v>264076.07</v>
      </c>
      <c r="W1186" s="5">
        <v>43261.45</v>
      </c>
      <c r="X1186" t="s">
        <v>538</v>
      </c>
    </row>
    <row r="1187" spans="1:24" x14ac:dyDescent="0.2">
      <c r="A1187" t="s">
        <v>117</v>
      </c>
      <c r="B1187" t="s">
        <v>118</v>
      </c>
      <c r="C1187" t="s">
        <v>2</v>
      </c>
      <c r="D1187" t="s">
        <v>482</v>
      </c>
      <c r="E1187" t="s">
        <v>483</v>
      </c>
      <c r="F1187" t="s">
        <v>484</v>
      </c>
      <c r="G1187" t="s">
        <v>485</v>
      </c>
      <c r="H1187" t="s">
        <v>523</v>
      </c>
      <c r="I1187" t="s">
        <v>532</v>
      </c>
      <c r="J1187" t="s">
        <v>121</v>
      </c>
      <c r="K1187" t="s">
        <v>539</v>
      </c>
      <c r="L1187" t="s">
        <v>44</v>
      </c>
      <c r="M1187" s="5">
        <v>751887.45</v>
      </c>
      <c r="N1187" s="5">
        <v>322342.14</v>
      </c>
      <c r="O1187" s="5">
        <f t="shared" si="72"/>
        <v>1074229.5899999999</v>
      </c>
      <c r="P1187" s="5">
        <v>-332230.33</v>
      </c>
      <c r="Q1187" s="5">
        <f t="shared" si="73"/>
        <v>741999.25999999978</v>
      </c>
      <c r="R1187" s="5">
        <v>173323.17</v>
      </c>
      <c r="S1187" s="5">
        <v>549664.97</v>
      </c>
      <c r="T1187" s="5">
        <v>330252.09999999998</v>
      </c>
      <c r="U1187" s="5">
        <f t="shared" si="74"/>
        <v>524564.61999999988</v>
      </c>
      <c r="V1187" s="5">
        <f t="shared" si="75"/>
        <v>743977.48999999987</v>
      </c>
      <c r="W1187" s="5">
        <v>19011.12</v>
      </c>
      <c r="X1187" t="s">
        <v>540</v>
      </c>
    </row>
    <row r="1188" spans="1:24" x14ac:dyDescent="0.2">
      <c r="A1188" t="s">
        <v>117</v>
      </c>
      <c r="B1188" t="s">
        <v>118</v>
      </c>
      <c r="C1188" t="s">
        <v>2</v>
      </c>
      <c r="D1188" t="s">
        <v>482</v>
      </c>
      <c r="E1188" t="s">
        <v>483</v>
      </c>
      <c r="F1188" t="s">
        <v>484</v>
      </c>
      <c r="G1188" t="s">
        <v>485</v>
      </c>
      <c r="H1188" t="s">
        <v>523</v>
      </c>
      <c r="I1188" t="s">
        <v>532</v>
      </c>
      <c r="J1188" t="s">
        <v>121</v>
      </c>
      <c r="K1188" t="s">
        <v>124</v>
      </c>
      <c r="L1188" t="s">
        <v>44</v>
      </c>
      <c r="M1188" s="5">
        <v>11082</v>
      </c>
      <c r="N1188" s="5">
        <v>0</v>
      </c>
      <c r="O1188" s="5">
        <f t="shared" si="72"/>
        <v>11082</v>
      </c>
      <c r="P1188" s="5">
        <v>-6585.28</v>
      </c>
      <c r="Q1188" s="5">
        <f t="shared" si="73"/>
        <v>4496.72</v>
      </c>
      <c r="R1188" s="5">
        <v>0</v>
      </c>
      <c r="S1188" s="5">
        <v>4496.72</v>
      </c>
      <c r="T1188" s="5">
        <v>4496.67</v>
      </c>
      <c r="U1188" s="5">
        <f t="shared" si="74"/>
        <v>6585.28</v>
      </c>
      <c r="V1188" s="5">
        <f t="shared" si="75"/>
        <v>6585.33</v>
      </c>
      <c r="W1188" s="5">
        <v>0</v>
      </c>
      <c r="X1188" t="s">
        <v>541</v>
      </c>
    </row>
    <row r="1189" spans="1:24" x14ac:dyDescent="0.2">
      <c r="A1189" t="s">
        <v>117</v>
      </c>
      <c r="B1189" t="s">
        <v>118</v>
      </c>
      <c r="C1189" t="s">
        <v>2</v>
      </c>
      <c r="D1189" t="s">
        <v>482</v>
      </c>
      <c r="E1189" t="s">
        <v>483</v>
      </c>
      <c r="F1189" t="s">
        <v>484</v>
      </c>
      <c r="G1189" t="s">
        <v>485</v>
      </c>
      <c r="H1189" t="s">
        <v>523</v>
      </c>
      <c r="I1189" t="s">
        <v>532</v>
      </c>
      <c r="J1189" t="s">
        <v>121</v>
      </c>
      <c r="K1189" t="s">
        <v>351</v>
      </c>
      <c r="L1189" t="s">
        <v>44</v>
      </c>
      <c r="M1189" s="5">
        <v>56754.51</v>
      </c>
      <c r="N1189" s="5">
        <v>0</v>
      </c>
      <c r="O1189" s="5">
        <f t="shared" si="72"/>
        <v>56754.51</v>
      </c>
      <c r="P1189" s="5">
        <v>0</v>
      </c>
      <c r="Q1189" s="5">
        <f t="shared" si="73"/>
        <v>56754.51</v>
      </c>
      <c r="R1189" s="5">
        <v>0</v>
      </c>
      <c r="S1189" s="5">
        <v>0</v>
      </c>
      <c r="T1189" s="5">
        <v>0</v>
      </c>
      <c r="U1189" s="5">
        <f t="shared" si="74"/>
        <v>56754.51</v>
      </c>
      <c r="V1189" s="5">
        <f t="shared" si="75"/>
        <v>56754.51</v>
      </c>
      <c r="W1189" s="5">
        <v>56754.51</v>
      </c>
      <c r="X1189" t="s">
        <v>542</v>
      </c>
    </row>
    <row r="1190" spans="1:24" x14ac:dyDescent="0.2">
      <c r="A1190" t="s">
        <v>117</v>
      </c>
      <c r="B1190" t="s">
        <v>118</v>
      </c>
      <c r="C1190" t="s">
        <v>2</v>
      </c>
      <c r="D1190" t="s">
        <v>482</v>
      </c>
      <c r="E1190" t="s">
        <v>483</v>
      </c>
      <c r="F1190" t="s">
        <v>484</v>
      </c>
      <c r="G1190" t="s">
        <v>485</v>
      </c>
      <c r="H1190" t="s">
        <v>523</v>
      </c>
      <c r="I1190" t="s">
        <v>532</v>
      </c>
      <c r="J1190" t="s">
        <v>121</v>
      </c>
      <c r="K1190" t="s">
        <v>285</v>
      </c>
      <c r="L1190" t="s">
        <v>44</v>
      </c>
      <c r="M1190" s="5">
        <v>16000</v>
      </c>
      <c r="N1190" s="5">
        <v>0</v>
      </c>
      <c r="O1190" s="5">
        <f t="shared" si="72"/>
        <v>16000</v>
      </c>
      <c r="P1190" s="5">
        <v>-13000</v>
      </c>
      <c r="Q1190" s="5">
        <f t="shared" si="73"/>
        <v>3000</v>
      </c>
      <c r="R1190" s="5">
        <v>0</v>
      </c>
      <c r="S1190" s="5">
        <v>0</v>
      </c>
      <c r="T1190" s="5">
        <v>0</v>
      </c>
      <c r="U1190" s="5">
        <f t="shared" si="74"/>
        <v>16000</v>
      </c>
      <c r="V1190" s="5">
        <f t="shared" si="75"/>
        <v>16000</v>
      </c>
      <c r="W1190" s="5">
        <v>3000</v>
      </c>
      <c r="X1190" t="s">
        <v>525</v>
      </c>
    </row>
    <row r="1191" spans="1:24" x14ac:dyDescent="0.2">
      <c r="A1191" t="s">
        <v>117</v>
      </c>
      <c r="B1191" t="s">
        <v>118</v>
      </c>
      <c r="C1191" t="s">
        <v>2</v>
      </c>
      <c r="D1191" t="s">
        <v>482</v>
      </c>
      <c r="E1191" t="s">
        <v>483</v>
      </c>
      <c r="F1191" t="s">
        <v>484</v>
      </c>
      <c r="G1191" t="s">
        <v>485</v>
      </c>
      <c r="H1191" t="s">
        <v>523</v>
      </c>
      <c r="I1191" t="s">
        <v>532</v>
      </c>
      <c r="J1191" t="s">
        <v>121</v>
      </c>
      <c r="K1191" t="s">
        <v>473</v>
      </c>
      <c r="L1191" t="s">
        <v>44</v>
      </c>
      <c r="M1191" s="5">
        <v>80355.929999999993</v>
      </c>
      <c r="N1191" s="5">
        <v>0</v>
      </c>
      <c r="O1191" s="5">
        <f t="shared" si="72"/>
        <v>80355.929999999993</v>
      </c>
      <c r="P1191" s="5">
        <v>0</v>
      </c>
      <c r="Q1191" s="5">
        <f t="shared" si="73"/>
        <v>80355.929999999993</v>
      </c>
      <c r="R1191" s="5">
        <v>0</v>
      </c>
      <c r="S1191" s="5">
        <v>58574.720000000001</v>
      </c>
      <c r="T1191" s="5">
        <v>58228.97</v>
      </c>
      <c r="U1191" s="5">
        <f t="shared" si="74"/>
        <v>21781.209999999992</v>
      </c>
      <c r="V1191" s="5">
        <f t="shared" si="75"/>
        <v>22126.959999999992</v>
      </c>
      <c r="W1191" s="5">
        <v>21781.21</v>
      </c>
      <c r="X1191" t="s">
        <v>543</v>
      </c>
    </row>
    <row r="1192" spans="1:24" x14ac:dyDescent="0.2">
      <c r="A1192" t="s">
        <v>117</v>
      </c>
      <c r="B1192" t="s">
        <v>118</v>
      </c>
      <c r="C1192" t="s">
        <v>2</v>
      </c>
      <c r="D1192" t="s">
        <v>482</v>
      </c>
      <c r="E1192" t="s">
        <v>483</v>
      </c>
      <c r="F1192" t="s">
        <v>484</v>
      </c>
      <c r="G1192" t="s">
        <v>485</v>
      </c>
      <c r="H1192" t="s">
        <v>523</v>
      </c>
      <c r="I1192" t="s">
        <v>532</v>
      </c>
      <c r="J1192" t="s">
        <v>121</v>
      </c>
      <c r="K1192" t="s">
        <v>178</v>
      </c>
      <c r="L1192" t="s">
        <v>44</v>
      </c>
      <c r="M1192" s="5">
        <v>1787832.17</v>
      </c>
      <c r="N1192" s="5">
        <v>116819.89</v>
      </c>
      <c r="O1192" s="5">
        <f t="shared" si="72"/>
        <v>1904652.0599999998</v>
      </c>
      <c r="P1192" s="5">
        <v>-91815.89</v>
      </c>
      <c r="Q1192" s="5">
        <f t="shared" si="73"/>
        <v>1812836.17</v>
      </c>
      <c r="R1192" s="5">
        <v>237424.78</v>
      </c>
      <c r="S1192" s="5">
        <v>1575411.39</v>
      </c>
      <c r="T1192" s="5">
        <v>25004</v>
      </c>
      <c r="U1192" s="5">
        <f t="shared" si="74"/>
        <v>329240.66999999993</v>
      </c>
      <c r="V1192" s="5">
        <f t="shared" si="75"/>
        <v>1879648.0599999998</v>
      </c>
      <c r="W1192" s="5">
        <v>0</v>
      </c>
      <c r="X1192" t="s">
        <v>528</v>
      </c>
    </row>
    <row r="1193" spans="1:24" x14ac:dyDescent="0.2">
      <c r="A1193" t="s">
        <v>117</v>
      </c>
      <c r="B1193" t="s">
        <v>118</v>
      </c>
      <c r="C1193" t="s">
        <v>2</v>
      </c>
      <c r="D1193" t="s">
        <v>482</v>
      </c>
      <c r="E1193" t="s">
        <v>483</v>
      </c>
      <c r="F1193" t="s">
        <v>484</v>
      </c>
      <c r="G1193" t="s">
        <v>485</v>
      </c>
      <c r="H1193" t="s">
        <v>523</v>
      </c>
      <c r="I1193" t="s">
        <v>532</v>
      </c>
      <c r="J1193" t="s">
        <v>121</v>
      </c>
      <c r="K1193" t="s">
        <v>544</v>
      </c>
      <c r="L1193" t="s">
        <v>44</v>
      </c>
      <c r="M1193" s="5">
        <v>76552.070000000007</v>
      </c>
      <c r="N1193" s="5">
        <v>390970.61</v>
      </c>
      <c r="O1193" s="5">
        <f t="shared" si="72"/>
        <v>467522.68</v>
      </c>
      <c r="P1193" s="5">
        <v>-39573.129999999997</v>
      </c>
      <c r="Q1193" s="5">
        <f t="shared" si="73"/>
        <v>427949.55</v>
      </c>
      <c r="R1193" s="5">
        <v>33571.449999999997</v>
      </c>
      <c r="S1193" s="5">
        <v>388786.6</v>
      </c>
      <c r="T1193" s="5">
        <v>216430.94</v>
      </c>
      <c r="U1193" s="5">
        <f t="shared" si="74"/>
        <v>78736.080000000016</v>
      </c>
      <c r="V1193" s="5">
        <f t="shared" si="75"/>
        <v>251091.74</v>
      </c>
      <c r="W1193" s="5">
        <v>5591.5</v>
      </c>
      <c r="X1193" t="s">
        <v>545</v>
      </c>
    </row>
    <row r="1194" spans="1:24" x14ac:dyDescent="0.2">
      <c r="A1194" t="s">
        <v>117</v>
      </c>
      <c r="B1194" t="s">
        <v>118</v>
      </c>
      <c r="C1194" t="s">
        <v>2</v>
      </c>
      <c r="D1194" t="s">
        <v>482</v>
      </c>
      <c r="E1194" t="s">
        <v>483</v>
      </c>
      <c r="F1194" t="s">
        <v>484</v>
      </c>
      <c r="G1194" t="s">
        <v>485</v>
      </c>
      <c r="H1194" t="s">
        <v>523</v>
      </c>
      <c r="I1194" t="s">
        <v>532</v>
      </c>
      <c r="J1194" t="s">
        <v>121</v>
      </c>
      <c r="K1194" t="s">
        <v>130</v>
      </c>
      <c r="L1194" t="s">
        <v>44</v>
      </c>
      <c r="M1194" s="5">
        <v>53600</v>
      </c>
      <c r="N1194" s="5">
        <v>64000</v>
      </c>
      <c r="O1194" s="5">
        <f t="shared" si="72"/>
        <v>117600</v>
      </c>
      <c r="P1194" s="5">
        <v>-42257.83</v>
      </c>
      <c r="Q1194" s="5">
        <f t="shared" si="73"/>
        <v>75342.17</v>
      </c>
      <c r="R1194" s="5">
        <v>7474.86</v>
      </c>
      <c r="S1194" s="5">
        <v>6394.75</v>
      </c>
      <c r="T1194" s="5">
        <v>6394.75</v>
      </c>
      <c r="U1194" s="5">
        <f t="shared" si="74"/>
        <v>111205.25</v>
      </c>
      <c r="V1194" s="5">
        <f t="shared" si="75"/>
        <v>111205.25</v>
      </c>
      <c r="W1194" s="5">
        <v>61472.56</v>
      </c>
      <c r="X1194" t="s">
        <v>546</v>
      </c>
    </row>
    <row r="1195" spans="1:24" x14ac:dyDescent="0.2">
      <c r="A1195" t="s">
        <v>117</v>
      </c>
      <c r="B1195" t="s">
        <v>118</v>
      </c>
      <c r="C1195" t="s">
        <v>2</v>
      </c>
      <c r="D1195" t="s">
        <v>482</v>
      </c>
      <c r="E1195" t="s">
        <v>483</v>
      </c>
      <c r="F1195" t="s">
        <v>484</v>
      </c>
      <c r="G1195" t="s">
        <v>485</v>
      </c>
      <c r="H1195" t="s">
        <v>523</v>
      </c>
      <c r="I1195" t="s">
        <v>532</v>
      </c>
      <c r="J1195" t="s">
        <v>121</v>
      </c>
      <c r="K1195" t="s">
        <v>218</v>
      </c>
      <c r="L1195" t="s">
        <v>44</v>
      </c>
      <c r="M1195" s="5">
        <v>0</v>
      </c>
      <c r="N1195" s="5">
        <v>112.19</v>
      </c>
      <c r="O1195" s="5">
        <f t="shared" si="72"/>
        <v>112.19</v>
      </c>
      <c r="P1195" s="5">
        <v>0</v>
      </c>
      <c r="Q1195" s="5">
        <f t="shared" si="73"/>
        <v>112.19</v>
      </c>
      <c r="R1195" s="5">
        <v>0</v>
      </c>
      <c r="S1195" s="5">
        <v>0</v>
      </c>
      <c r="T1195" s="5">
        <v>0</v>
      </c>
      <c r="U1195" s="5">
        <f t="shared" si="74"/>
        <v>112.19</v>
      </c>
      <c r="V1195" s="5">
        <f t="shared" si="75"/>
        <v>112.19</v>
      </c>
      <c r="W1195" s="5">
        <v>112.19</v>
      </c>
      <c r="X1195" t="s">
        <v>547</v>
      </c>
    </row>
    <row r="1196" spans="1:24" x14ac:dyDescent="0.2">
      <c r="A1196" t="s">
        <v>117</v>
      </c>
      <c r="B1196" t="s">
        <v>118</v>
      </c>
      <c r="C1196" t="s">
        <v>2</v>
      </c>
      <c r="D1196" t="s">
        <v>482</v>
      </c>
      <c r="E1196" t="s">
        <v>483</v>
      </c>
      <c r="F1196" t="s">
        <v>484</v>
      </c>
      <c r="G1196" t="s">
        <v>485</v>
      </c>
      <c r="H1196" t="s">
        <v>523</v>
      </c>
      <c r="I1196" t="s">
        <v>532</v>
      </c>
      <c r="J1196" t="s">
        <v>121</v>
      </c>
      <c r="K1196" t="s">
        <v>166</v>
      </c>
      <c r="L1196" t="s">
        <v>44</v>
      </c>
      <c r="M1196" s="5">
        <v>0</v>
      </c>
      <c r="N1196" s="5">
        <v>6000</v>
      </c>
      <c r="O1196" s="5">
        <f t="shared" si="72"/>
        <v>6000</v>
      </c>
      <c r="P1196" s="5">
        <v>-171.52</v>
      </c>
      <c r="Q1196" s="5">
        <f t="shared" si="73"/>
        <v>5828.48</v>
      </c>
      <c r="R1196" s="5">
        <v>5828.48</v>
      </c>
      <c r="S1196" s="5">
        <v>0</v>
      </c>
      <c r="T1196" s="5">
        <v>0</v>
      </c>
      <c r="U1196" s="5">
        <f t="shared" si="74"/>
        <v>6000</v>
      </c>
      <c r="V1196" s="5">
        <f t="shared" si="75"/>
        <v>6000</v>
      </c>
      <c r="W1196" s="5">
        <v>0</v>
      </c>
      <c r="X1196" t="s">
        <v>548</v>
      </c>
    </row>
    <row r="1197" spans="1:24" x14ac:dyDescent="0.2">
      <c r="A1197" t="s">
        <v>117</v>
      </c>
      <c r="B1197" t="s">
        <v>118</v>
      </c>
      <c r="C1197" t="s">
        <v>2</v>
      </c>
      <c r="D1197" t="s">
        <v>482</v>
      </c>
      <c r="E1197" t="s">
        <v>483</v>
      </c>
      <c r="F1197" t="s">
        <v>484</v>
      </c>
      <c r="G1197" t="s">
        <v>485</v>
      </c>
      <c r="H1197" t="s">
        <v>523</v>
      </c>
      <c r="I1197" t="s">
        <v>532</v>
      </c>
      <c r="J1197" t="s">
        <v>121</v>
      </c>
      <c r="K1197" t="s">
        <v>549</v>
      </c>
      <c r="L1197" t="s">
        <v>44</v>
      </c>
      <c r="M1197" s="5">
        <v>0</v>
      </c>
      <c r="N1197" s="5">
        <v>78.400000000000006</v>
      </c>
      <c r="O1197" s="5">
        <f t="shared" si="72"/>
        <v>78.400000000000006</v>
      </c>
      <c r="P1197" s="5">
        <v>0</v>
      </c>
      <c r="Q1197" s="5">
        <f t="shared" si="73"/>
        <v>78.400000000000006</v>
      </c>
      <c r="R1197" s="5">
        <v>0</v>
      </c>
      <c r="S1197" s="5">
        <v>0</v>
      </c>
      <c r="T1197" s="5">
        <v>0</v>
      </c>
      <c r="U1197" s="5">
        <f t="shared" si="74"/>
        <v>78.400000000000006</v>
      </c>
      <c r="V1197" s="5">
        <f t="shared" si="75"/>
        <v>78.400000000000006</v>
      </c>
      <c r="W1197" s="5">
        <v>78.400000000000006</v>
      </c>
      <c r="X1197" t="s">
        <v>550</v>
      </c>
    </row>
    <row r="1198" spans="1:24" x14ac:dyDescent="0.2">
      <c r="A1198" t="s">
        <v>117</v>
      </c>
      <c r="B1198" t="s">
        <v>118</v>
      </c>
      <c r="C1198" t="s">
        <v>2</v>
      </c>
      <c r="D1198" t="s">
        <v>482</v>
      </c>
      <c r="E1198" t="s">
        <v>483</v>
      </c>
      <c r="F1198" t="s">
        <v>484</v>
      </c>
      <c r="G1198" t="s">
        <v>485</v>
      </c>
      <c r="H1198" t="s">
        <v>523</v>
      </c>
      <c r="I1198" t="s">
        <v>532</v>
      </c>
      <c r="J1198" t="s">
        <v>121</v>
      </c>
      <c r="K1198" t="s">
        <v>551</v>
      </c>
      <c r="L1198" t="s">
        <v>44</v>
      </c>
      <c r="M1198" s="5">
        <v>0</v>
      </c>
      <c r="N1198" s="5">
        <v>2564.8000000000002</v>
      </c>
      <c r="O1198" s="5">
        <f t="shared" si="72"/>
        <v>2564.8000000000002</v>
      </c>
      <c r="P1198" s="5">
        <v>0</v>
      </c>
      <c r="Q1198" s="5">
        <f t="shared" si="73"/>
        <v>2564.8000000000002</v>
      </c>
      <c r="R1198" s="5">
        <v>0</v>
      </c>
      <c r="S1198" s="5">
        <v>0</v>
      </c>
      <c r="T1198" s="5">
        <v>0</v>
      </c>
      <c r="U1198" s="5">
        <f t="shared" si="74"/>
        <v>2564.8000000000002</v>
      </c>
      <c r="V1198" s="5">
        <f t="shared" si="75"/>
        <v>2564.8000000000002</v>
      </c>
      <c r="W1198" s="5">
        <v>2564.8000000000002</v>
      </c>
      <c r="X1198" t="s">
        <v>552</v>
      </c>
    </row>
    <row r="1199" spans="1:24" x14ac:dyDescent="0.2">
      <c r="A1199" t="s">
        <v>117</v>
      </c>
      <c r="B1199" t="s">
        <v>118</v>
      </c>
      <c r="C1199" t="s">
        <v>2</v>
      </c>
      <c r="D1199" t="s">
        <v>482</v>
      </c>
      <c r="E1199" t="s">
        <v>483</v>
      </c>
      <c r="F1199" t="s">
        <v>484</v>
      </c>
      <c r="G1199" t="s">
        <v>485</v>
      </c>
      <c r="H1199" t="s">
        <v>523</v>
      </c>
      <c r="I1199" t="s">
        <v>532</v>
      </c>
      <c r="J1199" t="s">
        <v>121</v>
      </c>
      <c r="K1199" t="s">
        <v>204</v>
      </c>
      <c r="L1199" t="s">
        <v>44</v>
      </c>
      <c r="M1199" s="5">
        <v>0</v>
      </c>
      <c r="N1199" s="5">
        <v>65.709999999999994</v>
      </c>
      <c r="O1199" s="5">
        <f t="shared" si="72"/>
        <v>65.709999999999994</v>
      </c>
      <c r="P1199" s="5">
        <v>0</v>
      </c>
      <c r="Q1199" s="5">
        <f t="shared" si="73"/>
        <v>65.709999999999994</v>
      </c>
      <c r="R1199" s="5">
        <v>0</v>
      </c>
      <c r="S1199" s="5">
        <v>0</v>
      </c>
      <c r="T1199" s="5">
        <v>0</v>
      </c>
      <c r="U1199" s="5">
        <f t="shared" si="74"/>
        <v>65.709999999999994</v>
      </c>
      <c r="V1199" s="5">
        <f t="shared" si="75"/>
        <v>65.709999999999994</v>
      </c>
      <c r="W1199" s="5">
        <v>65.709999999999994</v>
      </c>
      <c r="X1199" t="s">
        <v>553</v>
      </c>
    </row>
    <row r="1200" spans="1:24" x14ac:dyDescent="0.2">
      <c r="A1200" t="s">
        <v>117</v>
      </c>
      <c r="B1200" t="s">
        <v>118</v>
      </c>
      <c r="C1200" t="s">
        <v>2</v>
      </c>
      <c r="D1200" t="s">
        <v>482</v>
      </c>
      <c r="E1200" t="s">
        <v>483</v>
      </c>
      <c r="F1200" t="s">
        <v>484</v>
      </c>
      <c r="G1200" t="s">
        <v>485</v>
      </c>
      <c r="H1200" t="s">
        <v>523</v>
      </c>
      <c r="I1200" t="s">
        <v>532</v>
      </c>
      <c r="J1200" t="s">
        <v>121</v>
      </c>
      <c r="K1200" t="s">
        <v>175</v>
      </c>
      <c r="L1200" t="s">
        <v>44</v>
      </c>
      <c r="M1200" s="5">
        <v>97428.4</v>
      </c>
      <c r="N1200" s="5">
        <v>27184.71</v>
      </c>
      <c r="O1200" s="5">
        <f t="shared" si="72"/>
        <v>124613.10999999999</v>
      </c>
      <c r="P1200" s="5">
        <v>0</v>
      </c>
      <c r="Q1200" s="5">
        <f t="shared" si="73"/>
        <v>124613.10999999999</v>
      </c>
      <c r="R1200" s="5">
        <v>14291.2</v>
      </c>
      <c r="S1200" s="5">
        <v>76099.539999999994</v>
      </c>
      <c r="T1200" s="5">
        <v>76099.539999999994</v>
      </c>
      <c r="U1200" s="5">
        <f t="shared" si="74"/>
        <v>48513.569999999992</v>
      </c>
      <c r="V1200" s="5">
        <f t="shared" si="75"/>
        <v>48513.569999999992</v>
      </c>
      <c r="W1200" s="5">
        <v>34222.370000000003</v>
      </c>
      <c r="X1200" t="s">
        <v>529</v>
      </c>
    </row>
    <row r="1201" spans="1:24" x14ac:dyDescent="0.2">
      <c r="A1201" t="s">
        <v>117</v>
      </c>
      <c r="B1201" t="s">
        <v>118</v>
      </c>
      <c r="C1201" t="s">
        <v>2</v>
      </c>
      <c r="D1201" t="s">
        <v>482</v>
      </c>
      <c r="E1201" t="s">
        <v>483</v>
      </c>
      <c r="F1201" t="s">
        <v>484</v>
      </c>
      <c r="G1201" t="s">
        <v>485</v>
      </c>
      <c r="H1201" t="s">
        <v>523</v>
      </c>
      <c r="I1201" t="s">
        <v>532</v>
      </c>
      <c r="J1201" t="s">
        <v>121</v>
      </c>
      <c r="K1201" t="s">
        <v>554</v>
      </c>
      <c r="L1201" t="s">
        <v>44</v>
      </c>
      <c r="M1201" s="5">
        <v>2154545</v>
      </c>
      <c r="N1201" s="5">
        <v>272168.78000000003</v>
      </c>
      <c r="O1201" s="5">
        <f t="shared" si="72"/>
        <v>2426713.7800000003</v>
      </c>
      <c r="P1201" s="5">
        <v>-573046.85</v>
      </c>
      <c r="Q1201" s="5">
        <f t="shared" si="73"/>
        <v>1853666.9300000002</v>
      </c>
      <c r="R1201" s="5">
        <v>324332.96000000002</v>
      </c>
      <c r="S1201" s="5">
        <v>1320489.55</v>
      </c>
      <c r="T1201" s="5">
        <v>790722.99</v>
      </c>
      <c r="U1201" s="5">
        <f t="shared" si="74"/>
        <v>1106224.2300000002</v>
      </c>
      <c r="V1201" s="5">
        <f t="shared" si="75"/>
        <v>1635990.7900000003</v>
      </c>
      <c r="W1201" s="5">
        <v>208844.42</v>
      </c>
      <c r="X1201" t="s">
        <v>555</v>
      </c>
    </row>
    <row r="1202" spans="1:24" x14ac:dyDescent="0.2">
      <c r="A1202" t="s">
        <v>117</v>
      </c>
      <c r="B1202" t="s">
        <v>118</v>
      </c>
      <c r="C1202" t="s">
        <v>2</v>
      </c>
      <c r="D1202" t="s">
        <v>482</v>
      </c>
      <c r="E1202" t="s">
        <v>483</v>
      </c>
      <c r="F1202" t="s">
        <v>484</v>
      </c>
      <c r="G1202" t="s">
        <v>485</v>
      </c>
      <c r="H1202" t="s">
        <v>523</v>
      </c>
      <c r="I1202" t="s">
        <v>532</v>
      </c>
      <c r="J1202" t="s">
        <v>121</v>
      </c>
      <c r="K1202" t="s">
        <v>556</v>
      </c>
      <c r="L1202" t="s">
        <v>44</v>
      </c>
      <c r="M1202" s="5">
        <v>0</v>
      </c>
      <c r="N1202" s="5">
        <v>280060.09999999998</v>
      </c>
      <c r="O1202" s="5">
        <f t="shared" si="72"/>
        <v>280060.09999999998</v>
      </c>
      <c r="P1202" s="5">
        <v>-99998.21</v>
      </c>
      <c r="Q1202" s="5">
        <f t="shared" si="73"/>
        <v>180061.88999999996</v>
      </c>
      <c r="R1202" s="5">
        <v>14.56</v>
      </c>
      <c r="S1202" s="5">
        <v>164821.44</v>
      </c>
      <c r="T1202" s="5">
        <v>164821.44</v>
      </c>
      <c r="U1202" s="5">
        <f t="shared" si="74"/>
        <v>115238.65999999997</v>
      </c>
      <c r="V1202" s="5">
        <f t="shared" si="75"/>
        <v>115238.65999999997</v>
      </c>
      <c r="W1202" s="5">
        <v>15225.89</v>
      </c>
      <c r="X1202" t="s">
        <v>557</v>
      </c>
    </row>
    <row r="1203" spans="1:24" x14ac:dyDescent="0.2">
      <c r="A1203" t="s">
        <v>117</v>
      </c>
      <c r="B1203" t="s">
        <v>118</v>
      </c>
      <c r="C1203" t="s">
        <v>2</v>
      </c>
      <c r="D1203" t="s">
        <v>482</v>
      </c>
      <c r="E1203" t="s">
        <v>483</v>
      </c>
      <c r="F1203" t="s">
        <v>484</v>
      </c>
      <c r="G1203" t="s">
        <v>485</v>
      </c>
      <c r="H1203" t="s">
        <v>523</v>
      </c>
      <c r="I1203" t="s">
        <v>532</v>
      </c>
      <c r="J1203" t="s">
        <v>121</v>
      </c>
      <c r="K1203" t="s">
        <v>558</v>
      </c>
      <c r="L1203" t="s">
        <v>44</v>
      </c>
      <c r="M1203" s="5">
        <v>0</v>
      </c>
      <c r="N1203" s="5">
        <v>3387.44</v>
      </c>
      <c r="O1203" s="5">
        <f t="shared" si="72"/>
        <v>3387.44</v>
      </c>
      <c r="P1203" s="5">
        <v>0</v>
      </c>
      <c r="Q1203" s="5">
        <f t="shared" si="73"/>
        <v>3387.44</v>
      </c>
      <c r="R1203" s="5">
        <v>0</v>
      </c>
      <c r="S1203" s="5">
        <v>0</v>
      </c>
      <c r="T1203" s="5">
        <v>0</v>
      </c>
      <c r="U1203" s="5">
        <f t="shared" si="74"/>
        <v>3387.44</v>
      </c>
      <c r="V1203" s="5">
        <f t="shared" si="75"/>
        <v>3387.44</v>
      </c>
      <c r="W1203" s="5">
        <v>3387.44</v>
      </c>
      <c r="X1203" t="s">
        <v>559</v>
      </c>
    </row>
    <row r="1204" spans="1:24" x14ac:dyDescent="0.2">
      <c r="A1204" t="s">
        <v>117</v>
      </c>
      <c r="B1204" t="s">
        <v>118</v>
      </c>
      <c r="C1204" t="s">
        <v>2</v>
      </c>
      <c r="D1204" t="s">
        <v>482</v>
      </c>
      <c r="E1204" t="s">
        <v>483</v>
      </c>
      <c r="F1204" t="s">
        <v>484</v>
      </c>
      <c r="G1204" t="s">
        <v>485</v>
      </c>
      <c r="H1204" t="s">
        <v>523</v>
      </c>
      <c r="I1204" t="s">
        <v>532</v>
      </c>
      <c r="J1204" t="s">
        <v>121</v>
      </c>
      <c r="K1204" t="s">
        <v>385</v>
      </c>
      <c r="L1204" t="s">
        <v>44</v>
      </c>
      <c r="M1204" s="5">
        <v>5000</v>
      </c>
      <c r="N1204" s="5">
        <v>0</v>
      </c>
      <c r="O1204" s="5">
        <f t="shared" si="72"/>
        <v>5000</v>
      </c>
      <c r="P1204" s="5">
        <v>-5000</v>
      </c>
      <c r="Q1204" s="5">
        <f t="shared" si="73"/>
        <v>0</v>
      </c>
      <c r="R1204" s="5">
        <v>0</v>
      </c>
      <c r="S1204" s="5">
        <v>0</v>
      </c>
      <c r="T1204" s="5">
        <v>0</v>
      </c>
      <c r="U1204" s="5">
        <f t="shared" si="74"/>
        <v>5000</v>
      </c>
      <c r="V1204" s="5">
        <f t="shared" si="75"/>
        <v>5000</v>
      </c>
      <c r="W1204" s="5">
        <v>0</v>
      </c>
      <c r="X1204" t="s">
        <v>560</v>
      </c>
    </row>
    <row r="1205" spans="1:24" x14ac:dyDescent="0.2">
      <c r="A1205" t="s">
        <v>117</v>
      </c>
      <c r="B1205" t="s">
        <v>118</v>
      </c>
      <c r="C1205" t="s">
        <v>2</v>
      </c>
      <c r="D1205" t="s">
        <v>482</v>
      </c>
      <c r="E1205" t="s">
        <v>483</v>
      </c>
      <c r="F1205" t="s">
        <v>484</v>
      </c>
      <c r="G1205" t="s">
        <v>485</v>
      </c>
      <c r="H1205" t="s">
        <v>523</v>
      </c>
      <c r="I1205" t="s">
        <v>532</v>
      </c>
      <c r="J1205" t="s">
        <v>121</v>
      </c>
      <c r="K1205" t="s">
        <v>134</v>
      </c>
      <c r="L1205" t="s">
        <v>44</v>
      </c>
      <c r="M1205" s="5">
        <v>0</v>
      </c>
      <c r="N1205" s="5">
        <v>221.5</v>
      </c>
      <c r="O1205" s="5">
        <f t="shared" si="72"/>
        <v>221.5</v>
      </c>
      <c r="P1205" s="5">
        <v>0</v>
      </c>
      <c r="Q1205" s="5">
        <f t="shared" si="73"/>
        <v>221.5</v>
      </c>
      <c r="R1205" s="5">
        <v>0</v>
      </c>
      <c r="S1205" s="5">
        <v>0</v>
      </c>
      <c r="T1205" s="5">
        <v>0</v>
      </c>
      <c r="U1205" s="5">
        <f t="shared" si="74"/>
        <v>221.5</v>
      </c>
      <c r="V1205" s="5">
        <f t="shared" si="75"/>
        <v>221.5</v>
      </c>
      <c r="W1205" s="5">
        <v>221.5</v>
      </c>
      <c r="X1205" t="s">
        <v>561</v>
      </c>
    </row>
    <row r="1206" spans="1:24" x14ac:dyDescent="0.2">
      <c r="A1206" t="s">
        <v>117</v>
      </c>
      <c r="B1206" t="s">
        <v>118</v>
      </c>
      <c r="C1206" t="s">
        <v>2</v>
      </c>
      <c r="D1206" t="s">
        <v>482</v>
      </c>
      <c r="E1206" t="s">
        <v>483</v>
      </c>
      <c r="F1206" t="s">
        <v>484</v>
      </c>
      <c r="G1206" t="s">
        <v>485</v>
      </c>
      <c r="H1206" t="s">
        <v>523</v>
      </c>
      <c r="I1206" t="s">
        <v>532</v>
      </c>
      <c r="J1206" t="s">
        <v>121</v>
      </c>
      <c r="K1206" t="s">
        <v>318</v>
      </c>
      <c r="L1206" t="s">
        <v>44</v>
      </c>
      <c r="M1206" s="5">
        <v>0</v>
      </c>
      <c r="N1206" s="5">
        <v>1769.6</v>
      </c>
      <c r="O1206" s="5">
        <f t="shared" si="72"/>
        <v>1769.6</v>
      </c>
      <c r="P1206" s="5">
        <v>0</v>
      </c>
      <c r="Q1206" s="5">
        <f t="shared" si="73"/>
        <v>1769.6</v>
      </c>
      <c r="R1206" s="5">
        <v>0</v>
      </c>
      <c r="S1206" s="5">
        <v>1769.6</v>
      </c>
      <c r="T1206" s="5">
        <v>1769.6</v>
      </c>
      <c r="U1206" s="5">
        <f t="shared" si="74"/>
        <v>0</v>
      </c>
      <c r="V1206" s="5">
        <f t="shared" si="75"/>
        <v>0</v>
      </c>
      <c r="W1206" s="5">
        <v>0</v>
      </c>
      <c r="X1206" t="s">
        <v>562</v>
      </c>
    </row>
    <row r="1207" spans="1:24" x14ac:dyDescent="0.2">
      <c r="A1207" t="s">
        <v>117</v>
      </c>
      <c r="B1207" t="s">
        <v>118</v>
      </c>
      <c r="C1207" t="s">
        <v>2</v>
      </c>
      <c r="D1207" t="s">
        <v>482</v>
      </c>
      <c r="E1207" t="s">
        <v>483</v>
      </c>
      <c r="F1207" t="s">
        <v>484</v>
      </c>
      <c r="G1207" t="s">
        <v>485</v>
      </c>
      <c r="H1207" t="s">
        <v>523</v>
      </c>
      <c r="I1207" t="s">
        <v>563</v>
      </c>
      <c r="J1207" t="s">
        <v>121</v>
      </c>
      <c r="K1207" t="s">
        <v>357</v>
      </c>
      <c r="L1207" t="s">
        <v>44</v>
      </c>
      <c r="M1207" s="5">
        <v>552503.43999999994</v>
      </c>
      <c r="N1207" s="5">
        <v>0</v>
      </c>
      <c r="O1207" s="5">
        <f t="shared" si="72"/>
        <v>552503.43999999994</v>
      </c>
      <c r="P1207" s="5">
        <v>-27444.41</v>
      </c>
      <c r="Q1207" s="5">
        <f t="shared" si="73"/>
        <v>525059.02999999991</v>
      </c>
      <c r="R1207" s="5">
        <v>10200</v>
      </c>
      <c r="S1207" s="5">
        <v>503099.03</v>
      </c>
      <c r="T1207" s="5">
        <v>94811.72</v>
      </c>
      <c r="U1207" s="5">
        <f t="shared" si="74"/>
        <v>49404.409999999916</v>
      </c>
      <c r="V1207" s="5">
        <f t="shared" si="75"/>
        <v>457691.72</v>
      </c>
      <c r="W1207" s="5">
        <v>11760</v>
      </c>
      <c r="X1207" t="s">
        <v>533</v>
      </c>
    </row>
    <row r="1208" spans="1:24" x14ac:dyDescent="0.2">
      <c r="A1208" t="s">
        <v>117</v>
      </c>
      <c r="B1208" t="s">
        <v>118</v>
      </c>
      <c r="C1208" t="s">
        <v>2</v>
      </c>
      <c r="D1208" t="s">
        <v>482</v>
      </c>
      <c r="E1208" t="s">
        <v>483</v>
      </c>
      <c r="F1208" t="s">
        <v>484</v>
      </c>
      <c r="G1208" t="s">
        <v>485</v>
      </c>
      <c r="H1208" t="s">
        <v>523</v>
      </c>
      <c r="I1208" t="s">
        <v>563</v>
      </c>
      <c r="J1208" t="s">
        <v>121</v>
      </c>
      <c r="K1208" t="s">
        <v>149</v>
      </c>
      <c r="L1208" t="s">
        <v>44</v>
      </c>
      <c r="M1208" s="5">
        <v>317500</v>
      </c>
      <c r="N1208" s="5">
        <v>0</v>
      </c>
      <c r="O1208" s="5">
        <f t="shared" si="72"/>
        <v>317500</v>
      </c>
      <c r="P1208" s="5">
        <v>-2033.33</v>
      </c>
      <c r="Q1208" s="5">
        <f t="shared" si="73"/>
        <v>315466.67</v>
      </c>
      <c r="R1208" s="5">
        <v>0</v>
      </c>
      <c r="S1208" s="5">
        <v>99242.93</v>
      </c>
      <c r="T1208" s="5">
        <v>56797.61</v>
      </c>
      <c r="U1208" s="5">
        <f t="shared" si="74"/>
        <v>218257.07</v>
      </c>
      <c r="V1208" s="5">
        <f t="shared" si="75"/>
        <v>260702.39</v>
      </c>
      <c r="W1208" s="5">
        <v>216223.74</v>
      </c>
      <c r="X1208" t="s">
        <v>527</v>
      </c>
    </row>
    <row r="1209" spans="1:24" x14ac:dyDescent="0.2">
      <c r="A1209" t="s">
        <v>117</v>
      </c>
      <c r="B1209" t="s">
        <v>118</v>
      </c>
      <c r="C1209" t="s">
        <v>2</v>
      </c>
      <c r="D1209" t="s">
        <v>482</v>
      </c>
      <c r="E1209" t="s">
        <v>483</v>
      </c>
      <c r="F1209" t="s">
        <v>484</v>
      </c>
      <c r="G1209" t="s">
        <v>485</v>
      </c>
      <c r="H1209" t="s">
        <v>523</v>
      </c>
      <c r="I1209" t="s">
        <v>563</v>
      </c>
      <c r="J1209" t="s">
        <v>121</v>
      </c>
      <c r="K1209" t="s">
        <v>122</v>
      </c>
      <c r="L1209" t="s">
        <v>44</v>
      </c>
      <c r="M1209" s="5">
        <v>97969.33</v>
      </c>
      <c r="N1209" s="5">
        <v>0</v>
      </c>
      <c r="O1209" s="5">
        <f t="shared" si="72"/>
        <v>97969.33</v>
      </c>
      <c r="P1209" s="5">
        <v>-27135.41</v>
      </c>
      <c r="Q1209" s="5">
        <f t="shared" si="73"/>
        <v>70833.919999999998</v>
      </c>
      <c r="R1209" s="5">
        <v>4060</v>
      </c>
      <c r="S1209" s="5">
        <v>0</v>
      </c>
      <c r="T1209" s="5">
        <v>0</v>
      </c>
      <c r="U1209" s="5">
        <f t="shared" si="74"/>
        <v>97969.33</v>
      </c>
      <c r="V1209" s="5">
        <f t="shared" si="75"/>
        <v>97969.33</v>
      </c>
      <c r="W1209" s="5">
        <v>66773.919999999998</v>
      </c>
      <c r="X1209" t="s">
        <v>538</v>
      </c>
    </row>
    <row r="1210" spans="1:24" x14ac:dyDescent="0.2">
      <c r="A1210" t="s">
        <v>117</v>
      </c>
      <c r="B1210" t="s">
        <v>118</v>
      </c>
      <c r="C1210" t="s">
        <v>2</v>
      </c>
      <c r="D1210" t="s">
        <v>482</v>
      </c>
      <c r="E1210" t="s">
        <v>483</v>
      </c>
      <c r="F1210" t="s">
        <v>484</v>
      </c>
      <c r="G1210" t="s">
        <v>485</v>
      </c>
      <c r="H1210" t="s">
        <v>523</v>
      </c>
      <c r="I1210" t="s">
        <v>563</v>
      </c>
      <c r="J1210" t="s">
        <v>121</v>
      </c>
      <c r="K1210" t="s">
        <v>539</v>
      </c>
      <c r="L1210" t="s">
        <v>44</v>
      </c>
      <c r="M1210" s="5">
        <v>43306.67</v>
      </c>
      <c r="N1210" s="5">
        <v>0</v>
      </c>
      <c r="O1210" s="5">
        <f t="shared" si="72"/>
        <v>43306.67</v>
      </c>
      <c r="P1210" s="5">
        <v>-43306.67</v>
      </c>
      <c r="Q1210" s="5">
        <f t="shared" si="73"/>
        <v>0</v>
      </c>
      <c r="R1210" s="5">
        <v>0</v>
      </c>
      <c r="S1210" s="5">
        <v>0</v>
      </c>
      <c r="T1210" s="5">
        <v>0</v>
      </c>
      <c r="U1210" s="5">
        <f t="shared" si="74"/>
        <v>43306.67</v>
      </c>
      <c r="V1210" s="5">
        <f t="shared" si="75"/>
        <v>43306.67</v>
      </c>
      <c r="W1210" s="5">
        <v>0</v>
      </c>
      <c r="X1210" t="s">
        <v>540</v>
      </c>
    </row>
    <row r="1211" spans="1:24" x14ac:dyDescent="0.2">
      <c r="A1211" t="s">
        <v>117</v>
      </c>
      <c r="B1211" t="s">
        <v>118</v>
      </c>
      <c r="C1211" t="s">
        <v>2</v>
      </c>
      <c r="D1211" t="s">
        <v>482</v>
      </c>
      <c r="E1211" t="s">
        <v>483</v>
      </c>
      <c r="F1211" t="s">
        <v>484</v>
      </c>
      <c r="G1211" t="s">
        <v>485</v>
      </c>
      <c r="H1211" t="s">
        <v>523</v>
      </c>
      <c r="I1211" t="s">
        <v>563</v>
      </c>
      <c r="J1211" t="s">
        <v>121</v>
      </c>
      <c r="K1211" t="s">
        <v>288</v>
      </c>
      <c r="L1211" t="s">
        <v>44</v>
      </c>
      <c r="M1211" s="5">
        <v>298200</v>
      </c>
      <c r="N1211" s="5">
        <v>0</v>
      </c>
      <c r="O1211" s="5">
        <f t="shared" si="72"/>
        <v>298200</v>
      </c>
      <c r="P1211" s="5">
        <v>-155512</v>
      </c>
      <c r="Q1211" s="5">
        <f t="shared" si="73"/>
        <v>142688</v>
      </c>
      <c r="R1211" s="5">
        <v>0</v>
      </c>
      <c r="S1211" s="5">
        <v>6944</v>
      </c>
      <c r="T1211" s="5">
        <v>6944</v>
      </c>
      <c r="U1211" s="5">
        <f t="shared" si="74"/>
        <v>291256</v>
      </c>
      <c r="V1211" s="5">
        <f t="shared" si="75"/>
        <v>291256</v>
      </c>
      <c r="W1211" s="5">
        <v>135744</v>
      </c>
      <c r="X1211" t="s">
        <v>564</v>
      </c>
    </row>
    <row r="1212" spans="1:24" x14ac:dyDescent="0.2">
      <c r="A1212" t="s">
        <v>117</v>
      </c>
      <c r="B1212" t="s">
        <v>118</v>
      </c>
      <c r="C1212" t="s">
        <v>2</v>
      </c>
      <c r="D1212" t="s">
        <v>482</v>
      </c>
      <c r="E1212" t="s">
        <v>483</v>
      </c>
      <c r="F1212" t="s">
        <v>484</v>
      </c>
      <c r="G1212" t="s">
        <v>485</v>
      </c>
      <c r="H1212" t="s">
        <v>523</v>
      </c>
      <c r="I1212" t="s">
        <v>563</v>
      </c>
      <c r="J1212" t="s">
        <v>121</v>
      </c>
      <c r="K1212" t="s">
        <v>473</v>
      </c>
      <c r="L1212" t="s">
        <v>44</v>
      </c>
      <c r="M1212" s="5">
        <v>300805.33</v>
      </c>
      <c r="N1212" s="5">
        <v>0</v>
      </c>
      <c r="O1212" s="5">
        <f t="shared" si="72"/>
        <v>300805.33</v>
      </c>
      <c r="P1212" s="5">
        <v>-130250.03</v>
      </c>
      <c r="Q1212" s="5">
        <f t="shared" si="73"/>
        <v>170555.30000000002</v>
      </c>
      <c r="R1212" s="5">
        <v>0</v>
      </c>
      <c r="S1212" s="5">
        <v>107328.16</v>
      </c>
      <c r="T1212" s="5">
        <v>61597.19</v>
      </c>
      <c r="U1212" s="5">
        <f t="shared" si="74"/>
        <v>193477.17</v>
      </c>
      <c r="V1212" s="5">
        <f t="shared" si="75"/>
        <v>239208.14</v>
      </c>
      <c r="W1212" s="5">
        <v>63227.14</v>
      </c>
      <c r="X1212" t="s">
        <v>543</v>
      </c>
    </row>
    <row r="1213" spans="1:24" x14ac:dyDescent="0.2">
      <c r="A1213" t="s">
        <v>117</v>
      </c>
      <c r="B1213" t="s">
        <v>118</v>
      </c>
      <c r="C1213" t="s">
        <v>2</v>
      </c>
      <c r="D1213" t="s">
        <v>482</v>
      </c>
      <c r="E1213" t="s">
        <v>483</v>
      </c>
      <c r="F1213" t="s">
        <v>484</v>
      </c>
      <c r="G1213" t="s">
        <v>485</v>
      </c>
      <c r="H1213" t="s">
        <v>523</v>
      </c>
      <c r="I1213" t="s">
        <v>563</v>
      </c>
      <c r="J1213" t="s">
        <v>121</v>
      </c>
      <c r="K1213" t="s">
        <v>359</v>
      </c>
      <c r="L1213" t="s">
        <v>44</v>
      </c>
      <c r="M1213" s="5">
        <v>189097.81</v>
      </c>
      <c r="N1213" s="5">
        <v>0</v>
      </c>
      <c r="O1213" s="5">
        <f t="shared" si="72"/>
        <v>189097.81</v>
      </c>
      <c r="P1213" s="5">
        <v>-1242.45</v>
      </c>
      <c r="Q1213" s="5">
        <f t="shared" si="73"/>
        <v>187855.35999999999</v>
      </c>
      <c r="R1213" s="5">
        <v>50624</v>
      </c>
      <c r="S1213" s="5">
        <v>117600</v>
      </c>
      <c r="T1213" s="5">
        <v>0</v>
      </c>
      <c r="U1213" s="5">
        <f t="shared" si="74"/>
        <v>71497.81</v>
      </c>
      <c r="V1213" s="5">
        <f t="shared" si="75"/>
        <v>189097.81</v>
      </c>
      <c r="W1213" s="5">
        <v>19631.36</v>
      </c>
      <c r="X1213" t="s">
        <v>565</v>
      </c>
    </row>
    <row r="1214" spans="1:24" x14ac:dyDescent="0.2">
      <c r="A1214" t="s">
        <v>117</v>
      </c>
      <c r="B1214" t="s">
        <v>118</v>
      </c>
      <c r="C1214" t="s">
        <v>2</v>
      </c>
      <c r="D1214" t="s">
        <v>482</v>
      </c>
      <c r="E1214" t="s">
        <v>483</v>
      </c>
      <c r="F1214" t="s">
        <v>484</v>
      </c>
      <c r="G1214" t="s">
        <v>485</v>
      </c>
      <c r="H1214" t="s">
        <v>523</v>
      </c>
      <c r="I1214" t="s">
        <v>563</v>
      </c>
      <c r="J1214" t="s">
        <v>121</v>
      </c>
      <c r="K1214" t="s">
        <v>130</v>
      </c>
      <c r="L1214" t="s">
        <v>44</v>
      </c>
      <c r="M1214" s="5">
        <v>14374.83</v>
      </c>
      <c r="N1214" s="5">
        <v>0</v>
      </c>
      <c r="O1214" s="5">
        <f t="shared" si="72"/>
        <v>14374.83</v>
      </c>
      <c r="P1214" s="5">
        <v>-14374.83</v>
      </c>
      <c r="Q1214" s="5">
        <f t="shared" si="73"/>
        <v>0</v>
      </c>
      <c r="R1214" s="5">
        <v>0</v>
      </c>
      <c r="S1214" s="5">
        <v>0</v>
      </c>
      <c r="T1214" s="5">
        <v>0</v>
      </c>
      <c r="U1214" s="5">
        <f t="shared" si="74"/>
        <v>14374.83</v>
      </c>
      <c r="V1214" s="5">
        <f t="shared" si="75"/>
        <v>14374.83</v>
      </c>
      <c r="W1214" s="5">
        <v>0</v>
      </c>
      <c r="X1214" t="s">
        <v>546</v>
      </c>
    </row>
    <row r="1215" spans="1:24" x14ac:dyDescent="0.2">
      <c r="A1215" t="s">
        <v>117</v>
      </c>
      <c r="B1215" t="s">
        <v>118</v>
      </c>
      <c r="C1215" t="s">
        <v>2</v>
      </c>
      <c r="D1215" t="s">
        <v>482</v>
      </c>
      <c r="E1215" t="s">
        <v>483</v>
      </c>
      <c r="F1215" t="s">
        <v>484</v>
      </c>
      <c r="G1215" t="s">
        <v>485</v>
      </c>
      <c r="H1215" t="s">
        <v>523</v>
      </c>
      <c r="I1215" t="s">
        <v>563</v>
      </c>
      <c r="J1215" t="s">
        <v>121</v>
      </c>
      <c r="K1215" t="s">
        <v>554</v>
      </c>
      <c r="L1215" t="s">
        <v>44</v>
      </c>
      <c r="M1215" s="5">
        <v>45912</v>
      </c>
      <c r="N1215" s="5">
        <v>0</v>
      </c>
      <c r="O1215" s="5">
        <f t="shared" si="72"/>
        <v>45912</v>
      </c>
      <c r="P1215" s="5">
        <v>-33368</v>
      </c>
      <c r="Q1215" s="5">
        <f t="shared" si="73"/>
        <v>12544</v>
      </c>
      <c r="R1215" s="5">
        <v>638.4</v>
      </c>
      <c r="S1215" s="5">
        <v>0</v>
      </c>
      <c r="T1215" s="5">
        <v>0</v>
      </c>
      <c r="U1215" s="5">
        <f t="shared" si="74"/>
        <v>45912</v>
      </c>
      <c r="V1215" s="5">
        <f t="shared" si="75"/>
        <v>45912</v>
      </c>
      <c r="W1215" s="5">
        <v>11905.6</v>
      </c>
      <c r="X1215" t="s">
        <v>555</v>
      </c>
    </row>
    <row r="1216" spans="1:24" x14ac:dyDescent="0.2">
      <c r="A1216" t="s">
        <v>117</v>
      </c>
      <c r="B1216" t="s">
        <v>118</v>
      </c>
      <c r="C1216" t="s">
        <v>2</v>
      </c>
      <c r="D1216" t="s">
        <v>482</v>
      </c>
      <c r="E1216" t="s">
        <v>483</v>
      </c>
      <c r="F1216" t="s">
        <v>484</v>
      </c>
      <c r="G1216" t="s">
        <v>485</v>
      </c>
      <c r="H1216" t="s">
        <v>523</v>
      </c>
      <c r="I1216" t="s">
        <v>563</v>
      </c>
      <c r="J1216" t="s">
        <v>121</v>
      </c>
      <c r="K1216" t="s">
        <v>342</v>
      </c>
      <c r="L1216" t="s">
        <v>44</v>
      </c>
      <c r="M1216" s="5">
        <v>15000</v>
      </c>
      <c r="N1216" s="5">
        <v>0</v>
      </c>
      <c r="O1216" s="5">
        <f t="shared" si="72"/>
        <v>15000</v>
      </c>
      <c r="P1216" s="5">
        <v>0</v>
      </c>
      <c r="Q1216" s="5">
        <f t="shared" si="73"/>
        <v>15000</v>
      </c>
      <c r="R1216" s="5">
        <v>0</v>
      </c>
      <c r="S1216" s="5">
        <v>0</v>
      </c>
      <c r="T1216" s="5">
        <v>0</v>
      </c>
      <c r="U1216" s="5">
        <f t="shared" si="74"/>
        <v>15000</v>
      </c>
      <c r="V1216" s="5">
        <f t="shared" si="75"/>
        <v>15000</v>
      </c>
      <c r="W1216" s="5">
        <v>15000</v>
      </c>
      <c r="X1216" t="s">
        <v>531</v>
      </c>
    </row>
    <row r="1217" spans="1:24" x14ac:dyDescent="0.2">
      <c r="A1217" t="s">
        <v>117</v>
      </c>
      <c r="B1217" t="s">
        <v>118</v>
      </c>
      <c r="C1217" t="s">
        <v>2</v>
      </c>
      <c r="D1217" t="s">
        <v>482</v>
      </c>
      <c r="E1217" t="s">
        <v>483</v>
      </c>
      <c r="F1217" t="s">
        <v>484</v>
      </c>
      <c r="G1217" t="s">
        <v>485</v>
      </c>
      <c r="H1217" t="s">
        <v>566</v>
      </c>
      <c r="I1217" t="s">
        <v>567</v>
      </c>
      <c r="J1217" t="s">
        <v>121</v>
      </c>
      <c r="K1217" t="s">
        <v>161</v>
      </c>
      <c r="L1217" t="s">
        <v>44</v>
      </c>
      <c r="M1217" s="5">
        <v>5400</v>
      </c>
      <c r="N1217" s="5">
        <v>0</v>
      </c>
      <c r="O1217" s="5">
        <f t="shared" si="72"/>
        <v>5400</v>
      </c>
      <c r="P1217" s="5">
        <v>0</v>
      </c>
      <c r="Q1217" s="5">
        <f t="shared" si="73"/>
        <v>5400</v>
      </c>
      <c r="R1217" s="5">
        <v>0</v>
      </c>
      <c r="S1217" s="5">
        <v>0</v>
      </c>
      <c r="T1217" s="5">
        <v>0</v>
      </c>
      <c r="U1217" s="5">
        <f t="shared" si="74"/>
        <v>5400</v>
      </c>
      <c r="V1217" s="5">
        <f t="shared" si="75"/>
        <v>5400</v>
      </c>
      <c r="W1217" s="5">
        <v>5400</v>
      </c>
      <c r="X1217" t="s">
        <v>568</v>
      </c>
    </row>
    <row r="1218" spans="1:24" x14ac:dyDescent="0.2">
      <c r="A1218" t="s">
        <v>117</v>
      </c>
      <c r="B1218" t="s">
        <v>118</v>
      </c>
      <c r="C1218" t="s">
        <v>2</v>
      </c>
      <c r="D1218" t="s">
        <v>482</v>
      </c>
      <c r="E1218" t="s">
        <v>483</v>
      </c>
      <c r="F1218" t="s">
        <v>484</v>
      </c>
      <c r="G1218" t="s">
        <v>485</v>
      </c>
      <c r="H1218" t="s">
        <v>566</v>
      </c>
      <c r="I1218" t="s">
        <v>567</v>
      </c>
      <c r="J1218" t="s">
        <v>121</v>
      </c>
      <c r="K1218" t="s">
        <v>124</v>
      </c>
      <c r="L1218" t="s">
        <v>44</v>
      </c>
      <c r="M1218" s="5">
        <v>14840.08</v>
      </c>
      <c r="N1218" s="5">
        <v>0</v>
      </c>
      <c r="O1218" s="5">
        <f t="shared" si="72"/>
        <v>14840.08</v>
      </c>
      <c r="P1218" s="5">
        <v>-14840.08</v>
      </c>
      <c r="Q1218" s="5">
        <f t="shared" si="73"/>
        <v>0</v>
      </c>
      <c r="R1218" s="5">
        <v>0</v>
      </c>
      <c r="S1218" s="5">
        <v>0</v>
      </c>
      <c r="T1218" s="5">
        <v>0</v>
      </c>
      <c r="U1218" s="5">
        <f t="shared" si="74"/>
        <v>14840.08</v>
      </c>
      <c r="V1218" s="5">
        <f t="shared" si="75"/>
        <v>14840.08</v>
      </c>
      <c r="W1218" s="5">
        <v>0</v>
      </c>
      <c r="X1218" t="s">
        <v>569</v>
      </c>
    </row>
    <row r="1219" spans="1:24" x14ac:dyDescent="0.2">
      <c r="A1219" t="s">
        <v>117</v>
      </c>
      <c r="B1219" t="s">
        <v>118</v>
      </c>
      <c r="C1219" t="s">
        <v>2</v>
      </c>
      <c r="D1219" t="s">
        <v>482</v>
      </c>
      <c r="E1219" t="s">
        <v>483</v>
      </c>
      <c r="F1219" t="s">
        <v>484</v>
      </c>
      <c r="G1219" t="s">
        <v>485</v>
      </c>
      <c r="H1219" t="s">
        <v>566</v>
      </c>
      <c r="I1219" t="s">
        <v>567</v>
      </c>
      <c r="J1219" t="s">
        <v>121</v>
      </c>
      <c r="K1219" t="s">
        <v>175</v>
      </c>
      <c r="L1219" t="s">
        <v>44</v>
      </c>
      <c r="M1219" s="5">
        <v>2304</v>
      </c>
      <c r="N1219" s="5">
        <v>0</v>
      </c>
      <c r="O1219" s="5">
        <f t="shared" ref="O1219:O1282" si="76">+M1219+N1219</f>
        <v>2304</v>
      </c>
      <c r="P1219" s="5">
        <v>-2304</v>
      </c>
      <c r="Q1219" s="5">
        <f t="shared" ref="Q1219:Q1282" si="77">+O1219+P1219</f>
        <v>0</v>
      </c>
      <c r="R1219" s="5">
        <v>0</v>
      </c>
      <c r="S1219" s="5">
        <v>0</v>
      </c>
      <c r="T1219" s="5">
        <v>0</v>
      </c>
      <c r="U1219" s="5">
        <f t="shared" ref="U1219:U1282" si="78">+O1219-S1219</f>
        <v>2304</v>
      </c>
      <c r="V1219" s="5">
        <f t="shared" ref="V1219:V1282" si="79">+O1219-T1219</f>
        <v>2304</v>
      </c>
      <c r="W1219" s="5">
        <v>0</v>
      </c>
      <c r="X1219" t="s">
        <v>570</v>
      </c>
    </row>
    <row r="1220" spans="1:24" x14ac:dyDescent="0.2">
      <c r="A1220" t="s">
        <v>117</v>
      </c>
      <c r="B1220" t="s">
        <v>118</v>
      </c>
      <c r="C1220" t="s">
        <v>2</v>
      </c>
      <c r="D1220" t="s">
        <v>482</v>
      </c>
      <c r="E1220" t="s">
        <v>483</v>
      </c>
      <c r="F1220" t="s">
        <v>484</v>
      </c>
      <c r="G1220" t="s">
        <v>485</v>
      </c>
      <c r="H1220" t="s">
        <v>566</v>
      </c>
      <c r="I1220" t="s">
        <v>567</v>
      </c>
      <c r="J1220" t="s">
        <v>121</v>
      </c>
      <c r="K1220" t="s">
        <v>385</v>
      </c>
      <c r="L1220" t="s">
        <v>44</v>
      </c>
      <c r="M1220" s="5">
        <v>3200</v>
      </c>
      <c r="N1220" s="5">
        <v>0</v>
      </c>
      <c r="O1220" s="5">
        <f t="shared" si="76"/>
        <v>3200</v>
      </c>
      <c r="P1220" s="5">
        <v>0</v>
      </c>
      <c r="Q1220" s="5">
        <f t="shared" si="77"/>
        <v>3200</v>
      </c>
      <c r="R1220" s="5">
        <v>0</v>
      </c>
      <c r="S1220" s="5">
        <v>0</v>
      </c>
      <c r="T1220" s="5">
        <v>0</v>
      </c>
      <c r="U1220" s="5">
        <f t="shared" si="78"/>
        <v>3200</v>
      </c>
      <c r="V1220" s="5">
        <f t="shared" si="79"/>
        <v>3200</v>
      </c>
      <c r="W1220" s="5">
        <v>3200</v>
      </c>
      <c r="X1220" t="s">
        <v>571</v>
      </c>
    </row>
    <row r="1221" spans="1:24" x14ac:dyDescent="0.2">
      <c r="A1221" t="s">
        <v>117</v>
      </c>
      <c r="B1221" t="s">
        <v>118</v>
      </c>
      <c r="C1221" t="s">
        <v>2</v>
      </c>
      <c r="D1221" t="s">
        <v>482</v>
      </c>
      <c r="E1221" t="s">
        <v>483</v>
      </c>
      <c r="F1221" t="s">
        <v>484</v>
      </c>
      <c r="G1221" t="s">
        <v>485</v>
      </c>
      <c r="H1221" t="s">
        <v>523</v>
      </c>
      <c r="I1221" t="s">
        <v>532</v>
      </c>
      <c r="J1221" t="s">
        <v>572</v>
      </c>
      <c r="K1221" t="s">
        <v>573</v>
      </c>
      <c r="L1221" t="s">
        <v>44</v>
      </c>
      <c r="M1221" s="5">
        <v>5000000.46</v>
      </c>
      <c r="N1221" s="5">
        <v>0</v>
      </c>
      <c r="O1221" s="5">
        <f t="shared" si="76"/>
        <v>5000000.46</v>
      </c>
      <c r="P1221" s="5">
        <v>-2500000</v>
      </c>
      <c r="Q1221" s="5">
        <f t="shared" si="77"/>
        <v>2500000.46</v>
      </c>
      <c r="R1221" s="5">
        <v>0</v>
      </c>
      <c r="S1221" s="5">
        <v>1809152.7</v>
      </c>
      <c r="T1221" s="5">
        <v>1809152.7</v>
      </c>
      <c r="U1221" s="5">
        <f t="shared" si="78"/>
        <v>3190847.76</v>
      </c>
      <c r="V1221" s="5">
        <f t="shared" si="79"/>
        <v>3190847.76</v>
      </c>
      <c r="W1221" s="5">
        <v>690847.76</v>
      </c>
      <c r="X1221" t="s">
        <v>574</v>
      </c>
    </row>
    <row r="1222" spans="1:24" x14ac:dyDescent="0.2">
      <c r="A1222" t="s">
        <v>117</v>
      </c>
      <c r="B1222" t="s">
        <v>118</v>
      </c>
      <c r="C1222" t="s">
        <v>2</v>
      </c>
      <c r="D1222" t="s">
        <v>482</v>
      </c>
      <c r="E1222" t="s">
        <v>483</v>
      </c>
      <c r="F1222" t="s">
        <v>484</v>
      </c>
      <c r="G1222" t="s">
        <v>485</v>
      </c>
      <c r="H1222" t="s">
        <v>523</v>
      </c>
      <c r="I1222" t="s">
        <v>532</v>
      </c>
      <c r="J1222" t="s">
        <v>575</v>
      </c>
      <c r="K1222" t="s">
        <v>576</v>
      </c>
      <c r="L1222" t="s">
        <v>44</v>
      </c>
      <c r="M1222" s="5">
        <v>5081379.0999999996</v>
      </c>
      <c r="N1222" s="5">
        <v>-3640360.8</v>
      </c>
      <c r="O1222" s="5">
        <f t="shared" si="76"/>
        <v>1441018.2999999998</v>
      </c>
      <c r="P1222" s="5">
        <v>-146018.29999999999</v>
      </c>
      <c r="Q1222" s="5">
        <f t="shared" si="77"/>
        <v>1294999.9999999998</v>
      </c>
      <c r="R1222" s="5">
        <v>0</v>
      </c>
      <c r="S1222" s="5">
        <v>1295000</v>
      </c>
      <c r="T1222" s="5">
        <v>1294000</v>
      </c>
      <c r="U1222" s="5">
        <f t="shared" si="78"/>
        <v>146018.29999999981</v>
      </c>
      <c r="V1222" s="5">
        <f t="shared" si="79"/>
        <v>147018.29999999981</v>
      </c>
      <c r="W1222" s="5">
        <v>0</v>
      </c>
      <c r="X1222" t="s">
        <v>577</v>
      </c>
    </row>
    <row r="1223" spans="1:24" x14ac:dyDescent="0.2">
      <c r="A1223" t="s">
        <v>117</v>
      </c>
      <c r="B1223" t="s">
        <v>118</v>
      </c>
      <c r="C1223" t="s">
        <v>2</v>
      </c>
      <c r="D1223" t="s">
        <v>482</v>
      </c>
      <c r="E1223" t="s">
        <v>483</v>
      </c>
      <c r="F1223" t="s">
        <v>484</v>
      </c>
      <c r="G1223" t="s">
        <v>485</v>
      </c>
      <c r="H1223" t="s">
        <v>523</v>
      </c>
      <c r="I1223" t="s">
        <v>524</v>
      </c>
      <c r="J1223" t="s">
        <v>231</v>
      </c>
      <c r="K1223" t="s">
        <v>232</v>
      </c>
      <c r="L1223" t="s">
        <v>44</v>
      </c>
      <c r="M1223" s="5">
        <v>205595.2</v>
      </c>
      <c r="N1223" s="5">
        <v>0</v>
      </c>
      <c r="O1223" s="5">
        <f t="shared" si="76"/>
        <v>205595.2</v>
      </c>
      <c r="P1223" s="5">
        <v>-40687.800000000003</v>
      </c>
      <c r="Q1223" s="5">
        <f t="shared" si="77"/>
        <v>164907.40000000002</v>
      </c>
      <c r="R1223" s="5">
        <v>101795.4</v>
      </c>
      <c r="S1223" s="5">
        <v>0</v>
      </c>
      <c r="T1223" s="5">
        <v>0</v>
      </c>
      <c r="U1223" s="5">
        <f t="shared" si="78"/>
        <v>205595.2</v>
      </c>
      <c r="V1223" s="5">
        <f t="shared" si="79"/>
        <v>205595.2</v>
      </c>
      <c r="W1223" s="5">
        <v>63112</v>
      </c>
      <c r="X1223" t="s">
        <v>578</v>
      </c>
    </row>
    <row r="1224" spans="1:24" x14ac:dyDescent="0.2">
      <c r="A1224" t="s">
        <v>117</v>
      </c>
      <c r="B1224" t="s">
        <v>118</v>
      </c>
      <c r="C1224" t="s">
        <v>2</v>
      </c>
      <c r="D1224" t="s">
        <v>482</v>
      </c>
      <c r="E1224" t="s">
        <v>483</v>
      </c>
      <c r="F1224" t="s">
        <v>484</v>
      </c>
      <c r="G1224" t="s">
        <v>485</v>
      </c>
      <c r="H1224" t="s">
        <v>523</v>
      </c>
      <c r="I1224" t="s">
        <v>524</v>
      </c>
      <c r="J1224" t="s">
        <v>231</v>
      </c>
      <c r="K1224" t="s">
        <v>234</v>
      </c>
      <c r="L1224" t="s">
        <v>44</v>
      </c>
      <c r="M1224" s="5">
        <v>54500</v>
      </c>
      <c r="N1224" s="5">
        <v>0</v>
      </c>
      <c r="O1224" s="5">
        <f t="shared" si="76"/>
        <v>54500</v>
      </c>
      <c r="P1224" s="5">
        <v>-54500</v>
      </c>
      <c r="Q1224" s="5">
        <f t="shared" si="77"/>
        <v>0</v>
      </c>
      <c r="R1224" s="5">
        <v>0</v>
      </c>
      <c r="S1224" s="5">
        <v>0</v>
      </c>
      <c r="T1224" s="5">
        <v>0</v>
      </c>
      <c r="U1224" s="5">
        <f t="shared" si="78"/>
        <v>54500</v>
      </c>
      <c r="V1224" s="5">
        <f t="shared" si="79"/>
        <v>54500</v>
      </c>
      <c r="W1224" s="5">
        <v>0</v>
      </c>
      <c r="X1224" t="s">
        <v>579</v>
      </c>
    </row>
    <row r="1225" spans="1:24" x14ac:dyDescent="0.2">
      <c r="A1225" t="s">
        <v>117</v>
      </c>
      <c r="B1225" t="s">
        <v>118</v>
      </c>
      <c r="C1225" t="s">
        <v>2</v>
      </c>
      <c r="D1225" t="s">
        <v>482</v>
      </c>
      <c r="E1225" t="s">
        <v>483</v>
      </c>
      <c r="F1225" t="s">
        <v>484</v>
      </c>
      <c r="G1225" t="s">
        <v>485</v>
      </c>
      <c r="H1225" t="s">
        <v>523</v>
      </c>
      <c r="I1225" t="s">
        <v>526</v>
      </c>
      <c r="J1225" t="s">
        <v>231</v>
      </c>
      <c r="K1225" t="s">
        <v>232</v>
      </c>
      <c r="L1225" t="s">
        <v>44</v>
      </c>
      <c r="M1225" s="5">
        <v>5000</v>
      </c>
      <c r="N1225" s="5">
        <v>0</v>
      </c>
      <c r="O1225" s="5">
        <f t="shared" si="76"/>
        <v>5000</v>
      </c>
      <c r="P1225" s="5">
        <v>-5000</v>
      </c>
      <c r="Q1225" s="5">
        <f t="shared" si="77"/>
        <v>0</v>
      </c>
      <c r="R1225" s="5">
        <v>0</v>
      </c>
      <c r="S1225" s="5">
        <v>0</v>
      </c>
      <c r="T1225" s="5">
        <v>0</v>
      </c>
      <c r="U1225" s="5">
        <f t="shared" si="78"/>
        <v>5000</v>
      </c>
      <c r="V1225" s="5">
        <f t="shared" si="79"/>
        <v>5000</v>
      </c>
      <c r="W1225" s="5">
        <v>0</v>
      </c>
      <c r="X1225" t="s">
        <v>578</v>
      </c>
    </row>
    <row r="1226" spans="1:24" x14ac:dyDescent="0.2">
      <c r="A1226" t="s">
        <v>117</v>
      </c>
      <c r="B1226" t="s">
        <v>118</v>
      </c>
      <c r="C1226" t="s">
        <v>2</v>
      </c>
      <c r="D1226" t="s">
        <v>482</v>
      </c>
      <c r="E1226" t="s">
        <v>483</v>
      </c>
      <c r="F1226" t="s">
        <v>484</v>
      </c>
      <c r="G1226" t="s">
        <v>485</v>
      </c>
      <c r="H1226" t="s">
        <v>523</v>
      </c>
      <c r="I1226" t="s">
        <v>526</v>
      </c>
      <c r="J1226" t="s">
        <v>231</v>
      </c>
      <c r="K1226" t="s">
        <v>234</v>
      </c>
      <c r="L1226" t="s">
        <v>44</v>
      </c>
      <c r="M1226" s="5">
        <v>8800</v>
      </c>
      <c r="N1226" s="5">
        <v>0</v>
      </c>
      <c r="O1226" s="5">
        <f t="shared" si="76"/>
        <v>8800</v>
      </c>
      <c r="P1226" s="5">
        <v>-8800</v>
      </c>
      <c r="Q1226" s="5">
        <f t="shared" si="77"/>
        <v>0</v>
      </c>
      <c r="R1226" s="5">
        <v>0</v>
      </c>
      <c r="S1226" s="5">
        <v>0</v>
      </c>
      <c r="T1226" s="5">
        <v>0</v>
      </c>
      <c r="U1226" s="5">
        <f t="shared" si="78"/>
        <v>8800</v>
      </c>
      <c r="V1226" s="5">
        <f t="shared" si="79"/>
        <v>8800</v>
      </c>
      <c r="W1226" s="5">
        <v>0</v>
      </c>
      <c r="X1226" t="s">
        <v>579</v>
      </c>
    </row>
    <row r="1227" spans="1:24" x14ac:dyDescent="0.2">
      <c r="A1227" t="s">
        <v>117</v>
      </c>
      <c r="B1227" t="s">
        <v>118</v>
      </c>
      <c r="C1227" t="s">
        <v>2</v>
      </c>
      <c r="D1227" t="s">
        <v>482</v>
      </c>
      <c r="E1227" t="s">
        <v>483</v>
      </c>
      <c r="F1227" t="s">
        <v>484</v>
      </c>
      <c r="G1227" t="s">
        <v>485</v>
      </c>
      <c r="H1227" t="s">
        <v>523</v>
      </c>
      <c r="I1227" t="s">
        <v>532</v>
      </c>
      <c r="J1227" t="s">
        <v>231</v>
      </c>
      <c r="K1227" t="s">
        <v>232</v>
      </c>
      <c r="L1227" t="s">
        <v>44</v>
      </c>
      <c r="M1227" s="5">
        <v>3052296.2</v>
      </c>
      <c r="N1227" s="5">
        <v>-12093.27</v>
      </c>
      <c r="O1227" s="5">
        <f t="shared" si="76"/>
        <v>3040202.93</v>
      </c>
      <c r="P1227" s="5">
        <v>-2723512.93</v>
      </c>
      <c r="Q1227" s="5">
        <f t="shared" si="77"/>
        <v>316690</v>
      </c>
      <c r="R1227" s="5">
        <v>76.8</v>
      </c>
      <c r="S1227" s="5">
        <v>3483.2</v>
      </c>
      <c r="T1227" s="5">
        <v>3483.2</v>
      </c>
      <c r="U1227" s="5">
        <f t="shared" si="78"/>
        <v>3036719.73</v>
      </c>
      <c r="V1227" s="5">
        <f t="shared" si="79"/>
        <v>3036719.73</v>
      </c>
      <c r="W1227" s="5">
        <v>313130</v>
      </c>
      <c r="X1227" t="s">
        <v>578</v>
      </c>
    </row>
    <row r="1228" spans="1:24" x14ac:dyDescent="0.2">
      <c r="A1228" t="s">
        <v>117</v>
      </c>
      <c r="B1228" t="s">
        <v>118</v>
      </c>
      <c r="C1228" t="s">
        <v>2</v>
      </c>
      <c r="D1228" t="s">
        <v>482</v>
      </c>
      <c r="E1228" t="s">
        <v>483</v>
      </c>
      <c r="F1228" t="s">
        <v>484</v>
      </c>
      <c r="G1228" t="s">
        <v>485</v>
      </c>
      <c r="H1228" t="s">
        <v>523</v>
      </c>
      <c r="I1228" t="s">
        <v>532</v>
      </c>
      <c r="J1228" t="s">
        <v>231</v>
      </c>
      <c r="K1228" t="s">
        <v>390</v>
      </c>
      <c r="L1228" t="s">
        <v>44</v>
      </c>
      <c r="M1228" s="5">
        <v>0</v>
      </c>
      <c r="N1228" s="5">
        <v>3815.2</v>
      </c>
      <c r="O1228" s="5">
        <f t="shared" si="76"/>
        <v>3815.2</v>
      </c>
      <c r="P1228" s="5">
        <v>0</v>
      </c>
      <c r="Q1228" s="5">
        <f t="shared" si="77"/>
        <v>3815.2</v>
      </c>
      <c r="R1228" s="5">
        <v>0</v>
      </c>
      <c r="S1228" s="5">
        <v>0</v>
      </c>
      <c r="T1228" s="5">
        <v>0</v>
      </c>
      <c r="U1228" s="5">
        <f t="shared" si="78"/>
        <v>3815.2</v>
      </c>
      <c r="V1228" s="5">
        <f t="shared" si="79"/>
        <v>3815.2</v>
      </c>
      <c r="W1228" s="5">
        <v>3815.2</v>
      </c>
      <c r="X1228" t="s">
        <v>580</v>
      </c>
    </row>
    <row r="1229" spans="1:24" x14ac:dyDescent="0.2">
      <c r="A1229" t="s">
        <v>117</v>
      </c>
      <c r="B1229" t="s">
        <v>118</v>
      </c>
      <c r="C1229" t="s">
        <v>2</v>
      </c>
      <c r="D1229" t="s">
        <v>482</v>
      </c>
      <c r="E1229" t="s">
        <v>483</v>
      </c>
      <c r="F1229" t="s">
        <v>484</v>
      </c>
      <c r="G1229" t="s">
        <v>485</v>
      </c>
      <c r="H1229" t="s">
        <v>523</v>
      </c>
      <c r="I1229" t="s">
        <v>532</v>
      </c>
      <c r="J1229" t="s">
        <v>231</v>
      </c>
      <c r="K1229" t="s">
        <v>234</v>
      </c>
      <c r="L1229" t="s">
        <v>44</v>
      </c>
      <c r="M1229" s="5">
        <v>296800</v>
      </c>
      <c r="N1229" s="5">
        <v>0</v>
      </c>
      <c r="O1229" s="5">
        <f t="shared" si="76"/>
        <v>296800</v>
      </c>
      <c r="P1229" s="5">
        <v>-296800</v>
      </c>
      <c r="Q1229" s="5">
        <f t="shared" si="77"/>
        <v>0</v>
      </c>
      <c r="R1229" s="5">
        <v>0</v>
      </c>
      <c r="S1229" s="5">
        <v>0</v>
      </c>
      <c r="T1229" s="5">
        <v>0</v>
      </c>
      <c r="U1229" s="5">
        <f t="shared" si="78"/>
        <v>296800</v>
      </c>
      <c r="V1229" s="5">
        <f t="shared" si="79"/>
        <v>296800</v>
      </c>
      <c r="W1229" s="5">
        <v>0</v>
      </c>
      <c r="X1229" t="s">
        <v>579</v>
      </c>
    </row>
    <row r="1230" spans="1:24" x14ac:dyDescent="0.2">
      <c r="A1230" t="s">
        <v>117</v>
      </c>
      <c r="B1230" t="s">
        <v>118</v>
      </c>
      <c r="C1230" t="s">
        <v>2</v>
      </c>
      <c r="D1230" t="s">
        <v>482</v>
      </c>
      <c r="E1230" t="s">
        <v>483</v>
      </c>
      <c r="F1230" t="s">
        <v>484</v>
      </c>
      <c r="G1230" t="s">
        <v>485</v>
      </c>
      <c r="H1230" t="s">
        <v>523</v>
      </c>
      <c r="I1230" t="s">
        <v>532</v>
      </c>
      <c r="J1230" t="s">
        <v>231</v>
      </c>
      <c r="K1230" t="s">
        <v>581</v>
      </c>
      <c r="L1230" t="s">
        <v>44</v>
      </c>
      <c r="M1230" s="5">
        <v>0</v>
      </c>
      <c r="N1230" s="5">
        <v>200000</v>
      </c>
      <c r="O1230" s="5">
        <f t="shared" si="76"/>
        <v>200000</v>
      </c>
      <c r="P1230" s="5">
        <v>-200000</v>
      </c>
      <c r="Q1230" s="5">
        <f t="shared" si="77"/>
        <v>0</v>
      </c>
      <c r="R1230" s="5">
        <v>0</v>
      </c>
      <c r="S1230" s="5">
        <v>0</v>
      </c>
      <c r="T1230" s="5">
        <v>0</v>
      </c>
      <c r="U1230" s="5">
        <f t="shared" si="78"/>
        <v>200000</v>
      </c>
      <c r="V1230" s="5">
        <f t="shared" si="79"/>
        <v>200000</v>
      </c>
      <c r="W1230" s="5">
        <v>0</v>
      </c>
      <c r="X1230" t="s">
        <v>582</v>
      </c>
    </row>
    <row r="1231" spans="1:24" x14ac:dyDescent="0.2">
      <c r="A1231" t="s">
        <v>117</v>
      </c>
      <c r="B1231" t="s">
        <v>118</v>
      </c>
      <c r="C1231" t="s">
        <v>2</v>
      </c>
      <c r="D1231" t="s">
        <v>482</v>
      </c>
      <c r="E1231" t="s">
        <v>483</v>
      </c>
      <c r="F1231" t="s">
        <v>484</v>
      </c>
      <c r="G1231" t="s">
        <v>485</v>
      </c>
      <c r="H1231" t="s">
        <v>523</v>
      </c>
      <c r="I1231" t="s">
        <v>563</v>
      </c>
      <c r="J1231" t="s">
        <v>231</v>
      </c>
      <c r="K1231" t="s">
        <v>236</v>
      </c>
      <c r="L1231" t="s">
        <v>44</v>
      </c>
      <c r="M1231" s="5">
        <v>174739.6</v>
      </c>
      <c r="N1231" s="5">
        <v>0</v>
      </c>
      <c r="O1231" s="5">
        <f t="shared" si="76"/>
        <v>174739.6</v>
      </c>
      <c r="P1231" s="5">
        <v>-150000</v>
      </c>
      <c r="Q1231" s="5">
        <f t="shared" si="77"/>
        <v>24739.600000000006</v>
      </c>
      <c r="R1231" s="5">
        <v>0</v>
      </c>
      <c r="S1231" s="5">
        <v>0</v>
      </c>
      <c r="T1231" s="5">
        <v>0</v>
      </c>
      <c r="U1231" s="5">
        <f t="shared" si="78"/>
        <v>174739.6</v>
      </c>
      <c r="V1231" s="5">
        <f t="shared" si="79"/>
        <v>174739.6</v>
      </c>
      <c r="W1231" s="5">
        <v>24739.599999999999</v>
      </c>
      <c r="X1231" t="s">
        <v>583</v>
      </c>
    </row>
    <row r="1232" spans="1:24" x14ac:dyDescent="0.2">
      <c r="A1232" t="s">
        <v>117</v>
      </c>
      <c r="B1232" t="s">
        <v>118</v>
      </c>
      <c r="C1232" t="s">
        <v>2</v>
      </c>
      <c r="D1232" t="s">
        <v>482</v>
      </c>
      <c r="E1232" t="s">
        <v>483</v>
      </c>
      <c r="F1232" t="s">
        <v>484</v>
      </c>
      <c r="G1232" t="s">
        <v>485</v>
      </c>
      <c r="H1232" t="s">
        <v>523</v>
      </c>
      <c r="I1232" t="s">
        <v>563</v>
      </c>
      <c r="J1232" t="s">
        <v>231</v>
      </c>
      <c r="K1232" t="s">
        <v>232</v>
      </c>
      <c r="L1232" t="s">
        <v>44</v>
      </c>
      <c r="M1232" s="5">
        <v>78400</v>
      </c>
      <c r="N1232" s="5">
        <v>0</v>
      </c>
      <c r="O1232" s="5">
        <f t="shared" si="76"/>
        <v>78400</v>
      </c>
      <c r="P1232" s="5">
        <v>-78400</v>
      </c>
      <c r="Q1232" s="5">
        <f t="shared" si="77"/>
        <v>0</v>
      </c>
      <c r="R1232" s="5">
        <v>0</v>
      </c>
      <c r="S1232" s="5">
        <v>0</v>
      </c>
      <c r="T1232" s="5">
        <v>0</v>
      </c>
      <c r="U1232" s="5">
        <f t="shared" si="78"/>
        <v>78400</v>
      </c>
      <c r="V1232" s="5">
        <f t="shared" si="79"/>
        <v>78400</v>
      </c>
      <c r="W1232" s="5">
        <v>0</v>
      </c>
      <c r="X1232" t="s">
        <v>578</v>
      </c>
    </row>
    <row r="1233" spans="1:24" x14ac:dyDescent="0.2">
      <c r="A1233" t="s">
        <v>117</v>
      </c>
      <c r="B1233" t="s">
        <v>118</v>
      </c>
      <c r="C1233" t="s">
        <v>2</v>
      </c>
      <c r="D1233" t="s">
        <v>482</v>
      </c>
      <c r="E1233" t="s">
        <v>483</v>
      </c>
      <c r="F1233" t="s">
        <v>484</v>
      </c>
      <c r="G1233" t="s">
        <v>485</v>
      </c>
      <c r="H1233" t="s">
        <v>523</v>
      </c>
      <c r="I1233" t="s">
        <v>563</v>
      </c>
      <c r="J1233" t="s">
        <v>231</v>
      </c>
      <c r="K1233" t="s">
        <v>234</v>
      </c>
      <c r="L1233" t="s">
        <v>44</v>
      </c>
      <c r="M1233" s="5">
        <v>1636921.02</v>
      </c>
      <c r="N1233" s="5">
        <v>0</v>
      </c>
      <c r="O1233" s="5">
        <f t="shared" si="76"/>
        <v>1636921.02</v>
      </c>
      <c r="P1233" s="5">
        <v>-848236.41</v>
      </c>
      <c r="Q1233" s="5">
        <f t="shared" si="77"/>
        <v>788684.61</v>
      </c>
      <c r="R1233" s="5">
        <v>0</v>
      </c>
      <c r="S1233" s="5">
        <v>467510.4</v>
      </c>
      <c r="T1233" s="5">
        <v>285488</v>
      </c>
      <c r="U1233" s="5">
        <f t="shared" si="78"/>
        <v>1169410.6200000001</v>
      </c>
      <c r="V1233" s="5">
        <f t="shared" si="79"/>
        <v>1351433.02</v>
      </c>
      <c r="W1233" s="5">
        <v>321174.21000000002</v>
      </c>
      <c r="X1233" t="s">
        <v>579</v>
      </c>
    </row>
    <row r="1234" spans="1:24" x14ac:dyDescent="0.2">
      <c r="A1234" t="s">
        <v>0</v>
      </c>
      <c r="B1234" t="s">
        <v>1</v>
      </c>
      <c r="C1234" t="s">
        <v>247</v>
      </c>
      <c r="D1234" t="s">
        <v>584</v>
      </c>
      <c r="E1234" t="s">
        <v>585</v>
      </c>
      <c r="F1234" t="s">
        <v>586</v>
      </c>
      <c r="G1234" t="s">
        <v>587</v>
      </c>
      <c r="H1234" t="s">
        <v>7</v>
      </c>
      <c r="I1234" t="s">
        <v>8</v>
      </c>
      <c r="J1234" t="s">
        <v>9</v>
      </c>
      <c r="K1234" t="s">
        <v>10</v>
      </c>
      <c r="L1234" t="s">
        <v>11</v>
      </c>
      <c r="M1234" s="5">
        <v>2368584</v>
      </c>
      <c r="N1234" s="5">
        <v>-119682.03</v>
      </c>
      <c r="O1234" s="5">
        <f t="shared" si="76"/>
        <v>2248901.9700000002</v>
      </c>
      <c r="P1234" s="5">
        <v>0</v>
      </c>
      <c r="Q1234" s="5">
        <f t="shared" si="77"/>
        <v>2248901.9700000002</v>
      </c>
      <c r="R1234" s="5">
        <v>0</v>
      </c>
      <c r="S1234" s="5">
        <v>1414928.9</v>
      </c>
      <c r="T1234" s="5">
        <v>1414928.9</v>
      </c>
      <c r="U1234" s="5">
        <f t="shared" si="78"/>
        <v>833973.0700000003</v>
      </c>
      <c r="V1234" s="5">
        <f t="shared" si="79"/>
        <v>833973.0700000003</v>
      </c>
      <c r="W1234" s="5">
        <v>833973.07</v>
      </c>
      <c r="X1234" t="s">
        <v>588</v>
      </c>
    </row>
    <row r="1235" spans="1:24" x14ac:dyDescent="0.2">
      <c r="A1235" t="s">
        <v>0</v>
      </c>
      <c r="B1235" t="s">
        <v>1</v>
      </c>
      <c r="C1235" t="s">
        <v>247</v>
      </c>
      <c r="D1235" t="s">
        <v>584</v>
      </c>
      <c r="E1235" t="s">
        <v>585</v>
      </c>
      <c r="F1235" t="s">
        <v>586</v>
      </c>
      <c r="G1235" t="s">
        <v>587</v>
      </c>
      <c r="H1235" t="s">
        <v>7</v>
      </c>
      <c r="I1235" t="s">
        <v>8</v>
      </c>
      <c r="J1235" t="s">
        <v>9</v>
      </c>
      <c r="K1235" t="s">
        <v>13</v>
      </c>
      <c r="L1235" t="s">
        <v>11</v>
      </c>
      <c r="M1235" s="5">
        <v>36946.32</v>
      </c>
      <c r="N1235" s="5">
        <v>0</v>
      </c>
      <c r="O1235" s="5">
        <f t="shared" si="76"/>
        <v>36946.32</v>
      </c>
      <c r="P1235" s="5">
        <v>0</v>
      </c>
      <c r="Q1235" s="5">
        <f t="shared" si="77"/>
        <v>36946.32</v>
      </c>
      <c r="R1235" s="5">
        <v>0</v>
      </c>
      <c r="S1235" s="5">
        <v>24630.880000000001</v>
      </c>
      <c r="T1235" s="5">
        <v>24630.880000000001</v>
      </c>
      <c r="U1235" s="5">
        <f t="shared" si="78"/>
        <v>12315.439999999999</v>
      </c>
      <c r="V1235" s="5">
        <f t="shared" si="79"/>
        <v>12315.439999999999</v>
      </c>
      <c r="W1235" s="5">
        <v>12315.44</v>
      </c>
      <c r="X1235" t="s">
        <v>589</v>
      </c>
    </row>
    <row r="1236" spans="1:24" x14ac:dyDescent="0.2">
      <c r="A1236" t="s">
        <v>0</v>
      </c>
      <c r="B1236" t="s">
        <v>1</v>
      </c>
      <c r="C1236" t="s">
        <v>247</v>
      </c>
      <c r="D1236" t="s">
        <v>584</v>
      </c>
      <c r="E1236" t="s">
        <v>585</v>
      </c>
      <c r="F1236" t="s">
        <v>586</v>
      </c>
      <c r="G1236" t="s">
        <v>587</v>
      </c>
      <c r="H1236" t="s">
        <v>7</v>
      </c>
      <c r="I1236" t="s">
        <v>8</v>
      </c>
      <c r="J1236" t="s">
        <v>9</v>
      </c>
      <c r="K1236" t="s">
        <v>15</v>
      </c>
      <c r="L1236" t="s">
        <v>11</v>
      </c>
      <c r="M1236" s="5">
        <v>328121.86</v>
      </c>
      <c r="N1236" s="5">
        <v>-75278.3</v>
      </c>
      <c r="O1236" s="5">
        <f t="shared" si="76"/>
        <v>252843.56</v>
      </c>
      <c r="P1236" s="5">
        <v>0</v>
      </c>
      <c r="Q1236" s="5">
        <f t="shared" si="77"/>
        <v>252843.56</v>
      </c>
      <c r="R1236" s="5">
        <v>29308.44</v>
      </c>
      <c r="S1236" s="5">
        <v>69989.539999999994</v>
      </c>
      <c r="T1236" s="5">
        <v>69989.539999999994</v>
      </c>
      <c r="U1236" s="5">
        <f t="shared" si="78"/>
        <v>182854.02000000002</v>
      </c>
      <c r="V1236" s="5">
        <f t="shared" si="79"/>
        <v>182854.02000000002</v>
      </c>
      <c r="W1236" s="5">
        <v>153545.57999999999</v>
      </c>
      <c r="X1236" t="s">
        <v>590</v>
      </c>
    </row>
    <row r="1237" spans="1:24" x14ac:dyDescent="0.2">
      <c r="A1237" t="s">
        <v>0</v>
      </c>
      <c r="B1237" t="s">
        <v>1</v>
      </c>
      <c r="C1237" t="s">
        <v>247</v>
      </c>
      <c r="D1237" t="s">
        <v>584</v>
      </c>
      <c r="E1237" t="s">
        <v>585</v>
      </c>
      <c r="F1237" t="s">
        <v>586</v>
      </c>
      <c r="G1237" t="s">
        <v>587</v>
      </c>
      <c r="H1237" t="s">
        <v>7</v>
      </c>
      <c r="I1237" t="s">
        <v>8</v>
      </c>
      <c r="J1237" t="s">
        <v>9</v>
      </c>
      <c r="K1237" t="s">
        <v>17</v>
      </c>
      <c r="L1237" t="s">
        <v>11</v>
      </c>
      <c r="M1237" s="5">
        <v>103078.28</v>
      </c>
      <c r="N1237" s="5">
        <v>-30441.94</v>
      </c>
      <c r="O1237" s="5">
        <f t="shared" si="76"/>
        <v>72636.34</v>
      </c>
      <c r="P1237" s="5">
        <v>0</v>
      </c>
      <c r="Q1237" s="5">
        <f t="shared" si="77"/>
        <v>72636.34</v>
      </c>
      <c r="R1237" s="5">
        <v>9840.31</v>
      </c>
      <c r="S1237" s="5">
        <v>59745.41</v>
      </c>
      <c r="T1237" s="5">
        <v>59745.41</v>
      </c>
      <c r="U1237" s="5">
        <f t="shared" si="78"/>
        <v>12890.929999999993</v>
      </c>
      <c r="V1237" s="5">
        <f t="shared" si="79"/>
        <v>12890.929999999993</v>
      </c>
      <c r="W1237" s="5">
        <v>3050.62</v>
      </c>
      <c r="X1237" t="s">
        <v>591</v>
      </c>
    </row>
    <row r="1238" spans="1:24" x14ac:dyDescent="0.2">
      <c r="A1238" t="s">
        <v>0</v>
      </c>
      <c r="B1238" t="s">
        <v>1</v>
      </c>
      <c r="C1238" t="s">
        <v>247</v>
      </c>
      <c r="D1238" t="s">
        <v>584</v>
      </c>
      <c r="E1238" t="s">
        <v>585</v>
      </c>
      <c r="F1238" t="s">
        <v>586</v>
      </c>
      <c r="G1238" t="s">
        <v>587</v>
      </c>
      <c r="H1238" t="s">
        <v>7</v>
      </c>
      <c r="I1238" t="s">
        <v>8</v>
      </c>
      <c r="J1238" t="s">
        <v>9</v>
      </c>
      <c r="K1238" t="s">
        <v>19</v>
      </c>
      <c r="L1238" t="s">
        <v>11</v>
      </c>
      <c r="M1238" s="5">
        <v>660</v>
      </c>
      <c r="N1238" s="5">
        <v>0</v>
      </c>
      <c r="O1238" s="5">
        <f t="shared" si="76"/>
        <v>660</v>
      </c>
      <c r="P1238" s="5">
        <v>0</v>
      </c>
      <c r="Q1238" s="5">
        <f t="shared" si="77"/>
        <v>660</v>
      </c>
      <c r="R1238" s="5">
        <v>0</v>
      </c>
      <c r="S1238" s="5">
        <v>112.5</v>
      </c>
      <c r="T1238" s="5">
        <v>112.5</v>
      </c>
      <c r="U1238" s="5">
        <f t="shared" si="78"/>
        <v>547.5</v>
      </c>
      <c r="V1238" s="5">
        <f t="shared" si="79"/>
        <v>547.5</v>
      </c>
      <c r="W1238" s="5">
        <v>547.5</v>
      </c>
      <c r="X1238" t="s">
        <v>592</v>
      </c>
    </row>
    <row r="1239" spans="1:24" x14ac:dyDescent="0.2">
      <c r="A1239" t="s">
        <v>0</v>
      </c>
      <c r="B1239" t="s">
        <v>1</v>
      </c>
      <c r="C1239" t="s">
        <v>247</v>
      </c>
      <c r="D1239" t="s">
        <v>584</v>
      </c>
      <c r="E1239" t="s">
        <v>585</v>
      </c>
      <c r="F1239" t="s">
        <v>586</v>
      </c>
      <c r="G1239" t="s">
        <v>587</v>
      </c>
      <c r="H1239" t="s">
        <v>7</v>
      </c>
      <c r="I1239" t="s">
        <v>8</v>
      </c>
      <c r="J1239" t="s">
        <v>9</v>
      </c>
      <c r="K1239" t="s">
        <v>21</v>
      </c>
      <c r="L1239" t="s">
        <v>11</v>
      </c>
      <c r="M1239" s="5">
        <v>5280</v>
      </c>
      <c r="N1239" s="5">
        <v>0</v>
      </c>
      <c r="O1239" s="5">
        <f t="shared" si="76"/>
        <v>5280</v>
      </c>
      <c r="P1239" s="5">
        <v>0</v>
      </c>
      <c r="Q1239" s="5">
        <f t="shared" si="77"/>
        <v>5280</v>
      </c>
      <c r="R1239" s="5">
        <v>0</v>
      </c>
      <c r="S1239" s="5">
        <v>2228</v>
      </c>
      <c r="T1239" s="5">
        <v>2228</v>
      </c>
      <c r="U1239" s="5">
        <f t="shared" si="78"/>
        <v>3052</v>
      </c>
      <c r="V1239" s="5">
        <f t="shared" si="79"/>
        <v>3052</v>
      </c>
      <c r="W1239" s="5">
        <v>3052</v>
      </c>
      <c r="X1239" t="s">
        <v>593</v>
      </c>
    </row>
    <row r="1240" spans="1:24" x14ac:dyDescent="0.2">
      <c r="A1240" t="s">
        <v>0</v>
      </c>
      <c r="B1240" t="s">
        <v>1</v>
      </c>
      <c r="C1240" t="s">
        <v>247</v>
      </c>
      <c r="D1240" t="s">
        <v>584</v>
      </c>
      <c r="E1240" t="s">
        <v>585</v>
      </c>
      <c r="F1240" t="s">
        <v>586</v>
      </c>
      <c r="G1240" t="s">
        <v>587</v>
      </c>
      <c r="H1240" t="s">
        <v>7</v>
      </c>
      <c r="I1240" t="s">
        <v>8</v>
      </c>
      <c r="J1240" t="s">
        <v>9</v>
      </c>
      <c r="K1240" t="s">
        <v>23</v>
      </c>
      <c r="L1240" t="s">
        <v>11</v>
      </c>
      <c r="M1240" s="5">
        <v>184.73</v>
      </c>
      <c r="N1240" s="5">
        <v>0</v>
      </c>
      <c r="O1240" s="5">
        <f t="shared" si="76"/>
        <v>184.73</v>
      </c>
      <c r="P1240" s="5">
        <v>0</v>
      </c>
      <c r="Q1240" s="5">
        <f t="shared" si="77"/>
        <v>184.73</v>
      </c>
      <c r="R1240" s="5">
        <v>0</v>
      </c>
      <c r="S1240" s="5">
        <v>32</v>
      </c>
      <c r="T1240" s="5">
        <v>32</v>
      </c>
      <c r="U1240" s="5">
        <f t="shared" si="78"/>
        <v>152.72999999999999</v>
      </c>
      <c r="V1240" s="5">
        <f t="shared" si="79"/>
        <v>152.72999999999999</v>
      </c>
      <c r="W1240" s="5">
        <v>152.72999999999999</v>
      </c>
      <c r="X1240" t="s">
        <v>594</v>
      </c>
    </row>
    <row r="1241" spans="1:24" x14ac:dyDescent="0.2">
      <c r="A1241" t="s">
        <v>0</v>
      </c>
      <c r="B1241" t="s">
        <v>1</v>
      </c>
      <c r="C1241" t="s">
        <v>247</v>
      </c>
      <c r="D1241" t="s">
        <v>584</v>
      </c>
      <c r="E1241" t="s">
        <v>585</v>
      </c>
      <c r="F1241" t="s">
        <v>586</v>
      </c>
      <c r="G1241" t="s">
        <v>587</v>
      </c>
      <c r="H1241" t="s">
        <v>7</v>
      </c>
      <c r="I1241" t="s">
        <v>8</v>
      </c>
      <c r="J1241" t="s">
        <v>9</v>
      </c>
      <c r="K1241" t="s">
        <v>25</v>
      </c>
      <c r="L1241" t="s">
        <v>11</v>
      </c>
      <c r="M1241" s="5">
        <v>1108.3900000000001</v>
      </c>
      <c r="N1241" s="5">
        <v>0</v>
      </c>
      <c r="O1241" s="5">
        <f t="shared" si="76"/>
        <v>1108.3900000000001</v>
      </c>
      <c r="P1241" s="5">
        <v>0</v>
      </c>
      <c r="Q1241" s="5">
        <f t="shared" si="77"/>
        <v>1108.3900000000001</v>
      </c>
      <c r="R1241" s="5">
        <v>0</v>
      </c>
      <c r="S1241" s="5">
        <v>888.48</v>
      </c>
      <c r="T1241" s="5">
        <v>888.48</v>
      </c>
      <c r="U1241" s="5">
        <f t="shared" si="78"/>
        <v>219.91000000000008</v>
      </c>
      <c r="V1241" s="5">
        <f t="shared" si="79"/>
        <v>219.91000000000008</v>
      </c>
      <c r="W1241" s="5">
        <v>219.91</v>
      </c>
      <c r="X1241" t="s">
        <v>595</v>
      </c>
    </row>
    <row r="1242" spans="1:24" x14ac:dyDescent="0.2">
      <c r="A1242" t="s">
        <v>0</v>
      </c>
      <c r="B1242" t="s">
        <v>1</v>
      </c>
      <c r="C1242" t="s">
        <v>247</v>
      </c>
      <c r="D1242" t="s">
        <v>584</v>
      </c>
      <c r="E1242" t="s">
        <v>585</v>
      </c>
      <c r="F1242" t="s">
        <v>586</v>
      </c>
      <c r="G1242" t="s">
        <v>587</v>
      </c>
      <c r="H1242" t="s">
        <v>7</v>
      </c>
      <c r="I1242" t="s">
        <v>8</v>
      </c>
      <c r="J1242" t="s">
        <v>9</v>
      </c>
      <c r="K1242" t="s">
        <v>27</v>
      </c>
      <c r="L1242" t="s">
        <v>11</v>
      </c>
      <c r="M1242" s="5">
        <v>10426.629999999999</v>
      </c>
      <c r="N1242" s="5">
        <v>33627.35</v>
      </c>
      <c r="O1242" s="5">
        <f t="shared" si="76"/>
        <v>44053.979999999996</v>
      </c>
      <c r="P1242" s="5">
        <v>0</v>
      </c>
      <c r="Q1242" s="5">
        <f t="shared" si="77"/>
        <v>44053.979999999996</v>
      </c>
      <c r="R1242" s="5">
        <v>0</v>
      </c>
      <c r="S1242" s="5">
        <v>20028.259999999998</v>
      </c>
      <c r="T1242" s="5">
        <v>20028.259999999998</v>
      </c>
      <c r="U1242" s="5">
        <f t="shared" si="78"/>
        <v>24025.719999999998</v>
      </c>
      <c r="V1242" s="5">
        <f t="shared" si="79"/>
        <v>24025.719999999998</v>
      </c>
      <c r="W1242" s="5">
        <v>24025.72</v>
      </c>
      <c r="X1242" t="s">
        <v>596</v>
      </c>
    </row>
    <row r="1243" spans="1:24" x14ac:dyDescent="0.2">
      <c r="A1243" t="s">
        <v>0</v>
      </c>
      <c r="B1243" t="s">
        <v>1</v>
      </c>
      <c r="C1243" t="s">
        <v>247</v>
      </c>
      <c r="D1243" t="s">
        <v>584</v>
      </c>
      <c r="E1243" t="s">
        <v>585</v>
      </c>
      <c r="F1243" t="s">
        <v>586</v>
      </c>
      <c r="G1243" t="s">
        <v>587</v>
      </c>
      <c r="H1243" t="s">
        <v>7</v>
      </c>
      <c r="I1243" t="s">
        <v>8</v>
      </c>
      <c r="J1243" t="s">
        <v>9</v>
      </c>
      <c r="K1243" t="s">
        <v>29</v>
      </c>
      <c r="L1243" t="s">
        <v>11</v>
      </c>
      <c r="M1243" s="5">
        <v>2895.84</v>
      </c>
      <c r="N1243" s="5">
        <v>44816.79</v>
      </c>
      <c r="O1243" s="5">
        <f t="shared" si="76"/>
        <v>47712.630000000005</v>
      </c>
      <c r="P1243" s="5">
        <v>0</v>
      </c>
      <c r="Q1243" s="5">
        <f t="shared" si="77"/>
        <v>47712.630000000005</v>
      </c>
      <c r="R1243" s="5">
        <v>0</v>
      </c>
      <c r="S1243" s="5">
        <v>36272.35</v>
      </c>
      <c r="T1243" s="5">
        <v>36272.35</v>
      </c>
      <c r="U1243" s="5">
        <f t="shared" si="78"/>
        <v>11440.280000000006</v>
      </c>
      <c r="V1243" s="5">
        <f t="shared" si="79"/>
        <v>11440.280000000006</v>
      </c>
      <c r="W1243" s="5">
        <v>11440.28</v>
      </c>
      <c r="X1243" t="s">
        <v>597</v>
      </c>
    </row>
    <row r="1244" spans="1:24" x14ac:dyDescent="0.2">
      <c r="A1244" t="s">
        <v>0</v>
      </c>
      <c r="B1244" t="s">
        <v>1</v>
      </c>
      <c r="C1244" t="s">
        <v>247</v>
      </c>
      <c r="D1244" t="s">
        <v>584</v>
      </c>
      <c r="E1244" t="s">
        <v>585</v>
      </c>
      <c r="F1244" t="s">
        <v>586</v>
      </c>
      <c r="G1244" t="s">
        <v>587</v>
      </c>
      <c r="H1244" t="s">
        <v>7</v>
      </c>
      <c r="I1244" t="s">
        <v>8</v>
      </c>
      <c r="J1244" t="s">
        <v>9</v>
      </c>
      <c r="K1244" t="s">
        <v>265</v>
      </c>
      <c r="L1244" t="s">
        <v>11</v>
      </c>
      <c r="M1244" s="5">
        <v>1531932</v>
      </c>
      <c r="N1244" s="5">
        <v>205686.49</v>
      </c>
      <c r="O1244" s="5">
        <f t="shared" si="76"/>
        <v>1737618.49</v>
      </c>
      <c r="P1244" s="5">
        <v>0</v>
      </c>
      <c r="Q1244" s="5">
        <f t="shared" si="77"/>
        <v>1737618.49</v>
      </c>
      <c r="R1244" s="5">
        <v>15638</v>
      </c>
      <c r="S1244" s="5">
        <v>1721980.49</v>
      </c>
      <c r="T1244" s="5">
        <v>1721980.49</v>
      </c>
      <c r="U1244" s="5">
        <f t="shared" si="78"/>
        <v>15638</v>
      </c>
      <c r="V1244" s="5">
        <f t="shared" si="79"/>
        <v>15638</v>
      </c>
      <c r="W1244" s="5">
        <v>0</v>
      </c>
      <c r="X1244" t="s">
        <v>598</v>
      </c>
    </row>
    <row r="1245" spans="1:24" x14ac:dyDescent="0.2">
      <c r="A1245" t="s">
        <v>0</v>
      </c>
      <c r="B1245" t="s">
        <v>1</v>
      </c>
      <c r="C1245" t="s">
        <v>247</v>
      </c>
      <c r="D1245" t="s">
        <v>584</v>
      </c>
      <c r="E1245" t="s">
        <v>585</v>
      </c>
      <c r="F1245" t="s">
        <v>586</v>
      </c>
      <c r="G1245" t="s">
        <v>587</v>
      </c>
      <c r="H1245" t="s">
        <v>7</v>
      </c>
      <c r="I1245" t="s">
        <v>8</v>
      </c>
      <c r="J1245" t="s">
        <v>9</v>
      </c>
      <c r="K1245" t="s">
        <v>31</v>
      </c>
      <c r="L1245" t="s">
        <v>11</v>
      </c>
      <c r="M1245" s="5">
        <v>2459.2399999999998</v>
      </c>
      <c r="N1245" s="5">
        <v>11601.24</v>
      </c>
      <c r="O1245" s="5">
        <f t="shared" si="76"/>
        <v>14060.48</v>
      </c>
      <c r="P1245" s="5">
        <v>0</v>
      </c>
      <c r="Q1245" s="5">
        <f t="shared" si="77"/>
        <v>14060.48</v>
      </c>
      <c r="R1245" s="5">
        <v>0</v>
      </c>
      <c r="S1245" s="5">
        <v>4801.29</v>
      </c>
      <c r="T1245" s="5">
        <v>4801.29</v>
      </c>
      <c r="U1245" s="5">
        <f t="shared" si="78"/>
        <v>9259.1899999999987</v>
      </c>
      <c r="V1245" s="5">
        <f t="shared" si="79"/>
        <v>9259.1899999999987</v>
      </c>
      <c r="W1245" s="5">
        <v>9259.19</v>
      </c>
      <c r="X1245" t="s">
        <v>599</v>
      </c>
    </row>
    <row r="1246" spans="1:24" x14ac:dyDescent="0.2">
      <c r="A1246" t="s">
        <v>0</v>
      </c>
      <c r="B1246" t="s">
        <v>1</v>
      </c>
      <c r="C1246" t="s">
        <v>247</v>
      </c>
      <c r="D1246" t="s">
        <v>584</v>
      </c>
      <c r="E1246" t="s">
        <v>585</v>
      </c>
      <c r="F1246" t="s">
        <v>586</v>
      </c>
      <c r="G1246" t="s">
        <v>587</v>
      </c>
      <c r="H1246" t="s">
        <v>7</v>
      </c>
      <c r="I1246" t="s">
        <v>8</v>
      </c>
      <c r="J1246" t="s">
        <v>9</v>
      </c>
      <c r="K1246" t="s">
        <v>33</v>
      </c>
      <c r="L1246" t="s">
        <v>11</v>
      </c>
      <c r="M1246" s="5">
        <v>4918.47</v>
      </c>
      <c r="N1246" s="5">
        <v>6264</v>
      </c>
      <c r="O1246" s="5">
        <f t="shared" si="76"/>
        <v>11182.470000000001</v>
      </c>
      <c r="P1246" s="5">
        <v>0</v>
      </c>
      <c r="Q1246" s="5">
        <f t="shared" si="77"/>
        <v>11182.470000000001</v>
      </c>
      <c r="R1246" s="5">
        <v>0</v>
      </c>
      <c r="S1246" s="5">
        <v>2470.8000000000002</v>
      </c>
      <c r="T1246" s="5">
        <v>2470.8000000000002</v>
      </c>
      <c r="U1246" s="5">
        <f t="shared" si="78"/>
        <v>8711.6700000000019</v>
      </c>
      <c r="V1246" s="5">
        <f t="shared" si="79"/>
        <v>8711.6700000000019</v>
      </c>
      <c r="W1246" s="5">
        <v>8711.67</v>
      </c>
      <c r="X1246" t="s">
        <v>600</v>
      </c>
    </row>
    <row r="1247" spans="1:24" x14ac:dyDescent="0.2">
      <c r="A1247" t="s">
        <v>0</v>
      </c>
      <c r="B1247" t="s">
        <v>1</v>
      </c>
      <c r="C1247" t="s">
        <v>247</v>
      </c>
      <c r="D1247" t="s">
        <v>584</v>
      </c>
      <c r="E1247" t="s">
        <v>585</v>
      </c>
      <c r="F1247" t="s">
        <v>586</v>
      </c>
      <c r="G1247" t="s">
        <v>587</v>
      </c>
      <c r="H1247" t="s">
        <v>7</v>
      </c>
      <c r="I1247" t="s">
        <v>8</v>
      </c>
      <c r="J1247" t="s">
        <v>9</v>
      </c>
      <c r="K1247" t="s">
        <v>35</v>
      </c>
      <c r="L1247" t="s">
        <v>11</v>
      </c>
      <c r="M1247" s="5">
        <v>497904.25</v>
      </c>
      <c r="N1247" s="5">
        <v>25449</v>
      </c>
      <c r="O1247" s="5">
        <f t="shared" si="76"/>
        <v>523353.25</v>
      </c>
      <c r="P1247" s="5">
        <v>0</v>
      </c>
      <c r="Q1247" s="5">
        <f t="shared" si="77"/>
        <v>523353.25</v>
      </c>
      <c r="R1247" s="5">
        <v>1426.1</v>
      </c>
      <c r="S1247" s="5">
        <v>403421.82</v>
      </c>
      <c r="T1247" s="5">
        <v>403421.82</v>
      </c>
      <c r="U1247" s="5">
        <f t="shared" si="78"/>
        <v>119931.43</v>
      </c>
      <c r="V1247" s="5">
        <f t="shared" si="79"/>
        <v>119931.43</v>
      </c>
      <c r="W1247" s="5">
        <v>118505.33</v>
      </c>
      <c r="X1247" t="s">
        <v>601</v>
      </c>
    </row>
    <row r="1248" spans="1:24" x14ac:dyDescent="0.2">
      <c r="A1248" t="s">
        <v>0</v>
      </c>
      <c r="B1248" t="s">
        <v>1</v>
      </c>
      <c r="C1248" t="s">
        <v>247</v>
      </c>
      <c r="D1248" t="s">
        <v>584</v>
      </c>
      <c r="E1248" t="s">
        <v>585</v>
      </c>
      <c r="F1248" t="s">
        <v>586</v>
      </c>
      <c r="G1248" t="s">
        <v>587</v>
      </c>
      <c r="H1248" t="s">
        <v>7</v>
      </c>
      <c r="I1248" t="s">
        <v>8</v>
      </c>
      <c r="J1248" t="s">
        <v>9</v>
      </c>
      <c r="K1248" t="s">
        <v>37</v>
      </c>
      <c r="L1248" t="s">
        <v>11</v>
      </c>
      <c r="M1248" s="5">
        <v>328121.86</v>
      </c>
      <c r="N1248" s="5">
        <v>-132042.6</v>
      </c>
      <c r="O1248" s="5">
        <f t="shared" si="76"/>
        <v>196079.25999999998</v>
      </c>
      <c r="P1248" s="5">
        <v>0</v>
      </c>
      <c r="Q1248" s="5">
        <f t="shared" si="77"/>
        <v>196079.25999999998</v>
      </c>
      <c r="R1248" s="5">
        <v>1000.16</v>
      </c>
      <c r="S1248" s="5">
        <v>147116.96</v>
      </c>
      <c r="T1248" s="5">
        <v>147116.96</v>
      </c>
      <c r="U1248" s="5">
        <f t="shared" si="78"/>
        <v>48962.299999999988</v>
      </c>
      <c r="V1248" s="5">
        <f t="shared" si="79"/>
        <v>48962.299999999988</v>
      </c>
      <c r="W1248" s="5">
        <v>47962.14</v>
      </c>
      <c r="X1248" t="s">
        <v>602</v>
      </c>
    </row>
    <row r="1249" spans="1:24" x14ac:dyDescent="0.2">
      <c r="A1249" t="s">
        <v>0</v>
      </c>
      <c r="B1249" t="s">
        <v>1</v>
      </c>
      <c r="C1249" t="s">
        <v>247</v>
      </c>
      <c r="D1249" t="s">
        <v>584</v>
      </c>
      <c r="E1249" t="s">
        <v>585</v>
      </c>
      <c r="F1249" t="s">
        <v>586</v>
      </c>
      <c r="G1249" t="s">
        <v>587</v>
      </c>
      <c r="H1249" t="s">
        <v>7</v>
      </c>
      <c r="I1249" t="s">
        <v>8</v>
      </c>
      <c r="J1249" t="s">
        <v>9</v>
      </c>
      <c r="K1249" t="s">
        <v>39</v>
      </c>
      <c r="L1249" t="s">
        <v>11</v>
      </c>
      <c r="M1249" s="5">
        <v>29650</v>
      </c>
      <c r="N1249" s="5">
        <v>-20000</v>
      </c>
      <c r="O1249" s="5">
        <f t="shared" si="76"/>
        <v>9650</v>
      </c>
      <c r="P1249" s="5">
        <v>0</v>
      </c>
      <c r="Q1249" s="5">
        <f t="shared" si="77"/>
        <v>9650</v>
      </c>
      <c r="R1249" s="5">
        <v>0</v>
      </c>
      <c r="S1249" s="5">
        <v>0</v>
      </c>
      <c r="T1249" s="5">
        <v>0</v>
      </c>
      <c r="U1249" s="5">
        <f t="shared" si="78"/>
        <v>9650</v>
      </c>
      <c r="V1249" s="5">
        <f t="shared" si="79"/>
        <v>9650</v>
      </c>
      <c r="W1249" s="5">
        <v>9650</v>
      </c>
      <c r="X1249" t="s">
        <v>603</v>
      </c>
    </row>
    <row r="1250" spans="1:24" x14ac:dyDescent="0.2">
      <c r="A1250" t="s">
        <v>0</v>
      </c>
      <c r="B1250" t="s">
        <v>1</v>
      </c>
      <c r="C1250" t="s">
        <v>247</v>
      </c>
      <c r="D1250" t="s">
        <v>584</v>
      </c>
      <c r="E1250" t="s">
        <v>585</v>
      </c>
      <c r="F1250" t="s">
        <v>586</v>
      </c>
      <c r="G1250" t="s">
        <v>587</v>
      </c>
      <c r="H1250" t="s">
        <v>7</v>
      </c>
      <c r="I1250" t="s">
        <v>41</v>
      </c>
      <c r="J1250" t="s">
        <v>42</v>
      </c>
      <c r="K1250" t="s">
        <v>43</v>
      </c>
      <c r="L1250" t="s">
        <v>11</v>
      </c>
      <c r="M1250" s="5">
        <v>4150.6899999999996</v>
      </c>
      <c r="N1250" s="5">
        <v>0</v>
      </c>
      <c r="O1250" s="5">
        <f t="shared" si="76"/>
        <v>4150.6899999999996</v>
      </c>
      <c r="P1250" s="5">
        <v>0</v>
      </c>
      <c r="Q1250" s="5">
        <f t="shared" si="77"/>
        <v>4150.6899999999996</v>
      </c>
      <c r="R1250" s="5">
        <v>0</v>
      </c>
      <c r="S1250" s="5">
        <v>4150.6899999999996</v>
      </c>
      <c r="T1250" s="5">
        <v>3308.62</v>
      </c>
      <c r="U1250" s="5">
        <f t="shared" si="78"/>
        <v>0</v>
      </c>
      <c r="V1250" s="5">
        <f t="shared" si="79"/>
        <v>842.06999999999971</v>
      </c>
      <c r="W1250" s="5">
        <v>0</v>
      </c>
      <c r="X1250" t="s">
        <v>604</v>
      </c>
    </row>
    <row r="1251" spans="1:24" x14ac:dyDescent="0.2">
      <c r="A1251" t="s">
        <v>0</v>
      </c>
      <c r="B1251" t="s">
        <v>1</v>
      </c>
      <c r="C1251" t="s">
        <v>247</v>
      </c>
      <c r="D1251" t="s">
        <v>584</v>
      </c>
      <c r="E1251" t="s">
        <v>585</v>
      </c>
      <c r="F1251" t="s">
        <v>586</v>
      </c>
      <c r="G1251" t="s">
        <v>587</v>
      </c>
      <c r="H1251" t="s">
        <v>7</v>
      </c>
      <c r="I1251" t="s">
        <v>41</v>
      </c>
      <c r="J1251" t="s">
        <v>42</v>
      </c>
      <c r="K1251" t="s">
        <v>46</v>
      </c>
      <c r="L1251" t="s">
        <v>11</v>
      </c>
      <c r="M1251" s="5">
        <v>11716.85</v>
      </c>
      <c r="N1251" s="5">
        <v>0</v>
      </c>
      <c r="O1251" s="5">
        <f t="shared" si="76"/>
        <v>11716.85</v>
      </c>
      <c r="P1251" s="5">
        <v>0</v>
      </c>
      <c r="Q1251" s="5">
        <f t="shared" si="77"/>
        <v>11716.85</v>
      </c>
      <c r="R1251" s="5">
        <v>0</v>
      </c>
      <c r="S1251" s="5">
        <v>11716.85</v>
      </c>
      <c r="T1251" s="5">
        <v>11590.52</v>
      </c>
      <c r="U1251" s="5">
        <f t="shared" si="78"/>
        <v>0</v>
      </c>
      <c r="V1251" s="5">
        <f t="shared" si="79"/>
        <v>126.32999999999993</v>
      </c>
      <c r="W1251" s="5">
        <v>0</v>
      </c>
      <c r="X1251" t="s">
        <v>605</v>
      </c>
    </row>
    <row r="1252" spans="1:24" x14ac:dyDescent="0.2">
      <c r="A1252" t="s">
        <v>0</v>
      </c>
      <c r="B1252" t="s">
        <v>1</v>
      </c>
      <c r="C1252" t="s">
        <v>247</v>
      </c>
      <c r="D1252" t="s">
        <v>584</v>
      </c>
      <c r="E1252" t="s">
        <v>585</v>
      </c>
      <c r="F1252" t="s">
        <v>586</v>
      </c>
      <c r="G1252" t="s">
        <v>587</v>
      </c>
      <c r="H1252" t="s">
        <v>7</v>
      </c>
      <c r="I1252" t="s">
        <v>41</v>
      </c>
      <c r="J1252" t="s">
        <v>42</v>
      </c>
      <c r="K1252" t="s">
        <v>48</v>
      </c>
      <c r="L1252" t="s">
        <v>11</v>
      </c>
      <c r="M1252" s="5">
        <v>5000</v>
      </c>
      <c r="N1252" s="5">
        <v>658.56</v>
      </c>
      <c r="O1252" s="5">
        <f t="shared" si="76"/>
        <v>5658.5599999999995</v>
      </c>
      <c r="P1252" s="5">
        <v>0</v>
      </c>
      <c r="Q1252" s="5">
        <f t="shared" si="77"/>
        <v>5658.5599999999995</v>
      </c>
      <c r="R1252" s="5">
        <v>8.85</v>
      </c>
      <c r="S1252" s="5">
        <v>5649.71</v>
      </c>
      <c r="T1252" s="5">
        <v>2865.76</v>
      </c>
      <c r="U1252" s="5">
        <f t="shared" si="78"/>
        <v>8.8499999999994543</v>
      </c>
      <c r="V1252" s="5">
        <f t="shared" si="79"/>
        <v>2792.7999999999993</v>
      </c>
      <c r="W1252" s="5">
        <v>0</v>
      </c>
      <c r="X1252" t="s">
        <v>606</v>
      </c>
    </row>
    <row r="1253" spans="1:24" x14ac:dyDescent="0.2">
      <c r="A1253" t="s">
        <v>0</v>
      </c>
      <c r="B1253" t="s">
        <v>1</v>
      </c>
      <c r="C1253" t="s">
        <v>247</v>
      </c>
      <c r="D1253" t="s">
        <v>584</v>
      </c>
      <c r="E1253" t="s">
        <v>585</v>
      </c>
      <c r="F1253" t="s">
        <v>586</v>
      </c>
      <c r="G1253" t="s">
        <v>587</v>
      </c>
      <c r="H1253" t="s">
        <v>7</v>
      </c>
      <c r="I1253" t="s">
        <v>41</v>
      </c>
      <c r="J1253" t="s">
        <v>42</v>
      </c>
      <c r="K1253" t="s">
        <v>295</v>
      </c>
      <c r="L1253" t="s">
        <v>11</v>
      </c>
      <c r="M1253" s="5">
        <v>273000</v>
      </c>
      <c r="N1253" s="5">
        <v>-95087.42</v>
      </c>
      <c r="O1253" s="5">
        <f t="shared" si="76"/>
        <v>177912.58000000002</v>
      </c>
      <c r="P1253" s="5">
        <v>0</v>
      </c>
      <c r="Q1253" s="5">
        <f t="shared" si="77"/>
        <v>177912.58000000002</v>
      </c>
      <c r="R1253" s="5">
        <v>0</v>
      </c>
      <c r="S1253" s="5">
        <v>177200</v>
      </c>
      <c r="T1253" s="5">
        <v>104377.79</v>
      </c>
      <c r="U1253" s="5">
        <f t="shared" si="78"/>
        <v>712.5800000000163</v>
      </c>
      <c r="V1253" s="5">
        <f t="shared" si="79"/>
        <v>73534.790000000023</v>
      </c>
      <c r="W1253" s="5">
        <v>712.58</v>
      </c>
      <c r="X1253" t="s">
        <v>607</v>
      </c>
    </row>
    <row r="1254" spans="1:24" x14ac:dyDescent="0.2">
      <c r="A1254" t="s">
        <v>0</v>
      </c>
      <c r="B1254" t="s">
        <v>1</v>
      </c>
      <c r="C1254" t="s">
        <v>247</v>
      </c>
      <c r="D1254" t="s">
        <v>584</v>
      </c>
      <c r="E1254" t="s">
        <v>585</v>
      </c>
      <c r="F1254" t="s">
        <v>586</v>
      </c>
      <c r="G1254" t="s">
        <v>587</v>
      </c>
      <c r="H1254" t="s">
        <v>7</v>
      </c>
      <c r="I1254" t="s">
        <v>41</v>
      </c>
      <c r="J1254" t="s">
        <v>42</v>
      </c>
      <c r="K1254" t="s">
        <v>50</v>
      </c>
      <c r="L1254" t="s">
        <v>11</v>
      </c>
      <c r="M1254" s="5">
        <v>59900</v>
      </c>
      <c r="N1254" s="5">
        <v>12250</v>
      </c>
      <c r="O1254" s="5">
        <f t="shared" si="76"/>
        <v>72150</v>
      </c>
      <c r="P1254" s="5">
        <v>0</v>
      </c>
      <c r="Q1254" s="5">
        <f t="shared" si="77"/>
        <v>72150</v>
      </c>
      <c r="R1254" s="5">
        <v>0</v>
      </c>
      <c r="S1254" s="5">
        <v>48605.05</v>
      </c>
      <c r="T1254" s="5">
        <v>14242.41</v>
      </c>
      <c r="U1254" s="5">
        <f t="shared" si="78"/>
        <v>23544.949999999997</v>
      </c>
      <c r="V1254" s="5">
        <f t="shared" si="79"/>
        <v>57907.59</v>
      </c>
      <c r="W1254" s="5">
        <v>23544.95</v>
      </c>
      <c r="X1254" t="s">
        <v>608</v>
      </c>
    </row>
    <row r="1255" spans="1:24" x14ac:dyDescent="0.2">
      <c r="A1255" t="s">
        <v>0</v>
      </c>
      <c r="B1255" t="s">
        <v>1</v>
      </c>
      <c r="C1255" t="s">
        <v>247</v>
      </c>
      <c r="D1255" t="s">
        <v>584</v>
      </c>
      <c r="E1255" t="s">
        <v>585</v>
      </c>
      <c r="F1255" t="s">
        <v>586</v>
      </c>
      <c r="G1255" t="s">
        <v>587</v>
      </c>
      <c r="H1255" t="s">
        <v>7</v>
      </c>
      <c r="I1255" t="s">
        <v>41</v>
      </c>
      <c r="J1255" t="s">
        <v>42</v>
      </c>
      <c r="K1255" t="s">
        <v>609</v>
      </c>
      <c r="L1255" t="s">
        <v>11</v>
      </c>
      <c r="M1255" s="5">
        <v>4370</v>
      </c>
      <c r="N1255" s="5">
        <v>7950.88</v>
      </c>
      <c r="O1255" s="5">
        <f t="shared" si="76"/>
        <v>12320.880000000001</v>
      </c>
      <c r="P1255" s="5">
        <v>0</v>
      </c>
      <c r="Q1255" s="5">
        <f t="shared" si="77"/>
        <v>12320.880000000001</v>
      </c>
      <c r="R1255" s="5">
        <v>0</v>
      </c>
      <c r="S1255" s="5">
        <v>7938</v>
      </c>
      <c r="T1255" s="5">
        <v>1710.8</v>
      </c>
      <c r="U1255" s="5">
        <f t="shared" si="78"/>
        <v>4382.880000000001</v>
      </c>
      <c r="V1255" s="5">
        <f t="shared" si="79"/>
        <v>10610.080000000002</v>
      </c>
      <c r="W1255" s="5">
        <v>4382.88</v>
      </c>
      <c r="X1255" t="s">
        <v>610</v>
      </c>
    </row>
    <row r="1256" spans="1:24" x14ac:dyDescent="0.2">
      <c r="A1256" t="s">
        <v>0</v>
      </c>
      <c r="B1256" t="s">
        <v>1</v>
      </c>
      <c r="C1256" t="s">
        <v>247</v>
      </c>
      <c r="D1256" t="s">
        <v>584</v>
      </c>
      <c r="E1256" t="s">
        <v>585</v>
      </c>
      <c r="F1256" t="s">
        <v>586</v>
      </c>
      <c r="G1256" t="s">
        <v>587</v>
      </c>
      <c r="H1256" t="s">
        <v>7</v>
      </c>
      <c r="I1256" t="s">
        <v>41</v>
      </c>
      <c r="J1256" t="s">
        <v>42</v>
      </c>
      <c r="K1256" t="s">
        <v>54</v>
      </c>
      <c r="L1256" t="s">
        <v>11</v>
      </c>
      <c r="M1256" s="5">
        <v>10000</v>
      </c>
      <c r="N1256" s="5">
        <v>15000</v>
      </c>
      <c r="O1256" s="5">
        <f t="shared" si="76"/>
        <v>25000</v>
      </c>
      <c r="P1256" s="5">
        <v>0</v>
      </c>
      <c r="Q1256" s="5">
        <f t="shared" si="77"/>
        <v>25000</v>
      </c>
      <c r="R1256" s="5">
        <v>537.6</v>
      </c>
      <c r="S1256" s="5">
        <v>7828</v>
      </c>
      <c r="T1256" s="5">
        <v>7823.2</v>
      </c>
      <c r="U1256" s="5">
        <f t="shared" si="78"/>
        <v>17172</v>
      </c>
      <c r="V1256" s="5">
        <f t="shared" si="79"/>
        <v>17176.8</v>
      </c>
      <c r="W1256" s="5">
        <v>16634.400000000001</v>
      </c>
      <c r="X1256" t="s">
        <v>611</v>
      </c>
    </row>
    <row r="1257" spans="1:24" x14ac:dyDescent="0.2">
      <c r="A1257" t="s">
        <v>0</v>
      </c>
      <c r="B1257" t="s">
        <v>1</v>
      </c>
      <c r="C1257" t="s">
        <v>247</v>
      </c>
      <c r="D1257" t="s">
        <v>584</v>
      </c>
      <c r="E1257" t="s">
        <v>585</v>
      </c>
      <c r="F1257" t="s">
        <v>586</v>
      </c>
      <c r="G1257" t="s">
        <v>587</v>
      </c>
      <c r="H1257" t="s">
        <v>7</v>
      </c>
      <c r="I1257" t="s">
        <v>41</v>
      </c>
      <c r="J1257" t="s">
        <v>42</v>
      </c>
      <c r="K1257" t="s">
        <v>612</v>
      </c>
      <c r="L1257" t="s">
        <v>11</v>
      </c>
      <c r="M1257" s="5">
        <v>10000</v>
      </c>
      <c r="N1257" s="5">
        <v>0</v>
      </c>
      <c r="O1257" s="5">
        <f t="shared" si="76"/>
        <v>10000</v>
      </c>
      <c r="P1257" s="5">
        <v>0</v>
      </c>
      <c r="Q1257" s="5">
        <f t="shared" si="77"/>
        <v>10000</v>
      </c>
      <c r="R1257" s="5">
        <v>0</v>
      </c>
      <c r="S1257" s="5">
        <v>0</v>
      </c>
      <c r="T1257" s="5">
        <v>0</v>
      </c>
      <c r="U1257" s="5">
        <f t="shared" si="78"/>
        <v>10000</v>
      </c>
      <c r="V1257" s="5">
        <f t="shared" si="79"/>
        <v>10000</v>
      </c>
      <c r="W1257" s="5">
        <v>10000</v>
      </c>
      <c r="X1257" t="s">
        <v>613</v>
      </c>
    </row>
    <row r="1258" spans="1:24" x14ac:dyDescent="0.2">
      <c r="A1258" t="s">
        <v>0</v>
      </c>
      <c r="B1258" t="s">
        <v>1</v>
      </c>
      <c r="C1258" t="s">
        <v>247</v>
      </c>
      <c r="D1258" t="s">
        <v>584</v>
      </c>
      <c r="E1258" t="s">
        <v>585</v>
      </c>
      <c r="F1258" t="s">
        <v>586</v>
      </c>
      <c r="G1258" t="s">
        <v>587</v>
      </c>
      <c r="H1258" t="s">
        <v>7</v>
      </c>
      <c r="I1258" t="s">
        <v>41</v>
      </c>
      <c r="J1258" t="s">
        <v>42</v>
      </c>
      <c r="K1258" t="s">
        <v>56</v>
      </c>
      <c r="L1258" t="s">
        <v>11</v>
      </c>
      <c r="M1258" s="5">
        <v>180000</v>
      </c>
      <c r="N1258" s="5">
        <v>45287.65</v>
      </c>
      <c r="O1258" s="5">
        <f t="shared" si="76"/>
        <v>225287.65</v>
      </c>
      <c r="P1258" s="5">
        <v>0</v>
      </c>
      <c r="Q1258" s="5">
        <f t="shared" si="77"/>
        <v>225287.65</v>
      </c>
      <c r="R1258" s="5">
        <v>9941.65</v>
      </c>
      <c r="S1258" s="5">
        <v>214471.18</v>
      </c>
      <c r="T1258" s="5">
        <v>138385.82999999999</v>
      </c>
      <c r="U1258" s="5">
        <f t="shared" si="78"/>
        <v>10816.470000000001</v>
      </c>
      <c r="V1258" s="5">
        <f t="shared" si="79"/>
        <v>86901.82</v>
      </c>
      <c r="W1258" s="5">
        <v>874.82</v>
      </c>
      <c r="X1258" t="s">
        <v>614</v>
      </c>
    </row>
    <row r="1259" spans="1:24" x14ac:dyDescent="0.2">
      <c r="A1259" t="s">
        <v>0</v>
      </c>
      <c r="B1259" t="s">
        <v>1</v>
      </c>
      <c r="C1259" t="s">
        <v>247</v>
      </c>
      <c r="D1259" t="s">
        <v>584</v>
      </c>
      <c r="E1259" t="s">
        <v>585</v>
      </c>
      <c r="F1259" t="s">
        <v>586</v>
      </c>
      <c r="G1259" t="s">
        <v>587</v>
      </c>
      <c r="H1259" t="s">
        <v>7</v>
      </c>
      <c r="I1259" t="s">
        <v>41</v>
      </c>
      <c r="J1259" t="s">
        <v>42</v>
      </c>
      <c r="K1259" t="s">
        <v>58</v>
      </c>
      <c r="L1259" t="s">
        <v>11</v>
      </c>
      <c r="M1259" s="5">
        <v>68000</v>
      </c>
      <c r="N1259" s="5">
        <v>0</v>
      </c>
      <c r="O1259" s="5">
        <f t="shared" si="76"/>
        <v>68000</v>
      </c>
      <c r="P1259" s="5">
        <v>0</v>
      </c>
      <c r="Q1259" s="5">
        <f t="shared" si="77"/>
        <v>68000</v>
      </c>
      <c r="R1259" s="5">
        <v>7044.8</v>
      </c>
      <c r="S1259" s="5">
        <v>56889.15</v>
      </c>
      <c r="T1259" s="5">
        <v>33096.33</v>
      </c>
      <c r="U1259" s="5">
        <f t="shared" si="78"/>
        <v>11110.849999999999</v>
      </c>
      <c r="V1259" s="5">
        <f t="shared" si="79"/>
        <v>34903.67</v>
      </c>
      <c r="W1259" s="5">
        <v>4066.05</v>
      </c>
      <c r="X1259" t="s">
        <v>615</v>
      </c>
    </row>
    <row r="1260" spans="1:24" x14ac:dyDescent="0.2">
      <c r="A1260" t="s">
        <v>0</v>
      </c>
      <c r="B1260" t="s">
        <v>1</v>
      </c>
      <c r="C1260" t="s">
        <v>247</v>
      </c>
      <c r="D1260" t="s">
        <v>584</v>
      </c>
      <c r="E1260" t="s">
        <v>585</v>
      </c>
      <c r="F1260" t="s">
        <v>586</v>
      </c>
      <c r="G1260" t="s">
        <v>587</v>
      </c>
      <c r="H1260" t="s">
        <v>7</v>
      </c>
      <c r="I1260" t="s">
        <v>41</v>
      </c>
      <c r="J1260" t="s">
        <v>42</v>
      </c>
      <c r="K1260" t="s">
        <v>62</v>
      </c>
      <c r="L1260" t="s">
        <v>11</v>
      </c>
      <c r="M1260" s="5">
        <v>6000</v>
      </c>
      <c r="N1260" s="5">
        <v>7950.88</v>
      </c>
      <c r="O1260" s="5">
        <f t="shared" si="76"/>
        <v>13950.880000000001</v>
      </c>
      <c r="P1260" s="5">
        <v>0</v>
      </c>
      <c r="Q1260" s="5">
        <f t="shared" si="77"/>
        <v>13950.880000000001</v>
      </c>
      <c r="R1260" s="5">
        <v>0</v>
      </c>
      <c r="S1260" s="5">
        <v>8250.8799999999992</v>
      </c>
      <c r="T1260" s="5">
        <v>5607.06</v>
      </c>
      <c r="U1260" s="5">
        <f t="shared" si="78"/>
        <v>5700.0000000000018</v>
      </c>
      <c r="V1260" s="5">
        <f t="shared" si="79"/>
        <v>8343.82</v>
      </c>
      <c r="W1260" s="5">
        <v>5700</v>
      </c>
      <c r="X1260" t="s">
        <v>616</v>
      </c>
    </row>
    <row r="1261" spans="1:24" x14ac:dyDescent="0.2">
      <c r="A1261" t="s">
        <v>0</v>
      </c>
      <c r="B1261" t="s">
        <v>1</v>
      </c>
      <c r="C1261" t="s">
        <v>247</v>
      </c>
      <c r="D1261" t="s">
        <v>584</v>
      </c>
      <c r="E1261" t="s">
        <v>585</v>
      </c>
      <c r="F1261" t="s">
        <v>586</v>
      </c>
      <c r="G1261" t="s">
        <v>587</v>
      </c>
      <c r="H1261" t="s">
        <v>7</v>
      </c>
      <c r="I1261" t="s">
        <v>41</v>
      </c>
      <c r="J1261" t="s">
        <v>42</v>
      </c>
      <c r="K1261" t="s">
        <v>64</v>
      </c>
      <c r="L1261" t="s">
        <v>11</v>
      </c>
      <c r="M1261" s="5">
        <v>1300</v>
      </c>
      <c r="N1261" s="5">
        <v>1680</v>
      </c>
      <c r="O1261" s="5">
        <f t="shared" si="76"/>
        <v>2980</v>
      </c>
      <c r="P1261" s="5">
        <v>0</v>
      </c>
      <c r="Q1261" s="5">
        <f t="shared" si="77"/>
        <v>2980</v>
      </c>
      <c r="R1261" s="5">
        <v>985.6</v>
      </c>
      <c r="S1261" s="5">
        <v>1846.4</v>
      </c>
      <c r="T1261" s="5">
        <v>1001.28</v>
      </c>
      <c r="U1261" s="5">
        <f t="shared" si="78"/>
        <v>1133.5999999999999</v>
      </c>
      <c r="V1261" s="5">
        <f t="shared" si="79"/>
        <v>1978.72</v>
      </c>
      <c r="W1261" s="5">
        <v>148</v>
      </c>
      <c r="X1261" t="s">
        <v>617</v>
      </c>
    </row>
    <row r="1262" spans="1:24" x14ac:dyDescent="0.2">
      <c r="A1262" t="s">
        <v>0</v>
      </c>
      <c r="B1262" t="s">
        <v>1</v>
      </c>
      <c r="C1262" t="s">
        <v>247</v>
      </c>
      <c r="D1262" t="s">
        <v>584</v>
      </c>
      <c r="E1262" t="s">
        <v>585</v>
      </c>
      <c r="F1262" t="s">
        <v>586</v>
      </c>
      <c r="G1262" t="s">
        <v>587</v>
      </c>
      <c r="H1262" t="s">
        <v>7</v>
      </c>
      <c r="I1262" t="s">
        <v>41</v>
      </c>
      <c r="J1262" t="s">
        <v>42</v>
      </c>
      <c r="K1262" t="s">
        <v>66</v>
      </c>
      <c r="L1262" t="s">
        <v>11</v>
      </c>
      <c r="M1262" s="5">
        <v>0</v>
      </c>
      <c r="N1262" s="5">
        <v>14700</v>
      </c>
      <c r="O1262" s="5">
        <f t="shared" si="76"/>
        <v>14700</v>
      </c>
      <c r="P1262" s="5">
        <v>0</v>
      </c>
      <c r="Q1262" s="5">
        <f t="shared" si="77"/>
        <v>14700</v>
      </c>
      <c r="R1262" s="5">
        <v>1086.6199999999999</v>
      </c>
      <c r="S1262" s="5">
        <v>2995</v>
      </c>
      <c r="T1262" s="5">
        <v>2995</v>
      </c>
      <c r="U1262" s="5">
        <f t="shared" si="78"/>
        <v>11705</v>
      </c>
      <c r="V1262" s="5">
        <f t="shared" si="79"/>
        <v>11705</v>
      </c>
      <c r="W1262" s="5">
        <v>10618.38</v>
      </c>
      <c r="X1262" t="s">
        <v>618</v>
      </c>
    </row>
    <row r="1263" spans="1:24" x14ac:dyDescent="0.2">
      <c r="A1263" t="s">
        <v>0</v>
      </c>
      <c r="B1263" t="s">
        <v>1</v>
      </c>
      <c r="C1263" t="s">
        <v>247</v>
      </c>
      <c r="D1263" t="s">
        <v>584</v>
      </c>
      <c r="E1263" t="s">
        <v>585</v>
      </c>
      <c r="F1263" t="s">
        <v>586</v>
      </c>
      <c r="G1263" t="s">
        <v>587</v>
      </c>
      <c r="H1263" t="s">
        <v>7</v>
      </c>
      <c r="I1263" t="s">
        <v>41</v>
      </c>
      <c r="J1263" t="s">
        <v>42</v>
      </c>
      <c r="K1263" t="s">
        <v>372</v>
      </c>
      <c r="L1263" t="s">
        <v>11</v>
      </c>
      <c r="M1263" s="5">
        <v>160000</v>
      </c>
      <c r="N1263" s="5">
        <v>81291.98</v>
      </c>
      <c r="O1263" s="5">
        <f t="shared" si="76"/>
        <v>241291.97999999998</v>
      </c>
      <c r="P1263" s="5">
        <v>0</v>
      </c>
      <c r="Q1263" s="5">
        <f t="shared" si="77"/>
        <v>241291.97999999998</v>
      </c>
      <c r="R1263" s="5">
        <v>11065.62</v>
      </c>
      <c r="S1263" s="5">
        <v>229642.67</v>
      </c>
      <c r="T1263" s="5">
        <v>160858.6</v>
      </c>
      <c r="U1263" s="5">
        <f t="shared" si="78"/>
        <v>11649.309999999969</v>
      </c>
      <c r="V1263" s="5">
        <f t="shared" si="79"/>
        <v>80433.379999999976</v>
      </c>
      <c r="W1263" s="5">
        <v>583.69000000000005</v>
      </c>
      <c r="X1263" t="s">
        <v>619</v>
      </c>
    </row>
    <row r="1264" spans="1:24" x14ac:dyDescent="0.2">
      <c r="A1264" t="s">
        <v>0</v>
      </c>
      <c r="B1264" t="s">
        <v>1</v>
      </c>
      <c r="C1264" t="s">
        <v>247</v>
      </c>
      <c r="D1264" t="s">
        <v>584</v>
      </c>
      <c r="E1264" t="s">
        <v>585</v>
      </c>
      <c r="F1264" t="s">
        <v>586</v>
      </c>
      <c r="G1264" t="s">
        <v>587</v>
      </c>
      <c r="H1264" t="s">
        <v>7</v>
      </c>
      <c r="I1264" t="s">
        <v>41</v>
      </c>
      <c r="J1264" t="s">
        <v>42</v>
      </c>
      <c r="K1264" t="s">
        <v>68</v>
      </c>
      <c r="L1264" t="s">
        <v>11</v>
      </c>
      <c r="M1264" s="5">
        <v>400000</v>
      </c>
      <c r="N1264" s="5">
        <v>-253185.02</v>
      </c>
      <c r="O1264" s="5">
        <f t="shared" si="76"/>
        <v>146814.98000000001</v>
      </c>
      <c r="P1264" s="5">
        <v>0</v>
      </c>
      <c r="Q1264" s="5">
        <f t="shared" si="77"/>
        <v>146814.98000000001</v>
      </c>
      <c r="R1264" s="5">
        <v>0</v>
      </c>
      <c r="S1264" s="5">
        <v>146112.53</v>
      </c>
      <c r="T1264" s="5">
        <v>146112.51</v>
      </c>
      <c r="U1264" s="5">
        <f t="shared" si="78"/>
        <v>702.45000000001164</v>
      </c>
      <c r="V1264" s="5">
        <f t="shared" si="79"/>
        <v>702.47000000000116</v>
      </c>
      <c r="W1264" s="5">
        <v>702.45</v>
      </c>
      <c r="X1264" t="s">
        <v>620</v>
      </c>
    </row>
    <row r="1265" spans="1:24" x14ac:dyDescent="0.2">
      <c r="A1265" t="s">
        <v>0</v>
      </c>
      <c r="B1265" t="s">
        <v>1</v>
      </c>
      <c r="C1265" t="s">
        <v>247</v>
      </c>
      <c r="D1265" t="s">
        <v>584</v>
      </c>
      <c r="E1265" t="s">
        <v>585</v>
      </c>
      <c r="F1265" t="s">
        <v>586</v>
      </c>
      <c r="G1265" t="s">
        <v>587</v>
      </c>
      <c r="H1265" t="s">
        <v>7</v>
      </c>
      <c r="I1265" t="s">
        <v>41</v>
      </c>
      <c r="J1265" t="s">
        <v>42</v>
      </c>
      <c r="K1265" t="s">
        <v>70</v>
      </c>
      <c r="L1265" t="s">
        <v>11</v>
      </c>
      <c r="M1265" s="5">
        <v>10000</v>
      </c>
      <c r="N1265" s="5">
        <v>0</v>
      </c>
      <c r="O1265" s="5">
        <f t="shared" si="76"/>
        <v>10000</v>
      </c>
      <c r="P1265" s="5">
        <v>0</v>
      </c>
      <c r="Q1265" s="5">
        <f t="shared" si="77"/>
        <v>10000</v>
      </c>
      <c r="R1265" s="5">
        <v>2451.31</v>
      </c>
      <c r="S1265" s="5">
        <v>0</v>
      </c>
      <c r="T1265" s="5">
        <v>0</v>
      </c>
      <c r="U1265" s="5">
        <f t="shared" si="78"/>
        <v>10000</v>
      </c>
      <c r="V1265" s="5">
        <f t="shared" si="79"/>
        <v>10000</v>
      </c>
      <c r="W1265" s="5">
        <v>7548.69</v>
      </c>
      <c r="X1265" t="s">
        <v>621</v>
      </c>
    </row>
    <row r="1266" spans="1:24" x14ac:dyDescent="0.2">
      <c r="A1266" t="s">
        <v>0</v>
      </c>
      <c r="B1266" t="s">
        <v>1</v>
      </c>
      <c r="C1266" t="s">
        <v>247</v>
      </c>
      <c r="D1266" t="s">
        <v>584</v>
      </c>
      <c r="E1266" t="s">
        <v>585</v>
      </c>
      <c r="F1266" t="s">
        <v>586</v>
      </c>
      <c r="G1266" t="s">
        <v>587</v>
      </c>
      <c r="H1266" t="s">
        <v>7</v>
      </c>
      <c r="I1266" t="s">
        <v>41</v>
      </c>
      <c r="J1266" t="s">
        <v>42</v>
      </c>
      <c r="K1266" t="s">
        <v>280</v>
      </c>
      <c r="L1266" t="s">
        <v>11</v>
      </c>
      <c r="M1266" s="5">
        <v>200</v>
      </c>
      <c r="N1266" s="5">
        <v>2143</v>
      </c>
      <c r="O1266" s="5">
        <f t="shared" si="76"/>
        <v>2343</v>
      </c>
      <c r="P1266" s="5">
        <v>0</v>
      </c>
      <c r="Q1266" s="5">
        <f t="shared" si="77"/>
        <v>2343</v>
      </c>
      <c r="R1266" s="5">
        <v>0</v>
      </c>
      <c r="S1266" s="5">
        <v>1440</v>
      </c>
      <c r="T1266" s="5">
        <v>316.51</v>
      </c>
      <c r="U1266" s="5">
        <f t="shared" si="78"/>
        <v>903</v>
      </c>
      <c r="V1266" s="5">
        <f t="shared" si="79"/>
        <v>2026.49</v>
      </c>
      <c r="W1266" s="5">
        <v>903</v>
      </c>
      <c r="X1266" t="s">
        <v>622</v>
      </c>
    </row>
    <row r="1267" spans="1:24" x14ac:dyDescent="0.2">
      <c r="A1267" t="s">
        <v>0</v>
      </c>
      <c r="B1267" t="s">
        <v>1</v>
      </c>
      <c r="C1267" t="s">
        <v>247</v>
      </c>
      <c r="D1267" t="s">
        <v>584</v>
      </c>
      <c r="E1267" t="s">
        <v>585</v>
      </c>
      <c r="F1267" t="s">
        <v>586</v>
      </c>
      <c r="G1267" t="s">
        <v>587</v>
      </c>
      <c r="H1267" t="s">
        <v>7</v>
      </c>
      <c r="I1267" t="s">
        <v>41</v>
      </c>
      <c r="J1267" t="s">
        <v>42</v>
      </c>
      <c r="K1267" t="s">
        <v>72</v>
      </c>
      <c r="L1267" t="s">
        <v>11</v>
      </c>
      <c r="M1267" s="5">
        <v>20000</v>
      </c>
      <c r="N1267" s="5">
        <v>22173.54</v>
      </c>
      <c r="O1267" s="5">
        <f t="shared" si="76"/>
        <v>42173.54</v>
      </c>
      <c r="P1267" s="5">
        <v>0</v>
      </c>
      <c r="Q1267" s="5">
        <f t="shared" si="77"/>
        <v>42173.54</v>
      </c>
      <c r="R1267" s="5">
        <v>2060.8000000000002</v>
      </c>
      <c r="S1267" s="5">
        <v>8013.98</v>
      </c>
      <c r="T1267" s="5">
        <v>8013.98</v>
      </c>
      <c r="U1267" s="5">
        <f t="shared" si="78"/>
        <v>34159.56</v>
      </c>
      <c r="V1267" s="5">
        <f t="shared" si="79"/>
        <v>34159.56</v>
      </c>
      <c r="W1267" s="5">
        <v>32098.76</v>
      </c>
      <c r="X1267" t="s">
        <v>623</v>
      </c>
    </row>
    <row r="1268" spans="1:24" x14ac:dyDescent="0.2">
      <c r="A1268" t="s">
        <v>0</v>
      </c>
      <c r="B1268" t="s">
        <v>1</v>
      </c>
      <c r="C1268" t="s">
        <v>247</v>
      </c>
      <c r="D1268" t="s">
        <v>584</v>
      </c>
      <c r="E1268" t="s">
        <v>585</v>
      </c>
      <c r="F1268" t="s">
        <v>586</v>
      </c>
      <c r="G1268" t="s">
        <v>587</v>
      </c>
      <c r="H1268" t="s">
        <v>7</v>
      </c>
      <c r="I1268" t="s">
        <v>41</v>
      </c>
      <c r="J1268" t="s">
        <v>42</v>
      </c>
      <c r="K1268" t="s">
        <v>74</v>
      </c>
      <c r="L1268" t="s">
        <v>11</v>
      </c>
      <c r="M1268" s="5">
        <v>8000</v>
      </c>
      <c r="N1268" s="5">
        <v>15500</v>
      </c>
      <c r="O1268" s="5">
        <f t="shared" si="76"/>
        <v>23500</v>
      </c>
      <c r="P1268" s="5">
        <v>0</v>
      </c>
      <c r="Q1268" s="5">
        <f t="shared" si="77"/>
        <v>23500</v>
      </c>
      <c r="R1268" s="5">
        <v>0</v>
      </c>
      <c r="S1268" s="5">
        <v>16463.009999999998</v>
      </c>
      <c r="T1268" s="5">
        <v>8702.56</v>
      </c>
      <c r="U1268" s="5">
        <f t="shared" si="78"/>
        <v>7036.9900000000016</v>
      </c>
      <c r="V1268" s="5">
        <f t="shared" si="79"/>
        <v>14797.44</v>
      </c>
      <c r="W1268" s="5">
        <v>7036.99</v>
      </c>
      <c r="X1268" t="s">
        <v>624</v>
      </c>
    </row>
    <row r="1269" spans="1:24" x14ac:dyDescent="0.2">
      <c r="A1269" t="s">
        <v>0</v>
      </c>
      <c r="B1269" t="s">
        <v>1</v>
      </c>
      <c r="C1269" t="s">
        <v>247</v>
      </c>
      <c r="D1269" t="s">
        <v>584</v>
      </c>
      <c r="E1269" t="s">
        <v>585</v>
      </c>
      <c r="F1269" t="s">
        <v>586</v>
      </c>
      <c r="G1269" t="s">
        <v>587</v>
      </c>
      <c r="H1269" t="s">
        <v>7</v>
      </c>
      <c r="I1269" t="s">
        <v>41</v>
      </c>
      <c r="J1269" t="s">
        <v>42</v>
      </c>
      <c r="K1269" t="s">
        <v>76</v>
      </c>
      <c r="L1269" t="s">
        <v>11</v>
      </c>
      <c r="M1269" s="5">
        <v>35000</v>
      </c>
      <c r="N1269" s="5">
        <v>0</v>
      </c>
      <c r="O1269" s="5">
        <f t="shared" si="76"/>
        <v>35000</v>
      </c>
      <c r="P1269" s="5">
        <v>0</v>
      </c>
      <c r="Q1269" s="5">
        <f t="shared" si="77"/>
        <v>35000</v>
      </c>
      <c r="R1269" s="5">
        <v>1571.86</v>
      </c>
      <c r="S1269" s="5">
        <v>5106.04</v>
      </c>
      <c r="T1269" s="5">
        <v>5068.76</v>
      </c>
      <c r="U1269" s="5">
        <f t="shared" si="78"/>
        <v>29893.96</v>
      </c>
      <c r="V1269" s="5">
        <f t="shared" si="79"/>
        <v>29931.239999999998</v>
      </c>
      <c r="W1269" s="5">
        <v>28322.1</v>
      </c>
      <c r="X1269" t="s">
        <v>625</v>
      </c>
    </row>
    <row r="1270" spans="1:24" x14ac:dyDescent="0.2">
      <c r="A1270" t="s">
        <v>0</v>
      </c>
      <c r="B1270" t="s">
        <v>1</v>
      </c>
      <c r="C1270" t="s">
        <v>247</v>
      </c>
      <c r="D1270" t="s">
        <v>584</v>
      </c>
      <c r="E1270" t="s">
        <v>585</v>
      </c>
      <c r="F1270" t="s">
        <v>586</v>
      </c>
      <c r="G1270" t="s">
        <v>587</v>
      </c>
      <c r="H1270" t="s">
        <v>7</v>
      </c>
      <c r="I1270" t="s">
        <v>41</v>
      </c>
      <c r="J1270" t="s">
        <v>42</v>
      </c>
      <c r="K1270" t="s">
        <v>78</v>
      </c>
      <c r="L1270" t="s">
        <v>11</v>
      </c>
      <c r="M1270" s="5">
        <v>1500</v>
      </c>
      <c r="N1270" s="5">
        <v>3669.57</v>
      </c>
      <c r="O1270" s="5">
        <f t="shared" si="76"/>
        <v>5169.57</v>
      </c>
      <c r="P1270" s="5">
        <v>0</v>
      </c>
      <c r="Q1270" s="5">
        <f t="shared" si="77"/>
        <v>5169.57</v>
      </c>
      <c r="R1270" s="5">
        <v>0</v>
      </c>
      <c r="S1270" s="5">
        <v>3592.72</v>
      </c>
      <c r="T1270" s="5">
        <v>3588.87</v>
      </c>
      <c r="U1270" s="5">
        <f t="shared" si="78"/>
        <v>1576.85</v>
      </c>
      <c r="V1270" s="5">
        <f t="shared" si="79"/>
        <v>1580.6999999999998</v>
      </c>
      <c r="W1270" s="5">
        <v>1576.85</v>
      </c>
      <c r="X1270" t="s">
        <v>626</v>
      </c>
    </row>
    <row r="1271" spans="1:24" x14ac:dyDescent="0.2">
      <c r="A1271" t="s">
        <v>0</v>
      </c>
      <c r="B1271" t="s">
        <v>1</v>
      </c>
      <c r="C1271" t="s">
        <v>247</v>
      </c>
      <c r="D1271" t="s">
        <v>584</v>
      </c>
      <c r="E1271" t="s">
        <v>585</v>
      </c>
      <c r="F1271" t="s">
        <v>586</v>
      </c>
      <c r="G1271" t="s">
        <v>587</v>
      </c>
      <c r="H1271" t="s">
        <v>7</v>
      </c>
      <c r="I1271" t="s">
        <v>41</v>
      </c>
      <c r="J1271" t="s">
        <v>42</v>
      </c>
      <c r="K1271" t="s">
        <v>82</v>
      </c>
      <c r="L1271" t="s">
        <v>11</v>
      </c>
      <c r="M1271" s="5">
        <v>30000</v>
      </c>
      <c r="N1271" s="5">
        <v>0</v>
      </c>
      <c r="O1271" s="5">
        <f t="shared" si="76"/>
        <v>30000</v>
      </c>
      <c r="P1271" s="5">
        <v>0</v>
      </c>
      <c r="Q1271" s="5">
        <f t="shared" si="77"/>
        <v>30000</v>
      </c>
      <c r="R1271" s="5">
        <v>3358.15</v>
      </c>
      <c r="S1271" s="5">
        <v>20230.57</v>
      </c>
      <c r="T1271" s="5">
        <v>20230.57</v>
      </c>
      <c r="U1271" s="5">
        <f t="shared" si="78"/>
        <v>9769.43</v>
      </c>
      <c r="V1271" s="5">
        <f t="shared" si="79"/>
        <v>9769.43</v>
      </c>
      <c r="W1271" s="5">
        <v>6411.28</v>
      </c>
      <c r="X1271" t="s">
        <v>627</v>
      </c>
    </row>
    <row r="1272" spans="1:24" x14ac:dyDescent="0.2">
      <c r="A1272" t="s">
        <v>0</v>
      </c>
      <c r="B1272" t="s">
        <v>1</v>
      </c>
      <c r="C1272" t="s">
        <v>247</v>
      </c>
      <c r="D1272" t="s">
        <v>584</v>
      </c>
      <c r="E1272" t="s">
        <v>585</v>
      </c>
      <c r="F1272" t="s">
        <v>586</v>
      </c>
      <c r="G1272" t="s">
        <v>587</v>
      </c>
      <c r="H1272" t="s">
        <v>7</v>
      </c>
      <c r="I1272" t="s">
        <v>41</v>
      </c>
      <c r="J1272" t="s">
        <v>42</v>
      </c>
      <c r="K1272" t="s">
        <v>86</v>
      </c>
      <c r="L1272" t="s">
        <v>11</v>
      </c>
      <c r="M1272" s="5">
        <v>250</v>
      </c>
      <c r="N1272" s="5">
        <v>16477.439999999999</v>
      </c>
      <c r="O1272" s="5">
        <f t="shared" si="76"/>
        <v>16727.439999999999</v>
      </c>
      <c r="P1272" s="5">
        <v>0</v>
      </c>
      <c r="Q1272" s="5">
        <f t="shared" si="77"/>
        <v>16727.439999999999</v>
      </c>
      <c r="R1272" s="5">
        <v>0</v>
      </c>
      <c r="S1272" s="5">
        <v>0</v>
      </c>
      <c r="T1272" s="5">
        <v>0</v>
      </c>
      <c r="U1272" s="5">
        <f t="shared" si="78"/>
        <v>16727.439999999999</v>
      </c>
      <c r="V1272" s="5">
        <f t="shared" si="79"/>
        <v>16727.439999999999</v>
      </c>
      <c r="W1272" s="5">
        <v>16727.439999999999</v>
      </c>
      <c r="X1272" t="s">
        <v>628</v>
      </c>
    </row>
    <row r="1273" spans="1:24" x14ac:dyDescent="0.2">
      <c r="A1273" t="s">
        <v>0</v>
      </c>
      <c r="B1273" t="s">
        <v>1</v>
      </c>
      <c r="C1273" t="s">
        <v>247</v>
      </c>
      <c r="D1273" t="s">
        <v>584</v>
      </c>
      <c r="E1273" t="s">
        <v>585</v>
      </c>
      <c r="F1273" t="s">
        <v>586</v>
      </c>
      <c r="G1273" t="s">
        <v>587</v>
      </c>
      <c r="H1273" t="s">
        <v>7</v>
      </c>
      <c r="I1273" t="s">
        <v>41</v>
      </c>
      <c r="J1273" t="s">
        <v>42</v>
      </c>
      <c r="K1273" t="s">
        <v>88</v>
      </c>
      <c r="L1273" t="s">
        <v>11</v>
      </c>
      <c r="M1273" s="5">
        <v>3000</v>
      </c>
      <c r="N1273" s="5">
        <v>12480</v>
      </c>
      <c r="O1273" s="5">
        <f t="shared" si="76"/>
        <v>15480</v>
      </c>
      <c r="P1273" s="5">
        <v>0</v>
      </c>
      <c r="Q1273" s="5">
        <f t="shared" si="77"/>
        <v>15480</v>
      </c>
      <c r="R1273" s="5">
        <v>0</v>
      </c>
      <c r="S1273" s="5">
        <v>3076.64</v>
      </c>
      <c r="T1273" s="5">
        <v>3054.74</v>
      </c>
      <c r="U1273" s="5">
        <f t="shared" si="78"/>
        <v>12403.36</v>
      </c>
      <c r="V1273" s="5">
        <f t="shared" si="79"/>
        <v>12425.26</v>
      </c>
      <c r="W1273" s="5">
        <v>12403.36</v>
      </c>
      <c r="X1273" t="s">
        <v>629</v>
      </c>
    </row>
    <row r="1274" spans="1:24" x14ac:dyDescent="0.2">
      <c r="A1274" t="s">
        <v>0</v>
      </c>
      <c r="B1274" t="s">
        <v>1</v>
      </c>
      <c r="C1274" t="s">
        <v>247</v>
      </c>
      <c r="D1274" t="s">
        <v>584</v>
      </c>
      <c r="E1274" t="s">
        <v>585</v>
      </c>
      <c r="F1274" t="s">
        <v>586</v>
      </c>
      <c r="G1274" t="s">
        <v>587</v>
      </c>
      <c r="H1274" t="s">
        <v>7</v>
      </c>
      <c r="I1274" t="s">
        <v>41</v>
      </c>
      <c r="J1274" t="s">
        <v>42</v>
      </c>
      <c r="K1274" t="s">
        <v>518</v>
      </c>
      <c r="L1274" t="s">
        <v>11</v>
      </c>
      <c r="M1274" s="5">
        <v>0</v>
      </c>
      <c r="N1274" s="5">
        <v>2092.16</v>
      </c>
      <c r="O1274" s="5">
        <f t="shared" si="76"/>
        <v>2092.16</v>
      </c>
      <c r="P1274" s="5">
        <v>0</v>
      </c>
      <c r="Q1274" s="5">
        <f t="shared" si="77"/>
        <v>2092.16</v>
      </c>
      <c r="R1274" s="5">
        <v>0</v>
      </c>
      <c r="S1274" s="5">
        <v>1540</v>
      </c>
      <c r="T1274" s="5">
        <v>1540</v>
      </c>
      <c r="U1274" s="5">
        <f t="shared" si="78"/>
        <v>552.15999999999985</v>
      </c>
      <c r="V1274" s="5">
        <f t="shared" si="79"/>
        <v>552.15999999999985</v>
      </c>
      <c r="W1274" s="5">
        <v>552.16</v>
      </c>
      <c r="X1274" t="s">
        <v>630</v>
      </c>
    </row>
    <row r="1275" spans="1:24" x14ac:dyDescent="0.2">
      <c r="A1275" t="s">
        <v>0</v>
      </c>
      <c r="B1275" t="s">
        <v>1</v>
      </c>
      <c r="C1275" t="s">
        <v>247</v>
      </c>
      <c r="D1275" t="s">
        <v>584</v>
      </c>
      <c r="E1275" t="s">
        <v>585</v>
      </c>
      <c r="F1275" t="s">
        <v>586</v>
      </c>
      <c r="G1275" t="s">
        <v>587</v>
      </c>
      <c r="H1275" t="s">
        <v>7</v>
      </c>
      <c r="I1275" t="s">
        <v>41</v>
      </c>
      <c r="J1275" t="s">
        <v>42</v>
      </c>
      <c r="K1275" t="s">
        <v>631</v>
      </c>
      <c r="L1275" t="s">
        <v>11</v>
      </c>
      <c r="M1275" s="5">
        <v>0</v>
      </c>
      <c r="N1275" s="5">
        <v>82753.78</v>
      </c>
      <c r="O1275" s="5">
        <f t="shared" si="76"/>
        <v>82753.78</v>
      </c>
      <c r="P1275" s="5">
        <v>0</v>
      </c>
      <c r="Q1275" s="5">
        <f t="shared" si="77"/>
        <v>82753.78</v>
      </c>
      <c r="R1275" s="5">
        <v>0</v>
      </c>
      <c r="S1275" s="5">
        <v>78408.179999999993</v>
      </c>
      <c r="T1275" s="5">
        <v>78408.179999999993</v>
      </c>
      <c r="U1275" s="5">
        <f t="shared" si="78"/>
        <v>4345.6000000000058</v>
      </c>
      <c r="V1275" s="5">
        <f t="shared" si="79"/>
        <v>4345.6000000000058</v>
      </c>
      <c r="W1275" s="5">
        <v>4345.6000000000004</v>
      </c>
      <c r="X1275" t="s">
        <v>632</v>
      </c>
    </row>
    <row r="1276" spans="1:24" x14ac:dyDescent="0.2">
      <c r="A1276" t="s">
        <v>0</v>
      </c>
      <c r="B1276" t="s">
        <v>1</v>
      </c>
      <c r="C1276" t="s">
        <v>247</v>
      </c>
      <c r="D1276" t="s">
        <v>584</v>
      </c>
      <c r="E1276" t="s">
        <v>585</v>
      </c>
      <c r="F1276" t="s">
        <v>586</v>
      </c>
      <c r="G1276" t="s">
        <v>587</v>
      </c>
      <c r="H1276" t="s">
        <v>7</v>
      </c>
      <c r="I1276" t="s">
        <v>41</v>
      </c>
      <c r="J1276" t="s">
        <v>42</v>
      </c>
      <c r="K1276" t="s">
        <v>306</v>
      </c>
      <c r="L1276" t="s">
        <v>11</v>
      </c>
      <c r="M1276" s="5">
        <v>1000</v>
      </c>
      <c r="N1276" s="5">
        <v>2688</v>
      </c>
      <c r="O1276" s="5">
        <f t="shared" si="76"/>
        <v>3688</v>
      </c>
      <c r="P1276" s="5">
        <v>0</v>
      </c>
      <c r="Q1276" s="5">
        <f t="shared" si="77"/>
        <v>3688</v>
      </c>
      <c r="R1276" s="5">
        <v>0</v>
      </c>
      <c r="S1276" s="5">
        <v>2688</v>
      </c>
      <c r="T1276" s="5">
        <v>2688</v>
      </c>
      <c r="U1276" s="5">
        <f t="shared" si="78"/>
        <v>1000</v>
      </c>
      <c r="V1276" s="5">
        <f t="shared" si="79"/>
        <v>1000</v>
      </c>
      <c r="W1276" s="5">
        <v>1000</v>
      </c>
      <c r="X1276" t="s">
        <v>633</v>
      </c>
    </row>
    <row r="1277" spans="1:24" x14ac:dyDescent="0.2">
      <c r="A1277" t="s">
        <v>0</v>
      </c>
      <c r="B1277" t="s">
        <v>1</v>
      </c>
      <c r="C1277" t="s">
        <v>247</v>
      </c>
      <c r="D1277" t="s">
        <v>584</v>
      </c>
      <c r="E1277" t="s">
        <v>585</v>
      </c>
      <c r="F1277" t="s">
        <v>586</v>
      </c>
      <c r="G1277" t="s">
        <v>587</v>
      </c>
      <c r="H1277" t="s">
        <v>7</v>
      </c>
      <c r="I1277" t="s">
        <v>41</v>
      </c>
      <c r="J1277" t="s">
        <v>42</v>
      </c>
      <c r="K1277" t="s">
        <v>456</v>
      </c>
      <c r="L1277" t="s">
        <v>11</v>
      </c>
      <c r="M1277" s="5">
        <v>1100</v>
      </c>
      <c r="N1277" s="5">
        <v>0</v>
      </c>
      <c r="O1277" s="5">
        <f t="shared" si="76"/>
        <v>1100</v>
      </c>
      <c r="P1277" s="5">
        <v>0</v>
      </c>
      <c r="Q1277" s="5">
        <f t="shared" si="77"/>
        <v>1100</v>
      </c>
      <c r="R1277" s="5">
        <v>0</v>
      </c>
      <c r="S1277" s="5">
        <v>0</v>
      </c>
      <c r="T1277" s="5">
        <v>0</v>
      </c>
      <c r="U1277" s="5">
        <f t="shared" si="78"/>
        <v>1100</v>
      </c>
      <c r="V1277" s="5">
        <f t="shared" si="79"/>
        <v>1100</v>
      </c>
      <c r="W1277" s="5">
        <v>1100</v>
      </c>
      <c r="X1277" t="s">
        <v>634</v>
      </c>
    </row>
    <row r="1278" spans="1:24" x14ac:dyDescent="0.2">
      <c r="A1278" t="s">
        <v>0</v>
      </c>
      <c r="B1278" t="s">
        <v>1</v>
      </c>
      <c r="C1278" t="s">
        <v>247</v>
      </c>
      <c r="D1278" t="s">
        <v>584</v>
      </c>
      <c r="E1278" t="s">
        <v>585</v>
      </c>
      <c r="F1278" t="s">
        <v>586</v>
      </c>
      <c r="G1278" t="s">
        <v>587</v>
      </c>
      <c r="H1278" t="s">
        <v>7</v>
      </c>
      <c r="I1278" t="s">
        <v>41</v>
      </c>
      <c r="J1278" t="s">
        <v>90</v>
      </c>
      <c r="K1278" t="s">
        <v>91</v>
      </c>
      <c r="L1278" t="s">
        <v>11</v>
      </c>
      <c r="M1278" s="5">
        <v>800</v>
      </c>
      <c r="N1278" s="5">
        <v>1500</v>
      </c>
      <c r="O1278" s="5">
        <f t="shared" si="76"/>
        <v>2300</v>
      </c>
      <c r="P1278" s="5">
        <v>0</v>
      </c>
      <c r="Q1278" s="5">
        <f t="shared" si="77"/>
        <v>2300</v>
      </c>
      <c r="R1278" s="5">
        <v>0</v>
      </c>
      <c r="S1278" s="5">
        <v>1540.52</v>
      </c>
      <c r="T1278" s="5">
        <v>100.36</v>
      </c>
      <c r="U1278" s="5">
        <f t="shared" si="78"/>
        <v>759.48</v>
      </c>
      <c r="V1278" s="5">
        <f t="shared" si="79"/>
        <v>2199.64</v>
      </c>
      <c r="W1278" s="5">
        <v>759.48</v>
      </c>
      <c r="X1278" t="s">
        <v>635</v>
      </c>
    </row>
    <row r="1279" spans="1:24" x14ac:dyDescent="0.2">
      <c r="A1279" t="s">
        <v>0</v>
      </c>
      <c r="B1279" t="s">
        <v>1</v>
      </c>
      <c r="C1279" t="s">
        <v>247</v>
      </c>
      <c r="D1279" t="s">
        <v>584</v>
      </c>
      <c r="E1279" t="s">
        <v>585</v>
      </c>
      <c r="F1279" t="s">
        <v>586</v>
      </c>
      <c r="G1279" t="s">
        <v>587</v>
      </c>
      <c r="H1279" t="s">
        <v>7</v>
      </c>
      <c r="I1279" t="s">
        <v>41</v>
      </c>
      <c r="J1279" t="s">
        <v>90</v>
      </c>
      <c r="K1279" t="s">
        <v>93</v>
      </c>
      <c r="L1279" t="s">
        <v>11</v>
      </c>
      <c r="M1279" s="5">
        <v>0</v>
      </c>
      <c r="N1279" s="5">
        <v>25</v>
      </c>
      <c r="O1279" s="5">
        <f t="shared" si="76"/>
        <v>25</v>
      </c>
      <c r="P1279" s="5">
        <v>0</v>
      </c>
      <c r="Q1279" s="5">
        <f t="shared" si="77"/>
        <v>25</v>
      </c>
      <c r="R1279" s="5">
        <v>0</v>
      </c>
      <c r="S1279" s="5">
        <v>19.8</v>
      </c>
      <c r="T1279" s="5">
        <v>0</v>
      </c>
      <c r="U1279" s="5">
        <f t="shared" si="78"/>
        <v>5.1999999999999993</v>
      </c>
      <c r="V1279" s="5">
        <f t="shared" si="79"/>
        <v>25</v>
      </c>
      <c r="W1279" s="5">
        <v>5.2</v>
      </c>
      <c r="X1279" t="s">
        <v>636</v>
      </c>
    </row>
    <row r="1280" spans="1:24" x14ac:dyDescent="0.2">
      <c r="A1280" t="s">
        <v>0</v>
      </c>
      <c r="B1280" t="s">
        <v>1</v>
      </c>
      <c r="C1280" t="s">
        <v>247</v>
      </c>
      <c r="D1280" t="s">
        <v>584</v>
      </c>
      <c r="E1280" t="s">
        <v>585</v>
      </c>
      <c r="F1280" t="s">
        <v>586</v>
      </c>
      <c r="G1280" t="s">
        <v>587</v>
      </c>
      <c r="H1280" t="s">
        <v>282</v>
      </c>
      <c r="I1280" t="s">
        <v>637</v>
      </c>
      <c r="J1280" t="s">
        <v>97</v>
      </c>
      <c r="K1280" t="s">
        <v>98</v>
      </c>
      <c r="L1280" t="s">
        <v>11</v>
      </c>
      <c r="M1280" s="5">
        <v>0</v>
      </c>
      <c r="N1280" s="5">
        <v>229715</v>
      </c>
      <c r="O1280" s="5">
        <f t="shared" si="76"/>
        <v>229715</v>
      </c>
      <c r="P1280" s="5">
        <v>0</v>
      </c>
      <c r="Q1280" s="5">
        <f t="shared" si="77"/>
        <v>229715</v>
      </c>
      <c r="R1280" s="5">
        <v>141497.91</v>
      </c>
      <c r="S1280" s="5">
        <v>6088.59</v>
      </c>
      <c r="T1280" s="5">
        <v>6088.59</v>
      </c>
      <c r="U1280" s="5">
        <f t="shared" si="78"/>
        <v>223626.41</v>
      </c>
      <c r="V1280" s="5">
        <f t="shared" si="79"/>
        <v>223626.41</v>
      </c>
      <c r="W1280" s="5">
        <v>82128.5</v>
      </c>
      <c r="X1280" t="s">
        <v>638</v>
      </c>
    </row>
    <row r="1281" spans="1:24" x14ac:dyDescent="0.2">
      <c r="A1281" t="s">
        <v>0</v>
      </c>
      <c r="B1281" t="s">
        <v>1</v>
      </c>
      <c r="C1281" t="s">
        <v>247</v>
      </c>
      <c r="D1281" t="s">
        <v>584</v>
      </c>
      <c r="E1281" t="s">
        <v>585</v>
      </c>
      <c r="F1281" t="s">
        <v>586</v>
      </c>
      <c r="G1281" t="s">
        <v>587</v>
      </c>
      <c r="H1281" t="s">
        <v>282</v>
      </c>
      <c r="I1281" t="s">
        <v>637</v>
      </c>
      <c r="J1281" t="s">
        <v>97</v>
      </c>
      <c r="K1281" t="s">
        <v>100</v>
      </c>
      <c r="L1281" t="s">
        <v>11</v>
      </c>
      <c r="M1281" s="5">
        <v>0</v>
      </c>
      <c r="N1281" s="5">
        <v>76676.61</v>
      </c>
      <c r="O1281" s="5">
        <f t="shared" si="76"/>
        <v>76676.61</v>
      </c>
      <c r="P1281" s="5">
        <v>0</v>
      </c>
      <c r="Q1281" s="5">
        <f t="shared" si="77"/>
        <v>76676.61</v>
      </c>
      <c r="R1281" s="5">
        <v>1736.85</v>
      </c>
      <c r="S1281" s="5">
        <v>43663.14</v>
      </c>
      <c r="T1281" s="5">
        <v>43663.14</v>
      </c>
      <c r="U1281" s="5">
        <f t="shared" si="78"/>
        <v>33013.47</v>
      </c>
      <c r="V1281" s="5">
        <f t="shared" si="79"/>
        <v>33013.47</v>
      </c>
      <c r="W1281" s="5">
        <v>31276.62</v>
      </c>
      <c r="X1281" t="s">
        <v>639</v>
      </c>
    </row>
    <row r="1282" spans="1:24" x14ac:dyDescent="0.2">
      <c r="A1282" t="s">
        <v>0</v>
      </c>
      <c r="B1282" t="s">
        <v>1</v>
      </c>
      <c r="C1282" t="s">
        <v>247</v>
      </c>
      <c r="D1282" t="s">
        <v>584</v>
      </c>
      <c r="E1282" t="s">
        <v>585</v>
      </c>
      <c r="F1282" t="s">
        <v>586</v>
      </c>
      <c r="G1282" t="s">
        <v>587</v>
      </c>
      <c r="H1282" t="s">
        <v>282</v>
      </c>
      <c r="I1282" t="s">
        <v>637</v>
      </c>
      <c r="J1282" t="s">
        <v>97</v>
      </c>
      <c r="K1282" t="s">
        <v>640</v>
      </c>
      <c r="L1282" t="s">
        <v>11</v>
      </c>
      <c r="M1282" s="5">
        <v>21105.599999999999</v>
      </c>
      <c r="N1282" s="5">
        <v>-11237.24</v>
      </c>
      <c r="O1282" s="5">
        <f t="shared" si="76"/>
        <v>9868.3599999999988</v>
      </c>
      <c r="P1282" s="5">
        <v>-2415.35</v>
      </c>
      <c r="Q1282" s="5">
        <f t="shared" si="77"/>
        <v>7453.0099999999984</v>
      </c>
      <c r="R1282" s="5">
        <v>0</v>
      </c>
      <c r="S1282" s="5">
        <v>7453.01</v>
      </c>
      <c r="T1282" s="5">
        <v>7453.01</v>
      </c>
      <c r="U1282" s="5">
        <f t="shared" si="78"/>
        <v>2415.3499999999985</v>
      </c>
      <c r="V1282" s="5">
        <f t="shared" si="79"/>
        <v>2415.3499999999985</v>
      </c>
      <c r="W1282" s="5">
        <v>0</v>
      </c>
      <c r="X1282" t="s">
        <v>641</v>
      </c>
    </row>
    <row r="1283" spans="1:24" x14ac:dyDescent="0.2">
      <c r="A1283" t="s">
        <v>0</v>
      </c>
      <c r="B1283" t="s">
        <v>1</v>
      </c>
      <c r="C1283" t="s">
        <v>247</v>
      </c>
      <c r="D1283" t="s">
        <v>584</v>
      </c>
      <c r="E1283" t="s">
        <v>585</v>
      </c>
      <c r="F1283" t="s">
        <v>586</v>
      </c>
      <c r="G1283" t="s">
        <v>587</v>
      </c>
      <c r="H1283" t="s">
        <v>282</v>
      </c>
      <c r="I1283" t="s">
        <v>637</v>
      </c>
      <c r="J1283" t="s">
        <v>97</v>
      </c>
      <c r="K1283" t="s">
        <v>104</v>
      </c>
      <c r="L1283" t="s">
        <v>11</v>
      </c>
      <c r="M1283" s="5">
        <v>0</v>
      </c>
      <c r="N1283" s="5">
        <v>1323575</v>
      </c>
      <c r="O1283" s="5">
        <f t="shared" ref="O1283:O1346" si="80">+M1283+N1283</f>
        <v>1323575</v>
      </c>
      <c r="P1283" s="5">
        <v>0</v>
      </c>
      <c r="Q1283" s="5">
        <f t="shared" ref="Q1283:Q1346" si="81">+O1283+P1283</f>
        <v>1323575</v>
      </c>
      <c r="R1283" s="5">
        <v>556801.32999999996</v>
      </c>
      <c r="S1283" s="5">
        <v>238568.63</v>
      </c>
      <c r="T1283" s="5">
        <v>238568.63</v>
      </c>
      <c r="U1283" s="5">
        <f t="shared" ref="U1283:U1346" si="82">+O1283-S1283</f>
        <v>1085006.3700000001</v>
      </c>
      <c r="V1283" s="5">
        <f t="shared" ref="V1283:V1346" si="83">+O1283-T1283</f>
        <v>1085006.3700000001</v>
      </c>
      <c r="W1283" s="5">
        <v>528205.04</v>
      </c>
      <c r="X1283" t="s">
        <v>642</v>
      </c>
    </row>
    <row r="1284" spans="1:24" x14ac:dyDescent="0.2">
      <c r="A1284" t="s">
        <v>0</v>
      </c>
      <c r="B1284" t="s">
        <v>1</v>
      </c>
      <c r="C1284" t="s">
        <v>247</v>
      </c>
      <c r="D1284" t="s">
        <v>584</v>
      </c>
      <c r="E1284" t="s">
        <v>585</v>
      </c>
      <c r="F1284" t="s">
        <v>586</v>
      </c>
      <c r="G1284" t="s">
        <v>587</v>
      </c>
      <c r="H1284" t="s">
        <v>282</v>
      </c>
      <c r="I1284" t="s">
        <v>637</v>
      </c>
      <c r="J1284" t="s">
        <v>97</v>
      </c>
      <c r="K1284" t="s">
        <v>106</v>
      </c>
      <c r="L1284" t="s">
        <v>11</v>
      </c>
      <c r="M1284" s="5">
        <v>11094.4</v>
      </c>
      <c r="N1284" s="5">
        <v>162954.91</v>
      </c>
      <c r="O1284" s="5">
        <f t="shared" si="80"/>
        <v>174049.31</v>
      </c>
      <c r="P1284" s="5">
        <v>-1257.26</v>
      </c>
      <c r="Q1284" s="5">
        <f t="shared" si="81"/>
        <v>172792.05</v>
      </c>
      <c r="R1284" s="5">
        <v>82213.25</v>
      </c>
      <c r="S1284" s="5">
        <v>35164.730000000003</v>
      </c>
      <c r="T1284" s="5">
        <v>35164.730000000003</v>
      </c>
      <c r="U1284" s="5">
        <f t="shared" si="82"/>
        <v>138884.57999999999</v>
      </c>
      <c r="V1284" s="5">
        <f t="shared" si="83"/>
        <v>138884.57999999999</v>
      </c>
      <c r="W1284" s="5">
        <v>55414.07</v>
      </c>
      <c r="X1284" t="s">
        <v>643</v>
      </c>
    </row>
    <row r="1285" spans="1:24" x14ac:dyDescent="0.2">
      <c r="A1285" t="s">
        <v>0</v>
      </c>
      <c r="B1285" t="s">
        <v>1</v>
      </c>
      <c r="C1285" t="s">
        <v>247</v>
      </c>
      <c r="D1285" t="s">
        <v>584</v>
      </c>
      <c r="E1285" t="s">
        <v>585</v>
      </c>
      <c r="F1285" t="s">
        <v>586</v>
      </c>
      <c r="G1285" t="s">
        <v>587</v>
      </c>
      <c r="H1285" t="s">
        <v>282</v>
      </c>
      <c r="I1285" t="s">
        <v>637</v>
      </c>
      <c r="J1285" t="s">
        <v>97</v>
      </c>
      <c r="K1285" t="s">
        <v>108</v>
      </c>
      <c r="L1285" t="s">
        <v>11</v>
      </c>
      <c r="M1285" s="5">
        <v>0</v>
      </c>
      <c r="N1285" s="5">
        <v>223410</v>
      </c>
      <c r="O1285" s="5">
        <f t="shared" si="80"/>
        <v>223410</v>
      </c>
      <c r="P1285" s="5">
        <v>0</v>
      </c>
      <c r="Q1285" s="5">
        <f t="shared" si="81"/>
        <v>223410</v>
      </c>
      <c r="R1285" s="5">
        <v>144659.79</v>
      </c>
      <c r="S1285" s="5">
        <v>7984.11</v>
      </c>
      <c r="T1285" s="5">
        <v>7984.11</v>
      </c>
      <c r="U1285" s="5">
        <f t="shared" si="82"/>
        <v>215425.89</v>
      </c>
      <c r="V1285" s="5">
        <f t="shared" si="83"/>
        <v>215425.89</v>
      </c>
      <c r="W1285" s="5">
        <v>70766.100000000006</v>
      </c>
      <c r="X1285" t="s">
        <v>644</v>
      </c>
    </row>
    <row r="1286" spans="1:24" x14ac:dyDescent="0.2">
      <c r="A1286" t="s">
        <v>0</v>
      </c>
      <c r="B1286" t="s">
        <v>1</v>
      </c>
      <c r="C1286" t="s">
        <v>247</v>
      </c>
      <c r="D1286" t="s">
        <v>584</v>
      </c>
      <c r="E1286" t="s">
        <v>585</v>
      </c>
      <c r="F1286" t="s">
        <v>586</v>
      </c>
      <c r="G1286" t="s">
        <v>587</v>
      </c>
      <c r="H1286" t="s">
        <v>7</v>
      </c>
      <c r="I1286" t="s">
        <v>41</v>
      </c>
      <c r="J1286" t="s">
        <v>121</v>
      </c>
      <c r="K1286" t="s">
        <v>645</v>
      </c>
      <c r="L1286" t="s">
        <v>11</v>
      </c>
      <c r="M1286" s="5">
        <v>177100</v>
      </c>
      <c r="N1286" s="5">
        <v>-177100</v>
      </c>
      <c r="O1286" s="5">
        <f t="shared" si="80"/>
        <v>0</v>
      </c>
      <c r="P1286" s="5">
        <v>0</v>
      </c>
      <c r="Q1286" s="5">
        <f t="shared" si="81"/>
        <v>0</v>
      </c>
      <c r="R1286" s="5">
        <v>0</v>
      </c>
      <c r="S1286" s="5">
        <v>0</v>
      </c>
      <c r="T1286" s="5">
        <v>0</v>
      </c>
      <c r="U1286" s="5">
        <f t="shared" si="82"/>
        <v>0</v>
      </c>
      <c r="V1286" s="5">
        <f t="shared" si="83"/>
        <v>0</v>
      </c>
      <c r="W1286" s="5">
        <v>0</v>
      </c>
      <c r="X1286" t="s">
        <v>646</v>
      </c>
    </row>
    <row r="1287" spans="1:24" x14ac:dyDescent="0.2">
      <c r="A1287" t="s">
        <v>0</v>
      </c>
      <c r="B1287" t="s">
        <v>1</v>
      </c>
      <c r="C1287" t="s">
        <v>247</v>
      </c>
      <c r="D1287" t="s">
        <v>584</v>
      </c>
      <c r="E1287" t="s">
        <v>585</v>
      </c>
      <c r="F1287" t="s">
        <v>586</v>
      </c>
      <c r="G1287" t="s">
        <v>587</v>
      </c>
      <c r="H1287" t="s">
        <v>282</v>
      </c>
      <c r="I1287" t="s">
        <v>637</v>
      </c>
      <c r="J1287" t="s">
        <v>121</v>
      </c>
      <c r="K1287" t="s">
        <v>357</v>
      </c>
      <c r="L1287" t="s">
        <v>11</v>
      </c>
      <c r="M1287" s="5">
        <v>24000</v>
      </c>
      <c r="N1287" s="5">
        <v>-16000</v>
      </c>
      <c r="O1287" s="5">
        <f t="shared" si="80"/>
        <v>8000</v>
      </c>
      <c r="P1287" s="5">
        <v>0</v>
      </c>
      <c r="Q1287" s="5">
        <f t="shared" si="81"/>
        <v>8000</v>
      </c>
      <c r="R1287" s="5">
        <v>0</v>
      </c>
      <c r="S1287" s="5">
        <v>0</v>
      </c>
      <c r="T1287" s="5">
        <v>0</v>
      </c>
      <c r="U1287" s="5">
        <f t="shared" si="82"/>
        <v>8000</v>
      </c>
      <c r="V1287" s="5">
        <f t="shared" si="83"/>
        <v>8000</v>
      </c>
      <c r="W1287" s="5">
        <v>8000</v>
      </c>
      <c r="X1287" t="s">
        <v>647</v>
      </c>
    </row>
    <row r="1288" spans="1:24" x14ac:dyDescent="0.2">
      <c r="A1288" t="s">
        <v>0</v>
      </c>
      <c r="B1288" t="s">
        <v>1</v>
      </c>
      <c r="C1288" t="s">
        <v>247</v>
      </c>
      <c r="D1288" t="s">
        <v>584</v>
      </c>
      <c r="E1288" t="s">
        <v>585</v>
      </c>
      <c r="F1288" t="s">
        <v>586</v>
      </c>
      <c r="G1288" t="s">
        <v>587</v>
      </c>
      <c r="H1288" t="s">
        <v>282</v>
      </c>
      <c r="I1288" t="s">
        <v>637</v>
      </c>
      <c r="J1288" t="s">
        <v>121</v>
      </c>
      <c r="K1288" t="s">
        <v>645</v>
      </c>
      <c r="L1288" t="s">
        <v>11</v>
      </c>
      <c r="M1288" s="5">
        <v>500000</v>
      </c>
      <c r="N1288" s="5">
        <v>-422000</v>
      </c>
      <c r="O1288" s="5">
        <f t="shared" si="80"/>
        <v>78000</v>
      </c>
      <c r="P1288" s="5">
        <v>0</v>
      </c>
      <c r="Q1288" s="5">
        <f t="shared" si="81"/>
        <v>78000</v>
      </c>
      <c r="R1288" s="5">
        <v>0</v>
      </c>
      <c r="S1288" s="5">
        <v>0</v>
      </c>
      <c r="T1288" s="5">
        <v>0</v>
      </c>
      <c r="U1288" s="5">
        <f t="shared" si="82"/>
        <v>78000</v>
      </c>
      <c r="V1288" s="5">
        <f t="shared" si="83"/>
        <v>78000</v>
      </c>
      <c r="W1288" s="5">
        <v>78000</v>
      </c>
      <c r="X1288" t="s">
        <v>648</v>
      </c>
    </row>
    <row r="1289" spans="1:24" x14ac:dyDescent="0.2">
      <c r="A1289" t="s">
        <v>0</v>
      </c>
      <c r="B1289" t="s">
        <v>1</v>
      </c>
      <c r="C1289" t="s">
        <v>247</v>
      </c>
      <c r="D1289" t="s">
        <v>584</v>
      </c>
      <c r="E1289" t="s">
        <v>585</v>
      </c>
      <c r="F1289" t="s">
        <v>586</v>
      </c>
      <c r="G1289" t="s">
        <v>587</v>
      </c>
      <c r="H1289" t="s">
        <v>282</v>
      </c>
      <c r="I1289" t="s">
        <v>637</v>
      </c>
      <c r="J1289" t="s">
        <v>121</v>
      </c>
      <c r="K1289" t="s">
        <v>149</v>
      </c>
      <c r="L1289" t="s">
        <v>11</v>
      </c>
      <c r="M1289" s="5">
        <v>17000</v>
      </c>
      <c r="N1289" s="5">
        <v>-2000</v>
      </c>
      <c r="O1289" s="5">
        <f t="shared" si="80"/>
        <v>15000</v>
      </c>
      <c r="P1289" s="5">
        <v>0</v>
      </c>
      <c r="Q1289" s="5">
        <f t="shared" si="81"/>
        <v>15000</v>
      </c>
      <c r="R1289" s="5">
        <v>0</v>
      </c>
      <c r="S1289" s="5">
        <v>6899.2</v>
      </c>
      <c r="T1289" s="5">
        <v>6899.2</v>
      </c>
      <c r="U1289" s="5">
        <f t="shared" si="82"/>
        <v>8100.8</v>
      </c>
      <c r="V1289" s="5">
        <f t="shared" si="83"/>
        <v>8100.8</v>
      </c>
      <c r="W1289" s="5">
        <v>8100.8</v>
      </c>
      <c r="X1289" t="s">
        <v>649</v>
      </c>
    </row>
    <row r="1290" spans="1:24" x14ac:dyDescent="0.2">
      <c r="A1290" t="s">
        <v>0</v>
      </c>
      <c r="B1290" t="s">
        <v>1</v>
      </c>
      <c r="C1290" t="s">
        <v>247</v>
      </c>
      <c r="D1290" t="s">
        <v>584</v>
      </c>
      <c r="E1290" t="s">
        <v>585</v>
      </c>
      <c r="F1290" t="s">
        <v>586</v>
      </c>
      <c r="G1290" t="s">
        <v>587</v>
      </c>
      <c r="H1290" t="s">
        <v>282</v>
      </c>
      <c r="I1290" t="s">
        <v>637</v>
      </c>
      <c r="J1290" t="s">
        <v>121</v>
      </c>
      <c r="K1290" t="s">
        <v>465</v>
      </c>
      <c r="L1290" t="s">
        <v>11</v>
      </c>
      <c r="M1290" s="5">
        <v>399519.96</v>
      </c>
      <c r="N1290" s="5">
        <v>-351359.96</v>
      </c>
      <c r="O1290" s="5">
        <f t="shared" si="80"/>
        <v>48160</v>
      </c>
      <c r="P1290" s="5">
        <v>0</v>
      </c>
      <c r="Q1290" s="5">
        <f t="shared" si="81"/>
        <v>48160</v>
      </c>
      <c r="R1290" s="5">
        <v>0</v>
      </c>
      <c r="S1290" s="5">
        <v>48160</v>
      </c>
      <c r="T1290" s="5">
        <v>33712</v>
      </c>
      <c r="U1290" s="5">
        <f t="shared" si="82"/>
        <v>0</v>
      </c>
      <c r="V1290" s="5">
        <f t="shared" si="83"/>
        <v>14448</v>
      </c>
      <c r="W1290" s="5">
        <v>0</v>
      </c>
      <c r="X1290" t="s">
        <v>650</v>
      </c>
    </row>
    <row r="1291" spans="1:24" x14ac:dyDescent="0.2">
      <c r="A1291" t="s">
        <v>0</v>
      </c>
      <c r="B1291" t="s">
        <v>1</v>
      </c>
      <c r="C1291" t="s">
        <v>247</v>
      </c>
      <c r="D1291" t="s">
        <v>584</v>
      </c>
      <c r="E1291" t="s">
        <v>585</v>
      </c>
      <c r="F1291" t="s">
        <v>586</v>
      </c>
      <c r="G1291" t="s">
        <v>587</v>
      </c>
      <c r="H1291" t="s">
        <v>282</v>
      </c>
      <c r="I1291" t="s">
        <v>637</v>
      </c>
      <c r="J1291" t="s">
        <v>121</v>
      </c>
      <c r="K1291" t="s">
        <v>159</v>
      </c>
      <c r="L1291" t="s">
        <v>11</v>
      </c>
      <c r="M1291" s="5">
        <v>0</v>
      </c>
      <c r="N1291" s="5">
        <v>17984.82</v>
      </c>
      <c r="O1291" s="5">
        <f t="shared" si="80"/>
        <v>17984.82</v>
      </c>
      <c r="P1291" s="5">
        <v>0</v>
      </c>
      <c r="Q1291" s="5">
        <f t="shared" si="81"/>
        <v>17984.82</v>
      </c>
      <c r="R1291" s="5">
        <v>0</v>
      </c>
      <c r="S1291" s="5">
        <v>0</v>
      </c>
      <c r="T1291" s="5">
        <v>0</v>
      </c>
      <c r="U1291" s="5">
        <f t="shared" si="82"/>
        <v>17984.82</v>
      </c>
      <c r="V1291" s="5">
        <f t="shared" si="83"/>
        <v>17984.82</v>
      </c>
      <c r="W1291" s="5">
        <v>17984.82</v>
      </c>
      <c r="X1291" t="s">
        <v>651</v>
      </c>
    </row>
    <row r="1292" spans="1:24" x14ac:dyDescent="0.2">
      <c r="A1292" t="s">
        <v>0</v>
      </c>
      <c r="B1292" t="s">
        <v>1</v>
      </c>
      <c r="C1292" t="s">
        <v>247</v>
      </c>
      <c r="D1292" t="s">
        <v>584</v>
      </c>
      <c r="E1292" t="s">
        <v>585</v>
      </c>
      <c r="F1292" t="s">
        <v>586</v>
      </c>
      <c r="G1292" t="s">
        <v>587</v>
      </c>
      <c r="H1292" t="s">
        <v>282</v>
      </c>
      <c r="I1292" t="s">
        <v>637</v>
      </c>
      <c r="J1292" t="s">
        <v>121</v>
      </c>
      <c r="K1292" t="s">
        <v>652</v>
      </c>
      <c r="L1292" t="s">
        <v>11</v>
      </c>
      <c r="M1292" s="5">
        <v>173752.32000000001</v>
      </c>
      <c r="N1292" s="5">
        <v>-173752.32000000001</v>
      </c>
      <c r="O1292" s="5">
        <f t="shared" si="80"/>
        <v>0</v>
      </c>
      <c r="P1292" s="5">
        <v>0</v>
      </c>
      <c r="Q1292" s="5">
        <f t="shared" si="81"/>
        <v>0</v>
      </c>
      <c r="R1292" s="5">
        <v>0</v>
      </c>
      <c r="S1292" s="5">
        <v>0</v>
      </c>
      <c r="T1292" s="5">
        <v>0</v>
      </c>
      <c r="U1292" s="5">
        <f t="shared" si="82"/>
        <v>0</v>
      </c>
      <c r="V1292" s="5">
        <f t="shared" si="83"/>
        <v>0</v>
      </c>
      <c r="W1292" s="5">
        <v>0</v>
      </c>
      <c r="X1292" t="s">
        <v>653</v>
      </c>
    </row>
    <row r="1293" spans="1:24" x14ac:dyDescent="0.2">
      <c r="A1293" t="s">
        <v>0</v>
      </c>
      <c r="B1293" t="s">
        <v>1</v>
      </c>
      <c r="C1293" t="s">
        <v>247</v>
      </c>
      <c r="D1293" t="s">
        <v>584</v>
      </c>
      <c r="E1293" t="s">
        <v>585</v>
      </c>
      <c r="F1293" t="s">
        <v>586</v>
      </c>
      <c r="G1293" t="s">
        <v>587</v>
      </c>
      <c r="H1293" t="s">
        <v>282</v>
      </c>
      <c r="I1293" t="s">
        <v>637</v>
      </c>
      <c r="J1293" t="s">
        <v>121</v>
      </c>
      <c r="K1293" t="s">
        <v>314</v>
      </c>
      <c r="L1293" t="s">
        <v>11</v>
      </c>
      <c r="M1293" s="5">
        <v>40000</v>
      </c>
      <c r="N1293" s="5">
        <v>-40000</v>
      </c>
      <c r="O1293" s="5">
        <f t="shared" si="80"/>
        <v>0</v>
      </c>
      <c r="P1293" s="5">
        <v>0</v>
      </c>
      <c r="Q1293" s="5">
        <f t="shared" si="81"/>
        <v>0</v>
      </c>
      <c r="R1293" s="5">
        <v>0</v>
      </c>
      <c r="S1293" s="5">
        <v>0</v>
      </c>
      <c r="T1293" s="5">
        <v>0</v>
      </c>
      <c r="U1293" s="5">
        <f t="shared" si="82"/>
        <v>0</v>
      </c>
      <c r="V1293" s="5">
        <f t="shared" si="83"/>
        <v>0</v>
      </c>
      <c r="W1293" s="5">
        <v>0</v>
      </c>
      <c r="X1293" t="s">
        <v>654</v>
      </c>
    </row>
    <row r="1294" spans="1:24" x14ac:dyDescent="0.2">
      <c r="A1294" t="s">
        <v>0</v>
      </c>
      <c r="B1294" t="s">
        <v>1</v>
      </c>
      <c r="C1294" t="s">
        <v>247</v>
      </c>
      <c r="D1294" t="s">
        <v>584</v>
      </c>
      <c r="E1294" t="s">
        <v>585</v>
      </c>
      <c r="F1294" t="s">
        <v>586</v>
      </c>
      <c r="G1294" t="s">
        <v>587</v>
      </c>
      <c r="H1294" t="s">
        <v>282</v>
      </c>
      <c r="I1294" t="s">
        <v>637</v>
      </c>
      <c r="J1294" t="s">
        <v>121</v>
      </c>
      <c r="K1294" t="s">
        <v>655</v>
      </c>
      <c r="L1294" t="s">
        <v>11</v>
      </c>
      <c r="M1294" s="5">
        <v>8000</v>
      </c>
      <c r="N1294" s="5">
        <v>0</v>
      </c>
      <c r="O1294" s="5">
        <f t="shared" si="80"/>
        <v>8000</v>
      </c>
      <c r="P1294" s="5">
        <v>0</v>
      </c>
      <c r="Q1294" s="5">
        <f t="shared" si="81"/>
        <v>8000</v>
      </c>
      <c r="R1294" s="5">
        <v>0</v>
      </c>
      <c r="S1294" s="5">
        <v>0</v>
      </c>
      <c r="T1294" s="5">
        <v>0</v>
      </c>
      <c r="U1294" s="5">
        <f t="shared" si="82"/>
        <v>8000</v>
      </c>
      <c r="V1294" s="5">
        <f t="shared" si="83"/>
        <v>8000</v>
      </c>
      <c r="W1294" s="5">
        <v>8000</v>
      </c>
      <c r="X1294" t="s">
        <v>656</v>
      </c>
    </row>
    <row r="1295" spans="1:24" x14ac:dyDescent="0.2">
      <c r="A1295" t="s">
        <v>0</v>
      </c>
      <c r="B1295" t="s">
        <v>1</v>
      </c>
      <c r="C1295" t="s">
        <v>247</v>
      </c>
      <c r="D1295" t="s">
        <v>584</v>
      </c>
      <c r="E1295" t="s">
        <v>585</v>
      </c>
      <c r="F1295" t="s">
        <v>586</v>
      </c>
      <c r="G1295" t="s">
        <v>587</v>
      </c>
      <c r="H1295" t="s">
        <v>282</v>
      </c>
      <c r="I1295" t="s">
        <v>637</v>
      </c>
      <c r="J1295" t="s">
        <v>121</v>
      </c>
      <c r="K1295" t="s">
        <v>124</v>
      </c>
      <c r="L1295" t="s">
        <v>11</v>
      </c>
      <c r="M1295" s="5">
        <v>1923400.16</v>
      </c>
      <c r="N1295" s="5">
        <v>-1170468.73</v>
      </c>
      <c r="O1295" s="5">
        <f t="shared" si="80"/>
        <v>752931.42999999993</v>
      </c>
      <c r="P1295" s="5">
        <v>0</v>
      </c>
      <c r="Q1295" s="5">
        <f t="shared" si="81"/>
        <v>752931.42999999993</v>
      </c>
      <c r="R1295" s="5">
        <v>0</v>
      </c>
      <c r="S1295" s="5">
        <v>682931.43</v>
      </c>
      <c r="T1295" s="5">
        <v>294633.19</v>
      </c>
      <c r="U1295" s="5">
        <f t="shared" si="82"/>
        <v>69999.999999999884</v>
      </c>
      <c r="V1295" s="5">
        <f t="shared" si="83"/>
        <v>458298.23999999993</v>
      </c>
      <c r="W1295" s="5">
        <v>70000</v>
      </c>
      <c r="X1295" t="s">
        <v>657</v>
      </c>
    </row>
    <row r="1296" spans="1:24" x14ac:dyDescent="0.2">
      <c r="A1296" t="s">
        <v>0</v>
      </c>
      <c r="B1296" t="s">
        <v>1</v>
      </c>
      <c r="C1296" t="s">
        <v>247</v>
      </c>
      <c r="D1296" t="s">
        <v>584</v>
      </c>
      <c r="E1296" t="s">
        <v>585</v>
      </c>
      <c r="F1296" t="s">
        <v>586</v>
      </c>
      <c r="G1296" t="s">
        <v>587</v>
      </c>
      <c r="H1296" t="s">
        <v>282</v>
      </c>
      <c r="I1296" t="s">
        <v>637</v>
      </c>
      <c r="J1296" t="s">
        <v>121</v>
      </c>
      <c r="K1296" t="s">
        <v>351</v>
      </c>
      <c r="L1296" t="s">
        <v>11</v>
      </c>
      <c r="M1296" s="5">
        <v>146689</v>
      </c>
      <c r="N1296" s="5">
        <v>-146689</v>
      </c>
      <c r="O1296" s="5">
        <f t="shared" si="80"/>
        <v>0</v>
      </c>
      <c r="P1296" s="5">
        <v>0</v>
      </c>
      <c r="Q1296" s="5">
        <f t="shared" si="81"/>
        <v>0</v>
      </c>
      <c r="R1296" s="5">
        <v>0</v>
      </c>
      <c r="S1296" s="5">
        <v>0</v>
      </c>
      <c r="T1296" s="5">
        <v>0</v>
      </c>
      <c r="U1296" s="5">
        <f t="shared" si="82"/>
        <v>0</v>
      </c>
      <c r="V1296" s="5">
        <f t="shared" si="83"/>
        <v>0</v>
      </c>
      <c r="W1296" s="5">
        <v>0</v>
      </c>
      <c r="X1296" t="s">
        <v>658</v>
      </c>
    </row>
    <row r="1297" spans="1:24" x14ac:dyDescent="0.2">
      <c r="A1297" t="s">
        <v>0</v>
      </c>
      <c r="B1297" t="s">
        <v>1</v>
      </c>
      <c r="C1297" t="s">
        <v>247</v>
      </c>
      <c r="D1297" t="s">
        <v>584</v>
      </c>
      <c r="E1297" t="s">
        <v>585</v>
      </c>
      <c r="F1297" t="s">
        <v>586</v>
      </c>
      <c r="G1297" t="s">
        <v>587</v>
      </c>
      <c r="H1297" t="s">
        <v>282</v>
      </c>
      <c r="I1297" t="s">
        <v>637</v>
      </c>
      <c r="J1297" t="s">
        <v>121</v>
      </c>
      <c r="K1297" t="s">
        <v>128</v>
      </c>
      <c r="L1297" t="s">
        <v>11</v>
      </c>
      <c r="M1297" s="5">
        <v>27157.15</v>
      </c>
      <c r="N1297" s="5">
        <v>-27157.15</v>
      </c>
      <c r="O1297" s="5">
        <f t="shared" si="80"/>
        <v>0</v>
      </c>
      <c r="P1297" s="5">
        <v>0</v>
      </c>
      <c r="Q1297" s="5">
        <f t="shared" si="81"/>
        <v>0</v>
      </c>
      <c r="R1297" s="5">
        <v>0</v>
      </c>
      <c r="S1297" s="5">
        <v>0</v>
      </c>
      <c r="T1297" s="5">
        <v>0</v>
      </c>
      <c r="U1297" s="5">
        <f t="shared" si="82"/>
        <v>0</v>
      </c>
      <c r="V1297" s="5">
        <f t="shared" si="83"/>
        <v>0</v>
      </c>
      <c r="W1297" s="5">
        <v>0</v>
      </c>
      <c r="X1297" t="s">
        <v>659</v>
      </c>
    </row>
    <row r="1298" spans="1:24" x14ac:dyDescent="0.2">
      <c r="A1298" t="s">
        <v>0</v>
      </c>
      <c r="B1298" t="s">
        <v>1</v>
      </c>
      <c r="C1298" t="s">
        <v>247</v>
      </c>
      <c r="D1298" t="s">
        <v>584</v>
      </c>
      <c r="E1298" t="s">
        <v>585</v>
      </c>
      <c r="F1298" t="s">
        <v>586</v>
      </c>
      <c r="G1298" t="s">
        <v>587</v>
      </c>
      <c r="H1298" t="s">
        <v>282</v>
      </c>
      <c r="I1298" t="s">
        <v>637</v>
      </c>
      <c r="J1298" t="s">
        <v>121</v>
      </c>
      <c r="K1298" t="s">
        <v>288</v>
      </c>
      <c r="L1298" t="s">
        <v>11</v>
      </c>
      <c r="M1298" s="5">
        <v>30000</v>
      </c>
      <c r="N1298" s="5">
        <v>576585.35</v>
      </c>
      <c r="O1298" s="5">
        <f t="shared" si="80"/>
        <v>606585.35</v>
      </c>
      <c r="P1298" s="5">
        <v>-606585.35</v>
      </c>
      <c r="Q1298" s="5">
        <f t="shared" si="81"/>
        <v>0</v>
      </c>
      <c r="R1298" s="5">
        <v>0</v>
      </c>
      <c r="S1298" s="5">
        <v>0</v>
      </c>
      <c r="T1298" s="5">
        <v>0</v>
      </c>
      <c r="U1298" s="5">
        <f t="shared" si="82"/>
        <v>606585.35</v>
      </c>
      <c r="V1298" s="5">
        <f t="shared" si="83"/>
        <v>606585.35</v>
      </c>
      <c r="W1298" s="5">
        <v>0</v>
      </c>
      <c r="X1298" t="s">
        <v>660</v>
      </c>
    </row>
    <row r="1299" spans="1:24" x14ac:dyDescent="0.2">
      <c r="A1299" t="s">
        <v>0</v>
      </c>
      <c r="B1299" t="s">
        <v>1</v>
      </c>
      <c r="C1299" t="s">
        <v>247</v>
      </c>
      <c r="D1299" t="s">
        <v>584</v>
      </c>
      <c r="E1299" t="s">
        <v>585</v>
      </c>
      <c r="F1299" t="s">
        <v>586</v>
      </c>
      <c r="G1299" t="s">
        <v>587</v>
      </c>
      <c r="H1299" t="s">
        <v>282</v>
      </c>
      <c r="I1299" t="s">
        <v>637</v>
      </c>
      <c r="J1299" t="s">
        <v>121</v>
      </c>
      <c r="K1299" t="s">
        <v>473</v>
      </c>
      <c r="L1299" t="s">
        <v>11</v>
      </c>
      <c r="M1299" s="5">
        <v>5000</v>
      </c>
      <c r="N1299" s="5">
        <v>-3499.2</v>
      </c>
      <c r="O1299" s="5">
        <f t="shared" si="80"/>
        <v>1500.8000000000002</v>
      </c>
      <c r="P1299" s="5">
        <v>0</v>
      </c>
      <c r="Q1299" s="5">
        <f t="shared" si="81"/>
        <v>1500.8000000000002</v>
      </c>
      <c r="R1299" s="5">
        <v>0</v>
      </c>
      <c r="S1299" s="5">
        <v>1500.8</v>
      </c>
      <c r="T1299" s="5">
        <v>1500.8</v>
      </c>
      <c r="U1299" s="5">
        <f t="shared" si="82"/>
        <v>0</v>
      </c>
      <c r="V1299" s="5">
        <f t="shared" si="83"/>
        <v>0</v>
      </c>
      <c r="W1299" s="5">
        <v>0</v>
      </c>
      <c r="X1299" t="s">
        <v>661</v>
      </c>
    </row>
    <row r="1300" spans="1:24" x14ac:dyDescent="0.2">
      <c r="A1300" t="s">
        <v>0</v>
      </c>
      <c r="B1300" t="s">
        <v>1</v>
      </c>
      <c r="C1300" t="s">
        <v>247</v>
      </c>
      <c r="D1300" t="s">
        <v>584</v>
      </c>
      <c r="E1300" t="s">
        <v>585</v>
      </c>
      <c r="F1300" t="s">
        <v>586</v>
      </c>
      <c r="G1300" t="s">
        <v>587</v>
      </c>
      <c r="H1300" t="s">
        <v>282</v>
      </c>
      <c r="I1300" t="s">
        <v>637</v>
      </c>
      <c r="J1300" t="s">
        <v>121</v>
      </c>
      <c r="K1300" t="s">
        <v>178</v>
      </c>
      <c r="L1300" t="s">
        <v>11</v>
      </c>
      <c r="M1300" s="5">
        <v>52955</v>
      </c>
      <c r="N1300" s="5">
        <v>15000</v>
      </c>
      <c r="O1300" s="5">
        <f t="shared" si="80"/>
        <v>67955</v>
      </c>
      <c r="P1300" s="5">
        <v>0</v>
      </c>
      <c r="Q1300" s="5">
        <f t="shared" si="81"/>
        <v>67955</v>
      </c>
      <c r="R1300" s="5">
        <v>0</v>
      </c>
      <c r="S1300" s="5">
        <v>7815.36</v>
      </c>
      <c r="T1300" s="5">
        <v>7815.36</v>
      </c>
      <c r="U1300" s="5">
        <f t="shared" si="82"/>
        <v>60139.64</v>
      </c>
      <c r="V1300" s="5">
        <f t="shared" si="83"/>
        <v>60139.64</v>
      </c>
      <c r="W1300" s="5">
        <v>60139.64</v>
      </c>
      <c r="X1300" t="s">
        <v>662</v>
      </c>
    </row>
    <row r="1301" spans="1:24" x14ac:dyDescent="0.2">
      <c r="A1301" t="s">
        <v>0</v>
      </c>
      <c r="B1301" t="s">
        <v>1</v>
      </c>
      <c r="C1301" t="s">
        <v>247</v>
      </c>
      <c r="D1301" t="s">
        <v>584</v>
      </c>
      <c r="E1301" t="s">
        <v>585</v>
      </c>
      <c r="F1301" t="s">
        <v>586</v>
      </c>
      <c r="G1301" t="s">
        <v>587</v>
      </c>
      <c r="H1301" t="s">
        <v>282</v>
      </c>
      <c r="I1301" t="s">
        <v>637</v>
      </c>
      <c r="J1301" t="s">
        <v>121</v>
      </c>
      <c r="K1301" t="s">
        <v>218</v>
      </c>
      <c r="L1301" t="s">
        <v>11</v>
      </c>
      <c r="M1301" s="5">
        <v>0</v>
      </c>
      <c r="N1301" s="5">
        <v>7000</v>
      </c>
      <c r="O1301" s="5">
        <f t="shared" si="80"/>
        <v>7000</v>
      </c>
      <c r="P1301" s="5">
        <v>0</v>
      </c>
      <c r="Q1301" s="5">
        <f t="shared" si="81"/>
        <v>7000</v>
      </c>
      <c r="R1301" s="5">
        <v>2043</v>
      </c>
      <c r="S1301" s="5">
        <v>0</v>
      </c>
      <c r="T1301" s="5">
        <v>0</v>
      </c>
      <c r="U1301" s="5">
        <f t="shared" si="82"/>
        <v>7000</v>
      </c>
      <c r="V1301" s="5">
        <f t="shared" si="83"/>
        <v>7000</v>
      </c>
      <c r="W1301" s="5">
        <v>4957</v>
      </c>
      <c r="X1301" t="s">
        <v>663</v>
      </c>
    </row>
    <row r="1302" spans="1:24" x14ac:dyDescent="0.2">
      <c r="A1302" t="s">
        <v>0</v>
      </c>
      <c r="B1302" t="s">
        <v>1</v>
      </c>
      <c r="C1302" t="s">
        <v>247</v>
      </c>
      <c r="D1302" t="s">
        <v>584</v>
      </c>
      <c r="E1302" t="s">
        <v>585</v>
      </c>
      <c r="F1302" t="s">
        <v>586</v>
      </c>
      <c r="G1302" t="s">
        <v>587</v>
      </c>
      <c r="H1302" t="s">
        <v>282</v>
      </c>
      <c r="I1302" t="s">
        <v>637</v>
      </c>
      <c r="J1302" t="s">
        <v>121</v>
      </c>
      <c r="K1302" t="s">
        <v>168</v>
      </c>
      <c r="L1302" t="s">
        <v>11</v>
      </c>
      <c r="M1302" s="5">
        <v>0</v>
      </c>
      <c r="N1302" s="5">
        <v>2195.5300000000002</v>
      </c>
      <c r="O1302" s="5">
        <f t="shared" si="80"/>
        <v>2195.5300000000002</v>
      </c>
      <c r="P1302" s="5">
        <v>0</v>
      </c>
      <c r="Q1302" s="5">
        <f t="shared" si="81"/>
        <v>2195.5300000000002</v>
      </c>
      <c r="R1302" s="5">
        <v>0</v>
      </c>
      <c r="S1302" s="5">
        <v>0</v>
      </c>
      <c r="T1302" s="5">
        <v>0</v>
      </c>
      <c r="U1302" s="5">
        <f t="shared" si="82"/>
        <v>2195.5300000000002</v>
      </c>
      <c r="V1302" s="5">
        <f t="shared" si="83"/>
        <v>2195.5300000000002</v>
      </c>
      <c r="W1302" s="5">
        <v>2195.5300000000002</v>
      </c>
      <c r="X1302" t="s">
        <v>664</v>
      </c>
    </row>
    <row r="1303" spans="1:24" x14ac:dyDescent="0.2">
      <c r="A1303" t="s">
        <v>0</v>
      </c>
      <c r="B1303" t="s">
        <v>1</v>
      </c>
      <c r="C1303" t="s">
        <v>247</v>
      </c>
      <c r="D1303" t="s">
        <v>584</v>
      </c>
      <c r="E1303" t="s">
        <v>585</v>
      </c>
      <c r="F1303" t="s">
        <v>586</v>
      </c>
      <c r="G1303" t="s">
        <v>587</v>
      </c>
      <c r="H1303" t="s">
        <v>282</v>
      </c>
      <c r="I1303" t="s">
        <v>665</v>
      </c>
      <c r="J1303" t="s">
        <v>121</v>
      </c>
      <c r="K1303" t="s">
        <v>357</v>
      </c>
      <c r="L1303" t="s">
        <v>11</v>
      </c>
      <c r="M1303" s="5">
        <v>29200</v>
      </c>
      <c r="N1303" s="5">
        <v>-29200</v>
      </c>
      <c r="O1303" s="5">
        <f t="shared" si="80"/>
        <v>0</v>
      </c>
      <c r="P1303" s="5">
        <v>0</v>
      </c>
      <c r="Q1303" s="5">
        <f t="shared" si="81"/>
        <v>0</v>
      </c>
      <c r="R1303" s="5">
        <v>0</v>
      </c>
      <c r="S1303" s="5">
        <v>0</v>
      </c>
      <c r="T1303" s="5">
        <v>0</v>
      </c>
      <c r="U1303" s="5">
        <f t="shared" si="82"/>
        <v>0</v>
      </c>
      <c r="V1303" s="5">
        <f t="shared" si="83"/>
        <v>0</v>
      </c>
      <c r="W1303" s="5">
        <v>0</v>
      </c>
      <c r="X1303" t="s">
        <v>647</v>
      </c>
    </row>
    <row r="1304" spans="1:24" x14ac:dyDescent="0.2">
      <c r="A1304" t="s">
        <v>0</v>
      </c>
      <c r="B1304" t="s">
        <v>1</v>
      </c>
      <c r="C1304" t="s">
        <v>247</v>
      </c>
      <c r="D1304" t="s">
        <v>584</v>
      </c>
      <c r="E1304" t="s">
        <v>585</v>
      </c>
      <c r="F1304" t="s">
        <v>586</v>
      </c>
      <c r="G1304" t="s">
        <v>587</v>
      </c>
      <c r="H1304" t="s">
        <v>282</v>
      </c>
      <c r="I1304" t="s">
        <v>665</v>
      </c>
      <c r="J1304" t="s">
        <v>121</v>
      </c>
      <c r="K1304" t="s">
        <v>351</v>
      </c>
      <c r="L1304" t="s">
        <v>11</v>
      </c>
      <c r="M1304" s="5">
        <v>25000</v>
      </c>
      <c r="N1304" s="5">
        <v>0</v>
      </c>
      <c r="O1304" s="5">
        <f t="shared" si="80"/>
        <v>25000</v>
      </c>
      <c r="P1304" s="5">
        <v>-25000</v>
      </c>
      <c r="Q1304" s="5">
        <f t="shared" si="81"/>
        <v>0</v>
      </c>
      <c r="R1304" s="5">
        <v>0</v>
      </c>
      <c r="S1304" s="5">
        <v>0</v>
      </c>
      <c r="T1304" s="5">
        <v>0</v>
      </c>
      <c r="U1304" s="5">
        <f t="shared" si="82"/>
        <v>25000</v>
      </c>
      <c r="V1304" s="5">
        <f t="shared" si="83"/>
        <v>25000</v>
      </c>
      <c r="W1304" s="5">
        <v>0</v>
      </c>
      <c r="X1304" t="s">
        <v>658</v>
      </c>
    </row>
    <row r="1305" spans="1:24" x14ac:dyDescent="0.2">
      <c r="A1305" t="s">
        <v>0</v>
      </c>
      <c r="B1305" t="s">
        <v>1</v>
      </c>
      <c r="C1305" t="s">
        <v>247</v>
      </c>
      <c r="D1305" t="s">
        <v>584</v>
      </c>
      <c r="E1305" t="s">
        <v>585</v>
      </c>
      <c r="F1305" t="s">
        <v>586</v>
      </c>
      <c r="G1305" t="s">
        <v>587</v>
      </c>
      <c r="H1305" t="s">
        <v>282</v>
      </c>
      <c r="I1305" t="s">
        <v>665</v>
      </c>
      <c r="J1305" t="s">
        <v>121</v>
      </c>
      <c r="K1305" t="s">
        <v>128</v>
      </c>
      <c r="L1305" t="s">
        <v>11</v>
      </c>
      <c r="M1305" s="5">
        <v>107142.86</v>
      </c>
      <c r="N1305" s="5">
        <v>-107142.86</v>
      </c>
      <c r="O1305" s="5">
        <f t="shared" si="80"/>
        <v>0</v>
      </c>
      <c r="P1305" s="5">
        <v>0</v>
      </c>
      <c r="Q1305" s="5">
        <f t="shared" si="81"/>
        <v>0</v>
      </c>
      <c r="R1305" s="5">
        <v>0</v>
      </c>
      <c r="S1305" s="5">
        <v>0</v>
      </c>
      <c r="T1305" s="5">
        <v>0</v>
      </c>
      <c r="U1305" s="5">
        <f t="shared" si="82"/>
        <v>0</v>
      </c>
      <c r="V1305" s="5">
        <f t="shared" si="83"/>
        <v>0</v>
      </c>
      <c r="W1305" s="5">
        <v>0</v>
      </c>
      <c r="X1305" t="s">
        <v>659</v>
      </c>
    </row>
    <row r="1306" spans="1:24" x14ac:dyDescent="0.2">
      <c r="A1306" t="s">
        <v>0</v>
      </c>
      <c r="B1306" t="s">
        <v>1</v>
      </c>
      <c r="C1306" t="s">
        <v>247</v>
      </c>
      <c r="D1306" t="s">
        <v>584</v>
      </c>
      <c r="E1306" t="s">
        <v>585</v>
      </c>
      <c r="F1306" t="s">
        <v>586</v>
      </c>
      <c r="G1306" t="s">
        <v>587</v>
      </c>
      <c r="H1306" t="s">
        <v>282</v>
      </c>
      <c r="I1306" t="s">
        <v>665</v>
      </c>
      <c r="J1306" t="s">
        <v>121</v>
      </c>
      <c r="K1306" t="s">
        <v>359</v>
      </c>
      <c r="L1306" t="s">
        <v>11</v>
      </c>
      <c r="M1306" s="5">
        <v>40300</v>
      </c>
      <c r="N1306" s="5">
        <v>-40300</v>
      </c>
      <c r="O1306" s="5">
        <f t="shared" si="80"/>
        <v>0</v>
      </c>
      <c r="P1306" s="5">
        <v>0</v>
      </c>
      <c r="Q1306" s="5">
        <f t="shared" si="81"/>
        <v>0</v>
      </c>
      <c r="R1306" s="5">
        <v>0</v>
      </c>
      <c r="S1306" s="5">
        <v>0</v>
      </c>
      <c r="T1306" s="5">
        <v>0</v>
      </c>
      <c r="U1306" s="5">
        <f t="shared" si="82"/>
        <v>0</v>
      </c>
      <c r="V1306" s="5">
        <f t="shared" si="83"/>
        <v>0</v>
      </c>
      <c r="W1306" s="5">
        <v>0</v>
      </c>
      <c r="X1306" t="s">
        <v>666</v>
      </c>
    </row>
    <row r="1307" spans="1:24" x14ac:dyDescent="0.2">
      <c r="A1307" t="s">
        <v>0</v>
      </c>
      <c r="B1307" t="s">
        <v>1</v>
      </c>
      <c r="C1307" t="s">
        <v>247</v>
      </c>
      <c r="D1307" t="s">
        <v>584</v>
      </c>
      <c r="E1307" t="s">
        <v>585</v>
      </c>
      <c r="F1307" t="s">
        <v>586</v>
      </c>
      <c r="G1307" t="s">
        <v>587</v>
      </c>
      <c r="H1307" t="s">
        <v>282</v>
      </c>
      <c r="I1307" t="s">
        <v>665</v>
      </c>
      <c r="J1307" t="s">
        <v>121</v>
      </c>
      <c r="K1307" t="s">
        <v>178</v>
      </c>
      <c r="L1307" t="s">
        <v>11</v>
      </c>
      <c r="M1307" s="5">
        <v>6002.85</v>
      </c>
      <c r="N1307" s="5">
        <v>0</v>
      </c>
      <c r="O1307" s="5">
        <f t="shared" si="80"/>
        <v>6002.85</v>
      </c>
      <c r="P1307" s="5">
        <v>-3307.67</v>
      </c>
      <c r="Q1307" s="5">
        <f t="shared" si="81"/>
        <v>2695.1800000000003</v>
      </c>
      <c r="R1307" s="5">
        <v>0</v>
      </c>
      <c r="S1307" s="5">
        <v>0</v>
      </c>
      <c r="T1307" s="5">
        <v>0</v>
      </c>
      <c r="U1307" s="5">
        <f t="shared" si="82"/>
        <v>6002.85</v>
      </c>
      <c r="V1307" s="5">
        <f t="shared" si="83"/>
        <v>6002.85</v>
      </c>
      <c r="W1307" s="5">
        <v>2695.18</v>
      </c>
      <c r="X1307" t="s">
        <v>662</v>
      </c>
    </row>
    <row r="1308" spans="1:24" x14ac:dyDescent="0.2">
      <c r="A1308" t="s">
        <v>0</v>
      </c>
      <c r="B1308" t="s">
        <v>1</v>
      </c>
      <c r="C1308" t="s">
        <v>247</v>
      </c>
      <c r="D1308" t="s">
        <v>584</v>
      </c>
      <c r="E1308" t="s">
        <v>585</v>
      </c>
      <c r="F1308" t="s">
        <v>586</v>
      </c>
      <c r="G1308" t="s">
        <v>587</v>
      </c>
      <c r="H1308" t="s">
        <v>282</v>
      </c>
      <c r="I1308" t="s">
        <v>665</v>
      </c>
      <c r="J1308" t="s">
        <v>121</v>
      </c>
      <c r="K1308" t="s">
        <v>342</v>
      </c>
      <c r="L1308" t="s">
        <v>11</v>
      </c>
      <c r="M1308" s="5">
        <v>2000</v>
      </c>
      <c r="N1308" s="5">
        <v>-2000</v>
      </c>
      <c r="O1308" s="5">
        <f t="shared" si="80"/>
        <v>0</v>
      </c>
      <c r="P1308" s="5">
        <v>0</v>
      </c>
      <c r="Q1308" s="5">
        <f t="shared" si="81"/>
        <v>0</v>
      </c>
      <c r="R1308" s="5">
        <v>0</v>
      </c>
      <c r="S1308" s="5">
        <v>0</v>
      </c>
      <c r="T1308" s="5">
        <v>0</v>
      </c>
      <c r="U1308" s="5">
        <f t="shared" si="82"/>
        <v>0</v>
      </c>
      <c r="V1308" s="5">
        <f t="shared" si="83"/>
        <v>0</v>
      </c>
      <c r="W1308" s="5">
        <v>0</v>
      </c>
      <c r="X1308" t="s">
        <v>667</v>
      </c>
    </row>
    <row r="1309" spans="1:24" x14ac:dyDescent="0.2">
      <c r="A1309" t="s">
        <v>0</v>
      </c>
      <c r="B1309" t="s">
        <v>1</v>
      </c>
      <c r="C1309" t="s">
        <v>247</v>
      </c>
      <c r="D1309" t="s">
        <v>584</v>
      </c>
      <c r="E1309" t="s">
        <v>585</v>
      </c>
      <c r="F1309" t="s">
        <v>586</v>
      </c>
      <c r="G1309" t="s">
        <v>587</v>
      </c>
      <c r="H1309" t="s">
        <v>282</v>
      </c>
      <c r="I1309" t="s">
        <v>637</v>
      </c>
      <c r="J1309" t="s">
        <v>231</v>
      </c>
      <c r="K1309" t="s">
        <v>236</v>
      </c>
      <c r="L1309" t="s">
        <v>11</v>
      </c>
      <c r="M1309" s="5">
        <v>0</v>
      </c>
      <c r="N1309" s="5">
        <v>84870.24</v>
      </c>
      <c r="O1309" s="5">
        <f t="shared" si="80"/>
        <v>84870.24</v>
      </c>
      <c r="P1309" s="5">
        <v>0</v>
      </c>
      <c r="Q1309" s="5">
        <f t="shared" si="81"/>
        <v>84870.24</v>
      </c>
      <c r="R1309" s="5">
        <v>0</v>
      </c>
      <c r="S1309" s="5">
        <v>0</v>
      </c>
      <c r="T1309" s="5">
        <v>0</v>
      </c>
      <c r="U1309" s="5">
        <f t="shared" si="82"/>
        <v>84870.24</v>
      </c>
      <c r="V1309" s="5">
        <f t="shared" si="83"/>
        <v>84870.24</v>
      </c>
      <c r="W1309" s="5">
        <v>84870.24</v>
      </c>
      <c r="X1309" t="s">
        <v>668</v>
      </c>
    </row>
    <row r="1310" spans="1:24" x14ac:dyDescent="0.2">
      <c r="A1310" t="s">
        <v>0</v>
      </c>
      <c r="B1310" t="s">
        <v>1</v>
      </c>
      <c r="C1310" t="s">
        <v>247</v>
      </c>
      <c r="D1310" t="s">
        <v>584</v>
      </c>
      <c r="E1310" t="s">
        <v>585</v>
      </c>
      <c r="F1310" t="s">
        <v>586</v>
      </c>
      <c r="G1310" t="s">
        <v>587</v>
      </c>
      <c r="H1310" t="s">
        <v>282</v>
      </c>
      <c r="I1310" t="s">
        <v>637</v>
      </c>
      <c r="J1310" t="s">
        <v>231</v>
      </c>
      <c r="K1310" t="s">
        <v>232</v>
      </c>
      <c r="L1310" t="s">
        <v>11</v>
      </c>
      <c r="M1310" s="5">
        <v>15400</v>
      </c>
      <c r="N1310" s="5">
        <v>-8761</v>
      </c>
      <c r="O1310" s="5">
        <f t="shared" si="80"/>
        <v>6639</v>
      </c>
      <c r="P1310" s="5">
        <v>0</v>
      </c>
      <c r="Q1310" s="5">
        <f t="shared" si="81"/>
        <v>6639</v>
      </c>
      <c r="R1310" s="5">
        <v>3</v>
      </c>
      <c r="S1310" s="5">
        <v>6636</v>
      </c>
      <c r="T1310" s="5">
        <v>6636</v>
      </c>
      <c r="U1310" s="5">
        <f t="shared" si="82"/>
        <v>3</v>
      </c>
      <c r="V1310" s="5">
        <f t="shared" si="83"/>
        <v>3</v>
      </c>
      <c r="W1310" s="5">
        <v>0</v>
      </c>
      <c r="X1310" t="s">
        <v>669</v>
      </c>
    </row>
    <row r="1311" spans="1:24" x14ac:dyDescent="0.2">
      <c r="A1311" t="s">
        <v>0</v>
      </c>
      <c r="B1311" t="s">
        <v>1</v>
      </c>
      <c r="C1311" t="s">
        <v>247</v>
      </c>
      <c r="D1311" t="s">
        <v>584</v>
      </c>
      <c r="E1311" t="s">
        <v>585</v>
      </c>
      <c r="F1311" t="s">
        <v>586</v>
      </c>
      <c r="G1311" t="s">
        <v>587</v>
      </c>
      <c r="H1311" t="s">
        <v>282</v>
      </c>
      <c r="I1311" t="s">
        <v>637</v>
      </c>
      <c r="J1311" t="s">
        <v>231</v>
      </c>
      <c r="K1311" t="s">
        <v>670</v>
      </c>
      <c r="L1311" t="s">
        <v>11</v>
      </c>
      <c r="M1311" s="5">
        <v>62800</v>
      </c>
      <c r="N1311" s="5">
        <v>-62800</v>
      </c>
      <c r="O1311" s="5">
        <f t="shared" si="80"/>
        <v>0</v>
      </c>
      <c r="P1311" s="5">
        <v>0</v>
      </c>
      <c r="Q1311" s="5">
        <f t="shared" si="81"/>
        <v>0</v>
      </c>
      <c r="R1311" s="5">
        <v>0</v>
      </c>
      <c r="S1311" s="5">
        <v>0</v>
      </c>
      <c r="T1311" s="5">
        <v>0</v>
      </c>
      <c r="U1311" s="5">
        <f t="shared" si="82"/>
        <v>0</v>
      </c>
      <c r="V1311" s="5">
        <f t="shared" si="83"/>
        <v>0</v>
      </c>
      <c r="W1311" s="5">
        <v>0</v>
      </c>
      <c r="X1311" t="s">
        <v>671</v>
      </c>
    </row>
    <row r="1312" spans="1:24" x14ac:dyDescent="0.2">
      <c r="A1312" t="s">
        <v>0</v>
      </c>
      <c r="B1312" t="s">
        <v>1</v>
      </c>
      <c r="C1312" t="s">
        <v>247</v>
      </c>
      <c r="D1312" t="s">
        <v>584</v>
      </c>
      <c r="E1312" t="s">
        <v>585</v>
      </c>
      <c r="F1312" t="s">
        <v>586</v>
      </c>
      <c r="G1312" t="s">
        <v>587</v>
      </c>
      <c r="H1312" t="s">
        <v>282</v>
      </c>
      <c r="I1312" t="s">
        <v>637</v>
      </c>
      <c r="J1312" t="s">
        <v>231</v>
      </c>
      <c r="K1312" t="s">
        <v>234</v>
      </c>
      <c r="L1312" t="s">
        <v>11</v>
      </c>
      <c r="M1312" s="5">
        <v>8980.7000000000007</v>
      </c>
      <c r="N1312" s="5">
        <v>0</v>
      </c>
      <c r="O1312" s="5">
        <f t="shared" si="80"/>
        <v>8980.7000000000007</v>
      </c>
      <c r="P1312" s="5">
        <v>0</v>
      </c>
      <c r="Q1312" s="5">
        <f t="shared" si="81"/>
        <v>8980.7000000000007</v>
      </c>
      <c r="R1312" s="5">
        <v>0</v>
      </c>
      <c r="S1312" s="5">
        <v>0</v>
      </c>
      <c r="T1312" s="5">
        <v>0</v>
      </c>
      <c r="U1312" s="5">
        <f t="shared" si="82"/>
        <v>8980.7000000000007</v>
      </c>
      <c r="V1312" s="5">
        <f t="shared" si="83"/>
        <v>8980.7000000000007</v>
      </c>
      <c r="W1312" s="5">
        <v>8980.7000000000007</v>
      </c>
      <c r="X1312" t="s">
        <v>672</v>
      </c>
    </row>
    <row r="1313" spans="1:24" x14ac:dyDescent="0.2">
      <c r="A1313" t="s">
        <v>0</v>
      </c>
      <c r="B1313" t="s">
        <v>1</v>
      </c>
      <c r="C1313" t="s">
        <v>247</v>
      </c>
      <c r="D1313" t="s">
        <v>584</v>
      </c>
      <c r="E1313" t="s">
        <v>585</v>
      </c>
      <c r="F1313" t="s">
        <v>586</v>
      </c>
      <c r="G1313" t="s">
        <v>587</v>
      </c>
      <c r="H1313" t="s">
        <v>282</v>
      </c>
      <c r="I1313" t="s">
        <v>665</v>
      </c>
      <c r="J1313" t="s">
        <v>231</v>
      </c>
      <c r="K1313" t="s">
        <v>236</v>
      </c>
      <c r="L1313" t="s">
        <v>11</v>
      </c>
      <c r="M1313" s="5">
        <v>0</v>
      </c>
      <c r="N1313" s="5">
        <v>6350.4</v>
      </c>
      <c r="O1313" s="5">
        <f t="shared" si="80"/>
        <v>6350.4</v>
      </c>
      <c r="P1313" s="5">
        <v>0</v>
      </c>
      <c r="Q1313" s="5">
        <f t="shared" si="81"/>
        <v>6350.4</v>
      </c>
      <c r="R1313" s="5">
        <v>0</v>
      </c>
      <c r="S1313" s="5">
        <v>6350.4</v>
      </c>
      <c r="T1313" s="5">
        <v>6350.4</v>
      </c>
      <c r="U1313" s="5">
        <f t="shared" si="82"/>
        <v>0</v>
      </c>
      <c r="V1313" s="5">
        <f t="shared" si="83"/>
        <v>0</v>
      </c>
      <c r="W1313" s="5">
        <v>0</v>
      </c>
      <c r="X1313" t="s">
        <v>668</v>
      </c>
    </row>
    <row r="1314" spans="1:24" x14ac:dyDescent="0.2">
      <c r="A1314" t="s">
        <v>0</v>
      </c>
      <c r="B1314" t="s">
        <v>1</v>
      </c>
      <c r="C1314" t="s">
        <v>247</v>
      </c>
      <c r="D1314" t="s">
        <v>584</v>
      </c>
      <c r="E1314" t="s">
        <v>585</v>
      </c>
      <c r="F1314" t="s">
        <v>586</v>
      </c>
      <c r="G1314" t="s">
        <v>587</v>
      </c>
      <c r="H1314" t="s">
        <v>282</v>
      </c>
      <c r="I1314" t="s">
        <v>665</v>
      </c>
      <c r="J1314" t="s">
        <v>231</v>
      </c>
      <c r="K1314" t="s">
        <v>232</v>
      </c>
      <c r="L1314" t="s">
        <v>11</v>
      </c>
      <c r="M1314" s="5">
        <v>320000</v>
      </c>
      <c r="N1314" s="5">
        <v>11478</v>
      </c>
      <c r="O1314" s="5">
        <f t="shared" si="80"/>
        <v>331478</v>
      </c>
      <c r="P1314" s="5">
        <v>0</v>
      </c>
      <c r="Q1314" s="5">
        <f t="shared" si="81"/>
        <v>331478</v>
      </c>
      <c r="R1314" s="5">
        <v>98450.240000000005</v>
      </c>
      <c r="S1314" s="5">
        <v>0</v>
      </c>
      <c r="T1314" s="5">
        <v>0</v>
      </c>
      <c r="U1314" s="5">
        <f t="shared" si="82"/>
        <v>331478</v>
      </c>
      <c r="V1314" s="5">
        <f t="shared" si="83"/>
        <v>331478</v>
      </c>
      <c r="W1314" s="5">
        <v>233027.76</v>
      </c>
      <c r="X1314" t="s">
        <v>669</v>
      </c>
    </row>
    <row r="1315" spans="1:24" x14ac:dyDescent="0.2">
      <c r="A1315" t="s">
        <v>0</v>
      </c>
      <c r="B1315" t="s">
        <v>1</v>
      </c>
      <c r="C1315" t="s">
        <v>247</v>
      </c>
      <c r="D1315" t="s">
        <v>584</v>
      </c>
      <c r="E1315" t="s">
        <v>585</v>
      </c>
      <c r="F1315" t="s">
        <v>586</v>
      </c>
      <c r="G1315" t="s">
        <v>587</v>
      </c>
      <c r="H1315" t="s">
        <v>282</v>
      </c>
      <c r="I1315" t="s">
        <v>665</v>
      </c>
      <c r="J1315" t="s">
        <v>231</v>
      </c>
      <c r="K1315" t="s">
        <v>234</v>
      </c>
      <c r="L1315" t="s">
        <v>11</v>
      </c>
      <c r="M1315" s="5">
        <v>3500</v>
      </c>
      <c r="N1315" s="5">
        <v>53671.6</v>
      </c>
      <c r="O1315" s="5">
        <f t="shared" si="80"/>
        <v>57171.6</v>
      </c>
      <c r="P1315" s="5">
        <v>0</v>
      </c>
      <c r="Q1315" s="5">
        <f t="shared" si="81"/>
        <v>57171.6</v>
      </c>
      <c r="R1315" s="5">
        <v>57171.6</v>
      </c>
      <c r="S1315" s="5">
        <v>0</v>
      </c>
      <c r="T1315" s="5">
        <v>0</v>
      </c>
      <c r="U1315" s="5">
        <f t="shared" si="82"/>
        <v>57171.6</v>
      </c>
      <c r="V1315" s="5">
        <f t="shared" si="83"/>
        <v>57171.6</v>
      </c>
      <c r="W1315" s="5">
        <v>0</v>
      </c>
      <c r="X1315" t="s">
        <v>672</v>
      </c>
    </row>
    <row r="1316" spans="1:24" x14ac:dyDescent="0.2">
      <c r="A1316" t="s">
        <v>0</v>
      </c>
      <c r="B1316" t="s">
        <v>1</v>
      </c>
      <c r="C1316" t="s">
        <v>247</v>
      </c>
      <c r="D1316" t="s">
        <v>584</v>
      </c>
      <c r="E1316" t="s">
        <v>585</v>
      </c>
      <c r="F1316" t="s">
        <v>586</v>
      </c>
      <c r="G1316" t="s">
        <v>587</v>
      </c>
      <c r="H1316" t="s">
        <v>7</v>
      </c>
      <c r="I1316" t="s">
        <v>8</v>
      </c>
      <c r="J1316" t="s">
        <v>290</v>
      </c>
      <c r="K1316" t="s">
        <v>291</v>
      </c>
      <c r="L1316" t="s">
        <v>11</v>
      </c>
      <c r="M1316" s="5">
        <v>0</v>
      </c>
      <c r="N1316" s="5">
        <v>50000</v>
      </c>
      <c r="O1316" s="5">
        <f t="shared" si="80"/>
        <v>50000</v>
      </c>
      <c r="P1316" s="5">
        <v>0</v>
      </c>
      <c r="Q1316" s="5">
        <f t="shared" si="81"/>
        <v>50000</v>
      </c>
      <c r="R1316" s="5">
        <v>0</v>
      </c>
      <c r="S1316" s="5">
        <v>19236.400000000001</v>
      </c>
      <c r="T1316" s="5">
        <v>16768.29</v>
      </c>
      <c r="U1316" s="5">
        <f t="shared" si="82"/>
        <v>30763.599999999999</v>
      </c>
      <c r="V1316" s="5">
        <f t="shared" si="83"/>
        <v>33231.71</v>
      </c>
      <c r="W1316" s="5">
        <v>30763.599999999999</v>
      </c>
      <c r="X1316" t="s">
        <v>673</v>
      </c>
    </row>
    <row r="1317" spans="1:24" x14ac:dyDescent="0.2">
      <c r="A1317" t="s">
        <v>0</v>
      </c>
      <c r="B1317" t="s">
        <v>1</v>
      </c>
      <c r="C1317" t="s">
        <v>247</v>
      </c>
      <c r="D1317" t="s">
        <v>674</v>
      </c>
      <c r="E1317" t="s">
        <v>675</v>
      </c>
      <c r="F1317" t="s">
        <v>676</v>
      </c>
      <c r="G1317" t="s">
        <v>677</v>
      </c>
      <c r="H1317" t="s">
        <v>7</v>
      </c>
      <c r="I1317" t="s">
        <v>8</v>
      </c>
      <c r="J1317" t="s">
        <v>9</v>
      </c>
      <c r="K1317" t="s">
        <v>10</v>
      </c>
      <c r="L1317" t="s">
        <v>11</v>
      </c>
      <c r="M1317" s="5">
        <v>2126172</v>
      </c>
      <c r="N1317" s="5">
        <v>46974</v>
      </c>
      <c r="O1317" s="5">
        <f t="shared" si="80"/>
        <v>2173146</v>
      </c>
      <c r="P1317" s="5">
        <v>-206236.5</v>
      </c>
      <c r="Q1317" s="5">
        <f t="shared" si="81"/>
        <v>1966909.5</v>
      </c>
      <c r="R1317" s="5">
        <v>0</v>
      </c>
      <c r="S1317" s="5">
        <v>1304294.53</v>
      </c>
      <c r="T1317" s="5">
        <v>1304294.53</v>
      </c>
      <c r="U1317" s="5">
        <f t="shared" si="82"/>
        <v>868851.47</v>
      </c>
      <c r="V1317" s="5">
        <f t="shared" si="83"/>
        <v>868851.47</v>
      </c>
      <c r="W1317" s="5">
        <v>662614.97</v>
      </c>
      <c r="X1317" t="s">
        <v>678</v>
      </c>
    </row>
    <row r="1318" spans="1:24" x14ac:dyDescent="0.2">
      <c r="A1318" t="s">
        <v>0</v>
      </c>
      <c r="B1318" t="s">
        <v>1</v>
      </c>
      <c r="C1318" t="s">
        <v>247</v>
      </c>
      <c r="D1318" t="s">
        <v>674</v>
      </c>
      <c r="E1318" t="s">
        <v>675</v>
      </c>
      <c r="F1318" t="s">
        <v>676</v>
      </c>
      <c r="G1318" t="s">
        <v>677</v>
      </c>
      <c r="H1318" t="s">
        <v>7</v>
      </c>
      <c r="I1318" t="s">
        <v>8</v>
      </c>
      <c r="J1318" t="s">
        <v>9</v>
      </c>
      <c r="K1318" t="s">
        <v>13</v>
      </c>
      <c r="L1318" t="s">
        <v>11</v>
      </c>
      <c r="M1318" s="5">
        <v>102586.32</v>
      </c>
      <c r="N1318" s="5">
        <v>-2436.52</v>
      </c>
      <c r="O1318" s="5">
        <f t="shared" si="80"/>
        <v>100149.8</v>
      </c>
      <c r="P1318" s="5">
        <v>-29251.53</v>
      </c>
      <c r="Q1318" s="5">
        <f t="shared" si="81"/>
        <v>70898.27</v>
      </c>
      <c r="R1318" s="5">
        <v>0</v>
      </c>
      <c r="S1318" s="5">
        <v>48889.22</v>
      </c>
      <c r="T1318" s="5">
        <v>48889.22</v>
      </c>
      <c r="U1318" s="5">
        <f t="shared" si="82"/>
        <v>51260.58</v>
      </c>
      <c r="V1318" s="5">
        <f t="shared" si="83"/>
        <v>51260.58</v>
      </c>
      <c r="W1318" s="5">
        <v>22009.05</v>
      </c>
      <c r="X1318" t="s">
        <v>679</v>
      </c>
    </row>
    <row r="1319" spans="1:24" x14ac:dyDescent="0.2">
      <c r="A1319" t="s">
        <v>0</v>
      </c>
      <c r="B1319" t="s">
        <v>1</v>
      </c>
      <c r="C1319" t="s">
        <v>247</v>
      </c>
      <c r="D1319" t="s">
        <v>674</v>
      </c>
      <c r="E1319" t="s">
        <v>675</v>
      </c>
      <c r="F1319" t="s">
        <v>676</v>
      </c>
      <c r="G1319" t="s">
        <v>677</v>
      </c>
      <c r="H1319" t="s">
        <v>7</v>
      </c>
      <c r="I1319" t="s">
        <v>8</v>
      </c>
      <c r="J1319" t="s">
        <v>9</v>
      </c>
      <c r="K1319" t="s">
        <v>15</v>
      </c>
      <c r="L1319" t="s">
        <v>11</v>
      </c>
      <c r="M1319" s="5">
        <v>251329.86</v>
      </c>
      <c r="N1319" s="5">
        <v>1287.96</v>
      </c>
      <c r="O1319" s="5">
        <f t="shared" si="80"/>
        <v>252617.81999999998</v>
      </c>
      <c r="P1319" s="5">
        <v>0</v>
      </c>
      <c r="Q1319" s="5">
        <f t="shared" si="81"/>
        <v>252617.81999999998</v>
      </c>
      <c r="R1319" s="5">
        <v>43821.2</v>
      </c>
      <c r="S1319" s="5">
        <v>30880.15</v>
      </c>
      <c r="T1319" s="5">
        <v>30880.15</v>
      </c>
      <c r="U1319" s="5">
        <f t="shared" si="82"/>
        <v>221737.66999999998</v>
      </c>
      <c r="V1319" s="5">
        <f t="shared" si="83"/>
        <v>221737.66999999998</v>
      </c>
      <c r="W1319" s="5">
        <v>177916.47</v>
      </c>
      <c r="X1319" t="s">
        <v>680</v>
      </c>
    </row>
    <row r="1320" spans="1:24" x14ac:dyDescent="0.2">
      <c r="A1320" t="s">
        <v>0</v>
      </c>
      <c r="B1320" t="s">
        <v>1</v>
      </c>
      <c r="C1320" t="s">
        <v>247</v>
      </c>
      <c r="D1320" t="s">
        <v>674</v>
      </c>
      <c r="E1320" t="s">
        <v>675</v>
      </c>
      <c r="F1320" t="s">
        <v>676</v>
      </c>
      <c r="G1320" t="s">
        <v>677</v>
      </c>
      <c r="H1320" t="s">
        <v>7</v>
      </c>
      <c r="I1320" t="s">
        <v>8</v>
      </c>
      <c r="J1320" t="s">
        <v>9</v>
      </c>
      <c r="K1320" t="s">
        <v>17</v>
      </c>
      <c r="L1320" t="s">
        <v>11</v>
      </c>
      <c r="M1320" s="5">
        <v>58438.080000000002</v>
      </c>
      <c r="N1320" s="5">
        <v>666.67</v>
      </c>
      <c r="O1320" s="5">
        <f t="shared" si="80"/>
        <v>59104.75</v>
      </c>
      <c r="P1320" s="5">
        <v>0</v>
      </c>
      <c r="Q1320" s="5">
        <f t="shared" si="81"/>
        <v>59104.75</v>
      </c>
      <c r="R1320" s="5">
        <v>4771.12</v>
      </c>
      <c r="S1320" s="5">
        <v>42606.53</v>
      </c>
      <c r="T1320" s="5">
        <v>42606.53</v>
      </c>
      <c r="U1320" s="5">
        <f t="shared" si="82"/>
        <v>16498.22</v>
      </c>
      <c r="V1320" s="5">
        <f t="shared" si="83"/>
        <v>16498.22</v>
      </c>
      <c r="W1320" s="5">
        <v>11727.1</v>
      </c>
      <c r="X1320" t="s">
        <v>681</v>
      </c>
    </row>
    <row r="1321" spans="1:24" x14ac:dyDescent="0.2">
      <c r="A1321" t="s">
        <v>0</v>
      </c>
      <c r="B1321" t="s">
        <v>1</v>
      </c>
      <c r="C1321" t="s">
        <v>247</v>
      </c>
      <c r="D1321" t="s">
        <v>674</v>
      </c>
      <c r="E1321" t="s">
        <v>675</v>
      </c>
      <c r="F1321" t="s">
        <v>676</v>
      </c>
      <c r="G1321" t="s">
        <v>677</v>
      </c>
      <c r="H1321" t="s">
        <v>7</v>
      </c>
      <c r="I1321" t="s">
        <v>8</v>
      </c>
      <c r="J1321" t="s">
        <v>9</v>
      </c>
      <c r="K1321" t="s">
        <v>19</v>
      </c>
      <c r="L1321" t="s">
        <v>11</v>
      </c>
      <c r="M1321" s="5">
        <v>1848</v>
      </c>
      <c r="N1321" s="5">
        <v>0</v>
      </c>
      <c r="O1321" s="5">
        <f t="shared" si="80"/>
        <v>1848</v>
      </c>
      <c r="P1321" s="5">
        <v>-1682.92</v>
      </c>
      <c r="Q1321" s="5">
        <f t="shared" si="81"/>
        <v>165.07999999999993</v>
      </c>
      <c r="R1321" s="5">
        <v>0</v>
      </c>
      <c r="S1321" s="5">
        <v>112</v>
      </c>
      <c r="T1321" s="5">
        <v>112</v>
      </c>
      <c r="U1321" s="5">
        <f t="shared" si="82"/>
        <v>1736</v>
      </c>
      <c r="V1321" s="5">
        <f t="shared" si="83"/>
        <v>1736</v>
      </c>
      <c r="W1321" s="5">
        <v>53.08</v>
      </c>
      <c r="X1321" t="s">
        <v>682</v>
      </c>
    </row>
    <row r="1322" spans="1:24" x14ac:dyDescent="0.2">
      <c r="A1322" t="s">
        <v>0</v>
      </c>
      <c r="B1322" t="s">
        <v>1</v>
      </c>
      <c r="C1322" t="s">
        <v>247</v>
      </c>
      <c r="D1322" t="s">
        <v>674</v>
      </c>
      <c r="E1322" t="s">
        <v>675</v>
      </c>
      <c r="F1322" t="s">
        <v>676</v>
      </c>
      <c r="G1322" t="s">
        <v>677</v>
      </c>
      <c r="H1322" t="s">
        <v>7</v>
      </c>
      <c r="I1322" t="s">
        <v>8</v>
      </c>
      <c r="J1322" t="s">
        <v>9</v>
      </c>
      <c r="K1322" t="s">
        <v>21</v>
      </c>
      <c r="L1322" t="s">
        <v>11</v>
      </c>
      <c r="M1322" s="5">
        <v>14784</v>
      </c>
      <c r="N1322" s="5">
        <v>-352</v>
      </c>
      <c r="O1322" s="5">
        <f t="shared" si="80"/>
        <v>14432</v>
      </c>
      <c r="P1322" s="5">
        <v>-8872.2900000000009</v>
      </c>
      <c r="Q1322" s="5">
        <f t="shared" si="81"/>
        <v>5559.7099999999991</v>
      </c>
      <c r="R1322" s="5">
        <v>0</v>
      </c>
      <c r="S1322" s="5">
        <v>3552</v>
      </c>
      <c r="T1322" s="5">
        <v>3552</v>
      </c>
      <c r="U1322" s="5">
        <f t="shared" si="82"/>
        <v>10880</v>
      </c>
      <c r="V1322" s="5">
        <f t="shared" si="83"/>
        <v>10880</v>
      </c>
      <c r="W1322" s="5">
        <v>2007.71</v>
      </c>
      <c r="X1322" t="s">
        <v>683</v>
      </c>
    </row>
    <row r="1323" spans="1:24" x14ac:dyDescent="0.2">
      <c r="A1323" t="s">
        <v>0</v>
      </c>
      <c r="B1323" t="s">
        <v>1</v>
      </c>
      <c r="C1323" t="s">
        <v>247</v>
      </c>
      <c r="D1323" t="s">
        <v>674</v>
      </c>
      <c r="E1323" t="s">
        <v>675</v>
      </c>
      <c r="F1323" t="s">
        <v>676</v>
      </c>
      <c r="G1323" t="s">
        <v>677</v>
      </c>
      <c r="H1323" t="s">
        <v>7</v>
      </c>
      <c r="I1323" t="s">
        <v>8</v>
      </c>
      <c r="J1323" t="s">
        <v>9</v>
      </c>
      <c r="K1323" t="s">
        <v>23</v>
      </c>
      <c r="L1323" t="s">
        <v>11</v>
      </c>
      <c r="M1323" s="5">
        <v>512.92999999999995</v>
      </c>
      <c r="N1323" s="5">
        <v>0</v>
      </c>
      <c r="O1323" s="5">
        <f t="shared" si="80"/>
        <v>512.92999999999995</v>
      </c>
      <c r="P1323" s="5">
        <v>-512.92999999999995</v>
      </c>
      <c r="Q1323" s="5">
        <f t="shared" si="81"/>
        <v>0</v>
      </c>
      <c r="R1323" s="5">
        <v>0</v>
      </c>
      <c r="S1323" s="5">
        <v>0</v>
      </c>
      <c r="T1323" s="5">
        <v>0</v>
      </c>
      <c r="U1323" s="5">
        <f t="shared" si="82"/>
        <v>512.92999999999995</v>
      </c>
      <c r="V1323" s="5">
        <f t="shared" si="83"/>
        <v>512.92999999999995</v>
      </c>
      <c r="W1323" s="5">
        <v>0</v>
      </c>
      <c r="X1323" t="s">
        <v>684</v>
      </c>
    </row>
    <row r="1324" spans="1:24" x14ac:dyDescent="0.2">
      <c r="A1324" t="s">
        <v>0</v>
      </c>
      <c r="B1324" t="s">
        <v>1</v>
      </c>
      <c r="C1324" t="s">
        <v>247</v>
      </c>
      <c r="D1324" t="s">
        <v>674</v>
      </c>
      <c r="E1324" t="s">
        <v>675</v>
      </c>
      <c r="F1324" t="s">
        <v>676</v>
      </c>
      <c r="G1324" t="s">
        <v>677</v>
      </c>
      <c r="H1324" t="s">
        <v>7</v>
      </c>
      <c r="I1324" t="s">
        <v>8</v>
      </c>
      <c r="J1324" t="s">
        <v>9</v>
      </c>
      <c r="K1324" t="s">
        <v>25</v>
      </c>
      <c r="L1324" t="s">
        <v>11</v>
      </c>
      <c r="M1324" s="5">
        <v>3077.59</v>
      </c>
      <c r="N1324" s="5">
        <v>-97.48</v>
      </c>
      <c r="O1324" s="5">
        <f t="shared" si="80"/>
        <v>2980.11</v>
      </c>
      <c r="P1324" s="5">
        <v>-248.13</v>
      </c>
      <c r="Q1324" s="5">
        <f t="shared" si="81"/>
        <v>2731.98</v>
      </c>
      <c r="R1324" s="5">
        <v>0</v>
      </c>
      <c r="S1324" s="5">
        <v>1870.72</v>
      </c>
      <c r="T1324" s="5">
        <v>1870.72</v>
      </c>
      <c r="U1324" s="5">
        <f t="shared" si="82"/>
        <v>1109.3900000000001</v>
      </c>
      <c r="V1324" s="5">
        <f t="shared" si="83"/>
        <v>1109.3900000000001</v>
      </c>
      <c r="W1324" s="5">
        <v>861.26</v>
      </c>
      <c r="X1324" t="s">
        <v>685</v>
      </c>
    </row>
    <row r="1325" spans="1:24" x14ac:dyDescent="0.2">
      <c r="A1325" t="s">
        <v>0</v>
      </c>
      <c r="B1325" t="s">
        <v>1</v>
      </c>
      <c r="C1325" t="s">
        <v>247</v>
      </c>
      <c r="D1325" t="s">
        <v>674</v>
      </c>
      <c r="E1325" t="s">
        <v>675</v>
      </c>
      <c r="F1325" t="s">
        <v>676</v>
      </c>
      <c r="G1325" t="s">
        <v>677</v>
      </c>
      <c r="H1325" t="s">
        <v>7</v>
      </c>
      <c r="I1325" t="s">
        <v>8</v>
      </c>
      <c r="J1325" t="s">
        <v>9</v>
      </c>
      <c r="K1325" t="s">
        <v>27</v>
      </c>
      <c r="L1325" t="s">
        <v>11</v>
      </c>
      <c r="M1325" s="5">
        <v>15104.24</v>
      </c>
      <c r="N1325" s="5">
        <v>0</v>
      </c>
      <c r="O1325" s="5">
        <f t="shared" si="80"/>
        <v>15104.24</v>
      </c>
      <c r="P1325" s="5">
        <v>6187.19</v>
      </c>
      <c r="Q1325" s="5">
        <f t="shared" si="81"/>
        <v>21291.43</v>
      </c>
      <c r="R1325" s="5">
        <v>0</v>
      </c>
      <c r="S1325" s="5">
        <v>12879.87</v>
      </c>
      <c r="T1325" s="5">
        <v>12879.87</v>
      </c>
      <c r="U1325" s="5">
        <f t="shared" si="82"/>
        <v>2224.369999999999</v>
      </c>
      <c r="V1325" s="5">
        <f t="shared" si="83"/>
        <v>2224.369999999999</v>
      </c>
      <c r="W1325" s="5">
        <v>8411.56</v>
      </c>
      <c r="X1325" t="s">
        <v>686</v>
      </c>
    </row>
    <row r="1326" spans="1:24" x14ac:dyDescent="0.2">
      <c r="A1326" t="s">
        <v>0</v>
      </c>
      <c r="B1326" t="s">
        <v>1</v>
      </c>
      <c r="C1326" t="s">
        <v>247</v>
      </c>
      <c r="D1326" t="s">
        <v>674</v>
      </c>
      <c r="E1326" t="s">
        <v>675</v>
      </c>
      <c r="F1326" t="s">
        <v>676</v>
      </c>
      <c r="G1326" t="s">
        <v>677</v>
      </c>
      <c r="H1326" t="s">
        <v>7</v>
      </c>
      <c r="I1326" t="s">
        <v>8</v>
      </c>
      <c r="J1326" t="s">
        <v>9</v>
      </c>
      <c r="K1326" t="s">
        <v>29</v>
      </c>
      <c r="L1326" t="s">
        <v>11</v>
      </c>
      <c r="M1326" s="5">
        <v>28282.68</v>
      </c>
      <c r="N1326" s="5">
        <v>0</v>
      </c>
      <c r="O1326" s="5">
        <f t="shared" si="80"/>
        <v>28282.68</v>
      </c>
      <c r="P1326" s="5">
        <v>-11323.51</v>
      </c>
      <c r="Q1326" s="5">
        <f t="shared" si="81"/>
        <v>16959.169999999998</v>
      </c>
      <c r="R1326" s="5">
        <v>0</v>
      </c>
      <c r="S1326" s="5">
        <v>5635.66</v>
      </c>
      <c r="T1326" s="5">
        <v>5635.66</v>
      </c>
      <c r="U1326" s="5">
        <f t="shared" si="82"/>
        <v>22647.02</v>
      </c>
      <c r="V1326" s="5">
        <f t="shared" si="83"/>
        <v>22647.02</v>
      </c>
      <c r="W1326" s="5">
        <v>11323.51</v>
      </c>
      <c r="X1326" t="s">
        <v>687</v>
      </c>
    </row>
    <row r="1327" spans="1:24" x14ac:dyDescent="0.2">
      <c r="A1327" t="s">
        <v>0</v>
      </c>
      <c r="B1327" t="s">
        <v>1</v>
      </c>
      <c r="C1327" t="s">
        <v>247</v>
      </c>
      <c r="D1327" t="s">
        <v>674</v>
      </c>
      <c r="E1327" t="s">
        <v>675</v>
      </c>
      <c r="F1327" t="s">
        <v>676</v>
      </c>
      <c r="G1327" t="s">
        <v>677</v>
      </c>
      <c r="H1327" t="s">
        <v>7</v>
      </c>
      <c r="I1327" t="s">
        <v>8</v>
      </c>
      <c r="J1327" t="s">
        <v>9</v>
      </c>
      <c r="K1327" t="s">
        <v>265</v>
      </c>
      <c r="L1327" t="s">
        <v>11</v>
      </c>
      <c r="M1327" s="5">
        <v>787200</v>
      </c>
      <c r="N1327" s="5">
        <v>-30000</v>
      </c>
      <c r="O1327" s="5">
        <f t="shared" si="80"/>
        <v>757200</v>
      </c>
      <c r="P1327" s="5">
        <v>0</v>
      </c>
      <c r="Q1327" s="5">
        <f t="shared" si="81"/>
        <v>757200</v>
      </c>
      <c r="R1327" s="5">
        <v>394090</v>
      </c>
      <c r="S1327" s="5">
        <v>267110</v>
      </c>
      <c r="T1327" s="5">
        <v>267110</v>
      </c>
      <c r="U1327" s="5">
        <f t="shared" si="82"/>
        <v>490090</v>
      </c>
      <c r="V1327" s="5">
        <f t="shared" si="83"/>
        <v>490090</v>
      </c>
      <c r="W1327" s="5">
        <v>96000</v>
      </c>
      <c r="X1327" t="s">
        <v>688</v>
      </c>
    </row>
    <row r="1328" spans="1:24" x14ac:dyDescent="0.2">
      <c r="A1328" t="s">
        <v>0</v>
      </c>
      <c r="B1328" t="s">
        <v>1</v>
      </c>
      <c r="C1328" t="s">
        <v>247</v>
      </c>
      <c r="D1328" t="s">
        <v>674</v>
      </c>
      <c r="E1328" t="s">
        <v>675</v>
      </c>
      <c r="F1328" t="s">
        <v>676</v>
      </c>
      <c r="G1328" t="s">
        <v>677</v>
      </c>
      <c r="H1328" t="s">
        <v>7</v>
      </c>
      <c r="I1328" t="s">
        <v>8</v>
      </c>
      <c r="J1328" t="s">
        <v>9</v>
      </c>
      <c r="K1328" t="s">
        <v>31</v>
      </c>
      <c r="L1328" t="s">
        <v>11</v>
      </c>
      <c r="M1328" s="5">
        <v>8299.35</v>
      </c>
      <c r="N1328" s="5">
        <v>0</v>
      </c>
      <c r="O1328" s="5">
        <f t="shared" si="80"/>
        <v>8299.35</v>
      </c>
      <c r="P1328" s="5">
        <v>-4149.68</v>
      </c>
      <c r="Q1328" s="5">
        <f t="shared" si="81"/>
        <v>4149.67</v>
      </c>
      <c r="R1328" s="5">
        <v>0</v>
      </c>
      <c r="S1328" s="5">
        <v>0</v>
      </c>
      <c r="T1328" s="5">
        <v>0</v>
      </c>
      <c r="U1328" s="5">
        <f t="shared" si="82"/>
        <v>8299.35</v>
      </c>
      <c r="V1328" s="5">
        <f t="shared" si="83"/>
        <v>8299.35</v>
      </c>
      <c r="W1328" s="5">
        <v>4149.67</v>
      </c>
      <c r="X1328" t="s">
        <v>689</v>
      </c>
    </row>
    <row r="1329" spans="1:24" x14ac:dyDescent="0.2">
      <c r="A1329" t="s">
        <v>0</v>
      </c>
      <c r="B1329" t="s">
        <v>1</v>
      </c>
      <c r="C1329" t="s">
        <v>247</v>
      </c>
      <c r="D1329" t="s">
        <v>674</v>
      </c>
      <c r="E1329" t="s">
        <v>675</v>
      </c>
      <c r="F1329" t="s">
        <v>676</v>
      </c>
      <c r="G1329" t="s">
        <v>677</v>
      </c>
      <c r="H1329" t="s">
        <v>7</v>
      </c>
      <c r="I1329" t="s">
        <v>8</v>
      </c>
      <c r="J1329" t="s">
        <v>9</v>
      </c>
      <c r="K1329" t="s">
        <v>33</v>
      </c>
      <c r="L1329" t="s">
        <v>11</v>
      </c>
      <c r="M1329" s="5">
        <v>83700.19</v>
      </c>
      <c r="N1329" s="5">
        <v>0</v>
      </c>
      <c r="O1329" s="5">
        <f t="shared" si="80"/>
        <v>83700.19</v>
      </c>
      <c r="P1329" s="5">
        <v>-31088.26</v>
      </c>
      <c r="Q1329" s="5">
        <f t="shared" si="81"/>
        <v>52611.930000000008</v>
      </c>
      <c r="R1329" s="5">
        <v>0</v>
      </c>
      <c r="S1329" s="5">
        <v>25632.67</v>
      </c>
      <c r="T1329" s="5">
        <v>25632.67</v>
      </c>
      <c r="U1329" s="5">
        <f t="shared" si="82"/>
        <v>58067.520000000004</v>
      </c>
      <c r="V1329" s="5">
        <f t="shared" si="83"/>
        <v>58067.520000000004</v>
      </c>
      <c r="W1329" s="5">
        <v>26979.26</v>
      </c>
      <c r="X1329" t="s">
        <v>690</v>
      </c>
    </row>
    <row r="1330" spans="1:24" x14ac:dyDescent="0.2">
      <c r="A1330" t="s">
        <v>0</v>
      </c>
      <c r="B1330" t="s">
        <v>1</v>
      </c>
      <c r="C1330" t="s">
        <v>247</v>
      </c>
      <c r="D1330" t="s">
        <v>674</v>
      </c>
      <c r="E1330" t="s">
        <v>675</v>
      </c>
      <c r="F1330" t="s">
        <v>676</v>
      </c>
      <c r="G1330" t="s">
        <v>677</v>
      </c>
      <c r="H1330" t="s">
        <v>7</v>
      </c>
      <c r="I1330" t="s">
        <v>8</v>
      </c>
      <c r="J1330" t="s">
        <v>9</v>
      </c>
      <c r="K1330" t="s">
        <v>35</v>
      </c>
      <c r="L1330" t="s">
        <v>11</v>
      </c>
      <c r="M1330" s="5">
        <v>381005.8</v>
      </c>
      <c r="N1330" s="5">
        <v>1851.2</v>
      </c>
      <c r="O1330" s="5">
        <f t="shared" si="80"/>
        <v>382857</v>
      </c>
      <c r="P1330" s="5">
        <v>-14439.76</v>
      </c>
      <c r="Q1330" s="5">
        <f t="shared" si="81"/>
        <v>368417.24</v>
      </c>
      <c r="R1330" s="5">
        <v>48295.06</v>
      </c>
      <c r="S1330" s="5">
        <v>209711.15</v>
      </c>
      <c r="T1330" s="5">
        <v>209711.15</v>
      </c>
      <c r="U1330" s="5">
        <f t="shared" si="82"/>
        <v>173145.85</v>
      </c>
      <c r="V1330" s="5">
        <f t="shared" si="83"/>
        <v>173145.85</v>
      </c>
      <c r="W1330" s="5">
        <v>110411.03</v>
      </c>
      <c r="X1330" t="s">
        <v>691</v>
      </c>
    </row>
    <row r="1331" spans="1:24" x14ac:dyDescent="0.2">
      <c r="A1331" t="s">
        <v>0</v>
      </c>
      <c r="B1331" t="s">
        <v>1</v>
      </c>
      <c r="C1331" t="s">
        <v>247</v>
      </c>
      <c r="D1331" t="s">
        <v>674</v>
      </c>
      <c r="E1331" t="s">
        <v>675</v>
      </c>
      <c r="F1331" t="s">
        <v>676</v>
      </c>
      <c r="G1331" t="s">
        <v>677</v>
      </c>
      <c r="H1331" t="s">
        <v>7</v>
      </c>
      <c r="I1331" t="s">
        <v>8</v>
      </c>
      <c r="J1331" t="s">
        <v>9</v>
      </c>
      <c r="K1331" t="s">
        <v>37</v>
      </c>
      <c r="L1331" t="s">
        <v>11</v>
      </c>
      <c r="M1331" s="5">
        <v>251329.86</v>
      </c>
      <c r="N1331" s="5">
        <v>1211.2</v>
      </c>
      <c r="O1331" s="5">
        <f t="shared" si="80"/>
        <v>252541.06</v>
      </c>
      <c r="P1331" s="5">
        <v>-52424.959999999999</v>
      </c>
      <c r="Q1331" s="5">
        <f t="shared" si="81"/>
        <v>200116.1</v>
      </c>
      <c r="R1331" s="5">
        <v>46659.09</v>
      </c>
      <c r="S1331" s="5">
        <v>103388.82</v>
      </c>
      <c r="T1331" s="5">
        <v>103388.82</v>
      </c>
      <c r="U1331" s="5">
        <f t="shared" si="82"/>
        <v>149152.24</v>
      </c>
      <c r="V1331" s="5">
        <f t="shared" si="83"/>
        <v>149152.24</v>
      </c>
      <c r="W1331" s="5">
        <v>50068.19</v>
      </c>
      <c r="X1331" t="s">
        <v>692</v>
      </c>
    </row>
    <row r="1332" spans="1:24" x14ac:dyDescent="0.2">
      <c r="A1332" t="s">
        <v>0</v>
      </c>
      <c r="B1332" t="s">
        <v>1</v>
      </c>
      <c r="C1332" t="s">
        <v>247</v>
      </c>
      <c r="D1332" t="s">
        <v>674</v>
      </c>
      <c r="E1332" t="s">
        <v>675</v>
      </c>
      <c r="F1332" t="s">
        <v>676</v>
      </c>
      <c r="G1332" t="s">
        <v>677</v>
      </c>
      <c r="H1332" t="s">
        <v>7</v>
      </c>
      <c r="I1332" t="s">
        <v>8</v>
      </c>
      <c r="J1332" t="s">
        <v>9</v>
      </c>
      <c r="K1332" t="s">
        <v>39</v>
      </c>
      <c r="L1332" t="s">
        <v>11</v>
      </c>
      <c r="M1332" s="5">
        <v>32479.54</v>
      </c>
      <c r="N1332" s="5">
        <v>0</v>
      </c>
      <c r="O1332" s="5">
        <f t="shared" si="80"/>
        <v>32479.54</v>
      </c>
      <c r="P1332" s="5">
        <v>0</v>
      </c>
      <c r="Q1332" s="5">
        <f t="shared" si="81"/>
        <v>32479.54</v>
      </c>
      <c r="R1332" s="5">
        <v>0</v>
      </c>
      <c r="S1332" s="5">
        <v>2150</v>
      </c>
      <c r="T1332" s="5">
        <v>2150</v>
      </c>
      <c r="U1332" s="5">
        <f t="shared" si="82"/>
        <v>30329.54</v>
      </c>
      <c r="V1332" s="5">
        <f t="shared" si="83"/>
        <v>30329.54</v>
      </c>
      <c r="W1332" s="5">
        <v>30329.54</v>
      </c>
      <c r="X1332" t="s">
        <v>693</v>
      </c>
    </row>
    <row r="1333" spans="1:24" x14ac:dyDescent="0.2">
      <c r="A1333" t="s">
        <v>0</v>
      </c>
      <c r="B1333" t="s">
        <v>1</v>
      </c>
      <c r="C1333" t="s">
        <v>247</v>
      </c>
      <c r="D1333" t="s">
        <v>674</v>
      </c>
      <c r="E1333" t="s">
        <v>675</v>
      </c>
      <c r="F1333" t="s">
        <v>676</v>
      </c>
      <c r="G1333" t="s">
        <v>677</v>
      </c>
      <c r="H1333" t="s">
        <v>7</v>
      </c>
      <c r="I1333" t="s">
        <v>41</v>
      </c>
      <c r="J1333" t="s">
        <v>42</v>
      </c>
      <c r="K1333" t="s">
        <v>272</v>
      </c>
      <c r="L1333" t="s">
        <v>11</v>
      </c>
      <c r="M1333" s="5">
        <v>42272.73</v>
      </c>
      <c r="N1333" s="5">
        <v>0</v>
      </c>
      <c r="O1333" s="5">
        <f t="shared" si="80"/>
        <v>42272.73</v>
      </c>
      <c r="P1333" s="5">
        <v>0</v>
      </c>
      <c r="Q1333" s="5">
        <f t="shared" si="81"/>
        <v>42272.73</v>
      </c>
      <c r="R1333" s="5">
        <v>0</v>
      </c>
      <c r="S1333" s="5">
        <v>0</v>
      </c>
      <c r="T1333" s="5">
        <v>0</v>
      </c>
      <c r="U1333" s="5">
        <f t="shared" si="82"/>
        <v>42272.73</v>
      </c>
      <c r="V1333" s="5">
        <f t="shared" si="83"/>
        <v>42272.73</v>
      </c>
      <c r="W1333" s="5">
        <v>42272.73</v>
      </c>
      <c r="X1333" t="s">
        <v>694</v>
      </c>
    </row>
    <row r="1334" spans="1:24" x14ac:dyDescent="0.2">
      <c r="A1334" t="s">
        <v>0</v>
      </c>
      <c r="B1334" t="s">
        <v>1</v>
      </c>
      <c r="C1334" t="s">
        <v>695</v>
      </c>
      <c r="D1334" t="s">
        <v>696</v>
      </c>
      <c r="E1334" t="s">
        <v>697</v>
      </c>
      <c r="F1334" t="s">
        <v>698</v>
      </c>
      <c r="G1334" t="s">
        <v>699</v>
      </c>
      <c r="H1334" t="s">
        <v>180</v>
      </c>
      <c r="I1334" t="s">
        <v>700</v>
      </c>
      <c r="J1334" t="s">
        <v>121</v>
      </c>
      <c r="K1334" t="s">
        <v>149</v>
      </c>
      <c r="L1334" t="s">
        <v>44</v>
      </c>
      <c r="M1334" s="5">
        <v>40000</v>
      </c>
      <c r="N1334" s="5">
        <v>0</v>
      </c>
      <c r="O1334" s="5">
        <f t="shared" si="80"/>
        <v>40000</v>
      </c>
      <c r="P1334" s="5">
        <v>-40000</v>
      </c>
      <c r="Q1334" s="5">
        <f t="shared" si="81"/>
        <v>0</v>
      </c>
      <c r="R1334" s="5">
        <v>0</v>
      </c>
      <c r="S1334" s="5">
        <v>0</v>
      </c>
      <c r="T1334" s="5">
        <v>0</v>
      </c>
      <c r="U1334" s="5">
        <f t="shared" si="82"/>
        <v>40000</v>
      </c>
      <c r="V1334" s="5">
        <f t="shared" si="83"/>
        <v>40000</v>
      </c>
      <c r="W1334" s="5">
        <v>0</v>
      </c>
      <c r="X1334" t="s">
        <v>701</v>
      </c>
    </row>
    <row r="1335" spans="1:24" x14ac:dyDescent="0.2">
      <c r="A1335" t="s">
        <v>0</v>
      </c>
      <c r="B1335" t="s">
        <v>1</v>
      </c>
      <c r="C1335" t="s">
        <v>695</v>
      </c>
      <c r="D1335" t="s">
        <v>696</v>
      </c>
      <c r="E1335" t="s">
        <v>697</v>
      </c>
      <c r="F1335" t="s">
        <v>698</v>
      </c>
      <c r="G1335" t="s">
        <v>699</v>
      </c>
      <c r="H1335" t="s">
        <v>180</v>
      </c>
      <c r="I1335" t="s">
        <v>700</v>
      </c>
      <c r="J1335" t="s">
        <v>121</v>
      </c>
      <c r="K1335" t="s">
        <v>137</v>
      </c>
      <c r="L1335" t="s">
        <v>44</v>
      </c>
      <c r="M1335" s="5">
        <v>75000</v>
      </c>
      <c r="N1335" s="5">
        <v>-10000</v>
      </c>
      <c r="O1335" s="5">
        <f t="shared" si="80"/>
        <v>65000</v>
      </c>
      <c r="P1335" s="5">
        <v>-65000</v>
      </c>
      <c r="Q1335" s="5">
        <f t="shared" si="81"/>
        <v>0</v>
      </c>
      <c r="R1335" s="5">
        <v>0</v>
      </c>
      <c r="S1335" s="5">
        <v>0</v>
      </c>
      <c r="T1335" s="5">
        <v>0</v>
      </c>
      <c r="U1335" s="5">
        <f t="shared" si="82"/>
        <v>65000</v>
      </c>
      <c r="V1335" s="5">
        <f t="shared" si="83"/>
        <v>65000</v>
      </c>
      <c r="W1335" s="5">
        <v>0</v>
      </c>
      <c r="X1335" t="s">
        <v>702</v>
      </c>
    </row>
    <row r="1336" spans="1:24" x14ac:dyDescent="0.2">
      <c r="A1336" t="s">
        <v>0</v>
      </c>
      <c r="B1336" t="s">
        <v>1</v>
      </c>
      <c r="C1336" t="s">
        <v>695</v>
      </c>
      <c r="D1336" t="s">
        <v>696</v>
      </c>
      <c r="E1336" t="s">
        <v>697</v>
      </c>
      <c r="F1336" t="s">
        <v>698</v>
      </c>
      <c r="G1336" t="s">
        <v>699</v>
      </c>
      <c r="H1336" t="s">
        <v>180</v>
      </c>
      <c r="I1336" t="s">
        <v>700</v>
      </c>
      <c r="J1336" t="s">
        <v>121</v>
      </c>
      <c r="K1336" t="s">
        <v>145</v>
      </c>
      <c r="L1336" t="s">
        <v>44</v>
      </c>
      <c r="M1336" s="5">
        <v>15000</v>
      </c>
      <c r="N1336" s="5">
        <v>0</v>
      </c>
      <c r="O1336" s="5">
        <f t="shared" si="80"/>
        <v>15000</v>
      </c>
      <c r="P1336" s="5">
        <v>-15000</v>
      </c>
      <c r="Q1336" s="5">
        <f t="shared" si="81"/>
        <v>0</v>
      </c>
      <c r="R1336" s="5">
        <v>0</v>
      </c>
      <c r="S1336" s="5">
        <v>0</v>
      </c>
      <c r="T1336" s="5">
        <v>0</v>
      </c>
      <c r="U1336" s="5">
        <f t="shared" si="82"/>
        <v>15000</v>
      </c>
      <c r="V1336" s="5">
        <f t="shared" si="83"/>
        <v>15000</v>
      </c>
      <c r="W1336" s="5">
        <v>0</v>
      </c>
      <c r="X1336" t="s">
        <v>703</v>
      </c>
    </row>
    <row r="1337" spans="1:24" x14ac:dyDescent="0.2">
      <c r="A1337" t="s">
        <v>0</v>
      </c>
      <c r="B1337" t="s">
        <v>1</v>
      </c>
      <c r="C1337" t="s">
        <v>695</v>
      </c>
      <c r="D1337" t="s">
        <v>696</v>
      </c>
      <c r="E1337" t="s">
        <v>697</v>
      </c>
      <c r="F1337" t="s">
        <v>704</v>
      </c>
      <c r="G1337" t="s">
        <v>705</v>
      </c>
      <c r="H1337" t="s">
        <v>180</v>
      </c>
      <c r="I1337" t="s">
        <v>700</v>
      </c>
      <c r="J1337" t="s">
        <v>121</v>
      </c>
      <c r="K1337" t="s">
        <v>137</v>
      </c>
      <c r="L1337" t="s">
        <v>44</v>
      </c>
      <c r="M1337" s="5">
        <v>196000</v>
      </c>
      <c r="N1337" s="5">
        <v>-23730</v>
      </c>
      <c r="O1337" s="5">
        <f t="shared" si="80"/>
        <v>172270</v>
      </c>
      <c r="P1337" s="5">
        <v>-168770</v>
      </c>
      <c r="Q1337" s="5">
        <f t="shared" si="81"/>
        <v>3500</v>
      </c>
      <c r="R1337" s="5">
        <v>0</v>
      </c>
      <c r="S1337" s="5">
        <v>0</v>
      </c>
      <c r="T1337" s="5">
        <v>0</v>
      </c>
      <c r="U1337" s="5">
        <f t="shared" si="82"/>
        <v>172270</v>
      </c>
      <c r="V1337" s="5">
        <f t="shared" si="83"/>
        <v>172270</v>
      </c>
      <c r="W1337" s="5">
        <v>3500</v>
      </c>
      <c r="X1337" t="s">
        <v>702</v>
      </c>
    </row>
    <row r="1338" spans="1:24" x14ac:dyDescent="0.2">
      <c r="A1338" t="s">
        <v>0</v>
      </c>
      <c r="B1338" t="s">
        <v>1</v>
      </c>
      <c r="C1338" t="s">
        <v>695</v>
      </c>
      <c r="D1338" t="s">
        <v>696</v>
      </c>
      <c r="E1338" t="s">
        <v>697</v>
      </c>
      <c r="F1338" t="s">
        <v>704</v>
      </c>
      <c r="G1338" t="s">
        <v>705</v>
      </c>
      <c r="H1338" t="s">
        <v>180</v>
      </c>
      <c r="I1338" t="s">
        <v>700</v>
      </c>
      <c r="J1338" t="s">
        <v>121</v>
      </c>
      <c r="K1338" t="s">
        <v>161</v>
      </c>
      <c r="L1338" t="s">
        <v>44</v>
      </c>
      <c r="M1338" s="5">
        <v>20000</v>
      </c>
      <c r="N1338" s="5">
        <v>-20000</v>
      </c>
      <c r="O1338" s="5">
        <f t="shared" si="80"/>
        <v>0</v>
      </c>
      <c r="P1338" s="5">
        <v>0</v>
      </c>
      <c r="Q1338" s="5">
        <f t="shared" si="81"/>
        <v>0</v>
      </c>
      <c r="R1338" s="5">
        <v>0</v>
      </c>
      <c r="S1338" s="5">
        <v>0</v>
      </c>
      <c r="T1338" s="5">
        <v>0</v>
      </c>
      <c r="U1338" s="5">
        <f t="shared" si="82"/>
        <v>0</v>
      </c>
      <c r="V1338" s="5">
        <f t="shared" si="83"/>
        <v>0</v>
      </c>
      <c r="W1338" s="5">
        <v>0</v>
      </c>
      <c r="X1338" t="s">
        <v>706</v>
      </c>
    </row>
    <row r="1339" spans="1:24" x14ac:dyDescent="0.2">
      <c r="A1339" t="s">
        <v>0</v>
      </c>
      <c r="B1339" t="s">
        <v>1</v>
      </c>
      <c r="C1339" t="s">
        <v>695</v>
      </c>
      <c r="D1339" t="s">
        <v>696</v>
      </c>
      <c r="E1339" t="s">
        <v>697</v>
      </c>
      <c r="F1339" t="s">
        <v>704</v>
      </c>
      <c r="G1339" t="s">
        <v>705</v>
      </c>
      <c r="H1339" t="s">
        <v>180</v>
      </c>
      <c r="I1339" t="s">
        <v>700</v>
      </c>
      <c r="J1339" t="s">
        <v>121</v>
      </c>
      <c r="K1339" t="s">
        <v>707</v>
      </c>
      <c r="L1339" t="s">
        <v>44</v>
      </c>
      <c r="M1339" s="5">
        <v>14000</v>
      </c>
      <c r="N1339" s="5">
        <v>0</v>
      </c>
      <c r="O1339" s="5">
        <f t="shared" si="80"/>
        <v>14000</v>
      </c>
      <c r="P1339" s="5">
        <v>-14000</v>
      </c>
      <c r="Q1339" s="5">
        <f t="shared" si="81"/>
        <v>0</v>
      </c>
      <c r="R1339" s="5">
        <v>0</v>
      </c>
      <c r="S1339" s="5">
        <v>0</v>
      </c>
      <c r="T1339" s="5">
        <v>0</v>
      </c>
      <c r="U1339" s="5">
        <f t="shared" si="82"/>
        <v>14000</v>
      </c>
      <c r="V1339" s="5">
        <f t="shared" si="83"/>
        <v>14000</v>
      </c>
      <c r="W1339" s="5">
        <v>0</v>
      </c>
      <c r="X1339" t="s">
        <v>708</v>
      </c>
    </row>
    <row r="1340" spans="1:24" x14ac:dyDescent="0.2">
      <c r="A1340" t="s">
        <v>0</v>
      </c>
      <c r="B1340" t="s">
        <v>1</v>
      </c>
      <c r="C1340" t="s">
        <v>695</v>
      </c>
      <c r="D1340" t="s">
        <v>696</v>
      </c>
      <c r="E1340" t="s">
        <v>697</v>
      </c>
      <c r="F1340" t="s">
        <v>704</v>
      </c>
      <c r="G1340" t="s">
        <v>705</v>
      </c>
      <c r="H1340" t="s">
        <v>180</v>
      </c>
      <c r="I1340" t="s">
        <v>709</v>
      </c>
      <c r="J1340" t="s">
        <v>121</v>
      </c>
      <c r="K1340" t="s">
        <v>149</v>
      </c>
      <c r="L1340" t="s">
        <v>44</v>
      </c>
      <c r="M1340" s="5">
        <v>15000</v>
      </c>
      <c r="N1340" s="5">
        <v>0</v>
      </c>
      <c r="O1340" s="5">
        <f t="shared" si="80"/>
        <v>15000</v>
      </c>
      <c r="P1340" s="5">
        <v>-15000</v>
      </c>
      <c r="Q1340" s="5">
        <f t="shared" si="81"/>
        <v>0</v>
      </c>
      <c r="R1340" s="5">
        <v>0</v>
      </c>
      <c r="S1340" s="5">
        <v>0</v>
      </c>
      <c r="T1340" s="5">
        <v>0</v>
      </c>
      <c r="U1340" s="5">
        <f t="shared" si="82"/>
        <v>15000</v>
      </c>
      <c r="V1340" s="5">
        <f t="shared" si="83"/>
        <v>15000</v>
      </c>
      <c r="W1340" s="5">
        <v>0</v>
      </c>
      <c r="X1340" t="s">
        <v>701</v>
      </c>
    </row>
    <row r="1341" spans="1:24" x14ac:dyDescent="0.2">
      <c r="A1341" t="s">
        <v>0</v>
      </c>
      <c r="B1341" t="s">
        <v>1</v>
      </c>
      <c r="C1341" t="s">
        <v>695</v>
      </c>
      <c r="D1341" t="s">
        <v>696</v>
      </c>
      <c r="E1341" t="s">
        <v>697</v>
      </c>
      <c r="F1341" t="s">
        <v>704</v>
      </c>
      <c r="G1341" t="s">
        <v>705</v>
      </c>
      <c r="H1341" t="s">
        <v>180</v>
      </c>
      <c r="I1341" t="s">
        <v>709</v>
      </c>
      <c r="J1341" t="s">
        <v>121</v>
      </c>
      <c r="K1341" t="s">
        <v>710</v>
      </c>
      <c r="L1341" t="s">
        <v>44</v>
      </c>
      <c r="M1341" s="5">
        <v>5080</v>
      </c>
      <c r="N1341" s="5">
        <v>0</v>
      </c>
      <c r="O1341" s="5">
        <f t="shared" si="80"/>
        <v>5080</v>
      </c>
      <c r="P1341" s="5">
        <v>0</v>
      </c>
      <c r="Q1341" s="5">
        <f t="shared" si="81"/>
        <v>5080</v>
      </c>
      <c r="R1341" s="5">
        <v>0</v>
      </c>
      <c r="S1341" s="5">
        <v>0</v>
      </c>
      <c r="T1341" s="5">
        <v>0</v>
      </c>
      <c r="U1341" s="5">
        <f t="shared" si="82"/>
        <v>5080</v>
      </c>
      <c r="V1341" s="5">
        <f t="shared" si="83"/>
        <v>5080</v>
      </c>
      <c r="W1341" s="5">
        <v>5080</v>
      </c>
      <c r="X1341" t="s">
        <v>711</v>
      </c>
    </row>
    <row r="1342" spans="1:24" x14ac:dyDescent="0.2">
      <c r="A1342" t="s">
        <v>0</v>
      </c>
      <c r="B1342" t="s">
        <v>1</v>
      </c>
      <c r="C1342" t="s">
        <v>695</v>
      </c>
      <c r="D1342" t="s">
        <v>696</v>
      </c>
      <c r="E1342" t="s">
        <v>697</v>
      </c>
      <c r="F1342" t="s">
        <v>704</v>
      </c>
      <c r="G1342" t="s">
        <v>705</v>
      </c>
      <c r="H1342" t="s">
        <v>180</v>
      </c>
      <c r="I1342" t="s">
        <v>709</v>
      </c>
      <c r="J1342" t="s">
        <v>121</v>
      </c>
      <c r="K1342" t="s">
        <v>712</v>
      </c>
      <c r="L1342" t="s">
        <v>44</v>
      </c>
      <c r="M1342" s="5">
        <v>2500</v>
      </c>
      <c r="N1342" s="5">
        <v>-2500</v>
      </c>
      <c r="O1342" s="5">
        <f t="shared" si="80"/>
        <v>0</v>
      </c>
      <c r="P1342" s="5">
        <v>0</v>
      </c>
      <c r="Q1342" s="5">
        <f t="shared" si="81"/>
        <v>0</v>
      </c>
      <c r="R1342" s="5">
        <v>0</v>
      </c>
      <c r="S1342" s="5">
        <v>0</v>
      </c>
      <c r="T1342" s="5">
        <v>0</v>
      </c>
      <c r="U1342" s="5">
        <f t="shared" si="82"/>
        <v>0</v>
      </c>
      <c r="V1342" s="5">
        <f t="shared" si="83"/>
        <v>0</v>
      </c>
      <c r="W1342" s="5">
        <v>0</v>
      </c>
      <c r="X1342" t="s">
        <v>713</v>
      </c>
    </row>
    <row r="1343" spans="1:24" x14ac:dyDescent="0.2">
      <c r="A1343" t="s">
        <v>0</v>
      </c>
      <c r="B1343" t="s">
        <v>1</v>
      </c>
      <c r="C1343" t="s">
        <v>695</v>
      </c>
      <c r="D1343" t="s">
        <v>696</v>
      </c>
      <c r="E1343" t="s">
        <v>697</v>
      </c>
      <c r="F1343" t="s">
        <v>704</v>
      </c>
      <c r="G1343" t="s">
        <v>705</v>
      </c>
      <c r="H1343" t="s">
        <v>180</v>
      </c>
      <c r="I1343" t="s">
        <v>709</v>
      </c>
      <c r="J1343" t="s">
        <v>121</v>
      </c>
      <c r="K1343" t="s">
        <v>161</v>
      </c>
      <c r="L1343" t="s">
        <v>44</v>
      </c>
      <c r="M1343" s="5">
        <v>10000</v>
      </c>
      <c r="N1343" s="5">
        <v>0</v>
      </c>
      <c r="O1343" s="5">
        <f t="shared" si="80"/>
        <v>10000</v>
      </c>
      <c r="P1343" s="5">
        <v>-10000</v>
      </c>
      <c r="Q1343" s="5">
        <f t="shared" si="81"/>
        <v>0</v>
      </c>
      <c r="R1343" s="5">
        <v>0</v>
      </c>
      <c r="S1343" s="5">
        <v>0</v>
      </c>
      <c r="T1343" s="5">
        <v>0</v>
      </c>
      <c r="U1343" s="5">
        <f t="shared" si="82"/>
        <v>10000</v>
      </c>
      <c r="V1343" s="5">
        <f t="shared" si="83"/>
        <v>10000</v>
      </c>
      <c r="W1343" s="5">
        <v>0</v>
      </c>
      <c r="X1343" t="s">
        <v>706</v>
      </c>
    </row>
    <row r="1344" spans="1:24" x14ac:dyDescent="0.2">
      <c r="A1344" t="s">
        <v>0</v>
      </c>
      <c r="B1344" t="s">
        <v>1</v>
      </c>
      <c r="C1344" t="s">
        <v>695</v>
      </c>
      <c r="D1344" t="s">
        <v>696</v>
      </c>
      <c r="E1344" t="s">
        <v>697</v>
      </c>
      <c r="F1344" t="s">
        <v>704</v>
      </c>
      <c r="G1344" t="s">
        <v>705</v>
      </c>
      <c r="H1344" t="s">
        <v>180</v>
      </c>
      <c r="I1344" t="s">
        <v>709</v>
      </c>
      <c r="J1344" t="s">
        <v>121</v>
      </c>
      <c r="K1344" t="s">
        <v>714</v>
      </c>
      <c r="L1344" t="s">
        <v>44</v>
      </c>
      <c r="M1344" s="5">
        <v>5000</v>
      </c>
      <c r="N1344" s="5">
        <v>-5000</v>
      </c>
      <c r="O1344" s="5">
        <f t="shared" si="80"/>
        <v>0</v>
      </c>
      <c r="P1344" s="5">
        <v>0</v>
      </c>
      <c r="Q1344" s="5">
        <f t="shared" si="81"/>
        <v>0</v>
      </c>
      <c r="R1344" s="5">
        <v>0</v>
      </c>
      <c r="S1344" s="5">
        <v>0</v>
      </c>
      <c r="T1344" s="5">
        <v>0</v>
      </c>
      <c r="U1344" s="5">
        <f t="shared" si="82"/>
        <v>0</v>
      </c>
      <c r="V1344" s="5">
        <f t="shared" si="83"/>
        <v>0</v>
      </c>
      <c r="W1344" s="5">
        <v>0</v>
      </c>
      <c r="X1344" t="s">
        <v>715</v>
      </c>
    </row>
    <row r="1345" spans="1:24" x14ac:dyDescent="0.2">
      <c r="A1345" t="s">
        <v>0</v>
      </c>
      <c r="B1345" t="s">
        <v>1</v>
      </c>
      <c r="C1345" t="s">
        <v>695</v>
      </c>
      <c r="D1345" t="s">
        <v>696</v>
      </c>
      <c r="E1345" t="s">
        <v>697</v>
      </c>
      <c r="F1345" t="s">
        <v>704</v>
      </c>
      <c r="G1345" t="s">
        <v>705</v>
      </c>
      <c r="H1345" t="s">
        <v>180</v>
      </c>
      <c r="I1345" t="s">
        <v>709</v>
      </c>
      <c r="J1345" t="s">
        <v>121</v>
      </c>
      <c r="K1345" t="s">
        <v>126</v>
      </c>
      <c r="L1345" t="s">
        <v>44</v>
      </c>
      <c r="M1345" s="5">
        <v>15000</v>
      </c>
      <c r="N1345" s="5">
        <v>0</v>
      </c>
      <c r="O1345" s="5">
        <f t="shared" si="80"/>
        <v>15000</v>
      </c>
      <c r="P1345" s="5">
        <v>-15000</v>
      </c>
      <c r="Q1345" s="5">
        <f t="shared" si="81"/>
        <v>0</v>
      </c>
      <c r="R1345" s="5">
        <v>0</v>
      </c>
      <c r="S1345" s="5">
        <v>0</v>
      </c>
      <c r="T1345" s="5">
        <v>0</v>
      </c>
      <c r="U1345" s="5">
        <f t="shared" si="82"/>
        <v>15000</v>
      </c>
      <c r="V1345" s="5">
        <f t="shared" si="83"/>
        <v>15000</v>
      </c>
      <c r="W1345" s="5">
        <v>0</v>
      </c>
      <c r="X1345" t="s">
        <v>716</v>
      </c>
    </row>
    <row r="1346" spans="1:24" x14ac:dyDescent="0.2">
      <c r="A1346" t="s">
        <v>0</v>
      </c>
      <c r="B1346" t="s">
        <v>1</v>
      </c>
      <c r="C1346" t="s">
        <v>695</v>
      </c>
      <c r="D1346" t="s">
        <v>696</v>
      </c>
      <c r="E1346" t="s">
        <v>697</v>
      </c>
      <c r="F1346" t="s">
        <v>704</v>
      </c>
      <c r="G1346" t="s">
        <v>705</v>
      </c>
      <c r="H1346" t="s">
        <v>180</v>
      </c>
      <c r="I1346" t="s">
        <v>709</v>
      </c>
      <c r="J1346" t="s">
        <v>121</v>
      </c>
      <c r="K1346" t="s">
        <v>130</v>
      </c>
      <c r="L1346" t="s">
        <v>44</v>
      </c>
      <c r="M1346" s="5">
        <v>2500</v>
      </c>
      <c r="N1346" s="5">
        <v>0</v>
      </c>
      <c r="O1346" s="5">
        <f t="shared" si="80"/>
        <v>2500</v>
      </c>
      <c r="P1346" s="5">
        <v>-2500</v>
      </c>
      <c r="Q1346" s="5">
        <f t="shared" si="81"/>
        <v>0</v>
      </c>
      <c r="R1346" s="5">
        <v>0</v>
      </c>
      <c r="S1346" s="5">
        <v>0</v>
      </c>
      <c r="T1346" s="5">
        <v>0</v>
      </c>
      <c r="U1346" s="5">
        <f t="shared" si="82"/>
        <v>2500</v>
      </c>
      <c r="V1346" s="5">
        <f t="shared" si="83"/>
        <v>2500</v>
      </c>
      <c r="W1346" s="5">
        <v>0</v>
      </c>
      <c r="X1346" t="s">
        <v>717</v>
      </c>
    </row>
    <row r="1347" spans="1:24" x14ac:dyDescent="0.2">
      <c r="A1347" t="s">
        <v>0</v>
      </c>
      <c r="B1347" t="s">
        <v>1</v>
      </c>
      <c r="C1347" t="s">
        <v>695</v>
      </c>
      <c r="D1347" t="s">
        <v>696</v>
      </c>
      <c r="E1347" t="s">
        <v>697</v>
      </c>
      <c r="F1347" t="s">
        <v>704</v>
      </c>
      <c r="G1347" t="s">
        <v>705</v>
      </c>
      <c r="H1347" t="s">
        <v>180</v>
      </c>
      <c r="I1347" t="s">
        <v>709</v>
      </c>
      <c r="J1347" t="s">
        <v>121</v>
      </c>
      <c r="K1347" t="s">
        <v>155</v>
      </c>
      <c r="L1347" t="s">
        <v>44</v>
      </c>
      <c r="M1347" s="5">
        <v>30000</v>
      </c>
      <c r="N1347" s="5">
        <v>0</v>
      </c>
      <c r="O1347" s="5">
        <f t="shared" ref="O1347:O1410" si="84">+M1347+N1347</f>
        <v>30000</v>
      </c>
      <c r="P1347" s="5">
        <v>-30000</v>
      </c>
      <c r="Q1347" s="5">
        <f t="shared" ref="Q1347:Q1410" si="85">+O1347+P1347</f>
        <v>0</v>
      </c>
      <c r="R1347" s="5">
        <v>0</v>
      </c>
      <c r="S1347" s="5">
        <v>0</v>
      </c>
      <c r="T1347" s="5">
        <v>0</v>
      </c>
      <c r="U1347" s="5">
        <f t="shared" ref="U1347:U1410" si="86">+O1347-S1347</f>
        <v>30000</v>
      </c>
      <c r="V1347" s="5">
        <f t="shared" ref="V1347:V1410" si="87">+O1347-T1347</f>
        <v>30000</v>
      </c>
      <c r="W1347" s="5">
        <v>0</v>
      </c>
      <c r="X1347" t="s">
        <v>718</v>
      </c>
    </row>
    <row r="1348" spans="1:24" x14ac:dyDescent="0.2">
      <c r="A1348" t="s">
        <v>0</v>
      </c>
      <c r="B1348" t="s">
        <v>1</v>
      </c>
      <c r="C1348" t="s">
        <v>695</v>
      </c>
      <c r="D1348" t="s">
        <v>696</v>
      </c>
      <c r="E1348" t="s">
        <v>697</v>
      </c>
      <c r="F1348" t="s">
        <v>704</v>
      </c>
      <c r="G1348" t="s">
        <v>705</v>
      </c>
      <c r="H1348" t="s">
        <v>180</v>
      </c>
      <c r="I1348" t="s">
        <v>709</v>
      </c>
      <c r="J1348" t="s">
        <v>121</v>
      </c>
      <c r="K1348" t="s">
        <v>342</v>
      </c>
      <c r="L1348" t="s">
        <v>44</v>
      </c>
      <c r="M1348" s="5">
        <v>25000</v>
      </c>
      <c r="N1348" s="5">
        <v>-5000</v>
      </c>
      <c r="O1348" s="5">
        <f t="shared" si="84"/>
        <v>20000</v>
      </c>
      <c r="P1348" s="5">
        <v>-20000</v>
      </c>
      <c r="Q1348" s="5">
        <f t="shared" si="85"/>
        <v>0</v>
      </c>
      <c r="R1348" s="5">
        <v>0</v>
      </c>
      <c r="S1348" s="5">
        <v>0</v>
      </c>
      <c r="T1348" s="5">
        <v>0</v>
      </c>
      <c r="U1348" s="5">
        <f t="shared" si="86"/>
        <v>20000</v>
      </c>
      <c r="V1348" s="5">
        <f t="shared" si="87"/>
        <v>20000</v>
      </c>
      <c r="W1348" s="5">
        <v>0</v>
      </c>
      <c r="X1348" t="s">
        <v>719</v>
      </c>
    </row>
    <row r="1349" spans="1:24" x14ac:dyDescent="0.2">
      <c r="A1349" t="s">
        <v>0</v>
      </c>
      <c r="B1349" t="s">
        <v>1</v>
      </c>
      <c r="C1349" t="s">
        <v>695</v>
      </c>
      <c r="D1349" t="s">
        <v>696</v>
      </c>
      <c r="E1349" t="s">
        <v>697</v>
      </c>
      <c r="F1349" t="s">
        <v>704</v>
      </c>
      <c r="G1349" t="s">
        <v>705</v>
      </c>
      <c r="H1349" t="s">
        <v>180</v>
      </c>
      <c r="I1349" t="s">
        <v>709</v>
      </c>
      <c r="J1349" t="s">
        <v>121</v>
      </c>
      <c r="K1349" t="s">
        <v>385</v>
      </c>
      <c r="L1349" t="s">
        <v>44</v>
      </c>
      <c r="M1349" s="5">
        <v>10200</v>
      </c>
      <c r="N1349" s="5">
        <v>-10200</v>
      </c>
      <c r="O1349" s="5">
        <f t="shared" si="84"/>
        <v>0</v>
      </c>
      <c r="P1349" s="5">
        <v>0</v>
      </c>
      <c r="Q1349" s="5">
        <f t="shared" si="85"/>
        <v>0</v>
      </c>
      <c r="R1349" s="5">
        <v>0</v>
      </c>
      <c r="S1349" s="5">
        <v>0</v>
      </c>
      <c r="T1349" s="5">
        <v>0</v>
      </c>
      <c r="U1349" s="5">
        <f t="shared" si="86"/>
        <v>0</v>
      </c>
      <c r="V1349" s="5">
        <f t="shared" si="87"/>
        <v>0</v>
      </c>
      <c r="W1349" s="5">
        <v>0</v>
      </c>
      <c r="X1349" t="s">
        <v>720</v>
      </c>
    </row>
    <row r="1350" spans="1:24" x14ac:dyDescent="0.2">
      <c r="A1350" t="s">
        <v>0</v>
      </c>
      <c r="B1350" t="s">
        <v>1</v>
      </c>
      <c r="C1350" t="s">
        <v>695</v>
      </c>
      <c r="D1350" t="s">
        <v>696</v>
      </c>
      <c r="E1350" t="s">
        <v>697</v>
      </c>
      <c r="F1350" t="s">
        <v>704</v>
      </c>
      <c r="G1350" t="s">
        <v>705</v>
      </c>
      <c r="H1350" t="s">
        <v>180</v>
      </c>
      <c r="I1350" t="s">
        <v>709</v>
      </c>
      <c r="J1350" t="s">
        <v>121</v>
      </c>
      <c r="K1350" t="s">
        <v>318</v>
      </c>
      <c r="L1350" t="s">
        <v>44</v>
      </c>
      <c r="M1350" s="5">
        <v>18650</v>
      </c>
      <c r="N1350" s="5">
        <v>0</v>
      </c>
      <c r="O1350" s="5">
        <f t="shared" si="84"/>
        <v>18650</v>
      </c>
      <c r="P1350" s="5">
        <v>-18650</v>
      </c>
      <c r="Q1350" s="5">
        <f t="shared" si="85"/>
        <v>0</v>
      </c>
      <c r="R1350" s="5">
        <v>0</v>
      </c>
      <c r="S1350" s="5">
        <v>0</v>
      </c>
      <c r="T1350" s="5">
        <v>0</v>
      </c>
      <c r="U1350" s="5">
        <f t="shared" si="86"/>
        <v>18650</v>
      </c>
      <c r="V1350" s="5">
        <f t="shared" si="87"/>
        <v>18650</v>
      </c>
      <c r="W1350" s="5">
        <v>0</v>
      </c>
      <c r="X1350" t="s">
        <v>721</v>
      </c>
    </row>
    <row r="1351" spans="1:24" x14ac:dyDescent="0.2">
      <c r="A1351" t="s">
        <v>0</v>
      </c>
      <c r="B1351" t="s">
        <v>1</v>
      </c>
      <c r="C1351" t="s">
        <v>695</v>
      </c>
      <c r="D1351" t="s">
        <v>696</v>
      </c>
      <c r="E1351" t="s">
        <v>697</v>
      </c>
      <c r="F1351" t="s">
        <v>704</v>
      </c>
      <c r="G1351" t="s">
        <v>705</v>
      </c>
      <c r="H1351" t="s">
        <v>180</v>
      </c>
      <c r="I1351" t="s">
        <v>709</v>
      </c>
      <c r="J1351" t="s">
        <v>121</v>
      </c>
      <c r="K1351" t="s">
        <v>722</v>
      </c>
      <c r="L1351" t="s">
        <v>44</v>
      </c>
      <c r="M1351" s="5">
        <v>7000</v>
      </c>
      <c r="N1351" s="5">
        <v>0</v>
      </c>
      <c r="O1351" s="5">
        <f t="shared" si="84"/>
        <v>7000</v>
      </c>
      <c r="P1351" s="5">
        <v>-7000</v>
      </c>
      <c r="Q1351" s="5">
        <f t="shared" si="85"/>
        <v>0</v>
      </c>
      <c r="R1351" s="5">
        <v>0</v>
      </c>
      <c r="S1351" s="5">
        <v>0</v>
      </c>
      <c r="T1351" s="5">
        <v>0</v>
      </c>
      <c r="U1351" s="5">
        <f t="shared" si="86"/>
        <v>7000</v>
      </c>
      <c r="V1351" s="5">
        <f t="shared" si="87"/>
        <v>7000</v>
      </c>
      <c r="W1351" s="5">
        <v>0</v>
      </c>
      <c r="X1351" t="s">
        <v>723</v>
      </c>
    </row>
    <row r="1352" spans="1:24" x14ac:dyDescent="0.2">
      <c r="A1352" t="s">
        <v>0</v>
      </c>
      <c r="B1352" t="s">
        <v>1</v>
      </c>
      <c r="C1352" t="s">
        <v>695</v>
      </c>
      <c r="D1352" t="s">
        <v>696</v>
      </c>
      <c r="E1352" t="s">
        <v>697</v>
      </c>
      <c r="F1352" t="s">
        <v>704</v>
      </c>
      <c r="G1352" t="s">
        <v>705</v>
      </c>
      <c r="H1352" t="s">
        <v>180</v>
      </c>
      <c r="I1352" t="s">
        <v>700</v>
      </c>
      <c r="J1352" t="s">
        <v>231</v>
      </c>
      <c r="K1352" t="s">
        <v>234</v>
      </c>
      <c r="L1352" t="s">
        <v>44</v>
      </c>
      <c r="M1352" s="5">
        <v>10000</v>
      </c>
      <c r="N1352" s="5">
        <v>0</v>
      </c>
      <c r="O1352" s="5">
        <f t="shared" si="84"/>
        <v>10000</v>
      </c>
      <c r="P1352" s="5">
        <v>-10000</v>
      </c>
      <c r="Q1352" s="5">
        <f t="shared" si="85"/>
        <v>0</v>
      </c>
      <c r="R1352" s="5">
        <v>0</v>
      </c>
      <c r="S1352" s="5">
        <v>0</v>
      </c>
      <c r="T1352" s="5">
        <v>0</v>
      </c>
      <c r="U1352" s="5">
        <f t="shared" si="86"/>
        <v>10000</v>
      </c>
      <c r="V1352" s="5">
        <f t="shared" si="87"/>
        <v>10000</v>
      </c>
      <c r="W1352" s="5">
        <v>0</v>
      </c>
      <c r="X1352" t="s">
        <v>724</v>
      </c>
    </row>
    <row r="1353" spans="1:24" x14ac:dyDescent="0.2">
      <c r="A1353" t="s">
        <v>0</v>
      </c>
      <c r="B1353" t="s">
        <v>1</v>
      </c>
      <c r="C1353" t="s">
        <v>695</v>
      </c>
      <c r="D1353" t="s">
        <v>696</v>
      </c>
      <c r="E1353" t="s">
        <v>697</v>
      </c>
      <c r="F1353" t="s">
        <v>704</v>
      </c>
      <c r="G1353" t="s">
        <v>705</v>
      </c>
      <c r="H1353" t="s">
        <v>180</v>
      </c>
      <c r="I1353" t="s">
        <v>709</v>
      </c>
      <c r="J1353" t="s">
        <v>231</v>
      </c>
      <c r="K1353" t="s">
        <v>236</v>
      </c>
      <c r="L1353" t="s">
        <v>44</v>
      </c>
      <c r="M1353" s="5">
        <v>15000</v>
      </c>
      <c r="N1353" s="5">
        <v>0</v>
      </c>
      <c r="O1353" s="5">
        <f t="shared" si="84"/>
        <v>15000</v>
      </c>
      <c r="P1353" s="5">
        <v>-15000</v>
      </c>
      <c r="Q1353" s="5">
        <f t="shared" si="85"/>
        <v>0</v>
      </c>
      <c r="R1353" s="5">
        <v>0</v>
      </c>
      <c r="S1353" s="5">
        <v>0</v>
      </c>
      <c r="T1353" s="5">
        <v>0</v>
      </c>
      <c r="U1353" s="5">
        <f t="shared" si="86"/>
        <v>15000</v>
      </c>
      <c r="V1353" s="5">
        <f t="shared" si="87"/>
        <v>15000</v>
      </c>
      <c r="W1353" s="5">
        <v>0</v>
      </c>
      <c r="X1353" t="s">
        <v>725</v>
      </c>
    </row>
    <row r="1354" spans="1:24" x14ac:dyDescent="0.2">
      <c r="A1354" t="s">
        <v>0</v>
      </c>
      <c r="B1354" t="s">
        <v>1</v>
      </c>
      <c r="C1354" t="s">
        <v>695</v>
      </c>
      <c r="D1354" t="s">
        <v>696</v>
      </c>
      <c r="E1354" t="s">
        <v>697</v>
      </c>
      <c r="F1354" t="s">
        <v>704</v>
      </c>
      <c r="G1354" t="s">
        <v>705</v>
      </c>
      <c r="H1354" t="s">
        <v>180</v>
      </c>
      <c r="I1354" t="s">
        <v>709</v>
      </c>
      <c r="J1354" t="s">
        <v>231</v>
      </c>
      <c r="K1354" t="s">
        <v>232</v>
      </c>
      <c r="L1354" t="s">
        <v>44</v>
      </c>
      <c r="M1354" s="5">
        <v>24070</v>
      </c>
      <c r="N1354" s="5">
        <v>-24070</v>
      </c>
      <c r="O1354" s="5">
        <f t="shared" si="84"/>
        <v>0</v>
      </c>
      <c r="P1354" s="5">
        <v>0</v>
      </c>
      <c r="Q1354" s="5">
        <f t="shared" si="85"/>
        <v>0</v>
      </c>
      <c r="R1354" s="5">
        <v>0</v>
      </c>
      <c r="S1354" s="5">
        <v>0</v>
      </c>
      <c r="T1354" s="5">
        <v>0</v>
      </c>
      <c r="U1354" s="5">
        <f t="shared" si="86"/>
        <v>0</v>
      </c>
      <c r="V1354" s="5">
        <f t="shared" si="87"/>
        <v>0</v>
      </c>
      <c r="W1354" s="5">
        <v>0</v>
      </c>
      <c r="X1354" t="s">
        <v>726</v>
      </c>
    </row>
    <row r="1355" spans="1:24" x14ac:dyDescent="0.2">
      <c r="A1355" t="s">
        <v>0</v>
      </c>
      <c r="B1355" t="s">
        <v>1</v>
      </c>
      <c r="C1355" t="s">
        <v>695</v>
      </c>
      <c r="D1355" t="s">
        <v>696</v>
      </c>
      <c r="E1355" t="s">
        <v>697</v>
      </c>
      <c r="F1355" t="s">
        <v>704</v>
      </c>
      <c r="G1355" t="s">
        <v>705</v>
      </c>
      <c r="H1355" t="s">
        <v>180</v>
      </c>
      <c r="I1355" t="s">
        <v>709</v>
      </c>
      <c r="J1355" t="s">
        <v>231</v>
      </c>
      <c r="K1355" t="s">
        <v>234</v>
      </c>
      <c r="L1355" t="s">
        <v>44</v>
      </c>
      <c r="M1355" s="5">
        <v>5000</v>
      </c>
      <c r="N1355" s="5">
        <v>0</v>
      </c>
      <c r="O1355" s="5">
        <f t="shared" si="84"/>
        <v>5000</v>
      </c>
      <c r="P1355" s="5">
        <v>-5000</v>
      </c>
      <c r="Q1355" s="5">
        <f t="shared" si="85"/>
        <v>0</v>
      </c>
      <c r="R1355" s="5">
        <v>0</v>
      </c>
      <c r="S1355" s="5">
        <v>0</v>
      </c>
      <c r="T1355" s="5">
        <v>0</v>
      </c>
      <c r="U1355" s="5">
        <f t="shared" si="86"/>
        <v>5000</v>
      </c>
      <c r="V1355" s="5">
        <f t="shared" si="87"/>
        <v>5000</v>
      </c>
      <c r="W1355" s="5">
        <v>0</v>
      </c>
      <c r="X1355" t="s">
        <v>724</v>
      </c>
    </row>
    <row r="1356" spans="1:24" x14ac:dyDescent="0.2">
      <c r="A1356" t="s">
        <v>0</v>
      </c>
      <c r="B1356" t="s">
        <v>1</v>
      </c>
      <c r="C1356" t="s">
        <v>695</v>
      </c>
      <c r="D1356" t="s">
        <v>727</v>
      </c>
      <c r="E1356" t="s">
        <v>728</v>
      </c>
      <c r="F1356" t="s">
        <v>729</v>
      </c>
      <c r="G1356" t="s">
        <v>730</v>
      </c>
      <c r="H1356" t="s">
        <v>7</v>
      </c>
      <c r="I1356" t="s">
        <v>8</v>
      </c>
      <c r="J1356" t="s">
        <v>9</v>
      </c>
      <c r="K1356" t="s">
        <v>10</v>
      </c>
      <c r="L1356" t="s">
        <v>11</v>
      </c>
      <c r="M1356" s="5">
        <v>211656</v>
      </c>
      <c r="N1356" s="5">
        <v>-175</v>
      </c>
      <c r="O1356" s="5">
        <f t="shared" si="84"/>
        <v>211481</v>
      </c>
      <c r="P1356" s="5">
        <v>-28231.63</v>
      </c>
      <c r="Q1356" s="5">
        <f t="shared" si="85"/>
        <v>183249.37</v>
      </c>
      <c r="R1356" s="5">
        <v>0</v>
      </c>
      <c r="S1356" s="5">
        <v>121168.99</v>
      </c>
      <c r="T1356" s="5">
        <v>121168.99</v>
      </c>
      <c r="U1356" s="5">
        <f t="shared" si="86"/>
        <v>90312.01</v>
      </c>
      <c r="V1356" s="5">
        <f t="shared" si="87"/>
        <v>90312.01</v>
      </c>
      <c r="W1356" s="5">
        <v>62080.38</v>
      </c>
      <c r="X1356" t="s">
        <v>731</v>
      </c>
    </row>
    <row r="1357" spans="1:24" x14ac:dyDescent="0.2">
      <c r="A1357" t="s">
        <v>0</v>
      </c>
      <c r="B1357" t="s">
        <v>1</v>
      </c>
      <c r="C1357" t="s">
        <v>695</v>
      </c>
      <c r="D1357" t="s">
        <v>727</v>
      </c>
      <c r="E1357" t="s">
        <v>728</v>
      </c>
      <c r="F1357" t="s">
        <v>729</v>
      </c>
      <c r="G1357" t="s">
        <v>730</v>
      </c>
      <c r="H1357" t="s">
        <v>7</v>
      </c>
      <c r="I1357" t="s">
        <v>8</v>
      </c>
      <c r="J1357" t="s">
        <v>9</v>
      </c>
      <c r="K1357" t="s">
        <v>13</v>
      </c>
      <c r="L1357" t="s">
        <v>11</v>
      </c>
      <c r="M1357" s="5">
        <v>16747.2</v>
      </c>
      <c r="N1357" s="5">
        <v>0</v>
      </c>
      <c r="O1357" s="5">
        <f t="shared" si="84"/>
        <v>16747.2</v>
      </c>
      <c r="P1357" s="5">
        <v>0</v>
      </c>
      <c r="Q1357" s="5">
        <f t="shared" si="85"/>
        <v>16747.2</v>
      </c>
      <c r="R1357" s="5">
        <v>0</v>
      </c>
      <c r="S1357" s="5">
        <v>11164.8</v>
      </c>
      <c r="T1357" s="5">
        <v>11164.8</v>
      </c>
      <c r="U1357" s="5">
        <f t="shared" si="86"/>
        <v>5582.4000000000015</v>
      </c>
      <c r="V1357" s="5">
        <f t="shared" si="87"/>
        <v>5582.4000000000015</v>
      </c>
      <c r="W1357" s="5">
        <v>5582.4</v>
      </c>
      <c r="X1357" t="s">
        <v>732</v>
      </c>
    </row>
    <row r="1358" spans="1:24" x14ac:dyDescent="0.2">
      <c r="A1358" t="s">
        <v>0</v>
      </c>
      <c r="B1358" t="s">
        <v>1</v>
      </c>
      <c r="C1358" t="s">
        <v>695</v>
      </c>
      <c r="D1358" t="s">
        <v>727</v>
      </c>
      <c r="E1358" t="s">
        <v>728</v>
      </c>
      <c r="F1358" t="s">
        <v>729</v>
      </c>
      <c r="G1358" t="s">
        <v>730</v>
      </c>
      <c r="H1358" t="s">
        <v>7</v>
      </c>
      <c r="I1358" t="s">
        <v>8</v>
      </c>
      <c r="J1358" t="s">
        <v>9</v>
      </c>
      <c r="K1358" t="s">
        <v>733</v>
      </c>
      <c r="L1358" t="s">
        <v>11</v>
      </c>
      <c r="M1358" s="5">
        <v>943105.56</v>
      </c>
      <c r="N1358" s="5">
        <v>-9613.25</v>
      </c>
      <c r="O1358" s="5">
        <f t="shared" si="84"/>
        <v>933492.31</v>
      </c>
      <c r="P1358" s="5">
        <v>-19741.95</v>
      </c>
      <c r="Q1358" s="5">
        <f t="shared" si="85"/>
        <v>913750.3600000001</v>
      </c>
      <c r="R1358" s="5">
        <v>0</v>
      </c>
      <c r="S1358" s="5">
        <v>604716.04</v>
      </c>
      <c r="T1358" s="5">
        <v>604716.04</v>
      </c>
      <c r="U1358" s="5">
        <f t="shared" si="86"/>
        <v>328776.27</v>
      </c>
      <c r="V1358" s="5">
        <f t="shared" si="87"/>
        <v>328776.27</v>
      </c>
      <c r="W1358" s="5">
        <v>309034.32</v>
      </c>
      <c r="X1358" t="s">
        <v>734</v>
      </c>
    </row>
    <row r="1359" spans="1:24" x14ac:dyDescent="0.2">
      <c r="A1359" t="s">
        <v>0</v>
      </c>
      <c r="B1359" t="s">
        <v>1</v>
      </c>
      <c r="C1359" t="s">
        <v>695</v>
      </c>
      <c r="D1359" t="s">
        <v>727</v>
      </c>
      <c r="E1359" t="s">
        <v>728</v>
      </c>
      <c r="F1359" t="s">
        <v>729</v>
      </c>
      <c r="G1359" t="s">
        <v>730</v>
      </c>
      <c r="H1359" t="s">
        <v>7</v>
      </c>
      <c r="I1359" t="s">
        <v>8</v>
      </c>
      <c r="J1359" t="s">
        <v>9</v>
      </c>
      <c r="K1359" t="s">
        <v>15</v>
      </c>
      <c r="L1359" t="s">
        <v>44</v>
      </c>
      <c r="M1359" s="5">
        <v>0</v>
      </c>
      <c r="N1359" s="5">
        <v>1634</v>
      </c>
      <c r="O1359" s="5">
        <f t="shared" si="84"/>
        <v>1634</v>
      </c>
      <c r="P1359" s="5">
        <v>0</v>
      </c>
      <c r="Q1359" s="5">
        <f t="shared" si="85"/>
        <v>1634</v>
      </c>
      <c r="R1359" s="5">
        <v>1634</v>
      </c>
      <c r="S1359" s="5">
        <v>0</v>
      </c>
      <c r="T1359" s="5">
        <v>0</v>
      </c>
      <c r="U1359" s="5">
        <f t="shared" si="86"/>
        <v>1634</v>
      </c>
      <c r="V1359" s="5">
        <f t="shared" si="87"/>
        <v>1634</v>
      </c>
      <c r="W1359" s="5">
        <v>0</v>
      </c>
      <c r="X1359" t="s">
        <v>735</v>
      </c>
    </row>
    <row r="1360" spans="1:24" x14ac:dyDescent="0.2">
      <c r="A1360" t="s">
        <v>0</v>
      </c>
      <c r="B1360" t="s">
        <v>1</v>
      </c>
      <c r="C1360" t="s">
        <v>695</v>
      </c>
      <c r="D1360" t="s">
        <v>727</v>
      </c>
      <c r="E1360" t="s">
        <v>728</v>
      </c>
      <c r="F1360" t="s">
        <v>729</v>
      </c>
      <c r="G1360" t="s">
        <v>730</v>
      </c>
      <c r="H1360" t="s">
        <v>7</v>
      </c>
      <c r="I1360" t="s">
        <v>8</v>
      </c>
      <c r="J1360" t="s">
        <v>9</v>
      </c>
      <c r="K1360" t="s">
        <v>15</v>
      </c>
      <c r="L1360" t="s">
        <v>11</v>
      </c>
      <c r="M1360" s="5">
        <v>97625.73</v>
      </c>
      <c r="N1360" s="5">
        <v>-800.78</v>
      </c>
      <c r="O1360" s="5">
        <f t="shared" si="84"/>
        <v>96824.95</v>
      </c>
      <c r="P1360" s="5">
        <v>0</v>
      </c>
      <c r="Q1360" s="5">
        <f t="shared" si="85"/>
        <v>96824.95</v>
      </c>
      <c r="R1360" s="5">
        <v>0</v>
      </c>
      <c r="S1360" s="5">
        <v>3405.92</v>
      </c>
      <c r="T1360" s="5">
        <v>3405.92</v>
      </c>
      <c r="U1360" s="5">
        <f t="shared" si="86"/>
        <v>93419.03</v>
      </c>
      <c r="V1360" s="5">
        <f t="shared" si="87"/>
        <v>93419.03</v>
      </c>
      <c r="W1360" s="5">
        <v>93419.03</v>
      </c>
      <c r="X1360" t="s">
        <v>735</v>
      </c>
    </row>
    <row r="1361" spans="1:24" x14ac:dyDescent="0.2">
      <c r="A1361" t="s">
        <v>0</v>
      </c>
      <c r="B1361" t="s">
        <v>1</v>
      </c>
      <c r="C1361" t="s">
        <v>695</v>
      </c>
      <c r="D1361" t="s">
        <v>727</v>
      </c>
      <c r="E1361" t="s">
        <v>728</v>
      </c>
      <c r="F1361" t="s">
        <v>729</v>
      </c>
      <c r="G1361" t="s">
        <v>730</v>
      </c>
      <c r="H1361" t="s">
        <v>7</v>
      </c>
      <c r="I1361" t="s">
        <v>8</v>
      </c>
      <c r="J1361" t="s">
        <v>9</v>
      </c>
      <c r="K1361" t="s">
        <v>17</v>
      </c>
      <c r="L1361" t="s">
        <v>44</v>
      </c>
      <c r="M1361" s="5">
        <v>0</v>
      </c>
      <c r="N1361" s="5">
        <v>800</v>
      </c>
      <c r="O1361" s="5">
        <f t="shared" si="84"/>
        <v>800</v>
      </c>
      <c r="P1361" s="5">
        <v>0</v>
      </c>
      <c r="Q1361" s="5">
        <f t="shared" si="85"/>
        <v>800</v>
      </c>
      <c r="R1361" s="5">
        <v>642.22</v>
      </c>
      <c r="S1361" s="5">
        <v>157.78</v>
      </c>
      <c r="T1361" s="5">
        <v>157.78</v>
      </c>
      <c r="U1361" s="5">
        <f t="shared" si="86"/>
        <v>642.22</v>
      </c>
      <c r="V1361" s="5">
        <f t="shared" si="87"/>
        <v>642.22</v>
      </c>
      <c r="W1361" s="5">
        <v>0</v>
      </c>
      <c r="X1361" t="s">
        <v>736</v>
      </c>
    </row>
    <row r="1362" spans="1:24" x14ac:dyDescent="0.2">
      <c r="A1362" t="s">
        <v>0</v>
      </c>
      <c r="B1362" t="s">
        <v>1</v>
      </c>
      <c r="C1362" t="s">
        <v>695</v>
      </c>
      <c r="D1362" t="s">
        <v>727</v>
      </c>
      <c r="E1362" t="s">
        <v>728</v>
      </c>
      <c r="F1362" t="s">
        <v>729</v>
      </c>
      <c r="G1362" t="s">
        <v>730</v>
      </c>
      <c r="H1362" t="s">
        <v>7</v>
      </c>
      <c r="I1362" t="s">
        <v>8</v>
      </c>
      <c r="J1362" t="s">
        <v>9</v>
      </c>
      <c r="K1362" t="s">
        <v>17</v>
      </c>
      <c r="L1362" t="s">
        <v>11</v>
      </c>
      <c r="M1362" s="5">
        <v>37741.26</v>
      </c>
      <c r="N1362" s="5">
        <v>15.76</v>
      </c>
      <c r="O1362" s="5">
        <f t="shared" si="84"/>
        <v>37757.020000000004</v>
      </c>
      <c r="P1362" s="5">
        <v>0</v>
      </c>
      <c r="Q1362" s="5">
        <f t="shared" si="85"/>
        <v>37757.020000000004</v>
      </c>
      <c r="R1362" s="5">
        <v>0</v>
      </c>
      <c r="S1362" s="5">
        <v>34802.25</v>
      </c>
      <c r="T1362" s="5">
        <v>34802.25</v>
      </c>
      <c r="U1362" s="5">
        <f t="shared" si="86"/>
        <v>2954.7700000000041</v>
      </c>
      <c r="V1362" s="5">
        <f t="shared" si="87"/>
        <v>2954.7700000000041</v>
      </c>
      <c r="W1362" s="5">
        <v>2954.77</v>
      </c>
      <c r="X1362" t="s">
        <v>736</v>
      </c>
    </row>
    <row r="1363" spans="1:24" x14ac:dyDescent="0.2">
      <c r="A1363" t="s">
        <v>0</v>
      </c>
      <c r="B1363" t="s">
        <v>1</v>
      </c>
      <c r="C1363" t="s">
        <v>695</v>
      </c>
      <c r="D1363" t="s">
        <v>727</v>
      </c>
      <c r="E1363" t="s">
        <v>728</v>
      </c>
      <c r="F1363" t="s">
        <v>729</v>
      </c>
      <c r="G1363" t="s">
        <v>730</v>
      </c>
      <c r="H1363" t="s">
        <v>7</v>
      </c>
      <c r="I1363" t="s">
        <v>8</v>
      </c>
      <c r="J1363" t="s">
        <v>9</v>
      </c>
      <c r="K1363" t="s">
        <v>19</v>
      </c>
      <c r="L1363" t="s">
        <v>11</v>
      </c>
      <c r="M1363" s="5">
        <v>264</v>
      </c>
      <c r="N1363" s="5">
        <v>0</v>
      </c>
      <c r="O1363" s="5">
        <f t="shared" si="84"/>
        <v>264</v>
      </c>
      <c r="P1363" s="5">
        <v>-120.53</v>
      </c>
      <c r="Q1363" s="5">
        <f t="shared" si="85"/>
        <v>143.47</v>
      </c>
      <c r="R1363" s="5">
        <v>0</v>
      </c>
      <c r="S1363" s="5">
        <v>83</v>
      </c>
      <c r="T1363" s="5">
        <v>83</v>
      </c>
      <c r="U1363" s="5">
        <f t="shared" si="86"/>
        <v>181</v>
      </c>
      <c r="V1363" s="5">
        <f t="shared" si="87"/>
        <v>181</v>
      </c>
      <c r="W1363" s="5">
        <v>60.47</v>
      </c>
      <c r="X1363" t="s">
        <v>737</v>
      </c>
    </row>
    <row r="1364" spans="1:24" x14ac:dyDescent="0.2">
      <c r="A1364" t="s">
        <v>0</v>
      </c>
      <c r="B1364" t="s">
        <v>1</v>
      </c>
      <c r="C1364" t="s">
        <v>695</v>
      </c>
      <c r="D1364" t="s">
        <v>727</v>
      </c>
      <c r="E1364" t="s">
        <v>728</v>
      </c>
      <c r="F1364" t="s">
        <v>729</v>
      </c>
      <c r="G1364" t="s">
        <v>730</v>
      </c>
      <c r="H1364" t="s">
        <v>7</v>
      </c>
      <c r="I1364" t="s">
        <v>8</v>
      </c>
      <c r="J1364" t="s">
        <v>9</v>
      </c>
      <c r="K1364" t="s">
        <v>21</v>
      </c>
      <c r="L1364" t="s">
        <v>11</v>
      </c>
      <c r="M1364" s="5">
        <v>2112</v>
      </c>
      <c r="N1364" s="5">
        <v>0</v>
      </c>
      <c r="O1364" s="5">
        <f t="shared" si="84"/>
        <v>2112</v>
      </c>
      <c r="P1364" s="5">
        <v>-964.23</v>
      </c>
      <c r="Q1364" s="5">
        <f t="shared" si="85"/>
        <v>1147.77</v>
      </c>
      <c r="R1364" s="5">
        <v>0</v>
      </c>
      <c r="S1364" s="5">
        <v>664</v>
      </c>
      <c r="T1364" s="5">
        <v>664</v>
      </c>
      <c r="U1364" s="5">
        <f t="shared" si="86"/>
        <v>1448</v>
      </c>
      <c r="V1364" s="5">
        <f t="shared" si="87"/>
        <v>1448</v>
      </c>
      <c r="W1364" s="5">
        <v>483.77</v>
      </c>
      <c r="X1364" t="s">
        <v>738</v>
      </c>
    </row>
    <row r="1365" spans="1:24" x14ac:dyDescent="0.2">
      <c r="A1365" t="s">
        <v>0</v>
      </c>
      <c r="B1365" t="s">
        <v>1</v>
      </c>
      <c r="C1365" t="s">
        <v>695</v>
      </c>
      <c r="D1365" t="s">
        <v>727</v>
      </c>
      <c r="E1365" t="s">
        <v>728</v>
      </c>
      <c r="F1365" t="s">
        <v>729</v>
      </c>
      <c r="G1365" t="s">
        <v>730</v>
      </c>
      <c r="H1365" t="s">
        <v>7</v>
      </c>
      <c r="I1365" t="s">
        <v>8</v>
      </c>
      <c r="J1365" t="s">
        <v>9</v>
      </c>
      <c r="K1365" t="s">
        <v>23</v>
      </c>
      <c r="L1365" t="s">
        <v>11</v>
      </c>
      <c r="M1365" s="5">
        <v>83.74</v>
      </c>
      <c r="N1365" s="5">
        <v>0</v>
      </c>
      <c r="O1365" s="5">
        <f t="shared" si="84"/>
        <v>83.74</v>
      </c>
      <c r="P1365" s="5">
        <v>-21.51</v>
      </c>
      <c r="Q1365" s="5">
        <f t="shared" si="85"/>
        <v>62.22999999999999</v>
      </c>
      <c r="R1365" s="5">
        <v>0</v>
      </c>
      <c r="S1365" s="5">
        <v>40</v>
      </c>
      <c r="T1365" s="5">
        <v>40</v>
      </c>
      <c r="U1365" s="5">
        <f t="shared" si="86"/>
        <v>43.739999999999995</v>
      </c>
      <c r="V1365" s="5">
        <f t="shared" si="87"/>
        <v>43.739999999999995</v>
      </c>
      <c r="W1365" s="5">
        <v>22.23</v>
      </c>
      <c r="X1365" t="s">
        <v>739</v>
      </c>
    </row>
    <row r="1366" spans="1:24" x14ac:dyDescent="0.2">
      <c r="A1366" t="s">
        <v>0</v>
      </c>
      <c r="B1366" t="s">
        <v>1</v>
      </c>
      <c r="C1366" t="s">
        <v>695</v>
      </c>
      <c r="D1366" t="s">
        <v>727</v>
      </c>
      <c r="E1366" t="s">
        <v>728</v>
      </c>
      <c r="F1366" t="s">
        <v>729</v>
      </c>
      <c r="G1366" t="s">
        <v>730</v>
      </c>
      <c r="H1366" t="s">
        <v>7</v>
      </c>
      <c r="I1366" t="s">
        <v>8</v>
      </c>
      <c r="J1366" t="s">
        <v>9</v>
      </c>
      <c r="K1366" t="s">
        <v>25</v>
      </c>
      <c r="L1366" t="s">
        <v>11</v>
      </c>
      <c r="M1366" s="5">
        <v>502.42</v>
      </c>
      <c r="N1366" s="5">
        <v>0</v>
      </c>
      <c r="O1366" s="5">
        <f t="shared" si="84"/>
        <v>502.42</v>
      </c>
      <c r="P1366" s="5">
        <v>0</v>
      </c>
      <c r="Q1366" s="5">
        <f t="shared" si="85"/>
        <v>502.42</v>
      </c>
      <c r="R1366" s="5">
        <v>0</v>
      </c>
      <c r="S1366" s="5">
        <v>367.2</v>
      </c>
      <c r="T1366" s="5">
        <v>367.2</v>
      </c>
      <c r="U1366" s="5">
        <f t="shared" si="86"/>
        <v>135.22000000000003</v>
      </c>
      <c r="V1366" s="5">
        <f t="shared" si="87"/>
        <v>135.22000000000003</v>
      </c>
      <c r="W1366" s="5">
        <v>135.22</v>
      </c>
      <c r="X1366" t="s">
        <v>740</v>
      </c>
    </row>
    <row r="1367" spans="1:24" x14ac:dyDescent="0.2">
      <c r="A1367" t="s">
        <v>0</v>
      </c>
      <c r="B1367" t="s">
        <v>1</v>
      </c>
      <c r="C1367" t="s">
        <v>695</v>
      </c>
      <c r="D1367" t="s">
        <v>727</v>
      </c>
      <c r="E1367" t="s">
        <v>728</v>
      </c>
      <c r="F1367" t="s">
        <v>729</v>
      </c>
      <c r="G1367" t="s">
        <v>730</v>
      </c>
      <c r="H1367" t="s">
        <v>7</v>
      </c>
      <c r="I1367" t="s">
        <v>8</v>
      </c>
      <c r="J1367" t="s">
        <v>9</v>
      </c>
      <c r="K1367" t="s">
        <v>27</v>
      </c>
      <c r="L1367" t="s">
        <v>11</v>
      </c>
      <c r="M1367" s="5">
        <v>2574.8200000000002</v>
      </c>
      <c r="N1367" s="5">
        <v>0</v>
      </c>
      <c r="O1367" s="5">
        <f t="shared" si="84"/>
        <v>2574.8200000000002</v>
      </c>
      <c r="P1367" s="5">
        <v>-1287.4100000000001</v>
      </c>
      <c r="Q1367" s="5">
        <f t="shared" si="85"/>
        <v>1287.4100000000001</v>
      </c>
      <c r="R1367" s="5">
        <v>0</v>
      </c>
      <c r="S1367" s="5">
        <v>0</v>
      </c>
      <c r="T1367" s="5">
        <v>0</v>
      </c>
      <c r="U1367" s="5">
        <f t="shared" si="86"/>
        <v>2574.8200000000002</v>
      </c>
      <c r="V1367" s="5">
        <f t="shared" si="87"/>
        <v>2574.8200000000002</v>
      </c>
      <c r="W1367" s="5">
        <v>1287.4100000000001</v>
      </c>
      <c r="X1367" t="s">
        <v>741</v>
      </c>
    </row>
    <row r="1368" spans="1:24" x14ac:dyDescent="0.2">
      <c r="A1368" t="s">
        <v>0</v>
      </c>
      <c r="B1368" t="s">
        <v>1</v>
      </c>
      <c r="C1368" t="s">
        <v>695</v>
      </c>
      <c r="D1368" t="s">
        <v>727</v>
      </c>
      <c r="E1368" t="s">
        <v>728</v>
      </c>
      <c r="F1368" t="s">
        <v>729</v>
      </c>
      <c r="G1368" t="s">
        <v>730</v>
      </c>
      <c r="H1368" t="s">
        <v>7</v>
      </c>
      <c r="I1368" t="s">
        <v>8</v>
      </c>
      <c r="J1368" t="s">
        <v>9</v>
      </c>
      <c r="K1368" t="s">
        <v>29</v>
      </c>
      <c r="L1368" t="s">
        <v>11</v>
      </c>
      <c r="M1368" s="5">
        <v>0</v>
      </c>
      <c r="N1368" s="5">
        <v>175</v>
      </c>
      <c r="O1368" s="5">
        <f t="shared" si="84"/>
        <v>175</v>
      </c>
      <c r="P1368" s="5">
        <v>135.79</v>
      </c>
      <c r="Q1368" s="5">
        <f t="shared" si="85"/>
        <v>310.78999999999996</v>
      </c>
      <c r="R1368" s="5">
        <v>0</v>
      </c>
      <c r="S1368" s="5">
        <v>174.04</v>
      </c>
      <c r="T1368" s="5">
        <v>174.04</v>
      </c>
      <c r="U1368" s="5">
        <f t="shared" si="86"/>
        <v>0.96000000000000796</v>
      </c>
      <c r="V1368" s="5">
        <f t="shared" si="87"/>
        <v>0.96000000000000796</v>
      </c>
      <c r="W1368" s="5">
        <v>136.75</v>
      </c>
      <c r="X1368" t="s">
        <v>742</v>
      </c>
    </row>
    <row r="1369" spans="1:24" x14ac:dyDescent="0.2">
      <c r="A1369" t="s">
        <v>0</v>
      </c>
      <c r="B1369" t="s">
        <v>1</v>
      </c>
      <c r="C1369" t="s">
        <v>695</v>
      </c>
      <c r="D1369" t="s">
        <v>727</v>
      </c>
      <c r="E1369" t="s">
        <v>728</v>
      </c>
      <c r="F1369" t="s">
        <v>729</v>
      </c>
      <c r="G1369" t="s">
        <v>730</v>
      </c>
      <c r="H1369" t="s">
        <v>7</v>
      </c>
      <c r="I1369" t="s">
        <v>8</v>
      </c>
      <c r="J1369" t="s">
        <v>9</v>
      </c>
      <c r="K1369" t="s">
        <v>265</v>
      </c>
      <c r="L1369" t="s">
        <v>44</v>
      </c>
      <c r="M1369" s="5">
        <v>0</v>
      </c>
      <c r="N1369" s="5">
        <v>19608</v>
      </c>
      <c r="O1369" s="5">
        <f t="shared" si="84"/>
        <v>19608</v>
      </c>
      <c r="P1369" s="5">
        <v>0</v>
      </c>
      <c r="Q1369" s="5">
        <f t="shared" si="85"/>
        <v>19608</v>
      </c>
      <c r="R1369" s="5">
        <v>14923.87</v>
      </c>
      <c r="S1369" s="5">
        <v>4684.13</v>
      </c>
      <c r="T1369" s="5">
        <v>4684.13</v>
      </c>
      <c r="U1369" s="5">
        <f t="shared" si="86"/>
        <v>14923.869999999999</v>
      </c>
      <c r="V1369" s="5">
        <f t="shared" si="87"/>
        <v>14923.869999999999</v>
      </c>
      <c r="W1369" s="5">
        <v>0</v>
      </c>
      <c r="X1369" t="s">
        <v>743</v>
      </c>
    </row>
    <row r="1370" spans="1:24" x14ac:dyDescent="0.2">
      <c r="A1370" t="s">
        <v>0</v>
      </c>
      <c r="B1370" t="s">
        <v>1</v>
      </c>
      <c r="C1370" t="s">
        <v>695</v>
      </c>
      <c r="D1370" t="s">
        <v>727</v>
      </c>
      <c r="E1370" t="s">
        <v>728</v>
      </c>
      <c r="F1370" t="s">
        <v>729</v>
      </c>
      <c r="G1370" t="s">
        <v>730</v>
      </c>
      <c r="H1370" t="s">
        <v>7</v>
      </c>
      <c r="I1370" t="s">
        <v>8</v>
      </c>
      <c r="J1370" t="s">
        <v>9</v>
      </c>
      <c r="K1370" t="s">
        <v>31</v>
      </c>
      <c r="L1370" t="s">
        <v>11</v>
      </c>
      <c r="M1370" s="5">
        <v>1176.28</v>
      </c>
      <c r="N1370" s="5">
        <v>0</v>
      </c>
      <c r="O1370" s="5">
        <f t="shared" si="84"/>
        <v>1176.28</v>
      </c>
      <c r="P1370" s="5">
        <v>-588.14</v>
      </c>
      <c r="Q1370" s="5">
        <f t="shared" si="85"/>
        <v>588.14</v>
      </c>
      <c r="R1370" s="5">
        <v>0</v>
      </c>
      <c r="S1370" s="5">
        <v>0</v>
      </c>
      <c r="T1370" s="5">
        <v>0</v>
      </c>
      <c r="U1370" s="5">
        <f t="shared" si="86"/>
        <v>1176.28</v>
      </c>
      <c r="V1370" s="5">
        <f t="shared" si="87"/>
        <v>1176.28</v>
      </c>
      <c r="W1370" s="5">
        <v>588.14</v>
      </c>
      <c r="X1370" t="s">
        <v>744</v>
      </c>
    </row>
    <row r="1371" spans="1:24" x14ac:dyDescent="0.2">
      <c r="A1371" t="s">
        <v>0</v>
      </c>
      <c r="B1371" t="s">
        <v>1</v>
      </c>
      <c r="C1371" t="s">
        <v>695</v>
      </c>
      <c r="D1371" t="s">
        <v>727</v>
      </c>
      <c r="E1371" t="s">
        <v>728</v>
      </c>
      <c r="F1371" t="s">
        <v>729</v>
      </c>
      <c r="G1371" t="s">
        <v>730</v>
      </c>
      <c r="H1371" t="s">
        <v>7</v>
      </c>
      <c r="I1371" t="s">
        <v>8</v>
      </c>
      <c r="J1371" t="s">
        <v>9</v>
      </c>
      <c r="K1371" t="s">
        <v>33</v>
      </c>
      <c r="L1371" t="s">
        <v>11</v>
      </c>
      <c r="M1371" s="5">
        <v>2352.56</v>
      </c>
      <c r="N1371" s="5">
        <v>0</v>
      </c>
      <c r="O1371" s="5">
        <f t="shared" si="84"/>
        <v>2352.56</v>
      </c>
      <c r="P1371" s="5">
        <v>-1176.28</v>
      </c>
      <c r="Q1371" s="5">
        <f t="shared" si="85"/>
        <v>1176.28</v>
      </c>
      <c r="R1371" s="5">
        <v>0</v>
      </c>
      <c r="S1371" s="5">
        <v>0</v>
      </c>
      <c r="T1371" s="5">
        <v>0</v>
      </c>
      <c r="U1371" s="5">
        <f t="shared" si="86"/>
        <v>2352.56</v>
      </c>
      <c r="V1371" s="5">
        <f t="shared" si="87"/>
        <v>2352.56</v>
      </c>
      <c r="W1371" s="5">
        <v>1176.28</v>
      </c>
      <c r="X1371" t="s">
        <v>745</v>
      </c>
    </row>
    <row r="1372" spans="1:24" x14ac:dyDescent="0.2">
      <c r="A1372" t="s">
        <v>0</v>
      </c>
      <c r="B1372" t="s">
        <v>1</v>
      </c>
      <c r="C1372" t="s">
        <v>695</v>
      </c>
      <c r="D1372" t="s">
        <v>727</v>
      </c>
      <c r="E1372" t="s">
        <v>728</v>
      </c>
      <c r="F1372" t="s">
        <v>729</v>
      </c>
      <c r="G1372" t="s">
        <v>730</v>
      </c>
      <c r="H1372" t="s">
        <v>7</v>
      </c>
      <c r="I1372" t="s">
        <v>8</v>
      </c>
      <c r="J1372" t="s">
        <v>9</v>
      </c>
      <c r="K1372" t="s">
        <v>35</v>
      </c>
      <c r="L1372" t="s">
        <v>11</v>
      </c>
      <c r="M1372" s="5">
        <v>133965.54</v>
      </c>
      <c r="N1372" s="5">
        <v>-1071.4000000000001</v>
      </c>
      <c r="O1372" s="5">
        <f t="shared" si="84"/>
        <v>132894.14000000001</v>
      </c>
      <c r="P1372" s="5">
        <v>-5784.88</v>
      </c>
      <c r="Q1372" s="5">
        <f t="shared" si="85"/>
        <v>127109.26000000001</v>
      </c>
      <c r="R1372" s="5">
        <v>0</v>
      </c>
      <c r="S1372" s="5">
        <v>84098.61</v>
      </c>
      <c r="T1372" s="5">
        <v>84098.61</v>
      </c>
      <c r="U1372" s="5">
        <f t="shared" si="86"/>
        <v>48795.530000000013</v>
      </c>
      <c r="V1372" s="5">
        <f t="shared" si="87"/>
        <v>48795.530000000013</v>
      </c>
      <c r="W1372" s="5">
        <v>43010.65</v>
      </c>
      <c r="X1372" t="s">
        <v>746</v>
      </c>
    </row>
    <row r="1373" spans="1:24" x14ac:dyDescent="0.2">
      <c r="A1373" t="s">
        <v>0</v>
      </c>
      <c r="B1373" t="s">
        <v>1</v>
      </c>
      <c r="C1373" t="s">
        <v>695</v>
      </c>
      <c r="D1373" t="s">
        <v>727</v>
      </c>
      <c r="E1373" t="s">
        <v>728</v>
      </c>
      <c r="F1373" t="s">
        <v>729</v>
      </c>
      <c r="G1373" t="s">
        <v>730</v>
      </c>
      <c r="H1373" t="s">
        <v>7</v>
      </c>
      <c r="I1373" t="s">
        <v>8</v>
      </c>
      <c r="J1373" t="s">
        <v>9</v>
      </c>
      <c r="K1373" t="s">
        <v>35</v>
      </c>
      <c r="L1373" t="s">
        <v>44</v>
      </c>
      <c r="M1373" s="5">
        <v>0</v>
      </c>
      <c r="N1373" s="5">
        <v>2480.41</v>
      </c>
      <c r="O1373" s="5">
        <f t="shared" si="84"/>
        <v>2480.41</v>
      </c>
      <c r="P1373" s="5">
        <v>0</v>
      </c>
      <c r="Q1373" s="5">
        <f t="shared" si="85"/>
        <v>2480.41</v>
      </c>
      <c r="R1373" s="5">
        <v>1958.11</v>
      </c>
      <c r="S1373" s="5">
        <v>522.29999999999995</v>
      </c>
      <c r="T1373" s="5">
        <v>522.29999999999995</v>
      </c>
      <c r="U1373" s="5">
        <f t="shared" si="86"/>
        <v>1958.11</v>
      </c>
      <c r="V1373" s="5">
        <f t="shared" si="87"/>
        <v>1958.11</v>
      </c>
      <c r="W1373" s="5">
        <v>0</v>
      </c>
      <c r="X1373" t="s">
        <v>746</v>
      </c>
    </row>
    <row r="1374" spans="1:24" x14ac:dyDescent="0.2">
      <c r="A1374" t="s">
        <v>0</v>
      </c>
      <c r="B1374" t="s">
        <v>1</v>
      </c>
      <c r="C1374" t="s">
        <v>695</v>
      </c>
      <c r="D1374" t="s">
        <v>727</v>
      </c>
      <c r="E1374" t="s">
        <v>728</v>
      </c>
      <c r="F1374" t="s">
        <v>729</v>
      </c>
      <c r="G1374" t="s">
        <v>730</v>
      </c>
      <c r="H1374" t="s">
        <v>7</v>
      </c>
      <c r="I1374" t="s">
        <v>8</v>
      </c>
      <c r="J1374" t="s">
        <v>9</v>
      </c>
      <c r="K1374" t="s">
        <v>37</v>
      </c>
      <c r="L1374" t="s">
        <v>11</v>
      </c>
      <c r="M1374" s="5">
        <v>97625.73</v>
      </c>
      <c r="N1374" s="5">
        <v>-800.78</v>
      </c>
      <c r="O1374" s="5">
        <f t="shared" si="84"/>
        <v>96824.95</v>
      </c>
      <c r="P1374" s="5">
        <v>-6724.92</v>
      </c>
      <c r="Q1374" s="5">
        <f t="shared" si="85"/>
        <v>90100.03</v>
      </c>
      <c r="R1374" s="5">
        <v>0</v>
      </c>
      <c r="S1374" s="5">
        <v>60067.01</v>
      </c>
      <c r="T1374" s="5">
        <v>60067.01</v>
      </c>
      <c r="U1374" s="5">
        <f t="shared" si="86"/>
        <v>36757.939999999995</v>
      </c>
      <c r="V1374" s="5">
        <f t="shared" si="87"/>
        <v>36757.939999999995</v>
      </c>
      <c r="W1374" s="5">
        <v>30033.02</v>
      </c>
      <c r="X1374" t="s">
        <v>747</v>
      </c>
    </row>
    <row r="1375" spans="1:24" x14ac:dyDescent="0.2">
      <c r="A1375" t="s">
        <v>0</v>
      </c>
      <c r="B1375" t="s">
        <v>1</v>
      </c>
      <c r="C1375" t="s">
        <v>695</v>
      </c>
      <c r="D1375" t="s">
        <v>727</v>
      </c>
      <c r="E1375" t="s">
        <v>728</v>
      </c>
      <c r="F1375" t="s">
        <v>729</v>
      </c>
      <c r="G1375" t="s">
        <v>730</v>
      </c>
      <c r="H1375" t="s">
        <v>7</v>
      </c>
      <c r="I1375" t="s">
        <v>8</v>
      </c>
      <c r="J1375" t="s">
        <v>9</v>
      </c>
      <c r="K1375" t="s">
        <v>37</v>
      </c>
      <c r="L1375" t="s">
        <v>44</v>
      </c>
      <c r="M1375" s="5">
        <v>0</v>
      </c>
      <c r="N1375" s="5">
        <v>1634</v>
      </c>
      <c r="O1375" s="5">
        <f t="shared" si="84"/>
        <v>1634</v>
      </c>
      <c r="P1375" s="5">
        <v>0</v>
      </c>
      <c r="Q1375" s="5">
        <f t="shared" si="85"/>
        <v>1634</v>
      </c>
      <c r="R1375" s="5">
        <v>1634</v>
      </c>
      <c r="S1375" s="5">
        <v>0</v>
      </c>
      <c r="T1375" s="5">
        <v>0</v>
      </c>
      <c r="U1375" s="5">
        <f t="shared" si="86"/>
        <v>1634</v>
      </c>
      <c r="V1375" s="5">
        <f t="shared" si="87"/>
        <v>1634</v>
      </c>
      <c r="W1375" s="5">
        <v>0</v>
      </c>
      <c r="X1375" t="s">
        <v>747</v>
      </c>
    </row>
    <row r="1376" spans="1:24" x14ac:dyDescent="0.2">
      <c r="A1376" t="s">
        <v>0</v>
      </c>
      <c r="B1376" t="s">
        <v>1</v>
      </c>
      <c r="C1376" t="s">
        <v>695</v>
      </c>
      <c r="D1376" t="s">
        <v>727</v>
      </c>
      <c r="E1376" t="s">
        <v>728</v>
      </c>
      <c r="F1376" t="s">
        <v>729</v>
      </c>
      <c r="G1376" t="s">
        <v>730</v>
      </c>
      <c r="H1376" t="s">
        <v>7</v>
      </c>
      <c r="I1376" t="s">
        <v>8</v>
      </c>
      <c r="J1376" t="s">
        <v>9</v>
      </c>
      <c r="K1376" t="s">
        <v>39</v>
      </c>
      <c r="L1376" t="s">
        <v>11</v>
      </c>
      <c r="M1376" s="5">
        <v>7649.22</v>
      </c>
      <c r="N1376" s="5">
        <v>0</v>
      </c>
      <c r="O1376" s="5">
        <f t="shared" si="84"/>
        <v>7649.22</v>
      </c>
      <c r="P1376" s="5">
        <v>0</v>
      </c>
      <c r="Q1376" s="5">
        <f t="shared" si="85"/>
        <v>7649.22</v>
      </c>
      <c r="R1376" s="5">
        <v>0</v>
      </c>
      <c r="S1376" s="5">
        <v>1119.27</v>
      </c>
      <c r="T1376" s="5">
        <v>1119.27</v>
      </c>
      <c r="U1376" s="5">
        <f t="shared" si="86"/>
        <v>6529.9500000000007</v>
      </c>
      <c r="V1376" s="5">
        <f t="shared" si="87"/>
        <v>6529.9500000000007</v>
      </c>
      <c r="W1376" s="5">
        <v>6529.95</v>
      </c>
      <c r="X1376" t="s">
        <v>748</v>
      </c>
    </row>
    <row r="1377" spans="1:24" x14ac:dyDescent="0.2">
      <c r="A1377" t="s">
        <v>0</v>
      </c>
      <c r="B1377" t="s">
        <v>1</v>
      </c>
      <c r="C1377" t="s">
        <v>695</v>
      </c>
      <c r="D1377" t="s">
        <v>727</v>
      </c>
      <c r="E1377" t="s">
        <v>728</v>
      </c>
      <c r="F1377" t="s">
        <v>729</v>
      </c>
      <c r="G1377" t="s">
        <v>730</v>
      </c>
      <c r="H1377" t="s">
        <v>7</v>
      </c>
      <c r="I1377" t="s">
        <v>41</v>
      </c>
      <c r="J1377" t="s">
        <v>42</v>
      </c>
      <c r="K1377" t="s">
        <v>43</v>
      </c>
      <c r="L1377" t="s">
        <v>44</v>
      </c>
      <c r="M1377" s="5">
        <v>15000</v>
      </c>
      <c r="N1377" s="5">
        <v>0</v>
      </c>
      <c r="O1377" s="5">
        <f t="shared" si="84"/>
        <v>15000</v>
      </c>
      <c r="P1377" s="5">
        <v>0</v>
      </c>
      <c r="Q1377" s="5">
        <f t="shared" si="85"/>
        <v>15000</v>
      </c>
      <c r="R1377" s="5">
        <v>0</v>
      </c>
      <c r="S1377" s="5">
        <v>15000</v>
      </c>
      <c r="T1377" s="5">
        <v>4718.78</v>
      </c>
      <c r="U1377" s="5">
        <f t="shared" si="86"/>
        <v>0</v>
      </c>
      <c r="V1377" s="5">
        <f t="shared" si="87"/>
        <v>10281.220000000001</v>
      </c>
      <c r="W1377" s="5">
        <v>0</v>
      </c>
      <c r="X1377" t="s">
        <v>749</v>
      </c>
    </row>
    <row r="1378" spans="1:24" x14ac:dyDescent="0.2">
      <c r="A1378" t="s">
        <v>0</v>
      </c>
      <c r="B1378" t="s">
        <v>1</v>
      </c>
      <c r="C1378" t="s">
        <v>695</v>
      </c>
      <c r="D1378" t="s">
        <v>727</v>
      </c>
      <c r="E1378" t="s">
        <v>728</v>
      </c>
      <c r="F1378" t="s">
        <v>729</v>
      </c>
      <c r="G1378" t="s">
        <v>730</v>
      </c>
      <c r="H1378" t="s">
        <v>7</v>
      </c>
      <c r="I1378" t="s">
        <v>41</v>
      </c>
      <c r="J1378" t="s">
        <v>42</v>
      </c>
      <c r="K1378" t="s">
        <v>46</v>
      </c>
      <c r="L1378" t="s">
        <v>44</v>
      </c>
      <c r="M1378" s="5">
        <v>28000</v>
      </c>
      <c r="N1378" s="5">
        <v>0</v>
      </c>
      <c r="O1378" s="5">
        <f t="shared" si="84"/>
        <v>28000</v>
      </c>
      <c r="P1378" s="5">
        <v>0</v>
      </c>
      <c r="Q1378" s="5">
        <f t="shared" si="85"/>
        <v>28000</v>
      </c>
      <c r="R1378" s="5">
        <v>0</v>
      </c>
      <c r="S1378" s="5">
        <v>28000</v>
      </c>
      <c r="T1378" s="5">
        <v>10855.41</v>
      </c>
      <c r="U1378" s="5">
        <f t="shared" si="86"/>
        <v>0</v>
      </c>
      <c r="V1378" s="5">
        <f t="shared" si="87"/>
        <v>17144.59</v>
      </c>
      <c r="W1378" s="5">
        <v>0</v>
      </c>
      <c r="X1378" t="s">
        <v>750</v>
      </c>
    </row>
    <row r="1379" spans="1:24" x14ac:dyDescent="0.2">
      <c r="A1379" t="s">
        <v>0</v>
      </c>
      <c r="B1379" t="s">
        <v>1</v>
      </c>
      <c r="C1379" t="s">
        <v>695</v>
      </c>
      <c r="D1379" t="s">
        <v>727</v>
      </c>
      <c r="E1379" t="s">
        <v>728</v>
      </c>
      <c r="F1379" t="s">
        <v>729</v>
      </c>
      <c r="G1379" t="s">
        <v>730</v>
      </c>
      <c r="H1379" t="s">
        <v>7</v>
      </c>
      <c r="I1379" t="s">
        <v>41</v>
      </c>
      <c r="J1379" t="s">
        <v>42</v>
      </c>
      <c r="K1379" t="s">
        <v>48</v>
      </c>
      <c r="L1379" t="s">
        <v>44</v>
      </c>
      <c r="M1379" s="5">
        <v>20000</v>
      </c>
      <c r="N1379" s="5">
        <v>0</v>
      </c>
      <c r="O1379" s="5">
        <f t="shared" si="84"/>
        <v>20000</v>
      </c>
      <c r="P1379" s="5">
        <v>0</v>
      </c>
      <c r="Q1379" s="5">
        <f t="shared" si="85"/>
        <v>20000</v>
      </c>
      <c r="R1379" s="5">
        <v>0</v>
      </c>
      <c r="S1379" s="5">
        <v>20000</v>
      </c>
      <c r="T1379" s="5">
        <v>10610.77</v>
      </c>
      <c r="U1379" s="5">
        <f t="shared" si="86"/>
        <v>0</v>
      </c>
      <c r="V1379" s="5">
        <f t="shared" si="87"/>
        <v>9389.23</v>
      </c>
      <c r="W1379" s="5">
        <v>0</v>
      </c>
      <c r="X1379" t="s">
        <v>751</v>
      </c>
    </row>
    <row r="1380" spans="1:24" x14ac:dyDescent="0.2">
      <c r="A1380" t="s">
        <v>0</v>
      </c>
      <c r="B1380" t="s">
        <v>1</v>
      </c>
      <c r="C1380" t="s">
        <v>695</v>
      </c>
      <c r="D1380" t="s">
        <v>727</v>
      </c>
      <c r="E1380" t="s">
        <v>728</v>
      </c>
      <c r="F1380" t="s">
        <v>729</v>
      </c>
      <c r="G1380" t="s">
        <v>730</v>
      </c>
      <c r="H1380" t="s">
        <v>7</v>
      </c>
      <c r="I1380" t="s">
        <v>41</v>
      </c>
      <c r="J1380" t="s">
        <v>42</v>
      </c>
      <c r="K1380" t="s">
        <v>52</v>
      </c>
      <c r="L1380" t="s">
        <v>44</v>
      </c>
      <c r="M1380" s="5">
        <v>2000</v>
      </c>
      <c r="N1380" s="5">
        <v>0</v>
      </c>
      <c r="O1380" s="5">
        <f t="shared" si="84"/>
        <v>2000</v>
      </c>
      <c r="P1380" s="5">
        <v>0</v>
      </c>
      <c r="Q1380" s="5">
        <f t="shared" si="85"/>
        <v>2000</v>
      </c>
      <c r="R1380" s="5">
        <v>0</v>
      </c>
      <c r="S1380" s="5">
        <v>0</v>
      </c>
      <c r="T1380" s="5">
        <v>0</v>
      </c>
      <c r="U1380" s="5">
        <f t="shared" si="86"/>
        <v>2000</v>
      </c>
      <c r="V1380" s="5">
        <f t="shared" si="87"/>
        <v>2000</v>
      </c>
      <c r="W1380" s="5">
        <v>2000</v>
      </c>
      <c r="X1380" t="s">
        <v>752</v>
      </c>
    </row>
    <row r="1381" spans="1:24" x14ac:dyDescent="0.2">
      <c r="A1381" t="s">
        <v>0</v>
      </c>
      <c r="B1381" t="s">
        <v>1</v>
      </c>
      <c r="C1381" t="s">
        <v>695</v>
      </c>
      <c r="D1381" t="s">
        <v>727</v>
      </c>
      <c r="E1381" t="s">
        <v>728</v>
      </c>
      <c r="F1381" t="s">
        <v>729</v>
      </c>
      <c r="G1381" t="s">
        <v>730</v>
      </c>
      <c r="H1381" t="s">
        <v>7</v>
      </c>
      <c r="I1381" t="s">
        <v>41</v>
      </c>
      <c r="J1381" t="s">
        <v>42</v>
      </c>
      <c r="K1381" t="s">
        <v>54</v>
      </c>
      <c r="L1381" t="s">
        <v>44</v>
      </c>
      <c r="M1381" s="5">
        <v>7000</v>
      </c>
      <c r="N1381" s="5">
        <v>0</v>
      </c>
      <c r="O1381" s="5">
        <f t="shared" si="84"/>
        <v>7000</v>
      </c>
      <c r="P1381" s="5">
        <v>-2800</v>
      </c>
      <c r="Q1381" s="5">
        <f t="shared" si="85"/>
        <v>4200</v>
      </c>
      <c r="R1381" s="5">
        <v>0</v>
      </c>
      <c r="S1381" s="5">
        <v>0</v>
      </c>
      <c r="T1381" s="5">
        <v>0</v>
      </c>
      <c r="U1381" s="5">
        <f t="shared" si="86"/>
        <v>7000</v>
      </c>
      <c r="V1381" s="5">
        <f t="shared" si="87"/>
        <v>7000</v>
      </c>
      <c r="W1381" s="5">
        <v>4200</v>
      </c>
      <c r="X1381" t="s">
        <v>753</v>
      </c>
    </row>
    <row r="1382" spans="1:24" x14ac:dyDescent="0.2">
      <c r="A1382" t="s">
        <v>0</v>
      </c>
      <c r="B1382" t="s">
        <v>1</v>
      </c>
      <c r="C1382" t="s">
        <v>695</v>
      </c>
      <c r="D1382" t="s">
        <v>727</v>
      </c>
      <c r="E1382" t="s">
        <v>728</v>
      </c>
      <c r="F1382" t="s">
        <v>729</v>
      </c>
      <c r="G1382" t="s">
        <v>730</v>
      </c>
      <c r="H1382" t="s">
        <v>7</v>
      </c>
      <c r="I1382" t="s">
        <v>41</v>
      </c>
      <c r="J1382" t="s">
        <v>42</v>
      </c>
      <c r="K1382" t="s">
        <v>612</v>
      </c>
      <c r="L1382" t="s">
        <v>44</v>
      </c>
      <c r="M1382" s="5">
        <v>8000</v>
      </c>
      <c r="N1382" s="5">
        <v>0</v>
      </c>
      <c r="O1382" s="5">
        <f t="shared" si="84"/>
        <v>8000</v>
      </c>
      <c r="P1382" s="5">
        <v>-3200</v>
      </c>
      <c r="Q1382" s="5">
        <f t="shared" si="85"/>
        <v>4800</v>
      </c>
      <c r="R1382" s="5">
        <v>0</v>
      </c>
      <c r="S1382" s="5">
        <v>0</v>
      </c>
      <c r="T1382" s="5">
        <v>0</v>
      </c>
      <c r="U1382" s="5">
        <f t="shared" si="86"/>
        <v>8000</v>
      </c>
      <c r="V1382" s="5">
        <f t="shared" si="87"/>
        <v>8000</v>
      </c>
      <c r="W1382" s="5">
        <v>4800</v>
      </c>
      <c r="X1382" t="s">
        <v>754</v>
      </c>
    </row>
    <row r="1383" spans="1:24" x14ac:dyDescent="0.2">
      <c r="A1383" t="s">
        <v>0</v>
      </c>
      <c r="B1383" t="s">
        <v>1</v>
      </c>
      <c r="C1383" t="s">
        <v>695</v>
      </c>
      <c r="D1383" t="s">
        <v>727</v>
      </c>
      <c r="E1383" t="s">
        <v>728</v>
      </c>
      <c r="F1383" t="s">
        <v>729</v>
      </c>
      <c r="G1383" t="s">
        <v>730</v>
      </c>
      <c r="H1383" t="s">
        <v>7</v>
      </c>
      <c r="I1383" t="s">
        <v>41</v>
      </c>
      <c r="J1383" t="s">
        <v>42</v>
      </c>
      <c r="K1383" t="s">
        <v>56</v>
      </c>
      <c r="L1383" t="s">
        <v>44</v>
      </c>
      <c r="M1383" s="5">
        <v>105000</v>
      </c>
      <c r="N1383" s="5">
        <v>-17800</v>
      </c>
      <c r="O1383" s="5">
        <f t="shared" si="84"/>
        <v>87200</v>
      </c>
      <c r="P1383" s="5">
        <v>-7104.9</v>
      </c>
      <c r="Q1383" s="5">
        <f t="shared" si="85"/>
        <v>80095.100000000006</v>
      </c>
      <c r="R1383" s="5">
        <v>0</v>
      </c>
      <c r="S1383" s="5">
        <v>69437.759999999995</v>
      </c>
      <c r="T1383" s="5">
        <v>46291.839999999997</v>
      </c>
      <c r="U1383" s="5">
        <f t="shared" si="86"/>
        <v>17762.240000000005</v>
      </c>
      <c r="V1383" s="5">
        <f t="shared" si="87"/>
        <v>40908.160000000003</v>
      </c>
      <c r="W1383" s="5">
        <v>10657.34</v>
      </c>
      <c r="X1383" t="s">
        <v>755</v>
      </c>
    </row>
    <row r="1384" spans="1:24" x14ac:dyDescent="0.2">
      <c r="A1384" t="s">
        <v>0</v>
      </c>
      <c r="B1384" t="s">
        <v>1</v>
      </c>
      <c r="C1384" t="s">
        <v>695</v>
      </c>
      <c r="D1384" t="s">
        <v>727</v>
      </c>
      <c r="E1384" t="s">
        <v>728</v>
      </c>
      <c r="F1384" t="s">
        <v>729</v>
      </c>
      <c r="G1384" t="s">
        <v>730</v>
      </c>
      <c r="H1384" t="s">
        <v>7</v>
      </c>
      <c r="I1384" t="s">
        <v>41</v>
      </c>
      <c r="J1384" t="s">
        <v>42</v>
      </c>
      <c r="K1384" t="s">
        <v>58</v>
      </c>
      <c r="L1384" t="s">
        <v>44</v>
      </c>
      <c r="M1384" s="5">
        <v>121000</v>
      </c>
      <c r="N1384" s="5">
        <v>0</v>
      </c>
      <c r="O1384" s="5">
        <f t="shared" si="84"/>
        <v>121000</v>
      </c>
      <c r="P1384" s="5">
        <v>-1825.44</v>
      </c>
      <c r="Q1384" s="5">
        <f t="shared" si="85"/>
        <v>119174.56</v>
      </c>
      <c r="R1384" s="5">
        <v>0</v>
      </c>
      <c r="S1384" s="5">
        <v>117957.1</v>
      </c>
      <c r="T1384" s="5">
        <v>50018.09</v>
      </c>
      <c r="U1384" s="5">
        <f t="shared" si="86"/>
        <v>3042.8999999999942</v>
      </c>
      <c r="V1384" s="5">
        <f t="shared" si="87"/>
        <v>70981.91</v>
      </c>
      <c r="W1384" s="5">
        <v>1217.46</v>
      </c>
      <c r="X1384" t="s">
        <v>756</v>
      </c>
    </row>
    <row r="1385" spans="1:24" x14ac:dyDescent="0.2">
      <c r="A1385" t="s">
        <v>0</v>
      </c>
      <c r="B1385" t="s">
        <v>1</v>
      </c>
      <c r="C1385" t="s">
        <v>695</v>
      </c>
      <c r="D1385" t="s">
        <v>727</v>
      </c>
      <c r="E1385" t="s">
        <v>728</v>
      </c>
      <c r="F1385" t="s">
        <v>729</v>
      </c>
      <c r="G1385" t="s">
        <v>730</v>
      </c>
      <c r="H1385" t="s">
        <v>7</v>
      </c>
      <c r="I1385" t="s">
        <v>41</v>
      </c>
      <c r="J1385" t="s">
        <v>42</v>
      </c>
      <c r="K1385" t="s">
        <v>62</v>
      </c>
      <c r="L1385" t="s">
        <v>44</v>
      </c>
      <c r="M1385" s="5">
        <v>30000</v>
      </c>
      <c r="N1385" s="5">
        <v>14800</v>
      </c>
      <c r="O1385" s="5">
        <f t="shared" si="84"/>
        <v>44800</v>
      </c>
      <c r="P1385" s="5">
        <v>0</v>
      </c>
      <c r="Q1385" s="5">
        <f t="shared" si="85"/>
        <v>44800</v>
      </c>
      <c r="R1385" s="5">
        <v>25933.599999999999</v>
      </c>
      <c r="S1385" s="5">
        <v>18866.400000000001</v>
      </c>
      <c r="T1385" s="5">
        <v>4406.6400000000003</v>
      </c>
      <c r="U1385" s="5">
        <f t="shared" si="86"/>
        <v>25933.599999999999</v>
      </c>
      <c r="V1385" s="5">
        <f t="shared" si="87"/>
        <v>40393.360000000001</v>
      </c>
      <c r="W1385" s="5">
        <v>0</v>
      </c>
      <c r="X1385" t="s">
        <v>757</v>
      </c>
    </row>
    <row r="1386" spans="1:24" x14ac:dyDescent="0.2">
      <c r="A1386" t="s">
        <v>0</v>
      </c>
      <c r="B1386" t="s">
        <v>1</v>
      </c>
      <c r="C1386" t="s">
        <v>695</v>
      </c>
      <c r="D1386" t="s">
        <v>727</v>
      </c>
      <c r="E1386" t="s">
        <v>728</v>
      </c>
      <c r="F1386" t="s">
        <v>729</v>
      </c>
      <c r="G1386" t="s">
        <v>730</v>
      </c>
      <c r="H1386" t="s">
        <v>7</v>
      </c>
      <c r="I1386" t="s">
        <v>41</v>
      </c>
      <c r="J1386" t="s">
        <v>42</v>
      </c>
      <c r="K1386" t="s">
        <v>64</v>
      </c>
      <c r="L1386" t="s">
        <v>44</v>
      </c>
      <c r="M1386" s="5">
        <v>5000</v>
      </c>
      <c r="N1386" s="5">
        <v>0</v>
      </c>
      <c r="O1386" s="5">
        <f t="shared" si="84"/>
        <v>5000</v>
      </c>
      <c r="P1386" s="5">
        <v>0</v>
      </c>
      <c r="Q1386" s="5">
        <f t="shared" si="85"/>
        <v>5000</v>
      </c>
      <c r="R1386" s="5">
        <v>0</v>
      </c>
      <c r="S1386" s="5">
        <v>0</v>
      </c>
      <c r="T1386" s="5">
        <v>0</v>
      </c>
      <c r="U1386" s="5">
        <f t="shared" si="86"/>
        <v>5000</v>
      </c>
      <c r="V1386" s="5">
        <f t="shared" si="87"/>
        <v>5000</v>
      </c>
      <c r="W1386" s="5">
        <v>5000</v>
      </c>
      <c r="X1386" t="s">
        <v>758</v>
      </c>
    </row>
    <row r="1387" spans="1:24" x14ac:dyDescent="0.2">
      <c r="A1387" t="s">
        <v>0</v>
      </c>
      <c r="B1387" t="s">
        <v>1</v>
      </c>
      <c r="C1387" t="s">
        <v>695</v>
      </c>
      <c r="D1387" t="s">
        <v>727</v>
      </c>
      <c r="E1387" t="s">
        <v>728</v>
      </c>
      <c r="F1387" t="s">
        <v>729</v>
      </c>
      <c r="G1387" t="s">
        <v>730</v>
      </c>
      <c r="H1387" t="s">
        <v>7</v>
      </c>
      <c r="I1387" t="s">
        <v>41</v>
      </c>
      <c r="J1387" t="s">
        <v>42</v>
      </c>
      <c r="K1387" t="s">
        <v>66</v>
      </c>
      <c r="L1387" t="s">
        <v>44</v>
      </c>
      <c r="M1387" s="5">
        <v>4000</v>
      </c>
      <c r="N1387" s="5">
        <v>0</v>
      </c>
      <c r="O1387" s="5">
        <f t="shared" si="84"/>
        <v>4000</v>
      </c>
      <c r="P1387" s="5">
        <v>0</v>
      </c>
      <c r="Q1387" s="5">
        <f t="shared" si="85"/>
        <v>4000</v>
      </c>
      <c r="R1387" s="5">
        <v>0</v>
      </c>
      <c r="S1387" s="5">
        <v>2000</v>
      </c>
      <c r="T1387" s="5">
        <v>1851.36</v>
      </c>
      <c r="U1387" s="5">
        <f t="shared" si="86"/>
        <v>2000</v>
      </c>
      <c r="V1387" s="5">
        <f t="shared" si="87"/>
        <v>2148.6400000000003</v>
      </c>
      <c r="W1387" s="5">
        <v>2000</v>
      </c>
      <c r="X1387" t="s">
        <v>759</v>
      </c>
    </row>
    <row r="1388" spans="1:24" x14ac:dyDescent="0.2">
      <c r="A1388" t="s">
        <v>0</v>
      </c>
      <c r="B1388" t="s">
        <v>1</v>
      </c>
      <c r="C1388" t="s">
        <v>695</v>
      </c>
      <c r="D1388" t="s">
        <v>727</v>
      </c>
      <c r="E1388" t="s">
        <v>728</v>
      </c>
      <c r="F1388" t="s">
        <v>729</v>
      </c>
      <c r="G1388" t="s">
        <v>730</v>
      </c>
      <c r="H1388" t="s">
        <v>7</v>
      </c>
      <c r="I1388" t="s">
        <v>41</v>
      </c>
      <c r="J1388" t="s">
        <v>42</v>
      </c>
      <c r="K1388" t="s">
        <v>70</v>
      </c>
      <c r="L1388" t="s">
        <v>44</v>
      </c>
      <c r="M1388" s="5">
        <v>3000</v>
      </c>
      <c r="N1388" s="5">
        <v>0</v>
      </c>
      <c r="O1388" s="5">
        <f t="shared" si="84"/>
        <v>3000</v>
      </c>
      <c r="P1388" s="5">
        <v>0</v>
      </c>
      <c r="Q1388" s="5">
        <f t="shared" si="85"/>
        <v>3000</v>
      </c>
      <c r="R1388" s="5">
        <v>0</v>
      </c>
      <c r="S1388" s="5">
        <v>0</v>
      </c>
      <c r="T1388" s="5">
        <v>0</v>
      </c>
      <c r="U1388" s="5">
        <f t="shared" si="86"/>
        <v>3000</v>
      </c>
      <c r="V1388" s="5">
        <f t="shared" si="87"/>
        <v>3000</v>
      </c>
      <c r="W1388" s="5">
        <v>3000</v>
      </c>
      <c r="X1388" t="s">
        <v>760</v>
      </c>
    </row>
    <row r="1389" spans="1:24" x14ac:dyDescent="0.2">
      <c r="A1389" t="s">
        <v>0</v>
      </c>
      <c r="B1389" t="s">
        <v>1</v>
      </c>
      <c r="C1389" t="s">
        <v>695</v>
      </c>
      <c r="D1389" t="s">
        <v>727</v>
      </c>
      <c r="E1389" t="s">
        <v>728</v>
      </c>
      <c r="F1389" t="s">
        <v>729</v>
      </c>
      <c r="G1389" t="s">
        <v>730</v>
      </c>
      <c r="H1389" t="s">
        <v>7</v>
      </c>
      <c r="I1389" t="s">
        <v>41</v>
      </c>
      <c r="J1389" t="s">
        <v>42</v>
      </c>
      <c r="K1389" t="s">
        <v>74</v>
      </c>
      <c r="L1389" t="s">
        <v>44</v>
      </c>
      <c r="M1389" s="5">
        <v>1000</v>
      </c>
      <c r="N1389" s="5">
        <v>0</v>
      </c>
      <c r="O1389" s="5">
        <f t="shared" si="84"/>
        <v>1000</v>
      </c>
      <c r="P1389" s="5">
        <v>0</v>
      </c>
      <c r="Q1389" s="5">
        <f t="shared" si="85"/>
        <v>1000</v>
      </c>
      <c r="R1389" s="5">
        <v>0</v>
      </c>
      <c r="S1389" s="5">
        <v>0</v>
      </c>
      <c r="T1389" s="5">
        <v>0</v>
      </c>
      <c r="U1389" s="5">
        <f t="shared" si="86"/>
        <v>1000</v>
      </c>
      <c r="V1389" s="5">
        <f t="shared" si="87"/>
        <v>1000</v>
      </c>
      <c r="W1389" s="5">
        <v>1000</v>
      </c>
      <c r="X1389" t="s">
        <v>761</v>
      </c>
    </row>
    <row r="1390" spans="1:24" x14ac:dyDescent="0.2">
      <c r="A1390" t="s">
        <v>0</v>
      </c>
      <c r="B1390" t="s">
        <v>1</v>
      </c>
      <c r="C1390" t="s">
        <v>695</v>
      </c>
      <c r="D1390" t="s">
        <v>727</v>
      </c>
      <c r="E1390" t="s">
        <v>728</v>
      </c>
      <c r="F1390" t="s">
        <v>729</v>
      </c>
      <c r="G1390" t="s">
        <v>730</v>
      </c>
      <c r="H1390" t="s">
        <v>7</v>
      </c>
      <c r="I1390" t="s">
        <v>41</v>
      </c>
      <c r="J1390" t="s">
        <v>42</v>
      </c>
      <c r="K1390" t="s">
        <v>76</v>
      </c>
      <c r="L1390" t="s">
        <v>44</v>
      </c>
      <c r="M1390" s="5">
        <v>500</v>
      </c>
      <c r="N1390" s="5">
        <v>0</v>
      </c>
      <c r="O1390" s="5">
        <f t="shared" si="84"/>
        <v>500</v>
      </c>
      <c r="P1390" s="5">
        <v>0</v>
      </c>
      <c r="Q1390" s="5">
        <f t="shared" si="85"/>
        <v>500</v>
      </c>
      <c r="R1390" s="5">
        <v>0</v>
      </c>
      <c r="S1390" s="5">
        <v>0</v>
      </c>
      <c r="T1390" s="5">
        <v>0</v>
      </c>
      <c r="U1390" s="5">
        <f t="shared" si="86"/>
        <v>500</v>
      </c>
      <c r="V1390" s="5">
        <f t="shared" si="87"/>
        <v>500</v>
      </c>
      <c r="W1390" s="5">
        <v>500</v>
      </c>
      <c r="X1390" t="s">
        <v>762</v>
      </c>
    </row>
    <row r="1391" spans="1:24" x14ac:dyDescent="0.2">
      <c r="A1391" t="s">
        <v>0</v>
      </c>
      <c r="B1391" t="s">
        <v>1</v>
      </c>
      <c r="C1391" t="s">
        <v>695</v>
      </c>
      <c r="D1391" t="s">
        <v>727</v>
      </c>
      <c r="E1391" t="s">
        <v>728</v>
      </c>
      <c r="F1391" t="s">
        <v>729</v>
      </c>
      <c r="G1391" t="s">
        <v>730</v>
      </c>
      <c r="H1391" t="s">
        <v>7</v>
      </c>
      <c r="I1391" t="s">
        <v>41</v>
      </c>
      <c r="J1391" t="s">
        <v>42</v>
      </c>
      <c r="K1391" t="s">
        <v>78</v>
      </c>
      <c r="L1391" t="s">
        <v>44</v>
      </c>
      <c r="M1391" s="5">
        <v>800</v>
      </c>
      <c r="N1391" s="5">
        <v>0</v>
      </c>
      <c r="O1391" s="5">
        <f t="shared" si="84"/>
        <v>800</v>
      </c>
      <c r="P1391" s="5">
        <v>0</v>
      </c>
      <c r="Q1391" s="5">
        <f t="shared" si="85"/>
        <v>800</v>
      </c>
      <c r="R1391" s="5">
        <v>0</v>
      </c>
      <c r="S1391" s="5">
        <v>0</v>
      </c>
      <c r="T1391" s="5">
        <v>0</v>
      </c>
      <c r="U1391" s="5">
        <f t="shared" si="86"/>
        <v>800</v>
      </c>
      <c r="V1391" s="5">
        <f t="shared" si="87"/>
        <v>800</v>
      </c>
      <c r="W1391" s="5">
        <v>800</v>
      </c>
      <c r="X1391" t="s">
        <v>763</v>
      </c>
    </row>
    <row r="1392" spans="1:24" x14ac:dyDescent="0.2">
      <c r="A1392" t="s">
        <v>0</v>
      </c>
      <c r="B1392" t="s">
        <v>1</v>
      </c>
      <c r="C1392" t="s">
        <v>695</v>
      </c>
      <c r="D1392" t="s">
        <v>727</v>
      </c>
      <c r="E1392" t="s">
        <v>728</v>
      </c>
      <c r="F1392" t="s">
        <v>729</v>
      </c>
      <c r="G1392" t="s">
        <v>730</v>
      </c>
      <c r="H1392" t="s">
        <v>7</v>
      </c>
      <c r="I1392" t="s">
        <v>41</v>
      </c>
      <c r="J1392" t="s">
        <v>42</v>
      </c>
      <c r="K1392" t="s">
        <v>82</v>
      </c>
      <c r="L1392" t="s">
        <v>44</v>
      </c>
      <c r="M1392" s="5">
        <v>1000</v>
      </c>
      <c r="N1392" s="5">
        <v>0</v>
      </c>
      <c r="O1392" s="5">
        <f t="shared" si="84"/>
        <v>1000</v>
      </c>
      <c r="P1392" s="5">
        <v>0</v>
      </c>
      <c r="Q1392" s="5">
        <f t="shared" si="85"/>
        <v>1000</v>
      </c>
      <c r="R1392" s="5">
        <v>0</v>
      </c>
      <c r="S1392" s="5">
        <v>0</v>
      </c>
      <c r="T1392" s="5">
        <v>0</v>
      </c>
      <c r="U1392" s="5">
        <f t="shared" si="86"/>
        <v>1000</v>
      </c>
      <c r="V1392" s="5">
        <f t="shared" si="87"/>
        <v>1000</v>
      </c>
      <c r="W1392" s="5">
        <v>1000</v>
      </c>
      <c r="X1392" t="s">
        <v>764</v>
      </c>
    </row>
    <row r="1393" spans="1:24" x14ac:dyDescent="0.2">
      <c r="A1393" t="s">
        <v>0</v>
      </c>
      <c r="B1393" t="s">
        <v>1</v>
      </c>
      <c r="C1393" t="s">
        <v>695</v>
      </c>
      <c r="D1393" t="s">
        <v>727</v>
      </c>
      <c r="E1393" t="s">
        <v>728</v>
      </c>
      <c r="F1393" t="s">
        <v>729</v>
      </c>
      <c r="G1393" t="s">
        <v>730</v>
      </c>
      <c r="H1393" t="s">
        <v>7</v>
      </c>
      <c r="I1393" t="s">
        <v>41</v>
      </c>
      <c r="J1393" t="s">
        <v>42</v>
      </c>
      <c r="K1393" t="s">
        <v>86</v>
      </c>
      <c r="L1393" t="s">
        <v>44</v>
      </c>
      <c r="M1393" s="5">
        <v>1000</v>
      </c>
      <c r="N1393" s="5">
        <v>0</v>
      </c>
      <c r="O1393" s="5">
        <f t="shared" si="84"/>
        <v>1000</v>
      </c>
      <c r="P1393" s="5">
        <v>0</v>
      </c>
      <c r="Q1393" s="5">
        <f t="shared" si="85"/>
        <v>1000</v>
      </c>
      <c r="R1393" s="5">
        <v>0</v>
      </c>
      <c r="S1393" s="5">
        <v>0</v>
      </c>
      <c r="T1393" s="5">
        <v>0</v>
      </c>
      <c r="U1393" s="5">
        <f t="shared" si="86"/>
        <v>1000</v>
      </c>
      <c r="V1393" s="5">
        <f t="shared" si="87"/>
        <v>1000</v>
      </c>
      <c r="W1393" s="5">
        <v>1000</v>
      </c>
      <c r="X1393" t="s">
        <v>765</v>
      </c>
    </row>
    <row r="1394" spans="1:24" x14ac:dyDescent="0.2">
      <c r="A1394" t="s">
        <v>0</v>
      </c>
      <c r="B1394" t="s">
        <v>1</v>
      </c>
      <c r="C1394" t="s">
        <v>695</v>
      </c>
      <c r="D1394" t="s">
        <v>727</v>
      </c>
      <c r="E1394" t="s">
        <v>728</v>
      </c>
      <c r="F1394" t="s">
        <v>729</v>
      </c>
      <c r="G1394" t="s">
        <v>730</v>
      </c>
      <c r="H1394" t="s">
        <v>7</v>
      </c>
      <c r="I1394" t="s">
        <v>41</v>
      </c>
      <c r="J1394" t="s">
        <v>42</v>
      </c>
      <c r="K1394" t="s">
        <v>766</v>
      </c>
      <c r="L1394" t="s">
        <v>44</v>
      </c>
      <c r="M1394" s="5">
        <v>2000</v>
      </c>
      <c r="N1394" s="5">
        <v>0</v>
      </c>
      <c r="O1394" s="5">
        <f t="shared" si="84"/>
        <v>2000</v>
      </c>
      <c r="P1394" s="5">
        <v>-800</v>
      </c>
      <c r="Q1394" s="5">
        <f t="shared" si="85"/>
        <v>1200</v>
      </c>
      <c r="R1394" s="5">
        <v>0</v>
      </c>
      <c r="S1394" s="5">
        <v>0</v>
      </c>
      <c r="T1394" s="5">
        <v>0</v>
      </c>
      <c r="U1394" s="5">
        <f t="shared" si="86"/>
        <v>2000</v>
      </c>
      <c r="V1394" s="5">
        <f t="shared" si="87"/>
        <v>2000</v>
      </c>
      <c r="W1394" s="5">
        <v>1200</v>
      </c>
      <c r="X1394" t="s">
        <v>767</v>
      </c>
    </row>
    <row r="1395" spans="1:24" x14ac:dyDescent="0.2">
      <c r="A1395" t="s">
        <v>0</v>
      </c>
      <c r="B1395" t="s">
        <v>1</v>
      </c>
      <c r="C1395" t="s">
        <v>695</v>
      </c>
      <c r="D1395" t="s">
        <v>727</v>
      </c>
      <c r="E1395" t="s">
        <v>728</v>
      </c>
      <c r="F1395" t="s">
        <v>729</v>
      </c>
      <c r="G1395" t="s">
        <v>730</v>
      </c>
      <c r="H1395" t="s">
        <v>7</v>
      </c>
      <c r="I1395" t="s">
        <v>41</v>
      </c>
      <c r="J1395" t="s">
        <v>42</v>
      </c>
      <c r="K1395" t="s">
        <v>88</v>
      </c>
      <c r="L1395" t="s">
        <v>44</v>
      </c>
      <c r="M1395" s="5">
        <v>900</v>
      </c>
      <c r="N1395" s="5">
        <v>3000</v>
      </c>
      <c r="O1395" s="5">
        <f t="shared" si="84"/>
        <v>3900</v>
      </c>
      <c r="P1395" s="5">
        <v>0</v>
      </c>
      <c r="Q1395" s="5">
        <f t="shared" si="85"/>
        <v>3900</v>
      </c>
      <c r="R1395" s="5">
        <v>0</v>
      </c>
      <c r="S1395" s="5">
        <v>3000</v>
      </c>
      <c r="T1395" s="5">
        <v>2713.23</v>
      </c>
      <c r="U1395" s="5">
        <f t="shared" si="86"/>
        <v>900</v>
      </c>
      <c r="V1395" s="5">
        <f t="shared" si="87"/>
        <v>1186.77</v>
      </c>
      <c r="W1395" s="5">
        <v>900</v>
      </c>
      <c r="X1395" t="s">
        <v>768</v>
      </c>
    </row>
    <row r="1396" spans="1:24" x14ac:dyDescent="0.2">
      <c r="A1396" t="s">
        <v>0</v>
      </c>
      <c r="B1396" t="s">
        <v>1</v>
      </c>
      <c r="C1396" t="s">
        <v>695</v>
      </c>
      <c r="D1396" t="s">
        <v>727</v>
      </c>
      <c r="E1396" t="s">
        <v>728</v>
      </c>
      <c r="F1396" t="s">
        <v>729</v>
      </c>
      <c r="G1396" t="s">
        <v>730</v>
      </c>
      <c r="H1396" t="s">
        <v>7</v>
      </c>
      <c r="I1396" t="s">
        <v>41</v>
      </c>
      <c r="J1396" t="s">
        <v>42</v>
      </c>
      <c r="K1396" t="s">
        <v>769</v>
      </c>
      <c r="L1396" t="s">
        <v>44</v>
      </c>
      <c r="M1396" s="5">
        <v>2000</v>
      </c>
      <c r="N1396" s="5">
        <v>0</v>
      </c>
      <c r="O1396" s="5">
        <f t="shared" si="84"/>
        <v>2000</v>
      </c>
      <c r="P1396" s="5">
        <v>-800</v>
      </c>
      <c r="Q1396" s="5">
        <f t="shared" si="85"/>
        <v>1200</v>
      </c>
      <c r="R1396" s="5">
        <v>0</v>
      </c>
      <c r="S1396" s="5">
        <v>0</v>
      </c>
      <c r="T1396" s="5">
        <v>0</v>
      </c>
      <c r="U1396" s="5">
        <f t="shared" si="86"/>
        <v>2000</v>
      </c>
      <c r="V1396" s="5">
        <f t="shared" si="87"/>
        <v>2000</v>
      </c>
      <c r="W1396" s="5">
        <v>1200</v>
      </c>
      <c r="X1396" t="s">
        <v>770</v>
      </c>
    </row>
    <row r="1397" spans="1:24" x14ac:dyDescent="0.2">
      <c r="A1397" t="s">
        <v>0</v>
      </c>
      <c r="B1397" t="s">
        <v>1</v>
      </c>
      <c r="C1397" t="s">
        <v>695</v>
      </c>
      <c r="D1397" t="s">
        <v>727</v>
      </c>
      <c r="E1397" t="s">
        <v>728</v>
      </c>
      <c r="F1397" t="s">
        <v>729</v>
      </c>
      <c r="G1397" t="s">
        <v>730</v>
      </c>
      <c r="H1397" t="s">
        <v>7</v>
      </c>
      <c r="I1397" t="s">
        <v>41</v>
      </c>
      <c r="J1397" t="s">
        <v>90</v>
      </c>
      <c r="K1397" t="s">
        <v>91</v>
      </c>
      <c r="L1397" t="s">
        <v>44</v>
      </c>
      <c r="M1397" s="5">
        <v>1000</v>
      </c>
      <c r="N1397" s="5">
        <v>0</v>
      </c>
      <c r="O1397" s="5">
        <f t="shared" si="84"/>
        <v>1000</v>
      </c>
      <c r="P1397" s="5">
        <v>-193.33</v>
      </c>
      <c r="Q1397" s="5">
        <f t="shared" si="85"/>
        <v>806.67</v>
      </c>
      <c r="R1397" s="5">
        <v>0</v>
      </c>
      <c r="S1397" s="5">
        <v>806.67</v>
      </c>
      <c r="T1397" s="5">
        <v>806.67</v>
      </c>
      <c r="U1397" s="5">
        <f t="shared" si="86"/>
        <v>193.33000000000004</v>
      </c>
      <c r="V1397" s="5">
        <f t="shared" si="87"/>
        <v>193.33000000000004</v>
      </c>
      <c r="W1397" s="5">
        <v>0</v>
      </c>
      <c r="X1397" t="s">
        <v>771</v>
      </c>
    </row>
    <row r="1398" spans="1:24" x14ac:dyDescent="0.2">
      <c r="A1398" t="s">
        <v>0</v>
      </c>
      <c r="B1398" t="s">
        <v>1</v>
      </c>
      <c r="C1398" t="s">
        <v>695</v>
      </c>
      <c r="D1398" t="s">
        <v>727</v>
      </c>
      <c r="E1398" t="s">
        <v>728</v>
      </c>
      <c r="F1398" t="s">
        <v>729</v>
      </c>
      <c r="G1398" t="s">
        <v>730</v>
      </c>
      <c r="H1398" t="s">
        <v>772</v>
      </c>
      <c r="I1398" t="s">
        <v>773</v>
      </c>
      <c r="J1398" t="s">
        <v>121</v>
      </c>
      <c r="K1398" t="s">
        <v>645</v>
      </c>
      <c r="L1398" t="s">
        <v>44</v>
      </c>
      <c r="M1398" s="5">
        <v>3500</v>
      </c>
      <c r="N1398" s="5">
        <v>0</v>
      </c>
      <c r="O1398" s="5">
        <f t="shared" si="84"/>
        <v>3500</v>
      </c>
      <c r="P1398" s="5">
        <v>-3500</v>
      </c>
      <c r="Q1398" s="5">
        <f t="shared" si="85"/>
        <v>0</v>
      </c>
      <c r="R1398" s="5">
        <v>0</v>
      </c>
      <c r="S1398" s="5">
        <v>0</v>
      </c>
      <c r="T1398" s="5">
        <v>0</v>
      </c>
      <c r="U1398" s="5">
        <f t="shared" si="86"/>
        <v>3500</v>
      </c>
      <c r="V1398" s="5">
        <f t="shared" si="87"/>
        <v>3500</v>
      </c>
      <c r="W1398" s="5">
        <v>0</v>
      </c>
      <c r="X1398" t="s">
        <v>774</v>
      </c>
    </row>
    <row r="1399" spans="1:24" x14ac:dyDescent="0.2">
      <c r="A1399" t="s">
        <v>0</v>
      </c>
      <c r="B1399" t="s">
        <v>1</v>
      </c>
      <c r="C1399" t="s">
        <v>695</v>
      </c>
      <c r="D1399" t="s">
        <v>727</v>
      </c>
      <c r="E1399" t="s">
        <v>728</v>
      </c>
      <c r="F1399" t="s">
        <v>729</v>
      </c>
      <c r="G1399" t="s">
        <v>730</v>
      </c>
      <c r="H1399" t="s">
        <v>772</v>
      </c>
      <c r="I1399" t="s">
        <v>773</v>
      </c>
      <c r="J1399" t="s">
        <v>121</v>
      </c>
      <c r="K1399" t="s">
        <v>149</v>
      </c>
      <c r="L1399" t="s">
        <v>44</v>
      </c>
      <c r="M1399" s="5">
        <v>7000</v>
      </c>
      <c r="N1399" s="5">
        <v>0</v>
      </c>
      <c r="O1399" s="5">
        <f t="shared" si="84"/>
        <v>7000</v>
      </c>
      <c r="P1399" s="5">
        <v>-7000</v>
      </c>
      <c r="Q1399" s="5">
        <f t="shared" si="85"/>
        <v>0</v>
      </c>
      <c r="R1399" s="5">
        <v>0</v>
      </c>
      <c r="S1399" s="5">
        <v>0</v>
      </c>
      <c r="T1399" s="5">
        <v>0</v>
      </c>
      <c r="U1399" s="5">
        <f t="shared" si="86"/>
        <v>7000</v>
      </c>
      <c r="V1399" s="5">
        <f t="shared" si="87"/>
        <v>7000</v>
      </c>
      <c r="W1399" s="5">
        <v>0</v>
      </c>
      <c r="X1399" t="s">
        <v>775</v>
      </c>
    </row>
    <row r="1400" spans="1:24" x14ac:dyDescent="0.2">
      <c r="A1400" t="s">
        <v>0</v>
      </c>
      <c r="B1400" t="s">
        <v>1</v>
      </c>
      <c r="C1400" t="s">
        <v>695</v>
      </c>
      <c r="D1400" t="s">
        <v>727</v>
      </c>
      <c r="E1400" t="s">
        <v>728</v>
      </c>
      <c r="F1400" t="s">
        <v>729</v>
      </c>
      <c r="G1400" t="s">
        <v>730</v>
      </c>
      <c r="H1400" t="s">
        <v>772</v>
      </c>
      <c r="I1400" t="s">
        <v>773</v>
      </c>
      <c r="J1400" t="s">
        <v>121</v>
      </c>
      <c r="K1400" t="s">
        <v>710</v>
      </c>
      <c r="L1400" t="s">
        <v>44</v>
      </c>
      <c r="M1400" s="5">
        <v>63500</v>
      </c>
      <c r="N1400" s="5">
        <v>0</v>
      </c>
      <c r="O1400" s="5">
        <f t="shared" si="84"/>
        <v>63500</v>
      </c>
      <c r="P1400" s="5">
        <v>0</v>
      </c>
      <c r="Q1400" s="5">
        <f t="shared" si="85"/>
        <v>63500</v>
      </c>
      <c r="R1400" s="5">
        <v>0</v>
      </c>
      <c r="S1400" s="5">
        <v>63500</v>
      </c>
      <c r="T1400" s="5">
        <v>105</v>
      </c>
      <c r="U1400" s="5">
        <f t="shared" si="86"/>
        <v>0</v>
      </c>
      <c r="V1400" s="5">
        <f t="shared" si="87"/>
        <v>63395</v>
      </c>
      <c r="W1400" s="5">
        <v>0</v>
      </c>
      <c r="X1400" t="s">
        <v>776</v>
      </c>
    </row>
    <row r="1401" spans="1:24" x14ac:dyDescent="0.2">
      <c r="A1401" t="s">
        <v>0</v>
      </c>
      <c r="B1401" t="s">
        <v>1</v>
      </c>
      <c r="C1401" t="s">
        <v>695</v>
      </c>
      <c r="D1401" t="s">
        <v>727</v>
      </c>
      <c r="E1401" t="s">
        <v>728</v>
      </c>
      <c r="F1401" t="s">
        <v>729</v>
      </c>
      <c r="G1401" t="s">
        <v>730</v>
      </c>
      <c r="H1401" t="s">
        <v>772</v>
      </c>
      <c r="I1401" t="s">
        <v>773</v>
      </c>
      <c r="J1401" t="s">
        <v>121</v>
      </c>
      <c r="K1401" t="s">
        <v>777</v>
      </c>
      <c r="L1401" t="s">
        <v>44</v>
      </c>
      <c r="M1401" s="5">
        <v>10000</v>
      </c>
      <c r="N1401" s="5">
        <v>0</v>
      </c>
      <c r="O1401" s="5">
        <f t="shared" si="84"/>
        <v>10000</v>
      </c>
      <c r="P1401" s="5">
        <v>-10000</v>
      </c>
      <c r="Q1401" s="5">
        <f t="shared" si="85"/>
        <v>0</v>
      </c>
      <c r="R1401" s="5">
        <v>0</v>
      </c>
      <c r="S1401" s="5">
        <v>0</v>
      </c>
      <c r="T1401" s="5">
        <v>0</v>
      </c>
      <c r="U1401" s="5">
        <f t="shared" si="86"/>
        <v>10000</v>
      </c>
      <c r="V1401" s="5">
        <f t="shared" si="87"/>
        <v>10000</v>
      </c>
      <c r="W1401" s="5">
        <v>0</v>
      </c>
      <c r="X1401" t="s">
        <v>778</v>
      </c>
    </row>
    <row r="1402" spans="1:24" x14ac:dyDescent="0.2">
      <c r="A1402" t="s">
        <v>0</v>
      </c>
      <c r="B1402" t="s">
        <v>1</v>
      </c>
      <c r="C1402" t="s">
        <v>695</v>
      </c>
      <c r="D1402" t="s">
        <v>727</v>
      </c>
      <c r="E1402" t="s">
        <v>728</v>
      </c>
      <c r="F1402" t="s">
        <v>729</v>
      </c>
      <c r="G1402" t="s">
        <v>730</v>
      </c>
      <c r="H1402" t="s">
        <v>772</v>
      </c>
      <c r="I1402" t="s">
        <v>773</v>
      </c>
      <c r="J1402" t="s">
        <v>121</v>
      </c>
      <c r="K1402" t="s">
        <v>655</v>
      </c>
      <c r="L1402" t="s">
        <v>44</v>
      </c>
      <c r="M1402" s="5">
        <v>10000</v>
      </c>
      <c r="N1402" s="5">
        <v>0</v>
      </c>
      <c r="O1402" s="5">
        <f t="shared" si="84"/>
        <v>10000</v>
      </c>
      <c r="P1402" s="5">
        <v>-10000</v>
      </c>
      <c r="Q1402" s="5">
        <f t="shared" si="85"/>
        <v>0</v>
      </c>
      <c r="R1402" s="5">
        <v>0</v>
      </c>
      <c r="S1402" s="5">
        <v>0</v>
      </c>
      <c r="T1402" s="5">
        <v>0</v>
      </c>
      <c r="U1402" s="5">
        <f t="shared" si="86"/>
        <v>10000</v>
      </c>
      <c r="V1402" s="5">
        <f t="shared" si="87"/>
        <v>10000</v>
      </c>
      <c r="W1402" s="5">
        <v>0</v>
      </c>
      <c r="X1402" t="s">
        <v>779</v>
      </c>
    </row>
    <row r="1403" spans="1:24" x14ac:dyDescent="0.2">
      <c r="A1403" t="s">
        <v>0</v>
      </c>
      <c r="B1403" t="s">
        <v>1</v>
      </c>
      <c r="C1403" t="s">
        <v>695</v>
      </c>
      <c r="D1403" t="s">
        <v>727</v>
      </c>
      <c r="E1403" t="s">
        <v>728</v>
      </c>
      <c r="F1403" t="s">
        <v>729</v>
      </c>
      <c r="G1403" t="s">
        <v>730</v>
      </c>
      <c r="H1403" t="s">
        <v>772</v>
      </c>
      <c r="I1403" t="s">
        <v>773</v>
      </c>
      <c r="J1403" t="s">
        <v>121</v>
      </c>
      <c r="K1403" t="s">
        <v>285</v>
      </c>
      <c r="L1403" t="s">
        <v>44</v>
      </c>
      <c r="M1403" s="5">
        <v>40000</v>
      </c>
      <c r="N1403" s="5">
        <v>0</v>
      </c>
      <c r="O1403" s="5">
        <f t="shared" si="84"/>
        <v>40000</v>
      </c>
      <c r="P1403" s="5">
        <v>-20000</v>
      </c>
      <c r="Q1403" s="5">
        <f t="shared" si="85"/>
        <v>20000</v>
      </c>
      <c r="R1403" s="5">
        <v>0</v>
      </c>
      <c r="S1403" s="5">
        <v>20000</v>
      </c>
      <c r="T1403" s="5">
        <v>0</v>
      </c>
      <c r="U1403" s="5">
        <f t="shared" si="86"/>
        <v>20000</v>
      </c>
      <c r="V1403" s="5">
        <f t="shared" si="87"/>
        <v>40000</v>
      </c>
      <c r="W1403" s="5">
        <v>0</v>
      </c>
      <c r="X1403" t="s">
        <v>780</v>
      </c>
    </row>
    <row r="1404" spans="1:24" x14ac:dyDescent="0.2">
      <c r="A1404" t="s">
        <v>0</v>
      </c>
      <c r="B1404" t="s">
        <v>1</v>
      </c>
      <c r="C1404" t="s">
        <v>695</v>
      </c>
      <c r="D1404" t="s">
        <v>727</v>
      </c>
      <c r="E1404" t="s">
        <v>728</v>
      </c>
      <c r="F1404" t="s">
        <v>729</v>
      </c>
      <c r="G1404" t="s">
        <v>730</v>
      </c>
      <c r="H1404" t="s">
        <v>772</v>
      </c>
      <c r="I1404" t="s">
        <v>773</v>
      </c>
      <c r="J1404" t="s">
        <v>121</v>
      </c>
      <c r="K1404" t="s">
        <v>722</v>
      </c>
      <c r="L1404" t="s">
        <v>44</v>
      </c>
      <c r="M1404" s="5">
        <v>3000</v>
      </c>
      <c r="N1404" s="5">
        <v>0</v>
      </c>
      <c r="O1404" s="5">
        <f t="shared" si="84"/>
        <v>3000</v>
      </c>
      <c r="P1404" s="5">
        <v>-3000</v>
      </c>
      <c r="Q1404" s="5">
        <f t="shared" si="85"/>
        <v>0</v>
      </c>
      <c r="R1404" s="5">
        <v>0</v>
      </c>
      <c r="S1404" s="5">
        <v>0</v>
      </c>
      <c r="T1404" s="5">
        <v>0</v>
      </c>
      <c r="U1404" s="5">
        <f t="shared" si="86"/>
        <v>3000</v>
      </c>
      <c r="V1404" s="5">
        <f t="shared" si="87"/>
        <v>3000</v>
      </c>
      <c r="W1404" s="5">
        <v>0</v>
      </c>
      <c r="X1404" t="s">
        <v>781</v>
      </c>
    </row>
    <row r="1405" spans="1:24" x14ac:dyDescent="0.2">
      <c r="A1405" t="s">
        <v>0</v>
      </c>
      <c r="B1405" t="s">
        <v>1</v>
      </c>
      <c r="C1405" t="s">
        <v>695</v>
      </c>
      <c r="D1405" t="s">
        <v>727</v>
      </c>
      <c r="E1405" t="s">
        <v>728</v>
      </c>
      <c r="F1405" t="s">
        <v>729</v>
      </c>
      <c r="G1405" t="s">
        <v>730</v>
      </c>
      <c r="H1405" t="s">
        <v>772</v>
      </c>
      <c r="I1405" t="s">
        <v>773</v>
      </c>
      <c r="J1405" t="s">
        <v>231</v>
      </c>
      <c r="K1405" t="s">
        <v>232</v>
      </c>
      <c r="L1405" t="s">
        <v>44</v>
      </c>
      <c r="M1405" s="5">
        <v>48200</v>
      </c>
      <c r="N1405" s="5">
        <v>0</v>
      </c>
      <c r="O1405" s="5">
        <f t="shared" si="84"/>
        <v>48200</v>
      </c>
      <c r="P1405" s="5">
        <v>-24800</v>
      </c>
      <c r="Q1405" s="5">
        <f t="shared" si="85"/>
        <v>23400</v>
      </c>
      <c r="R1405" s="5">
        <v>0</v>
      </c>
      <c r="S1405" s="5">
        <v>0</v>
      </c>
      <c r="T1405" s="5">
        <v>0</v>
      </c>
      <c r="U1405" s="5">
        <f t="shared" si="86"/>
        <v>48200</v>
      </c>
      <c r="V1405" s="5">
        <f t="shared" si="87"/>
        <v>48200</v>
      </c>
      <c r="W1405" s="5">
        <v>23400</v>
      </c>
      <c r="X1405" t="s">
        <v>782</v>
      </c>
    </row>
    <row r="1406" spans="1:24" x14ac:dyDescent="0.2">
      <c r="A1406" t="s">
        <v>0</v>
      </c>
      <c r="B1406" t="s">
        <v>1</v>
      </c>
      <c r="C1406" t="s">
        <v>695</v>
      </c>
      <c r="D1406" t="s">
        <v>727</v>
      </c>
      <c r="E1406" t="s">
        <v>728</v>
      </c>
      <c r="F1406" t="s">
        <v>729</v>
      </c>
      <c r="G1406" t="s">
        <v>730</v>
      </c>
      <c r="H1406" t="s">
        <v>772</v>
      </c>
      <c r="I1406" t="s">
        <v>773</v>
      </c>
      <c r="J1406" t="s">
        <v>231</v>
      </c>
      <c r="K1406" t="s">
        <v>234</v>
      </c>
      <c r="L1406" t="s">
        <v>44</v>
      </c>
      <c r="M1406" s="5">
        <v>74800</v>
      </c>
      <c r="N1406" s="5">
        <v>0</v>
      </c>
      <c r="O1406" s="5">
        <f t="shared" si="84"/>
        <v>74800</v>
      </c>
      <c r="P1406" s="5">
        <v>-72000</v>
      </c>
      <c r="Q1406" s="5">
        <f t="shared" si="85"/>
        <v>2800</v>
      </c>
      <c r="R1406" s="5">
        <v>0</v>
      </c>
      <c r="S1406" s="5">
        <v>0</v>
      </c>
      <c r="T1406" s="5">
        <v>0</v>
      </c>
      <c r="U1406" s="5">
        <f t="shared" si="86"/>
        <v>74800</v>
      </c>
      <c r="V1406" s="5">
        <f t="shared" si="87"/>
        <v>74800</v>
      </c>
      <c r="W1406" s="5">
        <v>2800</v>
      </c>
      <c r="X1406" t="s">
        <v>783</v>
      </c>
    </row>
    <row r="1407" spans="1:24" x14ac:dyDescent="0.2">
      <c r="A1407" t="s">
        <v>0</v>
      </c>
      <c r="B1407" t="s">
        <v>1</v>
      </c>
      <c r="C1407" t="s">
        <v>695</v>
      </c>
      <c r="D1407" t="s">
        <v>727</v>
      </c>
      <c r="E1407" t="s">
        <v>728</v>
      </c>
      <c r="F1407" t="s">
        <v>784</v>
      </c>
      <c r="G1407" t="s">
        <v>785</v>
      </c>
      <c r="H1407" t="s">
        <v>7</v>
      </c>
      <c r="I1407" t="s">
        <v>8</v>
      </c>
      <c r="J1407" t="s">
        <v>9</v>
      </c>
      <c r="K1407" t="s">
        <v>10</v>
      </c>
      <c r="L1407" t="s">
        <v>11</v>
      </c>
      <c r="M1407" s="5">
        <v>240336</v>
      </c>
      <c r="N1407" s="5">
        <v>0</v>
      </c>
      <c r="O1407" s="5">
        <f t="shared" si="84"/>
        <v>240336</v>
      </c>
      <c r="P1407" s="5">
        <v>2379.4</v>
      </c>
      <c r="Q1407" s="5">
        <f t="shared" si="85"/>
        <v>242715.4</v>
      </c>
      <c r="R1407" s="5">
        <v>0</v>
      </c>
      <c r="S1407" s="5">
        <v>160441.87</v>
      </c>
      <c r="T1407" s="5">
        <v>160441.87</v>
      </c>
      <c r="U1407" s="5">
        <f t="shared" si="86"/>
        <v>79894.13</v>
      </c>
      <c r="V1407" s="5">
        <f t="shared" si="87"/>
        <v>79894.13</v>
      </c>
      <c r="W1407" s="5">
        <v>82273.53</v>
      </c>
      <c r="X1407" t="s">
        <v>731</v>
      </c>
    </row>
    <row r="1408" spans="1:24" x14ac:dyDescent="0.2">
      <c r="A1408" t="s">
        <v>0</v>
      </c>
      <c r="B1408" t="s">
        <v>1</v>
      </c>
      <c r="C1408" t="s">
        <v>695</v>
      </c>
      <c r="D1408" t="s">
        <v>727</v>
      </c>
      <c r="E1408" t="s">
        <v>728</v>
      </c>
      <c r="F1408" t="s">
        <v>784</v>
      </c>
      <c r="G1408" t="s">
        <v>785</v>
      </c>
      <c r="H1408" t="s">
        <v>7</v>
      </c>
      <c r="I1408" t="s">
        <v>8</v>
      </c>
      <c r="J1408" t="s">
        <v>9</v>
      </c>
      <c r="K1408" t="s">
        <v>13</v>
      </c>
      <c r="L1408" t="s">
        <v>11</v>
      </c>
      <c r="M1408" s="5">
        <v>58459.92</v>
      </c>
      <c r="N1408" s="5">
        <v>0</v>
      </c>
      <c r="O1408" s="5">
        <f t="shared" si="84"/>
        <v>58459.92</v>
      </c>
      <c r="P1408" s="5">
        <v>0</v>
      </c>
      <c r="Q1408" s="5">
        <f t="shared" si="85"/>
        <v>58459.92</v>
      </c>
      <c r="R1408" s="5">
        <v>0</v>
      </c>
      <c r="S1408" s="5">
        <v>38973.279999999999</v>
      </c>
      <c r="T1408" s="5">
        <v>38973.279999999999</v>
      </c>
      <c r="U1408" s="5">
        <f t="shared" si="86"/>
        <v>19486.64</v>
      </c>
      <c r="V1408" s="5">
        <f t="shared" si="87"/>
        <v>19486.64</v>
      </c>
      <c r="W1408" s="5">
        <v>19486.64</v>
      </c>
      <c r="X1408" t="s">
        <v>732</v>
      </c>
    </row>
    <row r="1409" spans="1:24" x14ac:dyDescent="0.2">
      <c r="A1409" t="s">
        <v>0</v>
      </c>
      <c r="B1409" t="s">
        <v>1</v>
      </c>
      <c r="C1409" t="s">
        <v>695</v>
      </c>
      <c r="D1409" t="s">
        <v>727</v>
      </c>
      <c r="E1409" t="s">
        <v>728</v>
      </c>
      <c r="F1409" t="s">
        <v>784</v>
      </c>
      <c r="G1409" t="s">
        <v>785</v>
      </c>
      <c r="H1409" t="s">
        <v>7</v>
      </c>
      <c r="I1409" t="s">
        <v>8</v>
      </c>
      <c r="J1409" t="s">
        <v>9</v>
      </c>
      <c r="K1409" t="s">
        <v>733</v>
      </c>
      <c r="L1409" t="s">
        <v>11</v>
      </c>
      <c r="M1409" s="5">
        <v>1008876</v>
      </c>
      <c r="N1409" s="5">
        <v>-9609.42</v>
      </c>
      <c r="O1409" s="5">
        <f t="shared" si="84"/>
        <v>999266.58</v>
      </c>
      <c r="P1409" s="5">
        <v>-38101.75</v>
      </c>
      <c r="Q1409" s="5">
        <f t="shared" si="85"/>
        <v>961164.83</v>
      </c>
      <c r="R1409" s="5">
        <v>0</v>
      </c>
      <c r="S1409" s="5">
        <v>634895.77</v>
      </c>
      <c r="T1409" s="5">
        <v>634895.77</v>
      </c>
      <c r="U1409" s="5">
        <f t="shared" si="86"/>
        <v>364370.80999999994</v>
      </c>
      <c r="V1409" s="5">
        <f t="shared" si="87"/>
        <v>364370.80999999994</v>
      </c>
      <c r="W1409" s="5">
        <v>326269.06</v>
      </c>
      <c r="X1409" t="s">
        <v>734</v>
      </c>
    </row>
    <row r="1410" spans="1:24" x14ac:dyDescent="0.2">
      <c r="A1410" t="s">
        <v>0</v>
      </c>
      <c r="B1410" t="s">
        <v>1</v>
      </c>
      <c r="C1410" t="s">
        <v>695</v>
      </c>
      <c r="D1410" t="s">
        <v>727</v>
      </c>
      <c r="E1410" t="s">
        <v>728</v>
      </c>
      <c r="F1410" t="s">
        <v>784</v>
      </c>
      <c r="G1410" t="s">
        <v>785</v>
      </c>
      <c r="H1410" t="s">
        <v>7</v>
      </c>
      <c r="I1410" t="s">
        <v>8</v>
      </c>
      <c r="J1410" t="s">
        <v>9</v>
      </c>
      <c r="K1410" t="s">
        <v>15</v>
      </c>
      <c r="L1410" t="s">
        <v>44</v>
      </c>
      <c r="M1410" s="5">
        <v>0</v>
      </c>
      <c r="N1410" s="5">
        <v>817</v>
      </c>
      <c r="O1410" s="5">
        <f t="shared" si="84"/>
        <v>817</v>
      </c>
      <c r="P1410" s="5">
        <v>0</v>
      </c>
      <c r="Q1410" s="5">
        <f t="shared" si="85"/>
        <v>817</v>
      </c>
      <c r="R1410" s="5">
        <v>612.76</v>
      </c>
      <c r="S1410" s="5">
        <v>204.24</v>
      </c>
      <c r="T1410" s="5">
        <v>204.24</v>
      </c>
      <c r="U1410" s="5">
        <f t="shared" si="86"/>
        <v>612.76</v>
      </c>
      <c r="V1410" s="5">
        <f t="shared" si="87"/>
        <v>612.76</v>
      </c>
      <c r="W1410" s="5">
        <v>0</v>
      </c>
      <c r="X1410" t="s">
        <v>735</v>
      </c>
    </row>
    <row r="1411" spans="1:24" x14ac:dyDescent="0.2">
      <c r="A1411" t="s">
        <v>0</v>
      </c>
      <c r="B1411" t="s">
        <v>1</v>
      </c>
      <c r="C1411" t="s">
        <v>695</v>
      </c>
      <c r="D1411" t="s">
        <v>727</v>
      </c>
      <c r="E1411" t="s">
        <v>728</v>
      </c>
      <c r="F1411" t="s">
        <v>784</v>
      </c>
      <c r="G1411" t="s">
        <v>785</v>
      </c>
      <c r="H1411" t="s">
        <v>7</v>
      </c>
      <c r="I1411" t="s">
        <v>8</v>
      </c>
      <c r="J1411" t="s">
        <v>9</v>
      </c>
      <c r="K1411" t="s">
        <v>15</v>
      </c>
      <c r="L1411" t="s">
        <v>11</v>
      </c>
      <c r="M1411" s="5">
        <v>108972.66</v>
      </c>
      <c r="N1411" s="5">
        <v>-800.78</v>
      </c>
      <c r="O1411" s="5">
        <f t="shared" ref="O1411:O1474" si="88">+M1411+N1411</f>
        <v>108171.88</v>
      </c>
      <c r="P1411" s="5">
        <v>0</v>
      </c>
      <c r="Q1411" s="5">
        <f t="shared" ref="Q1411:Q1474" si="89">+O1411+P1411</f>
        <v>108171.88</v>
      </c>
      <c r="R1411" s="5">
        <v>0</v>
      </c>
      <c r="S1411" s="5">
        <v>13691.56</v>
      </c>
      <c r="T1411" s="5">
        <v>13691.56</v>
      </c>
      <c r="U1411" s="5">
        <f t="shared" ref="U1411:U1474" si="90">+O1411-S1411</f>
        <v>94480.320000000007</v>
      </c>
      <c r="V1411" s="5">
        <f t="shared" ref="V1411:V1474" si="91">+O1411-T1411</f>
        <v>94480.320000000007</v>
      </c>
      <c r="W1411" s="5">
        <v>94480.320000000007</v>
      </c>
      <c r="X1411" t="s">
        <v>735</v>
      </c>
    </row>
    <row r="1412" spans="1:24" x14ac:dyDescent="0.2">
      <c r="A1412" t="s">
        <v>0</v>
      </c>
      <c r="B1412" t="s">
        <v>1</v>
      </c>
      <c r="C1412" t="s">
        <v>695</v>
      </c>
      <c r="D1412" t="s">
        <v>727</v>
      </c>
      <c r="E1412" t="s">
        <v>728</v>
      </c>
      <c r="F1412" t="s">
        <v>784</v>
      </c>
      <c r="G1412" t="s">
        <v>785</v>
      </c>
      <c r="H1412" t="s">
        <v>7</v>
      </c>
      <c r="I1412" t="s">
        <v>8</v>
      </c>
      <c r="J1412" t="s">
        <v>9</v>
      </c>
      <c r="K1412" t="s">
        <v>17</v>
      </c>
      <c r="L1412" t="s">
        <v>11</v>
      </c>
      <c r="M1412" s="5">
        <v>41393.64</v>
      </c>
      <c r="N1412" s="5">
        <v>15.76</v>
      </c>
      <c r="O1412" s="5">
        <f t="shared" si="88"/>
        <v>41409.4</v>
      </c>
      <c r="P1412" s="5">
        <v>0</v>
      </c>
      <c r="Q1412" s="5">
        <f t="shared" si="89"/>
        <v>41409.4</v>
      </c>
      <c r="R1412" s="5">
        <v>0</v>
      </c>
      <c r="S1412" s="5">
        <v>37989.599999999999</v>
      </c>
      <c r="T1412" s="5">
        <v>37989.599999999999</v>
      </c>
      <c r="U1412" s="5">
        <f t="shared" si="90"/>
        <v>3419.8000000000029</v>
      </c>
      <c r="V1412" s="5">
        <f t="shared" si="91"/>
        <v>3419.8000000000029</v>
      </c>
      <c r="W1412" s="5">
        <v>3419.8</v>
      </c>
      <c r="X1412" t="s">
        <v>736</v>
      </c>
    </row>
    <row r="1413" spans="1:24" x14ac:dyDescent="0.2">
      <c r="A1413" t="s">
        <v>0</v>
      </c>
      <c r="B1413" t="s">
        <v>1</v>
      </c>
      <c r="C1413" t="s">
        <v>695</v>
      </c>
      <c r="D1413" t="s">
        <v>727</v>
      </c>
      <c r="E1413" t="s">
        <v>728</v>
      </c>
      <c r="F1413" t="s">
        <v>784</v>
      </c>
      <c r="G1413" t="s">
        <v>785</v>
      </c>
      <c r="H1413" t="s">
        <v>7</v>
      </c>
      <c r="I1413" t="s">
        <v>8</v>
      </c>
      <c r="J1413" t="s">
        <v>9</v>
      </c>
      <c r="K1413" t="s">
        <v>17</v>
      </c>
      <c r="L1413" t="s">
        <v>44</v>
      </c>
      <c r="M1413" s="5">
        <v>0</v>
      </c>
      <c r="N1413" s="5">
        <v>400</v>
      </c>
      <c r="O1413" s="5">
        <f t="shared" si="88"/>
        <v>400</v>
      </c>
      <c r="P1413" s="5">
        <v>0</v>
      </c>
      <c r="Q1413" s="5">
        <f t="shared" si="89"/>
        <v>400</v>
      </c>
      <c r="R1413" s="5">
        <v>300.01</v>
      </c>
      <c r="S1413" s="5">
        <v>99.99</v>
      </c>
      <c r="T1413" s="5">
        <v>99.99</v>
      </c>
      <c r="U1413" s="5">
        <f t="shared" si="90"/>
        <v>300.01</v>
      </c>
      <c r="V1413" s="5">
        <f t="shared" si="91"/>
        <v>300.01</v>
      </c>
      <c r="W1413" s="5">
        <v>0</v>
      </c>
      <c r="X1413" t="s">
        <v>736</v>
      </c>
    </row>
    <row r="1414" spans="1:24" x14ac:dyDescent="0.2">
      <c r="A1414" t="s">
        <v>0</v>
      </c>
      <c r="B1414" t="s">
        <v>1</v>
      </c>
      <c r="C1414" t="s">
        <v>695</v>
      </c>
      <c r="D1414" t="s">
        <v>727</v>
      </c>
      <c r="E1414" t="s">
        <v>728</v>
      </c>
      <c r="F1414" t="s">
        <v>784</v>
      </c>
      <c r="G1414" t="s">
        <v>785</v>
      </c>
      <c r="H1414" t="s">
        <v>7</v>
      </c>
      <c r="I1414" t="s">
        <v>8</v>
      </c>
      <c r="J1414" t="s">
        <v>9</v>
      </c>
      <c r="K1414" t="s">
        <v>19</v>
      </c>
      <c r="L1414" t="s">
        <v>11</v>
      </c>
      <c r="M1414" s="5">
        <v>924</v>
      </c>
      <c r="N1414" s="5">
        <v>0</v>
      </c>
      <c r="O1414" s="5">
        <f t="shared" si="88"/>
        <v>924</v>
      </c>
      <c r="P1414" s="5">
        <v>-421.85</v>
      </c>
      <c r="Q1414" s="5">
        <f t="shared" si="89"/>
        <v>502.15</v>
      </c>
      <c r="R1414" s="5">
        <v>0</v>
      </c>
      <c r="S1414" s="5">
        <v>290.5</v>
      </c>
      <c r="T1414" s="5">
        <v>290.5</v>
      </c>
      <c r="U1414" s="5">
        <f t="shared" si="90"/>
        <v>633.5</v>
      </c>
      <c r="V1414" s="5">
        <f t="shared" si="91"/>
        <v>633.5</v>
      </c>
      <c r="W1414" s="5">
        <v>211.65</v>
      </c>
      <c r="X1414" t="s">
        <v>737</v>
      </c>
    </row>
    <row r="1415" spans="1:24" x14ac:dyDescent="0.2">
      <c r="A1415" t="s">
        <v>0</v>
      </c>
      <c r="B1415" t="s">
        <v>1</v>
      </c>
      <c r="C1415" t="s">
        <v>695</v>
      </c>
      <c r="D1415" t="s">
        <v>727</v>
      </c>
      <c r="E1415" t="s">
        <v>728</v>
      </c>
      <c r="F1415" t="s">
        <v>784</v>
      </c>
      <c r="G1415" t="s">
        <v>785</v>
      </c>
      <c r="H1415" t="s">
        <v>7</v>
      </c>
      <c r="I1415" t="s">
        <v>8</v>
      </c>
      <c r="J1415" t="s">
        <v>9</v>
      </c>
      <c r="K1415" t="s">
        <v>21</v>
      </c>
      <c r="L1415" t="s">
        <v>11</v>
      </c>
      <c r="M1415" s="5">
        <v>7392</v>
      </c>
      <c r="N1415" s="5">
        <v>0</v>
      </c>
      <c r="O1415" s="5">
        <f t="shared" si="88"/>
        <v>7392</v>
      </c>
      <c r="P1415" s="5">
        <v>-3374.8</v>
      </c>
      <c r="Q1415" s="5">
        <f t="shared" si="89"/>
        <v>4017.2</v>
      </c>
      <c r="R1415" s="5">
        <v>0</v>
      </c>
      <c r="S1415" s="5">
        <v>2324</v>
      </c>
      <c r="T1415" s="5">
        <v>2324</v>
      </c>
      <c r="U1415" s="5">
        <f t="shared" si="90"/>
        <v>5068</v>
      </c>
      <c r="V1415" s="5">
        <f t="shared" si="91"/>
        <v>5068</v>
      </c>
      <c r="W1415" s="5">
        <v>1693.2</v>
      </c>
      <c r="X1415" t="s">
        <v>738</v>
      </c>
    </row>
    <row r="1416" spans="1:24" x14ac:dyDescent="0.2">
      <c r="A1416" t="s">
        <v>0</v>
      </c>
      <c r="B1416" t="s">
        <v>1</v>
      </c>
      <c r="C1416" t="s">
        <v>695</v>
      </c>
      <c r="D1416" t="s">
        <v>727</v>
      </c>
      <c r="E1416" t="s">
        <v>728</v>
      </c>
      <c r="F1416" t="s">
        <v>784</v>
      </c>
      <c r="G1416" t="s">
        <v>785</v>
      </c>
      <c r="H1416" t="s">
        <v>7</v>
      </c>
      <c r="I1416" t="s">
        <v>8</v>
      </c>
      <c r="J1416" t="s">
        <v>9</v>
      </c>
      <c r="K1416" t="s">
        <v>23</v>
      </c>
      <c r="L1416" t="s">
        <v>11</v>
      </c>
      <c r="M1416" s="5">
        <v>292.3</v>
      </c>
      <c r="N1416" s="5">
        <v>0</v>
      </c>
      <c r="O1416" s="5">
        <f t="shared" si="88"/>
        <v>292.3</v>
      </c>
      <c r="P1416" s="5">
        <v>-195.5</v>
      </c>
      <c r="Q1416" s="5">
        <f t="shared" si="89"/>
        <v>96.800000000000011</v>
      </c>
      <c r="R1416" s="5">
        <v>0</v>
      </c>
      <c r="S1416" s="5">
        <v>64</v>
      </c>
      <c r="T1416" s="5">
        <v>64</v>
      </c>
      <c r="U1416" s="5">
        <f t="shared" si="90"/>
        <v>228.3</v>
      </c>
      <c r="V1416" s="5">
        <f t="shared" si="91"/>
        <v>228.3</v>
      </c>
      <c r="W1416" s="5">
        <v>32.799999999999997</v>
      </c>
      <c r="X1416" t="s">
        <v>739</v>
      </c>
    </row>
    <row r="1417" spans="1:24" x14ac:dyDescent="0.2">
      <c r="A1417" t="s">
        <v>0</v>
      </c>
      <c r="B1417" t="s">
        <v>1</v>
      </c>
      <c r="C1417" t="s">
        <v>695</v>
      </c>
      <c r="D1417" t="s">
        <v>727</v>
      </c>
      <c r="E1417" t="s">
        <v>728</v>
      </c>
      <c r="F1417" t="s">
        <v>784</v>
      </c>
      <c r="G1417" t="s">
        <v>785</v>
      </c>
      <c r="H1417" t="s">
        <v>7</v>
      </c>
      <c r="I1417" t="s">
        <v>8</v>
      </c>
      <c r="J1417" t="s">
        <v>9</v>
      </c>
      <c r="K1417" t="s">
        <v>25</v>
      </c>
      <c r="L1417" t="s">
        <v>11</v>
      </c>
      <c r="M1417" s="5">
        <v>1753.8</v>
      </c>
      <c r="N1417" s="5">
        <v>0</v>
      </c>
      <c r="O1417" s="5">
        <f t="shared" si="88"/>
        <v>1753.8</v>
      </c>
      <c r="P1417" s="5">
        <v>0</v>
      </c>
      <c r="Q1417" s="5">
        <f t="shared" si="89"/>
        <v>1753.8</v>
      </c>
      <c r="R1417" s="5">
        <v>0</v>
      </c>
      <c r="S1417" s="5">
        <v>1558.96</v>
      </c>
      <c r="T1417" s="5">
        <v>1558.96</v>
      </c>
      <c r="U1417" s="5">
        <f t="shared" si="90"/>
        <v>194.83999999999992</v>
      </c>
      <c r="V1417" s="5">
        <f t="shared" si="91"/>
        <v>194.83999999999992</v>
      </c>
      <c r="W1417" s="5">
        <v>194.84</v>
      </c>
      <c r="X1417" t="s">
        <v>740</v>
      </c>
    </row>
    <row r="1418" spans="1:24" x14ac:dyDescent="0.2">
      <c r="A1418" t="s">
        <v>0</v>
      </c>
      <c r="B1418" t="s">
        <v>1</v>
      </c>
      <c r="C1418" t="s">
        <v>695</v>
      </c>
      <c r="D1418" t="s">
        <v>727</v>
      </c>
      <c r="E1418" t="s">
        <v>728</v>
      </c>
      <c r="F1418" t="s">
        <v>784</v>
      </c>
      <c r="G1418" t="s">
        <v>785</v>
      </c>
      <c r="H1418" t="s">
        <v>7</v>
      </c>
      <c r="I1418" t="s">
        <v>8</v>
      </c>
      <c r="J1418" t="s">
        <v>9</v>
      </c>
      <c r="K1418" t="s">
        <v>27</v>
      </c>
      <c r="L1418" t="s">
        <v>11</v>
      </c>
      <c r="M1418" s="5">
        <v>5259.63</v>
      </c>
      <c r="N1418" s="5">
        <v>0</v>
      </c>
      <c r="O1418" s="5">
        <f t="shared" si="88"/>
        <v>5259.63</v>
      </c>
      <c r="P1418" s="5">
        <v>-2343.87</v>
      </c>
      <c r="Q1418" s="5">
        <f t="shared" si="89"/>
        <v>2915.76</v>
      </c>
      <c r="R1418" s="5">
        <v>0</v>
      </c>
      <c r="S1418" s="5">
        <v>571.9</v>
      </c>
      <c r="T1418" s="5">
        <v>571.9</v>
      </c>
      <c r="U1418" s="5">
        <f t="shared" si="90"/>
        <v>4687.7300000000005</v>
      </c>
      <c r="V1418" s="5">
        <f t="shared" si="91"/>
        <v>4687.7300000000005</v>
      </c>
      <c r="W1418" s="5">
        <v>2343.86</v>
      </c>
      <c r="X1418" t="s">
        <v>741</v>
      </c>
    </row>
    <row r="1419" spans="1:24" x14ac:dyDescent="0.2">
      <c r="A1419" t="s">
        <v>0</v>
      </c>
      <c r="B1419" t="s">
        <v>1</v>
      </c>
      <c r="C1419" t="s">
        <v>695</v>
      </c>
      <c r="D1419" t="s">
        <v>727</v>
      </c>
      <c r="E1419" t="s">
        <v>728</v>
      </c>
      <c r="F1419" t="s">
        <v>784</v>
      </c>
      <c r="G1419" t="s">
        <v>785</v>
      </c>
      <c r="H1419" t="s">
        <v>7</v>
      </c>
      <c r="I1419" t="s">
        <v>8</v>
      </c>
      <c r="J1419" t="s">
        <v>9</v>
      </c>
      <c r="K1419" t="s">
        <v>29</v>
      </c>
      <c r="L1419" t="s">
        <v>11</v>
      </c>
      <c r="M1419" s="5">
        <v>1105.57</v>
      </c>
      <c r="N1419" s="5">
        <v>0</v>
      </c>
      <c r="O1419" s="5">
        <f t="shared" si="88"/>
        <v>1105.57</v>
      </c>
      <c r="P1419" s="5">
        <v>0</v>
      </c>
      <c r="Q1419" s="5">
        <f t="shared" si="89"/>
        <v>1105.57</v>
      </c>
      <c r="R1419" s="5">
        <v>0</v>
      </c>
      <c r="S1419" s="5">
        <v>517.03</v>
      </c>
      <c r="T1419" s="5">
        <v>517.03</v>
      </c>
      <c r="U1419" s="5">
        <f t="shared" si="90"/>
        <v>588.54</v>
      </c>
      <c r="V1419" s="5">
        <f t="shared" si="91"/>
        <v>588.54</v>
      </c>
      <c r="W1419" s="5">
        <v>588.54</v>
      </c>
      <c r="X1419" t="s">
        <v>742</v>
      </c>
    </row>
    <row r="1420" spans="1:24" x14ac:dyDescent="0.2">
      <c r="A1420" t="s">
        <v>0</v>
      </c>
      <c r="B1420" t="s">
        <v>1</v>
      </c>
      <c r="C1420" t="s">
        <v>695</v>
      </c>
      <c r="D1420" t="s">
        <v>727</v>
      </c>
      <c r="E1420" t="s">
        <v>728</v>
      </c>
      <c r="F1420" t="s">
        <v>784</v>
      </c>
      <c r="G1420" t="s">
        <v>785</v>
      </c>
      <c r="H1420" t="s">
        <v>7</v>
      </c>
      <c r="I1420" t="s">
        <v>8</v>
      </c>
      <c r="J1420" t="s">
        <v>9</v>
      </c>
      <c r="K1420" t="s">
        <v>265</v>
      </c>
      <c r="L1420" t="s">
        <v>44</v>
      </c>
      <c r="M1420" s="5">
        <v>0</v>
      </c>
      <c r="N1420" s="5">
        <v>9804</v>
      </c>
      <c r="O1420" s="5">
        <f t="shared" si="88"/>
        <v>9804</v>
      </c>
      <c r="P1420" s="5">
        <v>0</v>
      </c>
      <c r="Q1420" s="5">
        <f t="shared" si="89"/>
        <v>9804</v>
      </c>
      <c r="R1420" s="5">
        <v>7353</v>
      </c>
      <c r="S1420" s="5">
        <v>2451</v>
      </c>
      <c r="T1420" s="5">
        <v>2451</v>
      </c>
      <c r="U1420" s="5">
        <f t="shared" si="90"/>
        <v>7353</v>
      </c>
      <c r="V1420" s="5">
        <f t="shared" si="91"/>
        <v>7353</v>
      </c>
      <c r="W1420" s="5">
        <v>0</v>
      </c>
      <c r="X1420" t="s">
        <v>743</v>
      </c>
    </row>
    <row r="1421" spans="1:24" x14ac:dyDescent="0.2">
      <c r="A1421" t="s">
        <v>0</v>
      </c>
      <c r="B1421" t="s">
        <v>1</v>
      </c>
      <c r="C1421" t="s">
        <v>695</v>
      </c>
      <c r="D1421" t="s">
        <v>727</v>
      </c>
      <c r="E1421" t="s">
        <v>728</v>
      </c>
      <c r="F1421" t="s">
        <v>784</v>
      </c>
      <c r="G1421" t="s">
        <v>785</v>
      </c>
      <c r="H1421" t="s">
        <v>7</v>
      </c>
      <c r="I1421" t="s">
        <v>8</v>
      </c>
      <c r="J1421" t="s">
        <v>9</v>
      </c>
      <c r="K1421" t="s">
        <v>31</v>
      </c>
      <c r="L1421" t="s">
        <v>11</v>
      </c>
      <c r="M1421" s="5">
        <v>1905.31</v>
      </c>
      <c r="N1421" s="5">
        <v>0</v>
      </c>
      <c r="O1421" s="5">
        <f t="shared" si="88"/>
        <v>1905.31</v>
      </c>
      <c r="P1421" s="5">
        <v>-952.66</v>
      </c>
      <c r="Q1421" s="5">
        <f t="shared" si="89"/>
        <v>952.65</v>
      </c>
      <c r="R1421" s="5">
        <v>0</v>
      </c>
      <c r="S1421" s="5">
        <v>0</v>
      </c>
      <c r="T1421" s="5">
        <v>0</v>
      </c>
      <c r="U1421" s="5">
        <f t="shared" si="90"/>
        <v>1905.31</v>
      </c>
      <c r="V1421" s="5">
        <f t="shared" si="91"/>
        <v>1905.31</v>
      </c>
      <c r="W1421" s="5">
        <v>952.65</v>
      </c>
      <c r="X1421" t="s">
        <v>744</v>
      </c>
    </row>
    <row r="1422" spans="1:24" x14ac:dyDescent="0.2">
      <c r="A1422" t="s">
        <v>0</v>
      </c>
      <c r="B1422" t="s">
        <v>1</v>
      </c>
      <c r="C1422" t="s">
        <v>695</v>
      </c>
      <c r="D1422" t="s">
        <v>727</v>
      </c>
      <c r="E1422" t="s">
        <v>728</v>
      </c>
      <c r="F1422" t="s">
        <v>784</v>
      </c>
      <c r="G1422" t="s">
        <v>785</v>
      </c>
      <c r="H1422" t="s">
        <v>7</v>
      </c>
      <c r="I1422" t="s">
        <v>8</v>
      </c>
      <c r="J1422" t="s">
        <v>9</v>
      </c>
      <c r="K1422" t="s">
        <v>33</v>
      </c>
      <c r="L1422" t="s">
        <v>11</v>
      </c>
      <c r="M1422" s="5">
        <v>7810.62</v>
      </c>
      <c r="N1422" s="5">
        <v>0</v>
      </c>
      <c r="O1422" s="5">
        <f t="shared" si="88"/>
        <v>7810.62</v>
      </c>
      <c r="P1422" s="5">
        <v>-1348.12</v>
      </c>
      <c r="Q1422" s="5">
        <f t="shared" si="89"/>
        <v>6462.5</v>
      </c>
      <c r="R1422" s="5">
        <v>0</v>
      </c>
      <c r="S1422" s="5">
        <v>4136</v>
      </c>
      <c r="T1422" s="5">
        <v>4136</v>
      </c>
      <c r="U1422" s="5">
        <f t="shared" si="90"/>
        <v>3674.62</v>
      </c>
      <c r="V1422" s="5">
        <f t="shared" si="91"/>
        <v>3674.62</v>
      </c>
      <c r="W1422" s="5">
        <v>2326.5</v>
      </c>
      <c r="X1422" t="s">
        <v>745</v>
      </c>
    </row>
    <row r="1423" spans="1:24" x14ac:dyDescent="0.2">
      <c r="A1423" t="s">
        <v>0</v>
      </c>
      <c r="B1423" t="s">
        <v>1</v>
      </c>
      <c r="C1423" t="s">
        <v>695</v>
      </c>
      <c r="D1423" t="s">
        <v>727</v>
      </c>
      <c r="E1423" t="s">
        <v>728</v>
      </c>
      <c r="F1423" t="s">
        <v>784</v>
      </c>
      <c r="G1423" t="s">
        <v>785</v>
      </c>
      <c r="H1423" t="s">
        <v>7</v>
      </c>
      <c r="I1423" t="s">
        <v>8</v>
      </c>
      <c r="J1423" t="s">
        <v>9</v>
      </c>
      <c r="K1423" t="s">
        <v>35</v>
      </c>
      <c r="L1423" t="s">
        <v>11</v>
      </c>
      <c r="M1423" s="5">
        <v>149995.06</v>
      </c>
      <c r="N1423" s="5">
        <v>-1071.4000000000001</v>
      </c>
      <c r="O1423" s="5">
        <f t="shared" si="88"/>
        <v>148923.66</v>
      </c>
      <c r="P1423" s="5">
        <v>-3260.42</v>
      </c>
      <c r="Q1423" s="5">
        <f t="shared" si="89"/>
        <v>145663.24</v>
      </c>
      <c r="R1423" s="5">
        <v>0</v>
      </c>
      <c r="S1423" s="5">
        <v>96243.01</v>
      </c>
      <c r="T1423" s="5">
        <v>96243.01</v>
      </c>
      <c r="U1423" s="5">
        <f t="shared" si="90"/>
        <v>52680.650000000009</v>
      </c>
      <c r="V1423" s="5">
        <f t="shared" si="91"/>
        <v>52680.650000000009</v>
      </c>
      <c r="W1423" s="5">
        <v>49420.23</v>
      </c>
      <c r="X1423" t="s">
        <v>746</v>
      </c>
    </row>
    <row r="1424" spans="1:24" x14ac:dyDescent="0.2">
      <c r="A1424" t="s">
        <v>0</v>
      </c>
      <c r="B1424" t="s">
        <v>1</v>
      </c>
      <c r="C1424" t="s">
        <v>695</v>
      </c>
      <c r="D1424" t="s">
        <v>727</v>
      </c>
      <c r="E1424" t="s">
        <v>728</v>
      </c>
      <c r="F1424" t="s">
        <v>784</v>
      </c>
      <c r="G1424" t="s">
        <v>785</v>
      </c>
      <c r="H1424" t="s">
        <v>7</v>
      </c>
      <c r="I1424" t="s">
        <v>8</v>
      </c>
      <c r="J1424" t="s">
        <v>9</v>
      </c>
      <c r="K1424" t="s">
        <v>35</v>
      </c>
      <c r="L1424" t="s">
        <v>44</v>
      </c>
      <c r="M1424" s="5">
        <v>0</v>
      </c>
      <c r="N1424" s="5">
        <v>1240.21</v>
      </c>
      <c r="O1424" s="5">
        <f t="shared" si="88"/>
        <v>1240.21</v>
      </c>
      <c r="P1424" s="5">
        <v>0</v>
      </c>
      <c r="Q1424" s="5">
        <f t="shared" si="89"/>
        <v>1240.21</v>
      </c>
      <c r="R1424" s="5">
        <v>966.91</v>
      </c>
      <c r="S1424" s="5">
        <v>273.3</v>
      </c>
      <c r="T1424" s="5">
        <v>273.3</v>
      </c>
      <c r="U1424" s="5">
        <f t="shared" si="90"/>
        <v>966.91000000000008</v>
      </c>
      <c r="V1424" s="5">
        <f t="shared" si="91"/>
        <v>966.91000000000008</v>
      </c>
      <c r="W1424" s="5">
        <v>0</v>
      </c>
      <c r="X1424" t="s">
        <v>746</v>
      </c>
    </row>
    <row r="1425" spans="1:24" x14ac:dyDescent="0.2">
      <c r="A1425" t="s">
        <v>0</v>
      </c>
      <c r="B1425" t="s">
        <v>1</v>
      </c>
      <c r="C1425" t="s">
        <v>695</v>
      </c>
      <c r="D1425" t="s">
        <v>727</v>
      </c>
      <c r="E1425" t="s">
        <v>728</v>
      </c>
      <c r="F1425" t="s">
        <v>784</v>
      </c>
      <c r="G1425" t="s">
        <v>785</v>
      </c>
      <c r="H1425" t="s">
        <v>7</v>
      </c>
      <c r="I1425" t="s">
        <v>8</v>
      </c>
      <c r="J1425" t="s">
        <v>9</v>
      </c>
      <c r="K1425" t="s">
        <v>37</v>
      </c>
      <c r="L1425" t="s">
        <v>11</v>
      </c>
      <c r="M1425" s="5">
        <v>108972.66</v>
      </c>
      <c r="N1425" s="5">
        <v>-800.78</v>
      </c>
      <c r="O1425" s="5">
        <f t="shared" si="88"/>
        <v>108171.88</v>
      </c>
      <c r="P1425" s="5">
        <v>-4939.8599999999997</v>
      </c>
      <c r="Q1425" s="5">
        <f t="shared" si="89"/>
        <v>103232.02</v>
      </c>
      <c r="R1425" s="5">
        <v>0</v>
      </c>
      <c r="S1425" s="5">
        <v>68699.990000000005</v>
      </c>
      <c r="T1425" s="5">
        <v>68699.990000000005</v>
      </c>
      <c r="U1425" s="5">
        <f t="shared" si="90"/>
        <v>39471.89</v>
      </c>
      <c r="V1425" s="5">
        <f t="shared" si="91"/>
        <v>39471.89</v>
      </c>
      <c r="W1425" s="5">
        <v>34532.03</v>
      </c>
      <c r="X1425" t="s">
        <v>747</v>
      </c>
    </row>
    <row r="1426" spans="1:24" x14ac:dyDescent="0.2">
      <c r="A1426" t="s">
        <v>0</v>
      </c>
      <c r="B1426" t="s">
        <v>1</v>
      </c>
      <c r="C1426" t="s">
        <v>695</v>
      </c>
      <c r="D1426" t="s">
        <v>727</v>
      </c>
      <c r="E1426" t="s">
        <v>728</v>
      </c>
      <c r="F1426" t="s">
        <v>784</v>
      </c>
      <c r="G1426" t="s">
        <v>785</v>
      </c>
      <c r="H1426" t="s">
        <v>7</v>
      </c>
      <c r="I1426" t="s">
        <v>8</v>
      </c>
      <c r="J1426" t="s">
        <v>9</v>
      </c>
      <c r="K1426" t="s">
        <v>37</v>
      </c>
      <c r="L1426" t="s">
        <v>44</v>
      </c>
      <c r="M1426" s="5">
        <v>0</v>
      </c>
      <c r="N1426" s="5">
        <v>817</v>
      </c>
      <c r="O1426" s="5">
        <f t="shared" si="88"/>
        <v>817</v>
      </c>
      <c r="P1426" s="5">
        <v>0</v>
      </c>
      <c r="Q1426" s="5">
        <f t="shared" si="89"/>
        <v>817</v>
      </c>
      <c r="R1426" s="5">
        <v>817</v>
      </c>
      <c r="S1426" s="5">
        <v>0</v>
      </c>
      <c r="T1426" s="5">
        <v>0</v>
      </c>
      <c r="U1426" s="5">
        <f t="shared" si="90"/>
        <v>817</v>
      </c>
      <c r="V1426" s="5">
        <f t="shared" si="91"/>
        <v>817</v>
      </c>
      <c r="W1426" s="5">
        <v>0</v>
      </c>
      <c r="X1426" t="s">
        <v>747</v>
      </c>
    </row>
    <row r="1427" spans="1:24" x14ac:dyDescent="0.2">
      <c r="A1427" t="s">
        <v>0</v>
      </c>
      <c r="B1427" t="s">
        <v>1</v>
      </c>
      <c r="C1427" t="s">
        <v>695</v>
      </c>
      <c r="D1427" t="s">
        <v>727</v>
      </c>
      <c r="E1427" t="s">
        <v>728</v>
      </c>
      <c r="F1427" t="s">
        <v>784</v>
      </c>
      <c r="G1427" t="s">
        <v>785</v>
      </c>
      <c r="H1427" t="s">
        <v>7</v>
      </c>
      <c r="I1427" t="s">
        <v>8</v>
      </c>
      <c r="J1427" t="s">
        <v>9</v>
      </c>
      <c r="K1427" t="s">
        <v>39</v>
      </c>
      <c r="L1427" t="s">
        <v>11</v>
      </c>
      <c r="M1427" s="5">
        <v>12384.5</v>
      </c>
      <c r="N1427" s="5">
        <v>0</v>
      </c>
      <c r="O1427" s="5">
        <f t="shared" si="88"/>
        <v>12384.5</v>
      </c>
      <c r="P1427" s="5">
        <v>0</v>
      </c>
      <c r="Q1427" s="5">
        <f t="shared" si="89"/>
        <v>12384.5</v>
      </c>
      <c r="R1427" s="5">
        <v>0</v>
      </c>
      <c r="S1427" s="5">
        <v>0</v>
      </c>
      <c r="T1427" s="5">
        <v>0</v>
      </c>
      <c r="U1427" s="5">
        <f t="shared" si="90"/>
        <v>12384.5</v>
      </c>
      <c r="V1427" s="5">
        <f t="shared" si="91"/>
        <v>12384.5</v>
      </c>
      <c r="W1427" s="5">
        <v>12384.5</v>
      </c>
      <c r="X1427" t="s">
        <v>748</v>
      </c>
    </row>
    <row r="1428" spans="1:24" x14ac:dyDescent="0.2">
      <c r="A1428" t="s">
        <v>0</v>
      </c>
      <c r="B1428" t="s">
        <v>1</v>
      </c>
      <c r="C1428" t="s">
        <v>695</v>
      </c>
      <c r="D1428" t="s">
        <v>727</v>
      </c>
      <c r="E1428" t="s">
        <v>728</v>
      </c>
      <c r="F1428" t="s">
        <v>784</v>
      </c>
      <c r="G1428" t="s">
        <v>785</v>
      </c>
      <c r="H1428" t="s">
        <v>7</v>
      </c>
      <c r="I1428" t="s">
        <v>41</v>
      </c>
      <c r="J1428" t="s">
        <v>42</v>
      </c>
      <c r="K1428" t="s">
        <v>43</v>
      </c>
      <c r="L1428" t="s">
        <v>44</v>
      </c>
      <c r="M1428" s="5">
        <v>2700</v>
      </c>
      <c r="N1428" s="5">
        <v>0</v>
      </c>
      <c r="O1428" s="5">
        <f t="shared" si="88"/>
        <v>2700</v>
      </c>
      <c r="P1428" s="5">
        <v>0</v>
      </c>
      <c r="Q1428" s="5">
        <f t="shared" si="89"/>
        <v>2700</v>
      </c>
      <c r="R1428" s="5">
        <v>0</v>
      </c>
      <c r="S1428" s="5">
        <v>2700</v>
      </c>
      <c r="T1428" s="5">
        <v>905.68</v>
      </c>
      <c r="U1428" s="5">
        <f t="shared" si="90"/>
        <v>0</v>
      </c>
      <c r="V1428" s="5">
        <f t="shared" si="91"/>
        <v>1794.3200000000002</v>
      </c>
      <c r="W1428" s="5">
        <v>0</v>
      </c>
      <c r="X1428" t="s">
        <v>749</v>
      </c>
    </row>
    <row r="1429" spans="1:24" x14ac:dyDescent="0.2">
      <c r="A1429" t="s">
        <v>0</v>
      </c>
      <c r="B1429" t="s">
        <v>1</v>
      </c>
      <c r="C1429" t="s">
        <v>695</v>
      </c>
      <c r="D1429" t="s">
        <v>727</v>
      </c>
      <c r="E1429" t="s">
        <v>728</v>
      </c>
      <c r="F1429" t="s">
        <v>784</v>
      </c>
      <c r="G1429" t="s">
        <v>785</v>
      </c>
      <c r="H1429" t="s">
        <v>7</v>
      </c>
      <c r="I1429" t="s">
        <v>41</v>
      </c>
      <c r="J1429" t="s">
        <v>42</v>
      </c>
      <c r="K1429" t="s">
        <v>46</v>
      </c>
      <c r="L1429" t="s">
        <v>44</v>
      </c>
      <c r="M1429" s="5">
        <v>15000</v>
      </c>
      <c r="N1429" s="5">
        <v>0</v>
      </c>
      <c r="O1429" s="5">
        <f t="shared" si="88"/>
        <v>15000</v>
      </c>
      <c r="P1429" s="5">
        <v>0</v>
      </c>
      <c r="Q1429" s="5">
        <f t="shared" si="89"/>
        <v>15000</v>
      </c>
      <c r="R1429" s="5">
        <v>0</v>
      </c>
      <c r="S1429" s="5">
        <v>15000</v>
      </c>
      <c r="T1429" s="5">
        <v>7687.86</v>
      </c>
      <c r="U1429" s="5">
        <f t="shared" si="90"/>
        <v>0</v>
      </c>
      <c r="V1429" s="5">
        <f t="shared" si="91"/>
        <v>7312.14</v>
      </c>
      <c r="W1429" s="5">
        <v>0</v>
      </c>
      <c r="X1429" t="s">
        <v>750</v>
      </c>
    </row>
    <row r="1430" spans="1:24" x14ac:dyDescent="0.2">
      <c r="A1430" t="s">
        <v>0</v>
      </c>
      <c r="B1430" t="s">
        <v>1</v>
      </c>
      <c r="C1430" t="s">
        <v>695</v>
      </c>
      <c r="D1430" t="s">
        <v>727</v>
      </c>
      <c r="E1430" t="s">
        <v>728</v>
      </c>
      <c r="F1430" t="s">
        <v>784</v>
      </c>
      <c r="G1430" t="s">
        <v>785</v>
      </c>
      <c r="H1430" t="s">
        <v>7</v>
      </c>
      <c r="I1430" t="s">
        <v>41</v>
      </c>
      <c r="J1430" t="s">
        <v>42</v>
      </c>
      <c r="K1430" t="s">
        <v>48</v>
      </c>
      <c r="L1430" t="s">
        <v>44</v>
      </c>
      <c r="M1430" s="5">
        <v>2000</v>
      </c>
      <c r="N1430" s="5">
        <v>0</v>
      </c>
      <c r="O1430" s="5">
        <f t="shared" si="88"/>
        <v>2000</v>
      </c>
      <c r="P1430" s="5">
        <v>0</v>
      </c>
      <c r="Q1430" s="5">
        <f t="shared" si="89"/>
        <v>2000</v>
      </c>
      <c r="R1430" s="5">
        <v>0</v>
      </c>
      <c r="S1430" s="5">
        <v>2000</v>
      </c>
      <c r="T1430" s="5">
        <v>356.24</v>
      </c>
      <c r="U1430" s="5">
        <f t="shared" si="90"/>
        <v>0</v>
      </c>
      <c r="V1430" s="5">
        <f t="shared" si="91"/>
        <v>1643.76</v>
      </c>
      <c r="W1430" s="5">
        <v>0</v>
      </c>
      <c r="X1430" t="s">
        <v>751</v>
      </c>
    </row>
    <row r="1431" spans="1:24" x14ac:dyDescent="0.2">
      <c r="A1431" t="s">
        <v>0</v>
      </c>
      <c r="B1431" t="s">
        <v>1</v>
      </c>
      <c r="C1431" t="s">
        <v>695</v>
      </c>
      <c r="D1431" t="s">
        <v>727</v>
      </c>
      <c r="E1431" t="s">
        <v>728</v>
      </c>
      <c r="F1431" t="s">
        <v>784</v>
      </c>
      <c r="G1431" t="s">
        <v>785</v>
      </c>
      <c r="H1431" t="s">
        <v>7</v>
      </c>
      <c r="I1431" t="s">
        <v>41</v>
      </c>
      <c r="J1431" t="s">
        <v>42</v>
      </c>
      <c r="K1431" t="s">
        <v>609</v>
      </c>
      <c r="L1431" t="s">
        <v>44</v>
      </c>
      <c r="M1431" s="5">
        <v>180</v>
      </c>
      <c r="N1431" s="5">
        <v>0</v>
      </c>
      <c r="O1431" s="5">
        <f t="shared" si="88"/>
        <v>180</v>
      </c>
      <c r="P1431" s="5">
        <v>-120</v>
      </c>
      <c r="Q1431" s="5">
        <f t="shared" si="89"/>
        <v>60</v>
      </c>
      <c r="R1431" s="5">
        <v>0</v>
      </c>
      <c r="S1431" s="5">
        <v>60</v>
      </c>
      <c r="T1431" s="5">
        <v>60</v>
      </c>
      <c r="U1431" s="5">
        <f t="shared" si="90"/>
        <v>120</v>
      </c>
      <c r="V1431" s="5">
        <f t="shared" si="91"/>
        <v>120</v>
      </c>
      <c r="W1431" s="5">
        <v>0</v>
      </c>
      <c r="X1431" t="s">
        <v>786</v>
      </c>
    </row>
    <row r="1432" spans="1:24" x14ac:dyDescent="0.2">
      <c r="A1432" t="s">
        <v>0</v>
      </c>
      <c r="B1432" t="s">
        <v>1</v>
      </c>
      <c r="C1432" t="s">
        <v>695</v>
      </c>
      <c r="D1432" t="s">
        <v>727</v>
      </c>
      <c r="E1432" t="s">
        <v>728</v>
      </c>
      <c r="F1432" t="s">
        <v>784</v>
      </c>
      <c r="G1432" t="s">
        <v>785</v>
      </c>
      <c r="H1432" t="s">
        <v>7</v>
      </c>
      <c r="I1432" t="s">
        <v>41</v>
      </c>
      <c r="J1432" t="s">
        <v>42</v>
      </c>
      <c r="K1432" t="s">
        <v>54</v>
      </c>
      <c r="L1432" t="s">
        <v>44</v>
      </c>
      <c r="M1432" s="5">
        <v>130</v>
      </c>
      <c r="N1432" s="5">
        <v>0</v>
      </c>
      <c r="O1432" s="5">
        <f t="shared" si="88"/>
        <v>130</v>
      </c>
      <c r="P1432" s="5">
        <v>-130</v>
      </c>
      <c r="Q1432" s="5">
        <f t="shared" si="89"/>
        <v>0</v>
      </c>
      <c r="R1432" s="5">
        <v>0</v>
      </c>
      <c r="S1432" s="5">
        <v>0</v>
      </c>
      <c r="T1432" s="5">
        <v>0</v>
      </c>
      <c r="U1432" s="5">
        <f t="shared" si="90"/>
        <v>130</v>
      </c>
      <c r="V1432" s="5">
        <f t="shared" si="91"/>
        <v>130</v>
      </c>
      <c r="W1432" s="5">
        <v>0</v>
      </c>
      <c r="X1432" t="s">
        <v>753</v>
      </c>
    </row>
    <row r="1433" spans="1:24" x14ac:dyDescent="0.2">
      <c r="A1433" t="s">
        <v>0</v>
      </c>
      <c r="B1433" t="s">
        <v>1</v>
      </c>
      <c r="C1433" t="s">
        <v>695</v>
      </c>
      <c r="D1433" t="s">
        <v>727</v>
      </c>
      <c r="E1433" t="s">
        <v>728</v>
      </c>
      <c r="F1433" t="s">
        <v>784</v>
      </c>
      <c r="G1433" t="s">
        <v>785</v>
      </c>
      <c r="H1433" t="s">
        <v>7</v>
      </c>
      <c r="I1433" t="s">
        <v>41</v>
      </c>
      <c r="J1433" t="s">
        <v>42</v>
      </c>
      <c r="K1433" t="s">
        <v>612</v>
      </c>
      <c r="L1433" t="s">
        <v>44</v>
      </c>
      <c r="M1433" s="5">
        <v>7000</v>
      </c>
      <c r="N1433" s="5">
        <v>0</v>
      </c>
      <c r="O1433" s="5">
        <f t="shared" si="88"/>
        <v>7000</v>
      </c>
      <c r="P1433" s="5">
        <v>-7000</v>
      </c>
      <c r="Q1433" s="5">
        <f t="shared" si="89"/>
        <v>0</v>
      </c>
      <c r="R1433" s="5">
        <v>0</v>
      </c>
      <c r="S1433" s="5">
        <v>0</v>
      </c>
      <c r="T1433" s="5">
        <v>0</v>
      </c>
      <c r="U1433" s="5">
        <f t="shared" si="90"/>
        <v>7000</v>
      </c>
      <c r="V1433" s="5">
        <f t="shared" si="91"/>
        <v>7000</v>
      </c>
      <c r="W1433" s="5">
        <v>0</v>
      </c>
      <c r="X1433" t="s">
        <v>754</v>
      </c>
    </row>
    <row r="1434" spans="1:24" x14ac:dyDescent="0.2">
      <c r="A1434" t="s">
        <v>0</v>
      </c>
      <c r="B1434" t="s">
        <v>1</v>
      </c>
      <c r="C1434" t="s">
        <v>695</v>
      </c>
      <c r="D1434" t="s">
        <v>727</v>
      </c>
      <c r="E1434" t="s">
        <v>728</v>
      </c>
      <c r="F1434" t="s">
        <v>784</v>
      </c>
      <c r="G1434" t="s">
        <v>785</v>
      </c>
      <c r="H1434" t="s">
        <v>7</v>
      </c>
      <c r="I1434" t="s">
        <v>41</v>
      </c>
      <c r="J1434" t="s">
        <v>42</v>
      </c>
      <c r="K1434" t="s">
        <v>56</v>
      </c>
      <c r="L1434" t="s">
        <v>44</v>
      </c>
      <c r="M1434" s="5">
        <v>98560</v>
      </c>
      <c r="N1434" s="5">
        <v>0</v>
      </c>
      <c r="O1434" s="5">
        <f t="shared" si="88"/>
        <v>98560</v>
      </c>
      <c r="P1434" s="5">
        <v>0</v>
      </c>
      <c r="Q1434" s="5">
        <f t="shared" si="89"/>
        <v>98560</v>
      </c>
      <c r="R1434" s="5">
        <v>23016</v>
      </c>
      <c r="S1434" s="5">
        <v>70240</v>
      </c>
      <c r="T1434" s="5">
        <v>47274.879999999997</v>
      </c>
      <c r="U1434" s="5">
        <f t="shared" si="90"/>
        <v>28320</v>
      </c>
      <c r="V1434" s="5">
        <f t="shared" si="91"/>
        <v>51285.120000000003</v>
      </c>
      <c r="W1434" s="5">
        <v>5304</v>
      </c>
      <c r="X1434" t="s">
        <v>755</v>
      </c>
    </row>
    <row r="1435" spans="1:24" x14ac:dyDescent="0.2">
      <c r="A1435" t="s">
        <v>0</v>
      </c>
      <c r="B1435" t="s">
        <v>1</v>
      </c>
      <c r="C1435" t="s">
        <v>695</v>
      </c>
      <c r="D1435" t="s">
        <v>727</v>
      </c>
      <c r="E1435" t="s">
        <v>728</v>
      </c>
      <c r="F1435" t="s">
        <v>784</v>
      </c>
      <c r="G1435" t="s">
        <v>785</v>
      </c>
      <c r="H1435" t="s">
        <v>7</v>
      </c>
      <c r="I1435" t="s">
        <v>41</v>
      </c>
      <c r="J1435" t="s">
        <v>42</v>
      </c>
      <c r="K1435" t="s">
        <v>58</v>
      </c>
      <c r="L1435" t="s">
        <v>44</v>
      </c>
      <c r="M1435" s="5">
        <v>113000</v>
      </c>
      <c r="N1435" s="5">
        <v>0</v>
      </c>
      <c r="O1435" s="5">
        <f t="shared" si="88"/>
        <v>113000</v>
      </c>
      <c r="P1435" s="5">
        <v>0</v>
      </c>
      <c r="Q1435" s="5">
        <f t="shared" si="89"/>
        <v>113000</v>
      </c>
      <c r="R1435" s="5">
        <v>17799.96</v>
      </c>
      <c r="S1435" s="5">
        <v>89510.399999999994</v>
      </c>
      <c r="T1435" s="5">
        <v>18648</v>
      </c>
      <c r="U1435" s="5">
        <f t="shared" si="90"/>
        <v>23489.600000000006</v>
      </c>
      <c r="V1435" s="5">
        <f t="shared" si="91"/>
        <v>94352</v>
      </c>
      <c r="W1435" s="5">
        <v>5689.64</v>
      </c>
      <c r="X1435" t="s">
        <v>756</v>
      </c>
    </row>
    <row r="1436" spans="1:24" x14ac:dyDescent="0.2">
      <c r="A1436" t="s">
        <v>0</v>
      </c>
      <c r="B1436" t="s">
        <v>1</v>
      </c>
      <c r="C1436" t="s">
        <v>695</v>
      </c>
      <c r="D1436" t="s">
        <v>727</v>
      </c>
      <c r="E1436" t="s">
        <v>728</v>
      </c>
      <c r="F1436" t="s">
        <v>784</v>
      </c>
      <c r="G1436" t="s">
        <v>785</v>
      </c>
      <c r="H1436" t="s">
        <v>7</v>
      </c>
      <c r="I1436" t="s">
        <v>41</v>
      </c>
      <c r="J1436" t="s">
        <v>42</v>
      </c>
      <c r="K1436" t="s">
        <v>66</v>
      </c>
      <c r="L1436" t="s">
        <v>44</v>
      </c>
      <c r="M1436" s="5">
        <v>1000</v>
      </c>
      <c r="N1436" s="5">
        <v>0</v>
      </c>
      <c r="O1436" s="5">
        <f t="shared" si="88"/>
        <v>1000</v>
      </c>
      <c r="P1436" s="5">
        <v>0</v>
      </c>
      <c r="Q1436" s="5">
        <f t="shared" si="89"/>
        <v>1000</v>
      </c>
      <c r="R1436" s="5">
        <v>1000</v>
      </c>
      <c r="S1436" s="5">
        <v>0</v>
      </c>
      <c r="T1436" s="5">
        <v>0</v>
      </c>
      <c r="U1436" s="5">
        <f t="shared" si="90"/>
        <v>1000</v>
      </c>
      <c r="V1436" s="5">
        <f t="shared" si="91"/>
        <v>1000</v>
      </c>
      <c r="W1436" s="5">
        <v>0</v>
      </c>
      <c r="X1436" t="s">
        <v>759</v>
      </c>
    </row>
    <row r="1437" spans="1:24" x14ac:dyDescent="0.2">
      <c r="A1437" t="s">
        <v>0</v>
      </c>
      <c r="B1437" t="s">
        <v>1</v>
      </c>
      <c r="C1437" t="s">
        <v>695</v>
      </c>
      <c r="D1437" t="s">
        <v>727</v>
      </c>
      <c r="E1437" t="s">
        <v>728</v>
      </c>
      <c r="F1437" t="s">
        <v>784</v>
      </c>
      <c r="G1437" t="s">
        <v>785</v>
      </c>
      <c r="H1437" t="s">
        <v>7</v>
      </c>
      <c r="I1437" t="s">
        <v>41</v>
      </c>
      <c r="J1437" t="s">
        <v>42</v>
      </c>
      <c r="K1437" t="s">
        <v>70</v>
      </c>
      <c r="L1437" t="s">
        <v>44</v>
      </c>
      <c r="M1437" s="5">
        <v>3000</v>
      </c>
      <c r="N1437" s="5">
        <v>0</v>
      </c>
      <c r="O1437" s="5">
        <f t="shared" si="88"/>
        <v>3000</v>
      </c>
      <c r="P1437" s="5">
        <v>0</v>
      </c>
      <c r="Q1437" s="5">
        <f t="shared" si="89"/>
        <v>3000</v>
      </c>
      <c r="R1437" s="5">
        <v>3000</v>
      </c>
      <c r="S1437" s="5">
        <v>0</v>
      </c>
      <c r="T1437" s="5">
        <v>0</v>
      </c>
      <c r="U1437" s="5">
        <f t="shared" si="90"/>
        <v>3000</v>
      </c>
      <c r="V1437" s="5">
        <f t="shared" si="91"/>
        <v>3000</v>
      </c>
      <c r="W1437" s="5">
        <v>0</v>
      </c>
      <c r="X1437" t="s">
        <v>760</v>
      </c>
    </row>
    <row r="1438" spans="1:24" x14ac:dyDescent="0.2">
      <c r="A1438" t="s">
        <v>0</v>
      </c>
      <c r="B1438" t="s">
        <v>1</v>
      </c>
      <c r="C1438" t="s">
        <v>695</v>
      </c>
      <c r="D1438" t="s">
        <v>727</v>
      </c>
      <c r="E1438" t="s">
        <v>728</v>
      </c>
      <c r="F1438" t="s">
        <v>784</v>
      </c>
      <c r="G1438" t="s">
        <v>785</v>
      </c>
      <c r="H1438" t="s">
        <v>7</v>
      </c>
      <c r="I1438" t="s">
        <v>41</v>
      </c>
      <c r="J1438" t="s">
        <v>42</v>
      </c>
      <c r="K1438" t="s">
        <v>74</v>
      </c>
      <c r="L1438" t="s">
        <v>44</v>
      </c>
      <c r="M1438" s="5">
        <v>15000</v>
      </c>
      <c r="N1438" s="5">
        <v>0</v>
      </c>
      <c r="O1438" s="5">
        <f t="shared" si="88"/>
        <v>15000</v>
      </c>
      <c r="P1438" s="5">
        <v>0</v>
      </c>
      <c r="Q1438" s="5">
        <f t="shared" si="89"/>
        <v>15000</v>
      </c>
      <c r="R1438" s="5">
        <v>5400</v>
      </c>
      <c r="S1438" s="5">
        <v>9600</v>
      </c>
      <c r="T1438" s="5">
        <v>4728.8500000000004</v>
      </c>
      <c r="U1438" s="5">
        <f t="shared" si="90"/>
        <v>5400</v>
      </c>
      <c r="V1438" s="5">
        <f t="shared" si="91"/>
        <v>10271.15</v>
      </c>
      <c r="W1438" s="5">
        <v>0</v>
      </c>
      <c r="X1438" t="s">
        <v>761</v>
      </c>
    </row>
    <row r="1439" spans="1:24" x14ac:dyDescent="0.2">
      <c r="A1439" t="s">
        <v>0</v>
      </c>
      <c r="B1439" t="s">
        <v>1</v>
      </c>
      <c r="C1439" t="s">
        <v>695</v>
      </c>
      <c r="D1439" t="s">
        <v>727</v>
      </c>
      <c r="E1439" t="s">
        <v>728</v>
      </c>
      <c r="F1439" t="s">
        <v>784</v>
      </c>
      <c r="G1439" t="s">
        <v>785</v>
      </c>
      <c r="H1439" t="s">
        <v>7</v>
      </c>
      <c r="I1439" t="s">
        <v>41</v>
      </c>
      <c r="J1439" t="s">
        <v>42</v>
      </c>
      <c r="K1439" t="s">
        <v>76</v>
      </c>
      <c r="L1439" t="s">
        <v>44</v>
      </c>
      <c r="M1439" s="5">
        <v>3000</v>
      </c>
      <c r="N1439" s="5">
        <v>0</v>
      </c>
      <c r="O1439" s="5">
        <f t="shared" si="88"/>
        <v>3000</v>
      </c>
      <c r="P1439" s="5">
        <v>0</v>
      </c>
      <c r="Q1439" s="5">
        <f t="shared" si="89"/>
        <v>3000</v>
      </c>
      <c r="R1439" s="5">
        <v>1438.07</v>
      </c>
      <c r="S1439" s="5">
        <v>561.92999999999995</v>
      </c>
      <c r="T1439" s="5">
        <v>561.92999999999995</v>
      </c>
      <c r="U1439" s="5">
        <f t="shared" si="90"/>
        <v>2438.0700000000002</v>
      </c>
      <c r="V1439" s="5">
        <f t="shared" si="91"/>
        <v>2438.0700000000002</v>
      </c>
      <c r="W1439" s="5">
        <v>1000</v>
      </c>
      <c r="X1439" t="s">
        <v>762</v>
      </c>
    </row>
    <row r="1440" spans="1:24" x14ac:dyDescent="0.2">
      <c r="A1440" t="s">
        <v>0</v>
      </c>
      <c r="B1440" t="s">
        <v>1</v>
      </c>
      <c r="C1440" t="s">
        <v>695</v>
      </c>
      <c r="D1440" t="s">
        <v>727</v>
      </c>
      <c r="E1440" t="s">
        <v>728</v>
      </c>
      <c r="F1440" t="s">
        <v>784</v>
      </c>
      <c r="G1440" t="s">
        <v>785</v>
      </c>
      <c r="H1440" t="s">
        <v>7</v>
      </c>
      <c r="I1440" t="s">
        <v>41</v>
      </c>
      <c r="J1440" t="s">
        <v>42</v>
      </c>
      <c r="K1440" t="s">
        <v>78</v>
      </c>
      <c r="L1440" t="s">
        <v>44</v>
      </c>
      <c r="M1440" s="5">
        <v>300</v>
      </c>
      <c r="N1440" s="5">
        <v>0</v>
      </c>
      <c r="O1440" s="5">
        <f t="shared" si="88"/>
        <v>300</v>
      </c>
      <c r="P1440" s="5">
        <v>0</v>
      </c>
      <c r="Q1440" s="5">
        <f t="shared" si="89"/>
        <v>300</v>
      </c>
      <c r="R1440" s="5">
        <v>200</v>
      </c>
      <c r="S1440" s="5">
        <v>0</v>
      </c>
      <c r="T1440" s="5">
        <v>0</v>
      </c>
      <c r="U1440" s="5">
        <f t="shared" si="90"/>
        <v>300</v>
      </c>
      <c r="V1440" s="5">
        <f t="shared" si="91"/>
        <v>300</v>
      </c>
      <c r="W1440" s="5">
        <v>100</v>
      </c>
      <c r="X1440" t="s">
        <v>763</v>
      </c>
    </row>
    <row r="1441" spans="1:24" x14ac:dyDescent="0.2">
      <c r="A1441" t="s">
        <v>0</v>
      </c>
      <c r="B1441" t="s">
        <v>1</v>
      </c>
      <c r="C1441" t="s">
        <v>695</v>
      </c>
      <c r="D1441" t="s">
        <v>727</v>
      </c>
      <c r="E1441" t="s">
        <v>728</v>
      </c>
      <c r="F1441" t="s">
        <v>784</v>
      </c>
      <c r="G1441" t="s">
        <v>785</v>
      </c>
      <c r="H1441" t="s">
        <v>7</v>
      </c>
      <c r="I1441" t="s">
        <v>41</v>
      </c>
      <c r="J1441" t="s">
        <v>42</v>
      </c>
      <c r="K1441" t="s">
        <v>82</v>
      </c>
      <c r="L1441" t="s">
        <v>44</v>
      </c>
      <c r="M1441" s="5">
        <v>6000</v>
      </c>
      <c r="N1441" s="5">
        <v>0</v>
      </c>
      <c r="O1441" s="5">
        <f t="shared" si="88"/>
        <v>6000</v>
      </c>
      <c r="P1441" s="5">
        <v>0</v>
      </c>
      <c r="Q1441" s="5">
        <f t="shared" si="89"/>
        <v>6000</v>
      </c>
      <c r="R1441" s="5">
        <v>0</v>
      </c>
      <c r="S1441" s="5">
        <v>0</v>
      </c>
      <c r="T1441" s="5">
        <v>0</v>
      </c>
      <c r="U1441" s="5">
        <f t="shared" si="90"/>
        <v>6000</v>
      </c>
      <c r="V1441" s="5">
        <f t="shared" si="91"/>
        <v>6000</v>
      </c>
      <c r="W1441" s="5">
        <v>6000</v>
      </c>
      <c r="X1441" t="s">
        <v>764</v>
      </c>
    </row>
    <row r="1442" spans="1:24" x14ac:dyDescent="0.2">
      <c r="A1442" t="s">
        <v>0</v>
      </c>
      <c r="B1442" t="s">
        <v>1</v>
      </c>
      <c r="C1442" t="s">
        <v>695</v>
      </c>
      <c r="D1442" t="s">
        <v>727</v>
      </c>
      <c r="E1442" t="s">
        <v>728</v>
      </c>
      <c r="F1442" t="s">
        <v>784</v>
      </c>
      <c r="G1442" t="s">
        <v>785</v>
      </c>
      <c r="H1442" t="s">
        <v>7</v>
      </c>
      <c r="I1442" t="s">
        <v>41</v>
      </c>
      <c r="J1442" t="s">
        <v>42</v>
      </c>
      <c r="K1442" t="s">
        <v>766</v>
      </c>
      <c r="L1442" t="s">
        <v>44</v>
      </c>
      <c r="M1442" s="5">
        <v>500</v>
      </c>
      <c r="N1442" s="5">
        <v>0</v>
      </c>
      <c r="O1442" s="5">
        <f t="shared" si="88"/>
        <v>500</v>
      </c>
      <c r="P1442" s="5">
        <v>0</v>
      </c>
      <c r="Q1442" s="5">
        <f t="shared" si="89"/>
        <v>500</v>
      </c>
      <c r="R1442" s="5">
        <v>0</v>
      </c>
      <c r="S1442" s="5">
        <v>0</v>
      </c>
      <c r="T1442" s="5">
        <v>0</v>
      </c>
      <c r="U1442" s="5">
        <f t="shared" si="90"/>
        <v>500</v>
      </c>
      <c r="V1442" s="5">
        <f t="shared" si="91"/>
        <v>500</v>
      </c>
      <c r="W1442" s="5">
        <v>500</v>
      </c>
      <c r="X1442" t="s">
        <v>767</v>
      </c>
    </row>
    <row r="1443" spans="1:24" x14ac:dyDescent="0.2">
      <c r="A1443" t="s">
        <v>0</v>
      </c>
      <c r="B1443" t="s">
        <v>1</v>
      </c>
      <c r="C1443" t="s">
        <v>695</v>
      </c>
      <c r="D1443" t="s">
        <v>727</v>
      </c>
      <c r="E1443" t="s">
        <v>728</v>
      </c>
      <c r="F1443" t="s">
        <v>784</v>
      </c>
      <c r="G1443" t="s">
        <v>785</v>
      </c>
      <c r="H1443" t="s">
        <v>7</v>
      </c>
      <c r="I1443" t="s">
        <v>41</v>
      </c>
      <c r="J1443" t="s">
        <v>42</v>
      </c>
      <c r="K1443" t="s">
        <v>88</v>
      </c>
      <c r="L1443" t="s">
        <v>44</v>
      </c>
      <c r="M1443" s="5">
        <v>1000</v>
      </c>
      <c r="N1443" s="5">
        <v>0</v>
      </c>
      <c r="O1443" s="5">
        <f t="shared" si="88"/>
        <v>1000</v>
      </c>
      <c r="P1443" s="5">
        <v>0</v>
      </c>
      <c r="Q1443" s="5">
        <f t="shared" si="89"/>
        <v>1000</v>
      </c>
      <c r="R1443" s="5">
        <v>1000</v>
      </c>
      <c r="S1443" s="5">
        <v>0</v>
      </c>
      <c r="T1443" s="5">
        <v>0</v>
      </c>
      <c r="U1443" s="5">
        <f t="shared" si="90"/>
        <v>1000</v>
      </c>
      <c r="V1443" s="5">
        <f t="shared" si="91"/>
        <v>1000</v>
      </c>
      <c r="W1443" s="5">
        <v>0</v>
      </c>
      <c r="X1443" t="s">
        <v>768</v>
      </c>
    </row>
    <row r="1444" spans="1:24" x14ac:dyDescent="0.2">
      <c r="A1444" t="s">
        <v>0</v>
      </c>
      <c r="B1444" t="s">
        <v>1</v>
      </c>
      <c r="C1444" t="s">
        <v>695</v>
      </c>
      <c r="D1444" t="s">
        <v>727</v>
      </c>
      <c r="E1444" t="s">
        <v>728</v>
      </c>
      <c r="F1444" t="s">
        <v>784</v>
      </c>
      <c r="G1444" t="s">
        <v>785</v>
      </c>
      <c r="H1444" t="s">
        <v>7</v>
      </c>
      <c r="I1444" t="s">
        <v>41</v>
      </c>
      <c r="J1444" t="s">
        <v>90</v>
      </c>
      <c r="K1444" t="s">
        <v>91</v>
      </c>
      <c r="L1444" t="s">
        <v>44</v>
      </c>
      <c r="M1444" s="5">
        <v>500</v>
      </c>
      <c r="N1444" s="5">
        <v>0</v>
      </c>
      <c r="O1444" s="5">
        <f t="shared" si="88"/>
        <v>500</v>
      </c>
      <c r="P1444" s="5">
        <v>0</v>
      </c>
      <c r="Q1444" s="5">
        <f t="shared" si="89"/>
        <v>500</v>
      </c>
      <c r="R1444" s="5">
        <v>0</v>
      </c>
      <c r="S1444" s="5">
        <v>0</v>
      </c>
      <c r="T1444" s="5">
        <v>0</v>
      </c>
      <c r="U1444" s="5">
        <f t="shared" si="90"/>
        <v>500</v>
      </c>
      <c r="V1444" s="5">
        <f t="shared" si="91"/>
        <v>500</v>
      </c>
      <c r="W1444" s="5">
        <v>500</v>
      </c>
      <c r="X1444" t="s">
        <v>771</v>
      </c>
    </row>
    <row r="1445" spans="1:24" x14ac:dyDescent="0.2">
      <c r="A1445" t="s">
        <v>0</v>
      </c>
      <c r="B1445" t="s">
        <v>1</v>
      </c>
      <c r="C1445" t="s">
        <v>695</v>
      </c>
      <c r="D1445" t="s">
        <v>727</v>
      </c>
      <c r="E1445" t="s">
        <v>728</v>
      </c>
      <c r="F1445" t="s">
        <v>784</v>
      </c>
      <c r="G1445" t="s">
        <v>785</v>
      </c>
      <c r="H1445" t="s">
        <v>772</v>
      </c>
      <c r="I1445" t="s">
        <v>773</v>
      </c>
      <c r="J1445" t="s">
        <v>121</v>
      </c>
      <c r="K1445" t="s">
        <v>128</v>
      </c>
      <c r="L1445" t="s">
        <v>44</v>
      </c>
      <c r="M1445" s="5">
        <v>6000</v>
      </c>
      <c r="N1445" s="5">
        <v>0</v>
      </c>
      <c r="O1445" s="5">
        <f t="shared" si="88"/>
        <v>6000</v>
      </c>
      <c r="P1445" s="5">
        <v>-6000</v>
      </c>
      <c r="Q1445" s="5">
        <f t="shared" si="89"/>
        <v>0</v>
      </c>
      <c r="R1445" s="5">
        <v>0</v>
      </c>
      <c r="S1445" s="5">
        <v>0</v>
      </c>
      <c r="T1445" s="5">
        <v>0</v>
      </c>
      <c r="U1445" s="5">
        <f t="shared" si="90"/>
        <v>6000</v>
      </c>
      <c r="V1445" s="5">
        <f t="shared" si="91"/>
        <v>6000</v>
      </c>
      <c r="W1445" s="5">
        <v>0</v>
      </c>
      <c r="X1445" t="s">
        <v>787</v>
      </c>
    </row>
    <row r="1446" spans="1:24" x14ac:dyDescent="0.2">
      <c r="A1446" t="s">
        <v>0</v>
      </c>
      <c r="B1446" t="s">
        <v>1</v>
      </c>
      <c r="C1446" t="s">
        <v>695</v>
      </c>
      <c r="D1446" t="s">
        <v>788</v>
      </c>
      <c r="E1446" t="s">
        <v>789</v>
      </c>
      <c r="F1446" t="s">
        <v>790</v>
      </c>
      <c r="G1446" t="s">
        <v>791</v>
      </c>
      <c r="H1446" t="s">
        <v>792</v>
      </c>
      <c r="I1446" t="s">
        <v>793</v>
      </c>
      <c r="J1446" t="s">
        <v>575</v>
      </c>
      <c r="K1446" t="s">
        <v>794</v>
      </c>
      <c r="L1446" t="s">
        <v>44</v>
      </c>
      <c r="M1446" s="5">
        <v>0</v>
      </c>
      <c r="N1446" s="5">
        <v>750000</v>
      </c>
      <c r="O1446" s="5">
        <f t="shared" si="88"/>
        <v>750000</v>
      </c>
      <c r="P1446" s="5">
        <v>0</v>
      </c>
      <c r="Q1446" s="5">
        <f t="shared" si="89"/>
        <v>750000</v>
      </c>
      <c r="R1446" s="5">
        <v>0</v>
      </c>
      <c r="S1446" s="5">
        <v>586947.09</v>
      </c>
      <c r="T1446" s="5">
        <v>351500</v>
      </c>
      <c r="U1446" s="5">
        <f t="shared" si="90"/>
        <v>163052.91000000003</v>
      </c>
      <c r="V1446" s="5">
        <f t="shared" si="91"/>
        <v>398500</v>
      </c>
      <c r="W1446" s="5">
        <v>163052.91</v>
      </c>
      <c r="X1446" t="s">
        <v>795</v>
      </c>
    </row>
    <row r="1447" spans="1:24" x14ac:dyDescent="0.2">
      <c r="A1447" t="s">
        <v>0</v>
      </c>
      <c r="B1447" t="s">
        <v>1</v>
      </c>
      <c r="C1447" t="s">
        <v>695</v>
      </c>
      <c r="D1447" t="s">
        <v>788</v>
      </c>
      <c r="E1447" t="s">
        <v>789</v>
      </c>
      <c r="F1447" t="s">
        <v>790</v>
      </c>
      <c r="G1447" t="s">
        <v>791</v>
      </c>
      <c r="H1447" t="s">
        <v>792</v>
      </c>
      <c r="I1447" t="s">
        <v>793</v>
      </c>
      <c r="J1447" t="s">
        <v>575</v>
      </c>
      <c r="K1447" t="s">
        <v>796</v>
      </c>
      <c r="L1447" t="s">
        <v>44</v>
      </c>
      <c r="M1447" s="5">
        <v>750000</v>
      </c>
      <c r="N1447" s="5">
        <v>-750000</v>
      </c>
      <c r="O1447" s="5">
        <f t="shared" si="88"/>
        <v>0</v>
      </c>
      <c r="P1447" s="5">
        <v>0</v>
      </c>
      <c r="Q1447" s="5">
        <f t="shared" si="89"/>
        <v>0</v>
      </c>
      <c r="R1447" s="5">
        <v>0</v>
      </c>
      <c r="S1447" s="5">
        <v>0</v>
      </c>
      <c r="T1447" s="5">
        <v>0</v>
      </c>
      <c r="U1447" s="5">
        <f t="shared" si="90"/>
        <v>0</v>
      </c>
      <c r="V1447" s="5">
        <f t="shared" si="91"/>
        <v>0</v>
      </c>
      <c r="W1447" s="5">
        <v>0</v>
      </c>
      <c r="X1447" t="s">
        <v>797</v>
      </c>
    </row>
    <row r="1448" spans="1:24" x14ac:dyDescent="0.2">
      <c r="A1448" t="s">
        <v>0</v>
      </c>
      <c r="B1448" t="s">
        <v>1</v>
      </c>
      <c r="C1448" t="s">
        <v>247</v>
      </c>
      <c r="D1448" t="s">
        <v>674</v>
      </c>
      <c r="E1448" t="s">
        <v>675</v>
      </c>
      <c r="F1448" t="s">
        <v>798</v>
      </c>
      <c r="G1448" t="s">
        <v>799</v>
      </c>
      <c r="H1448" t="s">
        <v>7</v>
      </c>
      <c r="I1448" t="s">
        <v>41</v>
      </c>
      <c r="J1448" t="s">
        <v>9</v>
      </c>
      <c r="K1448" t="s">
        <v>252</v>
      </c>
      <c r="L1448" t="s">
        <v>11</v>
      </c>
      <c r="M1448" s="5">
        <v>8366.48</v>
      </c>
      <c r="N1448" s="5">
        <v>0</v>
      </c>
      <c r="O1448" s="5">
        <f t="shared" si="88"/>
        <v>8366.48</v>
      </c>
      <c r="P1448" s="5">
        <v>-7841.16</v>
      </c>
      <c r="Q1448" s="5">
        <f t="shared" si="89"/>
        <v>525.31999999999971</v>
      </c>
      <c r="R1448" s="5">
        <v>0</v>
      </c>
      <c r="S1448" s="5">
        <v>525.32000000000005</v>
      </c>
      <c r="T1448" s="5">
        <v>525.32000000000005</v>
      </c>
      <c r="U1448" s="5">
        <f t="shared" si="90"/>
        <v>7841.16</v>
      </c>
      <c r="V1448" s="5">
        <f t="shared" si="91"/>
        <v>7841.16</v>
      </c>
      <c r="W1448" s="5">
        <v>0</v>
      </c>
      <c r="X1448" t="s">
        <v>800</v>
      </c>
    </row>
    <row r="1449" spans="1:24" x14ac:dyDescent="0.2">
      <c r="A1449" t="s">
        <v>0</v>
      </c>
      <c r="B1449" t="s">
        <v>1</v>
      </c>
      <c r="C1449" t="s">
        <v>247</v>
      </c>
      <c r="D1449" t="s">
        <v>674</v>
      </c>
      <c r="E1449" t="s">
        <v>675</v>
      </c>
      <c r="F1449" t="s">
        <v>798</v>
      </c>
      <c r="G1449" t="s">
        <v>799</v>
      </c>
      <c r="H1449" t="s">
        <v>7</v>
      </c>
      <c r="I1449" t="s">
        <v>41</v>
      </c>
      <c r="J1449" t="s">
        <v>9</v>
      </c>
      <c r="K1449" t="s">
        <v>35</v>
      </c>
      <c r="L1449" t="s">
        <v>11</v>
      </c>
      <c r="M1449" s="5">
        <v>4443.5200000000004</v>
      </c>
      <c r="N1449" s="5">
        <v>0</v>
      </c>
      <c r="O1449" s="5">
        <f t="shared" si="88"/>
        <v>4443.5200000000004</v>
      </c>
      <c r="P1449" s="5">
        <v>-4166.16</v>
      </c>
      <c r="Q1449" s="5">
        <f t="shared" si="89"/>
        <v>277.36000000000058</v>
      </c>
      <c r="R1449" s="5">
        <v>0</v>
      </c>
      <c r="S1449" s="5">
        <v>277.36</v>
      </c>
      <c r="T1449" s="5">
        <v>277.36</v>
      </c>
      <c r="U1449" s="5">
        <f t="shared" si="90"/>
        <v>4166.1600000000008</v>
      </c>
      <c r="V1449" s="5">
        <f t="shared" si="91"/>
        <v>4166.1600000000008</v>
      </c>
      <c r="W1449" s="5">
        <v>0</v>
      </c>
      <c r="X1449" t="s">
        <v>691</v>
      </c>
    </row>
    <row r="1450" spans="1:24" x14ac:dyDescent="0.2">
      <c r="A1450" t="s">
        <v>0</v>
      </c>
      <c r="B1450" t="s">
        <v>1</v>
      </c>
      <c r="C1450" t="s">
        <v>247</v>
      </c>
      <c r="D1450" t="s">
        <v>674</v>
      </c>
      <c r="E1450" t="s">
        <v>675</v>
      </c>
      <c r="F1450" t="s">
        <v>798</v>
      </c>
      <c r="G1450" t="s">
        <v>799</v>
      </c>
      <c r="H1450" t="s">
        <v>7</v>
      </c>
      <c r="I1450" t="s">
        <v>8</v>
      </c>
      <c r="J1450" t="s">
        <v>9</v>
      </c>
      <c r="K1450" t="s">
        <v>10</v>
      </c>
      <c r="L1450" t="s">
        <v>11</v>
      </c>
      <c r="M1450" s="5">
        <v>2811067.68</v>
      </c>
      <c r="N1450" s="5">
        <v>-11668.76</v>
      </c>
      <c r="O1450" s="5">
        <f t="shared" si="88"/>
        <v>2799398.9200000004</v>
      </c>
      <c r="P1450" s="5">
        <v>-146037.75</v>
      </c>
      <c r="Q1450" s="5">
        <f t="shared" si="89"/>
        <v>2653361.1700000004</v>
      </c>
      <c r="R1450" s="5">
        <v>0</v>
      </c>
      <c r="S1450" s="5">
        <v>1751415.47</v>
      </c>
      <c r="T1450" s="5">
        <v>1751415.47</v>
      </c>
      <c r="U1450" s="5">
        <f t="shared" si="90"/>
        <v>1047983.4500000004</v>
      </c>
      <c r="V1450" s="5">
        <f t="shared" si="91"/>
        <v>1047983.4500000004</v>
      </c>
      <c r="W1450" s="5">
        <v>901945.7</v>
      </c>
      <c r="X1450" t="s">
        <v>678</v>
      </c>
    </row>
    <row r="1451" spans="1:24" x14ac:dyDescent="0.2">
      <c r="A1451" t="s">
        <v>0</v>
      </c>
      <c r="B1451" t="s">
        <v>1</v>
      </c>
      <c r="C1451" t="s">
        <v>247</v>
      </c>
      <c r="D1451" t="s">
        <v>674</v>
      </c>
      <c r="E1451" t="s">
        <v>675</v>
      </c>
      <c r="F1451" t="s">
        <v>798</v>
      </c>
      <c r="G1451" t="s">
        <v>799</v>
      </c>
      <c r="H1451" t="s">
        <v>7</v>
      </c>
      <c r="I1451" t="s">
        <v>8</v>
      </c>
      <c r="J1451" t="s">
        <v>9</v>
      </c>
      <c r="K1451" t="s">
        <v>13</v>
      </c>
      <c r="L1451" t="s">
        <v>11</v>
      </c>
      <c r="M1451" s="5">
        <v>169828.8</v>
      </c>
      <c r="N1451" s="5">
        <v>0</v>
      </c>
      <c r="O1451" s="5">
        <f t="shared" si="88"/>
        <v>169828.8</v>
      </c>
      <c r="P1451" s="5">
        <v>-34018.47</v>
      </c>
      <c r="Q1451" s="5">
        <f t="shared" si="89"/>
        <v>135810.32999999999</v>
      </c>
      <c r="R1451" s="5">
        <v>0</v>
      </c>
      <c r="S1451" s="5">
        <v>90359.96</v>
      </c>
      <c r="T1451" s="5">
        <v>90359.96</v>
      </c>
      <c r="U1451" s="5">
        <f t="shared" si="90"/>
        <v>79468.839999999982</v>
      </c>
      <c r="V1451" s="5">
        <f t="shared" si="91"/>
        <v>79468.839999999982</v>
      </c>
      <c r="W1451" s="5">
        <v>45450.37</v>
      </c>
      <c r="X1451" t="s">
        <v>679</v>
      </c>
    </row>
    <row r="1452" spans="1:24" x14ac:dyDescent="0.2">
      <c r="A1452" t="s">
        <v>0</v>
      </c>
      <c r="B1452" t="s">
        <v>1</v>
      </c>
      <c r="C1452" t="s">
        <v>247</v>
      </c>
      <c r="D1452" t="s">
        <v>674</v>
      </c>
      <c r="E1452" t="s">
        <v>675</v>
      </c>
      <c r="F1452" t="s">
        <v>798</v>
      </c>
      <c r="G1452" t="s">
        <v>799</v>
      </c>
      <c r="H1452" t="s">
        <v>7</v>
      </c>
      <c r="I1452" t="s">
        <v>8</v>
      </c>
      <c r="J1452" t="s">
        <v>9</v>
      </c>
      <c r="K1452" t="s">
        <v>15</v>
      </c>
      <c r="L1452" t="s">
        <v>11</v>
      </c>
      <c r="M1452" s="5">
        <v>331608.03999999998</v>
      </c>
      <c r="N1452" s="5">
        <v>-265</v>
      </c>
      <c r="O1452" s="5">
        <f t="shared" si="88"/>
        <v>331343.03999999998</v>
      </c>
      <c r="P1452" s="5">
        <v>0</v>
      </c>
      <c r="Q1452" s="5">
        <f t="shared" si="89"/>
        <v>331343.03999999998</v>
      </c>
      <c r="R1452" s="5">
        <v>63292.07</v>
      </c>
      <c r="S1452" s="5">
        <v>38146.25</v>
      </c>
      <c r="T1452" s="5">
        <v>38146.25</v>
      </c>
      <c r="U1452" s="5">
        <f t="shared" si="90"/>
        <v>293196.78999999998</v>
      </c>
      <c r="V1452" s="5">
        <f t="shared" si="91"/>
        <v>293196.78999999998</v>
      </c>
      <c r="W1452" s="5">
        <v>229904.72</v>
      </c>
      <c r="X1452" t="s">
        <v>680</v>
      </c>
    </row>
    <row r="1453" spans="1:24" x14ac:dyDescent="0.2">
      <c r="A1453" t="s">
        <v>0</v>
      </c>
      <c r="B1453" t="s">
        <v>1</v>
      </c>
      <c r="C1453" t="s">
        <v>247</v>
      </c>
      <c r="D1453" t="s">
        <v>674</v>
      </c>
      <c r="E1453" t="s">
        <v>675</v>
      </c>
      <c r="F1453" t="s">
        <v>798</v>
      </c>
      <c r="G1453" t="s">
        <v>799</v>
      </c>
      <c r="H1453" t="s">
        <v>7</v>
      </c>
      <c r="I1453" t="s">
        <v>8</v>
      </c>
      <c r="J1453" t="s">
        <v>9</v>
      </c>
      <c r="K1453" t="s">
        <v>17</v>
      </c>
      <c r="L1453" t="s">
        <v>11</v>
      </c>
      <c r="M1453" s="5">
        <v>77511.62</v>
      </c>
      <c r="N1453" s="5">
        <v>-166.66</v>
      </c>
      <c r="O1453" s="5">
        <f t="shared" si="88"/>
        <v>77344.959999999992</v>
      </c>
      <c r="P1453" s="5">
        <v>0</v>
      </c>
      <c r="Q1453" s="5">
        <f t="shared" si="89"/>
        <v>77344.959999999992</v>
      </c>
      <c r="R1453" s="5">
        <v>2923.28</v>
      </c>
      <c r="S1453" s="5">
        <v>64044.04</v>
      </c>
      <c r="T1453" s="5">
        <v>64044.04</v>
      </c>
      <c r="U1453" s="5">
        <f t="shared" si="90"/>
        <v>13300.919999999991</v>
      </c>
      <c r="V1453" s="5">
        <f t="shared" si="91"/>
        <v>13300.919999999991</v>
      </c>
      <c r="W1453" s="5">
        <v>10377.64</v>
      </c>
      <c r="X1453" t="s">
        <v>681</v>
      </c>
    </row>
    <row r="1454" spans="1:24" x14ac:dyDescent="0.2">
      <c r="A1454" t="s">
        <v>0</v>
      </c>
      <c r="B1454" t="s">
        <v>1</v>
      </c>
      <c r="C1454" t="s">
        <v>247</v>
      </c>
      <c r="D1454" t="s">
        <v>674</v>
      </c>
      <c r="E1454" t="s">
        <v>675</v>
      </c>
      <c r="F1454" t="s">
        <v>798</v>
      </c>
      <c r="G1454" t="s">
        <v>799</v>
      </c>
      <c r="H1454" t="s">
        <v>7</v>
      </c>
      <c r="I1454" t="s">
        <v>8</v>
      </c>
      <c r="J1454" t="s">
        <v>9</v>
      </c>
      <c r="K1454" t="s">
        <v>19</v>
      </c>
      <c r="L1454" t="s">
        <v>11</v>
      </c>
      <c r="M1454" s="5">
        <v>3036</v>
      </c>
      <c r="N1454" s="5">
        <v>0</v>
      </c>
      <c r="O1454" s="5">
        <f t="shared" si="88"/>
        <v>3036</v>
      </c>
      <c r="P1454" s="5">
        <v>-2207.15</v>
      </c>
      <c r="Q1454" s="5">
        <f t="shared" si="89"/>
        <v>828.84999999999991</v>
      </c>
      <c r="R1454" s="5">
        <v>0</v>
      </c>
      <c r="S1454" s="5">
        <v>549.5</v>
      </c>
      <c r="T1454" s="5">
        <v>549.5</v>
      </c>
      <c r="U1454" s="5">
        <f t="shared" si="90"/>
        <v>2486.5</v>
      </c>
      <c r="V1454" s="5">
        <f t="shared" si="91"/>
        <v>2486.5</v>
      </c>
      <c r="W1454" s="5">
        <v>279.35000000000002</v>
      </c>
      <c r="X1454" t="s">
        <v>682</v>
      </c>
    </row>
    <row r="1455" spans="1:24" x14ac:dyDescent="0.2">
      <c r="A1455" t="s">
        <v>0</v>
      </c>
      <c r="B1455" t="s">
        <v>1</v>
      </c>
      <c r="C1455" t="s">
        <v>247</v>
      </c>
      <c r="D1455" t="s">
        <v>674</v>
      </c>
      <c r="E1455" t="s">
        <v>675</v>
      </c>
      <c r="F1455" t="s">
        <v>798</v>
      </c>
      <c r="G1455" t="s">
        <v>799</v>
      </c>
      <c r="H1455" t="s">
        <v>7</v>
      </c>
      <c r="I1455" t="s">
        <v>8</v>
      </c>
      <c r="J1455" t="s">
        <v>9</v>
      </c>
      <c r="K1455" t="s">
        <v>21</v>
      </c>
      <c r="L1455" t="s">
        <v>11</v>
      </c>
      <c r="M1455" s="5">
        <v>24288</v>
      </c>
      <c r="N1455" s="5">
        <v>0</v>
      </c>
      <c r="O1455" s="5">
        <f t="shared" si="88"/>
        <v>24288</v>
      </c>
      <c r="P1455" s="5">
        <v>-12512.97</v>
      </c>
      <c r="Q1455" s="5">
        <f t="shared" si="89"/>
        <v>11775.03</v>
      </c>
      <c r="R1455" s="5">
        <v>0</v>
      </c>
      <c r="S1455" s="5">
        <v>7372</v>
      </c>
      <c r="T1455" s="5">
        <v>7372</v>
      </c>
      <c r="U1455" s="5">
        <f t="shared" si="90"/>
        <v>16916</v>
      </c>
      <c r="V1455" s="5">
        <f t="shared" si="91"/>
        <v>16916</v>
      </c>
      <c r="W1455" s="5">
        <v>4403.03</v>
      </c>
      <c r="X1455" t="s">
        <v>683</v>
      </c>
    </row>
    <row r="1456" spans="1:24" x14ac:dyDescent="0.2">
      <c r="A1456" t="s">
        <v>0</v>
      </c>
      <c r="B1456" t="s">
        <v>1</v>
      </c>
      <c r="C1456" t="s">
        <v>247</v>
      </c>
      <c r="D1456" t="s">
        <v>674</v>
      </c>
      <c r="E1456" t="s">
        <v>675</v>
      </c>
      <c r="F1456" t="s">
        <v>798</v>
      </c>
      <c r="G1456" t="s">
        <v>799</v>
      </c>
      <c r="H1456" t="s">
        <v>7</v>
      </c>
      <c r="I1456" t="s">
        <v>8</v>
      </c>
      <c r="J1456" t="s">
        <v>9</v>
      </c>
      <c r="K1456" t="s">
        <v>23</v>
      </c>
      <c r="L1456" t="s">
        <v>11</v>
      </c>
      <c r="M1456" s="5">
        <v>849.14</v>
      </c>
      <c r="N1456" s="5">
        <v>0</v>
      </c>
      <c r="O1456" s="5">
        <f t="shared" si="88"/>
        <v>849.14</v>
      </c>
      <c r="P1456" s="5">
        <v>-427.37</v>
      </c>
      <c r="Q1456" s="5">
        <f t="shared" si="89"/>
        <v>421.77</v>
      </c>
      <c r="R1456" s="5">
        <v>0</v>
      </c>
      <c r="S1456" s="5">
        <v>272</v>
      </c>
      <c r="T1456" s="5">
        <v>272</v>
      </c>
      <c r="U1456" s="5">
        <f t="shared" si="90"/>
        <v>577.14</v>
      </c>
      <c r="V1456" s="5">
        <f t="shared" si="91"/>
        <v>577.14</v>
      </c>
      <c r="W1456" s="5">
        <v>149.77000000000001</v>
      </c>
      <c r="X1456" t="s">
        <v>684</v>
      </c>
    </row>
    <row r="1457" spans="1:24" x14ac:dyDescent="0.2">
      <c r="A1457" t="s">
        <v>0</v>
      </c>
      <c r="B1457" t="s">
        <v>1</v>
      </c>
      <c r="C1457" t="s">
        <v>247</v>
      </c>
      <c r="D1457" t="s">
        <v>674</v>
      </c>
      <c r="E1457" t="s">
        <v>675</v>
      </c>
      <c r="F1457" t="s">
        <v>798</v>
      </c>
      <c r="G1457" t="s">
        <v>799</v>
      </c>
      <c r="H1457" t="s">
        <v>7</v>
      </c>
      <c r="I1457" t="s">
        <v>8</v>
      </c>
      <c r="J1457" t="s">
        <v>9</v>
      </c>
      <c r="K1457" t="s">
        <v>25</v>
      </c>
      <c r="L1457" t="s">
        <v>11</v>
      </c>
      <c r="M1457" s="5">
        <v>5094.8599999999997</v>
      </c>
      <c r="N1457" s="5">
        <v>0</v>
      </c>
      <c r="O1457" s="5">
        <f t="shared" si="88"/>
        <v>5094.8599999999997</v>
      </c>
      <c r="P1457" s="5">
        <v>-105.62</v>
      </c>
      <c r="Q1457" s="5">
        <f t="shared" si="89"/>
        <v>4989.24</v>
      </c>
      <c r="R1457" s="5">
        <v>0</v>
      </c>
      <c r="S1457" s="5">
        <v>3292.09</v>
      </c>
      <c r="T1457" s="5">
        <v>3292.09</v>
      </c>
      <c r="U1457" s="5">
        <f t="shared" si="90"/>
        <v>1802.7699999999995</v>
      </c>
      <c r="V1457" s="5">
        <f t="shared" si="91"/>
        <v>1802.7699999999995</v>
      </c>
      <c r="W1457" s="5">
        <v>1697.15</v>
      </c>
      <c r="X1457" t="s">
        <v>685</v>
      </c>
    </row>
    <row r="1458" spans="1:24" x14ac:dyDescent="0.2">
      <c r="A1458" t="s">
        <v>0</v>
      </c>
      <c r="B1458" t="s">
        <v>1</v>
      </c>
      <c r="C1458" t="s">
        <v>247</v>
      </c>
      <c r="D1458" t="s">
        <v>674</v>
      </c>
      <c r="E1458" t="s">
        <v>675</v>
      </c>
      <c r="F1458" t="s">
        <v>798</v>
      </c>
      <c r="G1458" t="s">
        <v>799</v>
      </c>
      <c r="H1458" t="s">
        <v>7</v>
      </c>
      <c r="I1458" t="s">
        <v>8</v>
      </c>
      <c r="J1458" t="s">
        <v>9</v>
      </c>
      <c r="K1458" t="s">
        <v>27</v>
      </c>
      <c r="L1458" t="s">
        <v>11</v>
      </c>
      <c r="M1458" s="5">
        <v>22033.47</v>
      </c>
      <c r="N1458" s="5">
        <v>4057.76</v>
      </c>
      <c r="O1458" s="5">
        <f t="shared" si="88"/>
        <v>26091.230000000003</v>
      </c>
      <c r="P1458" s="5">
        <v>14224.69</v>
      </c>
      <c r="Q1458" s="5">
        <f t="shared" si="89"/>
        <v>40315.920000000006</v>
      </c>
      <c r="R1458" s="5">
        <v>0</v>
      </c>
      <c r="S1458" s="5">
        <v>26091.23</v>
      </c>
      <c r="T1458" s="5">
        <v>26091.23</v>
      </c>
      <c r="U1458" s="5">
        <f t="shared" si="90"/>
        <v>0</v>
      </c>
      <c r="V1458" s="5">
        <f t="shared" si="91"/>
        <v>0</v>
      </c>
      <c r="W1458" s="5">
        <v>14224.69</v>
      </c>
      <c r="X1458" t="s">
        <v>686</v>
      </c>
    </row>
    <row r="1459" spans="1:24" x14ac:dyDescent="0.2">
      <c r="A1459" t="s">
        <v>0</v>
      </c>
      <c r="B1459" t="s">
        <v>1</v>
      </c>
      <c r="C1459" t="s">
        <v>247</v>
      </c>
      <c r="D1459" t="s">
        <v>674</v>
      </c>
      <c r="E1459" t="s">
        <v>675</v>
      </c>
      <c r="F1459" t="s">
        <v>798</v>
      </c>
      <c r="G1459" t="s">
        <v>799</v>
      </c>
      <c r="H1459" t="s">
        <v>7</v>
      </c>
      <c r="I1459" t="s">
        <v>8</v>
      </c>
      <c r="J1459" t="s">
        <v>9</v>
      </c>
      <c r="K1459" t="s">
        <v>29</v>
      </c>
      <c r="L1459" t="s">
        <v>11</v>
      </c>
      <c r="M1459" s="5">
        <v>130278.49</v>
      </c>
      <c r="N1459" s="5">
        <v>0</v>
      </c>
      <c r="O1459" s="5">
        <f t="shared" si="88"/>
        <v>130278.49</v>
      </c>
      <c r="P1459" s="5">
        <v>-48697.45</v>
      </c>
      <c r="Q1459" s="5">
        <f t="shared" si="89"/>
        <v>81581.040000000008</v>
      </c>
      <c r="R1459" s="5">
        <v>0</v>
      </c>
      <c r="S1459" s="5">
        <v>33979.550000000003</v>
      </c>
      <c r="T1459" s="5">
        <v>33979.550000000003</v>
      </c>
      <c r="U1459" s="5">
        <f t="shared" si="90"/>
        <v>96298.94</v>
      </c>
      <c r="V1459" s="5">
        <f t="shared" si="91"/>
        <v>96298.94</v>
      </c>
      <c r="W1459" s="5">
        <v>47601.49</v>
      </c>
      <c r="X1459" t="s">
        <v>687</v>
      </c>
    </row>
    <row r="1460" spans="1:24" x14ac:dyDescent="0.2">
      <c r="A1460" t="s">
        <v>0</v>
      </c>
      <c r="B1460" t="s">
        <v>1</v>
      </c>
      <c r="C1460" t="s">
        <v>247</v>
      </c>
      <c r="D1460" t="s">
        <v>674</v>
      </c>
      <c r="E1460" t="s">
        <v>675</v>
      </c>
      <c r="F1460" t="s">
        <v>798</v>
      </c>
      <c r="G1460" t="s">
        <v>799</v>
      </c>
      <c r="H1460" t="s">
        <v>7</v>
      </c>
      <c r="I1460" t="s">
        <v>8</v>
      </c>
      <c r="J1460" t="s">
        <v>9</v>
      </c>
      <c r="K1460" t="s">
        <v>265</v>
      </c>
      <c r="L1460" t="s">
        <v>11</v>
      </c>
      <c r="M1460" s="5">
        <v>998400</v>
      </c>
      <c r="N1460" s="5">
        <v>0</v>
      </c>
      <c r="O1460" s="5">
        <f t="shared" si="88"/>
        <v>998400</v>
      </c>
      <c r="P1460" s="5">
        <v>0</v>
      </c>
      <c r="Q1460" s="5">
        <f t="shared" si="89"/>
        <v>998400</v>
      </c>
      <c r="R1460" s="5">
        <v>342370.93</v>
      </c>
      <c r="S1460" s="5">
        <v>620029.06999999995</v>
      </c>
      <c r="T1460" s="5">
        <v>620029.06999999995</v>
      </c>
      <c r="U1460" s="5">
        <f t="shared" si="90"/>
        <v>378370.93000000005</v>
      </c>
      <c r="V1460" s="5">
        <f t="shared" si="91"/>
        <v>378370.93000000005</v>
      </c>
      <c r="W1460" s="5">
        <v>36000</v>
      </c>
      <c r="X1460" t="s">
        <v>688</v>
      </c>
    </row>
    <row r="1461" spans="1:24" x14ac:dyDescent="0.2">
      <c r="A1461" t="s">
        <v>0</v>
      </c>
      <c r="B1461" t="s">
        <v>1</v>
      </c>
      <c r="C1461" t="s">
        <v>247</v>
      </c>
      <c r="D1461" t="s">
        <v>674</v>
      </c>
      <c r="E1461" t="s">
        <v>675</v>
      </c>
      <c r="F1461" t="s">
        <v>798</v>
      </c>
      <c r="G1461" t="s">
        <v>799</v>
      </c>
      <c r="H1461" t="s">
        <v>7</v>
      </c>
      <c r="I1461" t="s">
        <v>8</v>
      </c>
      <c r="J1461" t="s">
        <v>9</v>
      </c>
      <c r="K1461" t="s">
        <v>31</v>
      </c>
      <c r="L1461" t="s">
        <v>11</v>
      </c>
      <c r="M1461" s="5">
        <v>5240.82</v>
      </c>
      <c r="N1461" s="5">
        <v>4431</v>
      </c>
      <c r="O1461" s="5">
        <f t="shared" si="88"/>
        <v>9671.82</v>
      </c>
      <c r="P1461" s="5">
        <v>7597.82</v>
      </c>
      <c r="Q1461" s="5">
        <f t="shared" si="89"/>
        <v>17269.64</v>
      </c>
      <c r="R1461" s="5">
        <v>0</v>
      </c>
      <c r="S1461" s="5">
        <v>9671</v>
      </c>
      <c r="T1461" s="5">
        <v>9671</v>
      </c>
      <c r="U1461" s="5">
        <f t="shared" si="90"/>
        <v>0.81999999999970896</v>
      </c>
      <c r="V1461" s="5">
        <f t="shared" si="91"/>
        <v>0.81999999999970896</v>
      </c>
      <c r="W1461" s="5">
        <v>7598.64</v>
      </c>
      <c r="X1461" t="s">
        <v>689</v>
      </c>
    </row>
    <row r="1462" spans="1:24" x14ac:dyDescent="0.2">
      <c r="A1462" t="s">
        <v>0</v>
      </c>
      <c r="B1462" t="s">
        <v>1</v>
      </c>
      <c r="C1462" t="s">
        <v>247</v>
      </c>
      <c r="D1462" t="s">
        <v>674</v>
      </c>
      <c r="E1462" t="s">
        <v>675</v>
      </c>
      <c r="F1462" t="s">
        <v>798</v>
      </c>
      <c r="G1462" t="s">
        <v>799</v>
      </c>
      <c r="H1462" t="s">
        <v>7</v>
      </c>
      <c r="I1462" t="s">
        <v>8</v>
      </c>
      <c r="J1462" t="s">
        <v>9</v>
      </c>
      <c r="K1462" t="s">
        <v>33</v>
      </c>
      <c r="L1462" t="s">
        <v>11</v>
      </c>
      <c r="M1462" s="5">
        <v>10481.629999999999</v>
      </c>
      <c r="N1462" s="5">
        <v>0</v>
      </c>
      <c r="O1462" s="5">
        <f t="shared" si="88"/>
        <v>10481.629999999999</v>
      </c>
      <c r="P1462" s="5">
        <v>5768.37</v>
      </c>
      <c r="Q1462" s="5">
        <f t="shared" si="89"/>
        <v>16250</v>
      </c>
      <c r="R1462" s="5">
        <v>0</v>
      </c>
      <c r="S1462" s="5">
        <v>10400</v>
      </c>
      <c r="T1462" s="5">
        <v>10400</v>
      </c>
      <c r="U1462" s="5">
        <f t="shared" si="90"/>
        <v>81.6299999999992</v>
      </c>
      <c r="V1462" s="5">
        <f t="shared" si="91"/>
        <v>81.6299999999992</v>
      </c>
      <c r="W1462" s="5">
        <v>5850</v>
      </c>
      <c r="X1462" t="s">
        <v>690</v>
      </c>
    </row>
    <row r="1463" spans="1:24" x14ac:dyDescent="0.2">
      <c r="A1463" t="s">
        <v>0</v>
      </c>
      <c r="B1463" t="s">
        <v>1</v>
      </c>
      <c r="C1463" t="s">
        <v>247</v>
      </c>
      <c r="D1463" t="s">
        <v>674</v>
      </c>
      <c r="E1463" t="s">
        <v>675</v>
      </c>
      <c r="F1463" t="s">
        <v>798</v>
      </c>
      <c r="G1463" t="s">
        <v>799</v>
      </c>
      <c r="H1463" t="s">
        <v>7</v>
      </c>
      <c r="I1463" t="s">
        <v>8</v>
      </c>
      <c r="J1463" t="s">
        <v>9</v>
      </c>
      <c r="K1463" t="s">
        <v>35</v>
      </c>
      <c r="L1463" t="s">
        <v>11</v>
      </c>
      <c r="M1463" s="5">
        <v>502531.86</v>
      </c>
      <c r="N1463" s="5">
        <v>-402.3</v>
      </c>
      <c r="O1463" s="5">
        <f t="shared" si="88"/>
        <v>502129.56</v>
      </c>
      <c r="P1463" s="5">
        <v>0</v>
      </c>
      <c r="Q1463" s="5">
        <f t="shared" si="89"/>
        <v>502129.56</v>
      </c>
      <c r="R1463" s="5">
        <v>41900.49</v>
      </c>
      <c r="S1463" s="5">
        <v>317035.90000000002</v>
      </c>
      <c r="T1463" s="5">
        <v>317035.90000000002</v>
      </c>
      <c r="U1463" s="5">
        <f t="shared" si="90"/>
        <v>185093.65999999997</v>
      </c>
      <c r="V1463" s="5">
        <f t="shared" si="91"/>
        <v>185093.65999999997</v>
      </c>
      <c r="W1463" s="5">
        <v>143193.17000000001</v>
      </c>
      <c r="X1463" t="s">
        <v>691</v>
      </c>
    </row>
    <row r="1464" spans="1:24" x14ac:dyDescent="0.2">
      <c r="A1464" t="s">
        <v>0</v>
      </c>
      <c r="B1464" t="s">
        <v>1</v>
      </c>
      <c r="C1464" t="s">
        <v>247</v>
      </c>
      <c r="D1464" t="s">
        <v>674</v>
      </c>
      <c r="E1464" t="s">
        <v>675</v>
      </c>
      <c r="F1464" t="s">
        <v>798</v>
      </c>
      <c r="G1464" t="s">
        <v>799</v>
      </c>
      <c r="H1464" t="s">
        <v>7</v>
      </c>
      <c r="I1464" t="s">
        <v>8</v>
      </c>
      <c r="J1464" t="s">
        <v>9</v>
      </c>
      <c r="K1464" t="s">
        <v>37</v>
      </c>
      <c r="L1464" t="s">
        <v>11</v>
      </c>
      <c r="M1464" s="5">
        <v>331608.03999999998</v>
      </c>
      <c r="N1464" s="5">
        <v>-265</v>
      </c>
      <c r="O1464" s="5">
        <f t="shared" si="88"/>
        <v>331343.03999999998</v>
      </c>
      <c r="P1464" s="5">
        <v>-60561.13</v>
      </c>
      <c r="Q1464" s="5">
        <f t="shared" si="89"/>
        <v>270781.90999999997</v>
      </c>
      <c r="R1464" s="5">
        <v>48684.7</v>
      </c>
      <c r="S1464" s="5">
        <v>148352.74</v>
      </c>
      <c r="T1464" s="5">
        <v>148352.74</v>
      </c>
      <c r="U1464" s="5">
        <f t="shared" si="90"/>
        <v>182990.3</v>
      </c>
      <c r="V1464" s="5">
        <f t="shared" si="91"/>
        <v>182990.3</v>
      </c>
      <c r="W1464" s="5">
        <v>73744.47</v>
      </c>
      <c r="X1464" t="s">
        <v>692</v>
      </c>
    </row>
    <row r="1465" spans="1:24" x14ac:dyDescent="0.2">
      <c r="A1465" t="s">
        <v>0</v>
      </c>
      <c r="B1465" t="s">
        <v>1</v>
      </c>
      <c r="C1465" t="s">
        <v>247</v>
      </c>
      <c r="D1465" t="s">
        <v>674</v>
      </c>
      <c r="E1465" t="s">
        <v>675</v>
      </c>
      <c r="F1465" t="s">
        <v>798</v>
      </c>
      <c r="G1465" t="s">
        <v>799</v>
      </c>
      <c r="H1465" t="s">
        <v>7</v>
      </c>
      <c r="I1465" t="s">
        <v>8</v>
      </c>
      <c r="J1465" t="s">
        <v>9</v>
      </c>
      <c r="K1465" t="s">
        <v>39</v>
      </c>
      <c r="L1465" t="s">
        <v>11</v>
      </c>
      <c r="M1465" s="5">
        <v>54598.63</v>
      </c>
      <c r="N1465" s="5">
        <v>0</v>
      </c>
      <c r="O1465" s="5">
        <f t="shared" si="88"/>
        <v>54598.63</v>
      </c>
      <c r="P1465" s="5">
        <v>0</v>
      </c>
      <c r="Q1465" s="5">
        <f t="shared" si="89"/>
        <v>54598.63</v>
      </c>
      <c r="R1465" s="5">
        <v>0</v>
      </c>
      <c r="S1465" s="5">
        <v>895.05</v>
      </c>
      <c r="T1465" s="5">
        <v>895.05</v>
      </c>
      <c r="U1465" s="5">
        <f t="shared" si="90"/>
        <v>53703.579999999994</v>
      </c>
      <c r="V1465" s="5">
        <f t="shared" si="91"/>
        <v>53703.579999999994</v>
      </c>
      <c r="W1465" s="5">
        <v>53703.58</v>
      </c>
      <c r="X1465" t="s">
        <v>693</v>
      </c>
    </row>
    <row r="1466" spans="1:24" x14ac:dyDescent="0.2">
      <c r="A1466" t="s">
        <v>0</v>
      </c>
      <c r="B1466" t="s">
        <v>1</v>
      </c>
      <c r="C1466" t="s">
        <v>247</v>
      </c>
      <c r="D1466" t="s">
        <v>674</v>
      </c>
      <c r="E1466" t="s">
        <v>675</v>
      </c>
      <c r="F1466" t="s">
        <v>798</v>
      </c>
      <c r="G1466" t="s">
        <v>799</v>
      </c>
      <c r="H1466" t="s">
        <v>7</v>
      </c>
      <c r="I1466" t="s">
        <v>41</v>
      </c>
      <c r="J1466" t="s">
        <v>42</v>
      </c>
      <c r="K1466" t="s">
        <v>442</v>
      </c>
      <c r="L1466" t="s">
        <v>11</v>
      </c>
      <c r="M1466" s="5">
        <v>24700</v>
      </c>
      <c r="N1466" s="5">
        <v>0</v>
      </c>
      <c r="O1466" s="5">
        <f t="shared" si="88"/>
        <v>24700</v>
      </c>
      <c r="P1466" s="5">
        <v>-24700</v>
      </c>
      <c r="Q1466" s="5">
        <f t="shared" si="89"/>
        <v>0</v>
      </c>
      <c r="R1466" s="5">
        <v>0</v>
      </c>
      <c r="S1466" s="5">
        <v>0</v>
      </c>
      <c r="T1466" s="5">
        <v>0</v>
      </c>
      <c r="U1466" s="5">
        <f t="shared" si="90"/>
        <v>24700</v>
      </c>
      <c r="V1466" s="5">
        <f t="shared" si="91"/>
        <v>24700</v>
      </c>
      <c r="W1466" s="5">
        <v>0</v>
      </c>
      <c r="X1466" t="s">
        <v>801</v>
      </c>
    </row>
    <row r="1467" spans="1:24" x14ac:dyDescent="0.2">
      <c r="A1467" t="s">
        <v>0</v>
      </c>
      <c r="B1467" t="s">
        <v>1</v>
      </c>
      <c r="C1467" t="s">
        <v>418</v>
      </c>
      <c r="D1467" t="s">
        <v>802</v>
      </c>
      <c r="E1467" t="s">
        <v>803</v>
      </c>
      <c r="F1467" t="s">
        <v>804</v>
      </c>
      <c r="G1467" t="s">
        <v>805</v>
      </c>
      <c r="H1467" t="s">
        <v>792</v>
      </c>
      <c r="I1467" t="s">
        <v>806</v>
      </c>
      <c r="J1467" t="s">
        <v>575</v>
      </c>
      <c r="K1467" t="s">
        <v>576</v>
      </c>
      <c r="L1467" t="s">
        <v>44</v>
      </c>
      <c r="M1467" s="5">
        <v>1642926</v>
      </c>
      <c r="N1467" s="5">
        <v>0</v>
      </c>
      <c r="O1467" s="5">
        <f t="shared" si="88"/>
        <v>1642926</v>
      </c>
      <c r="P1467" s="5">
        <v>-205329</v>
      </c>
      <c r="Q1467" s="5">
        <f t="shared" si="89"/>
        <v>1437597</v>
      </c>
      <c r="R1467" s="5">
        <v>0</v>
      </c>
      <c r="S1467" s="5">
        <v>1437597</v>
      </c>
      <c r="T1467" s="5">
        <v>684552.5</v>
      </c>
      <c r="U1467" s="5">
        <f t="shared" si="90"/>
        <v>205329</v>
      </c>
      <c r="V1467" s="5">
        <f t="shared" si="91"/>
        <v>958373.5</v>
      </c>
      <c r="W1467" s="5">
        <v>0</v>
      </c>
      <c r="X1467" t="s">
        <v>807</v>
      </c>
    </row>
    <row r="1468" spans="1:24" x14ac:dyDescent="0.2">
      <c r="A1468" t="s">
        <v>0</v>
      </c>
      <c r="B1468" t="s">
        <v>1</v>
      </c>
      <c r="C1468" t="s">
        <v>2</v>
      </c>
      <c r="D1468" t="s">
        <v>808</v>
      </c>
      <c r="E1468" t="s">
        <v>809</v>
      </c>
      <c r="F1468" t="s">
        <v>810</v>
      </c>
      <c r="G1468" t="s">
        <v>811</v>
      </c>
      <c r="H1468" t="s">
        <v>7</v>
      </c>
      <c r="I1468" t="s">
        <v>8</v>
      </c>
      <c r="J1468" t="s">
        <v>9</v>
      </c>
      <c r="K1468" t="s">
        <v>10</v>
      </c>
      <c r="L1468" t="s">
        <v>11</v>
      </c>
      <c r="M1468" s="5">
        <v>13706160</v>
      </c>
      <c r="N1468" s="5">
        <v>0</v>
      </c>
      <c r="O1468" s="5">
        <f t="shared" si="88"/>
        <v>13706160</v>
      </c>
      <c r="P1468" s="5">
        <v>0</v>
      </c>
      <c r="Q1468" s="5">
        <f t="shared" si="89"/>
        <v>13706160</v>
      </c>
      <c r="R1468" s="5">
        <v>0</v>
      </c>
      <c r="S1468" s="5">
        <v>8747491.0899999999</v>
      </c>
      <c r="T1468" s="5">
        <v>8747338.0899999999</v>
      </c>
      <c r="U1468" s="5">
        <f t="shared" si="90"/>
        <v>4958668.91</v>
      </c>
      <c r="V1468" s="5">
        <f t="shared" si="91"/>
        <v>4958821.91</v>
      </c>
      <c r="W1468" s="5">
        <v>4958668.91</v>
      </c>
      <c r="X1468" t="s">
        <v>812</v>
      </c>
    </row>
    <row r="1469" spans="1:24" x14ac:dyDescent="0.2">
      <c r="A1469" t="s">
        <v>0</v>
      </c>
      <c r="B1469" t="s">
        <v>1</v>
      </c>
      <c r="C1469" t="s">
        <v>2</v>
      </c>
      <c r="D1469" t="s">
        <v>808</v>
      </c>
      <c r="E1469" t="s">
        <v>809</v>
      </c>
      <c r="F1469" t="s">
        <v>810</v>
      </c>
      <c r="G1469" t="s">
        <v>811</v>
      </c>
      <c r="H1469" t="s">
        <v>7</v>
      </c>
      <c r="I1469" t="s">
        <v>8</v>
      </c>
      <c r="J1469" t="s">
        <v>9</v>
      </c>
      <c r="K1469" t="s">
        <v>13</v>
      </c>
      <c r="L1469" t="s">
        <v>11</v>
      </c>
      <c r="M1469" s="5">
        <v>37255.919999999998</v>
      </c>
      <c r="N1469" s="5">
        <v>0</v>
      </c>
      <c r="O1469" s="5">
        <f t="shared" si="88"/>
        <v>37255.919999999998</v>
      </c>
      <c r="P1469" s="5">
        <v>0</v>
      </c>
      <c r="Q1469" s="5">
        <f t="shared" si="89"/>
        <v>37255.919999999998</v>
      </c>
      <c r="R1469" s="5">
        <v>0</v>
      </c>
      <c r="S1469" s="5">
        <v>24837.279999999999</v>
      </c>
      <c r="T1469" s="5">
        <v>24837.279999999999</v>
      </c>
      <c r="U1469" s="5">
        <f t="shared" si="90"/>
        <v>12418.64</v>
      </c>
      <c r="V1469" s="5">
        <f t="shared" si="91"/>
        <v>12418.64</v>
      </c>
      <c r="W1469" s="5">
        <v>12418.64</v>
      </c>
      <c r="X1469" t="s">
        <v>813</v>
      </c>
    </row>
    <row r="1470" spans="1:24" x14ac:dyDescent="0.2">
      <c r="A1470" t="s">
        <v>0</v>
      </c>
      <c r="B1470" t="s">
        <v>1</v>
      </c>
      <c r="C1470" t="s">
        <v>2</v>
      </c>
      <c r="D1470" t="s">
        <v>808</v>
      </c>
      <c r="E1470" t="s">
        <v>809</v>
      </c>
      <c r="F1470" t="s">
        <v>810</v>
      </c>
      <c r="G1470" t="s">
        <v>811</v>
      </c>
      <c r="H1470" t="s">
        <v>7</v>
      </c>
      <c r="I1470" t="s">
        <v>8</v>
      </c>
      <c r="J1470" t="s">
        <v>9</v>
      </c>
      <c r="K1470" t="s">
        <v>15</v>
      </c>
      <c r="L1470" t="s">
        <v>11</v>
      </c>
      <c r="M1470" s="5">
        <v>1300077.6599999999</v>
      </c>
      <c r="N1470" s="5">
        <v>0</v>
      </c>
      <c r="O1470" s="5">
        <f t="shared" si="88"/>
        <v>1300077.6599999999</v>
      </c>
      <c r="P1470" s="5">
        <v>0</v>
      </c>
      <c r="Q1470" s="5">
        <f t="shared" si="89"/>
        <v>1300077.6599999999</v>
      </c>
      <c r="R1470" s="5">
        <v>154793</v>
      </c>
      <c r="S1470" s="5">
        <v>89304.65</v>
      </c>
      <c r="T1470" s="5">
        <v>89304.61</v>
      </c>
      <c r="U1470" s="5">
        <f t="shared" si="90"/>
        <v>1210773.01</v>
      </c>
      <c r="V1470" s="5">
        <f t="shared" si="91"/>
        <v>1210773.0499999998</v>
      </c>
      <c r="W1470" s="5">
        <v>1055980.01</v>
      </c>
      <c r="X1470" t="s">
        <v>814</v>
      </c>
    </row>
    <row r="1471" spans="1:24" x14ac:dyDescent="0.2">
      <c r="A1471" t="s">
        <v>0</v>
      </c>
      <c r="B1471" t="s">
        <v>1</v>
      </c>
      <c r="C1471" t="s">
        <v>2</v>
      </c>
      <c r="D1471" t="s">
        <v>808</v>
      </c>
      <c r="E1471" t="s">
        <v>809</v>
      </c>
      <c r="F1471" t="s">
        <v>810</v>
      </c>
      <c r="G1471" t="s">
        <v>811</v>
      </c>
      <c r="H1471" t="s">
        <v>7</v>
      </c>
      <c r="I1471" t="s">
        <v>8</v>
      </c>
      <c r="J1471" t="s">
        <v>9</v>
      </c>
      <c r="K1471" t="s">
        <v>17</v>
      </c>
      <c r="L1471" t="s">
        <v>11</v>
      </c>
      <c r="M1471" s="5">
        <v>589656.46</v>
      </c>
      <c r="N1471" s="5">
        <v>0</v>
      </c>
      <c r="O1471" s="5">
        <f t="shared" si="88"/>
        <v>589656.46</v>
      </c>
      <c r="P1471" s="5">
        <v>0</v>
      </c>
      <c r="Q1471" s="5">
        <f t="shared" si="89"/>
        <v>589656.46</v>
      </c>
      <c r="R1471" s="5">
        <v>9600</v>
      </c>
      <c r="S1471" s="5">
        <v>536148.52</v>
      </c>
      <c r="T1471" s="5">
        <v>535909.64</v>
      </c>
      <c r="U1471" s="5">
        <f t="shared" si="90"/>
        <v>53507.939999999944</v>
      </c>
      <c r="V1471" s="5">
        <f t="shared" si="91"/>
        <v>53746.819999999949</v>
      </c>
      <c r="W1471" s="5">
        <v>43907.94</v>
      </c>
      <c r="X1471" t="s">
        <v>815</v>
      </c>
    </row>
    <row r="1472" spans="1:24" x14ac:dyDescent="0.2">
      <c r="A1472" t="s">
        <v>0</v>
      </c>
      <c r="B1472" t="s">
        <v>1</v>
      </c>
      <c r="C1472" t="s">
        <v>2</v>
      </c>
      <c r="D1472" t="s">
        <v>808</v>
      </c>
      <c r="E1472" t="s">
        <v>809</v>
      </c>
      <c r="F1472" t="s">
        <v>810</v>
      </c>
      <c r="G1472" t="s">
        <v>811</v>
      </c>
      <c r="H1472" t="s">
        <v>7</v>
      </c>
      <c r="I1472" t="s">
        <v>8</v>
      </c>
      <c r="J1472" t="s">
        <v>9</v>
      </c>
      <c r="K1472" t="s">
        <v>19</v>
      </c>
      <c r="L1472" t="s">
        <v>11</v>
      </c>
      <c r="M1472" s="5">
        <v>660</v>
      </c>
      <c r="N1472" s="5">
        <v>0</v>
      </c>
      <c r="O1472" s="5">
        <f t="shared" si="88"/>
        <v>660</v>
      </c>
      <c r="P1472" s="5">
        <v>0</v>
      </c>
      <c r="Q1472" s="5">
        <f t="shared" si="89"/>
        <v>660</v>
      </c>
      <c r="R1472" s="5">
        <v>0</v>
      </c>
      <c r="S1472" s="5">
        <v>304.5</v>
      </c>
      <c r="T1472" s="5">
        <v>304.5</v>
      </c>
      <c r="U1472" s="5">
        <f t="shared" si="90"/>
        <v>355.5</v>
      </c>
      <c r="V1472" s="5">
        <f t="shared" si="91"/>
        <v>355.5</v>
      </c>
      <c r="W1472" s="5">
        <v>355.5</v>
      </c>
      <c r="X1472" t="s">
        <v>816</v>
      </c>
    </row>
    <row r="1473" spans="1:24" x14ac:dyDescent="0.2">
      <c r="A1473" t="s">
        <v>0</v>
      </c>
      <c r="B1473" t="s">
        <v>1</v>
      </c>
      <c r="C1473" t="s">
        <v>2</v>
      </c>
      <c r="D1473" t="s">
        <v>808</v>
      </c>
      <c r="E1473" t="s">
        <v>809</v>
      </c>
      <c r="F1473" t="s">
        <v>810</v>
      </c>
      <c r="G1473" t="s">
        <v>811</v>
      </c>
      <c r="H1473" t="s">
        <v>7</v>
      </c>
      <c r="I1473" t="s">
        <v>8</v>
      </c>
      <c r="J1473" t="s">
        <v>9</v>
      </c>
      <c r="K1473" t="s">
        <v>21</v>
      </c>
      <c r="L1473" t="s">
        <v>11</v>
      </c>
      <c r="M1473" s="5">
        <v>5280</v>
      </c>
      <c r="N1473" s="5">
        <v>0</v>
      </c>
      <c r="O1473" s="5">
        <f t="shared" si="88"/>
        <v>5280</v>
      </c>
      <c r="P1473" s="5">
        <v>0</v>
      </c>
      <c r="Q1473" s="5">
        <f t="shared" si="89"/>
        <v>5280</v>
      </c>
      <c r="R1473" s="5">
        <v>0</v>
      </c>
      <c r="S1473" s="5">
        <v>2436</v>
      </c>
      <c r="T1473" s="5">
        <v>2436</v>
      </c>
      <c r="U1473" s="5">
        <f t="shared" si="90"/>
        <v>2844</v>
      </c>
      <c r="V1473" s="5">
        <f t="shared" si="91"/>
        <v>2844</v>
      </c>
      <c r="W1473" s="5">
        <v>2844</v>
      </c>
      <c r="X1473" t="s">
        <v>817</v>
      </c>
    </row>
    <row r="1474" spans="1:24" x14ac:dyDescent="0.2">
      <c r="A1474" t="s">
        <v>0</v>
      </c>
      <c r="B1474" t="s">
        <v>1</v>
      </c>
      <c r="C1474" t="s">
        <v>2</v>
      </c>
      <c r="D1474" t="s">
        <v>808</v>
      </c>
      <c r="E1474" t="s">
        <v>809</v>
      </c>
      <c r="F1474" t="s">
        <v>810</v>
      </c>
      <c r="G1474" t="s">
        <v>811</v>
      </c>
      <c r="H1474" t="s">
        <v>7</v>
      </c>
      <c r="I1474" t="s">
        <v>8</v>
      </c>
      <c r="J1474" t="s">
        <v>9</v>
      </c>
      <c r="K1474" t="s">
        <v>23</v>
      </c>
      <c r="L1474" t="s">
        <v>11</v>
      </c>
      <c r="M1474" s="5">
        <v>186.28</v>
      </c>
      <c r="N1474" s="5">
        <v>0</v>
      </c>
      <c r="O1474" s="5">
        <f t="shared" si="88"/>
        <v>186.28</v>
      </c>
      <c r="P1474" s="5">
        <v>0</v>
      </c>
      <c r="Q1474" s="5">
        <f t="shared" si="89"/>
        <v>186.28</v>
      </c>
      <c r="R1474" s="5">
        <v>0</v>
      </c>
      <c r="S1474" s="5">
        <v>136</v>
      </c>
      <c r="T1474" s="5">
        <v>136</v>
      </c>
      <c r="U1474" s="5">
        <f t="shared" si="90"/>
        <v>50.28</v>
      </c>
      <c r="V1474" s="5">
        <f t="shared" si="91"/>
        <v>50.28</v>
      </c>
      <c r="W1474" s="5">
        <v>50.28</v>
      </c>
      <c r="X1474" t="s">
        <v>818</v>
      </c>
    </row>
    <row r="1475" spans="1:24" x14ac:dyDescent="0.2">
      <c r="A1475" t="s">
        <v>0</v>
      </c>
      <c r="B1475" t="s">
        <v>1</v>
      </c>
      <c r="C1475" t="s">
        <v>2</v>
      </c>
      <c r="D1475" t="s">
        <v>808</v>
      </c>
      <c r="E1475" t="s">
        <v>809</v>
      </c>
      <c r="F1475" t="s">
        <v>810</v>
      </c>
      <c r="G1475" t="s">
        <v>811</v>
      </c>
      <c r="H1475" t="s">
        <v>7</v>
      </c>
      <c r="I1475" t="s">
        <v>8</v>
      </c>
      <c r="J1475" t="s">
        <v>9</v>
      </c>
      <c r="K1475" t="s">
        <v>25</v>
      </c>
      <c r="L1475" t="s">
        <v>11</v>
      </c>
      <c r="M1475" s="5">
        <v>1117.68</v>
      </c>
      <c r="N1475" s="5">
        <v>0</v>
      </c>
      <c r="O1475" s="5">
        <f t="shared" ref="O1475:O1538" si="92">+M1475+N1475</f>
        <v>1117.68</v>
      </c>
      <c r="P1475" s="5">
        <v>0</v>
      </c>
      <c r="Q1475" s="5">
        <f t="shared" ref="Q1475:Q1538" si="93">+O1475+P1475</f>
        <v>1117.68</v>
      </c>
      <c r="R1475" s="5">
        <v>0</v>
      </c>
      <c r="S1475" s="5">
        <v>993.44</v>
      </c>
      <c r="T1475" s="5">
        <v>993.44</v>
      </c>
      <c r="U1475" s="5">
        <f t="shared" ref="U1475:U1538" si="94">+O1475-S1475</f>
        <v>124.24000000000001</v>
      </c>
      <c r="V1475" s="5">
        <f t="shared" ref="V1475:V1538" si="95">+O1475-T1475</f>
        <v>124.24000000000001</v>
      </c>
      <c r="W1475" s="5">
        <v>124.24</v>
      </c>
      <c r="X1475" t="s">
        <v>819</v>
      </c>
    </row>
    <row r="1476" spans="1:24" x14ac:dyDescent="0.2">
      <c r="A1476" t="s">
        <v>0</v>
      </c>
      <c r="B1476" t="s">
        <v>1</v>
      </c>
      <c r="C1476" t="s">
        <v>2</v>
      </c>
      <c r="D1476" t="s">
        <v>808</v>
      </c>
      <c r="E1476" t="s">
        <v>809</v>
      </c>
      <c r="F1476" t="s">
        <v>810</v>
      </c>
      <c r="G1476" t="s">
        <v>811</v>
      </c>
      <c r="H1476" t="s">
        <v>7</v>
      </c>
      <c r="I1476" t="s">
        <v>8</v>
      </c>
      <c r="J1476" t="s">
        <v>9</v>
      </c>
      <c r="K1476" t="s">
        <v>27</v>
      </c>
      <c r="L1476" t="s">
        <v>11</v>
      </c>
      <c r="M1476" s="5">
        <v>34227.129999999997</v>
      </c>
      <c r="N1476" s="5">
        <v>0</v>
      </c>
      <c r="O1476" s="5">
        <f t="shared" si="92"/>
        <v>34227.129999999997</v>
      </c>
      <c r="P1476" s="5">
        <v>-13644.46</v>
      </c>
      <c r="Q1476" s="5">
        <f t="shared" si="93"/>
        <v>20582.669999999998</v>
      </c>
      <c r="R1476" s="5">
        <v>0</v>
      </c>
      <c r="S1476" s="5">
        <v>6938.21</v>
      </c>
      <c r="T1476" s="5">
        <v>6938.21</v>
      </c>
      <c r="U1476" s="5">
        <f t="shared" si="94"/>
        <v>27288.92</v>
      </c>
      <c r="V1476" s="5">
        <f t="shared" si="95"/>
        <v>27288.92</v>
      </c>
      <c r="W1476" s="5">
        <v>13644.46</v>
      </c>
      <c r="X1476" t="s">
        <v>820</v>
      </c>
    </row>
    <row r="1477" spans="1:24" x14ac:dyDescent="0.2">
      <c r="A1477" t="s">
        <v>0</v>
      </c>
      <c r="B1477" t="s">
        <v>1</v>
      </c>
      <c r="C1477" t="s">
        <v>2</v>
      </c>
      <c r="D1477" t="s">
        <v>808</v>
      </c>
      <c r="E1477" t="s">
        <v>809</v>
      </c>
      <c r="F1477" t="s">
        <v>810</v>
      </c>
      <c r="G1477" t="s">
        <v>811</v>
      </c>
      <c r="H1477" t="s">
        <v>7</v>
      </c>
      <c r="I1477" t="s">
        <v>8</v>
      </c>
      <c r="J1477" t="s">
        <v>9</v>
      </c>
      <c r="K1477" t="s">
        <v>29</v>
      </c>
      <c r="L1477" t="s">
        <v>11</v>
      </c>
      <c r="M1477" s="5">
        <v>245070.02</v>
      </c>
      <c r="N1477" s="5">
        <v>0</v>
      </c>
      <c r="O1477" s="5">
        <f t="shared" si="92"/>
        <v>245070.02</v>
      </c>
      <c r="P1477" s="5">
        <v>60932.56</v>
      </c>
      <c r="Q1477" s="5">
        <f t="shared" si="93"/>
        <v>306002.57999999996</v>
      </c>
      <c r="R1477" s="5">
        <v>0</v>
      </c>
      <c r="S1477" s="5">
        <v>209594.36</v>
      </c>
      <c r="T1477" s="5">
        <v>209594.36</v>
      </c>
      <c r="U1477" s="5">
        <f t="shared" si="94"/>
        <v>35475.660000000003</v>
      </c>
      <c r="V1477" s="5">
        <f t="shared" si="95"/>
        <v>35475.660000000003</v>
      </c>
      <c r="W1477" s="5">
        <v>96408.22</v>
      </c>
      <c r="X1477" t="s">
        <v>821</v>
      </c>
    </row>
    <row r="1478" spans="1:24" x14ac:dyDescent="0.2">
      <c r="A1478" t="s">
        <v>0</v>
      </c>
      <c r="B1478" t="s">
        <v>1</v>
      </c>
      <c r="C1478" t="s">
        <v>2</v>
      </c>
      <c r="D1478" t="s">
        <v>808</v>
      </c>
      <c r="E1478" t="s">
        <v>809</v>
      </c>
      <c r="F1478" t="s">
        <v>810</v>
      </c>
      <c r="G1478" t="s">
        <v>811</v>
      </c>
      <c r="H1478" t="s">
        <v>7</v>
      </c>
      <c r="I1478" t="s">
        <v>8</v>
      </c>
      <c r="J1478" t="s">
        <v>9</v>
      </c>
      <c r="K1478" t="s">
        <v>265</v>
      </c>
      <c r="L1478" t="s">
        <v>11</v>
      </c>
      <c r="M1478" s="5">
        <v>1857516</v>
      </c>
      <c r="N1478" s="5">
        <v>0</v>
      </c>
      <c r="O1478" s="5">
        <f t="shared" si="92"/>
        <v>1857516</v>
      </c>
      <c r="P1478" s="5">
        <v>0</v>
      </c>
      <c r="Q1478" s="5">
        <f t="shared" si="93"/>
        <v>1857516</v>
      </c>
      <c r="R1478" s="5">
        <v>736868</v>
      </c>
      <c r="S1478" s="5">
        <v>1120648</v>
      </c>
      <c r="T1478" s="5">
        <v>1120648</v>
      </c>
      <c r="U1478" s="5">
        <f t="shared" si="94"/>
        <v>736868</v>
      </c>
      <c r="V1478" s="5">
        <f t="shared" si="95"/>
        <v>736868</v>
      </c>
      <c r="W1478" s="5">
        <v>0</v>
      </c>
      <c r="X1478" t="s">
        <v>822</v>
      </c>
    </row>
    <row r="1479" spans="1:24" x14ac:dyDescent="0.2">
      <c r="A1479" t="s">
        <v>0</v>
      </c>
      <c r="B1479" t="s">
        <v>1</v>
      </c>
      <c r="C1479" t="s">
        <v>2</v>
      </c>
      <c r="D1479" t="s">
        <v>808</v>
      </c>
      <c r="E1479" t="s">
        <v>809</v>
      </c>
      <c r="F1479" t="s">
        <v>810</v>
      </c>
      <c r="G1479" t="s">
        <v>811</v>
      </c>
      <c r="H1479" t="s">
        <v>7</v>
      </c>
      <c r="I1479" t="s">
        <v>8</v>
      </c>
      <c r="J1479" t="s">
        <v>9</v>
      </c>
      <c r="K1479" t="s">
        <v>31</v>
      </c>
      <c r="L1479" t="s">
        <v>11</v>
      </c>
      <c r="M1479" s="5">
        <v>19015.07</v>
      </c>
      <c r="N1479" s="5">
        <v>0</v>
      </c>
      <c r="O1479" s="5">
        <f t="shared" si="92"/>
        <v>19015.07</v>
      </c>
      <c r="P1479" s="5">
        <v>-8885.8700000000008</v>
      </c>
      <c r="Q1479" s="5">
        <f t="shared" si="93"/>
        <v>10129.199999999999</v>
      </c>
      <c r="R1479" s="5">
        <v>0</v>
      </c>
      <c r="S1479" s="5">
        <v>1393.34</v>
      </c>
      <c r="T1479" s="5">
        <v>1393.34</v>
      </c>
      <c r="U1479" s="5">
        <f t="shared" si="94"/>
        <v>17621.73</v>
      </c>
      <c r="V1479" s="5">
        <f t="shared" si="95"/>
        <v>17621.73</v>
      </c>
      <c r="W1479" s="5">
        <v>8735.86</v>
      </c>
      <c r="X1479" t="s">
        <v>823</v>
      </c>
    </row>
    <row r="1480" spans="1:24" x14ac:dyDescent="0.2">
      <c r="A1480" t="s">
        <v>0</v>
      </c>
      <c r="B1480" t="s">
        <v>1</v>
      </c>
      <c r="C1480" t="s">
        <v>2</v>
      </c>
      <c r="D1480" t="s">
        <v>808</v>
      </c>
      <c r="E1480" t="s">
        <v>809</v>
      </c>
      <c r="F1480" t="s">
        <v>810</v>
      </c>
      <c r="G1480" t="s">
        <v>811</v>
      </c>
      <c r="H1480" t="s">
        <v>7</v>
      </c>
      <c r="I1480" t="s">
        <v>8</v>
      </c>
      <c r="J1480" t="s">
        <v>9</v>
      </c>
      <c r="K1480" t="s">
        <v>33</v>
      </c>
      <c r="L1480" t="s">
        <v>11</v>
      </c>
      <c r="M1480" s="5">
        <v>38030.15</v>
      </c>
      <c r="N1480" s="5">
        <v>0</v>
      </c>
      <c r="O1480" s="5">
        <f t="shared" si="92"/>
        <v>38030.15</v>
      </c>
      <c r="P1480" s="5">
        <v>-19015.080000000002</v>
      </c>
      <c r="Q1480" s="5">
        <f t="shared" si="93"/>
        <v>19015.07</v>
      </c>
      <c r="R1480" s="5">
        <v>0</v>
      </c>
      <c r="S1480" s="5">
        <v>0</v>
      </c>
      <c r="T1480" s="5">
        <v>0</v>
      </c>
      <c r="U1480" s="5">
        <f t="shared" si="94"/>
        <v>38030.15</v>
      </c>
      <c r="V1480" s="5">
        <f t="shared" si="95"/>
        <v>38030.15</v>
      </c>
      <c r="W1480" s="5">
        <v>19015.07</v>
      </c>
      <c r="X1480" t="s">
        <v>824</v>
      </c>
    </row>
    <row r="1481" spans="1:24" x14ac:dyDescent="0.2">
      <c r="A1481" t="s">
        <v>0</v>
      </c>
      <c r="B1481" t="s">
        <v>1</v>
      </c>
      <c r="C1481" t="s">
        <v>2</v>
      </c>
      <c r="D1481" t="s">
        <v>808</v>
      </c>
      <c r="E1481" t="s">
        <v>809</v>
      </c>
      <c r="F1481" t="s">
        <v>810</v>
      </c>
      <c r="G1481" t="s">
        <v>811</v>
      </c>
      <c r="H1481" t="s">
        <v>7</v>
      </c>
      <c r="I1481" t="s">
        <v>8</v>
      </c>
      <c r="J1481" t="s">
        <v>9</v>
      </c>
      <c r="K1481" t="s">
        <v>35</v>
      </c>
      <c r="L1481" t="s">
        <v>11</v>
      </c>
      <c r="M1481" s="5">
        <v>1973331.61</v>
      </c>
      <c r="N1481" s="5">
        <v>0</v>
      </c>
      <c r="O1481" s="5">
        <f t="shared" si="92"/>
        <v>1973331.61</v>
      </c>
      <c r="P1481" s="5">
        <v>0</v>
      </c>
      <c r="Q1481" s="5">
        <f t="shared" si="93"/>
        <v>1973331.61</v>
      </c>
      <c r="R1481" s="5">
        <v>93221.93</v>
      </c>
      <c r="S1481" s="5">
        <v>1252297.22</v>
      </c>
      <c r="T1481" s="5">
        <v>1252277.8700000001</v>
      </c>
      <c r="U1481" s="5">
        <f t="shared" si="94"/>
        <v>721034.39000000013</v>
      </c>
      <c r="V1481" s="5">
        <f t="shared" si="95"/>
        <v>721053.74</v>
      </c>
      <c r="W1481" s="5">
        <v>627812.46</v>
      </c>
      <c r="X1481" t="s">
        <v>825</v>
      </c>
    </row>
    <row r="1482" spans="1:24" x14ac:dyDescent="0.2">
      <c r="A1482" t="s">
        <v>0</v>
      </c>
      <c r="B1482" t="s">
        <v>1</v>
      </c>
      <c r="C1482" t="s">
        <v>2</v>
      </c>
      <c r="D1482" t="s">
        <v>808</v>
      </c>
      <c r="E1482" t="s">
        <v>809</v>
      </c>
      <c r="F1482" t="s">
        <v>810</v>
      </c>
      <c r="G1482" t="s">
        <v>811</v>
      </c>
      <c r="H1482" t="s">
        <v>7</v>
      </c>
      <c r="I1482" t="s">
        <v>8</v>
      </c>
      <c r="J1482" t="s">
        <v>9</v>
      </c>
      <c r="K1482" t="s">
        <v>37</v>
      </c>
      <c r="L1482" t="s">
        <v>11</v>
      </c>
      <c r="M1482" s="5">
        <v>1300077.6599999999</v>
      </c>
      <c r="N1482" s="5">
        <v>0</v>
      </c>
      <c r="O1482" s="5">
        <f t="shared" si="92"/>
        <v>1300077.6599999999</v>
      </c>
      <c r="P1482" s="5">
        <v>0</v>
      </c>
      <c r="Q1482" s="5">
        <f t="shared" si="93"/>
        <v>1300077.6599999999</v>
      </c>
      <c r="R1482" s="5">
        <v>61346.16</v>
      </c>
      <c r="S1482" s="5">
        <v>819213.5</v>
      </c>
      <c r="T1482" s="5">
        <v>819213.5</v>
      </c>
      <c r="U1482" s="5">
        <f t="shared" si="94"/>
        <v>480864.15999999992</v>
      </c>
      <c r="V1482" s="5">
        <f t="shared" si="95"/>
        <v>480864.15999999992</v>
      </c>
      <c r="W1482" s="5">
        <v>419518</v>
      </c>
      <c r="X1482" t="s">
        <v>826</v>
      </c>
    </row>
    <row r="1483" spans="1:24" x14ac:dyDescent="0.2">
      <c r="A1483" t="s">
        <v>0</v>
      </c>
      <c r="B1483" t="s">
        <v>1</v>
      </c>
      <c r="C1483" t="s">
        <v>2</v>
      </c>
      <c r="D1483" t="s">
        <v>808</v>
      </c>
      <c r="E1483" t="s">
        <v>809</v>
      </c>
      <c r="F1483" t="s">
        <v>810</v>
      </c>
      <c r="G1483" t="s">
        <v>811</v>
      </c>
      <c r="H1483" t="s">
        <v>7</v>
      </c>
      <c r="I1483" t="s">
        <v>8</v>
      </c>
      <c r="J1483" t="s">
        <v>9</v>
      </c>
      <c r="K1483" t="s">
        <v>39</v>
      </c>
      <c r="L1483" t="s">
        <v>11</v>
      </c>
      <c r="M1483" s="5">
        <v>76607.67</v>
      </c>
      <c r="N1483" s="5">
        <v>0</v>
      </c>
      <c r="O1483" s="5">
        <f t="shared" si="92"/>
        <v>76607.67</v>
      </c>
      <c r="P1483" s="5">
        <v>0</v>
      </c>
      <c r="Q1483" s="5">
        <f t="shared" si="93"/>
        <v>76607.67</v>
      </c>
      <c r="R1483" s="5">
        <v>0</v>
      </c>
      <c r="S1483" s="5">
        <v>6786.2</v>
      </c>
      <c r="T1483" s="5">
        <v>6786.2</v>
      </c>
      <c r="U1483" s="5">
        <f t="shared" si="94"/>
        <v>69821.47</v>
      </c>
      <c r="V1483" s="5">
        <f t="shared" si="95"/>
        <v>69821.47</v>
      </c>
      <c r="W1483" s="5">
        <v>69821.47</v>
      </c>
      <c r="X1483" t="s">
        <v>827</v>
      </c>
    </row>
    <row r="1484" spans="1:24" x14ac:dyDescent="0.2">
      <c r="A1484" t="s">
        <v>0</v>
      </c>
      <c r="B1484" t="s">
        <v>1</v>
      </c>
      <c r="C1484" t="s">
        <v>2</v>
      </c>
      <c r="D1484" t="s">
        <v>808</v>
      </c>
      <c r="E1484" t="s">
        <v>809</v>
      </c>
      <c r="F1484" t="s">
        <v>810</v>
      </c>
      <c r="G1484" t="s">
        <v>811</v>
      </c>
      <c r="H1484" t="s">
        <v>7</v>
      </c>
      <c r="I1484" t="s">
        <v>41</v>
      </c>
      <c r="J1484" t="s">
        <v>42</v>
      </c>
      <c r="K1484" t="s">
        <v>43</v>
      </c>
      <c r="L1484" t="s">
        <v>44</v>
      </c>
      <c r="M1484" s="5">
        <v>50000</v>
      </c>
      <c r="N1484" s="5">
        <v>0</v>
      </c>
      <c r="O1484" s="5">
        <f t="shared" si="92"/>
        <v>50000</v>
      </c>
      <c r="P1484" s="5">
        <v>0</v>
      </c>
      <c r="Q1484" s="5">
        <f t="shared" si="93"/>
        <v>50000</v>
      </c>
      <c r="R1484" s="5">
        <v>0</v>
      </c>
      <c r="S1484" s="5">
        <v>50000</v>
      </c>
      <c r="T1484" s="5">
        <v>38575.58</v>
      </c>
      <c r="U1484" s="5">
        <f t="shared" si="94"/>
        <v>0</v>
      </c>
      <c r="V1484" s="5">
        <f t="shared" si="95"/>
        <v>11424.419999999998</v>
      </c>
      <c r="W1484" s="5">
        <v>0</v>
      </c>
      <c r="X1484" t="s">
        <v>828</v>
      </c>
    </row>
    <row r="1485" spans="1:24" x14ac:dyDescent="0.2">
      <c r="A1485" t="s">
        <v>0</v>
      </c>
      <c r="B1485" t="s">
        <v>1</v>
      </c>
      <c r="C1485" t="s">
        <v>2</v>
      </c>
      <c r="D1485" t="s">
        <v>808</v>
      </c>
      <c r="E1485" t="s">
        <v>809</v>
      </c>
      <c r="F1485" t="s">
        <v>810</v>
      </c>
      <c r="G1485" t="s">
        <v>811</v>
      </c>
      <c r="H1485" t="s">
        <v>7</v>
      </c>
      <c r="I1485" t="s">
        <v>41</v>
      </c>
      <c r="J1485" t="s">
        <v>42</v>
      </c>
      <c r="K1485" t="s">
        <v>46</v>
      </c>
      <c r="L1485" t="s">
        <v>44</v>
      </c>
      <c r="M1485" s="5">
        <v>50000</v>
      </c>
      <c r="N1485" s="5">
        <v>0</v>
      </c>
      <c r="O1485" s="5">
        <f t="shared" si="92"/>
        <v>50000</v>
      </c>
      <c r="P1485" s="5">
        <v>0</v>
      </c>
      <c r="Q1485" s="5">
        <f t="shared" si="93"/>
        <v>50000</v>
      </c>
      <c r="R1485" s="5">
        <v>0</v>
      </c>
      <c r="S1485" s="5">
        <v>50000</v>
      </c>
      <c r="T1485" s="5">
        <v>33286.230000000003</v>
      </c>
      <c r="U1485" s="5">
        <f t="shared" si="94"/>
        <v>0</v>
      </c>
      <c r="V1485" s="5">
        <f t="shared" si="95"/>
        <v>16713.769999999997</v>
      </c>
      <c r="W1485" s="5">
        <v>0</v>
      </c>
      <c r="X1485" t="s">
        <v>829</v>
      </c>
    </row>
    <row r="1486" spans="1:24" x14ac:dyDescent="0.2">
      <c r="A1486" t="s">
        <v>0</v>
      </c>
      <c r="B1486" t="s">
        <v>1</v>
      </c>
      <c r="C1486" t="s">
        <v>2</v>
      </c>
      <c r="D1486" t="s">
        <v>808</v>
      </c>
      <c r="E1486" t="s">
        <v>809</v>
      </c>
      <c r="F1486" t="s">
        <v>810</v>
      </c>
      <c r="G1486" t="s">
        <v>811</v>
      </c>
      <c r="H1486" t="s">
        <v>7</v>
      </c>
      <c r="I1486" t="s">
        <v>41</v>
      </c>
      <c r="J1486" t="s">
        <v>42</v>
      </c>
      <c r="K1486" t="s">
        <v>48</v>
      </c>
      <c r="L1486" t="s">
        <v>44</v>
      </c>
      <c r="M1486" s="5">
        <v>20000</v>
      </c>
      <c r="N1486" s="5">
        <v>0</v>
      </c>
      <c r="O1486" s="5">
        <f t="shared" si="92"/>
        <v>20000</v>
      </c>
      <c r="P1486" s="5">
        <v>0</v>
      </c>
      <c r="Q1486" s="5">
        <f t="shared" si="93"/>
        <v>20000</v>
      </c>
      <c r="R1486" s="5">
        <v>0</v>
      </c>
      <c r="S1486" s="5">
        <v>20000</v>
      </c>
      <c r="T1486" s="5">
        <v>13923.04</v>
      </c>
      <c r="U1486" s="5">
        <f t="shared" si="94"/>
        <v>0</v>
      </c>
      <c r="V1486" s="5">
        <f t="shared" si="95"/>
        <v>6076.9599999999991</v>
      </c>
      <c r="W1486" s="5">
        <v>0</v>
      </c>
      <c r="X1486" t="s">
        <v>830</v>
      </c>
    </row>
    <row r="1487" spans="1:24" x14ac:dyDescent="0.2">
      <c r="A1487" t="s">
        <v>0</v>
      </c>
      <c r="B1487" t="s">
        <v>1</v>
      </c>
      <c r="C1487" t="s">
        <v>2</v>
      </c>
      <c r="D1487" t="s">
        <v>808</v>
      </c>
      <c r="E1487" t="s">
        <v>809</v>
      </c>
      <c r="F1487" t="s">
        <v>810</v>
      </c>
      <c r="G1487" t="s">
        <v>811</v>
      </c>
      <c r="H1487" t="s">
        <v>7</v>
      </c>
      <c r="I1487" t="s">
        <v>41</v>
      </c>
      <c r="J1487" t="s">
        <v>42</v>
      </c>
      <c r="K1487" t="s">
        <v>609</v>
      </c>
      <c r="L1487" t="s">
        <v>44</v>
      </c>
      <c r="M1487" s="5">
        <v>500</v>
      </c>
      <c r="N1487" s="5">
        <v>678</v>
      </c>
      <c r="O1487" s="5">
        <f t="shared" si="92"/>
        <v>1178</v>
      </c>
      <c r="P1487" s="5">
        <v>0</v>
      </c>
      <c r="Q1487" s="5">
        <f t="shared" si="93"/>
        <v>1178</v>
      </c>
      <c r="R1487" s="5">
        <v>0</v>
      </c>
      <c r="S1487" s="5">
        <v>477.97</v>
      </c>
      <c r="T1487" s="5">
        <v>111.38</v>
      </c>
      <c r="U1487" s="5">
        <f t="shared" si="94"/>
        <v>700.03</v>
      </c>
      <c r="V1487" s="5">
        <f t="shared" si="95"/>
        <v>1066.6199999999999</v>
      </c>
      <c r="W1487" s="5">
        <v>700.03</v>
      </c>
      <c r="X1487" t="s">
        <v>831</v>
      </c>
    </row>
    <row r="1488" spans="1:24" x14ac:dyDescent="0.2">
      <c r="A1488" t="s">
        <v>0</v>
      </c>
      <c r="B1488" t="s">
        <v>1</v>
      </c>
      <c r="C1488" t="s">
        <v>2</v>
      </c>
      <c r="D1488" t="s">
        <v>808</v>
      </c>
      <c r="E1488" t="s">
        <v>809</v>
      </c>
      <c r="F1488" t="s">
        <v>810</v>
      </c>
      <c r="G1488" t="s">
        <v>811</v>
      </c>
      <c r="H1488" t="s">
        <v>7</v>
      </c>
      <c r="I1488" t="s">
        <v>41</v>
      </c>
      <c r="J1488" t="s">
        <v>42</v>
      </c>
      <c r="K1488" t="s">
        <v>54</v>
      </c>
      <c r="L1488" t="s">
        <v>44</v>
      </c>
      <c r="M1488" s="5">
        <v>200</v>
      </c>
      <c r="N1488" s="5">
        <v>0</v>
      </c>
      <c r="O1488" s="5">
        <f t="shared" si="92"/>
        <v>200</v>
      </c>
      <c r="P1488" s="5">
        <v>0</v>
      </c>
      <c r="Q1488" s="5">
        <f t="shared" si="93"/>
        <v>200</v>
      </c>
      <c r="R1488" s="5">
        <v>0</v>
      </c>
      <c r="S1488" s="5">
        <v>200</v>
      </c>
      <c r="T1488" s="5">
        <v>17.75</v>
      </c>
      <c r="U1488" s="5">
        <f t="shared" si="94"/>
        <v>0</v>
      </c>
      <c r="V1488" s="5">
        <f t="shared" si="95"/>
        <v>182.25</v>
      </c>
      <c r="W1488" s="5">
        <v>0</v>
      </c>
      <c r="X1488" t="s">
        <v>832</v>
      </c>
    </row>
    <row r="1489" spans="1:24" x14ac:dyDescent="0.2">
      <c r="A1489" t="s">
        <v>0</v>
      </c>
      <c r="B1489" t="s">
        <v>1</v>
      </c>
      <c r="C1489" t="s">
        <v>2</v>
      </c>
      <c r="D1489" t="s">
        <v>808</v>
      </c>
      <c r="E1489" t="s">
        <v>809</v>
      </c>
      <c r="F1489" t="s">
        <v>810</v>
      </c>
      <c r="G1489" t="s">
        <v>811</v>
      </c>
      <c r="H1489" t="s">
        <v>7</v>
      </c>
      <c r="I1489" t="s">
        <v>41</v>
      </c>
      <c r="J1489" t="s">
        <v>42</v>
      </c>
      <c r="K1489" t="s">
        <v>58</v>
      </c>
      <c r="L1489" t="s">
        <v>44</v>
      </c>
      <c r="M1489" s="5">
        <v>234000</v>
      </c>
      <c r="N1489" s="5">
        <v>18753</v>
      </c>
      <c r="O1489" s="5">
        <f t="shared" si="92"/>
        <v>252753</v>
      </c>
      <c r="P1489" s="5">
        <v>0</v>
      </c>
      <c r="Q1489" s="5">
        <f t="shared" si="93"/>
        <v>252753</v>
      </c>
      <c r="R1489" s="5">
        <v>0</v>
      </c>
      <c r="S1489" s="5">
        <v>252753</v>
      </c>
      <c r="T1489" s="5">
        <v>173783.61</v>
      </c>
      <c r="U1489" s="5">
        <f t="shared" si="94"/>
        <v>0</v>
      </c>
      <c r="V1489" s="5">
        <f t="shared" si="95"/>
        <v>78969.390000000014</v>
      </c>
      <c r="W1489" s="5">
        <v>0</v>
      </c>
      <c r="X1489" t="s">
        <v>833</v>
      </c>
    </row>
    <row r="1490" spans="1:24" x14ac:dyDescent="0.2">
      <c r="A1490" t="s">
        <v>0</v>
      </c>
      <c r="B1490" t="s">
        <v>1</v>
      </c>
      <c r="C1490" t="s">
        <v>2</v>
      </c>
      <c r="D1490" t="s">
        <v>808</v>
      </c>
      <c r="E1490" t="s">
        <v>809</v>
      </c>
      <c r="F1490" t="s">
        <v>810</v>
      </c>
      <c r="G1490" t="s">
        <v>811</v>
      </c>
      <c r="H1490" t="s">
        <v>7</v>
      </c>
      <c r="I1490" t="s">
        <v>41</v>
      </c>
      <c r="J1490" t="s">
        <v>42</v>
      </c>
      <c r="K1490" t="s">
        <v>62</v>
      </c>
      <c r="L1490" t="s">
        <v>44</v>
      </c>
      <c r="M1490" s="5">
        <v>100000</v>
      </c>
      <c r="N1490" s="5">
        <v>-99800</v>
      </c>
      <c r="O1490" s="5">
        <f t="shared" si="92"/>
        <v>200</v>
      </c>
      <c r="P1490" s="5">
        <v>0</v>
      </c>
      <c r="Q1490" s="5">
        <f t="shared" si="93"/>
        <v>200</v>
      </c>
      <c r="R1490" s="5">
        <v>0</v>
      </c>
      <c r="S1490" s="5">
        <v>200</v>
      </c>
      <c r="T1490" s="5">
        <v>0</v>
      </c>
      <c r="U1490" s="5">
        <f t="shared" si="94"/>
        <v>0</v>
      </c>
      <c r="V1490" s="5">
        <f t="shared" si="95"/>
        <v>200</v>
      </c>
      <c r="W1490" s="5">
        <v>0</v>
      </c>
      <c r="X1490" t="s">
        <v>834</v>
      </c>
    </row>
    <row r="1491" spans="1:24" x14ac:dyDescent="0.2">
      <c r="A1491" t="s">
        <v>0</v>
      </c>
      <c r="B1491" t="s">
        <v>1</v>
      </c>
      <c r="C1491" t="s">
        <v>2</v>
      </c>
      <c r="D1491" t="s">
        <v>808</v>
      </c>
      <c r="E1491" t="s">
        <v>809</v>
      </c>
      <c r="F1491" t="s">
        <v>810</v>
      </c>
      <c r="G1491" t="s">
        <v>811</v>
      </c>
      <c r="H1491" t="s">
        <v>7</v>
      </c>
      <c r="I1491" t="s">
        <v>41</v>
      </c>
      <c r="J1491" t="s">
        <v>42</v>
      </c>
      <c r="K1491" t="s">
        <v>299</v>
      </c>
      <c r="L1491" t="s">
        <v>44</v>
      </c>
      <c r="M1491" s="5">
        <v>17000</v>
      </c>
      <c r="N1491" s="5">
        <v>-1211.5</v>
      </c>
      <c r="O1491" s="5">
        <f t="shared" si="92"/>
        <v>15788.5</v>
      </c>
      <c r="P1491" s="5">
        <v>-15588.5</v>
      </c>
      <c r="Q1491" s="5">
        <f t="shared" si="93"/>
        <v>200</v>
      </c>
      <c r="R1491" s="5">
        <v>0</v>
      </c>
      <c r="S1491" s="5">
        <v>200</v>
      </c>
      <c r="T1491" s="5">
        <v>0</v>
      </c>
      <c r="U1491" s="5">
        <f t="shared" si="94"/>
        <v>15588.5</v>
      </c>
      <c r="V1491" s="5">
        <f t="shared" si="95"/>
        <v>15788.5</v>
      </c>
      <c r="W1491" s="5">
        <v>0</v>
      </c>
      <c r="X1491" t="s">
        <v>835</v>
      </c>
    </row>
    <row r="1492" spans="1:24" x14ac:dyDescent="0.2">
      <c r="A1492" t="s">
        <v>0</v>
      </c>
      <c r="B1492" t="s">
        <v>1</v>
      </c>
      <c r="C1492" t="s">
        <v>2</v>
      </c>
      <c r="D1492" t="s">
        <v>808</v>
      </c>
      <c r="E1492" t="s">
        <v>809</v>
      </c>
      <c r="F1492" t="s">
        <v>810</v>
      </c>
      <c r="G1492" t="s">
        <v>811</v>
      </c>
      <c r="H1492" t="s">
        <v>7</v>
      </c>
      <c r="I1492" t="s">
        <v>41</v>
      </c>
      <c r="J1492" t="s">
        <v>42</v>
      </c>
      <c r="K1492" t="s">
        <v>64</v>
      </c>
      <c r="L1492" t="s">
        <v>44</v>
      </c>
      <c r="M1492" s="5">
        <v>10000</v>
      </c>
      <c r="N1492" s="5">
        <v>-1850</v>
      </c>
      <c r="O1492" s="5">
        <f t="shared" si="92"/>
        <v>8150</v>
      </c>
      <c r="P1492" s="5">
        <v>0</v>
      </c>
      <c r="Q1492" s="5">
        <f t="shared" si="93"/>
        <v>8150</v>
      </c>
      <c r="R1492" s="5">
        <v>0</v>
      </c>
      <c r="S1492" s="5">
        <v>200</v>
      </c>
      <c r="T1492" s="5">
        <v>0</v>
      </c>
      <c r="U1492" s="5">
        <f t="shared" si="94"/>
        <v>7950</v>
      </c>
      <c r="V1492" s="5">
        <f t="shared" si="95"/>
        <v>8150</v>
      </c>
      <c r="W1492" s="5">
        <v>7950</v>
      </c>
      <c r="X1492" t="s">
        <v>836</v>
      </c>
    </row>
    <row r="1493" spans="1:24" x14ac:dyDescent="0.2">
      <c r="A1493" t="s">
        <v>0</v>
      </c>
      <c r="B1493" t="s">
        <v>1</v>
      </c>
      <c r="C1493" t="s">
        <v>2</v>
      </c>
      <c r="D1493" t="s">
        <v>808</v>
      </c>
      <c r="E1493" t="s">
        <v>809</v>
      </c>
      <c r="F1493" t="s">
        <v>810</v>
      </c>
      <c r="G1493" t="s">
        <v>811</v>
      </c>
      <c r="H1493" t="s">
        <v>7</v>
      </c>
      <c r="I1493" t="s">
        <v>41</v>
      </c>
      <c r="J1493" t="s">
        <v>42</v>
      </c>
      <c r="K1493" t="s">
        <v>280</v>
      </c>
      <c r="L1493" t="s">
        <v>44</v>
      </c>
      <c r="M1493" s="5">
        <v>200</v>
      </c>
      <c r="N1493" s="5">
        <v>0</v>
      </c>
      <c r="O1493" s="5">
        <f t="shared" si="92"/>
        <v>200</v>
      </c>
      <c r="P1493" s="5">
        <v>0</v>
      </c>
      <c r="Q1493" s="5">
        <f t="shared" si="93"/>
        <v>200</v>
      </c>
      <c r="R1493" s="5">
        <v>0</v>
      </c>
      <c r="S1493" s="5">
        <v>200</v>
      </c>
      <c r="T1493" s="5">
        <v>131.31</v>
      </c>
      <c r="U1493" s="5">
        <f t="shared" si="94"/>
        <v>0</v>
      </c>
      <c r="V1493" s="5">
        <f t="shared" si="95"/>
        <v>68.69</v>
      </c>
      <c r="W1493" s="5">
        <v>0</v>
      </c>
      <c r="X1493" t="s">
        <v>837</v>
      </c>
    </row>
    <row r="1494" spans="1:24" x14ac:dyDescent="0.2">
      <c r="A1494" t="s">
        <v>0</v>
      </c>
      <c r="B1494" t="s">
        <v>1</v>
      </c>
      <c r="C1494" t="s">
        <v>2</v>
      </c>
      <c r="D1494" t="s">
        <v>808</v>
      </c>
      <c r="E1494" t="s">
        <v>809</v>
      </c>
      <c r="F1494" t="s">
        <v>810</v>
      </c>
      <c r="G1494" t="s">
        <v>811</v>
      </c>
      <c r="H1494" t="s">
        <v>7</v>
      </c>
      <c r="I1494" t="s">
        <v>41</v>
      </c>
      <c r="J1494" t="s">
        <v>42</v>
      </c>
      <c r="K1494" t="s">
        <v>74</v>
      </c>
      <c r="L1494" t="s">
        <v>44</v>
      </c>
      <c r="M1494" s="5">
        <v>5000</v>
      </c>
      <c r="N1494" s="5">
        <v>10000</v>
      </c>
      <c r="O1494" s="5">
        <f t="shared" si="92"/>
        <v>15000</v>
      </c>
      <c r="P1494" s="5">
        <v>0</v>
      </c>
      <c r="Q1494" s="5">
        <f t="shared" si="93"/>
        <v>15000</v>
      </c>
      <c r="R1494" s="5">
        <v>0</v>
      </c>
      <c r="S1494" s="5">
        <v>5000</v>
      </c>
      <c r="T1494" s="5">
        <v>1234.53</v>
      </c>
      <c r="U1494" s="5">
        <f t="shared" si="94"/>
        <v>10000</v>
      </c>
      <c r="V1494" s="5">
        <f t="shared" si="95"/>
        <v>13765.47</v>
      </c>
      <c r="W1494" s="5">
        <v>10000</v>
      </c>
      <c r="X1494" t="s">
        <v>838</v>
      </c>
    </row>
    <row r="1495" spans="1:24" x14ac:dyDescent="0.2">
      <c r="A1495" t="s">
        <v>0</v>
      </c>
      <c r="B1495" t="s">
        <v>1</v>
      </c>
      <c r="C1495" t="s">
        <v>2</v>
      </c>
      <c r="D1495" t="s">
        <v>808</v>
      </c>
      <c r="E1495" t="s">
        <v>809</v>
      </c>
      <c r="F1495" t="s">
        <v>810</v>
      </c>
      <c r="G1495" t="s">
        <v>811</v>
      </c>
      <c r="H1495" t="s">
        <v>7</v>
      </c>
      <c r="I1495" t="s">
        <v>41</v>
      </c>
      <c r="J1495" t="s">
        <v>42</v>
      </c>
      <c r="K1495" t="s">
        <v>76</v>
      </c>
      <c r="L1495" t="s">
        <v>44</v>
      </c>
      <c r="M1495" s="5">
        <v>13000</v>
      </c>
      <c r="N1495" s="5">
        <v>7000</v>
      </c>
      <c r="O1495" s="5">
        <f t="shared" si="92"/>
        <v>20000</v>
      </c>
      <c r="P1495" s="5">
        <v>0</v>
      </c>
      <c r="Q1495" s="5">
        <f t="shared" si="93"/>
        <v>20000</v>
      </c>
      <c r="R1495" s="5">
        <v>0</v>
      </c>
      <c r="S1495" s="5">
        <v>7821.73</v>
      </c>
      <c r="T1495" s="5">
        <v>7687.89</v>
      </c>
      <c r="U1495" s="5">
        <f t="shared" si="94"/>
        <v>12178.27</v>
      </c>
      <c r="V1495" s="5">
        <f t="shared" si="95"/>
        <v>12312.11</v>
      </c>
      <c r="W1495" s="5">
        <v>12178.27</v>
      </c>
      <c r="X1495" t="s">
        <v>839</v>
      </c>
    </row>
    <row r="1496" spans="1:24" x14ac:dyDescent="0.2">
      <c r="A1496" t="s">
        <v>0</v>
      </c>
      <c r="B1496" t="s">
        <v>1</v>
      </c>
      <c r="C1496" t="s">
        <v>2</v>
      </c>
      <c r="D1496" t="s">
        <v>808</v>
      </c>
      <c r="E1496" t="s">
        <v>809</v>
      </c>
      <c r="F1496" t="s">
        <v>810</v>
      </c>
      <c r="G1496" t="s">
        <v>811</v>
      </c>
      <c r="H1496" t="s">
        <v>7</v>
      </c>
      <c r="I1496" t="s">
        <v>41</v>
      </c>
      <c r="J1496" t="s">
        <v>42</v>
      </c>
      <c r="K1496" t="s">
        <v>78</v>
      </c>
      <c r="L1496" t="s">
        <v>44</v>
      </c>
      <c r="M1496" s="5">
        <v>3500</v>
      </c>
      <c r="N1496" s="5">
        <v>34780.5</v>
      </c>
      <c r="O1496" s="5">
        <f t="shared" si="92"/>
        <v>38280.5</v>
      </c>
      <c r="P1496" s="5">
        <v>0</v>
      </c>
      <c r="Q1496" s="5">
        <f t="shared" si="93"/>
        <v>38280.5</v>
      </c>
      <c r="R1496" s="5">
        <v>0</v>
      </c>
      <c r="S1496" s="5">
        <v>36630.839999999997</v>
      </c>
      <c r="T1496" s="5">
        <v>36630.839999999997</v>
      </c>
      <c r="U1496" s="5">
        <f t="shared" si="94"/>
        <v>1649.6600000000035</v>
      </c>
      <c r="V1496" s="5">
        <f t="shared" si="95"/>
        <v>1649.6600000000035</v>
      </c>
      <c r="W1496" s="5">
        <v>1649.66</v>
      </c>
      <c r="X1496" t="s">
        <v>840</v>
      </c>
    </row>
    <row r="1497" spans="1:24" x14ac:dyDescent="0.2">
      <c r="A1497" t="s">
        <v>0</v>
      </c>
      <c r="B1497" t="s">
        <v>1</v>
      </c>
      <c r="C1497" t="s">
        <v>2</v>
      </c>
      <c r="D1497" t="s">
        <v>808</v>
      </c>
      <c r="E1497" t="s">
        <v>809</v>
      </c>
      <c r="F1497" t="s">
        <v>810</v>
      </c>
      <c r="G1497" t="s">
        <v>811</v>
      </c>
      <c r="H1497" t="s">
        <v>7</v>
      </c>
      <c r="I1497" t="s">
        <v>41</v>
      </c>
      <c r="J1497" t="s">
        <v>42</v>
      </c>
      <c r="K1497" t="s">
        <v>82</v>
      </c>
      <c r="L1497" t="s">
        <v>44</v>
      </c>
      <c r="M1497" s="5">
        <v>44000</v>
      </c>
      <c r="N1497" s="5">
        <v>26000</v>
      </c>
      <c r="O1497" s="5">
        <f t="shared" si="92"/>
        <v>70000</v>
      </c>
      <c r="P1497" s="5">
        <v>0</v>
      </c>
      <c r="Q1497" s="5">
        <f t="shared" si="93"/>
        <v>70000</v>
      </c>
      <c r="R1497" s="5">
        <v>69985</v>
      </c>
      <c r="S1497" s="5">
        <v>0</v>
      </c>
      <c r="T1497" s="5">
        <v>0</v>
      </c>
      <c r="U1497" s="5">
        <f t="shared" si="94"/>
        <v>70000</v>
      </c>
      <c r="V1497" s="5">
        <f t="shared" si="95"/>
        <v>70000</v>
      </c>
      <c r="W1497" s="5">
        <v>15</v>
      </c>
      <c r="X1497" t="s">
        <v>841</v>
      </c>
    </row>
    <row r="1498" spans="1:24" x14ac:dyDescent="0.2">
      <c r="A1498" t="s">
        <v>0</v>
      </c>
      <c r="B1498" t="s">
        <v>1</v>
      </c>
      <c r="C1498" t="s">
        <v>2</v>
      </c>
      <c r="D1498" t="s">
        <v>808</v>
      </c>
      <c r="E1498" t="s">
        <v>809</v>
      </c>
      <c r="F1498" t="s">
        <v>810</v>
      </c>
      <c r="G1498" t="s">
        <v>811</v>
      </c>
      <c r="H1498" t="s">
        <v>7</v>
      </c>
      <c r="I1498" t="s">
        <v>41</v>
      </c>
      <c r="J1498" t="s">
        <v>42</v>
      </c>
      <c r="K1498" t="s">
        <v>84</v>
      </c>
      <c r="L1498" t="s">
        <v>44</v>
      </c>
      <c r="M1498" s="5">
        <v>0</v>
      </c>
      <c r="N1498" s="5">
        <v>1650</v>
      </c>
      <c r="O1498" s="5">
        <f t="shared" si="92"/>
        <v>1650</v>
      </c>
      <c r="P1498" s="5">
        <v>0</v>
      </c>
      <c r="Q1498" s="5">
        <f t="shared" si="93"/>
        <v>1650</v>
      </c>
      <c r="R1498" s="5">
        <v>0</v>
      </c>
      <c r="S1498" s="5">
        <v>1641.02</v>
      </c>
      <c r="T1498" s="5">
        <v>1641.02</v>
      </c>
      <c r="U1498" s="5">
        <f t="shared" si="94"/>
        <v>8.9800000000000182</v>
      </c>
      <c r="V1498" s="5">
        <f t="shared" si="95"/>
        <v>8.9800000000000182</v>
      </c>
      <c r="W1498" s="5">
        <v>8.98</v>
      </c>
      <c r="X1498" t="s">
        <v>842</v>
      </c>
    </row>
    <row r="1499" spans="1:24" x14ac:dyDescent="0.2">
      <c r="A1499" t="s">
        <v>0</v>
      </c>
      <c r="B1499" t="s">
        <v>1</v>
      </c>
      <c r="C1499" t="s">
        <v>2</v>
      </c>
      <c r="D1499" t="s">
        <v>808</v>
      </c>
      <c r="E1499" t="s">
        <v>809</v>
      </c>
      <c r="F1499" t="s">
        <v>810</v>
      </c>
      <c r="G1499" t="s">
        <v>811</v>
      </c>
      <c r="H1499" t="s">
        <v>7</v>
      </c>
      <c r="I1499" t="s">
        <v>41</v>
      </c>
      <c r="J1499" t="s">
        <v>42</v>
      </c>
      <c r="K1499" t="s">
        <v>86</v>
      </c>
      <c r="L1499" t="s">
        <v>44</v>
      </c>
      <c r="M1499" s="5">
        <v>0</v>
      </c>
      <c r="N1499" s="5">
        <v>4000</v>
      </c>
      <c r="O1499" s="5">
        <f t="shared" si="92"/>
        <v>4000</v>
      </c>
      <c r="P1499" s="5">
        <v>0</v>
      </c>
      <c r="Q1499" s="5">
        <f t="shared" si="93"/>
        <v>4000</v>
      </c>
      <c r="R1499" s="5">
        <v>0</v>
      </c>
      <c r="S1499" s="5">
        <v>0</v>
      </c>
      <c r="T1499" s="5">
        <v>0</v>
      </c>
      <c r="U1499" s="5">
        <f t="shared" si="94"/>
        <v>4000</v>
      </c>
      <c r="V1499" s="5">
        <f t="shared" si="95"/>
        <v>4000</v>
      </c>
      <c r="W1499" s="5">
        <v>4000</v>
      </c>
      <c r="X1499" t="s">
        <v>843</v>
      </c>
    </row>
    <row r="1500" spans="1:24" x14ac:dyDescent="0.2">
      <c r="A1500" t="s">
        <v>0</v>
      </c>
      <c r="B1500" t="s">
        <v>1</v>
      </c>
      <c r="C1500" t="s">
        <v>2</v>
      </c>
      <c r="D1500" t="s">
        <v>808</v>
      </c>
      <c r="E1500" t="s">
        <v>809</v>
      </c>
      <c r="F1500" t="s">
        <v>810</v>
      </c>
      <c r="G1500" t="s">
        <v>811</v>
      </c>
      <c r="H1500" t="s">
        <v>7</v>
      </c>
      <c r="I1500" t="s">
        <v>41</v>
      </c>
      <c r="J1500" t="s">
        <v>90</v>
      </c>
      <c r="K1500" t="s">
        <v>844</v>
      </c>
      <c r="L1500" t="s">
        <v>44</v>
      </c>
      <c r="M1500" s="5">
        <v>4000</v>
      </c>
      <c r="N1500" s="5">
        <v>0</v>
      </c>
      <c r="O1500" s="5">
        <f t="shared" si="92"/>
        <v>4000</v>
      </c>
      <c r="P1500" s="5">
        <v>0</v>
      </c>
      <c r="Q1500" s="5">
        <f t="shared" si="93"/>
        <v>4000</v>
      </c>
      <c r="R1500" s="5">
        <v>0</v>
      </c>
      <c r="S1500" s="5">
        <v>100</v>
      </c>
      <c r="T1500" s="5">
        <v>100</v>
      </c>
      <c r="U1500" s="5">
        <f t="shared" si="94"/>
        <v>3900</v>
      </c>
      <c r="V1500" s="5">
        <f t="shared" si="95"/>
        <v>3900</v>
      </c>
      <c r="W1500" s="5">
        <v>3900</v>
      </c>
      <c r="X1500" t="s">
        <v>845</v>
      </c>
    </row>
    <row r="1501" spans="1:24" x14ac:dyDescent="0.2">
      <c r="A1501" t="s">
        <v>0</v>
      </c>
      <c r="B1501" t="s">
        <v>1</v>
      </c>
      <c r="C1501" t="s">
        <v>2</v>
      </c>
      <c r="D1501" t="s">
        <v>808</v>
      </c>
      <c r="E1501" t="s">
        <v>809</v>
      </c>
      <c r="F1501" t="s">
        <v>810</v>
      </c>
      <c r="G1501" t="s">
        <v>811</v>
      </c>
      <c r="H1501" t="s">
        <v>7</v>
      </c>
      <c r="I1501" t="s">
        <v>41</v>
      </c>
      <c r="J1501" t="s">
        <v>90</v>
      </c>
      <c r="K1501" t="s">
        <v>310</v>
      </c>
      <c r="L1501" t="s">
        <v>44</v>
      </c>
      <c r="M1501" s="5">
        <v>390</v>
      </c>
      <c r="N1501" s="5">
        <v>0</v>
      </c>
      <c r="O1501" s="5">
        <f t="shared" si="92"/>
        <v>390</v>
      </c>
      <c r="P1501" s="5">
        <v>0</v>
      </c>
      <c r="Q1501" s="5">
        <f t="shared" si="93"/>
        <v>390</v>
      </c>
      <c r="R1501" s="5">
        <v>0</v>
      </c>
      <c r="S1501" s="5">
        <v>0</v>
      </c>
      <c r="T1501" s="5">
        <v>0</v>
      </c>
      <c r="U1501" s="5">
        <f t="shared" si="94"/>
        <v>390</v>
      </c>
      <c r="V1501" s="5">
        <f t="shared" si="95"/>
        <v>390</v>
      </c>
      <c r="W1501" s="5">
        <v>390</v>
      </c>
      <c r="X1501" t="s">
        <v>846</v>
      </c>
    </row>
    <row r="1502" spans="1:24" x14ac:dyDescent="0.2">
      <c r="A1502" t="s">
        <v>0</v>
      </c>
      <c r="B1502" t="s">
        <v>1</v>
      </c>
      <c r="C1502" t="s">
        <v>2</v>
      </c>
      <c r="D1502" t="s">
        <v>808</v>
      </c>
      <c r="E1502" t="s">
        <v>809</v>
      </c>
      <c r="F1502" t="s">
        <v>810</v>
      </c>
      <c r="G1502" t="s">
        <v>811</v>
      </c>
      <c r="H1502" t="s">
        <v>208</v>
      </c>
      <c r="I1502" t="s">
        <v>847</v>
      </c>
      <c r="J1502" t="s">
        <v>121</v>
      </c>
      <c r="K1502" t="s">
        <v>351</v>
      </c>
      <c r="L1502" t="s">
        <v>44</v>
      </c>
      <c r="M1502" s="5">
        <v>67500</v>
      </c>
      <c r="N1502" s="5">
        <v>0</v>
      </c>
      <c r="O1502" s="5">
        <f t="shared" si="92"/>
        <v>67500</v>
      </c>
      <c r="P1502" s="5">
        <v>-67500</v>
      </c>
      <c r="Q1502" s="5">
        <f t="shared" si="93"/>
        <v>0</v>
      </c>
      <c r="R1502" s="5">
        <v>0</v>
      </c>
      <c r="S1502" s="5">
        <v>0</v>
      </c>
      <c r="T1502" s="5">
        <v>0</v>
      </c>
      <c r="U1502" s="5">
        <f t="shared" si="94"/>
        <v>67500</v>
      </c>
      <c r="V1502" s="5">
        <f t="shared" si="95"/>
        <v>67500</v>
      </c>
      <c r="W1502" s="5">
        <v>0</v>
      </c>
      <c r="X1502" t="s">
        <v>848</v>
      </c>
    </row>
    <row r="1503" spans="1:24" x14ac:dyDescent="0.2">
      <c r="A1503" t="s">
        <v>0</v>
      </c>
      <c r="B1503" t="s">
        <v>1</v>
      </c>
      <c r="C1503" t="s">
        <v>2</v>
      </c>
      <c r="D1503" t="s">
        <v>808</v>
      </c>
      <c r="E1503" t="s">
        <v>809</v>
      </c>
      <c r="F1503" t="s">
        <v>810</v>
      </c>
      <c r="G1503" t="s">
        <v>811</v>
      </c>
      <c r="H1503" t="s">
        <v>208</v>
      </c>
      <c r="I1503" t="s">
        <v>847</v>
      </c>
      <c r="J1503" t="s">
        <v>121</v>
      </c>
      <c r="K1503" t="s">
        <v>285</v>
      </c>
      <c r="L1503" t="s">
        <v>44</v>
      </c>
      <c r="M1503" s="5">
        <v>100000</v>
      </c>
      <c r="N1503" s="5">
        <v>0</v>
      </c>
      <c r="O1503" s="5">
        <f t="shared" si="92"/>
        <v>100000</v>
      </c>
      <c r="P1503" s="5">
        <v>-100000</v>
      </c>
      <c r="Q1503" s="5">
        <f t="shared" si="93"/>
        <v>0</v>
      </c>
      <c r="R1503" s="5">
        <v>0</v>
      </c>
      <c r="S1503" s="5">
        <v>0</v>
      </c>
      <c r="T1503" s="5">
        <v>0</v>
      </c>
      <c r="U1503" s="5">
        <f t="shared" si="94"/>
        <v>100000</v>
      </c>
      <c r="V1503" s="5">
        <f t="shared" si="95"/>
        <v>100000</v>
      </c>
      <c r="W1503" s="5">
        <v>0</v>
      </c>
      <c r="X1503" t="s">
        <v>849</v>
      </c>
    </row>
    <row r="1504" spans="1:24" x14ac:dyDescent="0.2">
      <c r="A1504" t="s">
        <v>0</v>
      </c>
      <c r="B1504" t="s">
        <v>1</v>
      </c>
      <c r="C1504" t="s">
        <v>2</v>
      </c>
      <c r="D1504" t="s">
        <v>808</v>
      </c>
      <c r="E1504" t="s">
        <v>809</v>
      </c>
      <c r="F1504" t="s">
        <v>810</v>
      </c>
      <c r="G1504" t="s">
        <v>811</v>
      </c>
      <c r="H1504" t="s">
        <v>208</v>
      </c>
      <c r="I1504" t="s">
        <v>847</v>
      </c>
      <c r="J1504" t="s">
        <v>121</v>
      </c>
      <c r="K1504" t="s">
        <v>288</v>
      </c>
      <c r="L1504" t="s">
        <v>44</v>
      </c>
      <c r="M1504" s="5">
        <v>20000</v>
      </c>
      <c r="N1504" s="5">
        <v>0</v>
      </c>
      <c r="O1504" s="5">
        <f t="shared" si="92"/>
        <v>20000</v>
      </c>
      <c r="P1504" s="5">
        <v>-20000</v>
      </c>
      <c r="Q1504" s="5">
        <f t="shared" si="93"/>
        <v>0</v>
      </c>
      <c r="R1504" s="5">
        <v>0</v>
      </c>
      <c r="S1504" s="5">
        <v>0</v>
      </c>
      <c r="T1504" s="5">
        <v>0</v>
      </c>
      <c r="U1504" s="5">
        <f t="shared" si="94"/>
        <v>20000</v>
      </c>
      <c r="V1504" s="5">
        <f t="shared" si="95"/>
        <v>20000</v>
      </c>
      <c r="W1504" s="5">
        <v>0</v>
      </c>
      <c r="X1504" t="s">
        <v>850</v>
      </c>
    </row>
    <row r="1505" spans="1:24" x14ac:dyDescent="0.2">
      <c r="A1505" t="s">
        <v>0</v>
      </c>
      <c r="B1505" t="s">
        <v>1</v>
      </c>
      <c r="C1505" t="s">
        <v>2</v>
      </c>
      <c r="D1505" t="s">
        <v>808</v>
      </c>
      <c r="E1505" t="s">
        <v>809</v>
      </c>
      <c r="F1505" t="s">
        <v>810</v>
      </c>
      <c r="G1505" t="s">
        <v>811</v>
      </c>
      <c r="H1505" t="s">
        <v>208</v>
      </c>
      <c r="I1505" t="s">
        <v>209</v>
      </c>
      <c r="J1505" t="s">
        <v>121</v>
      </c>
      <c r="K1505" t="s">
        <v>357</v>
      </c>
      <c r="L1505" t="s">
        <v>44</v>
      </c>
      <c r="M1505" s="5">
        <v>90000</v>
      </c>
      <c r="N1505" s="5">
        <v>0</v>
      </c>
      <c r="O1505" s="5">
        <f t="shared" si="92"/>
        <v>90000</v>
      </c>
      <c r="P1505" s="5">
        <v>-14353</v>
      </c>
      <c r="Q1505" s="5">
        <f t="shared" si="93"/>
        <v>75647</v>
      </c>
      <c r="R1505" s="5">
        <v>0</v>
      </c>
      <c r="S1505" s="5">
        <v>75646.52</v>
      </c>
      <c r="T1505" s="5">
        <v>38749.599999999999</v>
      </c>
      <c r="U1505" s="5">
        <f t="shared" si="94"/>
        <v>14353.479999999996</v>
      </c>
      <c r="V1505" s="5">
        <f t="shared" si="95"/>
        <v>51250.400000000001</v>
      </c>
      <c r="W1505" s="5">
        <v>0.48</v>
      </c>
      <c r="X1505" t="s">
        <v>851</v>
      </c>
    </row>
    <row r="1506" spans="1:24" x14ac:dyDescent="0.2">
      <c r="A1506" t="s">
        <v>0</v>
      </c>
      <c r="B1506" t="s">
        <v>1</v>
      </c>
      <c r="C1506" t="s">
        <v>2</v>
      </c>
      <c r="D1506" t="s">
        <v>808</v>
      </c>
      <c r="E1506" t="s">
        <v>809</v>
      </c>
      <c r="F1506" t="s">
        <v>810</v>
      </c>
      <c r="G1506" t="s">
        <v>811</v>
      </c>
      <c r="H1506" t="s">
        <v>208</v>
      </c>
      <c r="I1506" t="s">
        <v>209</v>
      </c>
      <c r="J1506" t="s">
        <v>121</v>
      </c>
      <c r="K1506" t="s">
        <v>157</v>
      </c>
      <c r="L1506" t="s">
        <v>44</v>
      </c>
      <c r="M1506" s="5">
        <v>3000</v>
      </c>
      <c r="N1506" s="5">
        <v>0</v>
      </c>
      <c r="O1506" s="5">
        <f t="shared" si="92"/>
        <v>3000</v>
      </c>
      <c r="P1506" s="5">
        <v>0</v>
      </c>
      <c r="Q1506" s="5">
        <f t="shared" si="93"/>
        <v>3000</v>
      </c>
      <c r="R1506" s="5">
        <v>0</v>
      </c>
      <c r="S1506" s="5">
        <v>0</v>
      </c>
      <c r="T1506" s="5">
        <v>0</v>
      </c>
      <c r="U1506" s="5">
        <f t="shared" si="94"/>
        <v>3000</v>
      </c>
      <c r="V1506" s="5">
        <f t="shared" si="95"/>
        <v>3000</v>
      </c>
      <c r="W1506" s="5">
        <v>3000</v>
      </c>
      <c r="X1506" t="s">
        <v>852</v>
      </c>
    </row>
    <row r="1507" spans="1:24" x14ac:dyDescent="0.2">
      <c r="A1507" t="s">
        <v>0</v>
      </c>
      <c r="B1507" t="s">
        <v>1</v>
      </c>
      <c r="C1507" t="s">
        <v>2</v>
      </c>
      <c r="D1507" t="s">
        <v>808</v>
      </c>
      <c r="E1507" t="s">
        <v>809</v>
      </c>
      <c r="F1507" t="s">
        <v>810</v>
      </c>
      <c r="G1507" t="s">
        <v>811</v>
      </c>
      <c r="H1507" t="s">
        <v>208</v>
      </c>
      <c r="I1507" t="s">
        <v>209</v>
      </c>
      <c r="J1507" t="s">
        <v>121</v>
      </c>
      <c r="K1507" t="s">
        <v>149</v>
      </c>
      <c r="L1507" t="s">
        <v>44</v>
      </c>
      <c r="M1507" s="5">
        <v>121000</v>
      </c>
      <c r="N1507" s="5">
        <v>0</v>
      </c>
      <c r="O1507" s="5">
        <f t="shared" si="92"/>
        <v>121000</v>
      </c>
      <c r="P1507" s="5">
        <v>-101000</v>
      </c>
      <c r="Q1507" s="5">
        <f t="shared" si="93"/>
        <v>20000</v>
      </c>
      <c r="R1507" s="5">
        <v>0</v>
      </c>
      <c r="S1507" s="5">
        <v>679.8</v>
      </c>
      <c r="T1507" s="5">
        <v>679.8</v>
      </c>
      <c r="U1507" s="5">
        <f t="shared" si="94"/>
        <v>120320.2</v>
      </c>
      <c r="V1507" s="5">
        <f t="shared" si="95"/>
        <v>120320.2</v>
      </c>
      <c r="W1507" s="5">
        <v>19320.2</v>
      </c>
      <c r="X1507" t="s">
        <v>853</v>
      </c>
    </row>
    <row r="1508" spans="1:24" x14ac:dyDescent="0.2">
      <c r="A1508" t="s">
        <v>0</v>
      </c>
      <c r="B1508" t="s">
        <v>1</v>
      </c>
      <c r="C1508" t="s">
        <v>2</v>
      </c>
      <c r="D1508" t="s">
        <v>808</v>
      </c>
      <c r="E1508" t="s">
        <v>809</v>
      </c>
      <c r="F1508" t="s">
        <v>810</v>
      </c>
      <c r="G1508" t="s">
        <v>811</v>
      </c>
      <c r="H1508" t="s">
        <v>208</v>
      </c>
      <c r="I1508" t="s">
        <v>209</v>
      </c>
      <c r="J1508" t="s">
        <v>121</v>
      </c>
      <c r="K1508" t="s">
        <v>325</v>
      </c>
      <c r="L1508" t="s">
        <v>44</v>
      </c>
      <c r="M1508" s="5">
        <v>54000</v>
      </c>
      <c r="N1508" s="5">
        <v>0</v>
      </c>
      <c r="O1508" s="5">
        <f t="shared" si="92"/>
        <v>54000</v>
      </c>
      <c r="P1508" s="5">
        <v>-54000</v>
      </c>
      <c r="Q1508" s="5">
        <f t="shared" si="93"/>
        <v>0</v>
      </c>
      <c r="R1508" s="5">
        <v>0</v>
      </c>
      <c r="S1508" s="5">
        <v>0</v>
      </c>
      <c r="T1508" s="5">
        <v>0</v>
      </c>
      <c r="U1508" s="5">
        <f t="shared" si="94"/>
        <v>54000</v>
      </c>
      <c r="V1508" s="5">
        <f t="shared" si="95"/>
        <v>54000</v>
      </c>
      <c r="W1508" s="5">
        <v>0</v>
      </c>
      <c r="X1508" t="s">
        <v>854</v>
      </c>
    </row>
    <row r="1509" spans="1:24" x14ac:dyDescent="0.2">
      <c r="A1509" t="s">
        <v>0</v>
      </c>
      <c r="B1509" t="s">
        <v>1</v>
      </c>
      <c r="C1509" t="s">
        <v>2</v>
      </c>
      <c r="D1509" t="s">
        <v>808</v>
      </c>
      <c r="E1509" t="s">
        <v>809</v>
      </c>
      <c r="F1509" t="s">
        <v>810</v>
      </c>
      <c r="G1509" t="s">
        <v>811</v>
      </c>
      <c r="H1509" t="s">
        <v>208</v>
      </c>
      <c r="I1509" t="s">
        <v>209</v>
      </c>
      <c r="J1509" t="s">
        <v>121</v>
      </c>
      <c r="K1509" t="s">
        <v>122</v>
      </c>
      <c r="L1509" t="s">
        <v>44</v>
      </c>
      <c r="M1509" s="5">
        <v>79000</v>
      </c>
      <c r="N1509" s="5">
        <v>0</v>
      </c>
      <c r="O1509" s="5">
        <f t="shared" si="92"/>
        <v>79000</v>
      </c>
      <c r="P1509" s="5">
        <v>-15886</v>
      </c>
      <c r="Q1509" s="5">
        <f t="shared" si="93"/>
        <v>63114</v>
      </c>
      <c r="R1509" s="5">
        <v>0</v>
      </c>
      <c r="S1509" s="5">
        <v>22374.5</v>
      </c>
      <c r="T1509" s="5">
        <v>17868.39</v>
      </c>
      <c r="U1509" s="5">
        <f t="shared" si="94"/>
        <v>56625.5</v>
      </c>
      <c r="V1509" s="5">
        <f t="shared" si="95"/>
        <v>61131.61</v>
      </c>
      <c r="W1509" s="5">
        <v>40739.5</v>
      </c>
      <c r="X1509" t="s">
        <v>855</v>
      </c>
    </row>
    <row r="1510" spans="1:24" x14ac:dyDescent="0.2">
      <c r="A1510" t="s">
        <v>0</v>
      </c>
      <c r="B1510" t="s">
        <v>1</v>
      </c>
      <c r="C1510" t="s">
        <v>2</v>
      </c>
      <c r="D1510" t="s">
        <v>808</v>
      </c>
      <c r="E1510" t="s">
        <v>809</v>
      </c>
      <c r="F1510" t="s">
        <v>810</v>
      </c>
      <c r="G1510" t="s">
        <v>811</v>
      </c>
      <c r="H1510" t="s">
        <v>208</v>
      </c>
      <c r="I1510" t="s">
        <v>209</v>
      </c>
      <c r="J1510" t="s">
        <v>121</v>
      </c>
      <c r="K1510" t="s">
        <v>539</v>
      </c>
      <c r="L1510" t="s">
        <v>44</v>
      </c>
      <c r="M1510" s="5">
        <v>175000</v>
      </c>
      <c r="N1510" s="5">
        <v>0</v>
      </c>
      <c r="O1510" s="5">
        <f t="shared" si="92"/>
        <v>175000</v>
      </c>
      <c r="P1510" s="5">
        <v>-47800</v>
      </c>
      <c r="Q1510" s="5">
        <f t="shared" si="93"/>
        <v>127200</v>
      </c>
      <c r="R1510" s="5">
        <v>0</v>
      </c>
      <c r="S1510" s="5">
        <v>54762.47</v>
      </c>
      <c r="T1510" s="5">
        <v>31159.11</v>
      </c>
      <c r="U1510" s="5">
        <f t="shared" si="94"/>
        <v>120237.53</v>
      </c>
      <c r="V1510" s="5">
        <f t="shared" si="95"/>
        <v>143840.89000000001</v>
      </c>
      <c r="W1510" s="5">
        <v>72437.53</v>
      </c>
      <c r="X1510" t="s">
        <v>856</v>
      </c>
    </row>
    <row r="1511" spans="1:24" x14ac:dyDescent="0.2">
      <c r="A1511" t="s">
        <v>0</v>
      </c>
      <c r="B1511" t="s">
        <v>1</v>
      </c>
      <c r="C1511" t="s">
        <v>2</v>
      </c>
      <c r="D1511" t="s">
        <v>808</v>
      </c>
      <c r="E1511" t="s">
        <v>809</v>
      </c>
      <c r="F1511" t="s">
        <v>810</v>
      </c>
      <c r="G1511" t="s">
        <v>811</v>
      </c>
      <c r="H1511" t="s">
        <v>208</v>
      </c>
      <c r="I1511" t="s">
        <v>209</v>
      </c>
      <c r="J1511" t="s">
        <v>121</v>
      </c>
      <c r="K1511" t="s">
        <v>857</v>
      </c>
      <c r="L1511" t="s">
        <v>44</v>
      </c>
      <c r="M1511" s="5">
        <v>16000</v>
      </c>
      <c r="N1511" s="5">
        <v>0</v>
      </c>
      <c r="O1511" s="5">
        <f t="shared" si="92"/>
        <v>16000</v>
      </c>
      <c r="P1511" s="5">
        <v>0</v>
      </c>
      <c r="Q1511" s="5">
        <f t="shared" si="93"/>
        <v>16000</v>
      </c>
      <c r="R1511" s="5">
        <v>2106.7199999999998</v>
      </c>
      <c r="S1511" s="5">
        <v>5863.47</v>
      </c>
      <c r="T1511" s="5">
        <v>5863.47</v>
      </c>
      <c r="U1511" s="5">
        <f t="shared" si="94"/>
        <v>10136.529999999999</v>
      </c>
      <c r="V1511" s="5">
        <f t="shared" si="95"/>
        <v>10136.529999999999</v>
      </c>
      <c r="W1511" s="5">
        <v>8029.81</v>
      </c>
      <c r="X1511" t="s">
        <v>858</v>
      </c>
    </row>
    <row r="1512" spans="1:24" x14ac:dyDescent="0.2">
      <c r="A1512" t="s">
        <v>0</v>
      </c>
      <c r="B1512" t="s">
        <v>1</v>
      </c>
      <c r="C1512" t="s">
        <v>2</v>
      </c>
      <c r="D1512" t="s">
        <v>808</v>
      </c>
      <c r="E1512" t="s">
        <v>809</v>
      </c>
      <c r="F1512" t="s">
        <v>810</v>
      </c>
      <c r="G1512" t="s">
        <v>811</v>
      </c>
      <c r="H1512" t="s">
        <v>208</v>
      </c>
      <c r="I1512" t="s">
        <v>209</v>
      </c>
      <c r="J1512" t="s">
        <v>121</v>
      </c>
      <c r="K1512" t="s">
        <v>859</v>
      </c>
      <c r="L1512" t="s">
        <v>44</v>
      </c>
      <c r="M1512" s="5">
        <v>7000</v>
      </c>
      <c r="N1512" s="5">
        <v>0</v>
      </c>
      <c r="O1512" s="5">
        <f t="shared" si="92"/>
        <v>7000</v>
      </c>
      <c r="P1512" s="5">
        <v>-11</v>
      </c>
      <c r="Q1512" s="5">
        <f t="shared" si="93"/>
        <v>6989</v>
      </c>
      <c r="R1512" s="5">
        <v>0</v>
      </c>
      <c r="S1512" s="5">
        <v>6988.8</v>
      </c>
      <c r="T1512" s="5">
        <v>4659.2</v>
      </c>
      <c r="U1512" s="5">
        <f t="shared" si="94"/>
        <v>11.199999999999818</v>
      </c>
      <c r="V1512" s="5">
        <f t="shared" si="95"/>
        <v>2340.8000000000002</v>
      </c>
      <c r="W1512" s="5">
        <v>0.2</v>
      </c>
      <c r="X1512" t="s">
        <v>860</v>
      </c>
    </row>
    <row r="1513" spans="1:24" x14ac:dyDescent="0.2">
      <c r="A1513" t="s">
        <v>0</v>
      </c>
      <c r="B1513" t="s">
        <v>1</v>
      </c>
      <c r="C1513" t="s">
        <v>2</v>
      </c>
      <c r="D1513" t="s">
        <v>808</v>
      </c>
      <c r="E1513" t="s">
        <v>809</v>
      </c>
      <c r="F1513" t="s">
        <v>810</v>
      </c>
      <c r="G1513" t="s">
        <v>811</v>
      </c>
      <c r="H1513" t="s">
        <v>208</v>
      </c>
      <c r="I1513" t="s">
        <v>209</v>
      </c>
      <c r="J1513" t="s">
        <v>121</v>
      </c>
      <c r="K1513" t="s">
        <v>351</v>
      </c>
      <c r="L1513" t="s">
        <v>44</v>
      </c>
      <c r="M1513" s="5">
        <v>30000</v>
      </c>
      <c r="N1513" s="5">
        <v>0</v>
      </c>
      <c r="O1513" s="5">
        <f t="shared" si="92"/>
        <v>30000</v>
      </c>
      <c r="P1513" s="5">
        <v>0</v>
      </c>
      <c r="Q1513" s="5">
        <f t="shared" si="93"/>
        <v>30000</v>
      </c>
      <c r="R1513" s="5">
        <v>0</v>
      </c>
      <c r="S1513" s="5">
        <v>19267.919999999998</v>
      </c>
      <c r="T1513" s="5">
        <v>19267.919999999998</v>
      </c>
      <c r="U1513" s="5">
        <f t="shared" si="94"/>
        <v>10732.080000000002</v>
      </c>
      <c r="V1513" s="5">
        <f t="shared" si="95"/>
        <v>10732.080000000002</v>
      </c>
      <c r="W1513" s="5">
        <v>10732.08</v>
      </c>
      <c r="X1513" t="s">
        <v>848</v>
      </c>
    </row>
    <row r="1514" spans="1:24" x14ac:dyDescent="0.2">
      <c r="A1514" t="s">
        <v>0</v>
      </c>
      <c r="B1514" t="s">
        <v>1</v>
      </c>
      <c r="C1514" t="s">
        <v>2</v>
      </c>
      <c r="D1514" t="s">
        <v>808</v>
      </c>
      <c r="E1514" t="s">
        <v>809</v>
      </c>
      <c r="F1514" t="s">
        <v>810</v>
      </c>
      <c r="G1514" t="s">
        <v>811</v>
      </c>
      <c r="H1514" t="s">
        <v>208</v>
      </c>
      <c r="I1514" t="s">
        <v>209</v>
      </c>
      <c r="J1514" t="s">
        <v>121</v>
      </c>
      <c r="K1514" t="s">
        <v>126</v>
      </c>
      <c r="L1514" t="s">
        <v>44</v>
      </c>
      <c r="M1514" s="5">
        <v>0</v>
      </c>
      <c r="N1514" s="5">
        <v>6998</v>
      </c>
      <c r="O1514" s="5">
        <f t="shared" si="92"/>
        <v>6998</v>
      </c>
      <c r="P1514" s="5">
        <v>-5000</v>
      </c>
      <c r="Q1514" s="5">
        <f t="shared" si="93"/>
        <v>1998</v>
      </c>
      <c r="R1514" s="5">
        <v>0</v>
      </c>
      <c r="S1514" s="5">
        <v>1997.86</v>
      </c>
      <c r="T1514" s="5">
        <v>1997.86</v>
      </c>
      <c r="U1514" s="5">
        <f t="shared" si="94"/>
        <v>5000.1400000000003</v>
      </c>
      <c r="V1514" s="5">
        <f t="shared" si="95"/>
        <v>5000.1400000000003</v>
      </c>
      <c r="W1514" s="5">
        <v>0.14000000000000001</v>
      </c>
      <c r="X1514" t="s">
        <v>861</v>
      </c>
    </row>
    <row r="1515" spans="1:24" x14ac:dyDescent="0.2">
      <c r="A1515" t="s">
        <v>0</v>
      </c>
      <c r="B1515" t="s">
        <v>1</v>
      </c>
      <c r="C1515" t="s">
        <v>2</v>
      </c>
      <c r="D1515" t="s">
        <v>808</v>
      </c>
      <c r="E1515" t="s">
        <v>809</v>
      </c>
      <c r="F1515" t="s">
        <v>810</v>
      </c>
      <c r="G1515" t="s">
        <v>811</v>
      </c>
      <c r="H1515" t="s">
        <v>208</v>
      </c>
      <c r="I1515" t="s">
        <v>209</v>
      </c>
      <c r="J1515" t="s">
        <v>121</v>
      </c>
      <c r="K1515" t="s">
        <v>285</v>
      </c>
      <c r="L1515" t="s">
        <v>44</v>
      </c>
      <c r="M1515" s="5">
        <v>140000</v>
      </c>
      <c r="N1515" s="5">
        <v>-7896</v>
      </c>
      <c r="O1515" s="5">
        <f t="shared" si="92"/>
        <v>132104</v>
      </c>
      <c r="P1515" s="5">
        <v>-115724</v>
      </c>
      <c r="Q1515" s="5">
        <f t="shared" si="93"/>
        <v>16380</v>
      </c>
      <c r="R1515" s="5">
        <v>0</v>
      </c>
      <c r="S1515" s="5">
        <v>13567.5</v>
      </c>
      <c r="T1515" s="5">
        <v>9315</v>
      </c>
      <c r="U1515" s="5">
        <f t="shared" si="94"/>
        <v>118536.5</v>
      </c>
      <c r="V1515" s="5">
        <f t="shared" si="95"/>
        <v>122789</v>
      </c>
      <c r="W1515" s="5">
        <v>2812.5</v>
      </c>
      <c r="X1515" t="s">
        <v>849</v>
      </c>
    </row>
    <row r="1516" spans="1:24" x14ac:dyDescent="0.2">
      <c r="A1516" t="s">
        <v>0</v>
      </c>
      <c r="B1516" t="s">
        <v>1</v>
      </c>
      <c r="C1516" t="s">
        <v>2</v>
      </c>
      <c r="D1516" t="s">
        <v>808</v>
      </c>
      <c r="E1516" t="s">
        <v>809</v>
      </c>
      <c r="F1516" t="s">
        <v>810</v>
      </c>
      <c r="G1516" t="s">
        <v>811</v>
      </c>
      <c r="H1516" t="s">
        <v>208</v>
      </c>
      <c r="I1516" t="s">
        <v>209</v>
      </c>
      <c r="J1516" t="s">
        <v>121</v>
      </c>
      <c r="K1516" t="s">
        <v>473</v>
      </c>
      <c r="L1516" t="s">
        <v>44</v>
      </c>
      <c r="M1516" s="5">
        <v>0</v>
      </c>
      <c r="N1516" s="5">
        <v>7896</v>
      </c>
      <c r="O1516" s="5">
        <f t="shared" si="92"/>
        <v>7896</v>
      </c>
      <c r="P1516" s="5">
        <v>0</v>
      </c>
      <c r="Q1516" s="5">
        <f t="shared" si="93"/>
        <v>7896</v>
      </c>
      <c r="R1516" s="5">
        <v>0</v>
      </c>
      <c r="S1516" s="5">
        <v>7896</v>
      </c>
      <c r="T1516" s="5">
        <v>7896</v>
      </c>
      <c r="U1516" s="5">
        <f t="shared" si="94"/>
        <v>0</v>
      </c>
      <c r="V1516" s="5">
        <f t="shared" si="95"/>
        <v>0</v>
      </c>
      <c r="W1516" s="5">
        <v>0</v>
      </c>
      <c r="X1516" t="s">
        <v>862</v>
      </c>
    </row>
    <row r="1517" spans="1:24" x14ac:dyDescent="0.2">
      <c r="A1517" t="s">
        <v>0</v>
      </c>
      <c r="B1517" t="s">
        <v>1</v>
      </c>
      <c r="C1517" t="s">
        <v>2</v>
      </c>
      <c r="D1517" t="s">
        <v>808</v>
      </c>
      <c r="E1517" t="s">
        <v>809</v>
      </c>
      <c r="F1517" t="s">
        <v>810</v>
      </c>
      <c r="G1517" t="s">
        <v>811</v>
      </c>
      <c r="H1517" t="s">
        <v>208</v>
      </c>
      <c r="I1517" t="s">
        <v>209</v>
      </c>
      <c r="J1517" t="s">
        <v>121</v>
      </c>
      <c r="K1517" t="s">
        <v>178</v>
      </c>
      <c r="L1517" t="s">
        <v>11</v>
      </c>
      <c r="M1517" s="5">
        <v>40854.720000000001</v>
      </c>
      <c r="N1517" s="5">
        <v>0</v>
      </c>
      <c r="O1517" s="5">
        <f t="shared" si="92"/>
        <v>40854.720000000001</v>
      </c>
      <c r="P1517" s="5">
        <v>-21797.47</v>
      </c>
      <c r="Q1517" s="5">
        <f t="shared" si="93"/>
        <v>19057.25</v>
      </c>
      <c r="R1517" s="5">
        <v>0</v>
      </c>
      <c r="S1517" s="5">
        <v>19057.25</v>
      </c>
      <c r="T1517" s="5">
        <v>19057.25</v>
      </c>
      <c r="U1517" s="5">
        <f t="shared" si="94"/>
        <v>21797.47</v>
      </c>
      <c r="V1517" s="5">
        <f t="shared" si="95"/>
        <v>21797.47</v>
      </c>
      <c r="W1517" s="5">
        <v>0</v>
      </c>
      <c r="X1517" t="s">
        <v>863</v>
      </c>
    </row>
    <row r="1518" spans="1:24" x14ac:dyDescent="0.2">
      <c r="A1518" t="s">
        <v>0</v>
      </c>
      <c r="B1518" t="s">
        <v>1</v>
      </c>
      <c r="C1518" t="s">
        <v>2</v>
      </c>
      <c r="D1518" t="s">
        <v>808</v>
      </c>
      <c r="E1518" t="s">
        <v>809</v>
      </c>
      <c r="F1518" t="s">
        <v>810</v>
      </c>
      <c r="G1518" t="s">
        <v>811</v>
      </c>
      <c r="H1518" t="s">
        <v>208</v>
      </c>
      <c r="I1518" t="s">
        <v>209</v>
      </c>
      <c r="J1518" t="s">
        <v>121</v>
      </c>
      <c r="K1518" t="s">
        <v>178</v>
      </c>
      <c r="L1518" t="s">
        <v>44</v>
      </c>
      <c r="M1518" s="5">
        <v>1280114</v>
      </c>
      <c r="N1518" s="5">
        <v>-6998</v>
      </c>
      <c r="O1518" s="5">
        <f t="shared" si="92"/>
        <v>1273116</v>
      </c>
      <c r="P1518" s="5">
        <v>-1500</v>
      </c>
      <c r="Q1518" s="5">
        <f t="shared" si="93"/>
        <v>1271616</v>
      </c>
      <c r="R1518" s="5">
        <v>0.05</v>
      </c>
      <c r="S1518" s="5">
        <v>347994.84</v>
      </c>
      <c r="T1518" s="5">
        <v>340916.34</v>
      </c>
      <c r="U1518" s="5">
        <f t="shared" si="94"/>
        <v>925121.15999999992</v>
      </c>
      <c r="V1518" s="5">
        <f t="shared" si="95"/>
        <v>932199.65999999992</v>
      </c>
      <c r="W1518" s="5">
        <v>923621.11</v>
      </c>
      <c r="X1518" t="s">
        <v>863</v>
      </c>
    </row>
    <row r="1519" spans="1:24" x14ac:dyDescent="0.2">
      <c r="A1519" t="s">
        <v>0</v>
      </c>
      <c r="B1519" t="s">
        <v>1</v>
      </c>
      <c r="C1519" t="s">
        <v>2</v>
      </c>
      <c r="D1519" t="s">
        <v>808</v>
      </c>
      <c r="E1519" t="s">
        <v>809</v>
      </c>
      <c r="F1519" t="s">
        <v>810</v>
      </c>
      <c r="G1519" t="s">
        <v>811</v>
      </c>
      <c r="H1519" t="s">
        <v>208</v>
      </c>
      <c r="I1519" t="s">
        <v>209</v>
      </c>
      <c r="J1519" t="s">
        <v>121</v>
      </c>
      <c r="K1519" t="s">
        <v>544</v>
      </c>
      <c r="L1519" t="s">
        <v>44</v>
      </c>
      <c r="M1519" s="5">
        <v>200000</v>
      </c>
      <c r="N1519" s="5">
        <v>0</v>
      </c>
      <c r="O1519" s="5">
        <f t="shared" si="92"/>
        <v>200000</v>
      </c>
      <c r="P1519" s="5">
        <v>0</v>
      </c>
      <c r="Q1519" s="5">
        <f t="shared" si="93"/>
        <v>200000</v>
      </c>
      <c r="R1519" s="5">
        <v>0</v>
      </c>
      <c r="S1519" s="5">
        <v>171630.09</v>
      </c>
      <c r="T1519" s="5">
        <v>99425.09</v>
      </c>
      <c r="U1519" s="5">
        <f t="shared" si="94"/>
        <v>28369.910000000003</v>
      </c>
      <c r="V1519" s="5">
        <f t="shared" si="95"/>
        <v>100574.91</v>
      </c>
      <c r="W1519" s="5">
        <v>28369.91</v>
      </c>
      <c r="X1519" t="s">
        <v>864</v>
      </c>
    </row>
    <row r="1520" spans="1:24" x14ac:dyDescent="0.2">
      <c r="A1520" t="s">
        <v>0</v>
      </c>
      <c r="B1520" t="s">
        <v>1</v>
      </c>
      <c r="C1520" t="s">
        <v>2</v>
      </c>
      <c r="D1520" t="s">
        <v>808</v>
      </c>
      <c r="E1520" t="s">
        <v>809</v>
      </c>
      <c r="F1520" t="s">
        <v>810</v>
      </c>
      <c r="G1520" t="s">
        <v>811</v>
      </c>
      <c r="H1520" t="s">
        <v>208</v>
      </c>
      <c r="I1520" t="s">
        <v>209</v>
      </c>
      <c r="J1520" t="s">
        <v>121</v>
      </c>
      <c r="K1520" t="s">
        <v>218</v>
      </c>
      <c r="L1520" t="s">
        <v>44</v>
      </c>
      <c r="M1520" s="5">
        <v>1613</v>
      </c>
      <c r="N1520" s="5">
        <v>0</v>
      </c>
      <c r="O1520" s="5">
        <f t="shared" si="92"/>
        <v>1613</v>
      </c>
      <c r="P1520" s="5">
        <v>-1613</v>
      </c>
      <c r="Q1520" s="5">
        <f t="shared" si="93"/>
        <v>0</v>
      </c>
      <c r="R1520" s="5">
        <v>0</v>
      </c>
      <c r="S1520" s="5">
        <v>0</v>
      </c>
      <c r="T1520" s="5">
        <v>0</v>
      </c>
      <c r="U1520" s="5">
        <f t="shared" si="94"/>
        <v>1613</v>
      </c>
      <c r="V1520" s="5">
        <f t="shared" si="95"/>
        <v>1613</v>
      </c>
      <c r="W1520" s="5">
        <v>0</v>
      </c>
      <c r="X1520" t="s">
        <v>865</v>
      </c>
    </row>
    <row r="1521" spans="1:24" x14ac:dyDescent="0.2">
      <c r="A1521" t="s">
        <v>0</v>
      </c>
      <c r="B1521" t="s">
        <v>1</v>
      </c>
      <c r="C1521" t="s">
        <v>2</v>
      </c>
      <c r="D1521" t="s">
        <v>808</v>
      </c>
      <c r="E1521" t="s">
        <v>809</v>
      </c>
      <c r="F1521" t="s">
        <v>810</v>
      </c>
      <c r="G1521" t="s">
        <v>811</v>
      </c>
      <c r="H1521" t="s">
        <v>208</v>
      </c>
      <c r="I1521" t="s">
        <v>209</v>
      </c>
      <c r="J1521" t="s">
        <v>121</v>
      </c>
      <c r="K1521" t="s">
        <v>549</v>
      </c>
      <c r="L1521" t="s">
        <v>44</v>
      </c>
      <c r="M1521" s="5">
        <v>950</v>
      </c>
      <c r="N1521" s="5">
        <v>0</v>
      </c>
      <c r="O1521" s="5">
        <f t="shared" si="92"/>
        <v>950</v>
      </c>
      <c r="P1521" s="5">
        <v>-950</v>
      </c>
      <c r="Q1521" s="5">
        <f t="shared" si="93"/>
        <v>0</v>
      </c>
      <c r="R1521" s="5">
        <v>0</v>
      </c>
      <c r="S1521" s="5">
        <v>0</v>
      </c>
      <c r="T1521" s="5">
        <v>0</v>
      </c>
      <c r="U1521" s="5">
        <f t="shared" si="94"/>
        <v>950</v>
      </c>
      <c r="V1521" s="5">
        <f t="shared" si="95"/>
        <v>950</v>
      </c>
      <c r="W1521" s="5">
        <v>0</v>
      </c>
      <c r="X1521" t="s">
        <v>866</v>
      </c>
    </row>
    <row r="1522" spans="1:24" x14ac:dyDescent="0.2">
      <c r="A1522" t="s">
        <v>0</v>
      </c>
      <c r="B1522" t="s">
        <v>1</v>
      </c>
      <c r="C1522" t="s">
        <v>2</v>
      </c>
      <c r="D1522" t="s">
        <v>808</v>
      </c>
      <c r="E1522" t="s">
        <v>809</v>
      </c>
      <c r="F1522" t="s">
        <v>810</v>
      </c>
      <c r="G1522" t="s">
        <v>811</v>
      </c>
      <c r="H1522" t="s">
        <v>208</v>
      </c>
      <c r="I1522" t="s">
        <v>209</v>
      </c>
      <c r="J1522" t="s">
        <v>121</v>
      </c>
      <c r="K1522" t="s">
        <v>551</v>
      </c>
      <c r="L1522" t="s">
        <v>44</v>
      </c>
      <c r="M1522" s="5">
        <v>1250</v>
      </c>
      <c r="N1522" s="5">
        <v>0</v>
      </c>
      <c r="O1522" s="5">
        <f t="shared" si="92"/>
        <v>1250</v>
      </c>
      <c r="P1522" s="5">
        <v>-1250</v>
      </c>
      <c r="Q1522" s="5">
        <f t="shared" si="93"/>
        <v>0</v>
      </c>
      <c r="R1522" s="5">
        <v>0</v>
      </c>
      <c r="S1522" s="5">
        <v>0</v>
      </c>
      <c r="T1522" s="5">
        <v>0</v>
      </c>
      <c r="U1522" s="5">
        <f t="shared" si="94"/>
        <v>1250</v>
      </c>
      <c r="V1522" s="5">
        <f t="shared" si="95"/>
        <v>1250</v>
      </c>
      <c r="W1522" s="5">
        <v>0</v>
      </c>
      <c r="X1522" t="s">
        <v>867</v>
      </c>
    </row>
    <row r="1523" spans="1:24" x14ac:dyDescent="0.2">
      <c r="A1523" t="s">
        <v>0</v>
      </c>
      <c r="B1523" t="s">
        <v>1</v>
      </c>
      <c r="C1523" t="s">
        <v>2</v>
      </c>
      <c r="D1523" t="s">
        <v>808</v>
      </c>
      <c r="E1523" t="s">
        <v>809</v>
      </c>
      <c r="F1523" t="s">
        <v>810</v>
      </c>
      <c r="G1523" t="s">
        <v>811</v>
      </c>
      <c r="H1523" t="s">
        <v>208</v>
      </c>
      <c r="I1523" t="s">
        <v>209</v>
      </c>
      <c r="J1523" t="s">
        <v>121</v>
      </c>
      <c r="K1523" t="s">
        <v>155</v>
      </c>
      <c r="L1523" t="s">
        <v>44</v>
      </c>
      <c r="M1523" s="5">
        <v>4000</v>
      </c>
      <c r="N1523" s="5">
        <v>0</v>
      </c>
      <c r="O1523" s="5">
        <f t="shared" si="92"/>
        <v>4000</v>
      </c>
      <c r="P1523" s="5">
        <v>-4000</v>
      </c>
      <c r="Q1523" s="5">
        <f t="shared" si="93"/>
        <v>0</v>
      </c>
      <c r="R1523" s="5">
        <v>0</v>
      </c>
      <c r="S1523" s="5">
        <v>0</v>
      </c>
      <c r="T1523" s="5">
        <v>0</v>
      </c>
      <c r="U1523" s="5">
        <f t="shared" si="94"/>
        <v>4000</v>
      </c>
      <c r="V1523" s="5">
        <f t="shared" si="95"/>
        <v>4000</v>
      </c>
      <c r="W1523" s="5">
        <v>0</v>
      </c>
      <c r="X1523" t="s">
        <v>868</v>
      </c>
    </row>
    <row r="1524" spans="1:24" x14ac:dyDescent="0.2">
      <c r="A1524" t="s">
        <v>0</v>
      </c>
      <c r="B1524" t="s">
        <v>1</v>
      </c>
      <c r="C1524" t="s">
        <v>2</v>
      </c>
      <c r="D1524" t="s">
        <v>808</v>
      </c>
      <c r="E1524" t="s">
        <v>809</v>
      </c>
      <c r="F1524" t="s">
        <v>810</v>
      </c>
      <c r="G1524" t="s">
        <v>811</v>
      </c>
      <c r="H1524" t="s">
        <v>208</v>
      </c>
      <c r="I1524" t="s">
        <v>209</v>
      </c>
      <c r="J1524" t="s">
        <v>121</v>
      </c>
      <c r="K1524" t="s">
        <v>554</v>
      </c>
      <c r="L1524" t="s">
        <v>44</v>
      </c>
      <c r="M1524" s="5">
        <v>514000</v>
      </c>
      <c r="N1524" s="5">
        <v>0</v>
      </c>
      <c r="O1524" s="5">
        <f t="shared" si="92"/>
        <v>514000</v>
      </c>
      <c r="P1524" s="5">
        <v>-53767</v>
      </c>
      <c r="Q1524" s="5">
        <f t="shared" si="93"/>
        <v>460233</v>
      </c>
      <c r="R1524" s="5">
        <v>37.99</v>
      </c>
      <c r="S1524" s="5">
        <v>142667.12</v>
      </c>
      <c r="T1524" s="5">
        <v>81613.740000000005</v>
      </c>
      <c r="U1524" s="5">
        <f t="shared" si="94"/>
        <v>371332.88</v>
      </c>
      <c r="V1524" s="5">
        <f t="shared" si="95"/>
        <v>432386.26</v>
      </c>
      <c r="W1524" s="5">
        <v>317527.89</v>
      </c>
      <c r="X1524" t="s">
        <v>869</v>
      </c>
    </row>
    <row r="1525" spans="1:24" x14ac:dyDescent="0.2">
      <c r="A1525" t="s">
        <v>0</v>
      </c>
      <c r="B1525" t="s">
        <v>1</v>
      </c>
      <c r="C1525" t="s">
        <v>2</v>
      </c>
      <c r="D1525" t="s">
        <v>808</v>
      </c>
      <c r="E1525" t="s">
        <v>809</v>
      </c>
      <c r="F1525" t="s">
        <v>810</v>
      </c>
      <c r="G1525" t="s">
        <v>811</v>
      </c>
      <c r="H1525" t="s">
        <v>208</v>
      </c>
      <c r="I1525" t="s">
        <v>209</v>
      </c>
      <c r="J1525" t="s">
        <v>121</v>
      </c>
      <c r="K1525" t="s">
        <v>168</v>
      </c>
      <c r="L1525" t="s">
        <v>44</v>
      </c>
      <c r="M1525" s="5">
        <v>100</v>
      </c>
      <c r="N1525" s="5">
        <v>0</v>
      </c>
      <c r="O1525" s="5">
        <f t="shared" si="92"/>
        <v>100</v>
      </c>
      <c r="P1525" s="5">
        <v>-100</v>
      </c>
      <c r="Q1525" s="5">
        <f t="shared" si="93"/>
        <v>0</v>
      </c>
      <c r="R1525" s="5">
        <v>0</v>
      </c>
      <c r="S1525" s="5">
        <v>0</v>
      </c>
      <c r="T1525" s="5">
        <v>0</v>
      </c>
      <c r="U1525" s="5">
        <f t="shared" si="94"/>
        <v>100</v>
      </c>
      <c r="V1525" s="5">
        <f t="shared" si="95"/>
        <v>100</v>
      </c>
      <c r="W1525" s="5">
        <v>0</v>
      </c>
      <c r="X1525" t="s">
        <v>870</v>
      </c>
    </row>
    <row r="1526" spans="1:24" x14ac:dyDescent="0.2">
      <c r="A1526" t="s">
        <v>0</v>
      </c>
      <c r="B1526" t="s">
        <v>1</v>
      </c>
      <c r="C1526" t="s">
        <v>2</v>
      </c>
      <c r="D1526" t="s">
        <v>808</v>
      </c>
      <c r="E1526" t="s">
        <v>809</v>
      </c>
      <c r="F1526" t="s">
        <v>810</v>
      </c>
      <c r="G1526" t="s">
        <v>811</v>
      </c>
      <c r="H1526" t="s">
        <v>208</v>
      </c>
      <c r="I1526" t="s">
        <v>209</v>
      </c>
      <c r="J1526" t="s">
        <v>121</v>
      </c>
      <c r="K1526" t="s">
        <v>871</v>
      </c>
      <c r="L1526" t="s">
        <v>44</v>
      </c>
      <c r="M1526" s="5">
        <v>124000</v>
      </c>
      <c r="N1526" s="5">
        <v>0</v>
      </c>
      <c r="O1526" s="5">
        <f t="shared" si="92"/>
        <v>124000</v>
      </c>
      <c r="P1526" s="5">
        <v>-22000</v>
      </c>
      <c r="Q1526" s="5">
        <f t="shared" si="93"/>
        <v>102000</v>
      </c>
      <c r="R1526" s="5">
        <v>0</v>
      </c>
      <c r="S1526" s="5">
        <v>11168.69</v>
      </c>
      <c r="T1526" s="5">
        <v>5958.79</v>
      </c>
      <c r="U1526" s="5">
        <f t="shared" si="94"/>
        <v>112831.31</v>
      </c>
      <c r="V1526" s="5">
        <f t="shared" si="95"/>
        <v>118041.21</v>
      </c>
      <c r="W1526" s="5">
        <v>90831.31</v>
      </c>
      <c r="X1526" t="s">
        <v>872</v>
      </c>
    </row>
    <row r="1527" spans="1:24" x14ac:dyDescent="0.2">
      <c r="A1527" t="s">
        <v>0</v>
      </c>
      <c r="B1527" t="s">
        <v>1</v>
      </c>
      <c r="C1527" t="s">
        <v>2</v>
      </c>
      <c r="D1527" t="s">
        <v>808</v>
      </c>
      <c r="E1527" t="s">
        <v>809</v>
      </c>
      <c r="F1527" t="s">
        <v>810</v>
      </c>
      <c r="G1527" t="s">
        <v>811</v>
      </c>
      <c r="H1527" t="s">
        <v>208</v>
      </c>
      <c r="I1527" t="s">
        <v>209</v>
      </c>
      <c r="J1527" t="s">
        <v>121</v>
      </c>
      <c r="K1527" t="s">
        <v>556</v>
      </c>
      <c r="L1527" t="s">
        <v>44</v>
      </c>
      <c r="M1527" s="5">
        <v>67000</v>
      </c>
      <c r="N1527" s="5">
        <v>0</v>
      </c>
      <c r="O1527" s="5">
        <f t="shared" si="92"/>
        <v>67000</v>
      </c>
      <c r="P1527" s="5">
        <v>-32500</v>
      </c>
      <c r="Q1527" s="5">
        <f t="shared" si="93"/>
        <v>34500</v>
      </c>
      <c r="R1527" s="5">
        <v>0</v>
      </c>
      <c r="S1527" s="5">
        <v>0</v>
      </c>
      <c r="T1527" s="5">
        <v>0</v>
      </c>
      <c r="U1527" s="5">
        <f t="shared" si="94"/>
        <v>67000</v>
      </c>
      <c r="V1527" s="5">
        <f t="shared" si="95"/>
        <v>67000</v>
      </c>
      <c r="W1527" s="5">
        <v>34500</v>
      </c>
      <c r="X1527" t="s">
        <v>873</v>
      </c>
    </row>
    <row r="1528" spans="1:24" x14ac:dyDescent="0.2">
      <c r="A1528" t="s">
        <v>0</v>
      </c>
      <c r="B1528" t="s">
        <v>1</v>
      </c>
      <c r="C1528" t="s">
        <v>2</v>
      </c>
      <c r="D1528" t="s">
        <v>808</v>
      </c>
      <c r="E1528" t="s">
        <v>809</v>
      </c>
      <c r="F1528" t="s">
        <v>810</v>
      </c>
      <c r="G1528" t="s">
        <v>811</v>
      </c>
      <c r="H1528" t="s">
        <v>208</v>
      </c>
      <c r="I1528" t="s">
        <v>209</v>
      </c>
      <c r="J1528" t="s">
        <v>121</v>
      </c>
      <c r="K1528" t="s">
        <v>558</v>
      </c>
      <c r="L1528" t="s">
        <v>44</v>
      </c>
      <c r="M1528" s="5">
        <v>7200</v>
      </c>
      <c r="N1528" s="5">
        <v>0</v>
      </c>
      <c r="O1528" s="5">
        <f t="shared" si="92"/>
        <v>7200</v>
      </c>
      <c r="P1528" s="5">
        <v>-7200</v>
      </c>
      <c r="Q1528" s="5">
        <f t="shared" si="93"/>
        <v>0</v>
      </c>
      <c r="R1528" s="5">
        <v>0</v>
      </c>
      <c r="S1528" s="5">
        <v>0</v>
      </c>
      <c r="T1528" s="5">
        <v>0</v>
      </c>
      <c r="U1528" s="5">
        <f t="shared" si="94"/>
        <v>7200</v>
      </c>
      <c r="V1528" s="5">
        <f t="shared" si="95"/>
        <v>7200</v>
      </c>
      <c r="W1528" s="5">
        <v>0</v>
      </c>
      <c r="X1528" t="s">
        <v>874</v>
      </c>
    </row>
    <row r="1529" spans="1:24" x14ac:dyDescent="0.2">
      <c r="A1529" t="s">
        <v>0</v>
      </c>
      <c r="B1529" t="s">
        <v>1</v>
      </c>
      <c r="C1529" t="s">
        <v>2</v>
      </c>
      <c r="D1529" t="s">
        <v>808</v>
      </c>
      <c r="E1529" t="s">
        <v>809</v>
      </c>
      <c r="F1529" t="s">
        <v>810</v>
      </c>
      <c r="G1529" t="s">
        <v>811</v>
      </c>
      <c r="H1529" t="s">
        <v>208</v>
      </c>
      <c r="I1529" t="s">
        <v>209</v>
      </c>
      <c r="J1529" t="s">
        <v>121</v>
      </c>
      <c r="K1529" t="s">
        <v>385</v>
      </c>
      <c r="L1529" t="s">
        <v>44</v>
      </c>
      <c r="M1529" s="5">
        <v>73418</v>
      </c>
      <c r="N1529" s="5">
        <v>0</v>
      </c>
      <c r="O1529" s="5">
        <f t="shared" si="92"/>
        <v>73418</v>
      </c>
      <c r="P1529" s="5">
        <v>-73418</v>
      </c>
      <c r="Q1529" s="5">
        <f t="shared" si="93"/>
        <v>0</v>
      </c>
      <c r="R1529" s="5">
        <v>0</v>
      </c>
      <c r="S1529" s="5">
        <v>0</v>
      </c>
      <c r="T1529" s="5">
        <v>0</v>
      </c>
      <c r="U1529" s="5">
        <f t="shared" si="94"/>
        <v>73418</v>
      </c>
      <c r="V1529" s="5">
        <f t="shared" si="95"/>
        <v>73418</v>
      </c>
      <c r="W1529" s="5">
        <v>0</v>
      </c>
      <c r="X1529" t="s">
        <v>875</v>
      </c>
    </row>
    <row r="1530" spans="1:24" x14ac:dyDescent="0.2">
      <c r="A1530" t="s">
        <v>0</v>
      </c>
      <c r="B1530" t="s">
        <v>1</v>
      </c>
      <c r="C1530" t="s">
        <v>2</v>
      </c>
      <c r="D1530" t="s">
        <v>808</v>
      </c>
      <c r="E1530" t="s">
        <v>809</v>
      </c>
      <c r="F1530" t="s">
        <v>810</v>
      </c>
      <c r="G1530" t="s">
        <v>811</v>
      </c>
      <c r="H1530" t="s">
        <v>208</v>
      </c>
      <c r="I1530" t="s">
        <v>209</v>
      </c>
      <c r="J1530" t="s">
        <v>121</v>
      </c>
      <c r="K1530" t="s">
        <v>134</v>
      </c>
      <c r="L1530" t="s">
        <v>44</v>
      </c>
      <c r="M1530" s="5">
        <v>355</v>
      </c>
      <c r="N1530" s="5">
        <v>0</v>
      </c>
      <c r="O1530" s="5">
        <f t="shared" si="92"/>
        <v>355</v>
      </c>
      <c r="P1530" s="5">
        <v>-355</v>
      </c>
      <c r="Q1530" s="5">
        <f t="shared" si="93"/>
        <v>0</v>
      </c>
      <c r="R1530" s="5">
        <v>0</v>
      </c>
      <c r="S1530" s="5">
        <v>0</v>
      </c>
      <c r="T1530" s="5">
        <v>0</v>
      </c>
      <c r="U1530" s="5">
        <f t="shared" si="94"/>
        <v>355</v>
      </c>
      <c r="V1530" s="5">
        <f t="shared" si="95"/>
        <v>355</v>
      </c>
      <c r="W1530" s="5">
        <v>0</v>
      </c>
      <c r="X1530" t="s">
        <v>876</v>
      </c>
    </row>
    <row r="1531" spans="1:24" x14ac:dyDescent="0.2">
      <c r="A1531" t="s">
        <v>117</v>
      </c>
      <c r="B1531" t="s">
        <v>118</v>
      </c>
      <c r="C1531" t="s">
        <v>2</v>
      </c>
      <c r="D1531" t="s">
        <v>808</v>
      </c>
      <c r="E1531" t="s">
        <v>809</v>
      </c>
      <c r="F1531" t="s">
        <v>810</v>
      </c>
      <c r="G1531" t="s">
        <v>811</v>
      </c>
      <c r="H1531" t="s">
        <v>211</v>
      </c>
      <c r="I1531" t="s">
        <v>212</v>
      </c>
      <c r="J1531" t="s">
        <v>121</v>
      </c>
      <c r="K1531" t="s">
        <v>149</v>
      </c>
      <c r="L1531" t="s">
        <v>44</v>
      </c>
      <c r="M1531" s="5">
        <v>9000</v>
      </c>
      <c r="N1531" s="5">
        <v>0</v>
      </c>
      <c r="O1531" s="5">
        <f t="shared" si="92"/>
        <v>9000</v>
      </c>
      <c r="P1531" s="5">
        <v>-9000</v>
      </c>
      <c r="Q1531" s="5">
        <f t="shared" si="93"/>
        <v>0</v>
      </c>
      <c r="R1531" s="5">
        <v>0</v>
      </c>
      <c r="S1531" s="5">
        <v>0</v>
      </c>
      <c r="T1531" s="5">
        <v>0</v>
      </c>
      <c r="U1531" s="5">
        <f t="shared" si="94"/>
        <v>9000</v>
      </c>
      <c r="V1531" s="5">
        <f t="shared" si="95"/>
        <v>9000</v>
      </c>
      <c r="W1531" s="5">
        <v>0</v>
      </c>
      <c r="X1531" t="s">
        <v>877</v>
      </c>
    </row>
    <row r="1532" spans="1:24" x14ac:dyDescent="0.2">
      <c r="A1532" t="s">
        <v>117</v>
      </c>
      <c r="B1532" t="s">
        <v>118</v>
      </c>
      <c r="C1532" t="s">
        <v>2</v>
      </c>
      <c r="D1532" t="s">
        <v>808</v>
      </c>
      <c r="E1532" t="s">
        <v>809</v>
      </c>
      <c r="F1532" t="s">
        <v>810</v>
      </c>
      <c r="G1532" t="s">
        <v>811</v>
      </c>
      <c r="H1532" t="s">
        <v>211</v>
      </c>
      <c r="I1532" t="s">
        <v>220</v>
      </c>
      <c r="J1532" t="s">
        <v>121</v>
      </c>
      <c r="K1532" t="s">
        <v>178</v>
      </c>
      <c r="L1532" t="s">
        <v>44</v>
      </c>
      <c r="M1532" s="5">
        <v>150000</v>
      </c>
      <c r="N1532" s="5">
        <v>0</v>
      </c>
      <c r="O1532" s="5">
        <f t="shared" si="92"/>
        <v>150000</v>
      </c>
      <c r="P1532" s="5">
        <v>-150000</v>
      </c>
      <c r="Q1532" s="5">
        <f t="shared" si="93"/>
        <v>0</v>
      </c>
      <c r="R1532" s="5">
        <v>0</v>
      </c>
      <c r="S1532" s="5">
        <v>0</v>
      </c>
      <c r="T1532" s="5">
        <v>0</v>
      </c>
      <c r="U1532" s="5">
        <f t="shared" si="94"/>
        <v>150000</v>
      </c>
      <c r="V1532" s="5">
        <f t="shared" si="95"/>
        <v>150000</v>
      </c>
      <c r="W1532" s="5">
        <v>0</v>
      </c>
      <c r="X1532" t="s">
        <v>878</v>
      </c>
    </row>
    <row r="1533" spans="1:24" x14ac:dyDescent="0.2">
      <c r="A1533" t="s">
        <v>0</v>
      </c>
      <c r="B1533" t="s">
        <v>1</v>
      </c>
      <c r="C1533" t="s">
        <v>2</v>
      </c>
      <c r="D1533" t="s">
        <v>808</v>
      </c>
      <c r="E1533" t="s">
        <v>809</v>
      </c>
      <c r="F1533" t="s">
        <v>810</v>
      </c>
      <c r="G1533" t="s">
        <v>811</v>
      </c>
      <c r="H1533" t="s">
        <v>208</v>
      </c>
      <c r="I1533" t="s">
        <v>209</v>
      </c>
      <c r="J1533" t="s">
        <v>223</v>
      </c>
      <c r="K1533" t="s">
        <v>879</v>
      </c>
      <c r="L1533" t="s">
        <v>44</v>
      </c>
      <c r="M1533" s="5">
        <v>350000</v>
      </c>
      <c r="N1533" s="5">
        <v>0</v>
      </c>
      <c r="O1533" s="5">
        <f t="shared" si="92"/>
        <v>350000</v>
      </c>
      <c r="P1533" s="5">
        <v>-350000</v>
      </c>
      <c r="Q1533" s="5">
        <f t="shared" si="93"/>
        <v>0</v>
      </c>
      <c r="R1533" s="5">
        <v>0</v>
      </c>
      <c r="S1533" s="5">
        <v>0</v>
      </c>
      <c r="T1533" s="5">
        <v>0</v>
      </c>
      <c r="U1533" s="5">
        <f t="shared" si="94"/>
        <v>350000</v>
      </c>
      <c r="V1533" s="5">
        <f t="shared" si="95"/>
        <v>350000</v>
      </c>
      <c r="W1533" s="5">
        <v>0</v>
      </c>
      <c r="X1533" t="s">
        <v>880</v>
      </c>
    </row>
    <row r="1534" spans="1:24" x14ac:dyDescent="0.2">
      <c r="A1534" t="s">
        <v>0</v>
      </c>
      <c r="B1534" t="s">
        <v>1</v>
      </c>
      <c r="C1534" t="s">
        <v>2</v>
      </c>
      <c r="D1534" t="s">
        <v>808</v>
      </c>
      <c r="E1534" t="s">
        <v>809</v>
      </c>
      <c r="F1534" t="s">
        <v>810</v>
      </c>
      <c r="G1534" t="s">
        <v>811</v>
      </c>
      <c r="H1534" t="s">
        <v>208</v>
      </c>
      <c r="I1534" t="s">
        <v>209</v>
      </c>
      <c r="J1534" t="s">
        <v>572</v>
      </c>
      <c r="K1534" t="s">
        <v>573</v>
      </c>
      <c r="L1534" t="s">
        <v>44</v>
      </c>
      <c r="M1534" s="5">
        <v>45000</v>
      </c>
      <c r="N1534" s="5">
        <v>0</v>
      </c>
      <c r="O1534" s="5">
        <f t="shared" si="92"/>
        <v>45000</v>
      </c>
      <c r="P1534" s="5">
        <v>-500</v>
      </c>
      <c r="Q1534" s="5">
        <f t="shared" si="93"/>
        <v>44500</v>
      </c>
      <c r="R1534" s="5">
        <v>0</v>
      </c>
      <c r="S1534" s="5">
        <v>27473</v>
      </c>
      <c r="T1534" s="5">
        <v>12246.59</v>
      </c>
      <c r="U1534" s="5">
        <f t="shared" si="94"/>
        <v>17527</v>
      </c>
      <c r="V1534" s="5">
        <f t="shared" si="95"/>
        <v>32753.41</v>
      </c>
      <c r="W1534" s="5">
        <v>17027</v>
      </c>
      <c r="X1534" t="s">
        <v>881</v>
      </c>
    </row>
    <row r="1535" spans="1:24" x14ac:dyDescent="0.2">
      <c r="A1535" t="s">
        <v>0</v>
      </c>
      <c r="B1535" t="s">
        <v>1</v>
      </c>
      <c r="C1535" t="s">
        <v>2</v>
      </c>
      <c r="D1535" t="s">
        <v>808</v>
      </c>
      <c r="E1535" t="s">
        <v>809</v>
      </c>
      <c r="F1535" t="s">
        <v>810</v>
      </c>
      <c r="G1535" t="s">
        <v>811</v>
      </c>
      <c r="H1535" t="s">
        <v>208</v>
      </c>
      <c r="I1535" t="s">
        <v>209</v>
      </c>
      <c r="J1535" t="s">
        <v>572</v>
      </c>
      <c r="K1535" t="s">
        <v>882</v>
      </c>
      <c r="L1535" t="s">
        <v>44</v>
      </c>
      <c r="M1535" s="5">
        <v>1000</v>
      </c>
      <c r="N1535" s="5">
        <v>0</v>
      </c>
      <c r="O1535" s="5">
        <f t="shared" si="92"/>
        <v>1000</v>
      </c>
      <c r="P1535" s="5">
        <v>0</v>
      </c>
      <c r="Q1535" s="5">
        <f t="shared" si="93"/>
        <v>1000</v>
      </c>
      <c r="R1535" s="5">
        <v>0</v>
      </c>
      <c r="S1535" s="5">
        <v>0</v>
      </c>
      <c r="T1535" s="5">
        <v>0</v>
      </c>
      <c r="U1535" s="5">
        <f t="shared" si="94"/>
        <v>1000</v>
      </c>
      <c r="V1535" s="5">
        <f t="shared" si="95"/>
        <v>1000</v>
      </c>
      <c r="W1535" s="5">
        <v>1000</v>
      </c>
      <c r="X1535" t="s">
        <v>883</v>
      </c>
    </row>
    <row r="1536" spans="1:24" x14ac:dyDescent="0.2">
      <c r="A1536" t="s">
        <v>0</v>
      </c>
      <c r="B1536" t="s">
        <v>1</v>
      </c>
      <c r="C1536" t="s">
        <v>2</v>
      </c>
      <c r="D1536" t="s">
        <v>808</v>
      </c>
      <c r="E1536" t="s">
        <v>809</v>
      </c>
      <c r="F1536" t="s">
        <v>810</v>
      </c>
      <c r="G1536" t="s">
        <v>811</v>
      </c>
      <c r="H1536" t="s">
        <v>208</v>
      </c>
      <c r="I1536" t="s">
        <v>847</v>
      </c>
      <c r="J1536" t="s">
        <v>231</v>
      </c>
      <c r="K1536" t="s">
        <v>234</v>
      </c>
      <c r="L1536" t="s">
        <v>44</v>
      </c>
      <c r="M1536" s="5">
        <v>150000</v>
      </c>
      <c r="N1536" s="5">
        <v>0</v>
      </c>
      <c r="O1536" s="5">
        <f t="shared" si="92"/>
        <v>150000</v>
      </c>
      <c r="P1536" s="5">
        <v>-112100</v>
      </c>
      <c r="Q1536" s="5">
        <f t="shared" si="93"/>
        <v>37900</v>
      </c>
      <c r="R1536" s="5">
        <v>37899.99</v>
      </c>
      <c r="S1536" s="5">
        <v>0</v>
      </c>
      <c r="T1536" s="5">
        <v>0</v>
      </c>
      <c r="U1536" s="5">
        <f t="shared" si="94"/>
        <v>150000</v>
      </c>
      <c r="V1536" s="5">
        <f t="shared" si="95"/>
        <v>150000</v>
      </c>
      <c r="W1536" s="5">
        <v>0.01</v>
      </c>
      <c r="X1536" t="s">
        <v>884</v>
      </c>
    </row>
    <row r="1537" spans="1:24" x14ac:dyDescent="0.2">
      <c r="A1537" t="s">
        <v>0</v>
      </c>
      <c r="B1537" t="s">
        <v>1</v>
      </c>
      <c r="C1537" t="s">
        <v>2</v>
      </c>
      <c r="D1537" t="s">
        <v>808</v>
      </c>
      <c r="E1537" t="s">
        <v>809</v>
      </c>
      <c r="F1537" t="s">
        <v>810</v>
      </c>
      <c r="G1537" t="s">
        <v>811</v>
      </c>
      <c r="H1537" t="s">
        <v>208</v>
      </c>
      <c r="I1537" t="s">
        <v>209</v>
      </c>
      <c r="J1537" t="s">
        <v>231</v>
      </c>
      <c r="K1537" t="s">
        <v>232</v>
      </c>
      <c r="L1537" t="s">
        <v>11</v>
      </c>
      <c r="M1537" s="5">
        <v>67920</v>
      </c>
      <c r="N1537" s="5">
        <v>0</v>
      </c>
      <c r="O1537" s="5">
        <f t="shared" si="92"/>
        <v>67920</v>
      </c>
      <c r="P1537" s="5">
        <v>-67920</v>
      </c>
      <c r="Q1537" s="5">
        <f t="shared" si="93"/>
        <v>0</v>
      </c>
      <c r="R1537" s="5">
        <v>0</v>
      </c>
      <c r="S1537" s="5">
        <v>0</v>
      </c>
      <c r="T1537" s="5">
        <v>0</v>
      </c>
      <c r="U1537" s="5">
        <f t="shared" si="94"/>
        <v>67920</v>
      </c>
      <c r="V1537" s="5">
        <f t="shared" si="95"/>
        <v>67920</v>
      </c>
      <c r="W1537" s="5">
        <v>0</v>
      </c>
      <c r="X1537" t="s">
        <v>885</v>
      </c>
    </row>
    <row r="1538" spans="1:24" x14ac:dyDescent="0.2">
      <c r="A1538" t="s">
        <v>0</v>
      </c>
      <c r="B1538" t="s">
        <v>1</v>
      </c>
      <c r="C1538" t="s">
        <v>2</v>
      </c>
      <c r="D1538" t="s">
        <v>808</v>
      </c>
      <c r="E1538" t="s">
        <v>809</v>
      </c>
      <c r="F1538" t="s">
        <v>810</v>
      </c>
      <c r="G1538" t="s">
        <v>811</v>
      </c>
      <c r="H1538" t="s">
        <v>208</v>
      </c>
      <c r="I1538" t="s">
        <v>209</v>
      </c>
      <c r="J1538" t="s">
        <v>231</v>
      </c>
      <c r="K1538" t="s">
        <v>232</v>
      </c>
      <c r="L1538" t="s">
        <v>44</v>
      </c>
      <c r="M1538" s="5">
        <v>381700</v>
      </c>
      <c r="N1538" s="5">
        <v>0</v>
      </c>
      <c r="O1538" s="5">
        <f t="shared" si="92"/>
        <v>381700</v>
      </c>
      <c r="P1538" s="5">
        <v>-377389</v>
      </c>
      <c r="Q1538" s="5">
        <f t="shared" si="93"/>
        <v>4311</v>
      </c>
      <c r="R1538" s="5">
        <v>0</v>
      </c>
      <c r="S1538" s="5">
        <v>1310.4000000000001</v>
      </c>
      <c r="T1538" s="5">
        <v>1310.4000000000001</v>
      </c>
      <c r="U1538" s="5">
        <f t="shared" si="94"/>
        <v>380389.6</v>
      </c>
      <c r="V1538" s="5">
        <f t="shared" si="95"/>
        <v>380389.6</v>
      </c>
      <c r="W1538" s="5">
        <v>3000.6</v>
      </c>
      <c r="X1538" t="s">
        <v>885</v>
      </c>
    </row>
    <row r="1539" spans="1:24" x14ac:dyDescent="0.2">
      <c r="A1539" t="s">
        <v>0</v>
      </c>
      <c r="B1539" t="s">
        <v>1</v>
      </c>
      <c r="C1539" t="s">
        <v>2</v>
      </c>
      <c r="D1539" t="s">
        <v>808</v>
      </c>
      <c r="E1539" t="s">
        <v>809</v>
      </c>
      <c r="F1539" t="s">
        <v>810</v>
      </c>
      <c r="G1539" t="s">
        <v>811</v>
      </c>
      <c r="H1539" t="s">
        <v>208</v>
      </c>
      <c r="I1539" t="s">
        <v>209</v>
      </c>
      <c r="J1539" t="s">
        <v>231</v>
      </c>
      <c r="K1539" t="s">
        <v>234</v>
      </c>
      <c r="L1539" t="s">
        <v>44</v>
      </c>
      <c r="M1539" s="5">
        <v>50000</v>
      </c>
      <c r="N1539" s="5">
        <v>0</v>
      </c>
      <c r="O1539" s="5">
        <f t="shared" ref="O1539:O1602" si="96">+M1539+N1539</f>
        <v>50000</v>
      </c>
      <c r="P1539" s="5">
        <v>-18110</v>
      </c>
      <c r="Q1539" s="5">
        <f t="shared" ref="Q1539:Q1602" si="97">+O1539+P1539</f>
        <v>31890</v>
      </c>
      <c r="R1539" s="5">
        <v>0</v>
      </c>
      <c r="S1539" s="5">
        <v>0</v>
      </c>
      <c r="T1539" s="5">
        <v>0</v>
      </c>
      <c r="U1539" s="5">
        <f t="shared" ref="U1539:U1602" si="98">+O1539-S1539</f>
        <v>50000</v>
      </c>
      <c r="V1539" s="5">
        <f t="shared" ref="V1539:V1602" si="99">+O1539-T1539</f>
        <v>50000</v>
      </c>
      <c r="W1539" s="5">
        <v>31890</v>
      </c>
      <c r="X1539" t="s">
        <v>884</v>
      </c>
    </row>
    <row r="1540" spans="1:24" x14ac:dyDescent="0.2">
      <c r="A1540" t="s">
        <v>0</v>
      </c>
      <c r="B1540" t="s">
        <v>1</v>
      </c>
      <c r="C1540" t="s">
        <v>2</v>
      </c>
      <c r="D1540" t="s">
        <v>808</v>
      </c>
      <c r="E1540" t="s">
        <v>809</v>
      </c>
      <c r="F1540" t="s">
        <v>810</v>
      </c>
      <c r="G1540" t="s">
        <v>811</v>
      </c>
      <c r="H1540" t="s">
        <v>208</v>
      </c>
      <c r="I1540" t="s">
        <v>209</v>
      </c>
      <c r="J1540" t="s">
        <v>231</v>
      </c>
      <c r="K1540" t="s">
        <v>886</v>
      </c>
      <c r="L1540" t="s">
        <v>44</v>
      </c>
      <c r="M1540" s="5">
        <v>150000</v>
      </c>
      <c r="N1540" s="5">
        <v>0</v>
      </c>
      <c r="O1540" s="5">
        <f t="shared" si="96"/>
        <v>150000</v>
      </c>
      <c r="P1540" s="5">
        <v>-150000</v>
      </c>
      <c r="Q1540" s="5">
        <f t="shared" si="97"/>
        <v>0</v>
      </c>
      <c r="R1540" s="5">
        <v>0</v>
      </c>
      <c r="S1540" s="5">
        <v>0</v>
      </c>
      <c r="T1540" s="5">
        <v>0</v>
      </c>
      <c r="U1540" s="5">
        <f t="shared" si="98"/>
        <v>150000</v>
      </c>
      <c r="V1540" s="5">
        <f t="shared" si="99"/>
        <v>150000</v>
      </c>
      <c r="W1540" s="5">
        <v>0</v>
      </c>
      <c r="X1540" t="s">
        <v>887</v>
      </c>
    </row>
    <row r="1541" spans="1:24" x14ac:dyDescent="0.2">
      <c r="A1541" t="s">
        <v>117</v>
      </c>
      <c r="B1541" t="s">
        <v>118</v>
      </c>
      <c r="C1541" t="s">
        <v>2</v>
      </c>
      <c r="D1541" t="s">
        <v>808</v>
      </c>
      <c r="E1541" t="s">
        <v>809</v>
      </c>
      <c r="F1541" t="s">
        <v>810</v>
      </c>
      <c r="G1541" t="s">
        <v>811</v>
      </c>
      <c r="H1541" t="s">
        <v>211</v>
      </c>
      <c r="I1541" t="s">
        <v>220</v>
      </c>
      <c r="J1541" t="s">
        <v>231</v>
      </c>
      <c r="K1541" t="s">
        <v>232</v>
      </c>
      <c r="L1541" t="s">
        <v>44</v>
      </c>
      <c r="M1541" s="5">
        <v>50000</v>
      </c>
      <c r="N1541" s="5">
        <v>0</v>
      </c>
      <c r="O1541" s="5">
        <f t="shared" si="96"/>
        <v>50000</v>
      </c>
      <c r="P1541" s="5">
        <v>-8000</v>
      </c>
      <c r="Q1541" s="5">
        <f t="shared" si="97"/>
        <v>42000</v>
      </c>
      <c r="R1541" s="5">
        <v>41941</v>
      </c>
      <c r="S1541" s="5">
        <v>0</v>
      </c>
      <c r="T1541" s="5">
        <v>0</v>
      </c>
      <c r="U1541" s="5">
        <f t="shared" si="98"/>
        <v>50000</v>
      </c>
      <c r="V1541" s="5">
        <f t="shared" si="99"/>
        <v>50000</v>
      </c>
      <c r="W1541" s="5">
        <v>59</v>
      </c>
      <c r="X1541" t="s">
        <v>888</v>
      </c>
    </row>
    <row r="1542" spans="1:24" x14ac:dyDescent="0.2">
      <c r="A1542" t="s">
        <v>117</v>
      </c>
      <c r="B1542" t="s">
        <v>118</v>
      </c>
      <c r="C1542" t="s">
        <v>2</v>
      </c>
      <c r="D1542" t="s">
        <v>808</v>
      </c>
      <c r="E1542" t="s">
        <v>809</v>
      </c>
      <c r="F1542" t="s">
        <v>810</v>
      </c>
      <c r="G1542" t="s">
        <v>811</v>
      </c>
      <c r="H1542" t="s">
        <v>211</v>
      </c>
      <c r="I1542" t="s">
        <v>220</v>
      </c>
      <c r="J1542" t="s">
        <v>231</v>
      </c>
      <c r="K1542" t="s">
        <v>390</v>
      </c>
      <c r="L1542" t="s">
        <v>44</v>
      </c>
      <c r="M1542" s="5">
        <v>50000</v>
      </c>
      <c r="N1542" s="5">
        <v>0</v>
      </c>
      <c r="O1542" s="5">
        <f t="shared" si="96"/>
        <v>50000</v>
      </c>
      <c r="P1542" s="5">
        <v>-50000</v>
      </c>
      <c r="Q1542" s="5">
        <f t="shared" si="97"/>
        <v>0</v>
      </c>
      <c r="R1542" s="5">
        <v>0</v>
      </c>
      <c r="S1542" s="5">
        <v>0</v>
      </c>
      <c r="T1542" s="5">
        <v>0</v>
      </c>
      <c r="U1542" s="5">
        <f t="shared" si="98"/>
        <v>50000</v>
      </c>
      <c r="V1542" s="5">
        <f t="shared" si="99"/>
        <v>50000</v>
      </c>
      <c r="W1542" s="5">
        <v>0</v>
      </c>
      <c r="X1542" t="s">
        <v>889</v>
      </c>
    </row>
    <row r="1543" spans="1:24" x14ac:dyDescent="0.2">
      <c r="A1543" t="s">
        <v>0</v>
      </c>
      <c r="B1543" t="s">
        <v>1</v>
      </c>
      <c r="C1543" t="s">
        <v>247</v>
      </c>
      <c r="D1543" t="s">
        <v>248</v>
      </c>
      <c r="E1543" t="s">
        <v>249</v>
      </c>
      <c r="F1543" t="s">
        <v>890</v>
      </c>
      <c r="G1543" t="s">
        <v>891</v>
      </c>
      <c r="H1543" t="s">
        <v>7</v>
      </c>
      <c r="I1543" t="s">
        <v>41</v>
      </c>
      <c r="J1543" t="s">
        <v>42</v>
      </c>
      <c r="K1543" t="s">
        <v>43</v>
      </c>
      <c r="L1543" t="s">
        <v>11</v>
      </c>
      <c r="M1543" s="5">
        <v>200000</v>
      </c>
      <c r="N1543" s="5">
        <v>0</v>
      </c>
      <c r="O1543" s="5">
        <f t="shared" si="96"/>
        <v>200000</v>
      </c>
      <c r="P1543" s="5">
        <v>-87172.6</v>
      </c>
      <c r="Q1543" s="5">
        <f t="shared" si="97"/>
        <v>112827.4</v>
      </c>
      <c r="R1543" s="5">
        <v>0</v>
      </c>
      <c r="S1543" s="5">
        <v>112827.4</v>
      </c>
      <c r="T1543" s="5">
        <v>61342.41</v>
      </c>
      <c r="U1543" s="5">
        <f t="shared" si="98"/>
        <v>87172.6</v>
      </c>
      <c r="V1543" s="5">
        <f t="shared" si="99"/>
        <v>138657.59</v>
      </c>
      <c r="W1543" s="5">
        <v>0</v>
      </c>
      <c r="X1543" t="s">
        <v>892</v>
      </c>
    </row>
    <row r="1544" spans="1:24" x14ac:dyDescent="0.2">
      <c r="A1544" t="s">
        <v>0</v>
      </c>
      <c r="B1544" t="s">
        <v>1</v>
      </c>
      <c r="C1544" t="s">
        <v>247</v>
      </c>
      <c r="D1544" t="s">
        <v>248</v>
      </c>
      <c r="E1544" t="s">
        <v>249</v>
      </c>
      <c r="F1544" t="s">
        <v>890</v>
      </c>
      <c r="G1544" t="s">
        <v>891</v>
      </c>
      <c r="H1544" t="s">
        <v>7</v>
      </c>
      <c r="I1544" t="s">
        <v>41</v>
      </c>
      <c r="J1544" t="s">
        <v>42</v>
      </c>
      <c r="K1544" t="s">
        <v>46</v>
      </c>
      <c r="L1544" t="s">
        <v>11</v>
      </c>
      <c r="M1544" s="5">
        <v>600000</v>
      </c>
      <c r="N1544" s="5">
        <v>-1000</v>
      </c>
      <c r="O1544" s="5">
        <f t="shared" si="96"/>
        <v>599000</v>
      </c>
      <c r="P1544" s="5">
        <v>-40000</v>
      </c>
      <c r="Q1544" s="5">
        <f t="shared" si="97"/>
        <v>559000</v>
      </c>
      <c r="R1544" s="5">
        <v>0</v>
      </c>
      <c r="S1544" s="5">
        <v>471671.4</v>
      </c>
      <c r="T1544" s="5">
        <v>299218.3</v>
      </c>
      <c r="U1544" s="5">
        <f t="shared" si="98"/>
        <v>127328.59999999998</v>
      </c>
      <c r="V1544" s="5">
        <f t="shared" si="99"/>
        <v>299781.7</v>
      </c>
      <c r="W1544" s="5">
        <v>87328.6</v>
      </c>
      <c r="X1544" t="s">
        <v>893</v>
      </c>
    </row>
    <row r="1545" spans="1:24" x14ac:dyDescent="0.2">
      <c r="A1545" t="s">
        <v>0</v>
      </c>
      <c r="B1545" t="s">
        <v>1</v>
      </c>
      <c r="C1545" t="s">
        <v>247</v>
      </c>
      <c r="D1545" t="s">
        <v>248</v>
      </c>
      <c r="E1545" t="s">
        <v>249</v>
      </c>
      <c r="F1545" t="s">
        <v>890</v>
      </c>
      <c r="G1545" t="s">
        <v>891</v>
      </c>
      <c r="H1545" t="s">
        <v>7</v>
      </c>
      <c r="I1545" t="s">
        <v>41</v>
      </c>
      <c r="J1545" t="s">
        <v>42</v>
      </c>
      <c r="K1545" t="s">
        <v>48</v>
      </c>
      <c r="L1545" t="s">
        <v>11</v>
      </c>
      <c r="M1545" s="5">
        <v>150000</v>
      </c>
      <c r="N1545" s="5">
        <v>0</v>
      </c>
      <c r="O1545" s="5">
        <f t="shared" si="96"/>
        <v>150000</v>
      </c>
      <c r="P1545" s="5">
        <v>-35561.56</v>
      </c>
      <c r="Q1545" s="5">
        <f t="shared" si="97"/>
        <v>114438.44</v>
      </c>
      <c r="R1545" s="5">
        <v>4157.9799999999996</v>
      </c>
      <c r="S1545" s="5">
        <v>110280.46</v>
      </c>
      <c r="T1545" s="5">
        <v>86926.75</v>
      </c>
      <c r="U1545" s="5">
        <f t="shared" si="98"/>
        <v>39719.539999999994</v>
      </c>
      <c r="V1545" s="5">
        <f t="shared" si="99"/>
        <v>63073.25</v>
      </c>
      <c r="W1545" s="5">
        <v>0</v>
      </c>
      <c r="X1545" t="s">
        <v>271</v>
      </c>
    </row>
    <row r="1546" spans="1:24" x14ac:dyDescent="0.2">
      <c r="A1546" t="s">
        <v>0</v>
      </c>
      <c r="B1546" t="s">
        <v>1</v>
      </c>
      <c r="C1546" t="s">
        <v>247</v>
      </c>
      <c r="D1546" t="s">
        <v>248</v>
      </c>
      <c r="E1546" t="s">
        <v>249</v>
      </c>
      <c r="F1546" t="s">
        <v>890</v>
      </c>
      <c r="G1546" t="s">
        <v>891</v>
      </c>
      <c r="H1546" t="s">
        <v>7</v>
      </c>
      <c r="I1546" t="s">
        <v>41</v>
      </c>
      <c r="J1546" t="s">
        <v>42</v>
      </c>
      <c r="K1546" t="s">
        <v>295</v>
      </c>
      <c r="L1546" t="s">
        <v>11</v>
      </c>
      <c r="M1546" s="5">
        <v>100000</v>
      </c>
      <c r="N1546" s="5">
        <v>0</v>
      </c>
      <c r="O1546" s="5">
        <f t="shared" si="96"/>
        <v>100000</v>
      </c>
      <c r="P1546" s="5">
        <v>0</v>
      </c>
      <c r="Q1546" s="5">
        <f t="shared" si="97"/>
        <v>100000</v>
      </c>
      <c r="R1546" s="5">
        <v>56739.15</v>
      </c>
      <c r="S1546" s="5">
        <v>14330.3</v>
      </c>
      <c r="T1546" s="5">
        <v>6359.26</v>
      </c>
      <c r="U1546" s="5">
        <f t="shared" si="98"/>
        <v>85669.7</v>
      </c>
      <c r="V1546" s="5">
        <f t="shared" si="99"/>
        <v>93640.74</v>
      </c>
      <c r="W1546" s="5">
        <v>28930.55</v>
      </c>
      <c r="X1546" t="s">
        <v>894</v>
      </c>
    </row>
    <row r="1547" spans="1:24" x14ac:dyDescent="0.2">
      <c r="A1547" t="s">
        <v>0</v>
      </c>
      <c r="B1547" t="s">
        <v>1</v>
      </c>
      <c r="C1547" t="s">
        <v>247</v>
      </c>
      <c r="D1547" t="s">
        <v>248</v>
      </c>
      <c r="E1547" t="s">
        <v>249</v>
      </c>
      <c r="F1547" t="s">
        <v>890</v>
      </c>
      <c r="G1547" t="s">
        <v>891</v>
      </c>
      <c r="H1547" t="s">
        <v>7</v>
      </c>
      <c r="I1547" t="s">
        <v>41</v>
      </c>
      <c r="J1547" t="s">
        <v>42</v>
      </c>
      <c r="K1547" t="s">
        <v>50</v>
      </c>
      <c r="L1547" t="s">
        <v>11</v>
      </c>
      <c r="M1547" s="5">
        <v>400000</v>
      </c>
      <c r="N1547" s="5">
        <v>0</v>
      </c>
      <c r="O1547" s="5">
        <f t="shared" si="96"/>
        <v>400000</v>
      </c>
      <c r="P1547" s="5">
        <v>-145204.5</v>
      </c>
      <c r="Q1547" s="5">
        <f t="shared" si="97"/>
        <v>254795.5</v>
      </c>
      <c r="R1547" s="5">
        <v>0</v>
      </c>
      <c r="S1547" s="5">
        <v>214795.5</v>
      </c>
      <c r="T1547" s="5">
        <v>107978.92</v>
      </c>
      <c r="U1547" s="5">
        <f t="shared" si="98"/>
        <v>185204.5</v>
      </c>
      <c r="V1547" s="5">
        <f t="shared" si="99"/>
        <v>292021.08</v>
      </c>
      <c r="W1547" s="5">
        <v>40000</v>
      </c>
      <c r="X1547" t="s">
        <v>895</v>
      </c>
    </row>
    <row r="1548" spans="1:24" x14ac:dyDescent="0.2">
      <c r="A1548" t="s">
        <v>0</v>
      </c>
      <c r="B1548" t="s">
        <v>1</v>
      </c>
      <c r="C1548" t="s">
        <v>247</v>
      </c>
      <c r="D1548" t="s">
        <v>248</v>
      </c>
      <c r="E1548" t="s">
        <v>249</v>
      </c>
      <c r="F1548" t="s">
        <v>890</v>
      </c>
      <c r="G1548" t="s">
        <v>891</v>
      </c>
      <c r="H1548" t="s">
        <v>7</v>
      </c>
      <c r="I1548" t="s">
        <v>41</v>
      </c>
      <c r="J1548" t="s">
        <v>42</v>
      </c>
      <c r="K1548" t="s">
        <v>609</v>
      </c>
      <c r="L1548" t="s">
        <v>11</v>
      </c>
      <c r="M1548" s="5">
        <v>1000</v>
      </c>
      <c r="N1548" s="5">
        <v>0</v>
      </c>
      <c r="O1548" s="5">
        <f t="shared" si="96"/>
        <v>1000</v>
      </c>
      <c r="P1548" s="5">
        <v>0</v>
      </c>
      <c r="Q1548" s="5">
        <f t="shared" si="97"/>
        <v>1000</v>
      </c>
      <c r="R1548" s="5">
        <v>0</v>
      </c>
      <c r="S1548" s="5">
        <v>1000</v>
      </c>
      <c r="T1548" s="5">
        <v>0</v>
      </c>
      <c r="U1548" s="5">
        <f t="shared" si="98"/>
        <v>0</v>
      </c>
      <c r="V1548" s="5">
        <f t="shared" si="99"/>
        <v>1000</v>
      </c>
      <c r="W1548" s="5">
        <v>0</v>
      </c>
      <c r="X1548" t="s">
        <v>896</v>
      </c>
    </row>
    <row r="1549" spans="1:24" x14ac:dyDescent="0.2">
      <c r="A1549" t="s">
        <v>0</v>
      </c>
      <c r="B1549" t="s">
        <v>1</v>
      </c>
      <c r="C1549" t="s">
        <v>247</v>
      </c>
      <c r="D1549" t="s">
        <v>248</v>
      </c>
      <c r="E1549" t="s">
        <v>249</v>
      </c>
      <c r="F1549" t="s">
        <v>890</v>
      </c>
      <c r="G1549" t="s">
        <v>891</v>
      </c>
      <c r="H1549" t="s">
        <v>7</v>
      </c>
      <c r="I1549" t="s">
        <v>41</v>
      </c>
      <c r="J1549" t="s">
        <v>42</v>
      </c>
      <c r="K1549" t="s">
        <v>52</v>
      </c>
      <c r="L1549" t="s">
        <v>11</v>
      </c>
      <c r="M1549" s="5">
        <v>8000</v>
      </c>
      <c r="N1549" s="5">
        <v>0</v>
      </c>
      <c r="O1549" s="5">
        <f t="shared" si="96"/>
        <v>8000</v>
      </c>
      <c r="P1549" s="5">
        <v>0</v>
      </c>
      <c r="Q1549" s="5">
        <f t="shared" si="97"/>
        <v>8000</v>
      </c>
      <c r="R1549" s="5">
        <v>2510.48</v>
      </c>
      <c r="S1549" s="5">
        <v>5489.52</v>
      </c>
      <c r="T1549" s="5">
        <v>0</v>
      </c>
      <c r="U1549" s="5">
        <f t="shared" si="98"/>
        <v>2510.4799999999996</v>
      </c>
      <c r="V1549" s="5">
        <f t="shared" si="99"/>
        <v>8000</v>
      </c>
      <c r="W1549" s="5">
        <v>0</v>
      </c>
      <c r="X1549" t="s">
        <v>897</v>
      </c>
    </row>
    <row r="1550" spans="1:24" x14ac:dyDescent="0.2">
      <c r="A1550" t="s">
        <v>0</v>
      </c>
      <c r="B1550" t="s">
        <v>1</v>
      </c>
      <c r="C1550" t="s">
        <v>247</v>
      </c>
      <c r="D1550" t="s">
        <v>248</v>
      </c>
      <c r="E1550" t="s">
        <v>249</v>
      </c>
      <c r="F1550" t="s">
        <v>890</v>
      </c>
      <c r="G1550" t="s">
        <v>891</v>
      </c>
      <c r="H1550" t="s">
        <v>7</v>
      </c>
      <c r="I1550" t="s">
        <v>41</v>
      </c>
      <c r="J1550" t="s">
        <v>42</v>
      </c>
      <c r="K1550" t="s">
        <v>54</v>
      </c>
      <c r="L1550" t="s">
        <v>11</v>
      </c>
      <c r="M1550" s="5">
        <v>1000</v>
      </c>
      <c r="N1550" s="5">
        <v>5264</v>
      </c>
      <c r="O1550" s="5">
        <f t="shared" si="96"/>
        <v>6264</v>
      </c>
      <c r="P1550" s="5">
        <v>0</v>
      </c>
      <c r="Q1550" s="5">
        <f t="shared" si="97"/>
        <v>6264</v>
      </c>
      <c r="R1550" s="5">
        <v>0</v>
      </c>
      <c r="S1550" s="5">
        <v>1000</v>
      </c>
      <c r="T1550" s="5">
        <v>166</v>
      </c>
      <c r="U1550" s="5">
        <f t="shared" si="98"/>
        <v>5264</v>
      </c>
      <c r="V1550" s="5">
        <f t="shared" si="99"/>
        <v>6098</v>
      </c>
      <c r="W1550" s="5">
        <v>5264</v>
      </c>
      <c r="X1550" t="s">
        <v>898</v>
      </c>
    </row>
    <row r="1551" spans="1:24" x14ac:dyDescent="0.2">
      <c r="A1551" t="s">
        <v>0</v>
      </c>
      <c r="B1551" t="s">
        <v>1</v>
      </c>
      <c r="C1551" t="s">
        <v>247</v>
      </c>
      <c r="D1551" t="s">
        <v>248</v>
      </c>
      <c r="E1551" t="s">
        <v>249</v>
      </c>
      <c r="F1551" t="s">
        <v>890</v>
      </c>
      <c r="G1551" t="s">
        <v>891</v>
      </c>
      <c r="H1551" t="s">
        <v>7</v>
      </c>
      <c r="I1551" t="s">
        <v>41</v>
      </c>
      <c r="J1551" t="s">
        <v>42</v>
      </c>
      <c r="K1551" t="s">
        <v>297</v>
      </c>
      <c r="L1551" t="s">
        <v>11</v>
      </c>
      <c r="M1551" s="5">
        <v>7500</v>
      </c>
      <c r="N1551" s="5">
        <v>0</v>
      </c>
      <c r="O1551" s="5">
        <f t="shared" si="96"/>
        <v>7500</v>
      </c>
      <c r="P1551" s="5">
        <v>-7500</v>
      </c>
      <c r="Q1551" s="5">
        <f t="shared" si="97"/>
        <v>0</v>
      </c>
      <c r="R1551" s="5">
        <v>0</v>
      </c>
      <c r="S1551" s="5">
        <v>0</v>
      </c>
      <c r="T1551" s="5">
        <v>0</v>
      </c>
      <c r="U1551" s="5">
        <f t="shared" si="98"/>
        <v>7500</v>
      </c>
      <c r="V1551" s="5">
        <f t="shared" si="99"/>
        <v>7500</v>
      </c>
      <c r="W1551" s="5">
        <v>0</v>
      </c>
      <c r="X1551" t="s">
        <v>899</v>
      </c>
    </row>
    <row r="1552" spans="1:24" x14ac:dyDescent="0.2">
      <c r="A1552" t="s">
        <v>0</v>
      </c>
      <c r="B1552" t="s">
        <v>1</v>
      </c>
      <c r="C1552" t="s">
        <v>247</v>
      </c>
      <c r="D1552" t="s">
        <v>248</v>
      </c>
      <c r="E1552" t="s">
        <v>249</v>
      </c>
      <c r="F1552" t="s">
        <v>890</v>
      </c>
      <c r="G1552" t="s">
        <v>891</v>
      </c>
      <c r="H1552" t="s">
        <v>7</v>
      </c>
      <c r="I1552" t="s">
        <v>41</v>
      </c>
      <c r="J1552" t="s">
        <v>42</v>
      </c>
      <c r="K1552" t="s">
        <v>56</v>
      </c>
      <c r="L1552" t="s">
        <v>11</v>
      </c>
      <c r="M1552" s="5">
        <v>5000000</v>
      </c>
      <c r="N1552" s="5">
        <v>-1314.29</v>
      </c>
      <c r="O1552" s="5">
        <f t="shared" si="96"/>
        <v>4998685.71</v>
      </c>
      <c r="P1552" s="5">
        <v>-1536765.71</v>
      </c>
      <c r="Q1552" s="5">
        <f t="shared" si="97"/>
        <v>3461920</v>
      </c>
      <c r="R1552" s="5">
        <v>0</v>
      </c>
      <c r="S1552" s="5">
        <v>3461920</v>
      </c>
      <c r="T1552" s="5">
        <v>2307946.64</v>
      </c>
      <c r="U1552" s="5">
        <f t="shared" si="98"/>
        <v>1536765.71</v>
      </c>
      <c r="V1552" s="5">
        <f t="shared" si="99"/>
        <v>2690739.07</v>
      </c>
      <c r="W1552" s="5">
        <v>0</v>
      </c>
      <c r="X1552" t="s">
        <v>900</v>
      </c>
    </row>
    <row r="1553" spans="1:24" x14ac:dyDescent="0.2">
      <c r="A1553" t="s">
        <v>0</v>
      </c>
      <c r="B1553" t="s">
        <v>1</v>
      </c>
      <c r="C1553" t="s">
        <v>247</v>
      </c>
      <c r="D1553" t="s">
        <v>248</v>
      </c>
      <c r="E1553" t="s">
        <v>249</v>
      </c>
      <c r="F1553" t="s">
        <v>890</v>
      </c>
      <c r="G1553" t="s">
        <v>891</v>
      </c>
      <c r="H1553" t="s">
        <v>7</v>
      </c>
      <c r="I1553" t="s">
        <v>41</v>
      </c>
      <c r="J1553" t="s">
        <v>42</v>
      </c>
      <c r="K1553" t="s">
        <v>58</v>
      </c>
      <c r="L1553" t="s">
        <v>11</v>
      </c>
      <c r="M1553" s="5">
        <v>3200000</v>
      </c>
      <c r="N1553" s="5">
        <v>0</v>
      </c>
      <c r="O1553" s="5">
        <f t="shared" si="96"/>
        <v>3200000</v>
      </c>
      <c r="P1553" s="5">
        <v>-404054.5</v>
      </c>
      <c r="Q1553" s="5">
        <f t="shared" si="97"/>
        <v>2795945.5</v>
      </c>
      <c r="R1553" s="5">
        <v>0.01</v>
      </c>
      <c r="S1553" s="5">
        <v>2795945.48</v>
      </c>
      <c r="T1553" s="5">
        <v>1733546.18</v>
      </c>
      <c r="U1553" s="5">
        <f t="shared" si="98"/>
        <v>404054.52</v>
      </c>
      <c r="V1553" s="5">
        <f t="shared" si="99"/>
        <v>1466453.82</v>
      </c>
      <c r="W1553" s="5">
        <v>0.01</v>
      </c>
      <c r="X1553" t="s">
        <v>901</v>
      </c>
    </row>
    <row r="1554" spans="1:24" x14ac:dyDescent="0.2">
      <c r="A1554" t="s">
        <v>0</v>
      </c>
      <c r="B1554" t="s">
        <v>1</v>
      </c>
      <c r="C1554" t="s">
        <v>247</v>
      </c>
      <c r="D1554" t="s">
        <v>248</v>
      </c>
      <c r="E1554" t="s">
        <v>249</v>
      </c>
      <c r="F1554" t="s">
        <v>890</v>
      </c>
      <c r="G1554" t="s">
        <v>891</v>
      </c>
      <c r="H1554" t="s">
        <v>7</v>
      </c>
      <c r="I1554" t="s">
        <v>41</v>
      </c>
      <c r="J1554" t="s">
        <v>42</v>
      </c>
      <c r="K1554" t="s">
        <v>902</v>
      </c>
      <c r="L1554" t="s">
        <v>11</v>
      </c>
      <c r="M1554" s="5">
        <v>60000</v>
      </c>
      <c r="N1554" s="5">
        <v>0</v>
      </c>
      <c r="O1554" s="5">
        <f t="shared" si="96"/>
        <v>60000</v>
      </c>
      <c r="P1554" s="5">
        <v>-60000</v>
      </c>
      <c r="Q1554" s="5">
        <f t="shared" si="97"/>
        <v>0</v>
      </c>
      <c r="R1554" s="5">
        <v>0</v>
      </c>
      <c r="S1554" s="5">
        <v>0</v>
      </c>
      <c r="T1554" s="5">
        <v>0</v>
      </c>
      <c r="U1554" s="5">
        <f t="shared" si="98"/>
        <v>60000</v>
      </c>
      <c r="V1554" s="5">
        <f t="shared" si="99"/>
        <v>60000</v>
      </c>
      <c r="W1554" s="5">
        <v>0</v>
      </c>
      <c r="X1554" t="s">
        <v>903</v>
      </c>
    </row>
    <row r="1555" spans="1:24" x14ac:dyDescent="0.2">
      <c r="A1555" t="s">
        <v>0</v>
      </c>
      <c r="B1555" t="s">
        <v>1</v>
      </c>
      <c r="C1555" t="s">
        <v>247</v>
      </c>
      <c r="D1555" t="s">
        <v>248</v>
      </c>
      <c r="E1555" t="s">
        <v>249</v>
      </c>
      <c r="F1555" t="s">
        <v>890</v>
      </c>
      <c r="G1555" t="s">
        <v>891</v>
      </c>
      <c r="H1555" t="s">
        <v>7</v>
      </c>
      <c r="I1555" t="s">
        <v>41</v>
      </c>
      <c r="J1555" t="s">
        <v>42</v>
      </c>
      <c r="K1555" t="s">
        <v>274</v>
      </c>
      <c r="L1555" t="s">
        <v>11</v>
      </c>
      <c r="M1555" s="5">
        <v>2000</v>
      </c>
      <c r="N1555" s="5">
        <v>0</v>
      </c>
      <c r="O1555" s="5">
        <f t="shared" si="96"/>
        <v>2000</v>
      </c>
      <c r="P1555" s="5">
        <v>0</v>
      </c>
      <c r="Q1555" s="5">
        <f t="shared" si="97"/>
        <v>2000</v>
      </c>
      <c r="R1555" s="5">
        <v>0</v>
      </c>
      <c r="S1555" s="5">
        <v>2000</v>
      </c>
      <c r="T1555" s="5">
        <v>536.29999999999995</v>
      </c>
      <c r="U1555" s="5">
        <f t="shared" si="98"/>
        <v>0</v>
      </c>
      <c r="V1555" s="5">
        <f t="shared" si="99"/>
        <v>1463.7</v>
      </c>
      <c r="W1555" s="5">
        <v>0</v>
      </c>
      <c r="X1555" t="s">
        <v>275</v>
      </c>
    </row>
    <row r="1556" spans="1:24" x14ac:dyDescent="0.2">
      <c r="A1556" t="s">
        <v>0</v>
      </c>
      <c r="B1556" t="s">
        <v>1</v>
      </c>
      <c r="C1556" t="s">
        <v>247</v>
      </c>
      <c r="D1556" t="s">
        <v>248</v>
      </c>
      <c r="E1556" t="s">
        <v>249</v>
      </c>
      <c r="F1556" t="s">
        <v>890</v>
      </c>
      <c r="G1556" t="s">
        <v>891</v>
      </c>
      <c r="H1556" t="s">
        <v>7</v>
      </c>
      <c r="I1556" t="s">
        <v>41</v>
      </c>
      <c r="J1556" t="s">
        <v>42</v>
      </c>
      <c r="K1556" t="s">
        <v>62</v>
      </c>
      <c r="L1556" t="s">
        <v>11</v>
      </c>
      <c r="M1556" s="5">
        <v>325000</v>
      </c>
      <c r="N1556" s="5">
        <v>0</v>
      </c>
      <c r="O1556" s="5">
        <f t="shared" si="96"/>
        <v>325000</v>
      </c>
      <c r="P1556" s="5">
        <v>-181237.37</v>
      </c>
      <c r="Q1556" s="5">
        <f t="shared" si="97"/>
        <v>143762.63</v>
      </c>
      <c r="R1556" s="5">
        <v>478.13</v>
      </c>
      <c r="S1556" s="5">
        <v>143284.5</v>
      </c>
      <c r="T1556" s="5">
        <v>65555.13</v>
      </c>
      <c r="U1556" s="5">
        <f t="shared" si="98"/>
        <v>181715.5</v>
      </c>
      <c r="V1556" s="5">
        <f t="shared" si="99"/>
        <v>259444.87</v>
      </c>
      <c r="W1556" s="5">
        <v>0</v>
      </c>
      <c r="X1556" t="s">
        <v>904</v>
      </c>
    </row>
    <row r="1557" spans="1:24" x14ac:dyDescent="0.2">
      <c r="A1557" t="s">
        <v>0</v>
      </c>
      <c r="B1557" t="s">
        <v>1</v>
      </c>
      <c r="C1557" t="s">
        <v>247</v>
      </c>
      <c r="D1557" t="s">
        <v>248</v>
      </c>
      <c r="E1557" t="s">
        <v>249</v>
      </c>
      <c r="F1557" t="s">
        <v>890</v>
      </c>
      <c r="G1557" t="s">
        <v>891</v>
      </c>
      <c r="H1557" t="s">
        <v>7</v>
      </c>
      <c r="I1557" t="s">
        <v>41</v>
      </c>
      <c r="J1557" t="s">
        <v>42</v>
      </c>
      <c r="K1557" t="s">
        <v>299</v>
      </c>
      <c r="L1557" t="s">
        <v>11</v>
      </c>
      <c r="M1557" s="5">
        <v>5000</v>
      </c>
      <c r="N1557" s="5">
        <v>0</v>
      </c>
      <c r="O1557" s="5">
        <f t="shared" si="96"/>
        <v>5000</v>
      </c>
      <c r="P1557" s="5">
        <v>-4000</v>
      </c>
      <c r="Q1557" s="5">
        <f t="shared" si="97"/>
        <v>1000</v>
      </c>
      <c r="R1557" s="5">
        <v>0</v>
      </c>
      <c r="S1557" s="5">
        <v>1000</v>
      </c>
      <c r="T1557" s="5">
        <v>0</v>
      </c>
      <c r="U1557" s="5">
        <f t="shared" si="98"/>
        <v>4000</v>
      </c>
      <c r="V1557" s="5">
        <f t="shared" si="99"/>
        <v>5000</v>
      </c>
      <c r="W1557" s="5">
        <v>0</v>
      </c>
      <c r="X1557" t="s">
        <v>905</v>
      </c>
    </row>
    <row r="1558" spans="1:24" x14ac:dyDescent="0.2">
      <c r="A1558" t="s">
        <v>0</v>
      </c>
      <c r="B1558" t="s">
        <v>1</v>
      </c>
      <c r="C1558" t="s">
        <v>247</v>
      </c>
      <c r="D1558" t="s">
        <v>248</v>
      </c>
      <c r="E1558" t="s">
        <v>249</v>
      </c>
      <c r="F1558" t="s">
        <v>890</v>
      </c>
      <c r="G1558" t="s">
        <v>891</v>
      </c>
      <c r="H1558" t="s">
        <v>7</v>
      </c>
      <c r="I1558" t="s">
        <v>41</v>
      </c>
      <c r="J1558" t="s">
        <v>42</v>
      </c>
      <c r="K1558" t="s">
        <v>64</v>
      </c>
      <c r="L1558" t="s">
        <v>11</v>
      </c>
      <c r="M1558" s="5">
        <v>184512</v>
      </c>
      <c r="N1558" s="5">
        <v>0</v>
      </c>
      <c r="O1558" s="5">
        <f t="shared" si="96"/>
        <v>184512</v>
      </c>
      <c r="P1558" s="5">
        <v>-69849.05</v>
      </c>
      <c r="Q1558" s="5">
        <f t="shared" si="97"/>
        <v>114662.95</v>
      </c>
      <c r="R1558" s="5">
        <v>15462.14</v>
      </c>
      <c r="S1558" s="5">
        <v>87614.36</v>
      </c>
      <c r="T1558" s="5">
        <v>68067.33</v>
      </c>
      <c r="U1558" s="5">
        <f t="shared" si="98"/>
        <v>96897.64</v>
      </c>
      <c r="V1558" s="5">
        <f t="shared" si="99"/>
        <v>116444.67</v>
      </c>
      <c r="W1558" s="5">
        <v>11586.45</v>
      </c>
      <c r="X1558" t="s">
        <v>906</v>
      </c>
    </row>
    <row r="1559" spans="1:24" x14ac:dyDescent="0.2">
      <c r="A1559" t="s">
        <v>0</v>
      </c>
      <c r="B1559" t="s">
        <v>1</v>
      </c>
      <c r="C1559" t="s">
        <v>247</v>
      </c>
      <c r="D1559" t="s">
        <v>248</v>
      </c>
      <c r="E1559" t="s">
        <v>249</v>
      </c>
      <c r="F1559" t="s">
        <v>890</v>
      </c>
      <c r="G1559" t="s">
        <v>891</v>
      </c>
      <c r="H1559" t="s">
        <v>7</v>
      </c>
      <c r="I1559" t="s">
        <v>41</v>
      </c>
      <c r="J1559" t="s">
        <v>42</v>
      </c>
      <c r="K1559" t="s">
        <v>66</v>
      </c>
      <c r="L1559" t="s">
        <v>11</v>
      </c>
      <c r="M1559" s="5">
        <v>266406</v>
      </c>
      <c r="N1559" s="5">
        <v>0</v>
      </c>
      <c r="O1559" s="5">
        <f t="shared" si="96"/>
        <v>266406</v>
      </c>
      <c r="P1559" s="5">
        <v>-75345.89</v>
      </c>
      <c r="Q1559" s="5">
        <f t="shared" si="97"/>
        <v>191060.11</v>
      </c>
      <c r="R1559" s="5">
        <v>2059.29</v>
      </c>
      <c r="S1559" s="5">
        <v>189000.82</v>
      </c>
      <c r="T1559" s="5">
        <v>44372.1</v>
      </c>
      <c r="U1559" s="5">
        <f t="shared" si="98"/>
        <v>77405.179999999993</v>
      </c>
      <c r="V1559" s="5">
        <f t="shared" si="99"/>
        <v>222033.9</v>
      </c>
      <c r="W1559" s="5">
        <v>0</v>
      </c>
      <c r="X1559" t="s">
        <v>907</v>
      </c>
    </row>
    <row r="1560" spans="1:24" x14ac:dyDescent="0.2">
      <c r="A1560" t="s">
        <v>0</v>
      </c>
      <c r="B1560" t="s">
        <v>1</v>
      </c>
      <c r="C1560" t="s">
        <v>247</v>
      </c>
      <c r="D1560" t="s">
        <v>248</v>
      </c>
      <c r="E1560" t="s">
        <v>249</v>
      </c>
      <c r="F1560" t="s">
        <v>890</v>
      </c>
      <c r="G1560" t="s">
        <v>891</v>
      </c>
      <c r="H1560" t="s">
        <v>7</v>
      </c>
      <c r="I1560" t="s">
        <v>41</v>
      </c>
      <c r="J1560" t="s">
        <v>42</v>
      </c>
      <c r="K1560" t="s">
        <v>908</v>
      </c>
      <c r="L1560" t="s">
        <v>11</v>
      </c>
      <c r="M1560" s="5">
        <v>76802</v>
      </c>
      <c r="N1560" s="5">
        <v>0</v>
      </c>
      <c r="O1560" s="5">
        <f t="shared" si="96"/>
        <v>76802</v>
      </c>
      <c r="P1560" s="5">
        <v>-19663.560000000001</v>
      </c>
      <c r="Q1560" s="5">
        <f t="shared" si="97"/>
        <v>57138.44</v>
      </c>
      <c r="R1560" s="5">
        <v>0</v>
      </c>
      <c r="S1560" s="5">
        <v>57138.44</v>
      </c>
      <c r="T1560" s="5">
        <v>6844.06</v>
      </c>
      <c r="U1560" s="5">
        <f t="shared" si="98"/>
        <v>19663.559999999998</v>
      </c>
      <c r="V1560" s="5">
        <f t="shared" si="99"/>
        <v>69957.94</v>
      </c>
      <c r="W1560" s="5">
        <v>0</v>
      </c>
      <c r="X1560" t="s">
        <v>909</v>
      </c>
    </row>
    <row r="1561" spans="1:24" x14ac:dyDescent="0.2">
      <c r="A1561" t="s">
        <v>0</v>
      </c>
      <c r="B1561" t="s">
        <v>1</v>
      </c>
      <c r="C1561" t="s">
        <v>247</v>
      </c>
      <c r="D1561" t="s">
        <v>248</v>
      </c>
      <c r="E1561" t="s">
        <v>249</v>
      </c>
      <c r="F1561" t="s">
        <v>890</v>
      </c>
      <c r="G1561" t="s">
        <v>891</v>
      </c>
      <c r="H1561" t="s">
        <v>7</v>
      </c>
      <c r="I1561" t="s">
        <v>41</v>
      </c>
      <c r="J1561" t="s">
        <v>42</v>
      </c>
      <c r="K1561" t="s">
        <v>68</v>
      </c>
      <c r="L1561" t="s">
        <v>11</v>
      </c>
      <c r="M1561" s="5">
        <v>0</v>
      </c>
      <c r="N1561" s="5">
        <v>1314.29</v>
      </c>
      <c r="O1561" s="5">
        <f t="shared" si="96"/>
        <v>1314.29</v>
      </c>
      <c r="P1561" s="5">
        <v>0</v>
      </c>
      <c r="Q1561" s="5">
        <f t="shared" si="97"/>
        <v>1314.29</v>
      </c>
      <c r="R1561" s="5">
        <v>0</v>
      </c>
      <c r="S1561" s="5">
        <v>1314.29</v>
      </c>
      <c r="T1561" s="5">
        <v>1314.29</v>
      </c>
      <c r="U1561" s="5">
        <f t="shared" si="98"/>
        <v>0</v>
      </c>
      <c r="V1561" s="5">
        <f t="shared" si="99"/>
        <v>0</v>
      </c>
      <c r="W1561" s="5">
        <v>0</v>
      </c>
      <c r="X1561" t="s">
        <v>910</v>
      </c>
    </row>
    <row r="1562" spans="1:24" x14ac:dyDescent="0.2">
      <c r="A1562" t="s">
        <v>0</v>
      </c>
      <c r="B1562" t="s">
        <v>1</v>
      </c>
      <c r="C1562" t="s">
        <v>247</v>
      </c>
      <c r="D1562" t="s">
        <v>248</v>
      </c>
      <c r="E1562" t="s">
        <v>249</v>
      </c>
      <c r="F1562" t="s">
        <v>890</v>
      </c>
      <c r="G1562" t="s">
        <v>891</v>
      </c>
      <c r="H1562" t="s">
        <v>7</v>
      </c>
      <c r="I1562" t="s">
        <v>41</v>
      </c>
      <c r="J1562" t="s">
        <v>42</v>
      </c>
      <c r="K1562" t="s">
        <v>70</v>
      </c>
      <c r="L1562" t="s">
        <v>11</v>
      </c>
      <c r="M1562" s="5">
        <v>1000</v>
      </c>
      <c r="N1562" s="5">
        <v>0</v>
      </c>
      <c r="O1562" s="5">
        <f t="shared" si="96"/>
        <v>1000</v>
      </c>
      <c r="P1562" s="5">
        <v>0</v>
      </c>
      <c r="Q1562" s="5">
        <f t="shared" si="97"/>
        <v>1000</v>
      </c>
      <c r="R1562" s="5">
        <v>0</v>
      </c>
      <c r="S1562" s="5">
        <v>1000</v>
      </c>
      <c r="T1562" s="5">
        <v>0</v>
      </c>
      <c r="U1562" s="5">
        <f t="shared" si="98"/>
        <v>0</v>
      </c>
      <c r="V1562" s="5">
        <f t="shared" si="99"/>
        <v>1000</v>
      </c>
      <c r="W1562" s="5">
        <v>0</v>
      </c>
      <c r="X1562" t="s">
        <v>911</v>
      </c>
    </row>
    <row r="1563" spans="1:24" x14ac:dyDescent="0.2">
      <c r="A1563" t="s">
        <v>0</v>
      </c>
      <c r="B1563" t="s">
        <v>1</v>
      </c>
      <c r="C1563" t="s">
        <v>247</v>
      </c>
      <c r="D1563" t="s">
        <v>248</v>
      </c>
      <c r="E1563" t="s">
        <v>249</v>
      </c>
      <c r="F1563" t="s">
        <v>890</v>
      </c>
      <c r="G1563" t="s">
        <v>891</v>
      </c>
      <c r="H1563" t="s">
        <v>7</v>
      </c>
      <c r="I1563" t="s">
        <v>41</v>
      </c>
      <c r="J1563" t="s">
        <v>42</v>
      </c>
      <c r="K1563" t="s">
        <v>280</v>
      </c>
      <c r="L1563" t="s">
        <v>11</v>
      </c>
      <c r="M1563" s="5">
        <v>6400</v>
      </c>
      <c r="N1563" s="5">
        <v>0</v>
      </c>
      <c r="O1563" s="5">
        <f t="shared" si="96"/>
        <v>6400</v>
      </c>
      <c r="P1563" s="5">
        <v>-4400</v>
      </c>
      <c r="Q1563" s="5">
        <f t="shared" si="97"/>
        <v>2000</v>
      </c>
      <c r="R1563" s="5">
        <v>0</v>
      </c>
      <c r="S1563" s="5">
        <v>2000</v>
      </c>
      <c r="T1563" s="5">
        <v>208.8</v>
      </c>
      <c r="U1563" s="5">
        <f t="shared" si="98"/>
        <v>4400</v>
      </c>
      <c r="V1563" s="5">
        <f t="shared" si="99"/>
        <v>6191.2</v>
      </c>
      <c r="W1563" s="5">
        <v>0</v>
      </c>
      <c r="X1563" t="s">
        <v>281</v>
      </c>
    </row>
    <row r="1564" spans="1:24" x14ac:dyDescent="0.2">
      <c r="A1564" t="s">
        <v>0</v>
      </c>
      <c r="B1564" t="s">
        <v>1</v>
      </c>
      <c r="C1564" t="s">
        <v>247</v>
      </c>
      <c r="D1564" t="s">
        <v>248</v>
      </c>
      <c r="E1564" t="s">
        <v>249</v>
      </c>
      <c r="F1564" t="s">
        <v>890</v>
      </c>
      <c r="G1564" t="s">
        <v>891</v>
      </c>
      <c r="H1564" t="s">
        <v>7</v>
      </c>
      <c r="I1564" t="s">
        <v>41</v>
      </c>
      <c r="J1564" t="s">
        <v>42</v>
      </c>
      <c r="K1564" t="s">
        <v>74</v>
      </c>
      <c r="L1564" t="s">
        <v>11</v>
      </c>
      <c r="M1564" s="5">
        <v>150000</v>
      </c>
      <c r="N1564" s="5">
        <v>0</v>
      </c>
      <c r="O1564" s="5">
        <f t="shared" si="96"/>
        <v>150000</v>
      </c>
      <c r="P1564" s="5">
        <v>-5340.02</v>
      </c>
      <c r="Q1564" s="5">
        <f t="shared" si="97"/>
        <v>144659.98000000001</v>
      </c>
      <c r="R1564" s="5">
        <v>0</v>
      </c>
      <c r="S1564" s="5">
        <v>144659.98000000001</v>
      </c>
      <c r="T1564" s="5">
        <v>58765.33</v>
      </c>
      <c r="U1564" s="5">
        <f t="shared" si="98"/>
        <v>5340.0199999999895</v>
      </c>
      <c r="V1564" s="5">
        <f t="shared" si="99"/>
        <v>91234.67</v>
      </c>
      <c r="W1564" s="5">
        <v>0</v>
      </c>
      <c r="X1564" t="s">
        <v>912</v>
      </c>
    </row>
    <row r="1565" spans="1:24" x14ac:dyDescent="0.2">
      <c r="A1565" t="s">
        <v>0</v>
      </c>
      <c r="B1565" t="s">
        <v>1</v>
      </c>
      <c r="C1565" t="s">
        <v>247</v>
      </c>
      <c r="D1565" t="s">
        <v>248</v>
      </c>
      <c r="E1565" t="s">
        <v>249</v>
      </c>
      <c r="F1565" t="s">
        <v>890</v>
      </c>
      <c r="G1565" t="s">
        <v>891</v>
      </c>
      <c r="H1565" t="s">
        <v>7</v>
      </c>
      <c r="I1565" t="s">
        <v>41</v>
      </c>
      <c r="J1565" t="s">
        <v>42</v>
      </c>
      <c r="K1565" t="s">
        <v>76</v>
      </c>
      <c r="L1565" t="s">
        <v>11</v>
      </c>
      <c r="M1565" s="5">
        <v>150000</v>
      </c>
      <c r="N1565" s="5">
        <v>0</v>
      </c>
      <c r="O1565" s="5">
        <f t="shared" si="96"/>
        <v>150000</v>
      </c>
      <c r="P1565" s="5">
        <v>-91380</v>
      </c>
      <c r="Q1565" s="5">
        <f t="shared" si="97"/>
        <v>58620</v>
      </c>
      <c r="R1565" s="5">
        <v>51732</v>
      </c>
      <c r="S1565" s="5">
        <v>6888</v>
      </c>
      <c r="T1565" s="5">
        <v>5423</v>
      </c>
      <c r="U1565" s="5">
        <f t="shared" si="98"/>
        <v>143112</v>
      </c>
      <c r="V1565" s="5">
        <f t="shared" si="99"/>
        <v>144577</v>
      </c>
      <c r="W1565" s="5">
        <v>0</v>
      </c>
      <c r="X1565" t="s">
        <v>913</v>
      </c>
    </row>
    <row r="1566" spans="1:24" x14ac:dyDescent="0.2">
      <c r="A1566" t="s">
        <v>0</v>
      </c>
      <c r="B1566" t="s">
        <v>1</v>
      </c>
      <c r="C1566" t="s">
        <v>247</v>
      </c>
      <c r="D1566" t="s">
        <v>248</v>
      </c>
      <c r="E1566" t="s">
        <v>249</v>
      </c>
      <c r="F1566" t="s">
        <v>890</v>
      </c>
      <c r="G1566" t="s">
        <v>891</v>
      </c>
      <c r="H1566" t="s">
        <v>7</v>
      </c>
      <c r="I1566" t="s">
        <v>41</v>
      </c>
      <c r="J1566" t="s">
        <v>42</v>
      </c>
      <c r="K1566" t="s">
        <v>78</v>
      </c>
      <c r="L1566" t="s">
        <v>11</v>
      </c>
      <c r="M1566" s="5">
        <v>14000</v>
      </c>
      <c r="N1566" s="5">
        <v>-5264</v>
      </c>
      <c r="O1566" s="5">
        <f t="shared" si="96"/>
        <v>8736</v>
      </c>
      <c r="P1566" s="5">
        <v>0</v>
      </c>
      <c r="Q1566" s="5">
        <f t="shared" si="97"/>
        <v>8736</v>
      </c>
      <c r="R1566" s="5">
        <v>0</v>
      </c>
      <c r="S1566" s="5">
        <v>1000</v>
      </c>
      <c r="T1566" s="5">
        <v>25.31</v>
      </c>
      <c r="U1566" s="5">
        <f t="shared" si="98"/>
        <v>7736</v>
      </c>
      <c r="V1566" s="5">
        <f t="shared" si="99"/>
        <v>8710.69</v>
      </c>
      <c r="W1566" s="5">
        <v>7736</v>
      </c>
      <c r="X1566" t="s">
        <v>914</v>
      </c>
    </row>
    <row r="1567" spans="1:24" x14ac:dyDescent="0.2">
      <c r="A1567" t="s">
        <v>0</v>
      </c>
      <c r="B1567" t="s">
        <v>1</v>
      </c>
      <c r="C1567" t="s">
        <v>247</v>
      </c>
      <c r="D1567" t="s">
        <v>248</v>
      </c>
      <c r="E1567" t="s">
        <v>249</v>
      </c>
      <c r="F1567" t="s">
        <v>890</v>
      </c>
      <c r="G1567" t="s">
        <v>891</v>
      </c>
      <c r="H1567" t="s">
        <v>7</v>
      </c>
      <c r="I1567" t="s">
        <v>41</v>
      </c>
      <c r="J1567" t="s">
        <v>42</v>
      </c>
      <c r="K1567" t="s">
        <v>82</v>
      </c>
      <c r="L1567" t="s">
        <v>11</v>
      </c>
      <c r="M1567" s="5">
        <v>600000</v>
      </c>
      <c r="N1567" s="5">
        <v>0</v>
      </c>
      <c r="O1567" s="5">
        <f t="shared" si="96"/>
        <v>600000</v>
      </c>
      <c r="P1567" s="5">
        <v>-222080</v>
      </c>
      <c r="Q1567" s="5">
        <f t="shared" si="97"/>
        <v>377920</v>
      </c>
      <c r="R1567" s="5">
        <v>0</v>
      </c>
      <c r="S1567" s="5">
        <v>1000</v>
      </c>
      <c r="T1567" s="5">
        <v>288.68</v>
      </c>
      <c r="U1567" s="5">
        <f t="shared" si="98"/>
        <v>599000</v>
      </c>
      <c r="V1567" s="5">
        <f t="shared" si="99"/>
        <v>599711.31999999995</v>
      </c>
      <c r="W1567" s="5">
        <v>376920</v>
      </c>
      <c r="X1567" t="s">
        <v>915</v>
      </c>
    </row>
    <row r="1568" spans="1:24" x14ac:dyDescent="0.2">
      <c r="A1568" t="s">
        <v>0</v>
      </c>
      <c r="B1568" t="s">
        <v>1</v>
      </c>
      <c r="C1568" t="s">
        <v>247</v>
      </c>
      <c r="D1568" t="s">
        <v>248</v>
      </c>
      <c r="E1568" t="s">
        <v>249</v>
      </c>
      <c r="F1568" t="s">
        <v>890</v>
      </c>
      <c r="G1568" t="s">
        <v>891</v>
      </c>
      <c r="H1568" t="s">
        <v>7</v>
      </c>
      <c r="I1568" t="s">
        <v>41</v>
      </c>
      <c r="J1568" t="s">
        <v>42</v>
      </c>
      <c r="K1568" t="s">
        <v>916</v>
      </c>
      <c r="L1568" t="s">
        <v>11</v>
      </c>
      <c r="M1568" s="5">
        <v>1000</v>
      </c>
      <c r="N1568" s="5">
        <v>0</v>
      </c>
      <c r="O1568" s="5">
        <f t="shared" si="96"/>
        <v>1000</v>
      </c>
      <c r="P1568" s="5">
        <v>0</v>
      </c>
      <c r="Q1568" s="5">
        <f t="shared" si="97"/>
        <v>1000</v>
      </c>
      <c r="R1568" s="5">
        <v>0</v>
      </c>
      <c r="S1568" s="5">
        <v>1000</v>
      </c>
      <c r="T1568" s="5">
        <v>105.03</v>
      </c>
      <c r="U1568" s="5">
        <f t="shared" si="98"/>
        <v>0</v>
      </c>
      <c r="V1568" s="5">
        <f t="shared" si="99"/>
        <v>894.97</v>
      </c>
      <c r="W1568" s="5">
        <v>0</v>
      </c>
      <c r="X1568" t="s">
        <v>917</v>
      </c>
    </row>
    <row r="1569" spans="1:24" x14ac:dyDescent="0.2">
      <c r="A1569" t="s">
        <v>0</v>
      </c>
      <c r="B1569" t="s">
        <v>1</v>
      </c>
      <c r="C1569" t="s">
        <v>247</v>
      </c>
      <c r="D1569" t="s">
        <v>248</v>
      </c>
      <c r="E1569" t="s">
        <v>249</v>
      </c>
      <c r="F1569" t="s">
        <v>890</v>
      </c>
      <c r="G1569" t="s">
        <v>891</v>
      </c>
      <c r="H1569" t="s">
        <v>7</v>
      </c>
      <c r="I1569" t="s">
        <v>41</v>
      </c>
      <c r="J1569" t="s">
        <v>42</v>
      </c>
      <c r="K1569" t="s">
        <v>84</v>
      </c>
      <c r="L1569" t="s">
        <v>11</v>
      </c>
      <c r="M1569" s="5">
        <v>1000</v>
      </c>
      <c r="N1569" s="5">
        <v>0</v>
      </c>
      <c r="O1569" s="5">
        <f t="shared" si="96"/>
        <v>1000</v>
      </c>
      <c r="P1569" s="5">
        <v>0</v>
      </c>
      <c r="Q1569" s="5">
        <f t="shared" si="97"/>
        <v>1000</v>
      </c>
      <c r="R1569" s="5">
        <v>0</v>
      </c>
      <c r="S1569" s="5">
        <v>1000</v>
      </c>
      <c r="T1569" s="5">
        <v>0</v>
      </c>
      <c r="U1569" s="5">
        <f t="shared" si="98"/>
        <v>0</v>
      </c>
      <c r="V1569" s="5">
        <f t="shared" si="99"/>
        <v>1000</v>
      </c>
      <c r="W1569" s="5">
        <v>0</v>
      </c>
      <c r="X1569" t="s">
        <v>918</v>
      </c>
    </row>
    <row r="1570" spans="1:24" x14ac:dyDescent="0.2">
      <c r="A1570" t="s">
        <v>0</v>
      </c>
      <c r="B1570" t="s">
        <v>1</v>
      </c>
      <c r="C1570" t="s">
        <v>247</v>
      </c>
      <c r="D1570" t="s">
        <v>248</v>
      </c>
      <c r="E1570" t="s">
        <v>249</v>
      </c>
      <c r="F1570" t="s">
        <v>890</v>
      </c>
      <c r="G1570" t="s">
        <v>891</v>
      </c>
      <c r="H1570" t="s">
        <v>7</v>
      </c>
      <c r="I1570" t="s">
        <v>41</v>
      </c>
      <c r="J1570" t="s">
        <v>42</v>
      </c>
      <c r="K1570" t="s">
        <v>86</v>
      </c>
      <c r="L1570" t="s">
        <v>11</v>
      </c>
      <c r="M1570" s="5">
        <v>34000</v>
      </c>
      <c r="N1570" s="5">
        <v>0</v>
      </c>
      <c r="O1570" s="5">
        <f t="shared" si="96"/>
        <v>34000</v>
      </c>
      <c r="P1570" s="5">
        <v>0</v>
      </c>
      <c r="Q1570" s="5">
        <f t="shared" si="97"/>
        <v>34000</v>
      </c>
      <c r="R1570" s="5">
        <v>31000</v>
      </c>
      <c r="S1570" s="5">
        <v>3000</v>
      </c>
      <c r="T1570" s="5">
        <v>81.02</v>
      </c>
      <c r="U1570" s="5">
        <f t="shared" si="98"/>
        <v>31000</v>
      </c>
      <c r="V1570" s="5">
        <f t="shared" si="99"/>
        <v>33918.980000000003</v>
      </c>
      <c r="W1570" s="5">
        <v>0</v>
      </c>
      <c r="X1570" t="s">
        <v>919</v>
      </c>
    </row>
    <row r="1571" spans="1:24" x14ac:dyDescent="0.2">
      <c r="A1571" t="s">
        <v>0</v>
      </c>
      <c r="B1571" t="s">
        <v>1</v>
      </c>
      <c r="C1571" t="s">
        <v>247</v>
      </c>
      <c r="D1571" t="s">
        <v>248</v>
      </c>
      <c r="E1571" t="s">
        <v>249</v>
      </c>
      <c r="F1571" t="s">
        <v>890</v>
      </c>
      <c r="G1571" t="s">
        <v>891</v>
      </c>
      <c r="H1571" t="s">
        <v>7</v>
      </c>
      <c r="I1571" t="s">
        <v>41</v>
      </c>
      <c r="J1571" t="s">
        <v>42</v>
      </c>
      <c r="K1571" t="s">
        <v>88</v>
      </c>
      <c r="L1571" t="s">
        <v>11</v>
      </c>
      <c r="M1571" s="5">
        <v>361780</v>
      </c>
      <c r="N1571" s="5">
        <v>0</v>
      </c>
      <c r="O1571" s="5">
        <f t="shared" si="96"/>
        <v>361780</v>
      </c>
      <c r="P1571" s="5">
        <v>-35076.22</v>
      </c>
      <c r="Q1571" s="5">
        <f t="shared" si="97"/>
        <v>326703.78000000003</v>
      </c>
      <c r="R1571" s="5">
        <v>12489.95</v>
      </c>
      <c r="S1571" s="5">
        <v>303071.02</v>
      </c>
      <c r="T1571" s="5">
        <v>105007.08</v>
      </c>
      <c r="U1571" s="5">
        <f t="shared" si="98"/>
        <v>58708.979999999981</v>
      </c>
      <c r="V1571" s="5">
        <f t="shared" si="99"/>
        <v>256772.91999999998</v>
      </c>
      <c r="W1571" s="5">
        <v>11142.81</v>
      </c>
      <c r="X1571" t="s">
        <v>920</v>
      </c>
    </row>
    <row r="1572" spans="1:24" x14ac:dyDescent="0.2">
      <c r="A1572" t="s">
        <v>0</v>
      </c>
      <c r="B1572" t="s">
        <v>1</v>
      </c>
      <c r="C1572" t="s">
        <v>247</v>
      </c>
      <c r="D1572" t="s">
        <v>248</v>
      </c>
      <c r="E1572" t="s">
        <v>249</v>
      </c>
      <c r="F1572" t="s">
        <v>890</v>
      </c>
      <c r="G1572" t="s">
        <v>891</v>
      </c>
      <c r="H1572" t="s">
        <v>7</v>
      </c>
      <c r="I1572" t="s">
        <v>41</v>
      </c>
      <c r="J1572" t="s">
        <v>42</v>
      </c>
      <c r="K1572" t="s">
        <v>921</v>
      </c>
      <c r="L1572" t="s">
        <v>11</v>
      </c>
      <c r="M1572" s="5">
        <v>0</v>
      </c>
      <c r="N1572" s="5">
        <v>1000</v>
      </c>
      <c r="O1572" s="5">
        <f t="shared" si="96"/>
        <v>1000</v>
      </c>
      <c r="P1572" s="5">
        <v>0</v>
      </c>
      <c r="Q1572" s="5">
        <f t="shared" si="97"/>
        <v>1000</v>
      </c>
      <c r="R1572" s="5">
        <v>0</v>
      </c>
      <c r="S1572" s="5">
        <v>1000</v>
      </c>
      <c r="T1572" s="5">
        <v>291.2</v>
      </c>
      <c r="U1572" s="5">
        <f t="shared" si="98"/>
        <v>0</v>
      </c>
      <c r="V1572" s="5">
        <f t="shared" si="99"/>
        <v>708.8</v>
      </c>
      <c r="W1572" s="5">
        <v>0</v>
      </c>
      <c r="X1572" t="s">
        <v>922</v>
      </c>
    </row>
    <row r="1573" spans="1:24" x14ac:dyDescent="0.2">
      <c r="A1573" t="s">
        <v>0</v>
      </c>
      <c r="B1573" t="s">
        <v>1</v>
      </c>
      <c r="C1573" t="s">
        <v>247</v>
      </c>
      <c r="D1573" t="s">
        <v>248</v>
      </c>
      <c r="E1573" t="s">
        <v>249</v>
      </c>
      <c r="F1573" t="s">
        <v>890</v>
      </c>
      <c r="G1573" t="s">
        <v>891</v>
      </c>
      <c r="H1573" t="s">
        <v>7</v>
      </c>
      <c r="I1573" t="s">
        <v>41</v>
      </c>
      <c r="J1573" t="s">
        <v>42</v>
      </c>
      <c r="K1573" t="s">
        <v>923</v>
      </c>
      <c r="L1573" t="s">
        <v>11</v>
      </c>
      <c r="M1573" s="5">
        <v>3000</v>
      </c>
      <c r="N1573" s="5">
        <v>0</v>
      </c>
      <c r="O1573" s="5">
        <f t="shared" si="96"/>
        <v>3000</v>
      </c>
      <c r="P1573" s="5">
        <v>-3000</v>
      </c>
      <c r="Q1573" s="5">
        <f t="shared" si="97"/>
        <v>0</v>
      </c>
      <c r="R1573" s="5">
        <v>0</v>
      </c>
      <c r="S1573" s="5">
        <v>0</v>
      </c>
      <c r="T1573" s="5">
        <v>0</v>
      </c>
      <c r="U1573" s="5">
        <f t="shared" si="98"/>
        <v>3000</v>
      </c>
      <c r="V1573" s="5">
        <f t="shared" si="99"/>
        <v>3000</v>
      </c>
      <c r="W1573" s="5">
        <v>0</v>
      </c>
      <c r="X1573" t="s">
        <v>924</v>
      </c>
    </row>
    <row r="1574" spans="1:24" x14ac:dyDescent="0.2">
      <c r="A1574" t="s">
        <v>0</v>
      </c>
      <c r="B1574" t="s">
        <v>1</v>
      </c>
      <c r="C1574" t="s">
        <v>247</v>
      </c>
      <c r="D1574" t="s">
        <v>248</v>
      </c>
      <c r="E1574" t="s">
        <v>249</v>
      </c>
      <c r="F1574" t="s">
        <v>890</v>
      </c>
      <c r="G1574" t="s">
        <v>891</v>
      </c>
      <c r="H1574" t="s">
        <v>7</v>
      </c>
      <c r="I1574" t="s">
        <v>41</v>
      </c>
      <c r="J1574" t="s">
        <v>90</v>
      </c>
      <c r="K1574" t="s">
        <v>91</v>
      </c>
      <c r="L1574" t="s">
        <v>11</v>
      </c>
      <c r="M1574" s="5">
        <v>29000</v>
      </c>
      <c r="N1574" s="5">
        <v>0</v>
      </c>
      <c r="O1574" s="5">
        <f t="shared" si="96"/>
        <v>29000</v>
      </c>
      <c r="P1574" s="5">
        <v>-14395.57</v>
      </c>
      <c r="Q1574" s="5">
        <f t="shared" si="97"/>
        <v>14604.43</v>
      </c>
      <c r="R1574" s="5">
        <v>14604.33</v>
      </c>
      <c r="S1574" s="5">
        <v>0</v>
      </c>
      <c r="T1574" s="5">
        <v>0</v>
      </c>
      <c r="U1574" s="5">
        <f t="shared" si="98"/>
        <v>29000</v>
      </c>
      <c r="V1574" s="5">
        <f t="shared" si="99"/>
        <v>29000</v>
      </c>
      <c r="W1574" s="5">
        <v>0.1</v>
      </c>
      <c r="X1574" t="s">
        <v>925</v>
      </c>
    </row>
    <row r="1575" spans="1:24" x14ac:dyDescent="0.2">
      <c r="A1575" t="s">
        <v>0</v>
      </c>
      <c r="B1575" t="s">
        <v>1</v>
      </c>
      <c r="C1575" t="s">
        <v>247</v>
      </c>
      <c r="D1575" t="s">
        <v>248</v>
      </c>
      <c r="E1575" t="s">
        <v>249</v>
      </c>
      <c r="F1575" t="s">
        <v>890</v>
      </c>
      <c r="G1575" t="s">
        <v>891</v>
      </c>
      <c r="H1575" t="s">
        <v>7</v>
      </c>
      <c r="I1575" t="s">
        <v>41</v>
      </c>
      <c r="J1575" t="s">
        <v>90</v>
      </c>
      <c r="K1575" t="s">
        <v>844</v>
      </c>
      <c r="L1575" t="s">
        <v>11</v>
      </c>
      <c r="M1575" s="5">
        <v>2175000</v>
      </c>
      <c r="N1575" s="5">
        <v>0</v>
      </c>
      <c r="O1575" s="5">
        <f t="shared" si="96"/>
        <v>2175000</v>
      </c>
      <c r="P1575" s="5">
        <v>-500000</v>
      </c>
      <c r="Q1575" s="5">
        <f t="shared" si="97"/>
        <v>1675000</v>
      </c>
      <c r="R1575" s="5">
        <v>285450.23999999999</v>
      </c>
      <c r="S1575" s="5">
        <v>1311862.19</v>
      </c>
      <c r="T1575" s="5">
        <v>756659.93</v>
      </c>
      <c r="U1575" s="5">
        <f t="shared" si="98"/>
        <v>863137.81</v>
      </c>
      <c r="V1575" s="5">
        <f t="shared" si="99"/>
        <v>1418340.0699999998</v>
      </c>
      <c r="W1575" s="5">
        <v>77687.570000000007</v>
      </c>
      <c r="X1575" t="s">
        <v>926</v>
      </c>
    </row>
    <row r="1576" spans="1:24" x14ac:dyDescent="0.2">
      <c r="A1576" t="s">
        <v>0</v>
      </c>
      <c r="B1576" t="s">
        <v>1</v>
      </c>
      <c r="C1576" t="s">
        <v>247</v>
      </c>
      <c r="D1576" t="s">
        <v>248</v>
      </c>
      <c r="E1576" t="s">
        <v>249</v>
      </c>
      <c r="F1576" t="s">
        <v>890</v>
      </c>
      <c r="G1576" t="s">
        <v>891</v>
      </c>
      <c r="H1576" t="s">
        <v>7</v>
      </c>
      <c r="I1576" t="s">
        <v>41</v>
      </c>
      <c r="J1576" t="s">
        <v>90</v>
      </c>
      <c r="K1576" t="s">
        <v>310</v>
      </c>
      <c r="L1576" t="s">
        <v>11</v>
      </c>
      <c r="M1576" s="5">
        <v>3600</v>
      </c>
      <c r="N1576" s="5">
        <v>0</v>
      </c>
      <c r="O1576" s="5">
        <f t="shared" si="96"/>
        <v>3600</v>
      </c>
      <c r="P1576" s="5">
        <v>-2600</v>
      </c>
      <c r="Q1576" s="5">
        <f t="shared" si="97"/>
        <v>1000</v>
      </c>
      <c r="R1576" s="5">
        <v>0</v>
      </c>
      <c r="S1576" s="5">
        <v>1000</v>
      </c>
      <c r="T1576" s="5">
        <v>184.95</v>
      </c>
      <c r="U1576" s="5">
        <f t="shared" si="98"/>
        <v>2600</v>
      </c>
      <c r="V1576" s="5">
        <f t="shared" si="99"/>
        <v>3415.05</v>
      </c>
      <c r="W1576" s="5">
        <v>0</v>
      </c>
      <c r="X1576" t="s">
        <v>927</v>
      </c>
    </row>
    <row r="1577" spans="1:24" x14ac:dyDescent="0.2">
      <c r="A1577" t="s">
        <v>0</v>
      </c>
      <c r="B1577" t="s">
        <v>1</v>
      </c>
      <c r="C1577" t="s">
        <v>247</v>
      </c>
      <c r="D1577" t="s">
        <v>248</v>
      </c>
      <c r="E1577" t="s">
        <v>249</v>
      </c>
      <c r="F1577" t="s">
        <v>928</v>
      </c>
      <c r="G1577" t="s">
        <v>929</v>
      </c>
      <c r="H1577" t="s">
        <v>7</v>
      </c>
      <c r="I1577" t="s">
        <v>41</v>
      </c>
      <c r="J1577" t="s">
        <v>42</v>
      </c>
      <c r="K1577" t="s">
        <v>54</v>
      </c>
      <c r="L1577" t="s">
        <v>11</v>
      </c>
      <c r="M1577" s="5">
        <v>12000</v>
      </c>
      <c r="N1577" s="5">
        <v>0</v>
      </c>
      <c r="O1577" s="5">
        <f t="shared" si="96"/>
        <v>12000</v>
      </c>
      <c r="P1577" s="5">
        <v>-12000</v>
      </c>
      <c r="Q1577" s="5">
        <f t="shared" si="97"/>
        <v>0</v>
      </c>
      <c r="R1577" s="5">
        <v>0</v>
      </c>
      <c r="S1577" s="5">
        <v>0</v>
      </c>
      <c r="T1577" s="5">
        <v>0</v>
      </c>
      <c r="U1577" s="5">
        <f t="shared" si="98"/>
        <v>12000</v>
      </c>
      <c r="V1577" s="5">
        <f t="shared" si="99"/>
        <v>12000</v>
      </c>
      <c r="W1577" s="5">
        <v>0</v>
      </c>
      <c r="X1577" t="s">
        <v>898</v>
      </c>
    </row>
    <row r="1578" spans="1:24" x14ac:dyDescent="0.2">
      <c r="A1578" t="s">
        <v>0</v>
      </c>
      <c r="B1578" t="s">
        <v>1</v>
      </c>
      <c r="C1578" t="s">
        <v>247</v>
      </c>
      <c r="D1578" t="s">
        <v>248</v>
      </c>
      <c r="E1578" t="s">
        <v>249</v>
      </c>
      <c r="F1578" t="s">
        <v>928</v>
      </c>
      <c r="G1578" t="s">
        <v>929</v>
      </c>
      <c r="H1578" t="s">
        <v>7</v>
      </c>
      <c r="I1578" t="s">
        <v>41</v>
      </c>
      <c r="J1578" t="s">
        <v>42</v>
      </c>
      <c r="K1578" t="s">
        <v>442</v>
      </c>
      <c r="L1578" t="s">
        <v>11</v>
      </c>
      <c r="M1578" s="5">
        <v>28000</v>
      </c>
      <c r="N1578" s="5">
        <v>0</v>
      </c>
      <c r="O1578" s="5">
        <f t="shared" si="96"/>
        <v>28000</v>
      </c>
      <c r="P1578" s="5">
        <v>-28000</v>
      </c>
      <c r="Q1578" s="5">
        <f t="shared" si="97"/>
        <v>0</v>
      </c>
      <c r="R1578" s="5">
        <v>0</v>
      </c>
      <c r="S1578" s="5">
        <v>0</v>
      </c>
      <c r="T1578" s="5">
        <v>0</v>
      </c>
      <c r="U1578" s="5">
        <f t="shared" si="98"/>
        <v>28000</v>
      </c>
      <c r="V1578" s="5">
        <f t="shared" si="99"/>
        <v>28000</v>
      </c>
      <c r="W1578" s="5">
        <v>0</v>
      </c>
      <c r="X1578" t="s">
        <v>930</v>
      </c>
    </row>
    <row r="1579" spans="1:24" x14ac:dyDescent="0.2">
      <c r="A1579" t="s">
        <v>0</v>
      </c>
      <c r="B1579" t="s">
        <v>1</v>
      </c>
      <c r="C1579" t="s">
        <v>247</v>
      </c>
      <c r="D1579" t="s">
        <v>248</v>
      </c>
      <c r="E1579" t="s">
        <v>249</v>
      </c>
      <c r="F1579" t="s">
        <v>928</v>
      </c>
      <c r="G1579" t="s">
        <v>929</v>
      </c>
      <c r="H1579" t="s">
        <v>282</v>
      </c>
      <c r="I1579" t="s">
        <v>931</v>
      </c>
      <c r="J1579" t="s">
        <v>121</v>
      </c>
      <c r="K1579" t="s">
        <v>124</v>
      </c>
      <c r="L1579" t="s">
        <v>11</v>
      </c>
      <c r="M1579" s="5">
        <v>32957.19</v>
      </c>
      <c r="N1579" s="5">
        <v>0</v>
      </c>
      <c r="O1579" s="5">
        <f t="shared" si="96"/>
        <v>32957.19</v>
      </c>
      <c r="P1579" s="5">
        <v>-4833.67</v>
      </c>
      <c r="Q1579" s="5">
        <f t="shared" si="97"/>
        <v>28123.520000000004</v>
      </c>
      <c r="R1579" s="5">
        <v>0</v>
      </c>
      <c r="S1579" s="5">
        <v>0</v>
      </c>
      <c r="T1579" s="5">
        <v>0</v>
      </c>
      <c r="U1579" s="5">
        <f t="shared" si="98"/>
        <v>32957.19</v>
      </c>
      <c r="V1579" s="5">
        <f t="shared" si="99"/>
        <v>32957.19</v>
      </c>
      <c r="W1579" s="5">
        <v>28123.52</v>
      </c>
      <c r="X1579" t="s">
        <v>932</v>
      </c>
    </row>
    <row r="1580" spans="1:24" x14ac:dyDescent="0.2">
      <c r="A1580" t="s">
        <v>0</v>
      </c>
      <c r="B1580" t="s">
        <v>1</v>
      </c>
      <c r="C1580" t="s">
        <v>247</v>
      </c>
      <c r="D1580" t="s">
        <v>248</v>
      </c>
      <c r="E1580" t="s">
        <v>249</v>
      </c>
      <c r="F1580" t="s">
        <v>928</v>
      </c>
      <c r="G1580" t="s">
        <v>929</v>
      </c>
      <c r="H1580" t="s">
        <v>282</v>
      </c>
      <c r="I1580" t="s">
        <v>931</v>
      </c>
      <c r="J1580" t="s">
        <v>121</v>
      </c>
      <c r="K1580" t="s">
        <v>351</v>
      </c>
      <c r="L1580" t="s">
        <v>11</v>
      </c>
      <c r="M1580" s="5">
        <v>34669.69</v>
      </c>
      <c r="N1580" s="5">
        <v>0</v>
      </c>
      <c r="O1580" s="5">
        <f t="shared" si="96"/>
        <v>34669.69</v>
      </c>
      <c r="P1580" s="5">
        <v>-34669.69</v>
      </c>
      <c r="Q1580" s="5">
        <f t="shared" si="97"/>
        <v>0</v>
      </c>
      <c r="R1580" s="5">
        <v>0</v>
      </c>
      <c r="S1580" s="5">
        <v>0</v>
      </c>
      <c r="T1580" s="5">
        <v>0</v>
      </c>
      <c r="U1580" s="5">
        <f t="shared" si="98"/>
        <v>34669.69</v>
      </c>
      <c r="V1580" s="5">
        <f t="shared" si="99"/>
        <v>34669.69</v>
      </c>
      <c r="W1580" s="5">
        <v>0</v>
      </c>
      <c r="X1580" t="s">
        <v>933</v>
      </c>
    </row>
    <row r="1581" spans="1:24" x14ac:dyDescent="0.2">
      <c r="A1581" t="s">
        <v>0</v>
      </c>
      <c r="B1581" t="s">
        <v>1</v>
      </c>
      <c r="C1581" t="s">
        <v>247</v>
      </c>
      <c r="D1581" t="s">
        <v>248</v>
      </c>
      <c r="E1581" t="s">
        <v>249</v>
      </c>
      <c r="F1581" t="s">
        <v>928</v>
      </c>
      <c r="G1581" t="s">
        <v>929</v>
      </c>
      <c r="H1581" t="s">
        <v>282</v>
      </c>
      <c r="I1581" t="s">
        <v>931</v>
      </c>
      <c r="J1581" t="s">
        <v>121</v>
      </c>
      <c r="K1581" t="s">
        <v>128</v>
      </c>
      <c r="L1581" t="s">
        <v>11</v>
      </c>
      <c r="M1581" s="5">
        <v>629836.48</v>
      </c>
      <c r="N1581" s="5">
        <v>0</v>
      </c>
      <c r="O1581" s="5">
        <f t="shared" si="96"/>
        <v>629836.48</v>
      </c>
      <c r="P1581" s="5">
        <v>0</v>
      </c>
      <c r="Q1581" s="5">
        <f t="shared" si="97"/>
        <v>629836.48</v>
      </c>
      <c r="R1581" s="5">
        <v>0</v>
      </c>
      <c r="S1581" s="5">
        <v>594006.52</v>
      </c>
      <c r="T1581" s="5">
        <v>566965.15</v>
      </c>
      <c r="U1581" s="5">
        <f t="shared" si="98"/>
        <v>35829.959999999963</v>
      </c>
      <c r="V1581" s="5">
        <f t="shared" si="99"/>
        <v>62871.329999999958</v>
      </c>
      <c r="W1581" s="5">
        <v>35829.96</v>
      </c>
      <c r="X1581" t="s">
        <v>284</v>
      </c>
    </row>
    <row r="1582" spans="1:24" x14ac:dyDescent="0.2">
      <c r="A1582" t="s">
        <v>0</v>
      </c>
      <c r="B1582" t="s">
        <v>1</v>
      </c>
      <c r="C1582" t="s">
        <v>247</v>
      </c>
      <c r="D1582" t="s">
        <v>248</v>
      </c>
      <c r="E1582" t="s">
        <v>249</v>
      </c>
      <c r="F1582" t="s">
        <v>928</v>
      </c>
      <c r="G1582" t="s">
        <v>929</v>
      </c>
      <c r="H1582" t="s">
        <v>282</v>
      </c>
      <c r="I1582" t="s">
        <v>931</v>
      </c>
      <c r="J1582" t="s">
        <v>121</v>
      </c>
      <c r="K1582" t="s">
        <v>934</v>
      </c>
      <c r="L1582" t="s">
        <v>11</v>
      </c>
      <c r="M1582" s="5">
        <v>1000000</v>
      </c>
      <c r="N1582" s="5">
        <v>622880</v>
      </c>
      <c r="O1582" s="5">
        <f t="shared" si="96"/>
        <v>1622880</v>
      </c>
      <c r="P1582" s="5">
        <v>-1185680.2</v>
      </c>
      <c r="Q1582" s="5">
        <f t="shared" si="97"/>
        <v>437199.80000000005</v>
      </c>
      <c r="R1582" s="5">
        <v>0</v>
      </c>
      <c r="S1582" s="5">
        <v>0</v>
      </c>
      <c r="T1582" s="5">
        <v>0</v>
      </c>
      <c r="U1582" s="5">
        <f t="shared" si="98"/>
        <v>1622880</v>
      </c>
      <c r="V1582" s="5">
        <f t="shared" si="99"/>
        <v>1622880</v>
      </c>
      <c r="W1582" s="5">
        <v>437199.8</v>
      </c>
      <c r="X1582" t="s">
        <v>935</v>
      </c>
    </row>
    <row r="1583" spans="1:24" x14ac:dyDescent="0.2">
      <c r="A1583" t="s">
        <v>0</v>
      </c>
      <c r="B1583" t="s">
        <v>1</v>
      </c>
      <c r="C1583" t="s">
        <v>247</v>
      </c>
      <c r="D1583" t="s">
        <v>248</v>
      </c>
      <c r="E1583" t="s">
        <v>249</v>
      </c>
      <c r="F1583" t="s">
        <v>928</v>
      </c>
      <c r="G1583" t="s">
        <v>929</v>
      </c>
      <c r="H1583" t="s">
        <v>282</v>
      </c>
      <c r="I1583" t="s">
        <v>931</v>
      </c>
      <c r="J1583" t="s">
        <v>231</v>
      </c>
      <c r="K1583" t="s">
        <v>232</v>
      </c>
      <c r="L1583" t="s">
        <v>11</v>
      </c>
      <c r="M1583" s="5">
        <v>0</v>
      </c>
      <c r="N1583" s="5">
        <v>309115.96999999997</v>
      </c>
      <c r="O1583" s="5">
        <f t="shared" si="96"/>
        <v>309115.96999999997</v>
      </c>
      <c r="P1583" s="5">
        <v>0</v>
      </c>
      <c r="Q1583" s="5">
        <f t="shared" si="97"/>
        <v>309115.96999999997</v>
      </c>
      <c r="R1583" s="5">
        <v>0</v>
      </c>
      <c r="S1583" s="5">
        <v>309115.96999999997</v>
      </c>
      <c r="T1583" s="5">
        <v>0</v>
      </c>
      <c r="U1583" s="5">
        <f t="shared" si="98"/>
        <v>0</v>
      </c>
      <c r="V1583" s="5">
        <f t="shared" si="99"/>
        <v>309115.96999999997</v>
      </c>
      <c r="W1583" s="5">
        <v>0</v>
      </c>
      <c r="X1583" t="s">
        <v>936</v>
      </c>
    </row>
    <row r="1584" spans="1:24" x14ac:dyDescent="0.2">
      <c r="A1584" t="s">
        <v>0</v>
      </c>
      <c r="B1584" t="s">
        <v>1</v>
      </c>
      <c r="C1584" t="s">
        <v>247</v>
      </c>
      <c r="D1584" t="s">
        <v>248</v>
      </c>
      <c r="E1584" t="s">
        <v>249</v>
      </c>
      <c r="F1584" t="s">
        <v>937</v>
      </c>
      <c r="G1584" t="s">
        <v>938</v>
      </c>
      <c r="H1584" t="s">
        <v>7</v>
      </c>
      <c r="I1584" t="s">
        <v>41</v>
      </c>
      <c r="J1584" t="s">
        <v>42</v>
      </c>
      <c r="K1584" t="s">
        <v>372</v>
      </c>
      <c r="L1584" t="s">
        <v>11</v>
      </c>
      <c r="M1584" s="5">
        <v>157000</v>
      </c>
      <c r="N1584" s="5">
        <v>0</v>
      </c>
      <c r="O1584" s="5">
        <f t="shared" si="96"/>
        <v>157000</v>
      </c>
      <c r="P1584" s="5">
        <v>0</v>
      </c>
      <c r="Q1584" s="5">
        <f t="shared" si="97"/>
        <v>157000</v>
      </c>
      <c r="R1584" s="5">
        <v>0</v>
      </c>
      <c r="S1584" s="5">
        <v>46500</v>
      </c>
      <c r="T1584" s="5">
        <v>11623.02</v>
      </c>
      <c r="U1584" s="5">
        <f t="shared" si="98"/>
        <v>110500</v>
      </c>
      <c r="V1584" s="5">
        <f t="shared" si="99"/>
        <v>145376.98000000001</v>
      </c>
      <c r="W1584" s="5">
        <v>110500</v>
      </c>
      <c r="X1584" t="s">
        <v>939</v>
      </c>
    </row>
    <row r="1585" spans="1:24" x14ac:dyDescent="0.2">
      <c r="A1585" t="s">
        <v>0</v>
      </c>
      <c r="B1585" t="s">
        <v>1</v>
      </c>
      <c r="C1585" t="s">
        <v>247</v>
      </c>
      <c r="D1585" t="s">
        <v>248</v>
      </c>
      <c r="E1585" t="s">
        <v>249</v>
      </c>
      <c r="F1585" t="s">
        <v>937</v>
      </c>
      <c r="G1585" t="s">
        <v>938</v>
      </c>
      <c r="H1585" t="s">
        <v>7</v>
      </c>
      <c r="I1585" t="s">
        <v>41</v>
      </c>
      <c r="J1585" t="s">
        <v>90</v>
      </c>
      <c r="K1585" t="s">
        <v>310</v>
      </c>
      <c r="L1585" t="s">
        <v>11</v>
      </c>
      <c r="M1585" s="5">
        <v>10500</v>
      </c>
      <c r="N1585" s="5">
        <v>0</v>
      </c>
      <c r="O1585" s="5">
        <f t="shared" si="96"/>
        <v>10500</v>
      </c>
      <c r="P1585" s="5">
        <v>0</v>
      </c>
      <c r="Q1585" s="5">
        <f t="shared" si="97"/>
        <v>10500</v>
      </c>
      <c r="R1585" s="5">
        <v>0</v>
      </c>
      <c r="S1585" s="5">
        <v>10000</v>
      </c>
      <c r="T1585" s="5">
        <v>7112.15</v>
      </c>
      <c r="U1585" s="5">
        <f t="shared" si="98"/>
        <v>500</v>
      </c>
      <c r="V1585" s="5">
        <f t="shared" si="99"/>
        <v>3387.8500000000004</v>
      </c>
      <c r="W1585" s="5">
        <v>500</v>
      </c>
      <c r="X1585" t="s">
        <v>927</v>
      </c>
    </row>
    <row r="1586" spans="1:24" x14ac:dyDescent="0.2">
      <c r="A1586" t="s">
        <v>0</v>
      </c>
      <c r="B1586" t="s">
        <v>1</v>
      </c>
      <c r="C1586" t="s">
        <v>247</v>
      </c>
      <c r="D1586" t="s">
        <v>248</v>
      </c>
      <c r="E1586" t="s">
        <v>249</v>
      </c>
      <c r="F1586" t="s">
        <v>937</v>
      </c>
      <c r="G1586" t="s">
        <v>938</v>
      </c>
      <c r="H1586" t="s">
        <v>282</v>
      </c>
      <c r="I1586" t="s">
        <v>940</v>
      </c>
      <c r="J1586" t="s">
        <v>97</v>
      </c>
      <c r="K1586" t="s">
        <v>98</v>
      </c>
      <c r="L1586" t="s">
        <v>11</v>
      </c>
      <c r="M1586" s="5">
        <v>0</v>
      </c>
      <c r="N1586" s="5">
        <v>3353.33</v>
      </c>
      <c r="O1586" s="5">
        <f t="shared" si="96"/>
        <v>3353.33</v>
      </c>
      <c r="P1586" s="5">
        <v>0</v>
      </c>
      <c r="Q1586" s="5">
        <f t="shared" si="97"/>
        <v>3353.33</v>
      </c>
      <c r="R1586" s="5">
        <v>0</v>
      </c>
      <c r="S1586" s="5">
        <v>0</v>
      </c>
      <c r="T1586" s="5">
        <v>0</v>
      </c>
      <c r="U1586" s="5">
        <f t="shared" si="98"/>
        <v>3353.33</v>
      </c>
      <c r="V1586" s="5">
        <f t="shared" si="99"/>
        <v>3353.33</v>
      </c>
      <c r="W1586" s="5">
        <v>3353.33</v>
      </c>
      <c r="X1586" t="s">
        <v>941</v>
      </c>
    </row>
    <row r="1587" spans="1:24" x14ac:dyDescent="0.2">
      <c r="A1587" t="s">
        <v>0</v>
      </c>
      <c r="B1587" t="s">
        <v>1</v>
      </c>
      <c r="C1587" t="s">
        <v>247</v>
      </c>
      <c r="D1587" t="s">
        <v>248</v>
      </c>
      <c r="E1587" t="s">
        <v>249</v>
      </c>
      <c r="F1587" t="s">
        <v>937</v>
      </c>
      <c r="G1587" t="s">
        <v>938</v>
      </c>
      <c r="H1587" t="s">
        <v>282</v>
      </c>
      <c r="I1587" t="s">
        <v>940</v>
      </c>
      <c r="J1587" t="s">
        <v>97</v>
      </c>
      <c r="K1587" t="s">
        <v>100</v>
      </c>
      <c r="L1587" t="s">
        <v>11</v>
      </c>
      <c r="M1587" s="5">
        <v>0</v>
      </c>
      <c r="N1587" s="5">
        <v>1333.33</v>
      </c>
      <c r="O1587" s="5">
        <f t="shared" si="96"/>
        <v>1333.33</v>
      </c>
      <c r="P1587" s="5">
        <v>0</v>
      </c>
      <c r="Q1587" s="5">
        <f t="shared" si="97"/>
        <v>1333.33</v>
      </c>
      <c r="R1587" s="5">
        <v>0</v>
      </c>
      <c r="S1587" s="5">
        <v>0</v>
      </c>
      <c r="T1587" s="5">
        <v>0</v>
      </c>
      <c r="U1587" s="5">
        <f t="shared" si="98"/>
        <v>1333.33</v>
      </c>
      <c r="V1587" s="5">
        <f t="shared" si="99"/>
        <v>1333.33</v>
      </c>
      <c r="W1587" s="5">
        <v>1333.33</v>
      </c>
      <c r="X1587" t="s">
        <v>942</v>
      </c>
    </row>
    <row r="1588" spans="1:24" x14ac:dyDescent="0.2">
      <c r="A1588" t="s">
        <v>0</v>
      </c>
      <c r="B1588" t="s">
        <v>1</v>
      </c>
      <c r="C1588" t="s">
        <v>247</v>
      </c>
      <c r="D1588" t="s">
        <v>248</v>
      </c>
      <c r="E1588" t="s">
        <v>249</v>
      </c>
      <c r="F1588" t="s">
        <v>937</v>
      </c>
      <c r="G1588" t="s">
        <v>938</v>
      </c>
      <c r="H1588" t="s">
        <v>282</v>
      </c>
      <c r="I1588" t="s">
        <v>940</v>
      </c>
      <c r="J1588" t="s">
        <v>97</v>
      </c>
      <c r="K1588" t="s">
        <v>104</v>
      </c>
      <c r="L1588" t="s">
        <v>11</v>
      </c>
      <c r="M1588" s="5">
        <v>0</v>
      </c>
      <c r="N1588" s="5">
        <v>40240</v>
      </c>
      <c r="O1588" s="5">
        <f t="shared" si="96"/>
        <v>40240</v>
      </c>
      <c r="P1588" s="5">
        <v>0</v>
      </c>
      <c r="Q1588" s="5">
        <f t="shared" si="97"/>
        <v>40240</v>
      </c>
      <c r="R1588" s="5">
        <v>0</v>
      </c>
      <c r="S1588" s="5">
        <v>0</v>
      </c>
      <c r="T1588" s="5">
        <v>0</v>
      </c>
      <c r="U1588" s="5">
        <f t="shared" si="98"/>
        <v>40240</v>
      </c>
      <c r="V1588" s="5">
        <f t="shared" si="99"/>
        <v>40240</v>
      </c>
      <c r="W1588" s="5">
        <v>40240</v>
      </c>
      <c r="X1588" t="s">
        <v>943</v>
      </c>
    </row>
    <row r="1589" spans="1:24" x14ac:dyDescent="0.2">
      <c r="A1589" t="s">
        <v>0</v>
      </c>
      <c r="B1589" t="s">
        <v>1</v>
      </c>
      <c r="C1589" t="s">
        <v>247</v>
      </c>
      <c r="D1589" t="s">
        <v>248</v>
      </c>
      <c r="E1589" t="s">
        <v>249</v>
      </c>
      <c r="F1589" t="s">
        <v>937</v>
      </c>
      <c r="G1589" t="s">
        <v>938</v>
      </c>
      <c r="H1589" t="s">
        <v>282</v>
      </c>
      <c r="I1589" t="s">
        <v>940</v>
      </c>
      <c r="J1589" t="s">
        <v>97</v>
      </c>
      <c r="K1589" t="s">
        <v>106</v>
      </c>
      <c r="L1589" t="s">
        <v>11</v>
      </c>
      <c r="M1589" s="5">
        <v>0</v>
      </c>
      <c r="N1589" s="5">
        <v>5090.37</v>
      </c>
      <c r="O1589" s="5">
        <f t="shared" si="96"/>
        <v>5090.37</v>
      </c>
      <c r="P1589" s="5">
        <v>0</v>
      </c>
      <c r="Q1589" s="5">
        <f t="shared" si="97"/>
        <v>5090.37</v>
      </c>
      <c r="R1589" s="5">
        <v>0</v>
      </c>
      <c r="S1589" s="5">
        <v>0</v>
      </c>
      <c r="T1589" s="5">
        <v>0</v>
      </c>
      <c r="U1589" s="5">
        <f t="shared" si="98"/>
        <v>5090.37</v>
      </c>
      <c r="V1589" s="5">
        <f t="shared" si="99"/>
        <v>5090.37</v>
      </c>
      <c r="W1589" s="5">
        <v>5090.37</v>
      </c>
      <c r="X1589" t="s">
        <v>944</v>
      </c>
    </row>
    <row r="1590" spans="1:24" x14ac:dyDescent="0.2">
      <c r="A1590" t="s">
        <v>0</v>
      </c>
      <c r="B1590" t="s">
        <v>1</v>
      </c>
      <c r="C1590" t="s">
        <v>247</v>
      </c>
      <c r="D1590" t="s">
        <v>248</v>
      </c>
      <c r="E1590" t="s">
        <v>249</v>
      </c>
      <c r="F1590" t="s">
        <v>937</v>
      </c>
      <c r="G1590" t="s">
        <v>938</v>
      </c>
      <c r="H1590" t="s">
        <v>282</v>
      </c>
      <c r="I1590" t="s">
        <v>940</v>
      </c>
      <c r="J1590" t="s">
        <v>97</v>
      </c>
      <c r="K1590" t="s">
        <v>108</v>
      </c>
      <c r="L1590" t="s">
        <v>11</v>
      </c>
      <c r="M1590" s="5">
        <v>0</v>
      </c>
      <c r="N1590" s="5">
        <v>3353.33</v>
      </c>
      <c r="O1590" s="5">
        <f t="shared" si="96"/>
        <v>3353.33</v>
      </c>
      <c r="P1590" s="5">
        <v>0</v>
      </c>
      <c r="Q1590" s="5">
        <f t="shared" si="97"/>
        <v>3353.33</v>
      </c>
      <c r="R1590" s="5">
        <v>0</v>
      </c>
      <c r="S1590" s="5">
        <v>0</v>
      </c>
      <c r="T1590" s="5">
        <v>0</v>
      </c>
      <c r="U1590" s="5">
        <f t="shared" si="98"/>
        <v>3353.33</v>
      </c>
      <c r="V1590" s="5">
        <f t="shared" si="99"/>
        <v>3353.33</v>
      </c>
      <c r="W1590" s="5">
        <v>3353.33</v>
      </c>
      <c r="X1590" t="s">
        <v>945</v>
      </c>
    </row>
    <row r="1591" spans="1:24" x14ac:dyDescent="0.2">
      <c r="A1591" t="s">
        <v>0</v>
      </c>
      <c r="B1591" t="s">
        <v>1</v>
      </c>
      <c r="C1591" t="s">
        <v>247</v>
      </c>
      <c r="D1591" t="s">
        <v>248</v>
      </c>
      <c r="E1591" t="s">
        <v>249</v>
      </c>
      <c r="F1591" t="s">
        <v>937</v>
      </c>
      <c r="G1591" t="s">
        <v>938</v>
      </c>
      <c r="H1591" t="s">
        <v>282</v>
      </c>
      <c r="I1591" t="s">
        <v>940</v>
      </c>
      <c r="J1591" t="s">
        <v>121</v>
      </c>
      <c r="K1591" t="s">
        <v>465</v>
      </c>
      <c r="L1591" t="s">
        <v>11</v>
      </c>
      <c r="M1591" s="5">
        <v>0</v>
      </c>
      <c r="N1591" s="5">
        <v>20000</v>
      </c>
      <c r="O1591" s="5">
        <f t="shared" si="96"/>
        <v>20000</v>
      </c>
      <c r="P1591" s="5">
        <v>-8000</v>
      </c>
      <c r="Q1591" s="5">
        <f t="shared" si="97"/>
        <v>12000</v>
      </c>
      <c r="R1591" s="5">
        <v>0</v>
      </c>
      <c r="S1591" s="5">
        <v>0</v>
      </c>
      <c r="T1591" s="5">
        <v>0</v>
      </c>
      <c r="U1591" s="5">
        <f t="shared" si="98"/>
        <v>20000</v>
      </c>
      <c r="V1591" s="5">
        <f t="shared" si="99"/>
        <v>20000</v>
      </c>
      <c r="W1591" s="5">
        <v>12000</v>
      </c>
      <c r="X1591" t="s">
        <v>946</v>
      </c>
    </row>
    <row r="1592" spans="1:24" x14ac:dyDescent="0.2">
      <c r="A1592" t="s">
        <v>0</v>
      </c>
      <c r="B1592" t="s">
        <v>1</v>
      </c>
      <c r="C1592" t="s">
        <v>247</v>
      </c>
      <c r="D1592" t="s">
        <v>248</v>
      </c>
      <c r="E1592" t="s">
        <v>249</v>
      </c>
      <c r="F1592" t="s">
        <v>937</v>
      </c>
      <c r="G1592" t="s">
        <v>938</v>
      </c>
      <c r="H1592" t="s">
        <v>282</v>
      </c>
      <c r="I1592" t="s">
        <v>940</v>
      </c>
      <c r="J1592" t="s">
        <v>121</v>
      </c>
      <c r="K1592" t="s">
        <v>161</v>
      </c>
      <c r="L1592" t="s">
        <v>11</v>
      </c>
      <c r="M1592" s="5">
        <v>0</v>
      </c>
      <c r="N1592" s="5">
        <v>354323.6</v>
      </c>
      <c r="O1592" s="5">
        <f t="shared" si="96"/>
        <v>354323.6</v>
      </c>
      <c r="P1592" s="5">
        <v>-354323.6</v>
      </c>
      <c r="Q1592" s="5">
        <f t="shared" si="97"/>
        <v>0</v>
      </c>
      <c r="R1592" s="5">
        <v>0</v>
      </c>
      <c r="S1592" s="5">
        <v>0</v>
      </c>
      <c r="T1592" s="5">
        <v>0</v>
      </c>
      <c r="U1592" s="5">
        <f t="shared" si="98"/>
        <v>354323.6</v>
      </c>
      <c r="V1592" s="5">
        <f t="shared" si="99"/>
        <v>354323.6</v>
      </c>
      <c r="W1592" s="5">
        <v>0</v>
      </c>
      <c r="X1592" t="s">
        <v>947</v>
      </c>
    </row>
    <row r="1593" spans="1:24" x14ac:dyDescent="0.2">
      <c r="A1593" t="s">
        <v>0</v>
      </c>
      <c r="B1593" t="s">
        <v>1</v>
      </c>
      <c r="C1593" t="s">
        <v>247</v>
      </c>
      <c r="D1593" t="s">
        <v>248</v>
      </c>
      <c r="E1593" t="s">
        <v>249</v>
      </c>
      <c r="F1593" t="s">
        <v>937</v>
      </c>
      <c r="G1593" t="s">
        <v>938</v>
      </c>
      <c r="H1593" t="s">
        <v>282</v>
      </c>
      <c r="I1593" t="s">
        <v>940</v>
      </c>
      <c r="J1593" t="s">
        <v>121</v>
      </c>
      <c r="K1593" t="s">
        <v>288</v>
      </c>
      <c r="L1593" t="s">
        <v>11</v>
      </c>
      <c r="M1593" s="5">
        <v>427694</v>
      </c>
      <c r="N1593" s="5">
        <v>-427693.96</v>
      </c>
      <c r="O1593" s="5">
        <f t="shared" si="96"/>
        <v>3.9999999979045242E-2</v>
      </c>
      <c r="P1593" s="5">
        <v>-0.04</v>
      </c>
      <c r="Q1593" s="5">
        <f t="shared" si="97"/>
        <v>-2.0954758761515535E-11</v>
      </c>
      <c r="R1593" s="5">
        <v>0</v>
      </c>
      <c r="S1593" s="5">
        <v>0</v>
      </c>
      <c r="T1593" s="5">
        <v>0</v>
      </c>
      <c r="U1593" s="5">
        <f t="shared" si="98"/>
        <v>3.9999999979045242E-2</v>
      </c>
      <c r="V1593" s="5">
        <f t="shared" si="99"/>
        <v>3.9999999979045242E-2</v>
      </c>
      <c r="W1593" s="5">
        <v>0</v>
      </c>
      <c r="X1593" t="s">
        <v>289</v>
      </c>
    </row>
    <row r="1594" spans="1:24" x14ac:dyDescent="0.2">
      <c r="A1594" t="s">
        <v>0</v>
      </c>
      <c r="B1594" t="s">
        <v>1</v>
      </c>
      <c r="C1594" t="s">
        <v>247</v>
      </c>
      <c r="D1594" t="s">
        <v>248</v>
      </c>
      <c r="E1594" t="s">
        <v>249</v>
      </c>
      <c r="F1594" t="s">
        <v>937</v>
      </c>
      <c r="G1594" t="s">
        <v>938</v>
      </c>
      <c r="H1594" t="s">
        <v>282</v>
      </c>
      <c r="I1594" t="s">
        <v>940</v>
      </c>
      <c r="J1594" t="s">
        <v>231</v>
      </c>
      <c r="K1594" t="s">
        <v>948</v>
      </c>
      <c r="L1594" t="s">
        <v>11</v>
      </c>
      <c r="M1594" s="5">
        <v>5995414.71</v>
      </c>
      <c r="N1594" s="5">
        <v>-931995.97</v>
      </c>
      <c r="O1594" s="5">
        <f t="shared" si="96"/>
        <v>5063418.74</v>
      </c>
      <c r="P1594" s="5">
        <v>-1414653.19</v>
      </c>
      <c r="Q1594" s="5">
        <f t="shared" si="97"/>
        <v>3648765.5500000003</v>
      </c>
      <c r="R1594" s="5">
        <v>508698</v>
      </c>
      <c r="S1594" s="5">
        <v>283271.26</v>
      </c>
      <c r="T1594" s="5">
        <v>283271.26</v>
      </c>
      <c r="U1594" s="5">
        <f t="shared" si="98"/>
        <v>4780147.4800000004</v>
      </c>
      <c r="V1594" s="5">
        <f t="shared" si="99"/>
        <v>4780147.4800000004</v>
      </c>
      <c r="W1594" s="5">
        <v>2856796.29</v>
      </c>
      <c r="X1594" t="s">
        <v>949</v>
      </c>
    </row>
    <row r="1595" spans="1:24" x14ac:dyDescent="0.2">
      <c r="A1595" t="s">
        <v>0</v>
      </c>
      <c r="B1595" t="s">
        <v>1</v>
      </c>
      <c r="C1595" t="s">
        <v>247</v>
      </c>
      <c r="D1595" t="s">
        <v>248</v>
      </c>
      <c r="E1595" t="s">
        <v>249</v>
      </c>
      <c r="F1595" t="s">
        <v>950</v>
      </c>
      <c r="G1595" t="s">
        <v>951</v>
      </c>
      <c r="H1595" t="s">
        <v>7</v>
      </c>
      <c r="I1595" t="s">
        <v>41</v>
      </c>
      <c r="J1595" t="s">
        <v>42</v>
      </c>
      <c r="K1595" t="s">
        <v>442</v>
      </c>
      <c r="L1595" t="s">
        <v>11</v>
      </c>
      <c r="M1595" s="5">
        <v>16000</v>
      </c>
      <c r="N1595" s="5">
        <v>0</v>
      </c>
      <c r="O1595" s="5">
        <f t="shared" si="96"/>
        <v>16000</v>
      </c>
      <c r="P1595" s="5">
        <v>-16000</v>
      </c>
      <c r="Q1595" s="5">
        <f t="shared" si="97"/>
        <v>0</v>
      </c>
      <c r="R1595" s="5">
        <v>0</v>
      </c>
      <c r="S1595" s="5">
        <v>0</v>
      </c>
      <c r="T1595" s="5">
        <v>0</v>
      </c>
      <c r="U1595" s="5">
        <f t="shared" si="98"/>
        <v>16000</v>
      </c>
      <c r="V1595" s="5">
        <f t="shared" si="99"/>
        <v>16000</v>
      </c>
      <c r="W1595" s="5">
        <v>0</v>
      </c>
      <c r="X1595" t="s">
        <v>930</v>
      </c>
    </row>
    <row r="1596" spans="1:24" x14ac:dyDescent="0.2">
      <c r="A1596" t="s">
        <v>0</v>
      </c>
      <c r="B1596" t="s">
        <v>1</v>
      </c>
      <c r="C1596" t="s">
        <v>247</v>
      </c>
      <c r="D1596" t="s">
        <v>248</v>
      </c>
      <c r="E1596" t="s">
        <v>249</v>
      </c>
      <c r="F1596" t="s">
        <v>950</v>
      </c>
      <c r="G1596" t="s">
        <v>951</v>
      </c>
      <c r="H1596" t="s">
        <v>282</v>
      </c>
      <c r="I1596" t="s">
        <v>952</v>
      </c>
      <c r="J1596" t="s">
        <v>121</v>
      </c>
      <c r="K1596" t="s">
        <v>387</v>
      </c>
      <c r="L1596" t="s">
        <v>11</v>
      </c>
      <c r="M1596" s="5">
        <v>20000</v>
      </c>
      <c r="N1596" s="5">
        <v>-8000</v>
      </c>
      <c r="O1596" s="5">
        <f t="shared" si="96"/>
        <v>12000</v>
      </c>
      <c r="P1596" s="5">
        <v>-8000</v>
      </c>
      <c r="Q1596" s="5">
        <f t="shared" si="97"/>
        <v>4000</v>
      </c>
      <c r="R1596" s="5">
        <v>0</v>
      </c>
      <c r="S1596" s="5">
        <v>0</v>
      </c>
      <c r="T1596" s="5">
        <v>0</v>
      </c>
      <c r="U1596" s="5">
        <f t="shared" si="98"/>
        <v>12000</v>
      </c>
      <c r="V1596" s="5">
        <f t="shared" si="99"/>
        <v>12000</v>
      </c>
      <c r="W1596" s="5">
        <v>4000</v>
      </c>
      <c r="X1596" t="s">
        <v>953</v>
      </c>
    </row>
    <row r="1597" spans="1:24" x14ac:dyDescent="0.2">
      <c r="A1597" t="s">
        <v>0</v>
      </c>
      <c r="B1597" t="s">
        <v>1</v>
      </c>
      <c r="C1597" t="s">
        <v>247</v>
      </c>
      <c r="D1597" t="s">
        <v>248</v>
      </c>
      <c r="E1597" t="s">
        <v>249</v>
      </c>
      <c r="F1597" t="s">
        <v>950</v>
      </c>
      <c r="G1597" t="s">
        <v>951</v>
      </c>
      <c r="H1597" t="s">
        <v>282</v>
      </c>
      <c r="I1597" t="s">
        <v>952</v>
      </c>
      <c r="J1597" t="s">
        <v>121</v>
      </c>
      <c r="K1597" t="s">
        <v>161</v>
      </c>
      <c r="L1597" t="s">
        <v>11</v>
      </c>
      <c r="M1597" s="5">
        <v>186317</v>
      </c>
      <c r="N1597" s="5">
        <v>-96092.75</v>
      </c>
      <c r="O1597" s="5">
        <f t="shared" si="96"/>
        <v>90224.25</v>
      </c>
      <c r="P1597" s="5">
        <v>-16079.25</v>
      </c>
      <c r="Q1597" s="5">
        <f t="shared" si="97"/>
        <v>74145</v>
      </c>
      <c r="R1597" s="5">
        <v>0</v>
      </c>
      <c r="S1597" s="5">
        <v>0</v>
      </c>
      <c r="T1597" s="5">
        <v>0</v>
      </c>
      <c r="U1597" s="5">
        <f t="shared" si="98"/>
        <v>90224.25</v>
      </c>
      <c r="V1597" s="5">
        <f t="shared" si="99"/>
        <v>90224.25</v>
      </c>
      <c r="W1597" s="5">
        <v>74145</v>
      </c>
      <c r="X1597" t="s">
        <v>947</v>
      </c>
    </row>
    <row r="1598" spans="1:24" x14ac:dyDescent="0.2">
      <c r="A1598" t="s">
        <v>0</v>
      </c>
      <c r="B1598" t="s">
        <v>1</v>
      </c>
      <c r="C1598" t="s">
        <v>247</v>
      </c>
      <c r="D1598" t="s">
        <v>248</v>
      </c>
      <c r="E1598" t="s">
        <v>249</v>
      </c>
      <c r="F1598" t="s">
        <v>950</v>
      </c>
      <c r="G1598" t="s">
        <v>951</v>
      </c>
      <c r="H1598" t="s">
        <v>282</v>
      </c>
      <c r="I1598" t="s">
        <v>952</v>
      </c>
      <c r="J1598" t="s">
        <v>121</v>
      </c>
      <c r="K1598" t="s">
        <v>351</v>
      </c>
      <c r="L1598" t="s">
        <v>11</v>
      </c>
      <c r="M1598" s="5">
        <v>100000</v>
      </c>
      <c r="N1598" s="5">
        <v>-3000</v>
      </c>
      <c r="O1598" s="5">
        <f t="shared" si="96"/>
        <v>97000</v>
      </c>
      <c r="P1598" s="5">
        <v>-97000</v>
      </c>
      <c r="Q1598" s="5">
        <f t="shared" si="97"/>
        <v>0</v>
      </c>
      <c r="R1598" s="5">
        <v>0</v>
      </c>
      <c r="S1598" s="5">
        <v>0</v>
      </c>
      <c r="T1598" s="5">
        <v>0</v>
      </c>
      <c r="U1598" s="5">
        <f t="shared" si="98"/>
        <v>97000</v>
      </c>
      <c r="V1598" s="5">
        <f t="shared" si="99"/>
        <v>97000</v>
      </c>
      <c r="W1598" s="5">
        <v>0</v>
      </c>
      <c r="X1598" t="s">
        <v>933</v>
      </c>
    </row>
    <row r="1599" spans="1:24" x14ac:dyDescent="0.2">
      <c r="A1599" t="s">
        <v>0</v>
      </c>
      <c r="B1599" t="s">
        <v>1</v>
      </c>
      <c r="C1599" t="s">
        <v>247</v>
      </c>
      <c r="D1599" t="s">
        <v>248</v>
      </c>
      <c r="E1599" t="s">
        <v>249</v>
      </c>
      <c r="F1599" t="s">
        <v>950</v>
      </c>
      <c r="G1599" t="s">
        <v>951</v>
      </c>
      <c r="H1599" t="s">
        <v>282</v>
      </c>
      <c r="I1599" t="s">
        <v>952</v>
      </c>
      <c r="J1599" t="s">
        <v>121</v>
      </c>
      <c r="K1599" t="s">
        <v>288</v>
      </c>
      <c r="L1599" t="s">
        <v>11</v>
      </c>
      <c r="M1599" s="5">
        <v>0</v>
      </c>
      <c r="N1599" s="5">
        <v>7840</v>
      </c>
      <c r="O1599" s="5">
        <f t="shared" si="96"/>
        <v>7840</v>
      </c>
      <c r="P1599" s="5">
        <v>0</v>
      </c>
      <c r="Q1599" s="5">
        <f t="shared" si="97"/>
        <v>7840</v>
      </c>
      <c r="R1599" s="5">
        <v>0</v>
      </c>
      <c r="S1599" s="5">
        <v>5880</v>
      </c>
      <c r="T1599" s="5">
        <v>224</v>
      </c>
      <c r="U1599" s="5">
        <f t="shared" si="98"/>
        <v>1960</v>
      </c>
      <c r="V1599" s="5">
        <f t="shared" si="99"/>
        <v>7616</v>
      </c>
      <c r="W1599" s="5">
        <v>1960</v>
      </c>
      <c r="X1599" t="s">
        <v>289</v>
      </c>
    </row>
    <row r="1600" spans="1:24" x14ac:dyDescent="0.2">
      <c r="A1600" t="s">
        <v>0</v>
      </c>
      <c r="B1600" t="s">
        <v>1</v>
      </c>
      <c r="C1600" t="s">
        <v>247</v>
      </c>
      <c r="D1600" t="s">
        <v>248</v>
      </c>
      <c r="E1600" t="s">
        <v>249</v>
      </c>
      <c r="F1600" t="s">
        <v>950</v>
      </c>
      <c r="G1600" t="s">
        <v>951</v>
      </c>
      <c r="H1600" t="s">
        <v>282</v>
      </c>
      <c r="I1600" t="s">
        <v>952</v>
      </c>
      <c r="J1600" t="s">
        <v>121</v>
      </c>
      <c r="K1600" t="s">
        <v>175</v>
      </c>
      <c r="L1600" t="s">
        <v>11</v>
      </c>
      <c r="M1600" s="5">
        <v>10000</v>
      </c>
      <c r="N1600" s="5">
        <v>-10000</v>
      </c>
      <c r="O1600" s="5">
        <f t="shared" si="96"/>
        <v>0</v>
      </c>
      <c r="P1600" s="5">
        <v>0</v>
      </c>
      <c r="Q1600" s="5">
        <f t="shared" si="97"/>
        <v>0</v>
      </c>
      <c r="R1600" s="5">
        <v>0</v>
      </c>
      <c r="S1600" s="5">
        <v>0</v>
      </c>
      <c r="T1600" s="5">
        <v>0</v>
      </c>
      <c r="U1600" s="5">
        <f t="shared" si="98"/>
        <v>0</v>
      </c>
      <c r="V1600" s="5">
        <f t="shared" si="99"/>
        <v>0</v>
      </c>
      <c r="W1600" s="5">
        <v>0</v>
      </c>
      <c r="X1600" t="s">
        <v>954</v>
      </c>
    </row>
    <row r="1601" spans="1:24" x14ac:dyDescent="0.2">
      <c r="A1601" t="s">
        <v>0</v>
      </c>
      <c r="B1601" t="s">
        <v>1</v>
      </c>
      <c r="C1601" t="s">
        <v>247</v>
      </c>
      <c r="D1601" t="s">
        <v>248</v>
      </c>
      <c r="E1601" t="s">
        <v>249</v>
      </c>
      <c r="F1601" t="s">
        <v>950</v>
      </c>
      <c r="G1601" t="s">
        <v>951</v>
      </c>
      <c r="H1601" t="s">
        <v>282</v>
      </c>
      <c r="I1601" t="s">
        <v>952</v>
      </c>
      <c r="J1601" t="s">
        <v>121</v>
      </c>
      <c r="K1601" t="s">
        <v>342</v>
      </c>
      <c r="L1601" t="s">
        <v>11</v>
      </c>
      <c r="M1601" s="5">
        <v>154000</v>
      </c>
      <c r="N1601" s="5">
        <v>-154000</v>
      </c>
      <c r="O1601" s="5">
        <f t="shared" si="96"/>
        <v>0</v>
      </c>
      <c r="P1601" s="5">
        <v>0</v>
      </c>
      <c r="Q1601" s="5">
        <f t="shared" si="97"/>
        <v>0</v>
      </c>
      <c r="R1601" s="5">
        <v>0</v>
      </c>
      <c r="S1601" s="5">
        <v>0</v>
      </c>
      <c r="T1601" s="5">
        <v>0</v>
      </c>
      <c r="U1601" s="5">
        <f t="shared" si="98"/>
        <v>0</v>
      </c>
      <c r="V1601" s="5">
        <f t="shared" si="99"/>
        <v>0</v>
      </c>
      <c r="W1601" s="5">
        <v>0</v>
      </c>
      <c r="X1601" t="s">
        <v>955</v>
      </c>
    </row>
    <row r="1602" spans="1:24" x14ac:dyDescent="0.2">
      <c r="A1602" t="s">
        <v>0</v>
      </c>
      <c r="B1602" t="s">
        <v>1</v>
      </c>
      <c r="C1602" t="s">
        <v>247</v>
      </c>
      <c r="D1602" t="s">
        <v>248</v>
      </c>
      <c r="E1602" t="s">
        <v>249</v>
      </c>
      <c r="F1602" t="s">
        <v>950</v>
      </c>
      <c r="G1602" t="s">
        <v>951</v>
      </c>
      <c r="H1602" t="s">
        <v>282</v>
      </c>
      <c r="I1602" t="s">
        <v>952</v>
      </c>
      <c r="J1602" t="s">
        <v>231</v>
      </c>
      <c r="K1602" t="s">
        <v>236</v>
      </c>
      <c r="L1602" t="s">
        <v>11</v>
      </c>
      <c r="M1602" s="5">
        <v>0</v>
      </c>
      <c r="N1602" s="5">
        <v>177322.17</v>
      </c>
      <c r="O1602" s="5">
        <f t="shared" si="96"/>
        <v>177322.17</v>
      </c>
      <c r="P1602" s="5">
        <v>-177322.17</v>
      </c>
      <c r="Q1602" s="5">
        <f t="shared" si="97"/>
        <v>0</v>
      </c>
      <c r="R1602" s="5">
        <v>0</v>
      </c>
      <c r="S1602" s="5">
        <v>0</v>
      </c>
      <c r="T1602" s="5">
        <v>0</v>
      </c>
      <c r="U1602" s="5">
        <f t="shared" si="98"/>
        <v>177322.17</v>
      </c>
      <c r="V1602" s="5">
        <f t="shared" si="99"/>
        <v>177322.17</v>
      </c>
      <c r="W1602" s="5">
        <v>0</v>
      </c>
      <c r="X1602" t="s">
        <v>956</v>
      </c>
    </row>
    <row r="1603" spans="1:24" x14ac:dyDescent="0.2">
      <c r="A1603" t="s">
        <v>0</v>
      </c>
      <c r="B1603" t="s">
        <v>1</v>
      </c>
      <c r="C1603" t="s">
        <v>247</v>
      </c>
      <c r="D1603" t="s">
        <v>248</v>
      </c>
      <c r="E1603" t="s">
        <v>249</v>
      </c>
      <c r="F1603" t="s">
        <v>950</v>
      </c>
      <c r="G1603" t="s">
        <v>951</v>
      </c>
      <c r="H1603" t="s">
        <v>282</v>
      </c>
      <c r="I1603" t="s">
        <v>952</v>
      </c>
      <c r="J1603" t="s">
        <v>231</v>
      </c>
      <c r="K1603" t="s">
        <v>232</v>
      </c>
      <c r="L1603" t="s">
        <v>11</v>
      </c>
      <c r="M1603" s="5">
        <v>0</v>
      </c>
      <c r="N1603" s="5">
        <v>35333.019999999997</v>
      </c>
      <c r="O1603" s="5">
        <f t="shared" ref="O1603:O1666" si="100">+M1603+N1603</f>
        <v>35333.019999999997</v>
      </c>
      <c r="P1603" s="5">
        <v>-35333.019999999997</v>
      </c>
      <c r="Q1603" s="5">
        <f t="shared" ref="Q1603:Q1666" si="101">+O1603+P1603</f>
        <v>0</v>
      </c>
      <c r="R1603" s="5">
        <v>0</v>
      </c>
      <c r="S1603" s="5">
        <v>0</v>
      </c>
      <c r="T1603" s="5">
        <v>0</v>
      </c>
      <c r="U1603" s="5">
        <f t="shared" ref="U1603:U1666" si="102">+O1603-S1603</f>
        <v>35333.019999999997</v>
      </c>
      <c r="V1603" s="5">
        <f t="shared" ref="V1603:V1666" si="103">+O1603-T1603</f>
        <v>35333.019999999997</v>
      </c>
      <c r="W1603" s="5">
        <v>0</v>
      </c>
      <c r="X1603" t="s">
        <v>936</v>
      </c>
    </row>
    <row r="1604" spans="1:24" x14ac:dyDescent="0.2">
      <c r="A1604" t="s">
        <v>0</v>
      </c>
      <c r="B1604" t="s">
        <v>1</v>
      </c>
      <c r="C1604" t="s">
        <v>247</v>
      </c>
      <c r="D1604" t="s">
        <v>248</v>
      </c>
      <c r="E1604" t="s">
        <v>249</v>
      </c>
      <c r="F1604" t="s">
        <v>950</v>
      </c>
      <c r="G1604" t="s">
        <v>951</v>
      </c>
      <c r="H1604" t="s">
        <v>282</v>
      </c>
      <c r="I1604" t="s">
        <v>952</v>
      </c>
      <c r="J1604" t="s">
        <v>231</v>
      </c>
      <c r="K1604" t="s">
        <v>234</v>
      </c>
      <c r="L1604" t="s">
        <v>11</v>
      </c>
      <c r="M1604" s="5">
        <v>30000</v>
      </c>
      <c r="N1604" s="5">
        <v>50597.56</v>
      </c>
      <c r="O1604" s="5">
        <f t="shared" si="100"/>
        <v>80597.56</v>
      </c>
      <c r="P1604" s="5">
        <v>0</v>
      </c>
      <c r="Q1604" s="5">
        <f t="shared" si="101"/>
        <v>80597.56</v>
      </c>
      <c r="R1604" s="5">
        <v>0</v>
      </c>
      <c r="S1604" s="5">
        <v>0</v>
      </c>
      <c r="T1604" s="5">
        <v>0</v>
      </c>
      <c r="U1604" s="5">
        <f t="shared" si="102"/>
        <v>80597.56</v>
      </c>
      <c r="V1604" s="5">
        <f t="shared" si="103"/>
        <v>80597.56</v>
      </c>
      <c r="W1604" s="5">
        <v>80597.56</v>
      </c>
      <c r="X1604" t="s">
        <v>957</v>
      </c>
    </row>
    <row r="1605" spans="1:24" x14ac:dyDescent="0.2">
      <c r="A1605" t="s">
        <v>0</v>
      </c>
      <c r="B1605" t="s">
        <v>1</v>
      </c>
      <c r="C1605" t="s">
        <v>247</v>
      </c>
      <c r="D1605" t="s">
        <v>248</v>
      </c>
      <c r="E1605" t="s">
        <v>249</v>
      </c>
      <c r="F1605" t="s">
        <v>958</v>
      </c>
      <c r="G1605" t="s">
        <v>959</v>
      </c>
      <c r="H1605" t="s">
        <v>282</v>
      </c>
      <c r="I1605" t="s">
        <v>960</v>
      </c>
      <c r="J1605" t="s">
        <v>121</v>
      </c>
      <c r="K1605" t="s">
        <v>357</v>
      </c>
      <c r="L1605" t="s">
        <v>11</v>
      </c>
      <c r="M1605" s="5">
        <v>43200</v>
      </c>
      <c r="N1605" s="5">
        <v>64800.01</v>
      </c>
      <c r="O1605" s="5">
        <f t="shared" si="100"/>
        <v>108000.01000000001</v>
      </c>
      <c r="P1605" s="5">
        <v>0</v>
      </c>
      <c r="Q1605" s="5">
        <f t="shared" si="101"/>
        <v>108000.01000000001</v>
      </c>
      <c r="R1605" s="5">
        <v>0</v>
      </c>
      <c r="S1605" s="5">
        <v>0</v>
      </c>
      <c r="T1605" s="5">
        <v>0</v>
      </c>
      <c r="U1605" s="5">
        <f t="shared" si="102"/>
        <v>108000.01000000001</v>
      </c>
      <c r="V1605" s="5">
        <f t="shared" si="103"/>
        <v>108000.01000000001</v>
      </c>
      <c r="W1605" s="5">
        <v>108000.01</v>
      </c>
      <c r="X1605" t="s">
        <v>961</v>
      </c>
    </row>
    <row r="1606" spans="1:24" x14ac:dyDescent="0.2">
      <c r="A1606" t="s">
        <v>0</v>
      </c>
      <c r="B1606" t="s">
        <v>1</v>
      </c>
      <c r="C1606" t="s">
        <v>247</v>
      </c>
      <c r="D1606" t="s">
        <v>248</v>
      </c>
      <c r="E1606" t="s">
        <v>249</v>
      </c>
      <c r="F1606" t="s">
        <v>958</v>
      </c>
      <c r="G1606" t="s">
        <v>959</v>
      </c>
      <c r="H1606" t="s">
        <v>282</v>
      </c>
      <c r="I1606" t="s">
        <v>960</v>
      </c>
      <c r="J1606" t="s">
        <v>121</v>
      </c>
      <c r="K1606" t="s">
        <v>161</v>
      </c>
      <c r="L1606" t="s">
        <v>11</v>
      </c>
      <c r="M1606" s="5">
        <v>50000</v>
      </c>
      <c r="N1606" s="5">
        <v>196360</v>
      </c>
      <c r="O1606" s="5">
        <f t="shared" si="100"/>
        <v>246360</v>
      </c>
      <c r="P1606" s="5">
        <v>-246360</v>
      </c>
      <c r="Q1606" s="5">
        <f t="shared" si="101"/>
        <v>0</v>
      </c>
      <c r="R1606" s="5">
        <v>0</v>
      </c>
      <c r="S1606" s="5">
        <v>0</v>
      </c>
      <c r="T1606" s="5">
        <v>0</v>
      </c>
      <c r="U1606" s="5">
        <f t="shared" si="102"/>
        <v>246360</v>
      </c>
      <c r="V1606" s="5">
        <f t="shared" si="103"/>
        <v>246360</v>
      </c>
      <c r="W1606" s="5">
        <v>0</v>
      </c>
      <c r="X1606" t="s">
        <v>947</v>
      </c>
    </row>
    <row r="1607" spans="1:24" x14ac:dyDescent="0.2">
      <c r="A1607" t="s">
        <v>0</v>
      </c>
      <c r="B1607" t="s">
        <v>1</v>
      </c>
      <c r="C1607" t="s">
        <v>247</v>
      </c>
      <c r="D1607" t="s">
        <v>248</v>
      </c>
      <c r="E1607" t="s">
        <v>249</v>
      </c>
      <c r="F1607" t="s">
        <v>958</v>
      </c>
      <c r="G1607" t="s">
        <v>959</v>
      </c>
      <c r="H1607" t="s">
        <v>282</v>
      </c>
      <c r="I1607" t="s">
        <v>960</v>
      </c>
      <c r="J1607" t="s">
        <v>121</v>
      </c>
      <c r="K1607" t="s">
        <v>288</v>
      </c>
      <c r="L1607" t="s">
        <v>11</v>
      </c>
      <c r="M1607" s="5">
        <v>0</v>
      </c>
      <c r="N1607" s="5">
        <v>65000</v>
      </c>
      <c r="O1607" s="5">
        <f t="shared" si="100"/>
        <v>65000</v>
      </c>
      <c r="P1607" s="5">
        <v>-65000</v>
      </c>
      <c r="Q1607" s="5">
        <f t="shared" si="101"/>
        <v>0</v>
      </c>
      <c r="R1607" s="5">
        <v>0</v>
      </c>
      <c r="S1607" s="5">
        <v>0</v>
      </c>
      <c r="T1607" s="5">
        <v>0</v>
      </c>
      <c r="U1607" s="5">
        <f t="shared" si="102"/>
        <v>65000</v>
      </c>
      <c r="V1607" s="5">
        <f t="shared" si="103"/>
        <v>65000</v>
      </c>
      <c r="W1607" s="5">
        <v>0</v>
      </c>
      <c r="X1607" t="s">
        <v>289</v>
      </c>
    </row>
    <row r="1608" spans="1:24" x14ac:dyDescent="0.2">
      <c r="A1608" t="s">
        <v>0</v>
      </c>
      <c r="B1608" t="s">
        <v>1</v>
      </c>
      <c r="C1608" t="s">
        <v>247</v>
      </c>
      <c r="D1608" t="s">
        <v>248</v>
      </c>
      <c r="E1608" t="s">
        <v>249</v>
      </c>
      <c r="F1608" t="s">
        <v>958</v>
      </c>
      <c r="G1608" t="s">
        <v>959</v>
      </c>
      <c r="H1608" t="s">
        <v>282</v>
      </c>
      <c r="I1608" t="s">
        <v>960</v>
      </c>
      <c r="J1608" t="s">
        <v>121</v>
      </c>
      <c r="K1608" t="s">
        <v>473</v>
      </c>
      <c r="L1608" t="s">
        <v>11</v>
      </c>
      <c r="M1608" s="5">
        <v>545000</v>
      </c>
      <c r="N1608" s="5">
        <v>31794.78</v>
      </c>
      <c r="O1608" s="5">
        <f t="shared" si="100"/>
        <v>576794.78</v>
      </c>
      <c r="P1608" s="5">
        <v>-576794.78</v>
      </c>
      <c r="Q1608" s="5">
        <f t="shared" si="101"/>
        <v>0</v>
      </c>
      <c r="R1608" s="5">
        <v>0</v>
      </c>
      <c r="S1608" s="5">
        <v>0</v>
      </c>
      <c r="T1608" s="5">
        <v>0</v>
      </c>
      <c r="U1608" s="5">
        <f t="shared" si="102"/>
        <v>576794.78</v>
      </c>
      <c r="V1608" s="5">
        <f t="shared" si="103"/>
        <v>576794.78</v>
      </c>
      <c r="W1608" s="5">
        <v>0</v>
      </c>
      <c r="X1608" t="s">
        <v>962</v>
      </c>
    </row>
    <row r="1609" spans="1:24" x14ac:dyDescent="0.2">
      <c r="A1609" t="s">
        <v>0</v>
      </c>
      <c r="B1609" t="s">
        <v>1</v>
      </c>
      <c r="C1609" t="s">
        <v>247</v>
      </c>
      <c r="D1609" t="s">
        <v>248</v>
      </c>
      <c r="E1609" t="s">
        <v>249</v>
      </c>
      <c r="F1609" t="s">
        <v>958</v>
      </c>
      <c r="G1609" t="s">
        <v>959</v>
      </c>
      <c r="H1609" t="s">
        <v>282</v>
      </c>
      <c r="I1609" t="s">
        <v>960</v>
      </c>
      <c r="J1609" t="s">
        <v>121</v>
      </c>
      <c r="K1609" t="s">
        <v>359</v>
      </c>
      <c r="L1609" t="s">
        <v>11</v>
      </c>
      <c r="M1609" s="5">
        <v>300000</v>
      </c>
      <c r="N1609" s="5">
        <v>44677.85</v>
      </c>
      <c r="O1609" s="5">
        <f t="shared" si="100"/>
        <v>344677.85</v>
      </c>
      <c r="P1609" s="5">
        <v>-118623.21</v>
      </c>
      <c r="Q1609" s="5">
        <f t="shared" si="101"/>
        <v>226054.63999999996</v>
      </c>
      <c r="R1609" s="5">
        <v>125400.8</v>
      </c>
      <c r="S1609" s="5">
        <v>100653.84</v>
      </c>
      <c r="T1609" s="5">
        <v>0</v>
      </c>
      <c r="U1609" s="5">
        <f t="shared" si="102"/>
        <v>244024.00999999998</v>
      </c>
      <c r="V1609" s="5">
        <f t="shared" si="103"/>
        <v>344677.85</v>
      </c>
      <c r="W1609" s="5">
        <v>0</v>
      </c>
      <c r="X1609" t="s">
        <v>963</v>
      </c>
    </row>
    <row r="1610" spans="1:24" x14ac:dyDescent="0.2">
      <c r="A1610" t="s">
        <v>0</v>
      </c>
      <c r="B1610" t="s">
        <v>1</v>
      </c>
      <c r="C1610" t="s">
        <v>247</v>
      </c>
      <c r="D1610" t="s">
        <v>248</v>
      </c>
      <c r="E1610" t="s">
        <v>249</v>
      </c>
      <c r="F1610" t="s">
        <v>958</v>
      </c>
      <c r="G1610" t="s">
        <v>959</v>
      </c>
      <c r="H1610" t="s">
        <v>282</v>
      </c>
      <c r="I1610" t="s">
        <v>964</v>
      </c>
      <c r="J1610" t="s">
        <v>121</v>
      </c>
      <c r="K1610" t="s">
        <v>357</v>
      </c>
      <c r="L1610" t="s">
        <v>11</v>
      </c>
      <c r="M1610" s="5">
        <v>1138288.02</v>
      </c>
      <c r="N1610" s="5">
        <v>0</v>
      </c>
      <c r="O1610" s="5">
        <f t="shared" si="100"/>
        <v>1138288.02</v>
      </c>
      <c r="P1610" s="5">
        <v>-303383.55</v>
      </c>
      <c r="Q1610" s="5">
        <f t="shared" si="101"/>
        <v>834904.47</v>
      </c>
      <c r="R1610" s="5">
        <v>13838.83</v>
      </c>
      <c r="S1610" s="5">
        <v>813693.16</v>
      </c>
      <c r="T1610" s="5">
        <v>468899.87</v>
      </c>
      <c r="U1610" s="5">
        <f t="shared" si="102"/>
        <v>324594.86</v>
      </c>
      <c r="V1610" s="5">
        <f t="shared" si="103"/>
        <v>669388.15</v>
      </c>
      <c r="W1610" s="5">
        <v>7372.48</v>
      </c>
      <c r="X1610" t="s">
        <v>961</v>
      </c>
    </row>
    <row r="1611" spans="1:24" x14ac:dyDescent="0.2">
      <c r="A1611" t="s">
        <v>0</v>
      </c>
      <c r="B1611" t="s">
        <v>1</v>
      </c>
      <c r="C1611" t="s">
        <v>247</v>
      </c>
      <c r="D1611" t="s">
        <v>248</v>
      </c>
      <c r="E1611" t="s">
        <v>249</v>
      </c>
      <c r="F1611" t="s">
        <v>958</v>
      </c>
      <c r="G1611" t="s">
        <v>959</v>
      </c>
      <c r="H1611" t="s">
        <v>282</v>
      </c>
      <c r="I1611" t="s">
        <v>964</v>
      </c>
      <c r="J1611" t="s">
        <v>121</v>
      </c>
      <c r="K1611" t="s">
        <v>161</v>
      </c>
      <c r="L1611" t="s">
        <v>11</v>
      </c>
      <c r="M1611" s="5">
        <v>112000</v>
      </c>
      <c r="N1611" s="5">
        <v>-39264.959999999999</v>
      </c>
      <c r="O1611" s="5">
        <f t="shared" si="100"/>
        <v>72735.040000000008</v>
      </c>
      <c r="P1611" s="5">
        <v>0</v>
      </c>
      <c r="Q1611" s="5">
        <f t="shared" si="101"/>
        <v>72735.040000000008</v>
      </c>
      <c r="R1611" s="5">
        <v>0</v>
      </c>
      <c r="S1611" s="5">
        <v>72735.039999999994</v>
      </c>
      <c r="T1611" s="5">
        <v>0</v>
      </c>
      <c r="U1611" s="5">
        <f t="shared" si="102"/>
        <v>0</v>
      </c>
      <c r="V1611" s="5">
        <f t="shared" si="103"/>
        <v>72735.040000000008</v>
      </c>
      <c r="W1611" s="5">
        <v>0</v>
      </c>
      <c r="X1611" t="s">
        <v>947</v>
      </c>
    </row>
    <row r="1612" spans="1:24" x14ac:dyDescent="0.2">
      <c r="A1612" t="s">
        <v>0</v>
      </c>
      <c r="B1612" t="s">
        <v>1</v>
      </c>
      <c r="C1612" t="s">
        <v>247</v>
      </c>
      <c r="D1612" t="s">
        <v>248</v>
      </c>
      <c r="E1612" t="s">
        <v>249</v>
      </c>
      <c r="F1612" t="s">
        <v>958</v>
      </c>
      <c r="G1612" t="s">
        <v>959</v>
      </c>
      <c r="H1612" t="s">
        <v>282</v>
      </c>
      <c r="I1612" t="s">
        <v>964</v>
      </c>
      <c r="J1612" t="s">
        <v>121</v>
      </c>
      <c r="K1612" t="s">
        <v>859</v>
      </c>
      <c r="L1612" t="s">
        <v>11</v>
      </c>
      <c r="M1612" s="5">
        <v>12600</v>
      </c>
      <c r="N1612" s="5">
        <v>-12600</v>
      </c>
      <c r="O1612" s="5">
        <f t="shared" si="100"/>
        <v>0</v>
      </c>
      <c r="P1612" s="5">
        <v>0</v>
      </c>
      <c r="Q1612" s="5">
        <f t="shared" si="101"/>
        <v>0</v>
      </c>
      <c r="R1612" s="5">
        <v>0</v>
      </c>
      <c r="S1612" s="5">
        <v>0</v>
      </c>
      <c r="T1612" s="5">
        <v>0</v>
      </c>
      <c r="U1612" s="5">
        <f t="shared" si="102"/>
        <v>0</v>
      </c>
      <c r="V1612" s="5">
        <f t="shared" si="103"/>
        <v>0</v>
      </c>
      <c r="W1612" s="5">
        <v>0</v>
      </c>
      <c r="X1612" t="s">
        <v>965</v>
      </c>
    </row>
    <row r="1613" spans="1:24" x14ac:dyDescent="0.2">
      <c r="A1613" t="s">
        <v>0</v>
      </c>
      <c r="B1613" t="s">
        <v>1</v>
      </c>
      <c r="C1613" t="s">
        <v>247</v>
      </c>
      <c r="D1613" t="s">
        <v>248</v>
      </c>
      <c r="E1613" t="s">
        <v>249</v>
      </c>
      <c r="F1613" t="s">
        <v>958</v>
      </c>
      <c r="G1613" t="s">
        <v>959</v>
      </c>
      <c r="H1613" t="s">
        <v>282</v>
      </c>
      <c r="I1613" t="s">
        <v>964</v>
      </c>
      <c r="J1613" t="s">
        <v>121</v>
      </c>
      <c r="K1613" t="s">
        <v>288</v>
      </c>
      <c r="L1613" t="s">
        <v>11</v>
      </c>
      <c r="M1613" s="5">
        <v>25088</v>
      </c>
      <c r="N1613" s="5">
        <v>-10976</v>
      </c>
      <c r="O1613" s="5">
        <f t="shared" si="100"/>
        <v>14112</v>
      </c>
      <c r="P1613" s="5">
        <v>0</v>
      </c>
      <c r="Q1613" s="5">
        <f t="shared" si="101"/>
        <v>14112</v>
      </c>
      <c r="R1613" s="5">
        <v>14112</v>
      </c>
      <c r="S1613" s="5">
        <v>0</v>
      </c>
      <c r="T1613" s="5">
        <v>0</v>
      </c>
      <c r="U1613" s="5">
        <f t="shared" si="102"/>
        <v>14112</v>
      </c>
      <c r="V1613" s="5">
        <f t="shared" si="103"/>
        <v>14112</v>
      </c>
      <c r="W1613" s="5">
        <v>0</v>
      </c>
      <c r="X1613" t="s">
        <v>289</v>
      </c>
    </row>
    <row r="1614" spans="1:24" x14ac:dyDescent="0.2">
      <c r="A1614" t="s">
        <v>0</v>
      </c>
      <c r="B1614" t="s">
        <v>1</v>
      </c>
      <c r="C1614" t="s">
        <v>247</v>
      </c>
      <c r="D1614" t="s">
        <v>248</v>
      </c>
      <c r="E1614" t="s">
        <v>249</v>
      </c>
      <c r="F1614" t="s">
        <v>958</v>
      </c>
      <c r="G1614" t="s">
        <v>959</v>
      </c>
      <c r="H1614" t="s">
        <v>282</v>
      </c>
      <c r="I1614" t="s">
        <v>964</v>
      </c>
      <c r="J1614" t="s">
        <v>121</v>
      </c>
      <c r="K1614" t="s">
        <v>473</v>
      </c>
      <c r="L1614" t="s">
        <v>11</v>
      </c>
      <c r="M1614" s="5">
        <v>512008.35</v>
      </c>
      <c r="N1614" s="5">
        <v>382362.23</v>
      </c>
      <c r="O1614" s="5">
        <f t="shared" si="100"/>
        <v>894370.58</v>
      </c>
      <c r="P1614" s="5">
        <v>-176837.38</v>
      </c>
      <c r="Q1614" s="5">
        <f t="shared" si="101"/>
        <v>717533.2</v>
      </c>
      <c r="R1614" s="5">
        <v>327624.45</v>
      </c>
      <c r="S1614" s="5">
        <v>389908.74</v>
      </c>
      <c r="T1614" s="5">
        <v>14145.6</v>
      </c>
      <c r="U1614" s="5">
        <f t="shared" si="102"/>
        <v>504461.83999999997</v>
      </c>
      <c r="V1614" s="5">
        <f t="shared" si="103"/>
        <v>880224.98</v>
      </c>
      <c r="W1614" s="5">
        <v>0.01</v>
      </c>
      <c r="X1614" t="s">
        <v>962</v>
      </c>
    </row>
    <row r="1615" spans="1:24" x14ac:dyDescent="0.2">
      <c r="A1615" t="s">
        <v>0</v>
      </c>
      <c r="B1615" t="s">
        <v>1</v>
      </c>
      <c r="C1615" t="s">
        <v>247</v>
      </c>
      <c r="D1615" t="s">
        <v>248</v>
      </c>
      <c r="E1615" t="s">
        <v>249</v>
      </c>
      <c r="F1615" t="s">
        <v>958</v>
      </c>
      <c r="G1615" t="s">
        <v>959</v>
      </c>
      <c r="H1615" t="s">
        <v>282</v>
      </c>
      <c r="I1615" t="s">
        <v>964</v>
      </c>
      <c r="J1615" t="s">
        <v>121</v>
      </c>
      <c r="K1615" t="s">
        <v>359</v>
      </c>
      <c r="L1615" t="s">
        <v>11</v>
      </c>
      <c r="M1615" s="5">
        <v>725470.62</v>
      </c>
      <c r="N1615" s="5">
        <v>-65962.97</v>
      </c>
      <c r="O1615" s="5">
        <f t="shared" si="100"/>
        <v>659507.65</v>
      </c>
      <c r="P1615" s="5">
        <v>-119562.73</v>
      </c>
      <c r="Q1615" s="5">
        <f t="shared" si="101"/>
        <v>539944.92000000004</v>
      </c>
      <c r="R1615" s="5">
        <v>251139.48</v>
      </c>
      <c r="S1615" s="5">
        <v>271704.2</v>
      </c>
      <c r="T1615" s="5">
        <v>232681.52</v>
      </c>
      <c r="U1615" s="5">
        <f t="shared" si="102"/>
        <v>387803.45</v>
      </c>
      <c r="V1615" s="5">
        <f t="shared" si="103"/>
        <v>426826.13</v>
      </c>
      <c r="W1615" s="5">
        <v>17101.240000000002</v>
      </c>
      <c r="X1615" t="s">
        <v>963</v>
      </c>
    </row>
    <row r="1616" spans="1:24" x14ac:dyDescent="0.2">
      <c r="A1616" t="s">
        <v>0</v>
      </c>
      <c r="B1616" t="s">
        <v>1</v>
      </c>
      <c r="C1616" t="s">
        <v>247</v>
      </c>
      <c r="D1616" t="s">
        <v>248</v>
      </c>
      <c r="E1616" t="s">
        <v>249</v>
      </c>
      <c r="F1616" t="s">
        <v>958</v>
      </c>
      <c r="G1616" t="s">
        <v>959</v>
      </c>
      <c r="H1616" t="s">
        <v>282</v>
      </c>
      <c r="I1616" t="s">
        <v>964</v>
      </c>
      <c r="J1616" t="s">
        <v>121</v>
      </c>
      <c r="K1616" t="s">
        <v>130</v>
      </c>
      <c r="L1616" t="s">
        <v>11</v>
      </c>
      <c r="M1616" s="5">
        <v>42086.28</v>
      </c>
      <c r="N1616" s="5">
        <v>-42086.28</v>
      </c>
      <c r="O1616" s="5">
        <f t="shared" si="100"/>
        <v>0</v>
      </c>
      <c r="P1616" s="5">
        <v>0</v>
      </c>
      <c r="Q1616" s="5">
        <f t="shared" si="101"/>
        <v>0</v>
      </c>
      <c r="R1616" s="5">
        <v>0</v>
      </c>
      <c r="S1616" s="5">
        <v>0</v>
      </c>
      <c r="T1616" s="5">
        <v>0</v>
      </c>
      <c r="U1616" s="5">
        <f t="shared" si="102"/>
        <v>0</v>
      </c>
      <c r="V1616" s="5">
        <f t="shared" si="103"/>
        <v>0</v>
      </c>
      <c r="W1616" s="5">
        <v>0</v>
      </c>
      <c r="X1616" t="s">
        <v>966</v>
      </c>
    </row>
    <row r="1617" spans="1:24" x14ac:dyDescent="0.2">
      <c r="A1617" t="s">
        <v>0</v>
      </c>
      <c r="B1617" t="s">
        <v>1</v>
      </c>
      <c r="C1617" t="s">
        <v>247</v>
      </c>
      <c r="D1617" t="s">
        <v>248</v>
      </c>
      <c r="E1617" t="s">
        <v>249</v>
      </c>
      <c r="F1617" t="s">
        <v>958</v>
      </c>
      <c r="G1617" t="s">
        <v>959</v>
      </c>
      <c r="H1617" t="s">
        <v>282</v>
      </c>
      <c r="I1617" t="s">
        <v>964</v>
      </c>
      <c r="J1617" t="s">
        <v>121</v>
      </c>
      <c r="K1617" t="s">
        <v>175</v>
      </c>
      <c r="L1617" t="s">
        <v>11</v>
      </c>
      <c r="M1617" s="5">
        <v>0</v>
      </c>
      <c r="N1617" s="5">
        <v>10000</v>
      </c>
      <c r="O1617" s="5">
        <f t="shared" si="100"/>
        <v>10000</v>
      </c>
      <c r="P1617" s="5">
        <v>-2259</v>
      </c>
      <c r="Q1617" s="5">
        <f t="shared" si="101"/>
        <v>7741</v>
      </c>
      <c r="R1617" s="5">
        <v>1612.36</v>
      </c>
      <c r="S1617" s="5">
        <v>6128.64</v>
      </c>
      <c r="T1617" s="5">
        <v>6128.64</v>
      </c>
      <c r="U1617" s="5">
        <f t="shared" si="102"/>
        <v>3871.3599999999997</v>
      </c>
      <c r="V1617" s="5">
        <f t="shared" si="103"/>
        <v>3871.3599999999997</v>
      </c>
      <c r="W1617" s="5">
        <v>0</v>
      </c>
      <c r="X1617" t="s">
        <v>954</v>
      </c>
    </row>
    <row r="1618" spans="1:24" x14ac:dyDescent="0.2">
      <c r="A1618" t="s">
        <v>0</v>
      </c>
      <c r="B1618" t="s">
        <v>1</v>
      </c>
      <c r="C1618" t="s">
        <v>247</v>
      </c>
      <c r="D1618" t="s">
        <v>248</v>
      </c>
      <c r="E1618" t="s">
        <v>249</v>
      </c>
      <c r="F1618" t="s">
        <v>958</v>
      </c>
      <c r="G1618" t="s">
        <v>959</v>
      </c>
      <c r="H1618" t="s">
        <v>282</v>
      </c>
      <c r="I1618" t="s">
        <v>964</v>
      </c>
      <c r="J1618" t="s">
        <v>121</v>
      </c>
      <c r="K1618" t="s">
        <v>554</v>
      </c>
      <c r="L1618" t="s">
        <v>11</v>
      </c>
      <c r="M1618" s="5">
        <v>28659.56</v>
      </c>
      <c r="N1618" s="5">
        <v>11819.16</v>
      </c>
      <c r="O1618" s="5">
        <f t="shared" si="100"/>
        <v>40478.720000000001</v>
      </c>
      <c r="P1618" s="5">
        <v>-16000</v>
      </c>
      <c r="Q1618" s="5">
        <f t="shared" si="101"/>
        <v>24478.720000000001</v>
      </c>
      <c r="R1618" s="5">
        <v>0</v>
      </c>
      <c r="S1618" s="5">
        <v>24478.720000000001</v>
      </c>
      <c r="T1618" s="5">
        <v>17279.740000000002</v>
      </c>
      <c r="U1618" s="5">
        <f t="shared" si="102"/>
        <v>16000</v>
      </c>
      <c r="V1618" s="5">
        <f t="shared" si="103"/>
        <v>23198.98</v>
      </c>
      <c r="W1618" s="5">
        <v>0</v>
      </c>
      <c r="X1618" t="s">
        <v>967</v>
      </c>
    </row>
    <row r="1619" spans="1:24" x14ac:dyDescent="0.2">
      <c r="A1619" t="s">
        <v>0</v>
      </c>
      <c r="B1619" t="s">
        <v>1</v>
      </c>
      <c r="C1619" t="s">
        <v>247</v>
      </c>
      <c r="D1619" t="s">
        <v>248</v>
      </c>
      <c r="E1619" t="s">
        <v>249</v>
      </c>
      <c r="F1619" t="s">
        <v>958</v>
      </c>
      <c r="G1619" t="s">
        <v>959</v>
      </c>
      <c r="H1619" t="s">
        <v>282</v>
      </c>
      <c r="I1619" t="s">
        <v>960</v>
      </c>
      <c r="J1619" t="s">
        <v>231</v>
      </c>
      <c r="K1619" t="s">
        <v>232</v>
      </c>
      <c r="L1619" t="s">
        <v>11</v>
      </c>
      <c r="M1619" s="5">
        <v>1115000</v>
      </c>
      <c r="N1619" s="5">
        <v>-1052392</v>
      </c>
      <c r="O1619" s="5">
        <f t="shared" si="100"/>
        <v>62608</v>
      </c>
      <c r="P1619" s="5">
        <v>-23475.200000000001</v>
      </c>
      <c r="Q1619" s="5">
        <f t="shared" si="101"/>
        <v>39132.800000000003</v>
      </c>
      <c r="R1619" s="5">
        <v>39132.800000000003</v>
      </c>
      <c r="S1619" s="5">
        <v>0</v>
      </c>
      <c r="T1619" s="5">
        <v>0</v>
      </c>
      <c r="U1619" s="5">
        <f t="shared" si="102"/>
        <v>62608</v>
      </c>
      <c r="V1619" s="5">
        <f t="shared" si="103"/>
        <v>62608</v>
      </c>
      <c r="W1619" s="5">
        <v>0</v>
      </c>
      <c r="X1619" t="s">
        <v>936</v>
      </c>
    </row>
    <row r="1620" spans="1:24" x14ac:dyDescent="0.2">
      <c r="A1620" t="s">
        <v>0</v>
      </c>
      <c r="B1620" t="s">
        <v>1</v>
      </c>
      <c r="C1620" t="s">
        <v>247</v>
      </c>
      <c r="D1620" t="s">
        <v>248</v>
      </c>
      <c r="E1620" t="s">
        <v>249</v>
      </c>
      <c r="F1620" t="s">
        <v>958</v>
      </c>
      <c r="G1620" t="s">
        <v>959</v>
      </c>
      <c r="H1620" t="s">
        <v>282</v>
      </c>
      <c r="I1620" t="s">
        <v>960</v>
      </c>
      <c r="J1620" t="s">
        <v>231</v>
      </c>
      <c r="K1620" t="s">
        <v>234</v>
      </c>
      <c r="L1620" t="s">
        <v>11</v>
      </c>
      <c r="M1620" s="5">
        <v>500000</v>
      </c>
      <c r="N1620" s="5">
        <v>649759.36</v>
      </c>
      <c r="O1620" s="5">
        <f t="shared" si="100"/>
        <v>1149759.3599999999</v>
      </c>
      <c r="P1620" s="5">
        <v>-1063519.3600000001</v>
      </c>
      <c r="Q1620" s="5">
        <f t="shared" si="101"/>
        <v>86239.999999999767</v>
      </c>
      <c r="R1620" s="5">
        <v>86240</v>
      </c>
      <c r="S1620" s="5">
        <v>0</v>
      </c>
      <c r="T1620" s="5">
        <v>0</v>
      </c>
      <c r="U1620" s="5">
        <f t="shared" si="102"/>
        <v>1149759.3599999999</v>
      </c>
      <c r="V1620" s="5">
        <f t="shared" si="103"/>
        <v>1149759.3599999999</v>
      </c>
      <c r="W1620" s="5">
        <v>0</v>
      </c>
      <c r="X1620" t="s">
        <v>957</v>
      </c>
    </row>
    <row r="1621" spans="1:24" x14ac:dyDescent="0.2">
      <c r="A1621" t="s">
        <v>0</v>
      </c>
      <c r="B1621" t="s">
        <v>1</v>
      </c>
      <c r="C1621" t="s">
        <v>247</v>
      </c>
      <c r="D1621" t="s">
        <v>248</v>
      </c>
      <c r="E1621" t="s">
        <v>249</v>
      </c>
      <c r="F1621" t="s">
        <v>958</v>
      </c>
      <c r="G1621" t="s">
        <v>959</v>
      </c>
      <c r="H1621" t="s">
        <v>282</v>
      </c>
      <c r="I1621" t="s">
        <v>964</v>
      </c>
      <c r="J1621" t="s">
        <v>231</v>
      </c>
      <c r="K1621" t="s">
        <v>232</v>
      </c>
      <c r="L1621" t="s">
        <v>11</v>
      </c>
      <c r="M1621" s="5">
        <v>49624</v>
      </c>
      <c r="N1621" s="5">
        <v>0</v>
      </c>
      <c r="O1621" s="5">
        <f t="shared" si="100"/>
        <v>49624</v>
      </c>
      <c r="P1621" s="5">
        <v>-49624</v>
      </c>
      <c r="Q1621" s="5">
        <f t="shared" si="101"/>
        <v>0</v>
      </c>
      <c r="R1621" s="5">
        <v>0</v>
      </c>
      <c r="S1621" s="5">
        <v>0</v>
      </c>
      <c r="T1621" s="5">
        <v>0</v>
      </c>
      <c r="U1621" s="5">
        <f t="shared" si="102"/>
        <v>49624</v>
      </c>
      <c r="V1621" s="5">
        <f t="shared" si="103"/>
        <v>49624</v>
      </c>
      <c r="W1621" s="5">
        <v>0</v>
      </c>
      <c r="X1621" t="s">
        <v>936</v>
      </c>
    </row>
    <row r="1622" spans="1:24" x14ac:dyDescent="0.2">
      <c r="A1622" t="s">
        <v>0</v>
      </c>
      <c r="B1622" t="s">
        <v>1</v>
      </c>
      <c r="C1622" t="s">
        <v>247</v>
      </c>
      <c r="D1622" t="s">
        <v>248</v>
      </c>
      <c r="E1622" t="s">
        <v>249</v>
      </c>
      <c r="F1622" t="s">
        <v>958</v>
      </c>
      <c r="G1622" t="s">
        <v>959</v>
      </c>
      <c r="H1622" t="s">
        <v>282</v>
      </c>
      <c r="I1622" t="s">
        <v>964</v>
      </c>
      <c r="J1622" t="s">
        <v>231</v>
      </c>
      <c r="K1622" t="s">
        <v>234</v>
      </c>
      <c r="L1622" t="s">
        <v>11</v>
      </c>
      <c r="M1622" s="5">
        <v>2254175.17</v>
      </c>
      <c r="N1622" s="5">
        <v>-233291.18</v>
      </c>
      <c r="O1622" s="5">
        <f t="shared" si="100"/>
        <v>2020883.99</v>
      </c>
      <c r="P1622" s="5">
        <v>-311880.95</v>
      </c>
      <c r="Q1622" s="5">
        <f t="shared" si="101"/>
        <v>1709003.04</v>
      </c>
      <c r="R1622" s="5">
        <v>1379043.93</v>
      </c>
      <c r="S1622" s="5">
        <v>329959.11</v>
      </c>
      <c r="T1622" s="5">
        <v>174775.15</v>
      </c>
      <c r="U1622" s="5">
        <f t="shared" si="102"/>
        <v>1690924.88</v>
      </c>
      <c r="V1622" s="5">
        <f t="shared" si="103"/>
        <v>1846108.84</v>
      </c>
      <c r="W1622" s="5">
        <v>0</v>
      </c>
      <c r="X1622" t="s">
        <v>957</v>
      </c>
    </row>
    <row r="1623" spans="1:24" x14ac:dyDescent="0.2">
      <c r="A1623" t="s">
        <v>0</v>
      </c>
      <c r="B1623" t="s">
        <v>1</v>
      </c>
      <c r="C1623" t="s">
        <v>247</v>
      </c>
      <c r="D1623" t="s">
        <v>248</v>
      </c>
      <c r="E1623" t="s">
        <v>249</v>
      </c>
      <c r="F1623" t="s">
        <v>968</v>
      </c>
      <c r="G1623" t="s">
        <v>969</v>
      </c>
      <c r="H1623" t="s">
        <v>7</v>
      </c>
      <c r="I1623" t="s">
        <v>41</v>
      </c>
      <c r="J1623" t="s">
        <v>9</v>
      </c>
      <c r="K1623" t="s">
        <v>970</v>
      </c>
      <c r="L1623" t="s">
        <v>11</v>
      </c>
      <c r="M1623" s="5">
        <v>3483000</v>
      </c>
      <c r="N1623" s="5">
        <v>247000</v>
      </c>
      <c r="O1623" s="5">
        <f t="shared" si="100"/>
        <v>3730000</v>
      </c>
      <c r="P1623" s="5">
        <v>0</v>
      </c>
      <c r="Q1623" s="5">
        <f t="shared" si="101"/>
        <v>3730000</v>
      </c>
      <c r="R1623" s="5">
        <v>0</v>
      </c>
      <c r="S1623" s="5">
        <v>3729535.64</v>
      </c>
      <c r="T1623" s="5">
        <v>2323181.4700000002</v>
      </c>
      <c r="U1623" s="5">
        <f t="shared" si="102"/>
        <v>464.35999999986961</v>
      </c>
      <c r="V1623" s="5">
        <f t="shared" si="103"/>
        <v>1406818.5299999998</v>
      </c>
      <c r="W1623" s="5">
        <v>464.36</v>
      </c>
      <c r="X1623" t="s">
        <v>971</v>
      </c>
    </row>
    <row r="1624" spans="1:24" x14ac:dyDescent="0.2">
      <c r="A1624" t="s">
        <v>0</v>
      </c>
      <c r="B1624" t="s">
        <v>1</v>
      </c>
      <c r="C1624" t="s">
        <v>247</v>
      </c>
      <c r="D1624" t="s">
        <v>248</v>
      </c>
      <c r="E1624" t="s">
        <v>249</v>
      </c>
      <c r="F1624" t="s">
        <v>968</v>
      </c>
      <c r="G1624" t="s">
        <v>969</v>
      </c>
      <c r="H1624" t="s">
        <v>7</v>
      </c>
      <c r="I1624" t="s">
        <v>41</v>
      </c>
      <c r="J1624" t="s">
        <v>9</v>
      </c>
      <c r="K1624" t="s">
        <v>972</v>
      </c>
      <c r="L1624" t="s">
        <v>11</v>
      </c>
      <c r="M1624" s="5">
        <v>5000000</v>
      </c>
      <c r="N1624" s="5">
        <v>0</v>
      </c>
      <c r="O1624" s="5">
        <f t="shared" si="100"/>
        <v>5000000</v>
      </c>
      <c r="P1624" s="5">
        <v>0</v>
      </c>
      <c r="Q1624" s="5">
        <f t="shared" si="101"/>
        <v>5000000</v>
      </c>
      <c r="R1624" s="5">
        <v>0</v>
      </c>
      <c r="S1624" s="5">
        <v>4721770</v>
      </c>
      <c r="T1624" s="5">
        <v>3398016.67</v>
      </c>
      <c r="U1624" s="5">
        <f t="shared" si="102"/>
        <v>278230</v>
      </c>
      <c r="V1624" s="5">
        <f t="shared" si="103"/>
        <v>1601983.33</v>
      </c>
      <c r="W1624" s="5">
        <v>278230</v>
      </c>
      <c r="X1624" t="s">
        <v>973</v>
      </c>
    </row>
    <row r="1625" spans="1:24" x14ac:dyDescent="0.2">
      <c r="A1625" t="s">
        <v>0</v>
      </c>
      <c r="B1625" t="s">
        <v>1</v>
      </c>
      <c r="C1625" t="s">
        <v>247</v>
      </c>
      <c r="D1625" t="s">
        <v>248</v>
      </c>
      <c r="E1625" t="s">
        <v>249</v>
      </c>
      <c r="F1625" t="s">
        <v>968</v>
      </c>
      <c r="G1625" t="s">
        <v>969</v>
      </c>
      <c r="H1625" t="s">
        <v>7</v>
      </c>
      <c r="I1625" t="s">
        <v>41</v>
      </c>
      <c r="J1625" t="s">
        <v>42</v>
      </c>
      <c r="K1625" t="s">
        <v>62</v>
      </c>
      <c r="L1625" t="s">
        <v>11</v>
      </c>
      <c r="M1625" s="5">
        <v>25000</v>
      </c>
      <c r="N1625" s="5">
        <v>0</v>
      </c>
      <c r="O1625" s="5">
        <f t="shared" si="100"/>
        <v>25000</v>
      </c>
      <c r="P1625" s="5">
        <v>-25000</v>
      </c>
      <c r="Q1625" s="5">
        <f t="shared" si="101"/>
        <v>0</v>
      </c>
      <c r="R1625" s="5">
        <v>0</v>
      </c>
      <c r="S1625" s="5">
        <v>0</v>
      </c>
      <c r="T1625" s="5">
        <v>0</v>
      </c>
      <c r="U1625" s="5">
        <f t="shared" si="102"/>
        <v>25000</v>
      </c>
      <c r="V1625" s="5">
        <f t="shared" si="103"/>
        <v>25000</v>
      </c>
      <c r="W1625" s="5">
        <v>0</v>
      </c>
      <c r="X1625" t="s">
        <v>904</v>
      </c>
    </row>
    <row r="1626" spans="1:24" x14ac:dyDescent="0.2">
      <c r="A1626" t="s">
        <v>0</v>
      </c>
      <c r="B1626" t="s">
        <v>1</v>
      </c>
      <c r="C1626" t="s">
        <v>247</v>
      </c>
      <c r="D1626" t="s">
        <v>248</v>
      </c>
      <c r="E1626" t="s">
        <v>249</v>
      </c>
      <c r="F1626" t="s">
        <v>968</v>
      </c>
      <c r="G1626" t="s">
        <v>969</v>
      </c>
      <c r="H1626" t="s">
        <v>7</v>
      </c>
      <c r="I1626" t="s">
        <v>41</v>
      </c>
      <c r="J1626" t="s">
        <v>42</v>
      </c>
      <c r="K1626" t="s">
        <v>974</v>
      </c>
      <c r="L1626" t="s">
        <v>11</v>
      </c>
      <c r="M1626" s="5">
        <v>12000</v>
      </c>
      <c r="N1626" s="5">
        <v>0</v>
      </c>
      <c r="O1626" s="5">
        <f t="shared" si="100"/>
        <v>12000</v>
      </c>
      <c r="P1626" s="5">
        <v>-12000</v>
      </c>
      <c r="Q1626" s="5">
        <f t="shared" si="101"/>
        <v>0</v>
      </c>
      <c r="R1626" s="5">
        <v>0</v>
      </c>
      <c r="S1626" s="5">
        <v>0</v>
      </c>
      <c r="T1626" s="5">
        <v>0</v>
      </c>
      <c r="U1626" s="5">
        <f t="shared" si="102"/>
        <v>12000</v>
      </c>
      <c r="V1626" s="5">
        <f t="shared" si="103"/>
        <v>12000</v>
      </c>
      <c r="W1626" s="5">
        <v>0</v>
      </c>
      <c r="X1626" t="s">
        <v>975</v>
      </c>
    </row>
    <row r="1627" spans="1:24" x14ac:dyDescent="0.2">
      <c r="A1627" t="s">
        <v>0</v>
      </c>
      <c r="B1627" t="s">
        <v>1</v>
      </c>
      <c r="C1627" t="s">
        <v>247</v>
      </c>
      <c r="D1627" t="s">
        <v>248</v>
      </c>
      <c r="E1627" t="s">
        <v>249</v>
      </c>
      <c r="F1627" t="s">
        <v>968</v>
      </c>
      <c r="G1627" t="s">
        <v>969</v>
      </c>
      <c r="H1627" t="s">
        <v>7</v>
      </c>
      <c r="I1627" t="s">
        <v>41</v>
      </c>
      <c r="J1627" t="s">
        <v>42</v>
      </c>
      <c r="K1627" t="s">
        <v>976</v>
      </c>
      <c r="L1627" t="s">
        <v>11</v>
      </c>
      <c r="M1627" s="5">
        <v>15000</v>
      </c>
      <c r="N1627" s="5">
        <v>0</v>
      </c>
      <c r="O1627" s="5">
        <f t="shared" si="100"/>
        <v>15000</v>
      </c>
      <c r="P1627" s="5">
        <v>-15000</v>
      </c>
      <c r="Q1627" s="5">
        <f t="shared" si="101"/>
        <v>0</v>
      </c>
      <c r="R1627" s="5">
        <v>0</v>
      </c>
      <c r="S1627" s="5">
        <v>0</v>
      </c>
      <c r="T1627" s="5">
        <v>0</v>
      </c>
      <c r="U1627" s="5">
        <f t="shared" si="102"/>
        <v>15000</v>
      </c>
      <c r="V1627" s="5">
        <f t="shared" si="103"/>
        <v>15000</v>
      </c>
      <c r="W1627" s="5">
        <v>0</v>
      </c>
      <c r="X1627" t="s">
        <v>977</v>
      </c>
    </row>
    <row r="1628" spans="1:24" x14ac:dyDescent="0.2">
      <c r="A1628" t="s">
        <v>0</v>
      </c>
      <c r="B1628" t="s">
        <v>1</v>
      </c>
      <c r="C1628" t="s">
        <v>247</v>
      </c>
      <c r="D1628" t="s">
        <v>248</v>
      </c>
      <c r="E1628" t="s">
        <v>249</v>
      </c>
      <c r="F1628" t="s">
        <v>968</v>
      </c>
      <c r="G1628" t="s">
        <v>969</v>
      </c>
      <c r="H1628" t="s">
        <v>7</v>
      </c>
      <c r="I1628" t="s">
        <v>41</v>
      </c>
      <c r="J1628" t="s">
        <v>42</v>
      </c>
      <c r="K1628" t="s">
        <v>349</v>
      </c>
      <c r="L1628" t="s">
        <v>11</v>
      </c>
      <c r="M1628" s="5">
        <v>160000</v>
      </c>
      <c r="N1628" s="5">
        <v>0</v>
      </c>
      <c r="O1628" s="5">
        <f t="shared" si="100"/>
        <v>160000</v>
      </c>
      <c r="P1628" s="5">
        <v>-160000</v>
      </c>
      <c r="Q1628" s="5">
        <f t="shared" si="101"/>
        <v>0</v>
      </c>
      <c r="R1628" s="5">
        <v>0</v>
      </c>
      <c r="S1628" s="5">
        <v>0</v>
      </c>
      <c r="T1628" s="5">
        <v>0</v>
      </c>
      <c r="U1628" s="5">
        <f t="shared" si="102"/>
        <v>160000</v>
      </c>
      <c r="V1628" s="5">
        <f t="shared" si="103"/>
        <v>160000</v>
      </c>
      <c r="W1628" s="5">
        <v>0</v>
      </c>
      <c r="X1628" t="s">
        <v>978</v>
      </c>
    </row>
    <row r="1629" spans="1:24" x14ac:dyDescent="0.2">
      <c r="A1629" t="s">
        <v>0</v>
      </c>
      <c r="B1629" t="s">
        <v>1</v>
      </c>
      <c r="C1629" t="s">
        <v>247</v>
      </c>
      <c r="D1629" t="s">
        <v>248</v>
      </c>
      <c r="E1629" t="s">
        <v>249</v>
      </c>
      <c r="F1629" t="s">
        <v>968</v>
      </c>
      <c r="G1629" t="s">
        <v>969</v>
      </c>
      <c r="H1629" t="s">
        <v>7</v>
      </c>
      <c r="I1629" t="s">
        <v>41</v>
      </c>
      <c r="J1629" t="s">
        <v>42</v>
      </c>
      <c r="K1629" t="s">
        <v>70</v>
      </c>
      <c r="L1629" t="s">
        <v>11</v>
      </c>
      <c r="M1629" s="5">
        <v>25000</v>
      </c>
      <c r="N1629" s="5">
        <v>0</v>
      </c>
      <c r="O1629" s="5">
        <f t="shared" si="100"/>
        <v>25000</v>
      </c>
      <c r="P1629" s="5">
        <v>-25000</v>
      </c>
      <c r="Q1629" s="5">
        <f t="shared" si="101"/>
        <v>0</v>
      </c>
      <c r="R1629" s="5">
        <v>0</v>
      </c>
      <c r="S1629" s="5">
        <v>0</v>
      </c>
      <c r="T1629" s="5">
        <v>0</v>
      </c>
      <c r="U1629" s="5">
        <f t="shared" si="102"/>
        <v>25000</v>
      </c>
      <c r="V1629" s="5">
        <f t="shared" si="103"/>
        <v>25000</v>
      </c>
      <c r="W1629" s="5">
        <v>0</v>
      </c>
      <c r="X1629" t="s">
        <v>911</v>
      </c>
    </row>
    <row r="1630" spans="1:24" x14ac:dyDescent="0.2">
      <c r="A1630" t="s">
        <v>0</v>
      </c>
      <c r="B1630" t="s">
        <v>1</v>
      </c>
      <c r="C1630" t="s">
        <v>247</v>
      </c>
      <c r="D1630" t="s">
        <v>248</v>
      </c>
      <c r="E1630" t="s">
        <v>249</v>
      </c>
      <c r="F1630" t="s">
        <v>968</v>
      </c>
      <c r="G1630" t="s">
        <v>969</v>
      </c>
      <c r="H1630" t="s">
        <v>7</v>
      </c>
      <c r="I1630" t="s">
        <v>41</v>
      </c>
      <c r="J1630" t="s">
        <v>42</v>
      </c>
      <c r="K1630" t="s">
        <v>72</v>
      </c>
      <c r="L1630" t="s">
        <v>11</v>
      </c>
      <c r="M1630" s="5">
        <v>955000</v>
      </c>
      <c r="N1630" s="5">
        <v>-247000</v>
      </c>
      <c r="O1630" s="5">
        <f t="shared" si="100"/>
        <v>708000</v>
      </c>
      <c r="P1630" s="5">
        <v>0</v>
      </c>
      <c r="Q1630" s="5">
        <f t="shared" si="101"/>
        <v>708000</v>
      </c>
      <c r="R1630" s="5">
        <v>76198.759999999995</v>
      </c>
      <c r="S1630" s="5">
        <v>59723.35</v>
      </c>
      <c r="T1630" s="5">
        <v>46626</v>
      </c>
      <c r="U1630" s="5">
        <f t="shared" si="102"/>
        <v>648276.65</v>
      </c>
      <c r="V1630" s="5">
        <f t="shared" si="103"/>
        <v>661374</v>
      </c>
      <c r="W1630" s="5">
        <v>572077.89</v>
      </c>
      <c r="X1630" t="s">
        <v>979</v>
      </c>
    </row>
    <row r="1631" spans="1:24" x14ac:dyDescent="0.2">
      <c r="A1631" t="s">
        <v>0</v>
      </c>
      <c r="B1631" t="s">
        <v>1</v>
      </c>
      <c r="C1631" t="s">
        <v>247</v>
      </c>
      <c r="D1631" t="s">
        <v>248</v>
      </c>
      <c r="E1631" t="s">
        <v>249</v>
      </c>
      <c r="F1631" t="s">
        <v>968</v>
      </c>
      <c r="G1631" t="s">
        <v>969</v>
      </c>
      <c r="H1631" t="s">
        <v>7</v>
      </c>
      <c r="I1631" t="s">
        <v>41</v>
      </c>
      <c r="J1631" t="s">
        <v>42</v>
      </c>
      <c r="K1631" t="s">
        <v>82</v>
      </c>
      <c r="L1631" t="s">
        <v>11</v>
      </c>
      <c r="M1631" s="5">
        <v>0</v>
      </c>
      <c r="N1631" s="5">
        <v>2400</v>
      </c>
      <c r="O1631" s="5">
        <f t="shared" si="100"/>
        <v>2400</v>
      </c>
      <c r="P1631" s="5">
        <v>0</v>
      </c>
      <c r="Q1631" s="5">
        <f t="shared" si="101"/>
        <v>2400</v>
      </c>
      <c r="R1631" s="5">
        <v>0</v>
      </c>
      <c r="S1631" s="5">
        <v>1899.52</v>
      </c>
      <c r="T1631" s="5">
        <v>1899.52</v>
      </c>
      <c r="U1631" s="5">
        <f t="shared" si="102"/>
        <v>500.48</v>
      </c>
      <c r="V1631" s="5">
        <f t="shared" si="103"/>
        <v>500.48</v>
      </c>
      <c r="W1631" s="5">
        <v>500.48</v>
      </c>
      <c r="X1631" t="s">
        <v>915</v>
      </c>
    </row>
    <row r="1632" spans="1:24" x14ac:dyDescent="0.2">
      <c r="A1632" t="s">
        <v>0</v>
      </c>
      <c r="B1632" t="s">
        <v>1</v>
      </c>
      <c r="C1632" t="s">
        <v>247</v>
      </c>
      <c r="D1632" t="s">
        <v>248</v>
      </c>
      <c r="E1632" t="s">
        <v>249</v>
      </c>
      <c r="F1632" t="s">
        <v>968</v>
      </c>
      <c r="G1632" t="s">
        <v>969</v>
      </c>
      <c r="H1632" t="s">
        <v>7</v>
      </c>
      <c r="I1632" t="s">
        <v>41</v>
      </c>
      <c r="J1632" t="s">
        <v>42</v>
      </c>
      <c r="K1632" t="s">
        <v>86</v>
      </c>
      <c r="L1632" t="s">
        <v>11</v>
      </c>
      <c r="M1632" s="5">
        <v>8000</v>
      </c>
      <c r="N1632" s="5">
        <v>-2400</v>
      </c>
      <c r="O1632" s="5">
        <f t="shared" si="100"/>
        <v>5600</v>
      </c>
      <c r="P1632" s="5">
        <v>-5600</v>
      </c>
      <c r="Q1632" s="5">
        <f t="shared" si="101"/>
        <v>0</v>
      </c>
      <c r="R1632" s="5">
        <v>0</v>
      </c>
      <c r="S1632" s="5">
        <v>0</v>
      </c>
      <c r="T1632" s="5">
        <v>0</v>
      </c>
      <c r="U1632" s="5">
        <f t="shared" si="102"/>
        <v>5600</v>
      </c>
      <c r="V1632" s="5">
        <f t="shared" si="103"/>
        <v>5600</v>
      </c>
      <c r="W1632" s="5">
        <v>0</v>
      </c>
      <c r="X1632" t="s">
        <v>919</v>
      </c>
    </row>
    <row r="1633" spans="1:24" x14ac:dyDescent="0.2">
      <c r="A1633" t="s">
        <v>0</v>
      </c>
      <c r="B1633" t="s">
        <v>1</v>
      </c>
      <c r="C1633" t="s">
        <v>247</v>
      </c>
      <c r="D1633" t="s">
        <v>248</v>
      </c>
      <c r="E1633" t="s">
        <v>249</v>
      </c>
      <c r="F1633" t="s">
        <v>968</v>
      </c>
      <c r="G1633" t="s">
        <v>969</v>
      </c>
      <c r="H1633" t="s">
        <v>7</v>
      </c>
      <c r="I1633" t="s">
        <v>41</v>
      </c>
      <c r="J1633" t="s">
        <v>90</v>
      </c>
      <c r="K1633" t="s">
        <v>310</v>
      </c>
      <c r="L1633" t="s">
        <v>11</v>
      </c>
      <c r="M1633" s="5">
        <v>5000</v>
      </c>
      <c r="N1633" s="5">
        <v>0</v>
      </c>
      <c r="O1633" s="5">
        <f t="shared" si="100"/>
        <v>5000</v>
      </c>
      <c r="P1633" s="5">
        <v>0</v>
      </c>
      <c r="Q1633" s="5">
        <f t="shared" si="101"/>
        <v>5000</v>
      </c>
      <c r="R1633" s="5">
        <v>0</v>
      </c>
      <c r="S1633" s="5">
        <v>0</v>
      </c>
      <c r="T1633" s="5">
        <v>0</v>
      </c>
      <c r="U1633" s="5">
        <f t="shared" si="102"/>
        <v>5000</v>
      </c>
      <c r="V1633" s="5">
        <f t="shared" si="103"/>
        <v>5000</v>
      </c>
      <c r="W1633" s="5">
        <v>5000</v>
      </c>
      <c r="X1633" t="s">
        <v>927</v>
      </c>
    </row>
    <row r="1634" spans="1:24" x14ac:dyDescent="0.2">
      <c r="A1634" t="s">
        <v>0</v>
      </c>
      <c r="B1634" t="s">
        <v>1</v>
      </c>
      <c r="C1634" t="s">
        <v>247</v>
      </c>
      <c r="D1634" t="s">
        <v>248</v>
      </c>
      <c r="E1634" t="s">
        <v>249</v>
      </c>
      <c r="F1634" t="s">
        <v>968</v>
      </c>
      <c r="G1634" t="s">
        <v>969</v>
      </c>
      <c r="H1634" t="s">
        <v>7</v>
      </c>
      <c r="I1634" t="s">
        <v>41</v>
      </c>
      <c r="J1634" t="s">
        <v>90</v>
      </c>
      <c r="K1634" t="s">
        <v>980</v>
      </c>
      <c r="L1634" t="s">
        <v>11</v>
      </c>
      <c r="M1634" s="5">
        <v>50000</v>
      </c>
      <c r="N1634" s="5">
        <v>0</v>
      </c>
      <c r="O1634" s="5">
        <f t="shared" si="100"/>
        <v>50000</v>
      </c>
      <c r="P1634" s="5">
        <v>0</v>
      </c>
      <c r="Q1634" s="5">
        <f t="shared" si="101"/>
        <v>50000</v>
      </c>
      <c r="R1634" s="5">
        <v>0</v>
      </c>
      <c r="S1634" s="5">
        <v>0</v>
      </c>
      <c r="T1634" s="5">
        <v>0</v>
      </c>
      <c r="U1634" s="5">
        <f t="shared" si="102"/>
        <v>50000</v>
      </c>
      <c r="V1634" s="5">
        <f t="shared" si="103"/>
        <v>50000</v>
      </c>
      <c r="W1634" s="5">
        <v>50000</v>
      </c>
      <c r="X1634" t="s">
        <v>981</v>
      </c>
    </row>
    <row r="1635" spans="1:24" x14ac:dyDescent="0.2">
      <c r="A1635" t="s">
        <v>0</v>
      </c>
      <c r="B1635" t="s">
        <v>1</v>
      </c>
      <c r="C1635" t="s">
        <v>247</v>
      </c>
      <c r="D1635" t="s">
        <v>248</v>
      </c>
      <c r="E1635" t="s">
        <v>249</v>
      </c>
      <c r="F1635" t="s">
        <v>968</v>
      </c>
      <c r="G1635" t="s">
        <v>969</v>
      </c>
      <c r="H1635" t="s">
        <v>7</v>
      </c>
      <c r="I1635" t="s">
        <v>41</v>
      </c>
      <c r="J1635" t="s">
        <v>982</v>
      </c>
      <c r="K1635" t="s">
        <v>983</v>
      </c>
      <c r="L1635" t="s">
        <v>11</v>
      </c>
      <c r="M1635" s="5">
        <v>3115000</v>
      </c>
      <c r="N1635" s="5">
        <v>0</v>
      </c>
      <c r="O1635" s="5">
        <f t="shared" si="100"/>
        <v>3115000</v>
      </c>
      <c r="P1635" s="5">
        <v>0</v>
      </c>
      <c r="Q1635" s="5">
        <f t="shared" si="101"/>
        <v>3115000</v>
      </c>
      <c r="R1635" s="5">
        <v>0</v>
      </c>
      <c r="S1635" s="5">
        <v>1529492.58</v>
      </c>
      <c r="T1635" s="5">
        <v>1529492.58</v>
      </c>
      <c r="U1635" s="5">
        <f t="shared" si="102"/>
        <v>1585507.42</v>
      </c>
      <c r="V1635" s="5">
        <f t="shared" si="103"/>
        <v>1585507.42</v>
      </c>
      <c r="W1635" s="5">
        <v>1585507.42</v>
      </c>
      <c r="X1635" t="s">
        <v>984</v>
      </c>
    </row>
    <row r="1636" spans="1:24" x14ac:dyDescent="0.2">
      <c r="A1636" t="s">
        <v>0</v>
      </c>
      <c r="B1636" t="s">
        <v>1</v>
      </c>
      <c r="C1636" t="s">
        <v>247</v>
      </c>
      <c r="D1636" t="s">
        <v>248</v>
      </c>
      <c r="E1636" t="s">
        <v>249</v>
      </c>
      <c r="F1636" t="s">
        <v>985</v>
      </c>
      <c r="G1636" t="s">
        <v>986</v>
      </c>
      <c r="H1636" t="s">
        <v>7</v>
      </c>
      <c r="I1636" t="s">
        <v>41</v>
      </c>
      <c r="J1636" t="s">
        <v>9</v>
      </c>
      <c r="K1636" t="s">
        <v>252</v>
      </c>
      <c r="L1636" t="s">
        <v>11</v>
      </c>
      <c r="M1636" s="5">
        <v>54670</v>
      </c>
      <c r="N1636" s="5">
        <v>0</v>
      </c>
      <c r="O1636" s="5">
        <f t="shared" si="100"/>
        <v>54670</v>
      </c>
      <c r="P1636" s="5">
        <v>-43625.49</v>
      </c>
      <c r="Q1636" s="5">
        <f t="shared" si="101"/>
        <v>11044.510000000002</v>
      </c>
      <c r="R1636" s="5">
        <v>920.07</v>
      </c>
      <c r="S1636" s="5">
        <v>9530.51</v>
      </c>
      <c r="T1636" s="5">
        <v>3677.24</v>
      </c>
      <c r="U1636" s="5">
        <f t="shared" si="102"/>
        <v>45139.49</v>
      </c>
      <c r="V1636" s="5">
        <f t="shared" si="103"/>
        <v>50992.76</v>
      </c>
      <c r="W1636" s="5">
        <v>593.92999999999995</v>
      </c>
      <c r="X1636" t="s">
        <v>253</v>
      </c>
    </row>
    <row r="1637" spans="1:24" x14ac:dyDescent="0.2">
      <c r="A1637" t="s">
        <v>0</v>
      </c>
      <c r="B1637" t="s">
        <v>1</v>
      </c>
      <c r="C1637" t="s">
        <v>247</v>
      </c>
      <c r="D1637" t="s">
        <v>248</v>
      </c>
      <c r="E1637" t="s">
        <v>249</v>
      </c>
      <c r="F1637" t="s">
        <v>985</v>
      </c>
      <c r="G1637" t="s">
        <v>986</v>
      </c>
      <c r="H1637" t="s">
        <v>7</v>
      </c>
      <c r="I1637" t="s">
        <v>41</v>
      </c>
      <c r="J1637" t="s">
        <v>9</v>
      </c>
      <c r="K1637" t="s">
        <v>35</v>
      </c>
      <c r="L1637" t="s">
        <v>11</v>
      </c>
      <c r="M1637" s="5">
        <v>28806.080000000002</v>
      </c>
      <c r="N1637" s="5">
        <v>0</v>
      </c>
      <c r="O1637" s="5">
        <f t="shared" si="100"/>
        <v>28806.080000000002</v>
      </c>
      <c r="P1637" s="5">
        <v>-23035</v>
      </c>
      <c r="Q1637" s="5">
        <f t="shared" si="101"/>
        <v>5771.0800000000017</v>
      </c>
      <c r="R1637" s="5">
        <v>485.84</v>
      </c>
      <c r="S1637" s="5">
        <v>5031.99</v>
      </c>
      <c r="T1637" s="5">
        <v>1941.52</v>
      </c>
      <c r="U1637" s="5">
        <f t="shared" si="102"/>
        <v>23774.090000000004</v>
      </c>
      <c r="V1637" s="5">
        <f t="shared" si="103"/>
        <v>26864.560000000001</v>
      </c>
      <c r="W1637" s="5">
        <v>253.25</v>
      </c>
      <c r="X1637" t="s">
        <v>254</v>
      </c>
    </row>
    <row r="1638" spans="1:24" x14ac:dyDescent="0.2">
      <c r="A1638" t="s">
        <v>0</v>
      </c>
      <c r="B1638" t="s">
        <v>1</v>
      </c>
      <c r="C1638" t="s">
        <v>247</v>
      </c>
      <c r="D1638" t="s">
        <v>248</v>
      </c>
      <c r="E1638" t="s">
        <v>249</v>
      </c>
      <c r="F1638" t="s">
        <v>985</v>
      </c>
      <c r="G1638" t="s">
        <v>986</v>
      </c>
      <c r="H1638" t="s">
        <v>7</v>
      </c>
      <c r="I1638" t="s">
        <v>41</v>
      </c>
      <c r="J1638" t="s">
        <v>42</v>
      </c>
      <c r="K1638" t="s">
        <v>48</v>
      </c>
      <c r="L1638" t="s">
        <v>11</v>
      </c>
      <c r="M1638" s="5">
        <v>12285.16</v>
      </c>
      <c r="N1638" s="5">
        <v>0</v>
      </c>
      <c r="O1638" s="5">
        <f t="shared" si="100"/>
        <v>12285.16</v>
      </c>
      <c r="P1638" s="5">
        <v>-12285.16</v>
      </c>
      <c r="Q1638" s="5">
        <f t="shared" si="101"/>
        <v>0</v>
      </c>
      <c r="R1638" s="5">
        <v>0</v>
      </c>
      <c r="S1638" s="5">
        <v>0</v>
      </c>
      <c r="T1638" s="5">
        <v>0</v>
      </c>
      <c r="U1638" s="5">
        <f t="shared" si="102"/>
        <v>12285.16</v>
      </c>
      <c r="V1638" s="5">
        <f t="shared" si="103"/>
        <v>12285.16</v>
      </c>
      <c r="W1638" s="5">
        <v>0</v>
      </c>
      <c r="X1638" t="s">
        <v>271</v>
      </c>
    </row>
    <row r="1639" spans="1:24" x14ac:dyDescent="0.2">
      <c r="A1639" t="s">
        <v>0</v>
      </c>
      <c r="B1639" t="s">
        <v>1</v>
      </c>
      <c r="C1639" t="s">
        <v>247</v>
      </c>
      <c r="D1639" t="s">
        <v>248</v>
      </c>
      <c r="E1639" t="s">
        <v>249</v>
      </c>
      <c r="F1639" t="s">
        <v>985</v>
      </c>
      <c r="G1639" t="s">
        <v>986</v>
      </c>
      <c r="H1639" t="s">
        <v>7</v>
      </c>
      <c r="I1639" t="s">
        <v>41</v>
      </c>
      <c r="J1639" t="s">
        <v>42</v>
      </c>
      <c r="K1639" t="s">
        <v>54</v>
      </c>
      <c r="L1639" t="s">
        <v>11</v>
      </c>
      <c r="M1639" s="5">
        <v>4900</v>
      </c>
      <c r="N1639" s="5">
        <v>11666.83</v>
      </c>
      <c r="O1639" s="5">
        <f t="shared" si="100"/>
        <v>16566.830000000002</v>
      </c>
      <c r="P1639" s="5">
        <v>-4900.8</v>
      </c>
      <c r="Q1639" s="5">
        <f t="shared" si="101"/>
        <v>11666.030000000002</v>
      </c>
      <c r="R1639" s="5">
        <v>0</v>
      </c>
      <c r="S1639" s="5">
        <v>6666.03</v>
      </c>
      <c r="T1639" s="5">
        <v>6666.03</v>
      </c>
      <c r="U1639" s="5">
        <f t="shared" si="102"/>
        <v>9900.8000000000029</v>
      </c>
      <c r="V1639" s="5">
        <f t="shared" si="103"/>
        <v>9900.8000000000029</v>
      </c>
      <c r="W1639" s="5">
        <v>5000</v>
      </c>
      <c r="X1639" t="s">
        <v>898</v>
      </c>
    </row>
    <row r="1640" spans="1:24" x14ac:dyDescent="0.2">
      <c r="A1640" t="s">
        <v>0</v>
      </c>
      <c r="B1640" t="s">
        <v>1</v>
      </c>
      <c r="C1640" t="s">
        <v>247</v>
      </c>
      <c r="D1640" t="s">
        <v>248</v>
      </c>
      <c r="E1640" t="s">
        <v>249</v>
      </c>
      <c r="F1640" t="s">
        <v>985</v>
      </c>
      <c r="G1640" t="s">
        <v>986</v>
      </c>
      <c r="H1640" t="s">
        <v>7</v>
      </c>
      <c r="I1640" t="s">
        <v>41</v>
      </c>
      <c r="J1640" t="s">
        <v>42</v>
      </c>
      <c r="K1640" t="s">
        <v>299</v>
      </c>
      <c r="L1640" t="s">
        <v>11</v>
      </c>
      <c r="M1640" s="5">
        <v>2000</v>
      </c>
      <c r="N1640" s="5">
        <v>0</v>
      </c>
      <c r="O1640" s="5">
        <f t="shared" si="100"/>
        <v>2000</v>
      </c>
      <c r="P1640" s="5">
        <v>-2000</v>
      </c>
      <c r="Q1640" s="5">
        <f t="shared" si="101"/>
        <v>0</v>
      </c>
      <c r="R1640" s="5">
        <v>0</v>
      </c>
      <c r="S1640" s="5">
        <v>0</v>
      </c>
      <c r="T1640" s="5">
        <v>0</v>
      </c>
      <c r="U1640" s="5">
        <f t="shared" si="102"/>
        <v>2000</v>
      </c>
      <c r="V1640" s="5">
        <f t="shared" si="103"/>
        <v>2000</v>
      </c>
      <c r="W1640" s="5">
        <v>0</v>
      </c>
      <c r="X1640" t="s">
        <v>905</v>
      </c>
    </row>
    <row r="1641" spans="1:24" x14ac:dyDescent="0.2">
      <c r="A1641" t="s">
        <v>0</v>
      </c>
      <c r="B1641" t="s">
        <v>1</v>
      </c>
      <c r="C1641" t="s">
        <v>247</v>
      </c>
      <c r="D1641" t="s">
        <v>248</v>
      </c>
      <c r="E1641" t="s">
        <v>249</v>
      </c>
      <c r="F1641" t="s">
        <v>985</v>
      </c>
      <c r="G1641" t="s">
        <v>986</v>
      </c>
      <c r="H1641" t="s">
        <v>7</v>
      </c>
      <c r="I1641" t="s">
        <v>41</v>
      </c>
      <c r="J1641" t="s">
        <v>42</v>
      </c>
      <c r="K1641" t="s">
        <v>987</v>
      </c>
      <c r="L1641" t="s">
        <v>11</v>
      </c>
      <c r="M1641" s="5">
        <v>20000</v>
      </c>
      <c r="N1641" s="5">
        <v>-11666.83</v>
      </c>
      <c r="O1641" s="5">
        <f t="shared" si="100"/>
        <v>8333.17</v>
      </c>
      <c r="P1641" s="5">
        <v>0</v>
      </c>
      <c r="Q1641" s="5">
        <f t="shared" si="101"/>
        <v>8333.17</v>
      </c>
      <c r="R1641" s="5">
        <v>0</v>
      </c>
      <c r="S1641" s="5">
        <v>0</v>
      </c>
      <c r="T1641" s="5">
        <v>0</v>
      </c>
      <c r="U1641" s="5">
        <f t="shared" si="102"/>
        <v>8333.17</v>
      </c>
      <c r="V1641" s="5">
        <f t="shared" si="103"/>
        <v>8333.17</v>
      </c>
      <c r="W1641" s="5">
        <v>8333.17</v>
      </c>
      <c r="X1641" t="s">
        <v>988</v>
      </c>
    </row>
    <row r="1642" spans="1:24" x14ac:dyDescent="0.2">
      <c r="A1642" t="s">
        <v>0</v>
      </c>
      <c r="B1642" t="s">
        <v>1</v>
      </c>
      <c r="C1642" t="s">
        <v>247</v>
      </c>
      <c r="D1642" t="s">
        <v>248</v>
      </c>
      <c r="E1642" t="s">
        <v>249</v>
      </c>
      <c r="F1642" t="s">
        <v>985</v>
      </c>
      <c r="G1642" t="s">
        <v>986</v>
      </c>
      <c r="H1642" t="s">
        <v>282</v>
      </c>
      <c r="I1642" t="s">
        <v>989</v>
      </c>
      <c r="J1642" t="s">
        <v>121</v>
      </c>
      <c r="K1642" t="s">
        <v>357</v>
      </c>
      <c r="L1642" t="s">
        <v>11</v>
      </c>
      <c r="M1642" s="5">
        <v>46709</v>
      </c>
      <c r="N1642" s="5">
        <v>0</v>
      </c>
      <c r="O1642" s="5">
        <f t="shared" si="100"/>
        <v>46709</v>
      </c>
      <c r="P1642" s="5">
        <v>0</v>
      </c>
      <c r="Q1642" s="5">
        <f t="shared" si="101"/>
        <v>46709</v>
      </c>
      <c r="R1642" s="5">
        <v>0</v>
      </c>
      <c r="S1642" s="5">
        <v>14000</v>
      </c>
      <c r="T1642" s="5">
        <v>148.08000000000001</v>
      </c>
      <c r="U1642" s="5">
        <f t="shared" si="102"/>
        <v>32709</v>
      </c>
      <c r="V1642" s="5">
        <f t="shared" si="103"/>
        <v>46560.92</v>
      </c>
      <c r="W1642" s="5">
        <v>32709</v>
      </c>
      <c r="X1642" t="s">
        <v>961</v>
      </c>
    </row>
    <row r="1643" spans="1:24" x14ac:dyDescent="0.2">
      <c r="A1643" t="s">
        <v>0</v>
      </c>
      <c r="B1643" t="s">
        <v>1</v>
      </c>
      <c r="C1643" t="s">
        <v>247</v>
      </c>
      <c r="D1643" t="s">
        <v>248</v>
      </c>
      <c r="E1643" t="s">
        <v>249</v>
      </c>
      <c r="F1643" t="s">
        <v>985</v>
      </c>
      <c r="G1643" t="s">
        <v>986</v>
      </c>
      <c r="H1643" t="s">
        <v>282</v>
      </c>
      <c r="I1643" t="s">
        <v>989</v>
      </c>
      <c r="J1643" t="s">
        <v>121</v>
      </c>
      <c r="K1643" t="s">
        <v>990</v>
      </c>
      <c r="L1643" t="s">
        <v>11</v>
      </c>
      <c r="M1643" s="5">
        <v>5000</v>
      </c>
      <c r="N1643" s="5">
        <v>0</v>
      </c>
      <c r="O1643" s="5">
        <f t="shared" si="100"/>
        <v>5000</v>
      </c>
      <c r="P1643" s="5">
        <v>-5000</v>
      </c>
      <c r="Q1643" s="5">
        <f t="shared" si="101"/>
        <v>0</v>
      </c>
      <c r="R1643" s="5">
        <v>0</v>
      </c>
      <c r="S1643" s="5">
        <v>0</v>
      </c>
      <c r="T1643" s="5">
        <v>0</v>
      </c>
      <c r="U1643" s="5">
        <f t="shared" si="102"/>
        <v>5000</v>
      </c>
      <c r="V1643" s="5">
        <f t="shared" si="103"/>
        <v>5000</v>
      </c>
      <c r="W1643" s="5">
        <v>0</v>
      </c>
      <c r="X1643" t="s">
        <v>991</v>
      </c>
    </row>
    <row r="1644" spans="1:24" x14ac:dyDescent="0.2">
      <c r="A1644" t="s">
        <v>0</v>
      </c>
      <c r="B1644" t="s">
        <v>1</v>
      </c>
      <c r="C1644" t="s">
        <v>247</v>
      </c>
      <c r="D1644" t="s">
        <v>248</v>
      </c>
      <c r="E1644" t="s">
        <v>249</v>
      </c>
      <c r="F1644" t="s">
        <v>985</v>
      </c>
      <c r="G1644" t="s">
        <v>986</v>
      </c>
      <c r="H1644" t="s">
        <v>282</v>
      </c>
      <c r="I1644" t="s">
        <v>989</v>
      </c>
      <c r="J1644" t="s">
        <v>121</v>
      </c>
      <c r="K1644" t="s">
        <v>161</v>
      </c>
      <c r="L1644" t="s">
        <v>11</v>
      </c>
      <c r="M1644" s="5">
        <v>175322.04</v>
      </c>
      <c r="N1644" s="5">
        <v>0</v>
      </c>
      <c r="O1644" s="5">
        <f t="shared" si="100"/>
        <v>175322.04</v>
      </c>
      <c r="P1644" s="5">
        <v>-150000</v>
      </c>
      <c r="Q1644" s="5">
        <f t="shared" si="101"/>
        <v>25322.040000000008</v>
      </c>
      <c r="R1644" s="5">
        <v>0</v>
      </c>
      <c r="S1644" s="5">
        <v>0</v>
      </c>
      <c r="T1644" s="5">
        <v>0</v>
      </c>
      <c r="U1644" s="5">
        <f t="shared" si="102"/>
        <v>175322.04</v>
      </c>
      <c r="V1644" s="5">
        <f t="shared" si="103"/>
        <v>175322.04</v>
      </c>
      <c r="W1644" s="5">
        <v>25322.04</v>
      </c>
      <c r="X1644" t="s">
        <v>947</v>
      </c>
    </row>
    <row r="1645" spans="1:24" x14ac:dyDescent="0.2">
      <c r="A1645" t="s">
        <v>0</v>
      </c>
      <c r="B1645" t="s">
        <v>1</v>
      </c>
      <c r="C1645" t="s">
        <v>247</v>
      </c>
      <c r="D1645" t="s">
        <v>248</v>
      </c>
      <c r="E1645" t="s">
        <v>249</v>
      </c>
      <c r="F1645" t="s">
        <v>985</v>
      </c>
      <c r="G1645" t="s">
        <v>986</v>
      </c>
      <c r="H1645" t="s">
        <v>282</v>
      </c>
      <c r="I1645" t="s">
        <v>989</v>
      </c>
      <c r="J1645" t="s">
        <v>121</v>
      </c>
      <c r="K1645" t="s">
        <v>190</v>
      </c>
      <c r="L1645" t="s">
        <v>11</v>
      </c>
      <c r="M1645" s="5">
        <v>20000</v>
      </c>
      <c r="N1645" s="5">
        <v>0</v>
      </c>
      <c r="O1645" s="5">
        <f t="shared" si="100"/>
        <v>20000</v>
      </c>
      <c r="P1645" s="5">
        <v>-20000</v>
      </c>
      <c r="Q1645" s="5">
        <f t="shared" si="101"/>
        <v>0</v>
      </c>
      <c r="R1645" s="5">
        <v>0</v>
      </c>
      <c r="S1645" s="5">
        <v>0</v>
      </c>
      <c r="T1645" s="5">
        <v>0</v>
      </c>
      <c r="U1645" s="5">
        <f t="shared" si="102"/>
        <v>20000</v>
      </c>
      <c r="V1645" s="5">
        <f t="shared" si="103"/>
        <v>20000</v>
      </c>
      <c r="W1645" s="5">
        <v>0</v>
      </c>
      <c r="X1645" t="s">
        <v>992</v>
      </c>
    </row>
    <row r="1646" spans="1:24" x14ac:dyDescent="0.2">
      <c r="A1646" t="s">
        <v>0</v>
      </c>
      <c r="B1646" t="s">
        <v>1</v>
      </c>
      <c r="C1646" t="s">
        <v>247</v>
      </c>
      <c r="D1646" t="s">
        <v>248</v>
      </c>
      <c r="E1646" t="s">
        <v>249</v>
      </c>
      <c r="F1646" t="s">
        <v>985</v>
      </c>
      <c r="G1646" t="s">
        <v>986</v>
      </c>
      <c r="H1646" t="s">
        <v>282</v>
      </c>
      <c r="I1646" t="s">
        <v>989</v>
      </c>
      <c r="J1646" t="s">
        <v>121</v>
      </c>
      <c r="K1646" t="s">
        <v>359</v>
      </c>
      <c r="L1646" t="s">
        <v>11</v>
      </c>
      <c r="M1646" s="5">
        <v>12000</v>
      </c>
      <c r="N1646" s="5">
        <v>0</v>
      </c>
      <c r="O1646" s="5">
        <f t="shared" si="100"/>
        <v>12000</v>
      </c>
      <c r="P1646" s="5">
        <v>0</v>
      </c>
      <c r="Q1646" s="5">
        <f t="shared" si="101"/>
        <v>12000</v>
      </c>
      <c r="R1646" s="5">
        <v>5556.42</v>
      </c>
      <c r="S1646" s="5">
        <v>0</v>
      </c>
      <c r="T1646" s="5">
        <v>0</v>
      </c>
      <c r="U1646" s="5">
        <f t="shared" si="102"/>
        <v>12000</v>
      </c>
      <c r="V1646" s="5">
        <f t="shared" si="103"/>
        <v>12000</v>
      </c>
      <c r="W1646" s="5">
        <v>6443.58</v>
      </c>
      <c r="X1646" t="s">
        <v>963</v>
      </c>
    </row>
    <row r="1647" spans="1:24" x14ac:dyDescent="0.2">
      <c r="A1647" t="s">
        <v>0</v>
      </c>
      <c r="B1647" t="s">
        <v>1</v>
      </c>
      <c r="C1647" t="s">
        <v>247</v>
      </c>
      <c r="D1647" t="s">
        <v>248</v>
      </c>
      <c r="E1647" t="s">
        <v>249</v>
      </c>
      <c r="F1647" t="s">
        <v>985</v>
      </c>
      <c r="G1647" t="s">
        <v>986</v>
      </c>
      <c r="H1647" t="s">
        <v>282</v>
      </c>
      <c r="I1647" t="s">
        <v>989</v>
      </c>
      <c r="J1647" t="s">
        <v>121</v>
      </c>
      <c r="K1647" t="s">
        <v>342</v>
      </c>
      <c r="L1647" t="s">
        <v>11</v>
      </c>
      <c r="M1647" s="5">
        <v>2900</v>
      </c>
      <c r="N1647" s="5">
        <v>0</v>
      </c>
      <c r="O1647" s="5">
        <f t="shared" si="100"/>
        <v>2900</v>
      </c>
      <c r="P1647" s="5">
        <v>-2900</v>
      </c>
      <c r="Q1647" s="5">
        <f t="shared" si="101"/>
        <v>0</v>
      </c>
      <c r="R1647" s="5">
        <v>0</v>
      </c>
      <c r="S1647" s="5">
        <v>0</v>
      </c>
      <c r="T1647" s="5">
        <v>0</v>
      </c>
      <c r="U1647" s="5">
        <f t="shared" si="102"/>
        <v>2900</v>
      </c>
      <c r="V1647" s="5">
        <f t="shared" si="103"/>
        <v>2900</v>
      </c>
      <c r="W1647" s="5">
        <v>0</v>
      </c>
      <c r="X1647" t="s">
        <v>955</v>
      </c>
    </row>
    <row r="1648" spans="1:24" x14ac:dyDescent="0.2">
      <c r="A1648" t="s">
        <v>0</v>
      </c>
      <c r="B1648" t="s">
        <v>1</v>
      </c>
      <c r="C1648" t="s">
        <v>247</v>
      </c>
      <c r="D1648" t="s">
        <v>248</v>
      </c>
      <c r="E1648" t="s">
        <v>249</v>
      </c>
      <c r="F1648" t="s">
        <v>985</v>
      </c>
      <c r="G1648" t="s">
        <v>986</v>
      </c>
      <c r="H1648" t="s">
        <v>282</v>
      </c>
      <c r="I1648" t="s">
        <v>989</v>
      </c>
      <c r="J1648" t="s">
        <v>231</v>
      </c>
      <c r="K1648" t="s">
        <v>236</v>
      </c>
      <c r="L1648" t="s">
        <v>11</v>
      </c>
      <c r="M1648" s="5">
        <v>161000</v>
      </c>
      <c r="N1648" s="5">
        <v>0</v>
      </c>
      <c r="O1648" s="5">
        <f t="shared" si="100"/>
        <v>161000</v>
      </c>
      <c r="P1648" s="5">
        <v>-110000</v>
      </c>
      <c r="Q1648" s="5">
        <f t="shared" si="101"/>
        <v>51000</v>
      </c>
      <c r="R1648" s="5">
        <v>0</v>
      </c>
      <c r="S1648" s="5">
        <v>0</v>
      </c>
      <c r="T1648" s="5">
        <v>0</v>
      </c>
      <c r="U1648" s="5">
        <f t="shared" si="102"/>
        <v>161000</v>
      </c>
      <c r="V1648" s="5">
        <f t="shared" si="103"/>
        <v>161000</v>
      </c>
      <c r="W1648" s="5">
        <v>51000</v>
      </c>
      <c r="X1648" t="s">
        <v>956</v>
      </c>
    </row>
    <row r="1649" spans="1:24" x14ac:dyDescent="0.2">
      <c r="A1649" t="s">
        <v>0</v>
      </c>
      <c r="B1649" t="s">
        <v>1</v>
      </c>
      <c r="C1649" t="s">
        <v>247</v>
      </c>
      <c r="D1649" t="s">
        <v>248</v>
      </c>
      <c r="E1649" t="s">
        <v>249</v>
      </c>
      <c r="F1649" t="s">
        <v>985</v>
      </c>
      <c r="G1649" t="s">
        <v>986</v>
      </c>
      <c r="H1649" t="s">
        <v>282</v>
      </c>
      <c r="I1649" t="s">
        <v>989</v>
      </c>
      <c r="J1649" t="s">
        <v>231</v>
      </c>
      <c r="K1649" t="s">
        <v>232</v>
      </c>
      <c r="L1649" t="s">
        <v>11</v>
      </c>
      <c r="M1649" s="5">
        <v>60500</v>
      </c>
      <c r="N1649" s="5">
        <v>0</v>
      </c>
      <c r="O1649" s="5">
        <f t="shared" si="100"/>
        <v>60500</v>
      </c>
      <c r="P1649" s="5">
        <v>-60500</v>
      </c>
      <c r="Q1649" s="5">
        <f t="shared" si="101"/>
        <v>0</v>
      </c>
      <c r="R1649" s="5">
        <v>0</v>
      </c>
      <c r="S1649" s="5">
        <v>0</v>
      </c>
      <c r="T1649" s="5">
        <v>0</v>
      </c>
      <c r="U1649" s="5">
        <f t="shared" si="102"/>
        <v>60500</v>
      </c>
      <c r="V1649" s="5">
        <f t="shared" si="103"/>
        <v>60500</v>
      </c>
      <c r="W1649" s="5">
        <v>0</v>
      </c>
      <c r="X1649" t="s">
        <v>936</v>
      </c>
    </row>
    <row r="1650" spans="1:24" x14ac:dyDescent="0.2">
      <c r="A1650" t="s">
        <v>0</v>
      </c>
      <c r="B1650" t="s">
        <v>1</v>
      </c>
      <c r="C1650" t="s">
        <v>247</v>
      </c>
      <c r="D1650" t="s">
        <v>248</v>
      </c>
      <c r="E1650" t="s">
        <v>249</v>
      </c>
      <c r="F1650" t="s">
        <v>993</v>
      </c>
      <c r="G1650" t="s">
        <v>994</v>
      </c>
      <c r="H1650" t="s">
        <v>7</v>
      </c>
      <c r="I1650" t="s">
        <v>41</v>
      </c>
      <c r="J1650" t="s">
        <v>42</v>
      </c>
      <c r="K1650" t="s">
        <v>54</v>
      </c>
      <c r="L1650" t="s">
        <v>11</v>
      </c>
      <c r="M1650" s="5">
        <v>2100</v>
      </c>
      <c r="N1650" s="5">
        <v>0</v>
      </c>
      <c r="O1650" s="5">
        <f t="shared" si="100"/>
        <v>2100</v>
      </c>
      <c r="P1650" s="5">
        <v>-2100</v>
      </c>
      <c r="Q1650" s="5">
        <f t="shared" si="101"/>
        <v>0</v>
      </c>
      <c r="R1650" s="5">
        <v>0</v>
      </c>
      <c r="S1650" s="5">
        <v>0</v>
      </c>
      <c r="T1650" s="5">
        <v>0</v>
      </c>
      <c r="U1650" s="5">
        <f t="shared" si="102"/>
        <v>2100</v>
      </c>
      <c r="V1650" s="5">
        <f t="shared" si="103"/>
        <v>2100</v>
      </c>
      <c r="W1650" s="5">
        <v>0</v>
      </c>
      <c r="X1650" t="s">
        <v>898</v>
      </c>
    </row>
    <row r="1651" spans="1:24" x14ac:dyDescent="0.2">
      <c r="A1651" t="s">
        <v>0</v>
      </c>
      <c r="B1651" t="s">
        <v>1</v>
      </c>
      <c r="C1651" t="s">
        <v>247</v>
      </c>
      <c r="D1651" t="s">
        <v>248</v>
      </c>
      <c r="E1651" t="s">
        <v>249</v>
      </c>
      <c r="F1651" t="s">
        <v>993</v>
      </c>
      <c r="G1651" t="s">
        <v>994</v>
      </c>
      <c r="H1651" t="s">
        <v>7</v>
      </c>
      <c r="I1651" t="s">
        <v>41</v>
      </c>
      <c r="J1651" t="s">
        <v>42</v>
      </c>
      <c r="K1651" t="s">
        <v>372</v>
      </c>
      <c r="L1651" t="s">
        <v>11</v>
      </c>
      <c r="M1651" s="5">
        <v>320</v>
      </c>
      <c r="N1651" s="5">
        <v>0</v>
      </c>
      <c r="O1651" s="5">
        <f t="shared" si="100"/>
        <v>320</v>
      </c>
      <c r="P1651" s="5">
        <v>-320</v>
      </c>
      <c r="Q1651" s="5">
        <f t="shared" si="101"/>
        <v>0</v>
      </c>
      <c r="R1651" s="5">
        <v>0</v>
      </c>
      <c r="S1651" s="5">
        <v>0</v>
      </c>
      <c r="T1651" s="5">
        <v>0</v>
      </c>
      <c r="U1651" s="5">
        <f t="shared" si="102"/>
        <v>320</v>
      </c>
      <c r="V1651" s="5">
        <f t="shared" si="103"/>
        <v>320</v>
      </c>
      <c r="W1651" s="5">
        <v>0</v>
      </c>
      <c r="X1651" t="s">
        <v>939</v>
      </c>
    </row>
    <row r="1652" spans="1:24" x14ac:dyDescent="0.2">
      <c r="A1652" t="s">
        <v>0</v>
      </c>
      <c r="B1652" t="s">
        <v>1</v>
      </c>
      <c r="C1652" t="s">
        <v>247</v>
      </c>
      <c r="D1652" t="s">
        <v>248</v>
      </c>
      <c r="E1652" t="s">
        <v>249</v>
      </c>
      <c r="F1652" t="s">
        <v>993</v>
      </c>
      <c r="G1652" t="s">
        <v>994</v>
      </c>
      <c r="H1652" t="s">
        <v>7</v>
      </c>
      <c r="I1652" t="s">
        <v>41</v>
      </c>
      <c r="J1652" t="s">
        <v>42</v>
      </c>
      <c r="K1652" t="s">
        <v>995</v>
      </c>
      <c r="L1652" t="s">
        <v>11</v>
      </c>
      <c r="M1652" s="5">
        <v>650000</v>
      </c>
      <c r="N1652" s="5">
        <v>0</v>
      </c>
      <c r="O1652" s="5">
        <f t="shared" si="100"/>
        <v>650000</v>
      </c>
      <c r="P1652" s="5">
        <v>-560000</v>
      </c>
      <c r="Q1652" s="5">
        <f t="shared" si="101"/>
        <v>90000</v>
      </c>
      <c r="R1652" s="5">
        <v>0</v>
      </c>
      <c r="S1652" s="5">
        <v>0</v>
      </c>
      <c r="T1652" s="5">
        <v>0</v>
      </c>
      <c r="U1652" s="5">
        <f t="shared" si="102"/>
        <v>650000</v>
      </c>
      <c r="V1652" s="5">
        <f t="shared" si="103"/>
        <v>650000</v>
      </c>
      <c r="W1652" s="5">
        <v>90000</v>
      </c>
      <c r="X1652" t="s">
        <v>996</v>
      </c>
    </row>
    <row r="1653" spans="1:24" x14ac:dyDescent="0.2">
      <c r="A1653" t="s">
        <v>0</v>
      </c>
      <c r="B1653" t="s">
        <v>1</v>
      </c>
      <c r="C1653" t="s">
        <v>247</v>
      </c>
      <c r="D1653" t="s">
        <v>248</v>
      </c>
      <c r="E1653" t="s">
        <v>249</v>
      </c>
      <c r="F1653" t="s">
        <v>993</v>
      </c>
      <c r="G1653" t="s">
        <v>994</v>
      </c>
      <c r="H1653" t="s">
        <v>7</v>
      </c>
      <c r="I1653" t="s">
        <v>41</v>
      </c>
      <c r="J1653" t="s">
        <v>42</v>
      </c>
      <c r="K1653" t="s">
        <v>349</v>
      </c>
      <c r="L1653" t="s">
        <v>11</v>
      </c>
      <c r="M1653" s="5">
        <v>0</v>
      </c>
      <c r="N1653" s="5">
        <v>1321.6</v>
      </c>
      <c r="O1653" s="5">
        <f t="shared" si="100"/>
        <v>1321.6</v>
      </c>
      <c r="P1653" s="5">
        <v>-1321.6</v>
      </c>
      <c r="Q1653" s="5">
        <f t="shared" si="101"/>
        <v>0</v>
      </c>
      <c r="R1653" s="5">
        <v>0</v>
      </c>
      <c r="S1653" s="5">
        <v>0</v>
      </c>
      <c r="T1653" s="5">
        <v>0</v>
      </c>
      <c r="U1653" s="5">
        <f t="shared" si="102"/>
        <v>1321.6</v>
      </c>
      <c r="V1653" s="5">
        <f t="shared" si="103"/>
        <v>1321.6</v>
      </c>
      <c r="W1653" s="5">
        <v>0</v>
      </c>
      <c r="X1653" t="s">
        <v>978</v>
      </c>
    </row>
    <row r="1654" spans="1:24" x14ac:dyDescent="0.2">
      <c r="A1654" t="s">
        <v>0</v>
      </c>
      <c r="B1654" t="s">
        <v>1</v>
      </c>
      <c r="C1654" t="s">
        <v>247</v>
      </c>
      <c r="D1654" t="s">
        <v>248</v>
      </c>
      <c r="E1654" t="s">
        <v>249</v>
      </c>
      <c r="F1654" t="s">
        <v>993</v>
      </c>
      <c r="G1654" t="s">
        <v>994</v>
      </c>
      <c r="H1654" t="s">
        <v>7</v>
      </c>
      <c r="I1654" t="s">
        <v>41</v>
      </c>
      <c r="J1654" t="s">
        <v>997</v>
      </c>
      <c r="K1654" t="s">
        <v>998</v>
      </c>
      <c r="L1654" t="s">
        <v>11</v>
      </c>
      <c r="M1654" s="5">
        <v>1327109.6000000001</v>
      </c>
      <c r="N1654" s="5">
        <v>0</v>
      </c>
      <c r="O1654" s="5">
        <f t="shared" si="100"/>
        <v>1327109.6000000001</v>
      </c>
      <c r="P1654" s="5">
        <v>-37874.65</v>
      </c>
      <c r="Q1654" s="5">
        <f t="shared" si="101"/>
        <v>1289234.9500000002</v>
      </c>
      <c r="R1654" s="5">
        <v>0</v>
      </c>
      <c r="S1654" s="5">
        <v>979083.55</v>
      </c>
      <c r="T1654" s="5">
        <v>837091.78</v>
      </c>
      <c r="U1654" s="5">
        <f t="shared" si="102"/>
        <v>348026.05000000005</v>
      </c>
      <c r="V1654" s="5">
        <f t="shared" si="103"/>
        <v>490017.82000000007</v>
      </c>
      <c r="W1654" s="5">
        <v>310151.40000000002</v>
      </c>
      <c r="X1654" t="s">
        <v>999</v>
      </c>
    </row>
    <row r="1655" spans="1:24" x14ac:dyDescent="0.2">
      <c r="A1655" t="s">
        <v>0</v>
      </c>
      <c r="B1655" t="s">
        <v>1</v>
      </c>
      <c r="C1655" t="s">
        <v>247</v>
      </c>
      <c r="D1655" t="s">
        <v>248</v>
      </c>
      <c r="E1655" t="s">
        <v>249</v>
      </c>
      <c r="F1655" t="s">
        <v>993</v>
      </c>
      <c r="G1655" t="s">
        <v>994</v>
      </c>
      <c r="H1655" t="s">
        <v>7</v>
      </c>
      <c r="I1655" t="s">
        <v>41</v>
      </c>
      <c r="J1655" t="s">
        <v>997</v>
      </c>
      <c r="K1655" t="s">
        <v>1000</v>
      </c>
      <c r="L1655" t="s">
        <v>11</v>
      </c>
      <c r="M1655" s="5">
        <v>45017521.619999997</v>
      </c>
      <c r="N1655" s="5">
        <v>0</v>
      </c>
      <c r="O1655" s="5">
        <f t="shared" si="100"/>
        <v>45017521.619999997</v>
      </c>
      <c r="P1655" s="5">
        <v>-10614835.65</v>
      </c>
      <c r="Q1655" s="5">
        <f t="shared" si="101"/>
        <v>34402685.969999999</v>
      </c>
      <c r="R1655" s="5">
        <v>0</v>
      </c>
      <c r="S1655" s="5">
        <v>22306445.710000001</v>
      </c>
      <c r="T1655" s="5">
        <v>18479204.309999999</v>
      </c>
      <c r="U1655" s="5">
        <f t="shared" si="102"/>
        <v>22711075.909999996</v>
      </c>
      <c r="V1655" s="5">
        <f t="shared" si="103"/>
        <v>26538317.309999999</v>
      </c>
      <c r="W1655" s="5">
        <v>12096240.26</v>
      </c>
      <c r="X1655" t="s">
        <v>1001</v>
      </c>
    </row>
    <row r="1656" spans="1:24" x14ac:dyDescent="0.2">
      <c r="A1656" t="s">
        <v>0</v>
      </c>
      <c r="B1656" t="s">
        <v>1</v>
      </c>
      <c r="C1656" t="s">
        <v>247</v>
      </c>
      <c r="D1656" t="s">
        <v>248</v>
      </c>
      <c r="E1656" t="s">
        <v>249</v>
      </c>
      <c r="F1656" t="s">
        <v>993</v>
      </c>
      <c r="G1656" t="s">
        <v>994</v>
      </c>
      <c r="H1656" t="s">
        <v>7</v>
      </c>
      <c r="I1656" t="s">
        <v>41</v>
      </c>
      <c r="J1656" t="s">
        <v>997</v>
      </c>
      <c r="K1656" t="s">
        <v>1002</v>
      </c>
      <c r="L1656" t="s">
        <v>11</v>
      </c>
      <c r="M1656" s="5">
        <v>1509762</v>
      </c>
      <c r="N1656" s="5">
        <v>0</v>
      </c>
      <c r="O1656" s="5">
        <f t="shared" si="100"/>
        <v>1509762</v>
      </c>
      <c r="P1656" s="5">
        <v>0</v>
      </c>
      <c r="Q1656" s="5">
        <f t="shared" si="101"/>
        <v>1509762</v>
      </c>
      <c r="R1656" s="5">
        <v>0</v>
      </c>
      <c r="S1656" s="5">
        <v>1486762</v>
      </c>
      <c r="T1656" s="5">
        <v>800564</v>
      </c>
      <c r="U1656" s="5">
        <f t="shared" si="102"/>
        <v>23000</v>
      </c>
      <c r="V1656" s="5">
        <f t="shared" si="103"/>
        <v>709198</v>
      </c>
      <c r="W1656" s="5">
        <v>23000</v>
      </c>
      <c r="X1656" t="s">
        <v>1003</v>
      </c>
    </row>
    <row r="1657" spans="1:24" x14ac:dyDescent="0.2">
      <c r="A1657" t="s">
        <v>0</v>
      </c>
      <c r="B1657" t="s">
        <v>1</v>
      </c>
      <c r="C1657" t="s">
        <v>247</v>
      </c>
      <c r="D1657" t="s">
        <v>248</v>
      </c>
      <c r="E1657" t="s">
        <v>249</v>
      </c>
      <c r="F1657" t="s">
        <v>993</v>
      </c>
      <c r="G1657" t="s">
        <v>994</v>
      </c>
      <c r="H1657" t="s">
        <v>7</v>
      </c>
      <c r="I1657" t="s">
        <v>41</v>
      </c>
      <c r="J1657" t="s">
        <v>90</v>
      </c>
      <c r="K1657" t="s">
        <v>91</v>
      </c>
      <c r="L1657" t="s">
        <v>11</v>
      </c>
      <c r="M1657" s="5">
        <v>2400</v>
      </c>
      <c r="N1657" s="5">
        <v>0</v>
      </c>
      <c r="O1657" s="5">
        <f t="shared" si="100"/>
        <v>2400</v>
      </c>
      <c r="P1657" s="5">
        <v>-2400</v>
      </c>
      <c r="Q1657" s="5">
        <f t="shared" si="101"/>
        <v>0</v>
      </c>
      <c r="R1657" s="5">
        <v>0</v>
      </c>
      <c r="S1657" s="5">
        <v>0</v>
      </c>
      <c r="T1657" s="5">
        <v>0</v>
      </c>
      <c r="U1657" s="5">
        <f t="shared" si="102"/>
        <v>2400</v>
      </c>
      <c r="V1657" s="5">
        <f t="shared" si="103"/>
        <v>2400</v>
      </c>
      <c r="W1657" s="5">
        <v>0</v>
      </c>
      <c r="X1657" t="s">
        <v>925</v>
      </c>
    </row>
    <row r="1658" spans="1:24" x14ac:dyDescent="0.2">
      <c r="A1658" t="s">
        <v>0</v>
      </c>
      <c r="B1658" t="s">
        <v>1</v>
      </c>
      <c r="C1658" t="s">
        <v>247</v>
      </c>
      <c r="D1658" t="s">
        <v>248</v>
      </c>
      <c r="E1658" t="s">
        <v>249</v>
      </c>
      <c r="F1658" t="s">
        <v>993</v>
      </c>
      <c r="G1658" t="s">
        <v>994</v>
      </c>
      <c r="H1658" t="s">
        <v>7</v>
      </c>
      <c r="I1658" t="s">
        <v>41</v>
      </c>
      <c r="J1658" t="s">
        <v>90</v>
      </c>
      <c r="K1658" t="s">
        <v>93</v>
      </c>
      <c r="L1658" t="s">
        <v>11</v>
      </c>
      <c r="M1658" s="5">
        <v>781922.17</v>
      </c>
      <c r="N1658" s="5">
        <v>0</v>
      </c>
      <c r="O1658" s="5">
        <f t="shared" si="100"/>
        <v>781922.17</v>
      </c>
      <c r="P1658" s="5">
        <v>322169.24</v>
      </c>
      <c r="Q1658" s="5">
        <f t="shared" si="101"/>
        <v>1104091.4100000001</v>
      </c>
      <c r="R1658" s="5">
        <v>0</v>
      </c>
      <c r="S1658" s="5">
        <v>401516.21</v>
      </c>
      <c r="T1658" s="5">
        <v>305838.99</v>
      </c>
      <c r="U1658" s="5">
        <f t="shared" si="102"/>
        <v>380405.96</v>
      </c>
      <c r="V1658" s="5">
        <f t="shared" si="103"/>
        <v>476083.18000000005</v>
      </c>
      <c r="W1658" s="5">
        <v>702575.2</v>
      </c>
      <c r="X1658" t="s">
        <v>1004</v>
      </c>
    </row>
    <row r="1659" spans="1:24" x14ac:dyDescent="0.2">
      <c r="A1659" t="s">
        <v>0</v>
      </c>
      <c r="B1659" t="s">
        <v>1</v>
      </c>
      <c r="C1659" t="s">
        <v>247</v>
      </c>
      <c r="D1659" t="s">
        <v>248</v>
      </c>
      <c r="E1659" t="s">
        <v>249</v>
      </c>
      <c r="F1659" t="s">
        <v>993</v>
      </c>
      <c r="G1659" t="s">
        <v>994</v>
      </c>
      <c r="H1659" t="s">
        <v>7</v>
      </c>
      <c r="I1659" t="s">
        <v>41</v>
      </c>
      <c r="J1659" t="s">
        <v>90</v>
      </c>
      <c r="K1659" t="s">
        <v>310</v>
      </c>
      <c r="L1659" t="s">
        <v>11</v>
      </c>
      <c r="M1659" s="5">
        <v>6000</v>
      </c>
      <c r="N1659" s="5">
        <v>0</v>
      </c>
      <c r="O1659" s="5">
        <f t="shared" si="100"/>
        <v>6000</v>
      </c>
      <c r="P1659" s="5">
        <v>-6000</v>
      </c>
      <c r="Q1659" s="5">
        <f t="shared" si="101"/>
        <v>0</v>
      </c>
      <c r="R1659" s="5">
        <v>0</v>
      </c>
      <c r="S1659" s="5">
        <v>0</v>
      </c>
      <c r="T1659" s="5">
        <v>0</v>
      </c>
      <c r="U1659" s="5">
        <f t="shared" si="102"/>
        <v>6000</v>
      </c>
      <c r="V1659" s="5">
        <f t="shared" si="103"/>
        <v>6000</v>
      </c>
      <c r="W1659" s="5">
        <v>0</v>
      </c>
      <c r="X1659" t="s">
        <v>927</v>
      </c>
    </row>
    <row r="1660" spans="1:24" x14ac:dyDescent="0.2">
      <c r="A1660" t="s">
        <v>0</v>
      </c>
      <c r="B1660" t="s">
        <v>1</v>
      </c>
      <c r="C1660" t="s">
        <v>247</v>
      </c>
      <c r="D1660" t="s">
        <v>248</v>
      </c>
      <c r="E1660" t="s">
        <v>249</v>
      </c>
      <c r="F1660" t="s">
        <v>993</v>
      </c>
      <c r="G1660" t="s">
        <v>994</v>
      </c>
      <c r="H1660" t="s">
        <v>7</v>
      </c>
      <c r="I1660" t="s">
        <v>41</v>
      </c>
      <c r="J1660" t="s">
        <v>90</v>
      </c>
      <c r="K1660" t="s">
        <v>1005</v>
      </c>
      <c r="L1660" t="s">
        <v>11</v>
      </c>
      <c r="M1660" s="5">
        <v>4150000</v>
      </c>
      <c r="N1660" s="5">
        <v>-107716.9</v>
      </c>
      <c r="O1660" s="5">
        <f t="shared" si="100"/>
        <v>4042283.1</v>
      </c>
      <c r="P1660" s="5">
        <v>-2400000</v>
      </c>
      <c r="Q1660" s="5">
        <f t="shared" si="101"/>
        <v>1642283.1</v>
      </c>
      <c r="R1660" s="5">
        <v>0</v>
      </c>
      <c r="S1660" s="5">
        <v>1642283.1</v>
      </c>
      <c r="T1660" s="5">
        <v>343779.46</v>
      </c>
      <c r="U1660" s="5">
        <f t="shared" si="102"/>
        <v>2400000</v>
      </c>
      <c r="V1660" s="5">
        <f t="shared" si="103"/>
        <v>3698503.64</v>
      </c>
      <c r="W1660" s="5">
        <v>0</v>
      </c>
      <c r="X1660" t="s">
        <v>1006</v>
      </c>
    </row>
    <row r="1661" spans="1:24" x14ac:dyDescent="0.2">
      <c r="A1661" t="s">
        <v>0</v>
      </c>
      <c r="B1661" t="s">
        <v>1</v>
      </c>
      <c r="C1661" t="s">
        <v>247</v>
      </c>
      <c r="D1661" t="s">
        <v>248</v>
      </c>
      <c r="E1661" t="s">
        <v>249</v>
      </c>
      <c r="F1661" t="s">
        <v>993</v>
      </c>
      <c r="G1661" t="s">
        <v>994</v>
      </c>
      <c r="H1661" t="s">
        <v>7</v>
      </c>
      <c r="I1661" t="s">
        <v>41</v>
      </c>
      <c r="J1661" t="s">
        <v>982</v>
      </c>
      <c r="K1661" t="s">
        <v>1007</v>
      </c>
      <c r="L1661" t="s">
        <v>11</v>
      </c>
      <c r="M1661" s="5">
        <v>0</v>
      </c>
      <c r="N1661" s="5">
        <v>4300000</v>
      </c>
      <c r="O1661" s="5">
        <f t="shared" si="100"/>
        <v>4300000</v>
      </c>
      <c r="P1661" s="5">
        <v>0</v>
      </c>
      <c r="Q1661" s="5">
        <f t="shared" si="101"/>
        <v>4300000</v>
      </c>
      <c r="R1661" s="5">
        <v>0</v>
      </c>
      <c r="S1661" s="5">
        <v>4300000</v>
      </c>
      <c r="T1661" s="5">
        <v>1222645.8600000001</v>
      </c>
      <c r="U1661" s="5">
        <f t="shared" si="102"/>
        <v>0</v>
      </c>
      <c r="V1661" s="5">
        <f t="shared" si="103"/>
        <v>3077354.1399999997</v>
      </c>
      <c r="W1661" s="5">
        <v>0</v>
      </c>
      <c r="X1661" t="s">
        <v>1008</v>
      </c>
    </row>
    <row r="1662" spans="1:24" x14ac:dyDescent="0.2">
      <c r="A1662" t="s">
        <v>0</v>
      </c>
      <c r="B1662" t="s">
        <v>1</v>
      </c>
      <c r="C1662" t="s">
        <v>247</v>
      </c>
      <c r="D1662" t="s">
        <v>248</v>
      </c>
      <c r="E1662" t="s">
        <v>249</v>
      </c>
      <c r="F1662" t="s">
        <v>993</v>
      </c>
      <c r="G1662" t="s">
        <v>994</v>
      </c>
      <c r="H1662" t="s">
        <v>7</v>
      </c>
      <c r="I1662" t="s">
        <v>41</v>
      </c>
      <c r="J1662" t="s">
        <v>982</v>
      </c>
      <c r="K1662" t="s">
        <v>1009</v>
      </c>
      <c r="L1662" t="s">
        <v>11</v>
      </c>
      <c r="M1662" s="5">
        <v>0</v>
      </c>
      <c r="N1662" s="5">
        <v>1680000</v>
      </c>
      <c r="O1662" s="5">
        <f t="shared" si="100"/>
        <v>1680000</v>
      </c>
      <c r="P1662" s="5">
        <v>0</v>
      </c>
      <c r="Q1662" s="5">
        <f t="shared" si="101"/>
        <v>1680000</v>
      </c>
      <c r="R1662" s="5">
        <v>0</v>
      </c>
      <c r="S1662" s="5">
        <v>1680000</v>
      </c>
      <c r="T1662" s="5">
        <v>552278.48</v>
      </c>
      <c r="U1662" s="5">
        <f t="shared" si="102"/>
        <v>0</v>
      </c>
      <c r="V1662" s="5">
        <f t="shared" si="103"/>
        <v>1127721.52</v>
      </c>
      <c r="W1662" s="5">
        <v>0</v>
      </c>
      <c r="X1662" t="s">
        <v>1010</v>
      </c>
    </row>
    <row r="1663" spans="1:24" x14ac:dyDescent="0.2">
      <c r="A1663" t="s">
        <v>0</v>
      </c>
      <c r="B1663" t="s">
        <v>1</v>
      </c>
      <c r="C1663" t="s">
        <v>247</v>
      </c>
      <c r="D1663" t="s">
        <v>248</v>
      </c>
      <c r="E1663" t="s">
        <v>249</v>
      </c>
      <c r="F1663" t="s">
        <v>993</v>
      </c>
      <c r="G1663" t="s">
        <v>994</v>
      </c>
      <c r="H1663" t="s">
        <v>7</v>
      </c>
      <c r="I1663" t="s">
        <v>41</v>
      </c>
      <c r="J1663" t="s">
        <v>982</v>
      </c>
      <c r="K1663" t="s">
        <v>1011</v>
      </c>
      <c r="L1663" t="s">
        <v>11</v>
      </c>
      <c r="M1663" s="5">
        <v>1680000</v>
      </c>
      <c r="N1663" s="5">
        <v>0</v>
      </c>
      <c r="O1663" s="5">
        <f t="shared" si="100"/>
        <v>1680000</v>
      </c>
      <c r="P1663" s="5">
        <v>0</v>
      </c>
      <c r="Q1663" s="5">
        <f t="shared" si="101"/>
        <v>1680000</v>
      </c>
      <c r="R1663" s="5">
        <v>0</v>
      </c>
      <c r="S1663" s="5">
        <v>460771.97</v>
      </c>
      <c r="T1663" s="5">
        <v>6889</v>
      </c>
      <c r="U1663" s="5">
        <f t="shared" si="102"/>
        <v>1219228.03</v>
      </c>
      <c r="V1663" s="5">
        <f t="shared" si="103"/>
        <v>1673111</v>
      </c>
      <c r="W1663" s="5">
        <v>1219228.03</v>
      </c>
      <c r="X1663" t="s">
        <v>1012</v>
      </c>
    </row>
    <row r="1664" spans="1:24" x14ac:dyDescent="0.2">
      <c r="A1664" t="s">
        <v>0</v>
      </c>
      <c r="B1664" t="s">
        <v>1</v>
      </c>
      <c r="C1664" t="s">
        <v>247</v>
      </c>
      <c r="D1664" t="s">
        <v>248</v>
      </c>
      <c r="E1664" t="s">
        <v>249</v>
      </c>
      <c r="F1664" t="s">
        <v>993</v>
      </c>
      <c r="G1664" t="s">
        <v>994</v>
      </c>
      <c r="H1664" t="s">
        <v>7</v>
      </c>
      <c r="I1664" t="s">
        <v>41</v>
      </c>
      <c r="J1664" t="s">
        <v>982</v>
      </c>
      <c r="K1664" t="s">
        <v>1013</v>
      </c>
      <c r="L1664" t="s">
        <v>11</v>
      </c>
      <c r="M1664" s="5">
        <v>6350000</v>
      </c>
      <c r="N1664" s="5">
        <v>-5980000</v>
      </c>
      <c r="O1664" s="5">
        <f t="shared" si="100"/>
        <v>370000</v>
      </c>
      <c r="P1664" s="5">
        <v>-370000</v>
      </c>
      <c r="Q1664" s="5">
        <f t="shared" si="101"/>
        <v>0</v>
      </c>
      <c r="R1664" s="5">
        <v>0</v>
      </c>
      <c r="S1664" s="5">
        <v>0</v>
      </c>
      <c r="T1664" s="5">
        <v>0</v>
      </c>
      <c r="U1664" s="5">
        <f t="shared" si="102"/>
        <v>370000</v>
      </c>
      <c r="V1664" s="5">
        <f t="shared" si="103"/>
        <v>370000</v>
      </c>
      <c r="W1664" s="5">
        <v>0</v>
      </c>
      <c r="X1664" t="s">
        <v>1014</v>
      </c>
    </row>
    <row r="1665" spans="1:24" x14ac:dyDescent="0.2">
      <c r="A1665" t="s">
        <v>0</v>
      </c>
      <c r="B1665" t="s">
        <v>1</v>
      </c>
      <c r="C1665" t="s">
        <v>247</v>
      </c>
      <c r="D1665" t="s">
        <v>248</v>
      </c>
      <c r="E1665" t="s">
        <v>249</v>
      </c>
      <c r="F1665" t="s">
        <v>993</v>
      </c>
      <c r="G1665" t="s">
        <v>994</v>
      </c>
      <c r="H1665" t="s">
        <v>282</v>
      </c>
      <c r="I1665" t="s">
        <v>1015</v>
      </c>
      <c r="J1665" t="s">
        <v>121</v>
      </c>
      <c r="K1665" t="s">
        <v>288</v>
      </c>
      <c r="L1665" t="s">
        <v>11</v>
      </c>
      <c r="M1665" s="5">
        <v>500000</v>
      </c>
      <c r="N1665" s="5">
        <v>0</v>
      </c>
      <c r="O1665" s="5">
        <f t="shared" si="100"/>
        <v>500000</v>
      </c>
      <c r="P1665" s="5">
        <v>-500000</v>
      </c>
      <c r="Q1665" s="5">
        <f t="shared" si="101"/>
        <v>0</v>
      </c>
      <c r="R1665" s="5">
        <v>0</v>
      </c>
      <c r="S1665" s="5">
        <v>0</v>
      </c>
      <c r="T1665" s="5">
        <v>0</v>
      </c>
      <c r="U1665" s="5">
        <f t="shared" si="102"/>
        <v>500000</v>
      </c>
      <c r="V1665" s="5">
        <f t="shared" si="103"/>
        <v>500000</v>
      </c>
      <c r="W1665" s="5">
        <v>0</v>
      </c>
      <c r="X1665" t="s">
        <v>289</v>
      </c>
    </row>
    <row r="1666" spans="1:24" x14ac:dyDescent="0.2">
      <c r="A1666" t="s">
        <v>0</v>
      </c>
      <c r="B1666" t="s">
        <v>1</v>
      </c>
      <c r="C1666" t="s">
        <v>247</v>
      </c>
      <c r="D1666" t="s">
        <v>248</v>
      </c>
      <c r="E1666" t="s">
        <v>249</v>
      </c>
      <c r="F1666" t="s">
        <v>993</v>
      </c>
      <c r="G1666" t="s">
        <v>994</v>
      </c>
      <c r="H1666" t="s">
        <v>282</v>
      </c>
      <c r="I1666" t="s">
        <v>1015</v>
      </c>
      <c r="J1666" t="s">
        <v>1016</v>
      </c>
      <c r="K1666" t="s">
        <v>1017</v>
      </c>
      <c r="L1666" t="s">
        <v>11</v>
      </c>
      <c r="M1666" s="5">
        <v>16309720.710000001</v>
      </c>
      <c r="N1666" s="5">
        <v>0</v>
      </c>
      <c r="O1666" s="5">
        <f t="shared" si="100"/>
        <v>16309720.710000001</v>
      </c>
      <c r="P1666" s="5">
        <v>706348.07</v>
      </c>
      <c r="Q1666" s="5">
        <f t="shared" si="101"/>
        <v>17016068.780000001</v>
      </c>
      <c r="R1666" s="5">
        <v>0</v>
      </c>
      <c r="S1666" s="5">
        <v>12757700.99</v>
      </c>
      <c r="T1666" s="5">
        <v>10255287.640000001</v>
      </c>
      <c r="U1666" s="5">
        <f t="shared" si="102"/>
        <v>3552019.7200000007</v>
      </c>
      <c r="V1666" s="5">
        <f t="shared" si="103"/>
        <v>6054433.0700000003</v>
      </c>
      <c r="W1666" s="5">
        <v>4258367.79</v>
      </c>
      <c r="X1666" t="s">
        <v>1018</v>
      </c>
    </row>
    <row r="1667" spans="1:24" x14ac:dyDescent="0.2">
      <c r="A1667" t="s">
        <v>0</v>
      </c>
      <c r="B1667" t="s">
        <v>1</v>
      </c>
      <c r="C1667" t="s">
        <v>247</v>
      </c>
      <c r="D1667" t="s">
        <v>248</v>
      </c>
      <c r="E1667" t="s">
        <v>249</v>
      </c>
      <c r="F1667" t="s">
        <v>993</v>
      </c>
      <c r="G1667" t="s">
        <v>994</v>
      </c>
      <c r="H1667" t="s">
        <v>282</v>
      </c>
      <c r="I1667" t="s">
        <v>1015</v>
      </c>
      <c r="J1667" t="s">
        <v>1016</v>
      </c>
      <c r="K1667" t="s">
        <v>1019</v>
      </c>
      <c r="L1667" t="s">
        <v>11</v>
      </c>
      <c r="M1667" s="5">
        <v>28795415.219999999</v>
      </c>
      <c r="N1667" s="5">
        <v>-5310720</v>
      </c>
      <c r="O1667" s="5">
        <f t="shared" ref="O1667:O1730" si="104">+M1667+N1667</f>
        <v>23484695.219999999</v>
      </c>
      <c r="P1667" s="5">
        <v>2937239.84</v>
      </c>
      <c r="Q1667" s="5">
        <f t="shared" ref="Q1667:Q1730" si="105">+O1667+P1667</f>
        <v>26421935.059999999</v>
      </c>
      <c r="R1667" s="5">
        <v>0</v>
      </c>
      <c r="S1667" s="5">
        <v>15039432.279999999</v>
      </c>
      <c r="T1667" s="5">
        <v>13630981.76</v>
      </c>
      <c r="U1667" s="5">
        <f t="shared" ref="U1667:U1730" si="106">+O1667-S1667</f>
        <v>8445262.9399999995</v>
      </c>
      <c r="V1667" s="5">
        <f t="shared" ref="V1667:V1730" si="107">+O1667-T1667</f>
        <v>9853713.459999999</v>
      </c>
      <c r="W1667" s="5">
        <v>11382502.779999999</v>
      </c>
      <c r="X1667" t="s">
        <v>1020</v>
      </c>
    </row>
    <row r="1668" spans="1:24" x14ac:dyDescent="0.2">
      <c r="A1668" t="s">
        <v>0</v>
      </c>
      <c r="B1668" t="s">
        <v>1</v>
      </c>
      <c r="C1668" t="s">
        <v>247</v>
      </c>
      <c r="D1668" t="s">
        <v>248</v>
      </c>
      <c r="E1668" t="s">
        <v>249</v>
      </c>
      <c r="F1668" t="s">
        <v>993</v>
      </c>
      <c r="G1668" t="s">
        <v>994</v>
      </c>
      <c r="H1668" t="s">
        <v>282</v>
      </c>
      <c r="I1668" t="s">
        <v>1015</v>
      </c>
      <c r="J1668" t="s">
        <v>1016</v>
      </c>
      <c r="K1668" t="s">
        <v>1021</v>
      </c>
      <c r="L1668" t="s">
        <v>11</v>
      </c>
      <c r="M1668" s="5">
        <v>0</v>
      </c>
      <c r="N1668" s="5">
        <v>5310720</v>
      </c>
      <c r="O1668" s="5">
        <f t="shared" si="104"/>
        <v>5310720</v>
      </c>
      <c r="P1668" s="5">
        <v>0</v>
      </c>
      <c r="Q1668" s="5">
        <f t="shared" si="105"/>
        <v>5310720</v>
      </c>
      <c r="R1668" s="5">
        <v>0</v>
      </c>
      <c r="S1668" s="5">
        <v>5310720</v>
      </c>
      <c r="T1668" s="5">
        <v>2655360</v>
      </c>
      <c r="U1668" s="5">
        <f t="shared" si="106"/>
        <v>0</v>
      </c>
      <c r="V1668" s="5">
        <f t="shared" si="107"/>
        <v>2655360</v>
      </c>
      <c r="W1668" s="5">
        <v>0</v>
      </c>
      <c r="X1668" t="s">
        <v>1022</v>
      </c>
    </row>
    <row r="1669" spans="1:24" x14ac:dyDescent="0.2">
      <c r="A1669" t="s">
        <v>0</v>
      </c>
      <c r="B1669" t="s">
        <v>1</v>
      </c>
      <c r="C1669" t="s">
        <v>247</v>
      </c>
      <c r="D1669" t="s">
        <v>248</v>
      </c>
      <c r="E1669" t="s">
        <v>249</v>
      </c>
      <c r="F1669" t="s">
        <v>993</v>
      </c>
      <c r="G1669" t="s">
        <v>994</v>
      </c>
      <c r="H1669" t="s">
        <v>7</v>
      </c>
      <c r="I1669" t="s">
        <v>41</v>
      </c>
      <c r="J1669" t="s">
        <v>290</v>
      </c>
      <c r="K1669" t="s">
        <v>1023</v>
      </c>
      <c r="L1669" t="s">
        <v>11</v>
      </c>
      <c r="M1669" s="5">
        <v>400000</v>
      </c>
      <c r="N1669" s="5">
        <v>0</v>
      </c>
      <c r="O1669" s="5">
        <f t="shared" si="104"/>
        <v>400000</v>
      </c>
      <c r="P1669" s="5">
        <v>-320000</v>
      </c>
      <c r="Q1669" s="5">
        <f t="shared" si="105"/>
        <v>80000</v>
      </c>
      <c r="R1669" s="5">
        <v>0</v>
      </c>
      <c r="S1669" s="5">
        <v>0</v>
      </c>
      <c r="T1669" s="5">
        <v>0</v>
      </c>
      <c r="U1669" s="5">
        <f t="shared" si="106"/>
        <v>400000</v>
      </c>
      <c r="V1669" s="5">
        <f t="shared" si="107"/>
        <v>400000</v>
      </c>
      <c r="W1669" s="5">
        <v>80000</v>
      </c>
      <c r="X1669" t="s">
        <v>1024</v>
      </c>
    </row>
    <row r="1670" spans="1:24" x14ac:dyDescent="0.2">
      <c r="A1670" t="s">
        <v>0</v>
      </c>
      <c r="B1670" t="s">
        <v>1</v>
      </c>
      <c r="C1670" t="s">
        <v>247</v>
      </c>
      <c r="D1670" t="s">
        <v>674</v>
      </c>
      <c r="E1670" t="s">
        <v>675</v>
      </c>
      <c r="F1670" t="s">
        <v>1025</v>
      </c>
      <c r="G1670" t="s">
        <v>1026</v>
      </c>
      <c r="H1670" t="s">
        <v>7</v>
      </c>
      <c r="I1670" t="s">
        <v>8</v>
      </c>
      <c r="J1670" t="s">
        <v>9</v>
      </c>
      <c r="K1670" t="s">
        <v>10</v>
      </c>
      <c r="L1670" t="s">
        <v>11</v>
      </c>
      <c r="M1670" s="5">
        <v>90924</v>
      </c>
      <c r="N1670" s="5">
        <v>-216.8</v>
      </c>
      <c r="O1670" s="5">
        <f t="shared" si="104"/>
        <v>90707.199999999997</v>
      </c>
      <c r="P1670" s="5">
        <v>12930.3</v>
      </c>
      <c r="Q1670" s="5">
        <f t="shared" si="105"/>
        <v>103637.5</v>
      </c>
      <c r="R1670" s="5">
        <v>0</v>
      </c>
      <c r="S1670" s="5">
        <v>68664</v>
      </c>
      <c r="T1670" s="5">
        <v>68664</v>
      </c>
      <c r="U1670" s="5">
        <f t="shared" si="106"/>
        <v>22043.199999999997</v>
      </c>
      <c r="V1670" s="5">
        <f t="shared" si="107"/>
        <v>22043.199999999997</v>
      </c>
      <c r="W1670" s="5">
        <v>34973.5</v>
      </c>
      <c r="X1670" t="s">
        <v>678</v>
      </c>
    </row>
    <row r="1671" spans="1:24" x14ac:dyDescent="0.2">
      <c r="A1671" t="s">
        <v>0</v>
      </c>
      <c r="B1671" t="s">
        <v>1</v>
      </c>
      <c r="C1671" t="s">
        <v>247</v>
      </c>
      <c r="D1671" t="s">
        <v>674</v>
      </c>
      <c r="E1671" t="s">
        <v>675</v>
      </c>
      <c r="F1671" t="s">
        <v>1025</v>
      </c>
      <c r="G1671" t="s">
        <v>1026</v>
      </c>
      <c r="H1671" t="s">
        <v>7</v>
      </c>
      <c r="I1671" t="s">
        <v>8</v>
      </c>
      <c r="J1671" t="s">
        <v>9</v>
      </c>
      <c r="K1671" t="s">
        <v>13</v>
      </c>
      <c r="L1671" t="s">
        <v>11</v>
      </c>
      <c r="M1671" s="5">
        <v>7566.36</v>
      </c>
      <c r="N1671" s="5">
        <v>0</v>
      </c>
      <c r="O1671" s="5">
        <f t="shared" si="104"/>
        <v>7566.36</v>
      </c>
      <c r="P1671" s="5">
        <v>0</v>
      </c>
      <c r="Q1671" s="5">
        <f t="shared" si="105"/>
        <v>7566.36</v>
      </c>
      <c r="R1671" s="5">
        <v>0</v>
      </c>
      <c r="S1671" s="5">
        <v>5044.24</v>
      </c>
      <c r="T1671" s="5">
        <v>5044.24</v>
      </c>
      <c r="U1671" s="5">
        <f t="shared" si="106"/>
        <v>2522.12</v>
      </c>
      <c r="V1671" s="5">
        <f t="shared" si="107"/>
        <v>2522.12</v>
      </c>
      <c r="W1671" s="5">
        <v>2522.12</v>
      </c>
      <c r="X1671" t="s">
        <v>679</v>
      </c>
    </row>
    <row r="1672" spans="1:24" x14ac:dyDescent="0.2">
      <c r="A1672" t="s">
        <v>0</v>
      </c>
      <c r="B1672" t="s">
        <v>1</v>
      </c>
      <c r="C1672" t="s">
        <v>247</v>
      </c>
      <c r="D1672" t="s">
        <v>674</v>
      </c>
      <c r="E1672" t="s">
        <v>675</v>
      </c>
      <c r="F1672" t="s">
        <v>1025</v>
      </c>
      <c r="G1672" t="s">
        <v>1026</v>
      </c>
      <c r="H1672" t="s">
        <v>7</v>
      </c>
      <c r="I1672" t="s">
        <v>8</v>
      </c>
      <c r="J1672" t="s">
        <v>9</v>
      </c>
      <c r="K1672" t="s">
        <v>15</v>
      </c>
      <c r="L1672" t="s">
        <v>11</v>
      </c>
      <c r="M1672" s="5">
        <v>11713.53</v>
      </c>
      <c r="N1672" s="5">
        <v>2500</v>
      </c>
      <c r="O1672" s="5">
        <f t="shared" si="104"/>
        <v>14213.53</v>
      </c>
      <c r="P1672" s="5">
        <v>0</v>
      </c>
      <c r="Q1672" s="5">
        <f t="shared" si="105"/>
        <v>14213.53</v>
      </c>
      <c r="R1672" s="5">
        <v>2049.6</v>
      </c>
      <c r="S1672" s="5">
        <v>5956.4</v>
      </c>
      <c r="T1672" s="5">
        <v>5956.4</v>
      </c>
      <c r="U1672" s="5">
        <f t="shared" si="106"/>
        <v>8257.130000000001</v>
      </c>
      <c r="V1672" s="5">
        <f t="shared" si="107"/>
        <v>8257.130000000001</v>
      </c>
      <c r="W1672" s="5">
        <v>6207.53</v>
      </c>
      <c r="X1672" t="s">
        <v>680</v>
      </c>
    </row>
    <row r="1673" spans="1:24" x14ac:dyDescent="0.2">
      <c r="A1673" t="s">
        <v>0</v>
      </c>
      <c r="B1673" t="s">
        <v>1</v>
      </c>
      <c r="C1673" t="s">
        <v>247</v>
      </c>
      <c r="D1673" t="s">
        <v>674</v>
      </c>
      <c r="E1673" t="s">
        <v>675</v>
      </c>
      <c r="F1673" t="s">
        <v>1025</v>
      </c>
      <c r="G1673" t="s">
        <v>1026</v>
      </c>
      <c r="H1673" t="s">
        <v>7</v>
      </c>
      <c r="I1673" t="s">
        <v>8</v>
      </c>
      <c r="J1673" t="s">
        <v>9</v>
      </c>
      <c r="K1673" t="s">
        <v>17</v>
      </c>
      <c r="L1673" t="s">
        <v>11</v>
      </c>
      <c r="M1673" s="5">
        <v>3652.38</v>
      </c>
      <c r="N1673" s="5">
        <v>616.79999999999995</v>
      </c>
      <c r="O1673" s="5">
        <f t="shared" si="104"/>
        <v>4269.18</v>
      </c>
      <c r="P1673" s="5">
        <v>0</v>
      </c>
      <c r="Q1673" s="5">
        <f t="shared" si="105"/>
        <v>4269.18</v>
      </c>
      <c r="R1673" s="5">
        <v>415</v>
      </c>
      <c r="S1673" s="5">
        <v>3854.18</v>
      </c>
      <c r="T1673" s="5">
        <v>3854.18</v>
      </c>
      <c r="U1673" s="5">
        <f t="shared" si="106"/>
        <v>415.00000000000045</v>
      </c>
      <c r="V1673" s="5">
        <f t="shared" si="107"/>
        <v>415.00000000000045</v>
      </c>
      <c r="W1673" s="5">
        <v>0</v>
      </c>
      <c r="X1673" t="s">
        <v>681</v>
      </c>
    </row>
    <row r="1674" spans="1:24" x14ac:dyDescent="0.2">
      <c r="A1674" t="s">
        <v>0</v>
      </c>
      <c r="B1674" t="s">
        <v>1</v>
      </c>
      <c r="C1674" t="s">
        <v>247</v>
      </c>
      <c r="D1674" t="s">
        <v>674</v>
      </c>
      <c r="E1674" t="s">
        <v>675</v>
      </c>
      <c r="F1674" t="s">
        <v>1025</v>
      </c>
      <c r="G1674" t="s">
        <v>1026</v>
      </c>
      <c r="H1674" t="s">
        <v>7</v>
      </c>
      <c r="I1674" t="s">
        <v>8</v>
      </c>
      <c r="J1674" t="s">
        <v>9</v>
      </c>
      <c r="K1674" t="s">
        <v>19</v>
      </c>
      <c r="L1674" t="s">
        <v>11</v>
      </c>
      <c r="M1674" s="5">
        <v>132</v>
      </c>
      <c r="N1674" s="5">
        <v>0</v>
      </c>
      <c r="O1674" s="5">
        <f t="shared" si="104"/>
        <v>132</v>
      </c>
      <c r="P1674" s="5">
        <v>-60.26</v>
      </c>
      <c r="Q1674" s="5">
        <f t="shared" si="105"/>
        <v>71.740000000000009</v>
      </c>
      <c r="R1674" s="5">
        <v>0</v>
      </c>
      <c r="S1674" s="5">
        <v>41.5</v>
      </c>
      <c r="T1674" s="5">
        <v>41.5</v>
      </c>
      <c r="U1674" s="5">
        <f t="shared" si="106"/>
        <v>90.5</v>
      </c>
      <c r="V1674" s="5">
        <f t="shared" si="107"/>
        <v>90.5</v>
      </c>
      <c r="W1674" s="5">
        <v>30.24</v>
      </c>
      <c r="X1674" t="s">
        <v>682</v>
      </c>
    </row>
    <row r="1675" spans="1:24" x14ac:dyDescent="0.2">
      <c r="A1675" t="s">
        <v>0</v>
      </c>
      <c r="B1675" t="s">
        <v>1</v>
      </c>
      <c r="C1675" t="s">
        <v>247</v>
      </c>
      <c r="D1675" t="s">
        <v>674</v>
      </c>
      <c r="E1675" t="s">
        <v>675</v>
      </c>
      <c r="F1675" t="s">
        <v>1025</v>
      </c>
      <c r="G1675" t="s">
        <v>1026</v>
      </c>
      <c r="H1675" t="s">
        <v>7</v>
      </c>
      <c r="I1675" t="s">
        <v>8</v>
      </c>
      <c r="J1675" t="s">
        <v>9</v>
      </c>
      <c r="K1675" t="s">
        <v>21</v>
      </c>
      <c r="L1675" t="s">
        <v>11</v>
      </c>
      <c r="M1675" s="5">
        <v>1056</v>
      </c>
      <c r="N1675" s="5">
        <v>0</v>
      </c>
      <c r="O1675" s="5">
        <f t="shared" si="104"/>
        <v>1056</v>
      </c>
      <c r="P1675" s="5">
        <v>-482.11</v>
      </c>
      <c r="Q1675" s="5">
        <f t="shared" si="105"/>
        <v>573.89</v>
      </c>
      <c r="R1675" s="5">
        <v>0</v>
      </c>
      <c r="S1675" s="5">
        <v>332</v>
      </c>
      <c r="T1675" s="5">
        <v>332</v>
      </c>
      <c r="U1675" s="5">
        <f t="shared" si="106"/>
        <v>724</v>
      </c>
      <c r="V1675" s="5">
        <f t="shared" si="107"/>
        <v>724</v>
      </c>
      <c r="W1675" s="5">
        <v>241.89</v>
      </c>
      <c r="X1675" t="s">
        <v>683</v>
      </c>
    </row>
    <row r="1676" spans="1:24" x14ac:dyDescent="0.2">
      <c r="A1676" t="s">
        <v>0</v>
      </c>
      <c r="B1676" t="s">
        <v>1</v>
      </c>
      <c r="C1676" t="s">
        <v>247</v>
      </c>
      <c r="D1676" t="s">
        <v>674</v>
      </c>
      <c r="E1676" t="s">
        <v>675</v>
      </c>
      <c r="F1676" t="s">
        <v>1025</v>
      </c>
      <c r="G1676" t="s">
        <v>1026</v>
      </c>
      <c r="H1676" t="s">
        <v>7</v>
      </c>
      <c r="I1676" t="s">
        <v>8</v>
      </c>
      <c r="J1676" t="s">
        <v>9</v>
      </c>
      <c r="K1676" t="s">
        <v>23</v>
      </c>
      <c r="L1676" t="s">
        <v>11</v>
      </c>
      <c r="M1676" s="5">
        <v>37.83</v>
      </c>
      <c r="N1676" s="5">
        <v>0</v>
      </c>
      <c r="O1676" s="5">
        <f t="shared" si="104"/>
        <v>37.83</v>
      </c>
      <c r="P1676" s="5">
        <v>-37.83</v>
      </c>
      <c r="Q1676" s="5">
        <f t="shared" si="105"/>
        <v>0</v>
      </c>
      <c r="R1676" s="5">
        <v>0</v>
      </c>
      <c r="S1676" s="5">
        <v>0</v>
      </c>
      <c r="T1676" s="5">
        <v>0</v>
      </c>
      <c r="U1676" s="5">
        <f t="shared" si="106"/>
        <v>37.83</v>
      </c>
      <c r="V1676" s="5">
        <f t="shared" si="107"/>
        <v>37.83</v>
      </c>
      <c r="W1676" s="5">
        <v>0</v>
      </c>
      <c r="X1676" t="s">
        <v>684</v>
      </c>
    </row>
    <row r="1677" spans="1:24" x14ac:dyDescent="0.2">
      <c r="A1677" t="s">
        <v>0</v>
      </c>
      <c r="B1677" t="s">
        <v>1</v>
      </c>
      <c r="C1677" t="s">
        <v>247</v>
      </c>
      <c r="D1677" t="s">
        <v>674</v>
      </c>
      <c r="E1677" t="s">
        <v>675</v>
      </c>
      <c r="F1677" t="s">
        <v>1025</v>
      </c>
      <c r="G1677" t="s">
        <v>1026</v>
      </c>
      <c r="H1677" t="s">
        <v>7</v>
      </c>
      <c r="I1677" t="s">
        <v>8</v>
      </c>
      <c r="J1677" t="s">
        <v>9</v>
      </c>
      <c r="K1677" t="s">
        <v>25</v>
      </c>
      <c r="L1677" t="s">
        <v>11</v>
      </c>
      <c r="M1677" s="5">
        <v>226.99</v>
      </c>
      <c r="N1677" s="5">
        <v>0</v>
      </c>
      <c r="O1677" s="5">
        <f t="shared" si="104"/>
        <v>226.99</v>
      </c>
      <c r="P1677" s="5">
        <v>0</v>
      </c>
      <c r="Q1677" s="5">
        <f t="shared" si="105"/>
        <v>226.99</v>
      </c>
      <c r="R1677" s="5">
        <v>0</v>
      </c>
      <c r="S1677" s="5">
        <v>201.76</v>
      </c>
      <c r="T1677" s="5">
        <v>201.76</v>
      </c>
      <c r="U1677" s="5">
        <f t="shared" si="106"/>
        <v>25.230000000000018</v>
      </c>
      <c r="V1677" s="5">
        <f t="shared" si="107"/>
        <v>25.230000000000018</v>
      </c>
      <c r="W1677" s="5">
        <v>25.23</v>
      </c>
      <c r="X1677" t="s">
        <v>685</v>
      </c>
    </row>
    <row r="1678" spans="1:24" x14ac:dyDescent="0.2">
      <c r="A1678" t="s">
        <v>0</v>
      </c>
      <c r="B1678" t="s">
        <v>1</v>
      </c>
      <c r="C1678" t="s">
        <v>247</v>
      </c>
      <c r="D1678" t="s">
        <v>674</v>
      </c>
      <c r="E1678" t="s">
        <v>675</v>
      </c>
      <c r="F1678" t="s">
        <v>1025</v>
      </c>
      <c r="G1678" t="s">
        <v>1026</v>
      </c>
      <c r="H1678" t="s">
        <v>7</v>
      </c>
      <c r="I1678" t="s">
        <v>8</v>
      </c>
      <c r="J1678" t="s">
        <v>9</v>
      </c>
      <c r="K1678" t="s">
        <v>27</v>
      </c>
      <c r="L1678" t="s">
        <v>11</v>
      </c>
      <c r="M1678" s="5">
        <v>1077.17</v>
      </c>
      <c r="N1678" s="5">
        <v>0</v>
      </c>
      <c r="O1678" s="5">
        <f t="shared" si="104"/>
        <v>1077.17</v>
      </c>
      <c r="P1678" s="5">
        <v>0</v>
      </c>
      <c r="Q1678" s="5">
        <f t="shared" si="105"/>
        <v>1077.17</v>
      </c>
      <c r="R1678" s="5">
        <v>0</v>
      </c>
      <c r="S1678" s="5">
        <v>402.4</v>
      </c>
      <c r="T1678" s="5">
        <v>402.4</v>
      </c>
      <c r="U1678" s="5">
        <f t="shared" si="106"/>
        <v>674.7700000000001</v>
      </c>
      <c r="V1678" s="5">
        <f t="shared" si="107"/>
        <v>674.7700000000001</v>
      </c>
      <c r="W1678" s="5">
        <v>674.77</v>
      </c>
      <c r="X1678" t="s">
        <v>686</v>
      </c>
    </row>
    <row r="1679" spans="1:24" x14ac:dyDescent="0.2">
      <c r="A1679" t="s">
        <v>0</v>
      </c>
      <c r="B1679" t="s">
        <v>1</v>
      </c>
      <c r="C1679" t="s">
        <v>247</v>
      </c>
      <c r="D1679" t="s">
        <v>674</v>
      </c>
      <c r="E1679" t="s">
        <v>675</v>
      </c>
      <c r="F1679" t="s">
        <v>1025</v>
      </c>
      <c r="G1679" t="s">
        <v>1026</v>
      </c>
      <c r="H1679" t="s">
        <v>7</v>
      </c>
      <c r="I1679" t="s">
        <v>8</v>
      </c>
      <c r="J1679" t="s">
        <v>9</v>
      </c>
      <c r="K1679" t="s">
        <v>29</v>
      </c>
      <c r="L1679" t="s">
        <v>11</v>
      </c>
      <c r="M1679" s="5">
        <v>758.71</v>
      </c>
      <c r="N1679" s="5">
        <v>0</v>
      </c>
      <c r="O1679" s="5">
        <f t="shared" si="104"/>
        <v>758.71</v>
      </c>
      <c r="P1679" s="5">
        <v>0</v>
      </c>
      <c r="Q1679" s="5">
        <f t="shared" si="105"/>
        <v>758.71</v>
      </c>
      <c r="R1679" s="5">
        <v>0</v>
      </c>
      <c r="S1679" s="5">
        <v>368.87</v>
      </c>
      <c r="T1679" s="5">
        <v>368.87</v>
      </c>
      <c r="U1679" s="5">
        <f t="shared" si="106"/>
        <v>389.84000000000003</v>
      </c>
      <c r="V1679" s="5">
        <f t="shared" si="107"/>
        <v>389.84000000000003</v>
      </c>
      <c r="W1679" s="5">
        <v>389.84</v>
      </c>
      <c r="X1679" t="s">
        <v>687</v>
      </c>
    </row>
    <row r="1680" spans="1:24" x14ac:dyDescent="0.2">
      <c r="A1680" t="s">
        <v>0</v>
      </c>
      <c r="B1680" t="s">
        <v>1</v>
      </c>
      <c r="C1680" t="s">
        <v>247</v>
      </c>
      <c r="D1680" t="s">
        <v>674</v>
      </c>
      <c r="E1680" t="s">
        <v>675</v>
      </c>
      <c r="F1680" t="s">
        <v>1025</v>
      </c>
      <c r="G1680" t="s">
        <v>1026</v>
      </c>
      <c r="H1680" t="s">
        <v>7</v>
      </c>
      <c r="I1680" t="s">
        <v>8</v>
      </c>
      <c r="J1680" t="s">
        <v>9</v>
      </c>
      <c r="K1680" t="s">
        <v>265</v>
      </c>
      <c r="L1680" t="s">
        <v>11</v>
      </c>
      <c r="M1680" s="5">
        <v>42072</v>
      </c>
      <c r="N1680" s="5">
        <v>30000</v>
      </c>
      <c r="O1680" s="5">
        <f t="shared" si="104"/>
        <v>72072</v>
      </c>
      <c r="P1680" s="5">
        <v>0</v>
      </c>
      <c r="Q1680" s="5">
        <f t="shared" si="105"/>
        <v>72072</v>
      </c>
      <c r="R1680" s="5">
        <v>25030</v>
      </c>
      <c r="S1680" s="5">
        <v>47042</v>
      </c>
      <c r="T1680" s="5">
        <v>47042</v>
      </c>
      <c r="U1680" s="5">
        <f t="shared" si="106"/>
        <v>25030</v>
      </c>
      <c r="V1680" s="5">
        <f t="shared" si="107"/>
        <v>25030</v>
      </c>
      <c r="W1680" s="5">
        <v>0</v>
      </c>
      <c r="X1680" t="s">
        <v>688</v>
      </c>
    </row>
    <row r="1681" spans="1:24" x14ac:dyDescent="0.2">
      <c r="A1681" t="s">
        <v>0</v>
      </c>
      <c r="B1681" t="s">
        <v>1</v>
      </c>
      <c r="C1681" t="s">
        <v>247</v>
      </c>
      <c r="D1681" t="s">
        <v>674</v>
      </c>
      <c r="E1681" t="s">
        <v>675</v>
      </c>
      <c r="F1681" t="s">
        <v>1025</v>
      </c>
      <c r="G1681" t="s">
        <v>1026</v>
      </c>
      <c r="H1681" t="s">
        <v>7</v>
      </c>
      <c r="I1681" t="s">
        <v>8</v>
      </c>
      <c r="J1681" t="s">
        <v>9</v>
      </c>
      <c r="K1681" t="s">
        <v>31</v>
      </c>
      <c r="L1681" t="s">
        <v>11</v>
      </c>
      <c r="M1681" s="5">
        <v>1765.1</v>
      </c>
      <c r="N1681" s="5">
        <v>0</v>
      </c>
      <c r="O1681" s="5">
        <f t="shared" si="104"/>
        <v>1765.1</v>
      </c>
      <c r="P1681" s="5">
        <v>-865.89</v>
      </c>
      <c r="Q1681" s="5">
        <f t="shared" si="105"/>
        <v>899.20999999999992</v>
      </c>
      <c r="R1681" s="5">
        <v>0</v>
      </c>
      <c r="S1681" s="5">
        <v>33.33</v>
      </c>
      <c r="T1681" s="5">
        <v>33.33</v>
      </c>
      <c r="U1681" s="5">
        <f t="shared" si="106"/>
        <v>1731.77</v>
      </c>
      <c r="V1681" s="5">
        <f t="shared" si="107"/>
        <v>1731.77</v>
      </c>
      <c r="W1681" s="5">
        <v>865.88</v>
      </c>
      <c r="X1681" t="s">
        <v>689</v>
      </c>
    </row>
    <row r="1682" spans="1:24" x14ac:dyDescent="0.2">
      <c r="A1682" t="s">
        <v>0</v>
      </c>
      <c r="B1682" t="s">
        <v>1</v>
      </c>
      <c r="C1682" t="s">
        <v>247</v>
      </c>
      <c r="D1682" t="s">
        <v>674</v>
      </c>
      <c r="E1682" t="s">
        <v>675</v>
      </c>
      <c r="F1682" t="s">
        <v>1025</v>
      </c>
      <c r="G1682" t="s">
        <v>1026</v>
      </c>
      <c r="H1682" t="s">
        <v>7</v>
      </c>
      <c r="I1682" t="s">
        <v>8</v>
      </c>
      <c r="J1682" t="s">
        <v>9</v>
      </c>
      <c r="K1682" t="s">
        <v>33</v>
      </c>
      <c r="L1682" t="s">
        <v>11</v>
      </c>
      <c r="M1682" s="5">
        <v>530.20000000000005</v>
      </c>
      <c r="N1682" s="5">
        <v>0</v>
      </c>
      <c r="O1682" s="5">
        <f t="shared" si="104"/>
        <v>530.20000000000005</v>
      </c>
      <c r="P1682" s="5">
        <v>-530.20000000000005</v>
      </c>
      <c r="Q1682" s="5">
        <f t="shared" si="105"/>
        <v>0</v>
      </c>
      <c r="R1682" s="5">
        <v>0</v>
      </c>
      <c r="S1682" s="5">
        <v>0</v>
      </c>
      <c r="T1682" s="5">
        <v>0</v>
      </c>
      <c r="U1682" s="5">
        <f t="shared" si="106"/>
        <v>530.20000000000005</v>
      </c>
      <c r="V1682" s="5">
        <f t="shared" si="107"/>
        <v>530.20000000000005</v>
      </c>
      <c r="W1682" s="5">
        <v>0</v>
      </c>
      <c r="X1682" t="s">
        <v>690</v>
      </c>
    </row>
    <row r="1683" spans="1:24" x14ac:dyDescent="0.2">
      <c r="A1683" t="s">
        <v>0</v>
      </c>
      <c r="B1683" t="s">
        <v>1</v>
      </c>
      <c r="C1683" t="s">
        <v>247</v>
      </c>
      <c r="D1683" t="s">
        <v>674</v>
      </c>
      <c r="E1683" t="s">
        <v>675</v>
      </c>
      <c r="F1683" t="s">
        <v>1025</v>
      </c>
      <c r="G1683" t="s">
        <v>1026</v>
      </c>
      <c r="H1683" t="s">
        <v>7</v>
      </c>
      <c r="I1683" t="s">
        <v>8</v>
      </c>
      <c r="J1683" t="s">
        <v>9</v>
      </c>
      <c r="K1683" t="s">
        <v>35</v>
      </c>
      <c r="L1683" t="s">
        <v>11</v>
      </c>
      <c r="M1683" s="5">
        <v>17743.310000000001</v>
      </c>
      <c r="N1683" s="5">
        <v>3795</v>
      </c>
      <c r="O1683" s="5">
        <f t="shared" si="104"/>
        <v>21538.31</v>
      </c>
      <c r="P1683" s="5">
        <v>1726.76</v>
      </c>
      <c r="Q1683" s="5">
        <f t="shared" si="105"/>
        <v>23265.07</v>
      </c>
      <c r="R1683" s="5">
        <v>3111.17</v>
      </c>
      <c r="S1683" s="5">
        <v>15304.9</v>
      </c>
      <c r="T1683" s="5">
        <v>15304.9</v>
      </c>
      <c r="U1683" s="5">
        <f t="shared" si="106"/>
        <v>6233.4100000000017</v>
      </c>
      <c r="V1683" s="5">
        <f t="shared" si="107"/>
        <v>6233.4100000000017</v>
      </c>
      <c r="W1683" s="5">
        <v>4849</v>
      </c>
      <c r="X1683" t="s">
        <v>691</v>
      </c>
    </row>
    <row r="1684" spans="1:24" x14ac:dyDescent="0.2">
      <c r="A1684" t="s">
        <v>0</v>
      </c>
      <c r="B1684" t="s">
        <v>1</v>
      </c>
      <c r="C1684" t="s">
        <v>247</v>
      </c>
      <c r="D1684" t="s">
        <v>674</v>
      </c>
      <c r="E1684" t="s">
        <v>675</v>
      </c>
      <c r="F1684" t="s">
        <v>1025</v>
      </c>
      <c r="G1684" t="s">
        <v>1026</v>
      </c>
      <c r="H1684" t="s">
        <v>7</v>
      </c>
      <c r="I1684" t="s">
        <v>8</v>
      </c>
      <c r="J1684" t="s">
        <v>9</v>
      </c>
      <c r="K1684" t="s">
        <v>37</v>
      </c>
      <c r="L1684" t="s">
        <v>11</v>
      </c>
      <c r="M1684" s="5">
        <v>11713.53</v>
      </c>
      <c r="N1684" s="5">
        <v>2500</v>
      </c>
      <c r="O1684" s="5">
        <f t="shared" si="104"/>
        <v>14213.53</v>
      </c>
      <c r="P1684" s="5">
        <v>-970.6</v>
      </c>
      <c r="Q1684" s="5">
        <f t="shared" si="105"/>
        <v>13242.93</v>
      </c>
      <c r="R1684" s="5">
        <v>4694.71</v>
      </c>
      <c r="S1684" s="5">
        <v>5902.42</v>
      </c>
      <c r="T1684" s="5">
        <v>5902.42</v>
      </c>
      <c r="U1684" s="5">
        <f t="shared" si="106"/>
        <v>8311.11</v>
      </c>
      <c r="V1684" s="5">
        <f t="shared" si="107"/>
        <v>8311.11</v>
      </c>
      <c r="W1684" s="5">
        <v>2645.8</v>
      </c>
      <c r="X1684" t="s">
        <v>692</v>
      </c>
    </row>
    <row r="1685" spans="1:24" x14ac:dyDescent="0.2">
      <c r="A1685" t="s">
        <v>0</v>
      </c>
      <c r="B1685" t="s">
        <v>1</v>
      </c>
      <c r="C1685" t="s">
        <v>247</v>
      </c>
      <c r="D1685" t="s">
        <v>674</v>
      </c>
      <c r="E1685" t="s">
        <v>675</v>
      </c>
      <c r="F1685" t="s">
        <v>1025</v>
      </c>
      <c r="G1685" t="s">
        <v>1026</v>
      </c>
      <c r="H1685" t="s">
        <v>7</v>
      </c>
      <c r="I1685" t="s">
        <v>8</v>
      </c>
      <c r="J1685" t="s">
        <v>9</v>
      </c>
      <c r="K1685" t="s">
        <v>39</v>
      </c>
      <c r="L1685" t="s">
        <v>11</v>
      </c>
      <c r="M1685" s="5">
        <v>1723.14</v>
      </c>
      <c r="N1685" s="5">
        <v>0</v>
      </c>
      <c r="O1685" s="5">
        <f t="shared" si="104"/>
        <v>1723.14</v>
      </c>
      <c r="P1685" s="5">
        <v>0</v>
      </c>
      <c r="Q1685" s="5">
        <f t="shared" si="105"/>
        <v>1723.14</v>
      </c>
      <c r="R1685" s="5">
        <v>0</v>
      </c>
      <c r="S1685" s="5">
        <v>0</v>
      </c>
      <c r="T1685" s="5">
        <v>0</v>
      </c>
      <c r="U1685" s="5">
        <f t="shared" si="106"/>
        <v>1723.14</v>
      </c>
      <c r="V1685" s="5">
        <f t="shared" si="107"/>
        <v>1723.14</v>
      </c>
      <c r="W1685" s="5">
        <v>1723.14</v>
      </c>
      <c r="X1685" t="s">
        <v>693</v>
      </c>
    </row>
    <row r="1686" spans="1:24" x14ac:dyDescent="0.2">
      <c r="A1686" t="s">
        <v>0</v>
      </c>
      <c r="B1686" t="s">
        <v>1</v>
      </c>
      <c r="C1686" t="s">
        <v>247</v>
      </c>
      <c r="D1686" t="s">
        <v>674</v>
      </c>
      <c r="E1686" t="s">
        <v>675</v>
      </c>
      <c r="F1686" t="s">
        <v>1025</v>
      </c>
      <c r="G1686" t="s">
        <v>1026</v>
      </c>
      <c r="H1686" t="s">
        <v>7</v>
      </c>
      <c r="I1686" t="s">
        <v>41</v>
      </c>
      <c r="J1686" t="s">
        <v>42</v>
      </c>
      <c r="K1686" t="s">
        <v>295</v>
      </c>
      <c r="L1686" t="s">
        <v>11</v>
      </c>
      <c r="M1686" s="5">
        <v>100</v>
      </c>
      <c r="N1686" s="5">
        <v>0</v>
      </c>
      <c r="O1686" s="5">
        <f t="shared" si="104"/>
        <v>100</v>
      </c>
      <c r="P1686" s="5">
        <v>0</v>
      </c>
      <c r="Q1686" s="5">
        <f t="shared" si="105"/>
        <v>100</v>
      </c>
      <c r="R1686" s="5">
        <v>0</v>
      </c>
      <c r="S1686" s="5">
        <v>0</v>
      </c>
      <c r="T1686" s="5">
        <v>0</v>
      </c>
      <c r="U1686" s="5">
        <f t="shared" si="106"/>
        <v>100</v>
      </c>
      <c r="V1686" s="5">
        <f t="shared" si="107"/>
        <v>100</v>
      </c>
      <c r="W1686" s="5">
        <v>100</v>
      </c>
      <c r="X1686" t="s">
        <v>1027</v>
      </c>
    </row>
    <row r="1687" spans="1:24" x14ac:dyDescent="0.2">
      <c r="A1687" t="s">
        <v>0</v>
      </c>
      <c r="B1687" t="s">
        <v>1</v>
      </c>
      <c r="C1687" t="s">
        <v>247</v>
      </c>
      <c r="D1687" t="s">
        <v>674</v>
      </c>
      <c r="E1687" t="s">
        <v>675</v>
      </c>
      <c r="F1687" t="s">
        <v>1025</v>
      </c>
      <c r="G1687" t="s">
        <v>1026</v>
      </c>
      <c r="H1687" t="s">
        <v>7</v>
      </c>
      <c r="I1687" t="s">
        <v>41</v>
      </c>
      <c r="J1687" t="s">
        <v>42</v>
      </c>
      <c r="K1687" t="s">
        <v>54</v>
      </c>
      <c r="L1687" t="s">
        <v>11</v>
      </c>
      <c r="M1687" s="5">
        <v>300</v>
      </c>
      <c r="N1687" s="5">
        <v>0</v>
      </c>
      <c r="O1687" s="5">
        <f t="shared" si="104"/>
        <v>300</v>
      </c>
      <c r="P1687" s="5">
        <v>-300</v>
      </c>
      <c r="Q1687" s="5">
        <f t="shared" si="105"/>
        <v>0</v>
      </c>
      <c r="R1687" s="5">
        <v>0</v>
      </c>
      <c r="S1687" s="5">
        <v>0</v>
      </c>
      <c r="T1687" s="5">
        <v>0</v>
      </c>
      <c r="U1687" s="5">
        <f t="shared" si="106"/>
        <v>300</v>
      </c>
      <c r="V1687" s="5">
        <f t="shared" si="107"/>
        <v>300</v>
      </c>
      <c r="W1687" s="5">
        <v>0</v>
      </c>
      <c r="X1687" t="s">
        <v>1028</v>
      </c>
    </row>
    <row r="1688" spans="1:24" x14ac:dyDescent="0.2">
      <c r="A1688" t="s">
        <v>0</v>
      </c>
      <c r="B1688" t="s">
        <v>1</v>
      </c>
      <c r="C1688" t="s">
        <v>247</v>
      </c>
      <c r="D1688" t="s">
        <v>674</v>
      </c>
      <c r="E1688" t="s">
        <v>675</v>
      </c>
      <c r="F1688" t="s">
        <v>1025</v>
      </c>
      <c r="G1688" t="s">
        <v>1026</v>
      </c>
      <c r="H1688" t="s">
        <v>7</v>
      </c>
      <c r="I1688" t="s">
        <v>41</v>
      </c>
      <c r="J1688" t="s">
        <v>42</v>
      </c>
      <c r="K1688" t="s">
        <v>1029</v>
      </c>
      <c r="L1688" t="s">
        <v>11</v>
      </c>
      <c r="M1688" s="5">
        <v>30000</v>
      </c>
      <c r="N1688" s="5">
        <v>0</v>
      </c>
      <c r="O1688" s="5">
        <f t="shared" si="104"/>
        <v>30000</v>
      </c>
      <c r="P1688" s="5">
        <v>-3769.6</v>
      </c>
      <c r="Q1688" s="5">
        <f t="shared" si="105"/>
        <v>26230.400000000001</v>
      </c>
      <c r="R1688" s="5">
        <v>21713.22</v>
      </c>
      <c r="S1688" s="5">
        <v>4517.18</v>
      </c>
      <c r="T1688" s="5">
        <v>4517.18</v>
      </c>
      <c r="U1688" s="5">
        <f t="shared" si="106"/>
        <v>25482.82</v>
      </c>
      <c r="V1688" s="5">
        <f t="shared" si="107"/>
        <v>25482.82</v>
      </c>
      <c r="W1688" s="5">
        <v>0</v>
      </c>
      <c r="X1688" t="s">
        <v>1030</v>
      </c>
    </row>
    <row r="1689" spans="1:24" x14ac:dyDescent="0.2">
      <c r="A1689" t="s">
        <v>0</v>
      </c>
      <c r="B1689" t="s">
        <v>1</v>
      </c>
      <c r="C1689" t="s">
        <v>247</v>
      </c>
      <c r="D1689" t="s">
        <v>674</v>
      </c>
      <c r="E1689" t="s">
        <v>675</v>
      </c>
      <c r="F1689" t="s">
        <v>1025</v>
      </c>
      <c r="G1689" t="s">
        <v>1026</v>
      </c>
      <c r="H1689" t="s">
        <v>7</v>
      </c>
      <c r="I1689" t="s">
        <v>41</v>
      </c>
      <c r="J1689" t="s">
        <v>42</v>
      </c>
      <c r="K1689" t="s">
        <v>280</v>
      </c>
      <c r="L1689" t="s">
        <v>11</v>
      </c>
      <c r="M1689" s="5">
        <v>14400</v>
      </c>
      <c r="N1689" s="5">
        <v>0</v>
      </c>
      <c r="O1689" s="5">
        <f t="shared" si="104"/>
        <v>14400</v>
      </c>
      <c r="P1689" s="5">
        <v>-13200</v>
      </c>
      <c r="Q1689" s="5">
        <f t="shared" si="105"/>
        <v>1200</v>
      </c>
      <c r="R1689" s="5">
        <v>0</v>
      </c>
      <c r="S1689" s="5">
        <v>0</v>
      </c>
      <c r="T1689" s="5">
        <v>0</v>
      </c>
      <c r="U1689" s="5">
        <f t="shared" si="106"/>
        <v>14400</v>
      </c>
      <c r="V1689" s="5">
        <f t="shared" si="107"/>
        <v>14400</v>
      </c>
      <c r="W1689" s="5">
        <v>1200</v>
      </c>
      <c r="X1689" t="s">
        <v>1031</v>
      </c>
    </row>
    <row r="1690" spans="1:24" x14ac:dyDescent="0.2">
      <c r="A1690" t="s">
        <v>0</v>
      </c>
      <c r="B1690" t="s">
        <v>1</v>
      </c>
      <c r="C1690" t="s">
        <v>247</v>
      </c>
      <c r="D1690" t="s">
        <v>674</v>
      </c>
      <c r="E1690" t="s">
        <v>675</v>
      </c>
      <c r="F1690" t="s">
        <v>1025</v>
      </c>
      <c r="G1690" t="s">
        <v>1026</v>
      </c>
      <c r="H1690" t="s">
        <v>7</v>
      </c>
      <c r="I1690" t="s">
        <v>41</v>
      </c>
      <c r="J1690" t="s">
        <v>42</v>
      </c>
      <c r="K1690" t="s">
        <v>76</v>
      </c>
      <c r="L1690" t="s">
        <v>11</v>
      </c>
      <c r="M1690" s="5">
        <v>200</v>
      </c>
      <c r="N1690" s="5">
        <v>0</v>
      </c>
      <c r="O1690" s="5">
        <f t="shared" si="104"/>
        <v>200</v>
      </c>
      <c r="P1690" s="5">
        <v>0</v>
      </c>
      <c r="Q1690" s="5">
        <f t="shared" si="105"/>
        <v>200</v>
      </c>
      <c r="R1690" s="5">
        <v>0</v>
      </c>
      <c r="S1690" s="5">
        <v>0</v>
      </c>
      <c r="T1690" s="5">
        <v>0</v>
      </c>
      <c r="U1690" s="5">
        <f t="shared" si="106"/>
        <v>200</v>
      </c>
      <c r="V1690" s="5">
        <f t="shared" si="107"/>
        <v>200</v>
      </c>
      <c r="W1690" s="5">
        <v>200</v>
      </c>
      <c r="X1690" t="s">
        <v>1032</v>
      </c>
    </row>
    <row r="1691" spans="1:24" x14ac:dyDescent="0.2">
      <c r="A1691" t="s">
        <v>0</v>
      </c>
      <c r="B1691" t="s">
        <v>1</v>
      </c>
      <c r="C1691" t="s">
        <v>247</v>
      </c>
      <c r="D1691" t="s">
        <v>674</v>
      </c>
      <c r="E1691" t="s">
        <v>675</v>
      </c>
      <c r="F1691" t="s">
        <v>1025</v>
      </c>
      <c r="G1691" t="s">
        <v>1026</v>
      </c>
      <c r="H1691" t="s">
        <v>282</v>
      </c>
      <c r="I1691" t="s">
        <v>1033</v>
      </c>
      <c r="J1691" t="s">
        <v>121</v>
      </c>
      <c r="K1691" t="s">
        <v>149</v>
      </c>
      <c r="L1691" t="s">
        <v>11</v>
      </c>
      <c r="M1691" s="5">
        <v>14000</v>
      </c>
      <c r="N1691" s="5">
        <v>19600</v>
      </c>
      <c r="O1691" s="5">
        <f t="shared" si="104"/>
        <v>33600</v>
      </c>
      <c r="P1691" s="5">
        <v>-33600</v>
      </c>
      <c r="Q1691" s="5">
        <f t="shared" si="105"/>
        <v>0</v>
      </c>
      <c r="R1691" s="5">
        <v>0</v>
      </c>
      <c r="S1691" s="5">
        <v>0</v>
      </c>
      <c r="T1691" s="5">
        <v>0</v>
      </c>
      <c r="U1691" s="5">
        <f t="shared" si="106"/>
        <v>33600</v>
      </c>
      <c r="V1691" s="5">
        <f t="shared" si="107"/>
        <v>33600</v>
      </c>
      <c r="W1691" s="5">
        <v>0</v>
      </c>
      <c r="X1691" t="s">
        <v>1034</v>
      </c>
    </row>
    <row r="1692" spans="1:24" x14ac:dyDescent="0.2">
      <c r="A1692" t="s">
        <v>0</v>
      </c>
      <c r="B1692" t="s">
        <v>1</v>
      </c>
      <c r="C1692" t="s">
        <v>247</v>
      </c>
      <c r="D1692" t="s">
        <v>674</v>
      </c>
      <c r="E1692" t="s">
        <v>675</v>
      </c>
      <c r="F1692" t="s">
        <v>1025</v>
      </c>
      <c r="G1692" t="s">
        <v>1026</v>
      </c>
      <c r="H1692" t="s">
        <v>282</v>
      </c>
      <c r="I1692" t="s">
        <v>1033</v>
      </c>
      <c r="J1692" t="s">
        <v>121</v>
      </c>
      <c r="K1692" t="s">
        <v>465</v>
      </c>
      <c r="L1692" t="s">
        <v>11</v>
      </c>
      <c r="M1692" s="5">
        <v>0</v>
      </c>
      <c r="N1692" s="5">
        <v>58240</v>
      </c>
      <c r="O1692" s="5">
        <f t="shared" si="104"/>
        <v>58240</v>
      </c>
      <c r="P1692" s="5">
        <v>-58240</v>
      </c>
      <c r="Q1692" s="5">
        <f t="shared" si="105"/>
        <v>0</v>
      </c>
      <c r="R1692" s="5">
        <v>0</v>
      </c>
      <c r="S1692" s="5">
        <v>0</v>
      </c>
      <c r="T1692" s="5">
        <v>0</v>
      </c>
      <c r="U1692" s="5">
        <f t="shared" si="106"/>
        <v>58240</v>
      </c>
      <c r="V1692" s="5">
        <f t="shared" si="107"/>
        <v>58240</v>
      </c>
      <c r="W1692" s="5">
        <v>0</v>
      </c>
      <c r="X1692" t="s">
        <v>1035</v>
      </c>
    </row>
    <row r="1693" spans="1:24" x14ac:dyDescent="0.2">
      <c r="A1693" t="s">
        <v>0</v>
      </c>
      <c r="B1693" t="s">
        <v>1</v>
      </c>
      <c r="C1693" t="s">
        <v>247</v>
      </c>
      <c r="D1693" t="s">
        <v>674</v>
      </c>
      <c r="E1693" t="s">
        <v>675</v>
      </c>
      <c r="F1693" t="s">
        <v>1025</v>
      </c>
      <c r="G1693" t="s">
        <v>1026</v>
      </c>
      <c r="H1693" t="s">
        <v>282</v>
      </c>
      <c r="I1693" t="s">
        <v>1033</v>
      </c>
      <c r="J1693" t="s">
        <v>121</v>
      </c>
      <c r="K1693" t="s">
        <v>710</v>
      </c>
      <c r="L1693" t="s">
        <v>11</v>
      </c>
      <c r="M1693" s="5">
        <v>21000</v>
      </c>
      <c r="N1693" s="5">
        <v>0</v>
      </c>
      <c r="O1693" s="5">
        <f t="shared" si="104"/>
        <v>21000</v>
      </c>
      <c r="P1693" s="5">
        <v>0</v>
      </c>
      <c r="Q1693" s="5">
        <f t="shared" si="105"/>
        <v>21000</v>
      </c>
      <c r="R1693" s="5">
        <v>0</v>
      </c>
      <c r="S1693" s="5">
        <v>0</v>
      </c>
      <c r="T1693" s="5">
        <v>0</v>
      </c>
      <c r="U1693" s="5">
        <f t="shared" si="106"/>
        <v>21000</v>
      </c>
      <c r="V1693" s="5">
        <f t="shared" si="107"/>
        <v>21000</v>
      </c>
      <c r="W1693" s="5">
        <v>21000</v>
      </c>
      <c r="X1693" t="s">
        <v>1036</v>
      </c>
    </row>
    <row r="1694" spans="1:24" x14ac:dyDescent="0.2">
      <c r="A1694" t="s">
        <v>0</v>
      </c>
      <c r="B1694" t="s">
        <v>1</v>
      </c>
      <c r="C1694" t="s">
        <v>247</v>
      </c>
      <c r="D1694" t="s">
        <v>674</v>
      </c>
      <c r="E1694" t="s">
        <v>675</v>
      </c>
      <c r="F1694" t="s">
        <v>1025</v>
      </c>
      <c r="G1694" t="s">
        <v>1026</v>
      </c>
      <c r="H1694" t="s">
        <v>282</v>
      </c>
      <c r="I1694" t="s">
        <v>1033</v>
      </c>
      <c r="J1694" t="s">
        <v>121</v>
      </c>
      <c r="K1694" t="s">
        <v>325</v>
      </c>
      <c r="L1694" t="s">
        <v>11</v>
      </c>
      <c r="M1694" s="5">
        <v>122000</v>
      </c>
      <c r="N1694" s="5">
        <v>-77840</v>
      </c>
      <c r="O1694" s="5">
        <f t="shared" si="104"/>
        <v>44160</v>
      </c>
      <c r="P1694" s="5">
        <v>-17380</v>
      </c>
      <c r="Q1694" s="5">
        <f t="shared" si="105"/>
        <v>26780</v>
      </c>
      <c r="R1694" s="5">
        <v>21359.200000000001</v>
      </c>
      <c r="S1694" s="5">
        <v>5420.8</v>
      </c>
      <c r="T1694" s="5">
        <v>5420.8</v>
      </c>
      <c r="U1694" s="5">
        <f t="shared" si="106"/>
        <v>38739.199999999997</v>
      </c>
      <c r="V1694" s="5">
        <f t="shared" si="107"/>
        <v>38739.199999999997</v>
      </c>
      <c r="W1694" s="5">
        <v>0</v>
      </c>
      <c r="X1694" t="s">
        <v>1037</v>
      </c>
    </row>
    <row r="1695" spans="1:24" x14ac:dyDescent="0.2">
      <c r="A1695" t="s">
        <v>0</v>
      </c>
      <c r="B1695" t="s">
        <v>1</v>
      </c>
      <c r="C1695" t="s">
        <v>247</v>
      </c>
      <c r="D1695" t="s">
        <v>674</v>
      </c>
      <c r="E1695" t="s">
        <v>675</v>
      </c>
      <c r="F1695" t="s">
        <v>1025</v>
      </c>
      <c r="G1695" t="s">
        <v>1026</v>
      </c>
      <c r="H1695" t="s">
        <v>282</v>
      </c>
      <c r="I1695" t="s">
        <v>1033</v>
      </c>
      <c r="J1695" t="s">
        <v>121</v>
      </c>
      <c r="K1695" t="s">
        <v>1038</v>
      </c>
      <c r="L1695" t="s">
        <v>11</v>
      </c>
      <c r="M1695" s="5">
        <v>9000</v>
      </c>
      <c r="N1695" s="5">
        <v>0</v>
      </c>
      <c r="O1695" s="5">
        <f t="shared" si="104"/>
        <v>9000</v>
      </c>
      <c r="P1695" s="5">
        <v>0</v>
      </c>
      <c r="Q1695" s="5">
        <f t="shared" si="105"/>
        <v>9000</v>
      </c>
      <c r="R1695" s="5">
        <v>1200</v>
      </c>
      <c r="S1695" s="5">
        <v>0</v>
      </c>
      <c r="T1695" s="5">
        <v>0</v>
      </c>
      <c r="U1695" s="5">
        <f t="shared" si="106"/>
        <v>9000</v>
      </c>
      <c r="V1695" s="5">
        <f t="shared" si="107"/>
        <v>9000</v>
      </c>
      <c r="W1695" s="5">
        <v>7800</v>
      </c>
      <c r="X1695" t="s">
        <v>1039</v>
      </c>
    </row>
    <row r="1696" spans="1:24" x14ac:dyDescent="0.2">
      <c r="A1696" t="s">
        <v>0</v>
      </c>
      <c r="B1696" t="s">
        <v>1</v>
      </c>
      <c r="C1696" t="s">
        <v>247</v>
      </c>
      <c r="D1696" t="s">
        <v>674</v>
      </c>
      <c r="E1696" t="s">
        <v>675</v>
      </c>
      <c r="F1696" t="s">
        <v>1025</v>
      </c>
      <c r="G1696" t="s">
        <v>1026</v>
      </c>
      <c r="H1696" t="s">
        <v>282</v>
      </c>
      <c r="I1696" t="s">
        <v>1040</v>
      </c>
      <c r="J1696" t="s">
        <v>121</v>
      </c>
      <c r="K1696" t="s">
        <v>149</v>
      </c>
      <c r="L1696" t="s">
        <v>11</v>
      </c>
      <c r="M1696" s="5">
        <v>5000</v>
      </c>
      <c r="N1696" s="5">
        <v>0</v>
      </c>
      <c r="O1696" s="5">
        <f t="shared" si="104"/>
        <v>5000</v>
      </c>
      <c r="P1696" s="5">
        <v>-5000</v>
      </c>
      <c r="Q1696" s="5">
        <f t="shared" si="105"/>
        <v>0</v>
      </c>
      <c r="R1696" s="5">
        <v>0</v>
      </c>
      <c r="S1696" s="5">
        <v>0</v>
      </c>
      <c r="T1696" s="5">
        <v>0</v>
      </c>
      <c r="U1696" s="5">
        <f t="shared" si="106"/>
        <v>5000</v>
      </c>
      <c r="V1696" s="5">
        <f t="shared" si="107"/>
        <v>5000</v>
      </c>
      <c r="W1696" s="5">
        <v>0</v>
      </c>
      <c r="X1696" t="s">
        <v>1034</v>
      </c>
    </row>
    <row r="1697" spans="1:24" x14ac:dyDescent="0.2">
      <c r="A1697" t="s">
        <v>0</v>
      </c>
      <c r="B1697" t="s">
        <v>1</v>
      </c>
      <c r="C1697" t="s">
        <v>247</v>
      </c>
      <c r="D1697" t="s">
        <v>674</v>
      </c>
      <c r="E1697" t="s">
        <v>675</v>
      </c>
      <c r="F1697" t="s">
        <v>1025</v>
      </c>
      <c r="G1697" t="s">
        <v>1026</v>
      </c>
      <c r="H1697" t="s">
        <v>282</v>
      </c>
      <c r="I1697" t="s">
        <v>1040</v>
      </c>
      <c r="J1697" t="s">
        <v>121</v>
      </c>
      <c r="K1697" t="s">
        <v>465</v>
      </c>
      <c r="L1697" t="s">
        <v>11</v>
      </c>
      <c r="M1697" s="5">
        <v>65000</v>
      </c>
      <c r="N1697" s="5">
        <v>0</v>
      </c>
      <c r="O1697" s="5">
        <f t="shared" si="104"/>
        <v>65000</v>
      </c>
      <c r="P1697" s="5">
        <v>-65000</v>
      </c>
      <c r="Q1697" s="5">
        <f t="shared" si="105"/>
        <v>0</v>
      </c>
      <c r="R1697" s="5">
        <v>0</v>
      </c>
      <c r="S1697" s="5">
        <v>0</v>
      </c>
      <c r="T1697" s="5">
        <v>0</v>
      </c>
      <c r="U1697" s="5">
        <f t="shared" si="106"/>
        <v>65000</v>
      </c>
      <c r="V1697" s="5">
        <f t="shared" si="107"/>
        <v>65000</v>
      </c>
      <c r="W1697" s="5">
        <v>0</v>
      </c>
      <c r="X1697" t="s">
        <v>1035</v>
      </c>
    </row>
    <row r="1698" spans="1:24" x14ac:dyDescent="0.2">
      <c r="A1698" t="s">
        <v>0</v>
      </c>
      <c r="B1698" t="s">
        <v>1</v>
      </c>
      <c r="C1698" t="s">
        <v>247</v>
      </c>
      <c r="D1698" t="s">
        <v>674</v>
      </c>
      <c r="E1698" t="s">
        <v>675</v>
      </c>
      <c r="F1698" t="s">
        <v>1025</v>
      </c>
      <c r="G1698" t="s">
        <v>1026</v>
      </c>
      <c r="H1698" t="s">
        <v>282</v>
      </c>
      <c r="I1698" t="s">
        <v>1040</v>
      </c>
      <c r="J1698" t="s">
        <v>121</v>
      </c>
      <c r="K1698" t="s">
        <v>325</v>
      </c>
      <c r="L1698" t="s">
        <v>11</v>
      </c>
      <c r="M1698" s="5">
        <v>65000</v>
      </c>
      <c r="N1698" s="5">
        <v>0</v>
      </c>
      <c r="O1698" s="5">
        <f t="shared" si="104"/>
        <v>65000</v>
      </c>
      <c r="P1698" s="5">
        <v>-30000</v>
      </c>
      <c r="Q1698" s="5">
        <f t="shared" si="105"/>
        <v>35000</v>
      </c>
      <c r="R1698" s="5">
        <v>0</v>
      </c>
      <c r="S1698" s="5">
        <v>0</v>
      </c>
      <c r="T1698" s="5">
        <v>0</v>
      </c>
      <c r="U1698" s="5">
        <f t="shared" si="106"/>
        <v>65000</v>
      </c>
      <c r="V1698" s="5">
        <f t="shared" si="107"/>
        <v>65000</v>
      </c>
      <c r="W1698" s="5">
        <v>35000</v>
      </c>
      <c r="X1698" t="s">
        <v>1037</v>
      </c>
    </row>
    <row r="1699" spans="1:24" x14ac:dyDescent="0.2">
      <c r="A1699" t="s">
        <v>0</v>
      </c>
      <c r="B1699" t="s">
        <v>1</v>
      </c>
      <c r="C1699" t="s">
        <v>247</v>
      </c>
      <c r="D1699" t="s">
        <v>674</v>
      </c>
      <c r="E1699" t="s">
        <v>675</v>
      </c>
      <c r="F1699" t="s">
        <v>1025</v>
      </c>
      <c r="G1699" t="s">
        <v>1026</v>
      </c>
      <c r="H1699" t="s">
        <v>282</v>
      </c>
      <c r="I1699" t="s">
        <v>1040</v>
      </c>
      <c r="J1699" t="s">
        <v>121</v>
      </c>
      <c r="K1699" t="s">
        <v>1038</v>
      </c>
      <c r="L1699" t="s">
        <v>11</v>
      </c>
      <c r="M1699" s="5">
        <v>15000</v>
      </c>
      <c r="N1699" s="5">
        <v>0</v>
      </c>
      <c r="O1699" s="5">
        <f t="shared" si="104"/>
        <v>15000</v>
      </c>
      <c r="P1699" s="5">
        <v>-15000</v>
      </c>
      <c r="Q1699" s="5">
        <f t="shared" si="105"/>
        <v>0</v>
      </c>
      <c r="R1699" s="5">
        <v>0</v>
      </c>
      <c r="S1699" s="5">
        <v>0</v>
      </c>
      <c r="T1699" s="5">
        <v>0</v>
      </c>
      <c r="U1699" s="5">
        <f t="shared" si="106"/>
        <v>15000</v>
      </c>
      <c r="V1699" s="5">
        <f t="shared" si="107"/>
        <v>15000</v>
      </c>
      <c r="W1699" s="5">
        <v>0</v>
      </c>
      <c r="X1699" t="s">
        <v>1039</v>
      </c>
    </row>
    <row r="1700" spans="1:24" x14ac:dyDescent="0.2">
      <c r="A1700" t="s">
        <v>0</v>
      </c>
      <c r="B1700" t="s">
        <v>1</v>
      </c>
      <c r="C1700" t="s">
        <v>247</v>
      </c>
      <c r="D1700" t="s">
        <v>248</v>
      </c>
      <c r="E1700" t="s">
        <v>249</v>
      </c>
      <c r="F1700" t="s">
        <v>1041</v>
      </c>
      <c r="G1700" t="s">
        <v>1042</v>
      </c>
      <c r="H1700" t="s">
        <v>7</v>
      </c>
      <c r="I1700" t="s">
        <v>41</v>
      </c>
      <c r="J1700" t="s">
        <v>42</v>
      </c>
      <c r="K1700" t="s">
        <v>70</v>
      </c>
      <c r="L1700" t="s">
        <v>11</v>
      </c>
      <c r="M1700" s="5">
        <v>1000</v>
      </c>
      <c r="N1700" s="5">
        <v>0</v>
      </c>
      <c r="O1700" s="5">
        <f t="shared" si="104"/>
        <v>1000</v>
      </c>
      <c r="P1700" s="5">
        <v>-1000</v>
      </c>
      <c r="Q1700" s="5">
        <f t="shared" si="105"/>
        <v>0</v>
      </c>
      <c r="R1700" s="5">
        <v>0</v>
      </c>
      <c r="S1700" s="5">
        <v>0</v>
      </c>
      <c r="T1700" s="5">
        <v>0</v>
      </c>
      <c r="U1700" s="5">
        <f t="shared" si="106"/>
        <v>1000</v>
      </c>
      <c r="V1700" s="5">
        <f t="shared" si="107"/>
        <v>1000</v>
      </c>
      <c r="W1700" s="5">
        <v>0</v>
      </c>
      <c r="X1700" t="s">
        <v>911</v>
      </c>
    </row>
    <row r="1701" spans="1:24" x14ac:dyDescent="0.2">
      <c r="A1701" t="s">
        <v>0</v>
      </c>
      <c r="B1701" t="s">
        <v>1</v>
      </c>
      <c r="C1701" t="s">
        <v>247</v>
      </c>
      <c r="D1701" t="s">
        <v>248</v>
      </c>
      <c r="E1701" t="s">
        <v>249</v>
      </c>
      <c r="F1701" t="s">
        <v>1041</v>
      </c>
      <c r="G1701" t="s">
        <v>1042</v>
      </c>
      <c r="H1701" t="s">
        <v>282</v>
      </c>
      <c r="I1701" t="s">
        <v>1043</v>
      </c>
      <c r="J1701" t="s">
        <v>121</v>
      </c>
      <c r="K1701" t="s">
        <v>128</v>
      </c>
      <c r="L1701" t="s">
        <v>11</v>
      </c>
      <c r="M1701" s="5">
        <v>85000</v>
      </c>
      <c r="N1701" s="5">
        <v>0</v>
      </c>
      <c r="O1701" s="5">
        <f t="shared" si="104"/>
        <v>85000</v>
      </c>
      <c r="P1701" s="5">
        <v>0</v>
      </c>
      <c r="Q1701" s="5">
        <f t="shared" si="105"/>
        <v>85000</v>
      </c>
      <c r="R1701" s="5">
        <v>0</v>
      </c>
      <c r="S1701" s="5">
        <v>0</v>
      </c>
      <c r="T1701" s="5">
        <v>0</v>
      </c>
      <c r="U1701" s="5">
        <f t="shared" si="106"/>
        <v>85000</v>
      </c>
      <c r="V1701" s="5">
        <f t="shared" si="107"/>
        <v>85000</v>
      </c>
      <c r="W1701" s="5">
        <v>85000</v>
      </c>
      <c r="X1701" t="s">
        <v>284</v>
      </c>
    </row>
    <row r="1702" spans="1:24" x14ac:dyDescent="0.2">
      <c r="A1702" t="s">
        <v>0</v>
      </c>
      <c r="B1702" t="s">
        <v>1</v>
      </c>
      <c r="C1702" t="s">
        <v>247</v>
      </c>
      <c r="D1702" t="s">
        <v>248</v>
      </c>
      <c r="E1702" t="s">
        <v>249</v>
      </c>
      <c r="F1702" t="s">
        <v>1041</v>
      </c>
      <c r="G1702" t="s">
        <v>1042</v>
      </c>
      <c r="H1702" t="s">
        <v>282</v>
      </c>
      <c r="I1702" t="s">
        <v>1043</v>
      </c>
      <c r="J1702" t="s">
        <v>121</v>
      </c>
      <c r="K1702" t="s">
        <v>1044</v>
      </c>
      <c r="L1702" t="s">
        <v>11</v>
      </c>
      <c r="M1702" s="5">
        <v>10000</v>
      </c>
      <c r="N1702" s="5">
        <v>0</v>
      </c>
      <c r="O1702" s="5">
        <f t="shared" si="104"/>
        <v>10000</v>
      </c>
      <c r="P1702" s="5">
        <v>-10000</v>
      </c>
      <c r="Q1702" s="5">
        <f t="shared" si="105"/>
        <v>0</v>
      </c>
      <c r="R1702" s="5">
        <v>0</v>
      </c>
      <c r="S1702" s="5">
        <v>0</v>
      </c>
      <c r="T1702" s="5">
        <v>0</v>
      </c>
      <c r="U1702" s="5">
        <f t="shared" si="106"/>
        <v>10000</v>
      </c>
      <c r="V1702" s="5">
        <f t="shared" si="107"/>
        <v>10000</v>
      </c>
      <c r="W1702" s="5">
        <v>0</v>
      </c>
      <c r="X1702" t="s">
        <v>1045</v>
      </c>
    </row>
    <row r="1703" spans="1:24" x14ac:dyDescent="0.2">
      <c r="A1703" t="s">
        <v>0</v>
      </c>
      <c r="B1703" t="s">
        <v>1</v>
      </c>
      <c r="C1703" t="s">
        <v>247</v>
      </c>
      <c r="D1703" t="s">
        <v>248</v>
      </c>
      <c r="E1703" t="s">
        <v>249</v>
      </c>
      <c r="F1703" t="s">
        <v>1041</v>
      </c>
      <c r="G1703" t="s">
        <v>1042</v>
      </c>
      <c r="H1703" t="s">
        <v>282</v>
      </c>
      <c r="I1703" t="s">
        <v>1043</v>
      </c>
      <c r="J1703" t="s">
        <v>121</v>
      </c>
      <c r="K1703" t="s">
        <v>285</v>
      </c>
      <c r="L1703" t="s">
        <v>11</v>
      </c>
      <c r="M1703" s="5">
        <v>20000</v>
      </c>
      <c r="N1703" s="5">
        <v>0</v>
      </c>
      <c r="O1703" s="5">
        <f t="shared" si="104"/>
        <v>20000</v>
      </c>
      <c r="P1703" s="5">
        <v>-20000</v>
      </c>
      <c r="Q1703" s="5">
        <f t="shared" si="105"/>
        <v>0</v>
      </c>
      <c r="R1703" s="5">
        <v>0</v>
      </c>
      <c r="S1703" s="5">
        <v>0</v>
      </c>
      <c r="T1703" s="5">
        <v>0</v>
      </c>
      <c r="U1703" s="5">
        <f t="shared" si="106"/>
        <v>20000</v>
      </c>
      <c r="V1703" s="5">
        <f t="shared" si="107"/>
        <v>20000</v>
      </c>
      <c r="W1703" s="5">
        <v>0</v>
      </c>
      <c r="X1703" t="s">
        <v>286</v>
      </c>
    </row>
    <row r="1704" spans="1:24" x14ac:dyDescent="0.2">
      <c r="A1704" t="s">
        <v>0</v>
      </c>
      <c r="B1704" t="s">
        <v>1</v>
      </c>
      <c r="C1704" t="s">
        <v>247</v>
      </c>
      <c r="D1704" t="s">
        <v>248</v>
      </c>
      <c r="E1704" t="s">
        <v>249</v>
      </c>
      <c r="F1704" t="s">
        <v>1041</v>
      </c>
      <c r="G1704" t="s">
        <v>1042</v>
      </c>
      <c r="H1704" t="s">
        <v>282</v>
      </c>
      <c r="I1704" t="s">
        <v>1043</v>
      </c>
      <c r="J1704" t="s">
        <v>121</v>
      </c>
      <c r="K1704" t="s">
        <v>288</v>
      </c>
      <c r="L1704" t="s">
        <v>11</v>
      </c>
      <c r="M1704" s="5">
        <v>30000</v>
      </c>
      <c r="N1704" s="5">
        <v>0</v>
      </c>
      <c r="O1704" s="5">
        <f t="shared" si="104"/>
        <v>30000</v>
      </c>
      <c r="P1704" s="5">
        <v>-30000</v>
      </c>
      <c r="Q1704" s="5">
        <f t="shared" si="105"/>
        <v>0</v>
      </c>
      <c r="R1704" s="5">
        <v>0</v>
      </c>
      <c r="S1704" s="5">
        <v>0</v>
      </c>
      <c r="T1704" s="5">
        <v>0</v>
      </c>
      <c r="U1704" s="5">
        <f t="shared" si="106"/>
        <v>30000</v>
      </c>
      <c r="V1704" s="5">
        <f t="shared" si="107"/>
        <v>30000</v>
      </c>
      <c r="W1704" s="5">
        <v>0</v>
      </c>
      <c r="X1704" t="s">
        <v>289</v>
      </c>
    </row>
    <row r="1705" spans="1:24" x14ac:dyDescent="0.2">
      <c r="A1705" t="s">
        <v>0</v>
      </c>
      <c r="B1705" t="s">
        <v>1</v>
      </c>
      <c r="C1705" t="s">
        <v>247</v>
      </c>
      <c r="D1705" t="s">
        <v>248</v>
      </c>
      <c r="E1705" t="s">
        <v>249</v>
      </c>
      <c r="F1705" t="s">
        <v>1041</v>
      </c>
      <c r="G1705" t="s">
        <v>1042</v>
      </c>
      <c r="H1705" t="s">
        <v>282</v>
      </c>
      <c r="I1705" t="s">
        <v>1043</v>
      </c>
      <c r="J1705" t="s">
        <v>231</v>
      </c>
      <c r="K1705" t="s">
        <v>234</v>
      </c>
      <c r="L1705" t="s">
        <v>11</v>
      </c>
      <c r="M1705" s="5">
        <v>20000</v>
      </c>
      <c r="N1705" s="5">
        <v>0</v>
      </c>
      <c r="O1705" s="5">
        <f t="shared" si="104"/>
        <v>20000</v>
      </c>
      <c r="P1705" s="5">
        <v>-20000</v>
      </c>
      <c r="Q1705" s="5">
        <f t="shared" si="105"/>
        <v>0</v>
      </c>
      <c r="R1705" s="5">
        <v>0</v>
      </c>
      <c r="S1705" s="5">
        <v>0</v>
      </c>
      <c r="T1705" s="5">
        <v>0</v>
      </c>
      <c r="U1705" s="5">
        <f t="shared" si="106"/>
        <v>20000</v>
      </c>
      <c r="V1705" s="5">
        <f t="shared" si="107"/>
        <v>20000</v>
      </c>
      <c r="W1705" s="5">
        <v>0</v>
      </c>
      <c r="X1705" t="s">
        <v>957</v>
      </c>
    </row>
    <row r="1706" spans="1:24" x14ac:dyDescent="0.2">
      <c r="A1706" t="s">
        <v>0</v>
      </c>
      <c r="B1706" t="s">
        <v>1</v>
      </c>
      <c r="C1706" t="s">
        <v>2</v>
      </c>
      <c r="D1706" t="s">
        <v>1046</v>
      </c>
      <c r="E1706" t="s">
        <v>1047</v>
      </c>
      <c r="F1706" t="s">
        <v>1048</v>
      </c>
      <c r="G1706" t="s">
        <v>1049</v>
      </c>
      <c r="H1706" t="s">
        <v>792</v>
      </c>
      <c r="I1706" t="s">
        <v>1050</v>
      </c>
      <c r="J1706" t="s">
        <v>575</v>
      </c>
      <c r="K1706" t="s">
        <v>796</v>
      </c>
      <c r="L1706" t="s">
        <v>44</v>
      </c>
      <c r="M1706" s="5">
        <v>13000000</v>
      </c>
      <c r="N1706" s="5">
        <v>0</v>
      </c>
      <c r="O1706" s="5">
        <f t="shared" si="104"/>
        <v>13000000</v>
      </c>
      <c r="P1706" s="5">
        <v>-9750000</v>
      </c>
      <c r="Q1706" s="5">
        <f t="shared" si="105"/>
        <v>3250000</v>
      </c>
      <c r="R1706" s="5">
        <v>0</v>
      </c>
      <c r="S1706" s="5">
        <v>3250000</v>
      </c>
      <c r="T1706" s="5">
        <v>3249999.99</v>
      </c>
      <c r="U1706" s="5">
        <f t="shared" si="106"/>
        <v>9750000</v>
      </c>
      <c r="V1706" s="5">
        <f t="shared" si="107"/>
        <v>9750000.0099999998</v>
      </c>
      <c r="W1706" s="5">
        <v>0</v>
      </c>
      <c r="X1706" t="s">
        <v>1051</v>
      </c>
    </row>
    <row r="1707" spans="1:24" x14ac:dyDescent="0.2">
      <c r="A1707" t="s">
        <v>0</v>
      </c>
      <c r="B1707" t="s">
        <v>1</v>
      </c>
      <c r="C1707" t="s">
        <v>418</v>
      </c>
      <c r="D1707" t="s">
        <v>802</v>
      </c>
      <c r="E1707" t="s">
        <v>803</v>
      </c>
      <c r="F1707" t="s">
        <v>1052</v>
      </c>
      <c r="G1707" t="s">
        <v>1053</v>
      </c>
      <c r="H1707" t="s">
        <v>792</v>
      </c>
      <c r="I1707" t="s">
        <v>1054</v>
      </c>
      <c r="J1707" t="s">
        <v>575</v>
      </c>
      <c r="K1707" t="s">
        <v>796</v>
      </c>
      <c r="L1707" t="s">
        <v>44</v>
      </c>
      <c r="M1707" s="5">
        <v>2635898.96</v>
      </c>
      <c r="N1707" s="5">
        <v>0</v>
      </c>
      <c r="O1707" s="5">
        <f t="shared" si="104"/>
        <v>2635898.96</v>
      </c>
      <c r="P1707" s="5">
        <v>-1054372.3700000001</v>
      </c>
      <c r="Q1707" s="5">
        <f t="shared" si="105"/>
        <v>1581526.5899999999</v>
      </c>
      <c r="R1707" s="5">
        <v>0</v>
      </c>
      <c r="S1707" s="5">
        <v>1581526.59</v>
      </c>
      <c r="T1707" s="5">
        <v>878633</v>
      </c>
      <c r="U1707" s="5">
        <f t="shared" si="106"/>
        <v>1054372.3699999999</v>
      </c>
      <c r="V1707" s="5">
        <f t="shared" si="107"/>
        <v>1757265.96</v>
      </c>
      <c r="W1707" s="5">
        <v>0</v>
      </c>
      <c r="X1707" t="s">
        <v>1055</v>
      </c>
    </row>
    <row r="1708" spans="1:24" x14ac:dyDescent="0.2">
      <c r="A1708" t="s">
        <v>117</v>
      </c>
      <c r="B1708" t="s">
        <v>118</v>
      </c>
      <c r="C1708" t="s">
        <v>2</v>
      </c>
      <c r="D1708" t="s">
        <v>1056</v>
      </c>
      <c r="E1708" t="s">
        <v>1057</v>
      </c>
      <c r="F1708" t="s">
        <v>1058</v>
      </c>
      <c r="G1708" t="s">
        <v>1059</v>
      </c>
      <c r="H1708" t="s">
        <v>792</v>
      </c>
      <c r="I1708" t="s">
        <v>1060</v>
      </c>
      <c r="J1708" t="s">
        <v>575</v>
      </c>
      <c r="K1708" t="s">
        <v>796</v>
      </c>
      <c r="L1708" t="s">
        <v>11</v>
      </c>
      <c r="M1708" s="5">
        <v>0</v>
      </c>
      <c r="N1708" s="5">
        <v>1204769.4099999999</v>
      </c>
      <c r="O1708" s="5">
        <f t="shared" si="104"/>
        <v>1204769.4099999999</v>
      </c>
      <c r="P1708" s="5">
        <v>0</v>
      </c>
      <c r="Q1708" s="5">
        <f t="shared" si="105"/>
        <v>1204769.4099999999</v>
      </c>
      <c r="R1708" s="5">
        <v>0</v>
      </c>
      <c r="S1708" s="5">
        <v>1204769.4099999999</v>
      </c>
      <c r="T1708" s="5">
        <v>0</v>
      </c>
      <c r="U1708" s="5">
        <f t="shared" si="106"/>
        <v>0</v>
      </c>
      <c r="V1708" s="5">
        <f t="shared" si="107"/>
        <v>1204769.4099999999</v>
      </c>
      <c r="W1708" s="5">
        <v>0</v>
      </c>
      <c r="X1708" t="s">
        <v>1061</v>
      </c>
    </row>
    <row r="1709" spans="1:24" x14ac:dyDescent="0.2">
      <c r="A1709" t="s">
        <v>117</v>
      </c>
      <c r="B1709" t="s">
        <v>118</v>
      </c>
      <c r="C1709" t="s">
        <v>2</v>
      </c>
      <c r="D1709" t="s">
        <v>1056</v>
      </c>
      <c r="E1709" t="s">
        <v>1057</v>
      </c>
      <c r="F1709" t="s">
        <v>1058</v>
      </c>
      <c r="G1709" t="s">
        <v>1059</v>
      </c>
      <c r="H1709" t="s">
        <v>792</v>
      </c>
      <c r="I1709" t="s">
        <v>1060</v>
      </c>
      <c r="J1709" t="s">
        <v>575</v>
      </c>
      <c r="K1709" t="s">
        <v>796</v>
      </c>
      <c r="L1709" t="s">
        <v>44</v>
      </c>
      <c r="M1709" s="5">
        <v>6000000</v>
      </c>
      <c r="N1709" s="5">
        <v>1000000</v>
      </c>
      <c r="O1709" s="5">
        <f t="shared" si="104"/>
        <v>7000000</v>
      </c>
      <c r="P1709" s="5">
        <v>-2204769.41</v>
      </c>
      <c r="Q1709" s="5">
        <f t="shared" si="105"/>
        <v>4795230.59</v>
      </c>
      <c r="R1709" s="5">
        <v>0</v>
      </c>
      <c r="S1709" s="5">
        <v>4795230.59</v>
      </c>
      <c r="T1709" s="5">
        <v>2367461.56</v>
      </c>
      <c r="U1709" s="5">
        <f t="shared" si="106"/>
        <v>2204769.41</v>
      </c>
      <c r="V1709" s="5">
        <f t="shared" si="107"/>
        <v>4632538.4399999995</v>
      </c>
      <c r="W1709" s="5">
        <v>0</v>
      </c>
      <c r="X1709" t="s">
        <v>1061</v>
      </c>
    </row>
    <row r="1710" spans="1:24" x14ac:dyDescent="0.2">
      <c r="A1710" t="s">
        <v>0</v>
      </c>
      <c r="B1710" t="s">
        <v>1</v>
      </c>
      <c r="C1710" t="s">
        <v>2</v>
      </c>
      <c r="D1710" t="s">
        <v>1046</v>
      </c>
      <c r="E1710" t="s">
        <v>1047</v>
      </c>
      <c r="F1710" t="s">
        <v>1062</v>
      </c>
      <c r="G1710" t="s">
        <v>1063</v>
      </c>
      <c r="H1710" t="s">
        <v>792</v>
      </c>
      <c r="I1710" t="s">
        <v>1064</v>
      </c>
      <c r="J1710" t="s">
        <v>575</v>
      </c>
      <c r="K1710" t="s">
        <v>796</v>
      </c>
      <c r="L1710" t="s">
        <v>44</v>
      </c>
      <c r="M1710" s="5">
        <v>3500000</v>
      </c>
      <c r="N1710" s="5">
        <v>0</v>
      </c>
      <c r="O1710" s="5">
        <f t="shared" si="104"/>
        <v>3500000</v>
      </c>
      <c r="P1710" s="5">
        <v>-2333333.33</v>
      </c>
      <c r="Q1710" s="5">
        <f t="shared" si="105"/>
        <v>1166666.67</v>
      </c>
      <c r="R1710" s="5">
        <v>0</v>
      </c>
      <c r="S1710" s="5">
        <v>1166666.67</v>
      </c>
      <c r="T1710" s="5">
        <v>1166666.67</v>
      </c>
      <c r="U1710" s="5">
        <f t="shared" si="106"/>
        <v>2333333.33</v>
      </c>
      <c r="V1710" s="5">
        <f t="shared" si="107"/>
        <v>2333333.33</v>
      </c>
      <c r="W1710" s="5">
        <v>0</v>
      </c>
      <c r="X1710" t="s">
        <v>1051</v>
      </c>
    </row>
    <row r="1711" spans="1:24" x14ac:dyDescent="0.2">
      <c r="A1711" t="s">
        <v>184</v>
      </c>
      <c r="B1711" t="s">
        <v>185</v>
      </c>
      <c r="C1711" t="s">
        <v>418</v>
      </c>
      <c r="D1711" t="s">
        <v>419</v>
      </c>
      <c r="E1711" t="s">
        <v>420</v>
      </c>
      <c r="F1711" t="s">
        <v>1065</v>
      </c>
      <c r="G1711" t="s">
        <v>1066</v>
      </c>
      <c r="H1711" t="s">
        <v>792</v>
      </c>
      <c r="I1711" t="s">
        <v>1067</v>
      </c>
      <c r="J1711" t="s">
        <v>575</v>
      </c>
      <c r="K1711" t="s">
        <v>796</v>
      </c>
      <c r="L1711" t="s">
        <v>44</v>
      </c>
      <c r="M1711" s="5">
        <v>430000</v>
      </c>
      <c r="N1711" s="5">
        <v>0</v>
      </c>
      <c r="O1711" s="5">
        <f t="shared" si="104"/>
        <v>430000</v>
      </c>
      <c r="P1711" s="5">
        <v>-250833.13</v>
      </c>
      <c r="Q1711" s="5">
        <f t="shared" si="105"/>
        <v>179166.87</v>
      </c>
      <c r="R1711" s="5">
        <v>0</v>
      </c>
      <c r="S1711" s="5">
        <v>179166.87</v>
      </c>
      <c r="T1711" s="5">
        <v>143333.32</v>
      </c>
      <c r="U1711" s="5">
        <f t="shared" si="106"/>
        <v>250833.13</v>
      </c>
      <c r="V1711" s="5">
        <f t="shared" si="107"/>
        <v>286666.68</v>
      </c>
      <c r="W1711" s="5">
        <v>0</v>
      </c>
      <c r="X1711" t="s">
        <v>1068</v>
      </c>
    </row>
    <row r="1712" spans="1:24" x14ac:dyDescent="0.2">
      <c r="A1712" t="s">
        <v>0</v>
      </c>
      <c r="B1712" t="s">
        <v>1</v>
      </c>
      <c r="C1712" t="s">
        <v>2</v>
      </c>
      <c r="D1712" t="s">
        <v>482</v>
      </c>
      <c r="E1712" t="s">
        <v>483</v>
      </c>
      <c r="F1712" t="s">
        <v>1069</v>
      </c>
      <c r="G1712" t="s">
        <v>1070</v>
      </c>
      <c r="H1712" t="s">
        <v>792</v>
      </c>
      <c r="I1712" t="s">
        <v>1071</v>
      </c>
      <c r="J1712" t="s">
        <v>575</v>
      </c>
      <c r="K1712" t="s">
        <v>796</v>
      </c>
      <c r="L1712" t="s">
        <v>44</v>
      </c>
      <c r="M1712" s="5">
        <v>26681305</v>
      </c>
      <c r="N1712" s="5">
        <v>-1000000</v>
      </c>
      <c r="O1712" s="5">
        <f t="shared" si="104"/>
        <v>25681305</v>
      </c>
      <c r="P1712" s="5">
        <v>-16521656.439999999</v>
      </c>
      <c r="Q1712" s="5">
        <f t="shared" si="105"/>
        <v>9159648.5600000005</v>
      </c>
      <c r="R1712" s="5">
        <v>0</v>
      </c>
      <c r="S1712" s="5">
        <v>9159648.5600000005</v>
      </c>
      <c r="T1712" s="5">
        <v>4446884.16</v>
      </c>
      <c r="U1712" s="5">
        <f t="shared" si="106"/>
        <v>16521656.439999999</v>
      </c>
      <c r="V1712" s="5">
        <f t="shared" si="107"/>
        <v>21234420.84</v>
      </c>
      <c r="W1712" s="5">
        <v>0</v>
      </c>
      <c r="X1712" t="s">
        <v>1072</v>
      </c>
    </row>
    <row r="1713" spans="1:24" x14ac:dyDescent="0.2">
      <c r="A1713" t="s">
        <v>0</v>
      </c>
      <c r="B1713" t="s">
        <v>1</v>
      </c>
      <c r="C1713" t="s">
        <v>2</v>
      </c>
      <c r="D1713" t="s">
        <v>482</v>
      </c>
      <c r="E1713" t="s">
        <v>483</v>
      </c>
      <c r="F1713" t="s">
        <v>1073</v>
      </c>
      <c r="G1713" t="s">
        <v>1074</v>
      </c>
      <c r="H1713" t="s">
        <v>792</v>
      </c>
      <c r="I1713" t="s">
        <v>1075</v>
      </c>
      <c r="J1713" t="s">
        <v>575</v>
      </c>
      <c r="K1713" t="s">
        <v>796</v>
      </c>
      <c r="L1713" t="s">
        <v>44</v>
      </c>
      <c r="M1713" s="5">
        <v>34763147</v>
      </c>
      <c r="N1713" s="5">
        <v>0</v>
      </c>
      <c r="O1713" s="5">
        <f t="shared" si="104"/>
        <v>34763147</v>
      </c>
      <c r="P1713" s="5">
        <v>0</v>
      </c>
      <c r="Q1713" s="5">
        <f t="shared" si="105"/>
        <v>34763147</v>
      </c>
      <c r="R1713" s="5">
        <v>0</v>
      </c>
      <c r="S1713" s="5">
        <v>28631084.219999999</v>
      </c>
      <c r="T1713" s="5">
        <v>22499021.449999999</v>
      </c>
      <c r="U1713" s="5">
        <f t="shared" si="106"/>
        <v>6132062.7800000012</v>
      </c>
      <c r="V1713" s="5">
        <f t="shared" si="107"/>
        <v>12264125.550000001</v>
      </c>
      <c r="W1713" s="5">
        <v>6132062.7800000003</v>
      </c>
      <c r="X1713" t="s">
        <v>1072</v>
      </c>
    </row>
    <row r="1714" spans="1:24" x14ac:dyDescent="0.2">
      <c r="A1714" t="s">
        <v>0</v>
      </c>
      <c r="B1714" t="s">
        <v>1</v>
      </c>
      <c r="C1714" t="s">
        <v>2</v>
      </c>
      <c r="D1714" t="s">
        <v>482</v>
      </c>
      <c r="E1714" t="s">
        <v>483</v>
      </c>
      <c r="F1714" t="s">
        <v>1073</v>
      </c>
      <c r="G1714" t="s">
        <v>1074</v>
      </c>
      <c r="H1714" t="s">
        <v>792</v>
      </c>
      <c r="I1714" t="s">
        <v>1075</v>
      </c>
      <c r="J1714" t="s">
        <v>575</v>
      </c>
      <c r="K1714" t="s">
        <v>796</v>
      </c>
      <c r="L1714" t="s">
        <v>11</v>
      </c>
      <c r="M1714" s="5">
        <v>56072118.43</v>
      </c>
      <c r="N1714" s="5">
        <v>-1204769.4099999999</v>
      </c>
      <c r="O1714" s="5">
        <f t="shared" si="104"/>
        <v>54867349.020000003</v>
      </c>
      <c r="P1714" s="5">
        <v>0</v>
      </c>
      <c r="Q1714" s="5">
        <f t="shared" si="105"/>
        <v>54867349.020000003</v>
      </c>
      <c r="R1714" s="5">
        <v>0</v>
      </c>
      <c r="S1714" s="5">
        <v>17129512.109999999</v>
      </c>
      <c r="T1714" s="5">
        <v>15139210.9</v>
      </c>
      <c r="U1714" s="5">
        <f t="shared" si="106"/>
        <v>37737836.910000004</v>
      </c>
      <c r="V1714" s="5">
        <f t="shared" si="107"/>
        <v>39728138.120000005</v>
      </c>
      <c r="W1714" s="5">
        <v>37737836.909999996</v>
      </c>
      <c r="X1714" t="s">
        <v>1072</v>
      </c>
    </row>
    <row r="1715" spans="1:24" x14ac:dyDescent="0.2">
      <c r="A1715" t="s">
        <v>0</v>
      </c>
      <c r="B1715" t="s">
        <v>1</v>
      </c>
      <c r="C1715" t="s">
        <v>418</v>
      </c>
      <c r="D1715" t="s">
        <v>802</v>
      </c>
      <c r="E1715" t="s">
        <v>803</v>
      </c>
      <c r="F1715" t="s">
        <v>1076</v>
      </c>
      <c r="G1715" t="s">
        <v>1077</v>
      </c>
      <c r="H1715" t="s">
        <v>792</v>
      </c>
      <c r="I1715" t="s">
        <v>1078</v>
      </c>
      <c r="J1715" t="s">
        <v>982</v>
      </c>
      <c r="K1715" t="s">
        <v>1011</v>
      </c>
      <c r="L1715" t="s">
        <v>11</v>
      </c>
      <c r="M1715" s="5">
        <v>0</v>
      </c>
      <c r="N1715" s="5">
        <v>279554.28999999998</v>
      </c>
      <c r="O1715" s="5">
        <f t="shared" si="104"/>
        <v>279554.28999999998</v>
      </c>
      <c r="P1715" s="5">
        <v>0</v>
      </c>
      <c r="Q1715" s="5">
        <f t="shared" si="105"/>
        <v>279554.28999999998</v>
      </c>
      <c r="R1715" s="5">
        <v>0</v>
      </c>
      <c r="S1715" s="5">
        <v>279554.28999999998</v>
      </c>
      <c r="T1715" s="5">
        <v>279554.28999999998</v>
      </c>
      <c r="U1715" s="5">
        <f t="shared" si="106"/>
        <v>0</v>
      </c>
      <c r="V1715" s="5">
        <f t="shared" si="107"/>
        <v>0</v>
      </c>
      <c r="W1715" s="5">
        <v>0</v>
      </c>
      <c r="X1715" t="s">
        <v>1079</v>
      </c>
    </row>
    <row r="1716" spans="1:24" x14ac:dyDescent="0.2">
      <c r="A1716" t="s">
        <v>0</v>
      </c>
      <c r="B1716" t="s">
        <v>1</v>
      </c>
      <c r="C1716" t="s">
        <v>418</v>
      </c>
      <c r="D1716" t="s">
        <v>802</v>
      </c>
      <c r="E1716" t="s">
        <v>803</v>
      </c>
      <c r="F1716" t="s">
        <v>1076</v>
      </c>
      <c r="G1716" t="s">
        <v>1077</v>
      </c>
      <c r="H1716" t="s">
        <v>792</v>
      </c>
      <c r="I1716" t="s">
        <v>1078</v>
      </c>
      <c r="J1716" t="s">
        <v>575</v>
      </c>
      <c r="K1716" t="s">
        <v>796</v>
      </c>
      <c r="L1716" t="s">
        <v>44</v>
      </c>
      <c r="M1716" s="5">
        <v>0</v>
      </c>
      <c r="N1716" s="5">
        <v>305368.53999999998</v>
      </c>
      <c r="O1716" s="5">
        <f t="shared" si="104"/>
        <v>305368.53999999998</v>
      </c>
      <c r="P1716" s="5">
        <v>3784852.09</v>
      </c>
      <c r="Q1716" s="5">
        <f t="shared" si="105"/>
        <v>4090220.63</v>
      </c>
      <c r="R1716" s="5">
        <v>0</v>
      </c>
      <c r="S1716" s="5">
        <v>305368.53999999998</v>
      </c>
      <c r="T1716" s="5">
        <v>305368.53999999998</v>
      </c>
      <c r="U1716" s="5">
        <f t="shared" si="106"/>
        <v>0</v>
      </c>
      <c r="V1716" s="5">
        <f t="shared" si="107"/>
        <v>0</v>
      </c>
      <c r="W1716" s="5">
        <v>3784852.09</v>
      </c>
      <c r="X1716" t="s">
        <v>1055</v>
      </c>
    </row>
    <row r="1717" spans="1:24" x14ac:dyDescent="0.2">
      <c r="A1717" t="s">
        <v>0</v>
      </c>
      <c r="B1717" t="s">
        <v>1</v>
      </c>
      <c r="C1717" t="s">
        <v>2</v>
      </c>
      <c r="D1717" t="s">
        <v>482</v>
      </c>
      <c r="E1717" t="s">
        <v>483</v>
      </c>
      <c r="F1717" t="s">
        <v>1080</v>
      </c>
      <c r="G1717" t="s">
        <v>1081</v>
      </c>
      <c r="H1717" t="s">
        <v>792</v>
      </c>
      <c r="I1717" t="s">
        <v>1082</v>
      </c>
      <c r="J1717" t="s">
        <v>575</v>
      </c>
      <c r="K1717" t="s">
        <v>796</v>
      </c>
      <c r="L1717" t="s">
        <v>44</v>
      </c>
      <c r="M1717" s="5">
        <v>41000000</v>
      </c>
      <c r="N1717" s="5">
        <v>0</v>
      </c>
      <c r="O1717" s="5">
        <f t="shared" si="104"/>
        <v>41000000</v>
      </c>
      <c r="P1717" s="5">
        <v>-3945766.9</v>
      </c>
      <c r="Q1717" s="5">
        <f t="shared" si="105"/>
        <v>37054233.100000001</v>
      </c>
      <c r="R1717" s="5">
        <v>0</v>
      </c>
      <c r="S1717" s="5">
        <v>24600000</v>
      </c>
      <c r="T1717" s="5">
        <v>16666666.68</v>
      </c>
      <c r="U1717" s="5">
        <f t="shared" si="106"/>
        <v>16400000</v>
      </c>
      <c r="V1717" s="5">
        <f t="shared" si="107"/>
        <v>24333333.32</v>
      </c>
      <c r="W1717" s="5">
        <v>12454233.1</v>
      </c>
      <c r="X1717" t="s">
        <v>1072</v>
      </c>
    </row>
    <row r="1718" spans="1:24" x14ac:dyDescent="0.2">
      <c r="A1718" t="s">
        <v>0</v>
      </c>
      <c r="B1718" t="s">
        <v>1</v>
      </c>
      <c r="C1718" t="s">
        <v>695</v>
      </c>
      <c r="D1718" t="s">
        <v>696</v>
      </c>
      <c r="E1718" t="s">
        <v>697</v>
      </c>
      <c r="F1718" t="s">
        <v>1083</v>
      </c>
      <c r="G1718" t="s">
        <v>1084</v>
      </c>
      <c r="H1718" t="s">
        <v>792</v>
      </c>
      <c r="I1718" t="s">
        <v>1085</v>
      </c>
      <c r="J1718" t="s">
        <v>575</v>
      </c>
      <c r="K1718" t="s">
        <v>576</v>
      </c>
      <c r="L1718" t="s">
        <v>44</v>
      </c>
      <c r="M1718" s="5">
        <v>5839596</v>
      </c>
      <c r="N1718" s="5">
        <v>0</v>
      </c>
      <c r="O1718" s="5">
        <f t="shared" si="104"/>
        <v>5839596</v>
      </c>
      <c r="P1718" s="5">
        <v>-1300000</v>
      </c>
      <c r="Q1718" s="5">
        <f t="shared" si="105"/>
        <v>4539596</v>
      </c>
      <c r="R1718" s="5">
        <v>0</v>
      </c>
      <c r="S1718" s="5">
        <v>4539596</v>
      </c>
      <c r="T1718" s="5">
        <v>1900000</v>
      </c>
      <c r="U1718" s="5">
        <f t="shared" si="106"/>
        <v>1300000</v>
      </c>
      <c r="V1718" s="5">
        <f t="shared" si="107"/>
        <v>3939596</v>
      </c>
      <c r="W1718" s="5">
        <v>0</v>
      </c>
      <c r="X1718" t="s">
        <v>1086</v>
      </c>
    </row>
    <row r="1719" spans="1:24" x14ac:dyDescent="0.2">
      <c r="A1719" t="s">
        <v>0</v>
      </c>
      <c r="B1719" t="s">
        <v>1</v>
      </c>
      <c r="C1719" t="s">
        <v>695</v>
      </c>
      <c r="D1719" t="s">
        <v>696</v>
      </c>
      <c r="E1719" t="s">
        <v>697</v>
      </c>
      <c r="F1719" t="s">
        <v>1087</v>
      </c>
      <c r="G1719" t="s">
        <v>1088</v>
      </c>
      <c r="H1719" t="s">
        <v>792</v>
      </c>
      <c r="I1719" t="s">
        <v>1089</v>
      </c>
      <c r="J1719" t="s">
        <v>575</v>
      </c>
      <c r="K1719" t="s">
        <v>576</v>
      </c>
      <c r="L1719" t="s">
        <v>44</v>
      </c>
      <c r="M1719" s="5">
        <v>4035016.69</v>
      </c>
      <c r="N1719" s="5">
        <v>0</v>
      </c>
      <c r="O1719" s="5">
        <f t="shared" si="104"/>
        <v>4035016.69</v>
      </c>
      <c r="P1719" s="5">
        <v>-300000</v>
      </c>
      <c r="Q1719" s="5">
        <f t="shared" si="105"/>
        <v>3735016.69</v>
      </c>
      <c r="R1719" s="5">
        <v>0</v>
      </c>
      <c r="S1719" s="5">
        <v>3735016.69</v>
      </c>
      <c r="T1719" s="5">
        <v>1486050.02</v>
      </c>
      <c r="U1719" s="5">
        <f t="shared" si="106"/>
        <v>300000</v>
      </c>
      <c r="V1719" s="5">
        <f t="shared" si="107"/>
        <v>2548966.67</v>
      </c>
      <c r="W1719" s="5">
        <v>0</v>
      </c>
      <c r="X1719" t="s">
        <v>1086</v>
      </c>
    </row>
    <row r="1720" spans="1:24" x14ac:dyDescent="0.2">
      <c r="A1720" t="s">
        <v>0</v>
      </c>
      <c r="B1720" t="s">
        <v>1</v>
      </c>
      <c r="C1720" t="s">
        <v>247</v>
      </c>
      <c r="D1720" t="s">
        <v>674</v>
      </c>
      <c r="E1720" t="s">
        <v>675</v>
      </c>
      <c r="F1720" t="s">
        <v>1090</v>
      </c>
      <c r="G1720" t="s">
        <v>1091</v>
      </c>
      <c r="H1720" t="s">
        <v>7</v>
      </c>
      <c r="I1720" t="s">
        <v>8</v>
      </c>
      <c r="J1720" t="s">
        <v>9</v>
      </c>
      <c r="K1720" t="s">
        <v>10</v>
      </c>
      <c r="L1720" t="s">
        <v>11</v>
      </c>
      <c r="M1720" s="5">
        <v>381984</v>
      </c>
      <c r="N1720" s="5">
        <v>-3125</v>
      </c>
      <c r="O1720" s="5">
        <f t="shared" si="104"/>
        <v>378859</v>
      </c>
      <c r="P1720" s="5">
        <v>-181418.11</v>
      </c>
      <c r="Q1720" s="5">
        <f t="shared" si="105"/>
        <v>197440.89</v>
      </c>
      <c r="R1720" s="5">
        <v>0</v>
      </c>
      <c r="S1720" s="5">
        <v>129268</v>
      </c>
      <c r="T1720" s="5">
        <v>129268</v>
      </c>
      <c r="U1720" s="5">
        <f t="shared" si="106"/>
        <v>249591</v>
      </c>
      <c r="V1720" s="5">
        <f t="shared" si="107"/>
        <v>249591</v>
      </c>
      <c r="W1720" s="5">
        <v>68172.89</v>
      </c>
      <c r="X1720" t="s">
        <v>678</v>
      </c>
    </row>
    <row r="1721" spans="1:24" x14ac:dyDescent="0.2">
      <c r="A1721" t="s">
        <v>0</v>
      </c>
      <c r="B1721" t="s">
        <v>1</v>
      </c>
      <c r="C1721" t="s">
        <v>247</v>
      </c>
      <c r="D1721" t="s">
        <v>674</v>
      </c>
      <c r="E1721" t="s">
        <v>675</v>
      </c>
      <c r="F1721" t="s">
        <v>1090</v>
      </c>
      <c r="G1721" t="s">
        <v>1091</v>
      </c>
      <c r="H1721" t="s">
        <v>7</v>
      </c>
      <c r="I1721" t="s">
        <v>8</v>
      </c>
      <c r="J1721" t="s">
        <v>9</v>
      </c>
      <c r="K1721" t="s">
        <v>15</v>
      </c>
      <c r="L1721" t="s">
        <v>11</v>
      </c>
      <c r="M1721" s="5">
        <v>32506</v>
      </c>
      <c r="N1721" s="5">
        <v>0</v>
      </c>
      <c r="O1721" s="5">
        <f t="shared" si="104"/>
        <v>32506</v>
      </c>
      <c r="P1721" s="5">
        <v>0</v>
      </c>
      <c r="Q1721" s="5">
        <f t="shared" si="105"/>
        <v>32506</v>
      </c>
      <c r="R1721" s="5">
        <v>674</v>
      </c>
      <c r="S1721" s="5">
        <v>2415.39</v>
      </c>
      <c r="T1721" s="5">
        <v>2415.39</v>
      </c>
      <c r="U1721" s="5">
        <f t="shared" si="106"/>
        <v>30090.61</v>
      </c>
      <c r="V1721" s="5">
        <f t="shared" si="107"/>
        <v>30090.61</v>
      </c>
      <c r="W1721" s="5">
        <v>29416.61</v>
      </c>
      <c r="X1721" t="s">
        <v>680</v>
      </c>
    </row>
    <row r="1722" spans="1:24" x14ac:dyDescent="0.2">
      <c r="A1722" t="s">
        <v>0</v>
      </c>
      <c r="B1722" t="s">
        <v>1</v>
      </c>
      <c r="C1722" t="s">
        <v>247</v>
      </c>
      <c r="D1722" t="s">
        <v>674</v>
      </c>
      <c r="E1722" t="s">
        <v>675</v>
      </c>
      <c r="F1722" t="s">
        <v>1090</v>
      </c>
      <c r="G1722" t="s">
        <v>1091</v>
      </c>
      <c r="H1722" t="s">
        <v>7</v>
      </c>
      <c r="I1722" t="s">
        <v>8</v>
      </c>
      <c r="J1722" t="s">
        <v>9</v>
      </c>
      <c r="K1722" t="s">
        <v>17</v>
      </c>
      <c r="L1722" t="s">
        <v>11</v>
      </c>
      <c r="M1722" s="5">
        <v>6898.94</v>
      </c>
      <c r="N1722" s="5">
        <v>0</v>
      </c>
      <c r="O1722" s="5">
        <f t="shared" si="104"/>
        <v>6898.94</v>
      </c>
      <c r="P1722" s="5">
        <v>0</v>
      </c>
      <c r="Q1722" s="5">
        <f t="shared" si="105"/>
        <v>6898.94</v>
      </c>
      <c r="R1722" s="5">
        <v>66.349999999999994</v>
      </c>
      <c r="S1722" s="5">
        <v>2632.51</v>
      </c>
      <c r="T1722" s="5">
        <v>2632.51</v>
      </c>
      <c r="U1722" s="5">
        <f t="shared" si="106"/>
        <v>4266.4299999999994</v>
      </c>
      <c r="V1722" s="5">
        <f t="shared" si="107"/>
        <v>4266.4299999999994</v>
      </c>
      <c r="W1722" s="5">
        <v>4200.08</v>
      </c>
      <c r="X1722" t="s">
        <v>681</v>
      </c>
    </row>
    <row r="1723" spans="1:24" x14ac:dyDescent="0.2">
      <c r="A1723" t="s">
        <v>0</v>
      </c>
      <c r="B1723" t="s">
        <v>1</v>
      </c>
      <c r="C1723" t="s">
        <v>247</v>
      </c>
      <c r="D1723" t="s">
        <v>674</v>
      </c>
      <c r="E1723" t="s">
        <v>675</v>
      </c>
      <c r="F1723" t="s">
        <v>1090</v>
      </c>
      <c r="G1723" t="s">
        <v>1091</v>
      </c>
      <c r="H1723" t="s">
        <v>7</v>
      </c>
      <c r="I1723" t="s">
        <v>8</v>
      </c>
      <c r="J1723" t="s">
        <v>9</v>
      </c>
      <c r="K1723" t="s">
        <v>27</v>
      </c>
      <c r="L1723" t="s">
        <v>11</v>
      </c>
      <c r="M1723" s="5">
        <v>1390.79</v>
      </c>
      <c r="N1723" s="5">
        <v>3125</v>
      </c>
      <c r="O1723" s="5">
        <f t="shared" si="104"/>
        <v>4515.79</v>
      </c>
      <c r="P1723" s="5">
        <v>1064.57</v>
      </c>
      <c r="Q1723" s="5">
        <f t="shared" si="105"/>
        <v>5580.36</v>
      </c>
      <c r="R1723" s="5">
        <v>0</v>
      </c>
      <c r="S1723" s="5">
        <v>4491.67</v>
      </c>
      <c r="T1723" s="5">
        <v>4491.67</v>
      </c>
      <c r="U1723" s="5">
        <f t="shared" si="106"/>
        <v>24.119999999999891</v>
      </c>
      <c r="V1723" s="5">
        <f t="shared" si="107"/>
        <v>24.119999999999891</v>
      </c>
      <c r="W1723" s="5">
        <v>1088.69</v>
      </c>
      <c r="X1723" t="s">
        <v>686</v>
      </c>
    </row>
    <row r="1724" spans="1:24" x14ac:dyDescent="0.2">
      <c r="A1724" t="s">
        <v>0</v>
      </c>
      <c r="B1724" t="s">
        <v>1</v>
      </c>
      <c r="C1724" t="s">
        <v>247</v>
      </c>
      <c r="D1724" t="s">
        <v>674</v>
      </c>
      <c r="E1724" t="s">
        <v>675</v>
      </c>
      <c r="F1724" t="s">
        <v>1090</v>
      </c>
      <c r="G1724" t="s">
        <v>1091</v>
      </c>
      <c r="H1724" t="s">
        <v>7</v>
      </c>
      <c r="I1724" t="s">
        <v>8</v>
      </c>
      <c r="J1724" t="s">
        <v>9</v>
      </c>
      <c r="K1724" t="s">
        <v>29</v>
      </c>
      <c r="L1724" t="s">
        <v>11</v>
      </c>
      <c r="M1724" s="5">
        <v>3815.88</v>
      </c>
      <c r="N1724" s="5">
        <v>0</v>
      </c>
      <c r="O1724" s="5">
        <f t="shared" si="104"/>
        <v>3815.88</v>
      </c>
      <c r="P1724" s="5">
        <v>-1907.94</v>
      </c>
      <c r="Q1724" s="5">
        <f t="shared" si="105"/>
        <v>1907.94</v>
      </c>
      <c r="R1724" s="5">
        <v>0</v>
      </c>
      <c r="S1724" s="5">
        <v>0</v>
      </c>
      <c r="T1724" s="5">
        <v>0</v>
      </c>
      <c r="U1724" s="5">
        <f t="shared" si="106"/>
        <v>3815.88</v>
      </c>
      <c r="V1724" s="5">
        <f t="shared" si="107"/>
        <v>3815.88</v>
      </c>
      <c r="W1724" s="5">
        <v>1907.94</v>
      </c>
      <c r="X1724" t="s">
        <v>687</v>
      </c>
    </row>
    <row r="1725" spans="1:24" x14ac:dyDescent="0.2">
      <c r="A1725" t="s">
        <v>0</v>
      </c>
      <c r="B1725" t="s">
        <v>1</v>
      </c>
      <c r="C1725" t="s">
        <v>247</v>
      </c>
      <c r="D1725" t="s">
        <v>674</v>
      </c>
      <c r="E1725" t="s">
        <v>675</v>
      </c>
      <c r="F1725" t="s">
        <v>1090</v>
      </c>
      <c r="G1725" t="s">
        <v>1091</v>
      </c>
      <c r="H1725" t="s">
        <v>7</v>
      </c>
      <c r="I1725" t="s">
        <v>8</v>
      </c>
      <c r="J1725" t="s">
        <v>9</v>
      </c>
      <c r="K1725" t="s">
        <v>265</v>
      </c>
      <c r="L1725" t="s">
        <v>11</v>
      </c>
      <c r="M1725" s="5">
        <v>8088</v>
      </c>
      <c r="N1725" s="5">
        <v>0</v>
      </c>
      <c r="O1725" s="5">
        <f t="shared" si="104"/>
        <v>8088</v>
      </c>
      <c r="P1725" s="5">
        <v>0</v>
      </c>
      <c r="Q1725" s="5">
        <f t="shared" si="105"/>
        <v>8088</v>
      </c>
      <c r="R1725" s="5">
        <v>2696</v>
      </c>
      <c r="S1725" s="5">
        <v>5392</v>
      </c>
      <c r="T1725" s="5">
        <v>5392</v>
      </c>
      <c r="U1725" s="5">
        <f t="shared" si="106"/>
        <v>2696</v>
      </c>
      <c r="V1725" s="5">
        <f t="shared" si="107"/>
        <v>2696</v>
      </c>
      <c r="W1725" s="5">
        <v>0</v>
      </c>
      <c r="X1725" t="s">
        <v>688</v>
      </c>
    </row>
    <row r="1726" spans="1:24" x14ac:dyDescent="0.2">
      <c r="A1726" t="s">
        <v>0</v>
      </c>
      <c r="B1726" t="s">
        <v>1</v>
      </c>
      <c r="C1726" t="s">
        <v>247</v>
      </c>
      <c r="D1726" t="s">
        <v>674</v>
      </c>
      <c r="E1726" t="s">
        <v>675</v>
      </c>
      <c r="F1726" t="s">
        <v>1090</v>
      </c>
      <c r="G1726" t="s">
        <v>1091</v>
      </c>
      <c r="H1726" t="s">
        <v>7</v>
      </c>
      <c r="I1726" t="s">
        <v>8</v>
      </c>
      <c r="J1726" t="s">
        <v>9</v>
      </c>
      <c r="K1726" t="s">
        <v>31</v>
      </c>
      <c r="L1726" t="s">
        <v>11</v>
      </c>
      <c r="M1726" s="5">
        <v>439.33</v>
      </c>
      <c r="N1726" s="5">
        <v>0</v>
      </c>
      <c r="O1726" s="5">
        <f t="shared" si="104"/>
        <v>439.33</v>
      </c>
      <c r="P1726" s="5">
        <v>-219.67</v>
      </c>
      <c r="Q1726" s="5">
        <f t="shared" si="105"/>
        <v>219.66</v>
      </c>
      <c r="R1726" s="5">
        <v>0</v>
      </c>
      <c r="S1726" s="5">
        <v>0</v>
      </c>
      <c r="T1726" s="5">
        <v>0</v>
      </c>
      <c r="U1726" s="5">
        <f t="shared" si="106"/>
        <v>439.33</v>
      </c>
      <c r="V1726" s="5">
        <f t="shared" si="107"/>
        <v>439.33</v>
      </c>
      <c r="W1726" s="5">
        <v>219.66</v>
      </c>
      <c r="X1726" t="s">
        <v>689</v>
      </c>
    </row>
    <row r="1727" spans="1:24" x14ac:dyDescent="0.2">
      <c r="A1727" t="s">
        <v>0</v>
      </c>
      <c r="B1727" t="s">
        <v>1</v>
      </c>
      <c r="C1727" t="s">
        <v>247</v>
      </c>
      <c r="D1727" t="s">
        <v>674</v>
      </c>
      <c r="E1727" t="s">
        <v>675</v>
      </c>
      <c r="F1727" t="s">
        <v>1090</v>
      </c>
      <c r="G1727" t="s">
        <v>1091</v>
      </c>
      <c r="H1727" t="s">
        <v>7</v>
      </c>
      <c r="I1727" t="s">
        <v>8</v>
      </c>
      <c r="J1727" t="s">
        <v>9</v>
      </c>
      <c r="K1727" t="s">
        <v>33</v>
      </c>
      <c r="L1727" t="s">
        <v>11</v>
      </c>
      <c r="M1727" s="5">
        <v>878.65</v>
      </c>
      <c r="N1727" s="5">
        <v>0</v>
      </c>
      <c r="O1727" s="5">
        <f t="shared" si="104"/>
        <v>878.65</v>
      </c>
      <c r="P1727" s="5">
        <v>-878.65</v>
      </c>
      <c r="Q1727" s="5">
        <f t="shared" si="105"/>
        <v>0</v>
      </c>
      <c r="R1727" s="5">
        <v>0</v>
      </c>
      <c r="S1727" s="5">
        <v>0</v>
      </c>
      <c r="T1727" s="5">
        <v>0</v>
      </c>
      <c r="U1727" s="5">
        <f t="shared" si="106"/>
        <v>878.65</v>
      </c>
      <c r="V1727" s="5">
        <f t="shared" si="107"/>
        <v>878.65</v>
      </c>
      <c r="W1727" s="5">
        <v>0</v>
      </c>
      <c r="X1727" t="s">
        <v>690</v>
      </c>
    </row>
    <row r="1728" spans="1:24" x14ac:dyDescent="0.2">
      <c r="A1728" t="s">
        <v>0</v>
      </c>
      <c r="B1728" t="s">
        <v>1</v>
      </c>
      <c r="C1728" t="s">
        <v>247</v>
      </c>
      <c r="D1728" t="s">
        <v>674</v>
      </c>
      <c r="E1728" t="s">
        <v>675</v>
      </c>
      <c r="F1728" t="s">
        <v>1090</v>
      </c>
      <c r="G1728" t="s">
        <v>1091</v>
      </c>
      <c r="H1728" t="s">
        <v>7</v>
      </c>
      <c r="I1728" t="s">
        <v>8</v>
      </c>
      <c r="J1728" t="s">
        <v>9</v>
      </c>
      <c r="K1728" t="s">
        <v>35</v>
      </c>
      <c r="L1728" t="s">
        <v>11</v>
      </c>
      <c r="M1728" s="5">
        <v>49344.11</v>
      </c>
      <c r="N1728" s="5">
        <v>0</v>
      </c>
      <c r="O1728" s="5">
        <f t="shared" si="104"/>
        <v>49344.11</v>
      </c>
      <c r="P1728" s="5">
        <v>-22226.5</v>
      </c>
      <c r="Q1728" s="5">
        <f t="shared" si="105"/>
        <v>27117.61</v>
      </c>
      <c r="R1728" s="5">
        <v>341.05</v>
      </c>
      <c r="S1728" s="5">
        <v>17602.71</v>
      </c>
      <c r="T1728" s="5">
        <v>17602.71</v>
      </c>
      <c r="U1728" s="5">
        <f t="shared" si="106"/>
        <v>31741.4</v>
      </c>
      <c r="V1728" s="5">
        <f t="shared" si="107"/>
        <v>31741.4</v>
      </c>
      <c r="W1728" s="5">
        <v>9173.85</v>
      </c>
      <c r="X1728" t="s">
        <v>691</v>
      </c>
    </row>
    <row r="1729" spans="1:24" x14ac:dyDescent="0.2">
      <c r="A1729" t="s">
        <v>0</v>
      </c>
      <c r="B1729" t="s">
        <v>1</v>
      </c>
      <c r="C1729" t="s">
        <v>247</v>
      </c>
      <c r="D1729" t="s">
        <v>674</v>
      </c>
      <c r="E1729" t="s">
        <v>675</v>
      </c>
      <c r="F1729" t="s">
        <v>1090</v>
      </c>
      <c r="G1729" t="s">
        <v>1091</v>
      </c>
      <c r="H1729" t="s">
        <v>7</v>
      </c>
      <c r="I1729" t="s">
        <v>8</v>
      </c>
      <c r="J1729" t="s">
        <v>9</v>
      </c>
      <c r="K1729" t="s">
        <v>37</v>
      </c>
      <c r="L1729" t="s">
        <v>11</v>
      </c>
      <c r="M1729" s="5">
        <v>32506</v>
      </c>
      <c r="N1729" s="5">
        <v>0</v>
      </c>
      <c r="O1729" s="5">
        <f t="shared" si="104"/>
        <v>32506</v>
      </c>
      <c r="P1729" s="5">
        <v>-23881.87</v>
      </c>
      <c r="Q1729" s="5">
        <f t="shared" si="105"/>
        <v>8624.130000000001</v>
      </c>
      <c r="R1729" s="5">
        <v>674</v>
      </c>
      <c r="S1729" s="5">
        <v>5023.74</v>
      </c>
      <c r="T1729" s="5">
        <v>5023.74</v>
      </c>
      <c r="U1729" s="5">
        <f t="shared" si="106"/>
        <v>27482.260000000002</v>
      </c>
      <c r="V1729" s="5">
        <f t="shared" si="107"/>
        <v>27482.260000000002</v>
      </c>
      <c r="W1729" s="5">
        <v>2926.39</v>
      </c>
      <c r="X1729" t="s">
        <v>692</v>
      </c>
    </row>
    <row r="1730" spans="1:24" x14ac:dyDescent="0.2">
      <c r="A1730" t="s">
        <v>0</v>
      </c>
      <c r="B1730" t="s">
        <v>1</v>
      </c>
      <c r="C1730" t="s">
        <v>247</v>
      </c>
      <c r="D1730" t="s">
        <v>674</v>
      </c>
      <c r="E1730" t="s">
        <v>675</v>
      </c>
      <c r="F1730" t="s">
        <v>1090</v>
      </c>
      <c r="G1730" t="s">
        <v>1091</v>
      </c>
      <c r="H1730" t="s">
        <v>7</v>
      </c>
      <c r="I1730" t="s">
        <v>8</v>
      </c>
      <c r="J1730" t="s">
        <v>9</v>
      </c>
      <c r="K1730" t="s">
        <v>39</v>
      </c>
      <c r="L1730" t="s">
        <v>11</v>
      </c>
      <c r="M1730" s="5">
        <v>2855.6</v>
      </c>
      <c r="N1730" s="5">
        <v>0</v>
      </c>
      <c r="O1730" s="5">
        <f t="shared" si="104"/>
        <v>2855.6</v>
      </c>
      <c r="P1730" s="5">
        <v>0</v>
      </c>
      <c r="Q1730" s="5">
        <f t="shared" si="105"/>
        <v>2855.6</v>
      </c>
      <c r="R1730" s="5">
        <v>0</v>
      </c>
      <c r="S1730" s="5">
        <v>0</v>
      </c>
      <c r="T1730" s="5">
        <v>0</v>
      </c>
      <c r="U1730" s="5">
        <f t="shared" si="106"/>
        <v>2855.6</v>
      </c>
      <c r="V1730" s="5">
        <f t="shared" si="107"/>
        <v>2855.6</v>
      </c>
      <c r="W1730" s="5">
        <v>2855.6</v>
      </c>
      <c r="X1730" t="s">
        <v>693</v>
      </c>
    </row>
    <row r="1731" spans="1:24" x14ac:dyDescent="0.2">
      <c r="A1731" t="s">
        <v>0</v>
      </c>
      <c r="B1731" t="s">
        <v>1</v>
      </c>
      <c r="C1731" t="s">
        <v>247</v>
      </c>
      <c r="D1731" t="s">
        <v>674</v>
      </c>
      <c r="E1731" t="s">
        <v>675</v>
      </c>
      <c r="F1731" t="s">
        <v>1090</v>
      </c>
      <c r="G1731" t="s">
        <v>1091</v>
      </c>
      <c r="H1731" t="s">
        <v>282</v>
      </c>
      <c r="I1731" t="s">
        <v>1092</v>
      </c>
      <c r="J1731" t="s">
        <v>121</v>
      </c>
      <c r="K1731" t="s">
        <v>149</v>
      </c>
      <c r="L1731" t="s">
        <v>11</v>
      </c>
      <c r="M1731" s="5">
        <v>38630.15</v>
      </c>
      <c r="N1731" s="5">
        <v>-22400</v>
      </c>
      <c r="O1731" s="5">
        <f t="shared" ref="O1731:O1794" si="108">+M1731+N1731</f>
        <v>16230.150000000001</v>
      </c>
      <c r="P1731" s="5">
        <v>-16230.15</v>
      </c>
      <c r="Q1731" s="5">
        <f t="shared" ref="Q1731:Q1794" si="109">+O1731+P1731</f>
        <v>0</v>
      </c>
      <c r="R1731" s="5">
        <v>0</v>
      </c>
      <c r="S1731" s="5">
        <v>0</v>
      </c>
      <c r="T1731" s="5">
        <v>0</v>
      </c>
      <c r="U1731" s="5">
        <f t="shared" ref="U1731:U1794" si="110">+O1731-S1731</f>
        <v>16230.150000000001</v>
      </c>
      <c r="V1731" s="5">
        <f t="shared" ref="V1731:V1794" si="111">+O1731-T1731</f>
        <v>16230.150000000001</v>
      </c>
      <c r="W1731" s="5">
        <v>0</v>
      </c>
      <c r="X1731" t="s">
        <v>1034</v>
      </c>
    </row>
    <row r="1732" spans="1:24" x14ac:dyDescent="0.2">
      <c r="A1732" t="s">
        <v>0</v>
      </c>
      <c r="B1732" t="s">
        <v>1</v>
      </c>
      <c r="C1732" t="s">
        <v>247</v>
      </c>
      <c r="D1732" t="s">
        <v>674</v>
      </c>
      <c r="E1732" t="s">
        <v>675</v>
      </c>
      <c r="F1732" t="s">
        <v>1090</v>
      </c>
      <c r="G1732" t="s">
        <v>1091</v>
      </c>
      <c r="H1732" t="s">
        <v>282</v>
      </c>
      <c r="I1732" t="s">
        <v>1092</v>
      </c>
      <c r="J1732" t="s">
        <v>121</v>
      </c>
      <c r="K1732" t="s">
        <v>126</v>
      </c>
      <c r="L1732" t="s">
        <v>11</v>
      </c>
      <c r="M1732" s="5">
        <v>0</v>
      </c>
      <c r="N1732" s="5">
        <v>44800</v>
      </c>
      <c r="O1732" s="5">
        <f t="shared" si="108"/>
        <v>44800</v>
      </c>
      <c r="P1732" s="5">
        <v>-44800</v>
      </c>
      <c r="Q1732" s="5">
        <f t="shared" si="109"/>
        <v>0</v>
      </c>
      <c r="R1732" s="5">
        <v>0</v>
      </c>
      <c r="S1732" s="5">
        <v>0</v>
      </c>
      <c r="T1732" s="5">
        <v>0</v>
      </c>
      <c r="U1732" s="5">
        <f t="shared" si="110"/>
        <v>44800</v>
      </c>
      <c r="V1732" s="5">
        <f t="shared" si="111"/>
        <v>44800</v>
      </c>
      <c r="W1732" s="5">
        <v>0</v>
      </c>
      <c r="X1732" t="s">
        <v>1093</v>
      </c>
    </row>
    <row r="1733" spans="1:24" x14ac:dyDescent="0.2">
      <c r="A1733" t="s">
        <v>0</v>
      </c>
      <c r="B1733" t="s">
        <v>1</v>
      </c>
      <c r="C1733" t="s">
        <v>247</v>
      </c>
      <c r="D1733" t="s">
        <v>674</v>
      </c>
      <c r="E1733" t="s">
        <v>675</v>
      </c>
      <c r="F1733" t="s">
        <v>1090</v>
      </c>
      <c r="G1733" t="s">
        <v>1091</v>
      </c>
      <c r="H1733" t="s">
        <v>282</v>
      </c>
      <c r="I1733" t="s">
        <v>1092</v>
      </c>
      <c r="J1733" t="s">
        <v>121</v>
      </c>
      <c r="K1733" t="s">
        <v>145</v>
      </c>
      <c r="L1733" t="s">
        <v>11</v>
      </c>
      <c r="M1733" s="5">
        <v>38630.14</v>
      </c>
      <c r="N1733" s="5">
        <v>-22400</v>
      </c>
      <c r="O1733" s="5">
        <f t="shared" si="108"/>
        <v>16230.14</v>
      </c>
      <c r="P1733" s="5">
        <v>-16230.14</v>
      </c>
      <c r="Q1733" s="5">
        <f t="shared" si="109"/>
        <v>0</v>
      </c>
      <c r="R1733" s="5">
        <v>0</v>
      </c>
      <c r="S1733" s="5">
        <v>0</v>
      </c>
      <c r="T1733" s="5">
        <v>0</v>
      </c>
      <c r="U1733" s="5">
        <f t="shared" si="110"/>
        <v>16230.14</v>
      </c>
      <c r="V1733" s="5">
        <f t="shared" si="111"/>
        <v>16230.14</v>
      </c>
      <c r="W1733" s="5">
        <v>0</v>
      </c>
      <c r="X1733" t="s">
        <v>1094</v>
      </c>
    </row>
    <row r="1734" spans="1:24" x14ac:dyDescent="0.2">
      <c r="A1734" t="s">
        <v>0</v>
      </c>
      <c r="B1734" t="s">
        <v>1</v>
      </c>
      <c r="C1734" t="s">
        <v>247</v>
      </c>
      <c r="D1734" t="s">
        <v>674</v>
      </c>
      <c r="E1734" t="s">
        <v>675</v>
      </c>
      <c r="F1734" t="s">
        <v>1090</v>
      </c>
      <c r="G1734" t="s">
        <v>1091</v>
      </c>
      <c r="H1734" t="s">
        <v>282</v>
      </c>
      <c r="I1734" t="s">
        <v>1092</v>
      </c>
      <c r="J1734" t="s">
        <v>575</v>
      </c>
      <c r="K1734" t="s">
        <v>1095</v>
      </c>
      <c r="L1734" t="s">
        <v>11</v>
      </c>
      <c r="M1734" s="5">
        <v>99488.98</v>
      </c>
      <c r="N1734" s="5">
        <v>0</v>
      </c>
      <c r="O1734" s="5">
        <f t="shared" si="108"/>
        <v>99488.98</v>
      </c>
      <c r="P1734" s="5">
        <v>0</v>
      </c>
      <c r="Q1734" s="5">
        <f t="shared" si="109"/>
        <v>99488.98</v>
      </c>
      <c r="R1734" s="5">
        <v>0</v>
      </c>
      <c r="S1734" s="5">
        <v>99488.98</v>
      </c>
      <c r="T1734" s="5">
        <v>99488.98</v>
      </c>
      <c r="U1734" s="5">
        <f t="shared" si="110"/>
        <v>0</v>
      </c>
      <c r="V1734" s="5">
        <f t="shared" si="111"/>
        <v>0</v>
      </c>
      <c r="W1734" s="5">
        <v>0</v>
      </c>
      <c r="X1734" t="s">
        <v>1096</v>
      </c>
    </row>
    <row r="1735" spans="1:24" x14ac:dyDescent="0.2">
      <c r="A1735" t="s">
        <v>0</v>
      </c>
      <c r="B1735" t="s">
        <v>1</v>
      </c>
      <c r="C1735" t="s">
        <v>247</v>
      </c>
      <c r="D1735" t="s">
        <v>1097</v>
      </c>
      <c r="E1735" t="s">
        <v>1098</v>
      </c>
      <c r="F1735" t="s">
        <v>1099</v>
      </c>
      <c r="G1735" t="s">
        <v>1100</v>
      </c>
      <c r="H1735" t="s">
        <v>792</v>
      </c>
      <c r="I1735" t="s">
        <v>1101</v>
      </c>
      <c r="J1735" t="s">
        <v>575</v>
      </c>
      <c r="K1735" t="s">
        <v>794</v>
      </c>
      <c r="L1735" t="s">
        <v>11</v>
      </c>
      <c r="M1735" s="5">
        <v>0</v>
      </c>
      <c r="N1735" s="5">
        <v>300000</v>
      </c>
      <c r="O1735" s="5">
        <f t="shared" si="108"/>
        <v>300000</v>
      </c>
      <c r="P1735" s="5">
        <v>-120000</v>
      </c>
      <c r="Q1735" s="5">
        <f t="shared" si="109"/>
        <v>180000</v>
      </c>
      <c r="R1735" s="5">
        <v>180000</v>
      </c>
      <c r="S1735" s="5">
        <v>0</v>
      </c>
      <c r="T1735" s="5">
        <v>0</v>
      </c>
      <c r="U1735" s="5">
        <f t="shared" si="110"/>
        <v>300000</v>
      </c>
      <c r="V1735" s="5">
        <f t="shared" si="111"/>
        <v>300000</v>
      </c>
      <c r="W1735" s="5">
        <v>0</v>
      </c>
      <c r="X1735" t="s">
        <v>1102</v>
      </c>
    </row>
    <row r="1736" spans="1:24" x14ac:dyDescent="0.2">
      <c r="A1736" t="s">
        <v>0</v>
      </c>
      <c r="B1736" t="s">
        <v>1</v>
      </c>
      <c r="C1736" t="s">
        <v>247</v>
      </c>
      <c r="D1736" t="s">
        <v>1097</v>
      </c>
      <c r="E1736" t="s">
        <v>1098</v>
      </c>
      <c r="F1736" t="s">
        <v>1099</v>
      </c>
      <c r="G1736" t="s">
        <v>1100</v>
      </c>
      <c r="H1736" t="s">
        <v>792</v>
      </c>
      <c r="I1736" t="s">
        <v>1101</v>
      </c>
      <c r="J1736" t="s">
        <v>575</v>
      </c>
      <c r="K1736" t="s">
        <v>1095</v>
      </c>
      <c r="L1736" t="s">
        <v>11</v>
      </c>
      <c r="M1736" s="5">
        <v>300000</v>
      </c>
      <c r="N1736" s="5">
        <v>-300000</v>
      </c>
      <c r="O1736" s="5">
        <f t="shared" si="108"/>
        <v>0</v>
      </c>
      <c r="P1736" s="5">
        <v>0</v>
      </c>
      <c r="Q1736" s="5">
        <f t="shared" si="109"/>
        <v>0</v>
      </c>
      <c r="R1736" s="5">
        <v>0</v>
      </c>
      <c r="S1736" s="5">
        <v>0</v>
      </c>
      <c r="T1736" s="5">
        <v>0</v>
      </c>
      <c r="U1736" s="5">
        <f t="shared" si="110"/>
        <v>0</v>
      </c>
      <c r="V1736" s="5">
        <f t="shared" si="111"/>
        <v>0</v>
      </c>
      <c r="W1736" s="5">
        <v>0</v>
      </c>
      <c r="X1736" t="s">
        <v>1103</v>
      </c>
    </row>
    <row r="1737" spans="1:24" x14ac:dyDescent="0.2">
      <c r="A1737" t="s">
        <v>0</v>
      </c>
      <c r="B1737" t="s">
        <v>1</v>
      </c>
      <c r="C1737" t="s">
        <v>247</v>
      </c>
      <c r="D1737" t="s">
        <v>1097</v>
      </c>
      <c r="E1737" t="s">
        <v>1098</v>
      </c>
      <c r="F1737" t="s">
        <v>1104</v>
      </c>
      <c r="G1737" t="s">
        <v>1105</v>
      </c>
      <c r="H1737" t="s">
        <v>282</v>
      </c>
      <c r="I1737" t="s">
        <v>1106</v>
      </c>
      <c r="J1737" t="s">
        <v>121</v>
      </c>
      <c r="K1737" t="s">
        <v>285</v>
      </c>
      <c r="L1737" t="s">
        <v>11</v>
      </c>
      <c r="M1737" s="5">
        <v>210528.03</v>
      </c>
      <c r="N1737" s="5">
        <v>0</v>
      </c>
      <c r="O1737" s="5">
        <f t="shared" si="108"/>
        <v>210528.03</v>
      </c>
      <c r="P1737" s="5">
        <v>-206478.03</v>
      </c>
      <c r="Q1737" s="5">
        <f t="shared" si="109"/>
        <v>4050</v>
      </c>
      <c r="R1737" s="5">
        <v>0</v>
      </c>
      <c r="S1737" s="5">
        <v>4050</v>
      </c>
      <c r="T1737" s="5">
        <v>4050</v>
      </c>
      <c r="U1737" s="5">
        <f t="shared" si="110"/>
        <v>206478.03</v>
      </c>
      <c r="V1737" s="5">
        <f t="shared" si="111"/>
        <v>206478.03</v>
      </c>
      <c r="W1737" s="5">
        <v>0</v>
      </c>
      <c r="X1737" t="s">
        <v>1107</v>
      </c>
    </row>
    <row r="1738" spans="1:24" x14ac:dyDescent="0.2">
      <c r="A1738" t="s">
        <v>0</v>
      </c>
      <c r="B1738" t="s">
        <v>1</v>
      </c>
      <c r="C1738" t="s">
        <v>2</v>
      </c>
      <c r="D1738" t="s">
        <v>1046</v>
      </c>
      <c r="E1738" t="s">
        <v>1047</v>
      </c>
      <c r="F1738" t="s">
        <v>1108</v>
      </c>
      <c r="G1738" t="s">
        <v>1109</v>
      </c>
      <c r="H1738" t="s">
        <v>7</v>
      </c>
      <c r="I1738" t="s">
        <v>8</v>
      </c>
      <c r="J1738" t="s">
        <v>9</v>
      </c>
      <c r="K1738" t="s">
        <v>10</v>
      </c>
      <c r="L1738" t="s">
        <v>11</v>
      </c>
      <c r="M1738" s="5">
        <v>2051604</v>
      </c>
      <c r="N1738" s="5">
        <v>9500</v>
      </c>
      <c r="O1738" s="5">
        <f t="shared" si="108"/>
        <v>2061104</v>
      </c>
      <c r="P1738" s="5">
        <v>-113631.7</v>
      </c>
      <c r="Q1738" s="5">
        <f t="shared" si="109"/>
        <v>1947472.3</v>
      </c>
      <c r="R1738" s="5">
        <v>0</v>
      </c>
      <c r="S1738" s="5">
        <v>1284907</v>
      </c>
      <c r="T1738" s="5">
        <v>1284907</v>
      </c>
      <c r="U1738" s="5">
        <f t="shared" si="110"/>
        <v>776197</v>
      </c>
      <c r="V1738" s="5">
        <f t="shared" si="111"/>
        <v>776197</v>
      </c>
      <c r="W1738" s="5">
        <v>662565.30000000005</v>
      </c>
      <c r="X1738" t="s">
        <v>1110</v>
      </c>
    </row>
    <row r="1739" spans="1:24" x14ac:dyDescent="0.2">
      <c r="A1739" t="s">
        <v>0</v>
      </c>
      <c r="B1739" t="s">
        <v>1</v>
      </c>
      <c r="C1739" t="s">
        <v>2</v>
      </c>
      <c r="D1739" t="s">
        <v>1046</v>
      </c>
      <c r="E1739" t="s">
        <v>1047</v>
      </c>
      <c r="F1739" t="s">
        <v>1108</v>
      </c>
      <c r="G1739" t="s">
        <v>1109</v>
      </c>
      <c r="H1739" t="s">
        <v>7</v>
      </c>
      <c r="I1739" t="s">
        <v>8</v>
      </c>
      <c r="J1739" t="s">
        <v>9</v>
      </c>
      <c r="K1739" t="s">
        <v>15</v>
      </c>
      <c r="L1739" t="s">
        <v>11</v>
      </c>
      <c r="M1739" s="5">
        <v>182536</v>
      </c>
      <c r="N1739" s="5">
        <v>-5236</v>
      </c>
      <c r="O1739" s="5">
        <f t="shared" si="108"/>
        <v>177300</v>
      </c>
      <c r="P1739" s="5">
        <v>0</v>
      </c>
      <c r="Q1739" s="5">
        <f t="shared" si="109"/>
        <v>177300</v>
      </c>
      <c r="R1739" s="5">
        <v>3949.7</v>
      </c>
      <c r="S1739" s="5">
        <v>37127.919999999998</v>
      </c>
      <c r="T1739" s="5">
        <v>37127.919999999998</v>
      </c>
      <c r="U1739" s="5">
        <f t="shared" si="110"/>
        <v>140172.08000000002</v>
      </c>
      <c r="V1739" s="5">
        <f t="shared" si="111"/>
        <v>140172.08000000002</v>
      </c>
      <c r="W1739" s="5">
        <v>136222.38</v>
      </c>
      <c r="X1739" t="s">
        <v>1111</v>
      </c>
    </row>
    <row r="1740" spans="1:24" x14ac:dyDescent="0.2">
      <c r="A1740" t="s">
        <v>0</v>
      </c>
      <c r="B1740" t="s">
        <v>1</v>
      </c>
      <c r="C1740" t="s">
        <v>2</v>
      </c>
      <c r="D1740" t="s">
        <v>1046</v>
      </c>
      <c r="E1740" t="s">
        <v>1047</v>
      </c>
      <c r="F1740" t="s">
        <v>1108</v>
      </c>
      <c r="G1740" t="s">
        <v>1109</v>
      </c>
      <c r="H1740" t="s">
        <v>7</v>
      </c>
      <c r="I1740" t="s">
        <v>8</v>
      </c>
      <c r="J1740" t="s">
        <v>9</v>
      </c>
      <c r="K1740" t="s">
        <v>17</v>
      </c>
      <c r="L1740" t="s">
        <v>11</v>
      </c>
      <c r="M1740" s="5">
        <v>50727.5</v>
      </c>
      <c r="N1740" s="5">
        <v>-1600</v>
      </c>
      <c r="O1740" s="5">
        <f t="shared" si="108"/>
        <v>49127.5</v>
      </c>
      <c r="P1740" s="5">
        <v>0</v>
      </c>
      <c r="Q1740" s="5">
        <f t="shared" si="109"/>
        <v>49127.5</v>
      </c>
      <c r="R1740" s="5">
        <v>864.16</v>
      </c>
      <c r="S1740" s="5">
        <v>39689.94</v>
      </c>
      <c r="T1740" s="5">
        <v>39687.4</v>
      </c>
      <c r="U1740" s="5">
        <f t="shared" si="110"/>
        <v>9437.5599999999977</v>
      </c>
      <c r="V1740" s="5">
        <f t="shared" si="111"/>
        <v>9440.0999999999985</v>
      </c>
      <c r="W1740" s="5">
        <v>8573.4</v>
      </c>
      <c r="X1740" t="s">
        <v>1112</v>
      </c>
    </row>
    <row r="1741" spans="1:24" x14ac:dyDescent="0.2">
      <c r="A1741" t="s">
        <v>0</v>
      </c>
      <c r="B1741" t="s">
        <v>1</v>
      </c>
      <c r="C1741" t="s">
        <v>2</v>
      </c>
      <c r="D1741" t="s">
        <v>1046</v>
      </c>
      <c r="E1741" t="s">
        <v>1047</v>
      </c>
      <c r="F1741" t="s">
        <v>1108</v>
      </c>
      <c r="G1741" t="s">
        <v>1109</v>
      </c>
      <c r="H1741" t="s">
        <v>7</v>
      </c>
      <c r="I1741" t="s">
        <v>8</v>
      </c>
      <c r="J1741" t="s">
        <v>9</v>
      </c>
      <c r="K1741" t="s">
        <v>27</v>
      </c>
      <c r="L1741" t="s">
        <v>11</v>
      </c>
      <c r="M1741" s="5">
        <v>3661.27</v>
      </c>
      <c r="N1741" s="5">
        <v>-1830.63</v>
      </c>
      <c r="O1741" s="5">
        <f t="shared" si="108"/>
        <v>1830.6399999999999</v>
      </c>
      <c r="P1741" s="5">
        <v>-1830.64</v>
      </c>
      <c r="Q1741" s="5">
        <f t="shared" si="109"/>
        <v>0</v>
      </c>
      <c r="R1741" s="5">
        <v>0</v>
      </c>
      <c r="S1741" s="5">
        <v>0</v>
      </c>
      <c r="T1741" s="5">
        <v>0</v>
      </c>
      <c r="U1741" s="5">
        <f t="shared" si="110"/>
        <v>1830.6399999999999</v>
      </c>
      <c r="V1741" s="5">
        <f t="shared" si="111"/>
        <v>1830.6399999999999</v>
      </c>
      <c r="W1741" s="5">
        <v>0</v>
      </c>
      <c r="X1741" t="s">
        <v>1113</v>
      </c>
    </row>
    <row r="1742" spans="1:24" x14ac:dyDescent="0.2">
      <c r="A1742" t="s">
        <v>0</v>
      </c>
      <c r="B1742" t="s">
        <v>1</v>
      </c>
      <c r="C1742" t="s">
        <v>2</v>
      </c>
      <c r="D1742" t="s">
        <v>1046</v>
      </c>
      <c r="E1742" t="s">
        <v>1047</v>
      </c>
      <c r="F1742" t="s">
        <v>1108</v>
      </c>
      <c r="G1742" t="s">
        <v>1109</v>
      </c>
      <c r="H1742" t="s">
        <v>7</v>
      </c>
      <c r="I1742" t="s">
        <v>8</v>
      </c>
      <c r="J1742" t="s">
        <v>9</v>
      </c>
      <c r="K1742" t="s">
        <v>29</v>
      </c>
      <c r="L1742" t="s">
        <v>11</v>
      </c>
      <c r="M1742" s="5">
        <v>13297.33</v>
      </c>
      <c r="N1742" s="5">
        <v>-5520</v>
      </c>
      <c r="O1742" s="5">
        <f t="shared" si="108"/>
        <v>7777.33</v>
      </c>
      <c r="P1742" s="5">
        <v>-5698.03</v>
      </c>
      <c r="Q1742" s="5">
        <f t="shared" si="109"/>
        <v>2079.3000000000002</v>
      </c>
      <c r="R1742" s="5">
        <v>0</v>
      </c>
      <c r="S1742" s="5">
        <v>1901.27</v>
      </c>
      <c r="T1742" s="5">
        <v>1901.27</v>
      </c>
      <c r="U1742" s="5">
        <f t="shared" si="110"/>
        <v>5876.0599999999995</v>
      </c>
      <c r="V1742" s="5">
        <f t="shared" si="111"/>
        <v>5876.0599999999995</v>
      </c>
      <c r="W1742" s="5">
        <v>178.03</v>
      </c>
      <c r="X1742" t="s">
        <v>1114</v>
      </c>
    </row>
    <row r="1743" spans="1:24" x14ac:dyDescent="0.2">
      <c r="A1743" t="s">
        <v>0</v>
      </c>
      <c r="B1743" t="s">
        <v>1</v>
      </c>
      <c r="C1743" t="s">
        <v>2</v>
      </c>
      <c r="D1743" t="s">
        <v>1046</v>
      </c>
      <c r="E1743" t="s">
        <v>1047</v>
      </c>
      <c r="F1743" t="s">
        <v>1108</v>
      </c>
      <c r="G1743" t="s">
        <v>1109</v>
      </c>
      <c r="H1743" t="s">
        <v>7</v>
      </c>
      <c r="I1743" t="s">
        <v>8</v>
      </c>
      <c r="J1743" t="s">
        <v>9</v>
      </c>
      <c r="K1743" t="s">
        <v>265</v>
      </c>
      <c r="L1743" t="s">
        <v>11</v>
      </c>
      <c r="M1743" s="5">
        <v>138828</v>
      </c>
      <c r="N1743" s="5">
        <v>-62832</v>
      </c>
      <c r="O1743" s="5">
        <f t="shared" si="108"/>
        <v>75996</v>
      </c>
      <c r="P1743" s="5">
        <v>0</v>
      </c>
      <c r="Q1743" s="5">
        <f t="shared" si="109"/>
        <v>75996</v>
      </c>
      <c r="R1743" s="5">
        <v>42998</v>
      </c>
      <c r="S1743" s="5">
        <v>32998</v>
      </c>
      <c r="T1743" s="5">
        <v>32998</v>
      </c>
      <c r="U1743" s="5">
        <f t="shared" si="110"/>
        <v>42998</v>
      </c>
      <c r="V1743" s="5">
        <f t="shared" si="111"/>
        <v>42998</v>
      </c>
      <c r="W1743" s="5">
        <v>0</v>
      </c>
      <c r="X1743" t="s">
        <v>1115</v>
      </c>
    </row>
    <row r="1744" spans="1:24" x14ac:dyDescent="0.2">
      <c r="A1744" t="s">
        <v>0</v>
      </c>
      <c r="B1744" t="s">
        <v>1</v>
      </c>
      <c r="C1744" t="s">
        <v>2</v>
      </c>
      <c r="D1744" t="s">
        <v>1046</v>
      </c>
      <c r="E1744" t="s">
        <v>1047</v>
      </c>
      <c r="F1744" t="s">
        <v>1108</v>
      </c>
      <c r="G1744" t="s">
        <v>1109</v>
      </c>
      <c r="H1744" t="s">
        <v>7</v>
      </c>
      <c r="I1744" t="s">
        <v>8</v>
      </c>
      <c r="J1744" t="s">
        <v>9</v>
      </c>
      <c r="K1744" t="s">
        <v>31</v>
      </c>
      <c r="L1744" t="s">
        <v>11</v>
      </c>
      <c r="M1744" s="5">
        <v>6034.04</v>
      </c>
      <c r="N1744" s="5">
        <v>-2000</v>
      </c>
      <c r="O1744" s="5">
        <f t="shared" si="108"/>
        <v>4034.04</v>
      </c>
      <c r="P1744" s="5">
        <v>-2758.94</v>
      </c>
      <c r="Q1744" s="5">
        <f t="shared" si="109"/>
        <v>1275.0999999999999</v>
      </c>
      <c r="R1744" s="5">
        <v>0</v>
      </c>
      <c r="S1744" s="5">
        <v>516.16999999999996</v>
      </c>
      <c r="T1744" s="5">
        <v>516.16999999999996</v>
      </c>
      <c r="U1744" s="5">
        <f t="shared" si="110"/>
        <v>3517.87</v>
      </c>
      <c r="V1744" s="5">
        <f t="shared" si="111"/>
        <v>3517.87</v>
      </c>
      <c r="W1744" s="5">
        <v>758.93</v>
      </c>
      <c r="X1744" t="s">
        <v>1116</v>
      </c>
    </row>
    <row r="1745" spans="1:24" x14ac:dyDescent="0.2">
      <c r="A1745" t="s">
        <v>0</v>
      </c>
      <c r="B1745" t="s">
        <v>1</v>
      </c>
      <c r="C1745" t="s">
        <v>2</v>
      </c>
      <c r="D1745" t="s">
        <v>1046</v>
      </c>
      <c r="E1745" t="s">
        <v>1047</v>
      </c>
      <c r="F1745" t="s">
        <v>1108</v>
      </c>
      <c r="G1745" t="s">
        <v>1109</v>
      </c>
      <c r="H1745" t="s">
        <v>7</v>
      </c>
      <c r="I1745" t="s">
        <v>8</v>
      </c>
      <c r="J1745" t="s">
        <v>9</v>
      </c>
      <c r="K1745" t="s">
        <v>33</v>
      </c>
      <c r="L1745" t="s">
        <v>11</v>
      </c>
      <c r="M1745" s="5">
        <v>6068.08</v>
      </c>
      <c r="N1745" s="5">
        <v>-2000</v>
      </c>
      <c r="O1745" s="5">
        <f t="shared" si="108"/>
        <v>4068.08</v>
      </c>
      <c r="P1745" s="5">
        <v>0</v>
      </c>
      <c r="Q1745" s="5">
        <f t="shared" si="109"/>
        <v>4068.08</v>
      </c>
      <c r="R1745" s="5">
        <v>0</v>
      </c>
      <c r="S1745" s="5">
        <v>3600</v>
      </c>
      <c r="T1745" s="5">
        <v>3600</v>
      </c>
      <c r="U1745" s="5">
        <f t="shared" si="110"/>
        <v>468.07999999999993</v>
      </c>
      <c r="V1745" s="5">
        <f t="shared" si="111"/>
        <v>468.07999999999993</v>
      </c>
      <c r="W1745" s="5">
        <v>468.08</v>
      </c>
      <c r="X1745" t="s">
        <v>1117</v>
      </c>
    </row>
    <row r="1746" spans="1:24" x14ac:dyDescent="0.2">
      <c r="A1746" t="s">
        <v>0</v>
      </c>
      <c r="B1746" t="s">
        <v>1</v>
      </c>
      <c r="C1746" t="s">
        <v>2</v>
      </c>
      <c r="D1746" t="s">
        <v>1046</v>
      </c>
      <c r="E1746" t="s">
        <v>1047</v>
      </c>
      <c r="F1746" t="s">
        <v>1108</v>
      </c>
      <c r="G1746" t="s">
        <v>1109</v>
      </c>
      <c r="H1746" t="s">
        <v>7</v>
      </c>
      <c r="I1746" t="s">
        <v>8</v>
      </c>
      <c r="J1746" t="s">
        <v>9</v>
      </c>
      <c r="K1746" t="s">
        <v>35</v>
      </c>
      <c r="L1746" t="s">
        <v>11</v>
      </c>
      <c r="M1746" s="5">
        <v>277089.65000000002</v>
      </c>
      <c r="N1746" s="5">
        <v>-7948.25</v>
      </c>
      <c r="O1746" s="5">
        <f t="shared" si="108"/>
        <v>269141.40000000002</v>
      </c>
      <c r="P1746" s="5">
        <v>-11119.59</v>
      </c>
      <c r="Q1746" s="5">
        <f t="shared" si="109"/>
        <v>258021.81000000003</v>
      </c>
      <c r="R1746" s="5">
        <v>4983.87</v>
      </c>
      <c r="S1746" s="5">
        <v>167235.22</v>
      </c>
      <c r="T1746" s="5">
        <v>167235.22</v>
      </c>
      <c r="U1746" s="5">
        <f t="shared" si="110"/>
        <v>101906.18000000002</v>
      </c>
      <c r="V1746" s="5">
        <f t="shared" si="111"/>
        <v>101906.18000000002</v>
      </c>
      <c r="W1746" s="5">
        <v>85802.72</v>
      </c>
      <c r="X1746" t="s">
        <v>1118</v>
      </c>
    </row>
    <row r="1747" spans="1:24" x14ac:dyDescent="0.2">
      <c r="A1747" t="s">
        <v>0</v>
      </c>
      <c r="B1747" t="s">
        <v>1</v>
      </c>
      <c r="C1747" t="s">
        <v>2</v>
      </c>
      <c r="D1747" t="s">
        <v>1046</v>
      </c>
      <c r="E1747" t="s">
        <v>1047</v>
      </c>
      <c r="F1747" t="s">
        <v>1108</v>
      </c>
      <c r="G1747" t="s">
        <v>1109</v>
      </c>
      <c r="H1747" t="s">
        <v>7</v>
      </c>
      <c r="I1747" t="s">
        <v>8</v>
      </c>
      <c r="J1747" t="s">
        <v>9</v>
      </c>
      <c r="K1747" t="s">
        <v>37</v>
      </c>
      <c r="L1747" t="s">
        <v>11</v>
      </c>
      <c r="M1747" s="5">
        <v>182536</v>
      </c>
      <c r="N1747" s="5">
        <v>-5236</v>
      </c>
      <c r="O1747" s="5">
        <f t="shared" si="108"/>
        <v>177300</v>
      </c>
      <c r="P1747" s="5">
        <v>-26384.98</v>
      </c>
      <c r="Q1747" s="5">
        <f t="shared" si="109"/>
        <v>150915.01999999999</v>
      </c>
      <c r="R1747" s="5">
        <v>5604.12</v>
      </c>
      <c r="S1747" s="5">
        <v>96703.039999999994</v>
      </c>
      <c r="T1747" s="5">
        <v>96703.039999999994</v>
      </c>
      <c r="U1747" s="5">
        <f t="shared" si="110"/>
        <v>80596.960000000006</v>
      </c>
      <c r="V1747" s="5">
        <f t="shared" si="111"/>
        <v>80596.960000000006</v>
      </c>
      <c r="W1747" s="5">
        <v>48607.86</v>
      </c>
      <c r="X1747" t="s">
        <v>1119</v>
      </c>
    </row>
    <row r="1748" spans="1:24" x14ac:dyDescent="0.2">
      <c r="A1748" t="s">
        <v>0</v>
      </c>
      <c r="B1748" t="s">
        <v>1</v>
      </c>
      <c r="C1748" t="s">
        <v>2</v>
      </c>
      <c r="D1748" t="s">
        <v>1046</v>
      </c>
      <c r="E1748" t="s">
        <v>1047</v>
      </c>
      <c r="F1748" t="s">
        <v>1108</v>
      </c>
      <c r="G1748" t="s">
        <v>1109</v>
      </c>
      <c r="H1748" t="s">
        <v>7</v>
      </c>
      <c r="I1748" t="s">
        <v>8</v>
      </c>
      <c r="J1748" t="s">
        <v>9</v>
      </c>
      <c r="K1748" t="s">
        <v>39</v>
      </c>
      <c r="L1748" t="s">
        <v>11</v>
      </c>
      <c r="M1748" s="5">
        <v>19721.25</v>
      </c>
      <c r="N1748" s="5">
        <v>-8307.48</v>
      </c>
      <c r="O1748" s="5">
        <f t="shared" si="108"/>
        <v>11413.77</v>
      </c>
      <c r="P1748" s="5">
        <v>0</v>
      </c>
      <c r="Q1748" s="5">
        <f t="shared" si="109"/>
        <v>11413.77</v>
      </c>
      <c r="R1748" s="5">
        <v>0</v>
      </c>
      <c r="S1748" s="5">
        <v>4256.3500000000004</v>
      </c>
      <c r="T1748" s="5">
        <v>1006.34</v>
      </c>
      <c r="U1748" s="5">
        <f t="shared" si="110"/>
        <v>7157.42</v>
      </c>
      <c r="V1748" s="5">
        <f t="shared" si="111"/>
        <v>10407.43</v>
      </c>
      <c r="W1748" s="5">
        <v>7157.42</v>
      </c>
      <c r="X1748" t="s">
        <v>1120</v>
      </c>
    </row>
    <row r="1749" spans="1:24" x14ac:dyDescent="0.2">
      <c r="A1749" t="s">
        <v>0</v>
      </c>
      <c r="B1749" t="s">
        <v>1</v>
      </c>
      <c r="C1749" t="s">
        <v>2</v>
      </c>
      <c r="D1749" t="s">
        <v>1046</v>
      </c>
      <c r="E1749" t="s">
        <v>1047</v>
      </c>
      <c r="F1749" t="s">
        <v>1108</v>
      </c>
      <c r="G1749" t="s">
        <v>1109</v>
      </c>
      <c r="H1749" t="s">
        <v>7</v>
      </c>
      <c r="I1749" t="s">
        <v>41</v>
      </c>
      <c r="J1749" t="s">
        <v>42</v>
      </c>
      <c r="K1749" t="s">
        <v>43</v>
      </c>
      <c r="L1749" t="s">
        <v>44</v>
      </c>
      <c r="M1749" s="5">
        <v>3600</v>
      </c>
      <c r="N1749" s="5">
        <v>0</v>
      </c>
      <c r="O1749" s="5">
        <f t="shared" si="108"/>
        <v>3600</v>
      </c>
      <c r="P1749" s="5">
        <v>0</v>
      </c>
      <c r="Q1749" s="5">
        <f t="shared" si="109"/>
        <v>3600</v>
      </c>
      <c r="R1749" s="5">
        <v>0</v>
      </c>
      <c r="S1749" s="5">
        <v>3600</v>
      </c>
      <c r="T1749" s="5">
        <v>1375.98</v>
      </c>
      <c r="U1749" s="5">
        <f t="shared" si="110"/>
        <v>0</v>
      </c>
      <c r="V1749" s="5">
        <f t="shared" si="111"/>
        <v>2224.02</v>
      </c>
      <c r="W1749" s="5">
        <v>0</v>
      </c>
      <c r="X1749" t="s">
        <v>1121</v>
      </c>
    </row>
    <row r="1750" spans="1:24" x14ac:dyDescent="0.2">
      <c r="A1750" t="s">
        <v>0</v>
      </c>
      <c r="B1750" t="s">
        <v>1</v>
      </c>
      <c r="C1750" t="s">
        <v>2</v>
      </c>
      <c r="D1750" t="s">
        <v>1046</v>
      </c>
      <c r="E1750" t="s">
        <v>1047</v>
      </c>
      <c r="F1750" t="s">
        <v>1108</v>
      </c>
      <c r="G1750" t="s">
        <v>1109</v>
      </c>
      <c r="H1750" t="s">
        <v>7</v>
      </c>
      <c r="I1750" t="s">
        <v>41</v>
      </c>
      <c r="J1750" t="s">
        <v>42</v>
      </c>
      <c r="K1750" t="s">
        <v>46</v>
      </c>
      <c r="L1750" t="s">
        <v>44</v>
      </c>
      <c r="M1750" s="5">
        <v>16000</v>
      </c>
      <c r="N1750" s="5">
        <v>0</v>
      </c>
      <c r="O1750" s="5">
        <f t="shared" si="108"/>
        <v>16000</v>
      </c>
      <c r="P1750" s="5">
        <v>0</v>
      </c>
      <c r="Q1750" s="5">
        <f t="shared" si="109"/>
        <v>16000</v>
      </c>
      <c r="R1750" s="5">
        <v>0</v>
      </c>
      <c r="S1750" s="5">
        <v>14000</v>
      </c>
      <c r="T1750" s="5">
        <v>7675.75</v>
      </c>
      <c r="U1750" s="5">
        <f t="shared" si="110"/>
        <v>2000</v>
      </c>
      <c r="V1750" s="5">
        <f t="shared" si="111"/>
        <v>8324.25</v>
      </c>
      <c r="W1750" s="5">
        <v>2000</v>
      </c>
      <c r="X1750" t="s">
        <v>1122</v>
      </c>
    </row>
    <row r="1751" spans="1:24" x14ac:dyDescent="0.2">
      <c r="A1751" t="s">
        <v>0</v>
      </c>
      <c r="B1751" t="s">
        <v>1</v>
      </c>
      <c r="C1751" t="s">
        <v>2</v>
      </c>
      <c r="D1751" t="s">
        <v>1046</v>
      </c>
      <c r="E1751" t="s">
        <v>1047</v>
      </c>
      <c r="F1751" t="s">
        <v>1108</v>
      </c>
      <c r="G1751" t="s">
        <v>1109</v>
      </c>
      <c r="H1751" t="s">
        <v>7</v>
      </c>
      <c r="I1751" t="s">
        <v>41</v>
      </c>
      <c r="J1751" t="s">
        <v>42</v>
      </c>
      <c r="K1751" t="s">
        <v>48</v>
      </c>
      <c r="L1751" t="s">
        <v>44</v>
      </c>
      <c r="M1751" s="5">
        <v>10600</v>
      </c>
      <c r="N1751" s="5">
        <v>-582.4</v>
      </c>
      <c r="O1751" s="5">
        <f t="shared" si="108"/>
        <v>10017.6</v>
      </c>
      <c r="P1751" s="5">
        <v>0</v>
      </c>
      <c r="Q1751" s="5">
        <f t="shared" si="109"/>
        <v>10017.6</v>
      </c>
      <c r="R1751" s="5">
        <v>0</v>
      </c>
      <c r="S1751" s="5">
        <v>8912</v>
      </c>
      <c r="T1751" s="5">
        <v>4936.6099999999997</v>
      </c>
      <c r="U1751" s="5">
        <f t="shared" si="110"/>
        <v>1105.6000000000004</v>
      </c>
      <c r="V1751" s="5">
        <f t="shared" si="111"/>
        <v>5080.9900000000007</v>
      </c>
      <c r="W1751" s="5">
        <v>1105.5999999999999</v>
      </c>
      <c r="X1751" t="s">
        <v>1123</v>
      </c>
    </row>
    <row r="1752" spans="1:24" x14ac:dyDescent="0.2">
      <c r="A1752" t="s">
        <v>0</v>
      </c>
      <c r="B1752" t="s">
        <v>1</v>
      </c>
      <c r="C1752" t="s">
        <v>2</v>
      </c>
      <c r="D1752" t="s">
        <v>1046</v>
      </c>
      <c r="E1752" t="s">
        <v>1047</v>
      </c>
      <c r="F1752" t="s">
        <v>1108</v>
      </c>
      <c r="G1752" t="s">
        <v>1109</v>
      </c>
      <c r="H1752" t="s">
        <v>7</v>
      </c>
      <c r="I1752" t="s">
        <v>41</v>
      </c>
      <c r="J1752" t="s">
        <v>42</v>
      </c>
      <c r="K1752" t="s">
        <v>54</v>
      </c>
      <c r="L1752" t="s">
        <v>44</v>
      </c>
      <c r="M1752" s="5">
        <v>7000</v>
      </c>
      <c r="N1752" s="5">
        <v>2031.25</v>
      </c>
      <c r="O1752" s="5">
        <f t="shared" si="108"/>
        <v>9031.25</v>
      </c>
      <c r="P1752" s="5">
        <v>0</v>
      </c>
      <c r="Q1752" s="5">
        <f t="shared" si="109"/>
        <v>9031.25</v>
      </c>
      <c r="R1752" s="5">
        <v>1999.98</v>
      </c>
      <c r="S1752" s="5">
        <v>7031.25</v>
      </c>
      <c r="T1752" s="5">
        <v>80.349999999999994</v>
      </c>
      <c r="U1752" s="5">
        <f t="shared" si="110"/>
        <v>2000</v>
      </c>
      <c r="V1752" s="5">
        <f t="shared" si="111"/>
        <v>8950.9</v>
      </c>
      <c r="W1752" s="5">
        <v>0.02</v>
      </c>
      <c r="X1752" t="s">
        <v>1124</v>
      </c>
    </row>
    <row r="1753" spans="1:24" x14ac:dyDescent="0.2">
      <c r="A1753" t="s">
        <v>0</v>
      </c>
      <c r="B1753" t="s">
        <v>1</v>
      </c>
      <c r="C1753" t="s">
        <v>2</v>
      </c>
      <c r="D1753" t="s">
        <v>1046</v>
      </c>
      <c r="E1753" t="s">
        <v>1047</v>
      </c>
      <c r="F1753" t="s">
        <v>1108</v>
      </c>
      <c r="G1753" t="s">
        <v>1109</v>
      </c>
      <c r="H1753" t="s">
        <v>7</v>
      </c>
      <c r="I1753" t="s">
        <v>41</v>
      </c>
      <c r="J1753" t="s">
        <v>42</v>
      </c>
      <c r="K1753" t="s">
        <v>56</v>
      </c>
      <c r="L1753" t="s">
        <v>44</v>
      </c>
      <c r="M1753" s="5">
        <v>570990.34</v>
      </c>
      <c r="N1753" s="5">
        <v>30347.83</v>
      </c>
      <c r="O1753" s="5">
        <f t="shared" si="108"/>
        <v>601338.16999999993</v>
      </c>
      <c r="P1753" s="5">
        <v>0</v>
      </c>
      <c r="Q1753" s="5">
        <f t="shared" si="109"/>
        <v>601338.16999999993</v>
      </c>
      <c r="R1753" s="5">
        <v>0</v>
      </c>
      <c r="S1753" s="5">
        <v>543881.23</v>
      </c>
      <c r="T1753" s="5">
        <v>376686.78</v>
      </c>
      <c r="U1753" s="5">
        <f t="shared" si="110"/>
        <v>57456.939999999944</v>
      </c>
      <c r="V1753" s="5">
        <f t="shared" si="111"/>
        <v>224651.3899999999</v>
      </c>
      <c r="W1753" s="5">
        <v>57456.94</v>
      </c>
      <c r="X1753" t="s">
        <v>1125</v>
      </c>
    </row>
    <row r="1754" spans="1:24" x14ac:dyDescent="0.2">
      <c r="A1754" t="s">
        <v>0</v>
      </c>
      <c r="B1754" t="s">
        <v>1</v>
      </c>
      <c r="C1754" t="s">
        <v>2</v>
      </c>
      <c r="D1754" t="s">
        <v>1046</v>
      </c>
      <c r="E1754" t="s">
        <v>1047</v>
      </c>
      <c r="F1754" t="s">
        <v>1108</v>
      </c>
      <c r="G1754" t="s">
        <v>1109</v>
      </c>
      <c r="H1754" t="s">
        <v>7</v>
      </c>
      <c r="I1754" t="s">
        <v>41</v>
      </c>
      <c r="J1754" t="s">
        <v>42</v>
      </c>
      <c r="K1754" t="s">
        <v>58</v>
      </c>
      <c r="L1754" t="s">
        <v>44</v>
      </c>
      <c r="M1754" s="5">
        <v>168000</v>
      </c>
      <c r="N1754" s="5">
        <v>-11666.23</v>
      </c>
      <c r="O1754" s="5">
        <f t="shared" si="108"/>
        <v>156333.76999999999</v>
      </c>
      <c r="P1754" s="5">
        <v>0</v>
      </c>
      <c r="Q1754" s="5">
        <f t="shared" si="109"/>
        <v>156333.76999999999</v>
      </c>
      <c r="R1754" s="5">
        <v>6744.96</v>
      </c>
      <c r="S1754" s="5">
        <v>149588.81</v>
      </c>
      <c r="T1754" s="5">
        <v>87260.11</v>
      </c>
      <c r="U1754" s="5">
        <f t="shared" si="110"/>
        <v>6744.9599999999919</v>
      </c>
      <c r="V1754" s="5">
        <f t="shared" si="111"/>
        <v>69073.659999999989</v>
      </c>
      <c r="W1754" s="5">
        <v>0</v>
      </c>
      <c r="X1754" t="s">
        <v>1126</v>
      </c>
    </row>
    <row r="1755" spans="1:24" x14ac:dyDescent="0.2">
      <c r="A1755" t="s">
        <v>0</v>
      </c>
      <c r="B1755" t="s">
        <v>1</v>
      </c>
      <c r="C1755" t="s">
        <v>2</v>
      </c>
      <c r="D1755" t="s">
        <v>1046</v>
      </c>
      <c r="E1755" t="s">
        <v>1047</v>
      </c>
      <c r="F1755" t="s">
        <v>1108</v>
      </c>
      <c r="G1755" t="s">
        <v>1109</v>
      </c>
      <c r="H1755" t="s">
        <v>7</v>
      </c>
      <c r="I1755" t="s">
        <v>41</v>
      </c>
      <c r="J1755" t="s">
        <v>42</v>
      </c>
      <c r="K1755" t="s">
        <v>274</v>
      </c>
      <c r="L1755" t="s">
        <v>44</v>
      </c>
      <c r="M1755" s="5">
        <v>1000</v>
      </c>
      <c r="N1755" s="5">
        <v>-997.5</v>
      </c>
      <c r="O1755" s="5">
        <f t="shared" si="108"/>
        <v>2.5</v>
      </c>
      <c r="P1755" s="5">
        <v>0</v>
      </c>
      <c r="Q1755" s="5">
        <f t="shared" si="109"/>
        <v>2.5</v>
      </c>
      <c r="R1755" s="5">
        <v>0</v>
      </c>
      <c r="S1755" s="5">
        <v>2.5</v>
      </c>
      <c r="T1755" s="5">
        <v>2.5</v>
      </c>
      <c r="U1755" s="5">
        <f t="shared" si="110"/>
        <v>0</v>
      </c>
      <c r="V1755" s="5">
        <f t="shared" si="111"/>
        <v>0</v>
      </c>
      <c r="W1755" s="5">
        <v>0</v>
      </c>
      <c r="X1755" t="s">
        <v>1127</v>
      </c>
    </row>
    <row r="1756" spans="1:24" x14ac:dyDescent="0.2">
      <c r="A1756" t="s">
        <v>0</v>
      </c>
      <c r="B1756" t="s">
        <v>1</v>
      </c>
      <c r="C1756" t="s">
        <v>2</v>
      </c>
      <c r="D1756" t="s">
        <v>1046</v>
      </c>
      <c r="E1756" t="s">
        <v>1047</v>
      </c>
      <c r="F1756" t="s">
        <v>1108</v>
      </c>
      <c r="G1756" t="s">
        <v>1109</v>
      </c>
      <c r="H1756" t="s">
        <v>7</v>
      </c>
      <c r="I1756" t="s">
        <v>41</v>
      </c>
      <c r="J1756" t="s">
        <v>42</v>
      </c>
      <c r="K1756" t="s">
        <v>1029</v>
      </c>
      <c r="L1756" t="s">
        <v>44</v>
      </c>
      <c r="M1756" s="5">
        <v>5000</v>
      </c>
      <c r="N1756" s="5">
        <v>-5000</v>
      </c>
      <c r="O1756" s="5">
        <f t="shared" si="108"/>
        <v>0</v>
      </c>
      <c r="P1756" s="5">
        <v>0</v>
      </c>
      <c r="Q1756" s="5">
        <f t="shared" si="109"/>
        <v>0</v>
      </c>
      <c r="R1756" s="5">
        <v>0</v>
      </c>
      <c r="S1756" s="5">
        <v>0</v>
      </c>
      <c r="T1756" s="5">
        <v>0</v>
      </c>
      <c r="U1756" s="5">
        <f t="shared" si="110"/>
        <v>0</v>
      </c>
      <c r="V1756" s="5">
        <f t="shared" si="111"/>
        <v>0</v>
      </c>
      <c r="W1756" s="5">
        <v>0</v>
      </c>
      <c r="X1756" t="s">
        <v>1128</v>
      </c>
    </row>
    <row r="1757" spans="1:24" x14ac:dyDescent="0.2">
      <c r="A1757" t="s">
        <v>0</v>
      </c>
      <c r="B1757" t="s">
        <v>1</v>
      </c>
      <c r="C1757" t="s">
        <v>2</v>
      </c>
      <c r="D1757" t="s">
        <v>1046</v>
      </c>
      <c r="E1757" t="s">
        <v>1047</v>
      </c>
      <c r="F1757" t="s">
        <v>1108</v>
      </c>
      <c r="G1757" t="s">
        <v>1109</v>
      </c>
      <c r="H1757" t="s">
        <v>7</v>
      </c>
      <c r="I1757" t="s">
        <v>41</v>
      </c>
      <c r="J1757" t="s">
        <v>42</v>
      </c>
      <c r="K1757" t="s">
        <v>276</v>
      </c>
      <c r="L1757" t="s">
        <v>44</v>
      </c>
      <c r="M1757" s="5">
        <v>500</v>
      </c>
      <c r="N1757" s="5">
        <v>-500</v>
      </c>
      <c r="O1757" s="5">
        <f t="shared" si="108"/>
        <v>0</v>
      </c>
      <c r="P1757" s="5">
        <v>0</v>
      </c>
      <c r="Q1757" s="5">
        <f t="shared" si="109"/>
        <v>0</v>
      </c>
      <c r="R1757" s="5">
        <v>0</v>
      </c>
      <c r="S1757" s="5">
        <v>0</v>
      </c>
      <c r="T1757" s="5">
        <v>0</v>
      </c>
      <c r="U1757" s="5">
        <f t="shared" si="110"/>
        <v>0</v>
      </c>
      <c r="V1757" s="5">
        <f t="shared" si="111"/>
        <v>0</v>
      </c>
      <c r="W1757" s="5">
        <v>0</v>
      </c>
      <c r="X1757" t="s">
        <v>1129</v>
      </c>
    </row>
    <row r="1758" spans="1:24" x14ac:dyDescent="0.2">
      <c r="A1758" t="s">
        <v>0</v>
      </c>
      <c r="B1758" t="s">
        <v>1</v>
      </c>
      <c r="C1758" t="s">
        <v>2</v>
      </c>
      <c r="D1758" t="s">
        <v>1046</v>
      </c>
      <c r="E1758" t="s">
        <v>1047</v>
      </c>
      <c r="F1758" t="s">
        <v>1108</v>
      </c>
      <c r="G1758" t="s">
        <v>1109</v>
      </c>
      <c r="H1758" t="s">
        <v>7</v>
      </c>
      <c r="I1758" t="s">
        <v>41</v>
      </c>
      <c r="J1758" t="s">
        <v>42</v>
      </c>
      <c r="K1758" t="s">
        <v>278</v>
      </c>
      <c r="L1758" t="s">
        <v>44</v>
      </c>
      <c r="M1758" s="5">
        <v>1500</v>
      </c>
      <c r="N1758" s="5">
        <v>-1500</v>
      </c>
      <c r="O1758" s="5">
        <f t="shared" si="108"/>
        <v>0</v>
      </c>
      <c r="P1758" s="5">
        <v>0</v>
      </c>
      <c r="Q1758" s="5">
        <f t="shared" si="109"/>
        <v>0</v>
      </c>
      <c r="R1758" s="5">
        <v>0</v>
      </c>
      <c r="S1758" s="5">
        <v>0</v>
      </c>
      <c r="T1758" s="5">
        <v>0</v>
      </c>
      <c r="U1758" s="5">
        <f t="shared" si="110"/>
        <v>0</v>
      </c>
      <c r="V1758" s="5">
        <f t="shared" si="111"/>
        <v>0</v>
      </c>
      <c r="W1758" s="5">
        <v>0</v>
      </c>
      <c r="X1758" t="s">
        <v>1130</v>
      </c>
    </row>
    <row r="1759" spans="1:24" x14ac:dyDescent="0.2">
      <c r="A1759" t="s">
        <v>0</v>
      </c>
      <c r="B1759" t="s">
        <v>1</v>
      </c>
      <c r="C1759" t="s">
        <v>2</v>
      </c>
      <c r="D1759" t="s">
        <v>1046</v>
      </c>
      <c r="E1759" t="s">
        <v>1047</v>
      </c>
      <c r="F1759" t="s">
        <v>1108</v>
      </c>
      <c r="G1759" t="s">
        <v>1109</v>
      </c>
      <c r="H1759" t="s">
        <v>7</v>
      </c>
      <c r="I1759" t="s">
        <v>41</v>
      </c>
      <c r="J1759" t="s">
        <v>42</v>
      </c>
      <c r="K1759" t="s">
        <v>62</v>
      </c>
      <c r="L1759" t="s">
        <v>44</v>
      </c>
      <c r="M1759" s="5">
        <v>50</v>
      </c>
      <c r="N1759" s="5">
        <v>-50</v>
      </c>
      <c r="O1759" s="5">
        <f t="shared" si="108"/>
        <v>0</v>
      </c>
      <c r="P1759" s="5">
        <v>0</v>
      </c>
      <c r="Q1759" s="5">
        <f t="shared" si="109"/>
        <v>0</v>
      </c>
      <c r="R1759" s="5">
        <v>0</v>
      </c>
      <c r="S1759" s="5">
        <v>0</v>
      </c>
      <c r="T1759" s="5">
        <v>0</v>
      </c>
      <c r="U1759" s="5">
        <f t="shared" si="110"/>
        <v>0</v>
      </c>
      <c r="V1759" s="5">
        <f t="shared" si="111"/>
        <v>0</v>
      </c>
      <c r="W1759" s="5">
        <v>0</v>
      </c>
      <c r="X1759" t="s">
        <v>1131</v>
      </c>
    </row>
    <row r="1760" spans="1:24" x14ac:dyDescent="0.2">
      <c r="A1760" t="s">
        <v>0</v>
      </c>
      <c r="B1760" t="s">
        <v>1</v>
      </c>
      <c r="C1760" t="s">
        <v>2</v>
      </c>
      <c r="D1760" t="s">
        <v>1046</v>
      </c>
      <c r="E1760" t="s">
        <v>1047</v>
      </c>
      <c r="F1760" t="s">
        <v>1108</v>
      </c>
      <c r="G1760" t="s">
        <v>1109</v>
      </c>
      <c r="H1760" t="s">
        <v>7</v>
      </c>
      <c r="I1760" t="s">
        <v>41</v>
      </c>
      <c r="J1760" t="s">
        <v>42</v>
      </c>
      <c r="K1760" t="s">
        <v>299</v>
      </c>
      <c r="L1760" t="s">
        <v>44</v>
      </c>
      <c r="M1760" s="5">
        <v>50</v>
      </c>
      <c r="N1760" s="5">
        <v>0</v>
      </c>
      <c r="O1760" s="5">
        <f t="shared" si="108"/>
        <v>50</v>
      </c>
      <c r="P1760" s="5">
        <v>0</v>
      </c>
      <c r="Q1760" s="5">
        <f t="shared" si="109"/>
        <v>50</v>
      </c>
      <c r="R1760" s="5">
        <v>0</v>
      </c>
      <c r="S1760" s="5">
        <v>0</v>
      </c>
      <c r="T1760" s="5">
        <v>0</v>
      </c>
      <c r="U1760" s="5">
        <f t="shared" si="110"/>
        <v>50</v>
      </c>
      <c r="V1760" s="5">
        <f t="shared" si="111"/>
        <v>50</v>
      </c>
      <c r="W1760" s="5">
        <v>50</v>
      </c>
      <c r="X1760" t="s">
        <v>1132</v>
      </c>
    </row>
    <row r="1761" spans="1:24" x14ac:dyDescent="0.2">
      <c r="A1761" t="s">
        <v>0</v>
      </c>
      <c r="B1761" t="s">
        <v>1</v>
      </c>
      <c r="C1761" t="s">
        <v>2</v>
      </c>
      <c r="D1761" t="s">
        <v>1046</v>
      </c>
      <c r="E1761" t="s">
        <v>1047</v>
      </c>
      <c r="F1761" t="s">
        <v>1108</v>
      </c>
      <c r="G1761" t="s">
        <v>1109</v>
      </c>
      <c r="H1761" t="s">
        <v>7</v>
      </c>
      <c r="I1761" t="s">
        <v>41</v>
      </c>
      <c r="J1761" t="s">
        <v>42</v>
      </c>
      <c r="K1761" t="s">
        <v>64</v>
      </c>
      <c r="L1761" t="s">
        <v>44</v>
      </c>
      <c r="M1761" s="5">
        <v>23874.22</v>
      </c>
      <c r="N1761" s="5">
        <v>-11397.24</v>
      </c>
      <c r="O1761" s="5">
        <f t="shared" si="108"/>
        <v>12476.980000000001</v>
      </c>
      <c r="P1761" s="5">
        <v>0</v>
      </c>
      <c r="Q1761" s="5">
        <f t="shared" si="109"/>
        <v>12476.980000000001</v>
      </c>
      <c r="R1761" s="5">
        <v>0</v>
      </c>
      <c r="S1761" s="5">
        <v>12476.98</v>
      </c>
      <c r="T1761" s="5">
        <v>1510.56</v>
      </c>
      <c r="U1761" s="5">
        <f t="shared" si="110"/>
        <v>0</v>
      </c>
      <c r="V1761" s="5">
        <f t="shared" si="111"/>
        <v>10966.420000000002</v>
      </c>
      <c r="W1761" s="5">
        <v>0</v>
      </c>
      <c r="X1761" t="s">
        <v>1133</v>
      </c>
    </row>
    <row r="1762" spans="1:24" x14ac:dyDescent="0.2">
      <c r="A1762" t="s">
        <v>0</v>
      </c>
      <c r="B1762" t="s">
        <v>1</v>
      </c>
      <c r="C1762" t="s">
        <v>2</v>
      </c>
      <c r="D1762" t="s">
        <v>1046</v>
      </c>
      <c r="E1762" t="s">
        <v>1047</v>
      </c>
      <c r="F1762" t="s">
        <v>1108</v>
      </c>
      <c r="G1762" t="s">
        <v>1109</v>
      </c>
      <c r="H1762" t="s">
        <v>7</v>
      </c>
      <c r="I1762" t="s">
        <v>41</v>
      </c>
      <c r="J1762" t="s">
        <v>42</v>
      </c>
      <c r="K1762" t="s">
        <v>66</v>
      </c>
      <c r="L1762" t="s">
        <v>44</v>
      </c>
      <c r="M1762" s="5">
        <v>7000</v>
      </c>
      <c r="N1762" s="5">
        <v>0</v>
      </c>
      <c r="O1762" s="5">
        <f t="shared" si="108"/>
        <v>7000</v>
      </c>
      <c r="P1762" s="5">
        <v>0</v>
      </c>
      <c r="Q1762" s="5">
        <f t="shared" si="109"/>
        <v>7000</v>
      </c>
      <c r="R1762" s="5">
        <v>0</v>
      </c>
      <c r="S1762" s="5">
        <v>6068.16</v>
      </c>
      <c r="T1762" s="5">
        <v>2821.28</v>
      </c>
      <c r="U1762" s="5">
        <f t="shared" si="110"/>
        <v>931.84000000000015</v>
      </c>
      <c r="V1762" s="5">
        <f t="shared" si="111"/>
        <v>4178.7199999999993</v>
      </c>
      <c r="W1762" s="5">
        <v>931.84</v>
      </c>
      <c r="X1762" t="s">
        <v>1134</v>
      </c>
    </row>
    <row r="1763" spans="1:24" x14ac:dyDescent="0.2">
      <c r="A1763" t="s">
        <v>0</v>
      </c>
      <c r="B1763" t="s">
        <v>1</v>
      </c>
      <c r="C1763" t="s">
        <v>2</v>
      </c>
      <c r="D1763" t="s">
        <v>1046</v>
      </c>
      <c r="E1763" t="s">
        <v>1047</v>
      </c>
      <c r="F1763" t="s">
        <v>1108</v>
      </c>
      <c r="G1763" t="s">
        <v>1109</v>
      </c>
      <c r="H1763" t="s">
        <v>7</v>
      </c>
      <c r="I1763" t="s">
        <v>41</v>
      </c>
      <c r="J1763" t="s">
        <v>42</v>
      </c>
      <c r="K1763" t="s">
        <v>372</v>
      </c>
      <c r="L1763" t="s">
        <v>44</v>
      </c>
      <c r="M1763" s="5">
        <v>11201.44</v>
      </c>
      <c r="N1763" s="5">
        <v>-6000</v>
      </c>
      <c r="O1763" s="5">
        <f t="shared" si="108"/>
        <v>5201.4400000000005</v>
      </c>
      <c r="P1763" s="5">
        <v>0</v>
      </c>
      <c r="Q1763" s="5">
        <f t="shared" si="109"/>
        <v>5201.4400000000005</v>
      </c>
      <c r="R1763" s="5">
        <v>0</v>
      </c>
      <c r="S1763" s="5">
        <v>5180</v>
      </c>
      <c r="T1763" s="5">
        <v>4250</v>
      </c>
      <c r="U1763" s="5">
        <f t="shared" si="110"/>
        <v>21.440000000000509</v>
      </c>
      <c r="V1763" s="5">
        <f t="shared" si="111"/>
        <v>951.44000000000051</v>
      </c>
      <c r="W1763" s="5">
        <v>21.44</v>
      </c>
      <c r="X1763" t="s">
        <v>1135</v>
      </c>
    </row>
    <row r="1764" spans="1:24" x14ac:dyDescent="0.2">
      <c r="A1764" t="s">
        <v>0</v>
      </c>
      <c r="B1764" t="s">
        <v>1</v>
      </c>
      <c r="C1764" t="s">
        <v>2</v>
      </c>
      <c r="D1764" t="s">
        <v>1046</v>
      </c>
      <c r="E1764" t="s">
        <v>1047</v>
      </c>
      <c r="F1764" t="s">
        <v>1108</v>
      </c>
      <c r="G1764" t="s">
        <v>1109</v>
      </c>
      <c r="H1764" t="s">
        <v>7</v>
      </c>
      <c r="I1764" t="s">
        <v>41</v>
      </c>
      <c r="J1764" t="s">
        <v>42</v>
      </c>
      <c r="K1764" t="s">
        <v>70</v>
      </c>
      <c r="L1764" t="s">
        <v>44</v>
      </c>
      <c r="M1764" s="5">
        <v>7250</v>
      </c>
      <c r="N1764" s="5">
        <v>0</v>
      </c>
      <c r="O1764" s="5">
        <f t="shared" si="108"/>
        <v>7250</v>
      </c>
      <c r="P1764" s="5">
        <v>0</v>
      </c>
      <c r="Q1764" s="5">
        <f t="shared" si="109"/>
        <v>7250</v>
      </c>
      <c r="R1764" s="5">
        <v>7099.68</v>
      </c>
      <c r="S1764" s="5">
        <v>0</v>
      </c>
      <c r="T1764" s="5">
        <v>0</v>
      </c>
      <c r="U1764" s="5">
        <f t="shared" si="110"/>
        <v>7250</v>
      </c>
      <c r="V1764" s="5">
        <f t="shared" si="111"/>
        <v>7250</v>
      </c>
      <c r="W1764" s="5">
        <v>150.32</v>
      </c>
      <c r="X1764" t="s">
        <v>1136</v>
      </c>
    </row>
    <row r="1765" spans="1:24" x14ac:dyDescent="0.2">
      <c r="A1765" t="s">
        <v>0</v>
      </c>
      <c r="B1765" t="s">
        <v>1</v>
      </c>
      <c r="C1765" t="s">
        <v>2</v>
      </c>
      <c r="D1765" t="s">
        <v>1046</v>
      </c>
      <c r="E1765" t="s">
        <v>1047</v>
      </c>
      <c r="F1765" t="s">
        <v>1108</v>
      </c>
      <c r="G1765" t="s">
        <v>1109</v>
      </c>
      <c r="H1765" t="s">
        <v>7</v>
      </c>
      <c r="I1765" t="s">
        <v>41</v>
      </c>
      <c r="J1765" t="s">
        <v>42</v>
      </c>
      <c r="K1765" t="s">
        <v>280</v>
      </c>
      <c r="L1765" t="s">
        <v>44</v>
      </c>
      <c r="M1765" s="5">
        <v>50</v>
      </c>
      <c r="N1765" s="5">
        <v>-50</v>
      </c>
      <c r="O1765" s="5">
        <f t="shared" si="108"/>
        <v>0</v>
      </c>
      <c r="P1765" s="5">
        <v>0</v>
      </c>
      <c r="Q1765" s="5">
        <f t="shared" si="109"/>
        <v>0</v>
      </c>
      <c r="R1765" s="5">
        <v>0</v>
      </c>
      <c r="S1765" s="5">
        <v>0</v>
      </c>
      <c r="T1765" s="5">
        <v>0</v>
      </c>
      <c r="U1765" s="5">
        <f t="shared" si="110"/>
        <v>0</v>
      </c>
      <c r="V1765" s="5">
        <f t="shared" si="111"/>
        <v>0</v>
      </c>
      <c r="W1765" s="5">
        <v>0</v>
      </c>
      <c r="X1765" t="s">
        <v>1137</v>
      </c>
    </row>
    <row r="1766" spans="1:24" x14ac:dyDescent="0.2">
      <c r="A1766" t="s">
        <v>0</v>
      </c>
      <c r="B1766" t="s">
        <v>1</v>
      </c>
      <c r="C1766" t="s">
        <v>2</v>
      </c>
      <c r="D1766" t="s">
        <v>1046</v>
      </c>
      <c r="E1766" t="s">
        <v>1047</v>
      </c>
      <c r="F1766" t="s">
        <v>1108</v>
      </c>
      <c r="G1766" t="s">
        <v>1109</v>
      </c>
      <c r="H1766" t="s">
        <v>7</v>
      </c>
      <c r="I1766" t="s">
        <v>41</v>
      </c>
      <c r="J1766" t="s">
        <v>42</v>
      </c>
      <c r="K1766" t="s">
        <v>72</v>
      </c>
      <c r="L1766" t="s">
        <v>44</v>
      </c>
      <c r="M1766" s="5">
        <v>100</v>
      </c>
      <c r="N1766" s="5">
        <v>-100</v>
      </c>
      <c r="O1766" s="5">
        <f t="shared" si="108"/>
        <v>0</v>
      </c>
      <c r="P1766" s="5">
        <v>0</v>
      </c>
      <c r="Q1766" s="5">
        <f t="shared" si="109"/>
        <v>0</v>
      </c>
      <c r="R1766" s="5">
        <v>0</v>
      </c>
      <c r="S1766" s="5">
        <v>0</v>
      </c>
      <c r="T1766" s="5">
        <v>0</v>
      </c>
      <c r="U1766" s="5">
        <f t="shared" si="110"/>
        <v>0</v>
      </c>
      <c r="V1766" s="5">
        <f t="shared" si="111"/>
        <v>0</v>
      </c>
      <c r="W1766" s="5">
        <v>0</v>
      </c>
      <c r="X1766" t="s">
        <v>1138</v>
      </c>
    </row>
    <row r="1767" spans="1:24" x14ac:dyDescent="0.2">
      <c r="A1767" t="s">
        <v>0</v>
      </c>
      <c r="B1767" t="s">
        <v>1</v>
      </c>
      <c r="C1767" t="s">
        <v>2</v>
      </c>
      <c r="D1767" t="s">
        <v>1046</v>
      </c>
      <c r="E1767" t="s">
        <v>1047</v>
      </c>
      <c r="F1767" t="s">
        <v>1108</v>
      </c>
      <c r="G1767" t="s">
        <v>1109</v>
      </c>
      <c r="H1767" t="s">
        <v>7</v>
      </c>
      <c r="I1767" t="s">
        <v>41</v>
      </c>
      <c r="J1767" t="s">
        <v>42</v>
      </c>
      <c r="K1767" t="s">
        <v>74</v>
      </c>
      <c r="L1767" t="s">
        <v>44</v>
      </c>
      <c r="M1767" s="5">
        <v>7000</v>
      </c>
      <c r="N1767" s="5">
        <v>951.7</v>
      </c>
      <c r="O1767" s="5">
        <f t="shared" si="108"/>
        <v>7951.7</v>
      </c>
      <c r="P1767" s="5">
        <v>0</v>
      </c>
      <c r="Q1767" s="5">
        <f t="shared" si="109"/>
        <v>7951.7</v>
      </c>
      <c r="R1767" s="5">
        <v>0</v>
      </c>
      <c r="S1767" s="5">
        <v>7951.7</v>
      </c>
      <c r="T1767" s="5">
        <v>3202.2</v>
      </c>
      <c r="U1767" s="5">
        <f t="shared" si="110"/>
        <v>0</v>
      </c>
      <c r="V1767" s="5">
        <f t="shared" si="111"/>
        <v>4749.5</v>
      </c>
      <c r="W1767" s="5">
        <v>0</v>
      </c>
      <c r="X1767" t="s">
        <v>1139</v>
      </c>
    </row>
    <row r="1768" spans="1:24" x14ac:dyDescent="0.2">
      <c r="A1768" t="s">
        <v>0</v>
      </c>
      <c r="B1768" t="s">
        <v>1</v>
      </c>
      <c r="C1768" t="s">
        <v>2</v>
      </c>
      <c r="D1768" t="s">
        <v>1046</v>
      </c>
      <c r="E1768" t="s">
        <v>1047</v>
      </c>
      <c r="F1768" t="s">
        <v>1108</v>
      </c>
      <c r="G1768" t="s">
        <v>1109</v>
      </c>
      <c r="H1768" t="s">
        <v>7</v>
      </c>
      <c r="I1768" t="s">
        <v>41</v>
      </c>
      <c r="J1768" t="s">
        <v>42</v>
      </c>
      <c r="K1768" t="s">
        <v>76</v>
      </c>
      <c r="L1768" t="s">
        <v>44</v>
      </c>
      <c r="M1768" s="5">
        <v>1000</v>
      </c>
      <c r="N1768" s="5">
        <v>-1000</v>
      </c>
      <c r="O1768" s="5">
        <f t="shared" si="108"/>
        <v>0</v>
      </c>
      <c r="P1768" s="5">
        <v>0</v>
      </c>
      <c r="Q1768" s="5">
        <f t="shared" si="109"/>
        <v>0</v>
      </c>
      <c r="R1768" s="5">
        <v>0</v>
      </c>
      <c r="S1768" s="5">
        <v>0</v>
      </c>
      <c r="T1768" s="5">
        <v>0</v>
      </c>
      <c r="U1768" s="5">
        <f t="shared" si="110"/>
        <v>0</v>
      </c>
      <c r="V1768" s="5">
        <f t="shared" si="111"/>
        <v>0</v>
      </c>
      <c r="W1768" s="5">
        <v>0</v>
      </c>
      <c r="X1768" t="s">
        <v>1140</v>
      </c>
    </row>
    <row r="1769" spans="1:24" x14ac:dyDescent="0.2">
      <c r="A1769" t="s">
        <v>0</v>
      </c>
      <c r="B1769" t="s">
        <v>1</v>
      </c>
      <c r="C1769" t="s">
        <v>2</v>
      </c>
      <c r="D1769" t="s">
        <v>1046</v>
      </c>
      <c r="E1769" t="s">
        <v>1047</v>
      </c>
      <c r="F1769" t="s">
        <v>1108</v>
      </c>
      <c r="G1769" t="s">
        <v>1109</v>
      </c>
      <c r="H1769" t="s">
        <v>7</v>
      </c>
      <c r="I1769" t="s">
        <v>41</v>
      </c>
      <c r="J1769" t="s">
        <v>42</v>
      </c>
      <c r="K1769" t="s">
        <v>78</v>
      </c>
      <c r="L1769" t="s">
        <v>44</v>
      </c>
      <c r="M1769" s="5">
        <v>200</v>
      </c>
      <c r="N1769" s="5">
        <v>-200</v>
      </c>
      <c r="O1769" s="5">
        <f t="shared" si="108"/>
        <v>0</v>
      </c>
      <c r="P1769" s="5">
        <v>0</v>
      </c>
      <c r="Q1769" s="5">
        <f t="shared" si="109"/>
        <v>0</v>
      </c>
      <c r="R1769" s="5">
        <v>0</v>
      </c>
      <c r="S1769" s="5">
        <v>0</v>
      </c>
      <c r="T1769" s="5">
        <v>0</v>
      </c>
      <c r="U1769" s="5">
        <f t="shared" si="110"/>
        <v>0</v>
      </c>
      <c r="V1769" s="5">
        <f t="shared" si="111"/>
        <v>0</v>
      </c>
      <c r="W1769" s="5">
        <v>0</v>
      </c>
      <c r="X1769" t="s">
        <v>1141</v>
      </c>
    </row>
    <row r="1770" spans="1:24" x14ac:dyDescent="0.2">
      <c r="A1770" t="s">
        <v>0</v>
      </c>
      <c r="B1770" t="s">
        <v>1</v>
      </c>
      <c r="C1770" t="s">
        <v>2</v>
      </c>
      <c r="D1770" t="s">
        <v>1046</v>
      </c>
      <c r="E1770" t="s">
        <v>1047</v>
      </c>
      <c r="F1770" t="s">
        <v>1108</v>
      </c>
      <c r="G1770" t="s">
        <v>1109</v>
      </c>
      <c r="H1770" t="s">
        <v>7</v>
      </c>
      <c r="I1770" t="s">
        <v>41</v>
      </c>
      <c r="J1770" t="s">
        <v>42</v>
      </c>
      <c r="K1770" t="s">
        <v>82</v>
      </c>
      <c r="L1770" t="s">
        <v>44</v>
      </c>
      <c r="M1770" s="5">
        <v>100</v>
      </c>
      <c r="N1770" s="5">
        <v>-100</v>
      </c>
      <c r="O1770" s="5">
        <f t="shared" si="108"/>
        <v>0</v>
      </c>
      <c r="P1770" s="5">
        <v>0</v>
      </c>
      <c r="Q1770" s="5">
        <f t="shared" si="109"/>
        <v>0</v>
      </c>
      <c r="R1770" s="5">
        <v>0</v>
      </c>
      <c r="S1770" s="5">
        <v>0</v>
      </c>
      <c r="T1770" s="5">
        <v>0</v>
      </c>
      <c r="U1770" s="5">
        <f t="shared" si="110"/>
        <v>0</v>
      </c>
      <c r="V1770" s="5">
        <f t="shared" si="111"/>
        <v>0</v>
      </c>
      <c r="W1770" s="5">
        <v>0</v>
      </c>
      <c r="X1770" t="s">
        <v>1142</v>
      </c>
    </row>
    <row r="1771" spans="1:24" x14ac:dyDescent="0.2">
      <c r="A1771" t="s">
        <v>0</v>
      </c>
      <c r="B1771" t="s">
        <v>1</v>
      </c>
      <c r="C1771" t="s">
        <v>2</v>
      </c>
      <c r="D1771" t="s">
        <v>1046</v>
      </c>
      <c r="E1771" t="s">
        <v>1047</v>
      </c>
      <c r="F1771" t="s">
        <v>1108</v>
      </c>
      <c r="G1771" t="s">
        <v>1109</v>
      </c>
      <c r="H1771" t="s">
        <v>7</v>
      </c>
      <c r="I1771" t="s">
        <v>41</v>
      </c>
      <c r="J1771" t="s">
        <v>42</v>
      </c>
      <c r="K1771" t="s">
        <v>86</v>
      </c>
      <c r="L1771" t="s">
        <v>44</v>
      </c>
      <c r="M1771" s="5">
        <v>2874</v>
      </c>
      <c r="N1771" s="5">
        <v>-2868.5</v>
      </c>
      <c r="O1771" s="5">
        <f t="shared" si="108"/>
        <v>5.5</v>
      </c>
      <c r="P1771" s="5">
        <v>0</v>
      </c>
      <c r="Q1771" s="5">
        <f t="shared" si="109"/>
        <v>5.5</v>
      </c>
      <c r="R1771" s="5">
        <v>0</v>
      </c>
      <c r="S1771" s="5">
        <v>5.5</v>
      </c>
      <c r="T1771" s="5">
        <v>5.5</v>
      </c>
      <c r="U1771" s="5">
        <f t="shared" si="110"/>
        <v>0</v>
      </c>
      <c r="V1771" s="5">
        <f t="shared" si="111"/>
        <v>0</v>
      </c>
      <c r="W1771" s="5">
        <v>0</v>
      </c>
      <c r="X1771" t="s">
        <v>1143</v>
      </c>
    </row>
    <row r="1772" spans="1:24" x14ac:dyDescent="0.2">
      <c r="A1772" t="s">
        <v>0</v>
      </c>
      <c r="B1772" t="s">
        <v>1</v>
      </c>
      <c r="C1772" t="s">
        <v>2</v>
      </c>
      <c r="D1772" t="s">
        <v>1046</v>
      </c>
      <c r="E1772" t="s">
        <v>1047</v>
      </c>
      <c r="F1772" t="s">
        <v>1108</v>
      </c>
      <c r="G1772" t="s">
        <v>1109</v>
      </c>
      <c r="H1772" t="s">
        <v>7</v>
      </c>
      <c r="I1772" t="s">
        <v>41</v>
      </c>
      <c r="J1772" t="s">
        <v>42</v>
      </c>
      <c r="K1772" t="s">
        <v>766</v>
      </c>
      <c r="L1772" t="s">
        <v>44</v>
      </c>
      <c r="M1772" s="5">
        <v>1000</v>
      </c>
      <c r="N1772" s="5">
        <v>-1000</v>
      </c>
      <c r="O1772" s="5">
        <f t="shared" si="108"/>
        <v>0</v>
      </c>
      <c r="P1772" s="5">
        <v>0</v>
      </c>
      <c r="Q1772" s="5">
        <f t="shared" si="109"/>
        <v>0</v>
      </c>
      <c r="R1772" s="5">
        <v>0</v>
      </c>
      <c r="S1772" s="5">
        <v>0</v>
      </c>
      <c r="T1772" s="5">
        <v>0</v>
      </c>
      <c r="U1772" s="5">
        <f t="shared" si="110"/>
        <v>0</v>
      </c>
      <c r="V1772" s="5">
        <f t="shared" si="111"/>
        <v>0</v>
      </c>
      <c r="W1772" s="5">
        <v>0</v>
      </c>
      <c r="X1772" t="s">
        <v>1144</v>
      </c>
    </row>
    <row r="1773" spans="1:24" x14ac:dyDescent="0.2">
      <c r="A1773" t="s">
        <v>0</v>
      </c>
      <c r="B1773" t="s">
        <v>1</v>
      </c>
      <c r="C1773" t="s">
        <v>2</v>
      </c>
      <c r="D1773" t="s">
        <v>1046</v>
      </c>
      <c r="E1773" t="s">
        <v>1047</v>
      </c>
      <c r="F1773" t="s">
        <v>1108</v>
      </c>
      <c r="G1773" t="s">
        <v>1109</v>
      </c>
      <c r="H1773" t="s">
        <v>7</v>
      </c>
      <c r="I1773" t="s">
        <v>41</v>
      </c>
      <c r="J1773" t="s">
        <v>42</v>
      </c>
      <c r="K1773" t="s">
        <v>88</v>
      </c>
      <c r="L1773" t="s">
        <v>44</v>
      </c>
      <c r="M1773" s="5">
        <v>10000</v>
      </c>
      <c r="N1773" s="5">
        <v>10366.09</v>
      </c>
      <c r="O1773" s="5">
        <f t="shared" si="108"/>
        <v>20366.09</v>
      </c>
      <c r="P1773" s="5">
        <v>0</v>
      </c>
      <c r="Q1773" s="5">
        <f t="shared" si="109"/>
        <v>20366.09</v>
      </c>
      <c r="R1773" s="5">
        <v>0</v>
      </c>
      <c r="S1773" s="5">
        <v>20366.09</v>
      </c>
      <c r="T1773" s="5">
        <v>16285.95</v>
      </c>
      <c r="U1773" s="5">
        <f t="shared" si="110"/>
        <v>0</v>
      </c>
      <c r="V1773" s="5">
        <f t="shared" si="111"/>
        <v>4080.1399999999994</v>
      </c>
      <c r="W1773" s="5">
        <v>0</v>
      </c>
      <c r="X1773" t="s">
        <v>1145</v>
      </c>
    </row>
    <row r="1774" spans="1:24" x14ac:dyDescent="0.2">
      <c r="A1774" t="s">
        <v>0</v>
      </c>
      <c r="B1774" t="s">
        <v>1</v>
      </c>
      <c r="C1774" t="s">
        <v>2</v>
      </c>
      <c r="D1774" t="s">
        <v>1046</v>
      </c>
      <c r="E1774" t="s">
        <v>1047</v>
      </c>
      <c r="F1774" t="s">
        <v>1108</v>
      </c>
      <c r="G1774" t="s">
        <v>1109</v>
      </c>
      <c r="H1774" t="s">
        <v>7</v>
      </c>
      <c r="I1774" t="s">
        <v>41</v>
      </c>
      <c r="J1774" t="s">
        <v>42</v>
      </c>
      <c r="K1774" t="s">
        <v>1146</v>
      </c>
      <c r="L1774" t="s">
        <v>44</v>
      </c>
      <c r="M1774" s="5">
        <v>115</v>
      </c>
      <c r="N1774" s="5">
        <v>-115</v>
      </c>
      <c r="O1774" s="5">
        <f t="shared" si="108"/>
        <v>0</v>
      </c>
      <c r="P1774" s="5">
        <v>0</v>
      </c>
      <c r="Q1774" s="5">
        <f t="shared" si="109"/>
        <v>0</v>
      </c>
      <c r="R1774" s="5">
        <v>0</v>
      </c>
      <c r="S1774" s="5">
        <v>0</v>
      </c>
      <c r="T1774" s="5">
        <v>0</v>
      </c>
      <c r="U1774" s="5">
        <f t="shared" si="110"/>
        <v>0</v>
      </c>
      <c r="V1774" s="5">
        <f t="shared" si="111"/>
        <v>0</v>
      </c>
      <c r="W1774" s="5">
        <v>0</v>
      </c>
      <c r="X1774" t="s">
        <v>1147</v>
      </c>
    </row>
    <row r="1775" spans="1:24" x14ac:dyDescent="0.2">
      <c r="A1775" t="s">
        <v>0</v>
      </c>
      <c r="B1775" t="s">
        <v>1</v>
      </c>
      <c r="C1775" t="s">
        <v>2</v>
      </c>
      <c r="D1775" t="s">
        <v>1046</v>
      </c>
      <c r="E1775" t="s">
        <v>1047</v>
      </c>
      <c r="F1775" t="s">
        <v>1108</v>
      </c>
      <c r="G1775" t="s">
        <v>1109</v>
      </c>
      <c r="H1775" t="s">
        <v>7</v>
      </c>
      <c r="I1775" t="s">
        <v>41</v>
      </c>
      <c r="J1775" t="s">
        <v>42</v>
      </c>
      <c r="K1775" t="s">
        <v>518</v>
      </c>
      <c r="L1775" t="s">
        <v>44</v>
      </c>
      <c r="M1775" s="5">
        <v>80</v>
      </c>
      <c r="N1775" s="5">
        <v>-80</v>
      </c>
      <c r="O1775" s="5">
        <f t="shared" si="108"/>
        <v>0</v>
      </c>
      <c r="P1775" s="5">
        <v>0</v>
      </c>
      <c r="Q1775" s="5">
        <f t="shared" si="109"/>
        <v>0</v>
      </c>
      <c r="R1775" s="5">
        <v>0</v>
      </c>
      <c r="S1775" s="5">
        <v>0</v>
      </c>
      <c r="T1775" s="5">
        <v>0</v>
      </c>
      <c r="U1775" s="5">
        <f t="shared" si="110"/>
        <v>0</v>
      </c>
      <c r="V1775" s="5">
        <f t="shared" si="111"/>
        <v>0</v>
      </c>
      <c r="W1775" s="5">
        <v>0</v>
      </c>
      <c r="X1775" t="s">
        <v>1148</v>
      </c>
    </row>
    <row r="1776" spans="1:24" x14ac:dyDescent="0.2">
      <c r="A1776" t="s">
        <v>0</v>
      </c>
      <c r="B1776" t="s">
        <v>1</v>
      </c>
      <c r="C1776" t="s">
        <v>2</v>
      </c>
      <c r="D1776" t="s">
        <v>1046</v>
      </c>
      <c r="E1776" t="s">
        <v>1047</v>
      </c>
      <c r="F1776" t="s">
        <v>1108</v>
      </c>
      <c r="G1776" t="s">
        <v>1109</v>
      </c>
      <c r="H1776" t="s">
        <v>7</v>
      </c>
      <c r="I1776" t="s">
        <v>41</v>
      </c>
      <c r="J1776" t="s">
        <v>42</v>
      </c>
      <c r="K1776" t="s">
        <v>631</v>
      </c>
      <c r="L1776" t="s">
        <v>44</v>
      </c>
      <c r="M1776" s="5">
        <v>20</v>
      </c>
      <c r="N1776" s="5">
        <v>-20</v>
      </c>
      <c r="O1776" s="5">
        <f t="shared" si="108"/>
        <v>0</v>
      </c>
      <c r="P1776" s="5">
        <v>0</v>
      </c>
      <c r="Q1776" s="5">
        <f t="shared" si="109"/>
        <v>0</v>
      </c>
      <c r="R1776" s="5">
        <v>0</v>
      </c>
      <c r="S1776" s="5">
        <v>0</v>
      </c>
      <c r="T1776" s="5">
        <v>0</v>
      </c>
      <c r="U1776" s="5">
        <f t="shared" si="110"/>
        <v>0</v>
      </c>
      <c r="V1776" s="5">
        <f t="shared" si="111"/>
        <v>0</v>
      </c>
      <c r="W1776" s="5">
        <v>0</v>
      </c>
      <c r="X1776" t="s">
        <v>1149</v>
      </c>
    </row>
    <row r="1777" spans="1:24" x14ac:dyDescent="0.2">
      <c r="A1777" t="s">
        <v>0</v>
      </c>
      <c r="B1777" t="s">
        <v>1</v>
      </c>
      <c r="C1777" t="s">
        <v>2</v>
      </c>
      <c r="D1777" t="s">
        <v>1046</v>
      </c>
      <c r="E1777" t="s">
        <v>1047</v>
      </c>
      <c r="F1777" t="s">
        <v>1108</v>
      </c>
      <c r="G1777" t="s">
        <v>1109</v>
      </c>
      <c r="H1777" t="s">
        <v>7</v>
      </c>
      <c r="I1777" t="s">
        <v>41</v>
      </c>
      <c r="J1777" t="s">
        <v>42</v>
      </c>
      <c r="K1777" t="s">
        <v>1150</v>
      </c>
      <c r="L1777" t="s">
        <v>44</v>
      </c>
      <c r="M1777" s="5">
        <v>400</v>
      </c>
      <c r="N1777" s="5">
        <v>-400</v>
      </c>
      <c r="O1777" s="5">
        <f t="shared" si="108"/>
        <v>0</v>
      </c>
      <c r="P1777" s="5">
        <v>0</v>
      </c>
      <c r="Q1777" s="5">
        <f t="shared" si="109"/>
        <v>0</v>
      </c>
      <c r="R1777" s="5">
        <v>0</v>
      </c>
      <c r="S1777" s="5">
        <v>0</v>
      </c>
      <c r="T1777" s="5">
        <v>0</v>
      </c>
      <c r="U1777" s="5">
        <f t="shared" si="110"/>
        <v>0</v>
      </c>
      <c r="V1777" s="5">
        <f t="shared" si="111"/>
        <v>0</v>
      </c>
      <c r="W1777" s="5">
        <v>0</v>
      </c>
      <c r="X1777" t="s">
        <v>1151</v>
      </c>
    </row>
    <row r="1778" spans="1:24" x14ac:dyDescent="0.2">
      <c r="A1778" t="s">
        <v>0</v>
      </c>
      <c r="B1778" t="s">
        <v>1</v>
      </c>
      <c r="C1778" t="s">
        <v>2</v>
      </c>
      <c r="D1778" t="s">
        <v>1046</v>
      </c>
      <c r="E1778" t="s">
        <v>1047</v>
      </c>
      <c r="F1778" t="s">
        <v>1108</v>
      </c>
      <c r="G1778" t="s">
        <v>1109</v>
      </c>
      <c r="H1778" t="s">
        <v>7</v>
      </c>
      <c r="I1778" t="s">
        <v>41</v>
      </c>
      <c r="J1778" t="s">
        <v>42</v>
      </c>
      <c r="K1778" t="s">
        <v>306</v>
      </c>
      <c r="L1778" t="s">
        <v>44</v>
      </c>
      <c r="M1778" s="5">
        <v>70</v>
      </c>
      <c r="N1778" s="5">
        <v>-70</v>
      </c>
      <c r="O1778" s="5">
        <f t="shared" si="108"/>
        <v>0</v>
      </c>
      <c r="P1778" s="5">
        <v>0</v>
      </c>
      <c r="Q1778" s="5">
        <f t="shared" si="109"/>
        <v>0</v>
      </c>
      <c r="R1778" s="5">
        <v>0</v>
      </c>
      <c r="S1778" s="5">
        <v>0</v>
      </c>
      <c r="T1778" s="5">
        <v>0</v>
      </c>
      <c r="U1778" s="5">
        <f t="shared" si="110"/>
        <v>0</v>
      </c>
      <c r="V1778" s="5">
        <f t="shared" si="111"/>
        <v>0</v>
      </c>
      <c r="W1778" s="5">
        <v>0</v>
      </c>
      <c r="X1778" t="s">
        <v>1152</v>
      </c>
    </row>
    <row r="1779" spans="1:24" x14ac:dyDescent="0.2">
      <c r="A1779" t="s">
        <v>0</v>
      </c>
      <c r="B1779" t="s">
        <v>1</v>
      </c>
      <c r="C1779" t="s">
        <v>2</v>
      </c>
      <c r="D1779" t="s">
        <v>1046</v>
      </c>
      <c r="E1779" t="s">
        <v>1047</v>
      </c>
      <c r="F1779" t="s">
        <v>1108</v>
      </c>
      <c r="G1779" t="s">
        <v>1109</v>
      </c>
      <c r="H1779" t="s">
        <v>7</v>
      </c>
      <c r="I1779" t="s">
        <v>41</v>
      </c>
      <c r="J1779" t="s">
        <v>90</v>
      </c>
      <c r="K1779" t="s">
        <v>91</v>
      </c>
      <c r="L1779" t="s">
        <v>44</v>
      </c>
      <c r="M1779" s="5">
        <v>2500</v>
      </c>
      <c r="N1779" s="5">
        <v>0</v>
      </c>
      <c r="O1779" s="5">
        <f t="shared" si="108"/>
        <v>2500</v>
      </c>
      <c r="P1779" s="5">
        <v>0</v>
      </c>
      <c r="Q1779" s="5">
        <f t="shared" si="109"/>
        <v>2500</v>
      </c>
      <c r="R1779" s="5">
        <v>0</v>
      </c>
      <c r="S1779" s="5">
        <v>2184.42</v>
      </c>
      <c r="T1779" s="5">
        <v>2044.64</v>
      </c>
      <c r="U1779" s="5">
        <f t="shared" si="110"/>
        <v>315.57999999999993</v>
      </c>
      <c r="V1779" s="5">
        <f t="shared" si="111"/>
        <v>455.3599999999999</v>
      </c>
      <c r="W1779" s="5">
        <v>315.58</v>
      </c>
      <c r="X1779" t="s">
        <v>1153</v>
      </c>
    </row>
    <row r="1780" spans="1:24" x14ac:dyDescent="0.2">
      <c r="A1780" t="s">
        <v>0</v>
      </c>
      <c r="B1780" t="s">
        <v>1</v>
      </c>
      <c r="C1780" t="s">
        <v>2</v>
      </c>
      <c r="D1780" t="s">
        <v>1046</v>
      </c>
      <c r="E1780" t="s">
        <v>1047</v>
      </c>
      <c r="F1780" t="s">
        <v>1108</v>
      </c>
      <c r="G1780" t="s">
        <v>1109</v>
      </c>
      <c r="H1780" t="s">
        <v>7</v>
      </c>
      <c r="I1780" t="s">
        <v>41</v>
      </c>
      <c r="J1780" t="s">
        <v>90</v>
      </c>
      <c r="K1780" t="s">
        <v>93</v>
      </c>
      <c r="L1780" t="s">
        <v>44</v>
      </c>
      <c r="M1780" s="5">
        <v>20</v>
      </c>
      <c r="N1780" s="5">
        <v>0</v>
      </c>
      <c r="O1780" s="5">
        <f t="shared" si="108"/>
        <v>20</v>
      </c>
      <c r="P1780" s="5">
        <v>0</v>
      </c>
      <c r="Q1780" s="5">
        <f t="shared" si="109"/>
        <v>20</v>
      </c>
      <c r="R1780" s="5">
        <v>0</v>
      </c>
      <c r="S1780" s="5">
        <v>1.98</v>
      </c>
      <c r="T1780" s="5">
        <v>1.97</v>
      </c>
      <c r="U1780" s="5">
        <f t="shared" si="110"/>
        <v>18.02</v>
      </c>
      <c r="V1780" s="5">
        <f t="shared" si="111"/>
        <v>18.03</v>
      </c>
      <c r="W1780" s="5">
        <v>18.02</v>
      </c>
      <c r="X1780" t="s">
        <v>1154</v>
      </c>
    </row>
    <row r="1781" spans="1:24" x14ac:dyDescent="0.2">
      <c r="A1781" t="s">
        <v>117</v>
      </c>
      <c r="B1781" t="s">
        <v>118</v>
      </c>
      <c r="C1781" t="s">
        <v>2</v>
      </c>
      <c r="D1781" t="s">
        <v>1046</v>
      </c>
      <c r="E1781" t="s">
        <v>1047</v>
      </c>
      <c r="F1781" t="s">
        <v>1108</v>
      </c>
      <c r="G1781" t="s">
        <v>1109</v>
      </c>
      <c r="H1781" t="s">
        <v>1155</v>
      </c>
      <c r="I1781" t="s">
        <v>1156</v>
      </c>
      <c r="J1781" t="s">
        <v>97</v>
      </c>
      <c r="K1781" t="s">
        <v>98</v>
      </c>
      <c r="L1781" t="s">
        <v>11</v>
      </c>
      <c r="M1781" s="5">
        <v>1543</v>
      </c>
      <c r="N1781" s="5">
        <v>4419</v>
      </c>
      <c r="O1781" s="5">
        <f t="shared" si="108"/>
        <v>5962</v>
      </c>
      <c r="P1781" s="5">
        <v>0</v>
      </c>
      <c r="Q1781" s="5">
        <f t="shared" si="109"/>
        <v>5962</v>
      </c>
      <c r="R1781" s="5">
        <v>5061.9399999999996</v>
      </c>
      <c r="S1781" s="5">
        <v>900.06</v>
      </c>
      <c r="T1781" s="5">
        <v>900.06</v>
      </c>
      <c r="U1781" s="5">
        <f t="shared" si="110"/>
        <v>5061.9400000000005</v>
      </c>
      <c r="V1781" s="5">
        <f t="shared" si="111"/>
        <v>5061.9400000000005</v>
      </c>
      <c r="W1781" s="5">
        <v>0</v>
      </c>
      <c r="X1781" t="s">
        <v>1157</v>
      </c>
    </row>
    <row r="1782" spans="1:24" x14ac:dyDescent="0.2">
      <c r="A1782" t="s">
        <v>117</v>
      </c>
      <c r="B1782" t="s">
        <v>118</v>
      </c>
      <c r="C1782" t="s">
        <v>2</v>
      </c>
      <c r="D1782" t="s">
        <v>1046</v>
      </c>
      <c r="E1782" t="s">
        <v>1047</v>
      </c>
      <c r="F1782" t="s">
        <v>1108</v>
      </c>
      <c r="G1782" t="s">
        <v>1109</v>
      </c>
      <c r="H1782" t="s">
        <v>1155</v>
      </c>
      <c r="I1782" t="s">
        <v>1156</v>
      </c>
      <c r="J1782" t="s">
        <v>97</v>
      </c>
      <c r="K1782" t="s">
        <v>100</v>
      </c>
      <c r="L1782" t="s">
        <v>11</v>
      </c>
      <c r="M1782" s="5">
        <v>405.82</v>
      </c>
      <c r="N1782" s="5">
        <v>1400</v>
      </c>
      <c r="O1782" s="5">
        <f t="shared" si="108"/>
        <v>1805.82</v>
      </c>
      <c r="P1782" s="5">
        <v>0</v>
      </c>
      <c r="Q1782" s="5">
        <f t="shared" si="109"/>
        <v>1805.82</v>
      </c>
      <c r="R1782" s="5">
        <v>899.02</v>
      </c>
      <c r="S1782" s="5">
        <v>703.52</v>
      </c>
      <c r="T1782" s="5">
        <v>700.98</v>
      </c>
      <c r="U1782" s="5">
        <f t="shared" si="110"/>
        <v>1102.3</v>
      </c>
      <c r="V1782" s="5">
        <f t="shared" si="111"/>
        <v>1104.8399999999999</v>
      </c>
      <c r="W1782" s="5">
        <v>203.28</v>
      </c>
      <c r="X1782" t="s">
        <v>1158</v>
      </c>
    </row>
    <row r="1783" spans="1:24" x14ac:dyDescent="0.2">
      <c r="A1783" t="s">
        <v>117</v>
      </c>
      <c r="B1783" t="s">
        <v>118</v>
      </c>
      <c r="C1783" t="s">
        <v>2</v>
      </c>
      <c r="D1783" t="s">
        <v>1046</v>
      </c>
      <c r="E1783" t="s">
        <v>1047</v>
      </c>
      <c r="F1783" t="s">
        <v>1108</v>
      </c>
      <c r="G1783" t="s">
        <v>1109</v>
      </c>
      <c r="H1783" t="s">
        <v>1155</v>
      </c>
      <c r="I1783" t="s">
        <v>1156</v>
      </c>
      <c r="J1783" t="s">
        <v>97</v>
      </c>
      <c r="K1783" t="s">
        <v>102</v>
      </c>
      <c r="L1783" t="s">
        <v>11</v>
      </c>
      <c r="M1783" s="5">
        <v>0</v>
      </c>
      <c r="N1783" s="5">
        <v>2630.63</v>
      </c>
      <c r="O1783" s="5">
        <f t="shared" si="108"/>
        <v>2630.63</v>
      </c>
      <c r="P1783" s="5">
        <v>0</v>
      </c>
      <c r="Q1783" s="5">
        <f t="shared" si="109"/>
        <v>2630.63</v>
      </c>
      <c r="R1783" s="5">
        <v>0</v>
      </c>
      <c r="S1783" s="5">
        <v>0</v>
      </c>
      <c r="T1783" s="5">
        <v>0</v>
      </c>
      <c r="U1783" s="5">
        <f t="shared" si="110"/>
        <v>2630.63</v>
      </c>
      <c r="V1783" s="5">
        <f t="shared" si="111"/>
        <v>2630.63</v>
      </c>
      <c r="W1783" s="5">
        <v>2630.63</v>
      </c>
      <c r="X1783" t="s">
        <v>1159</v>
      </c>
    </row>
    <row r="1784" spans="1:24" x14ac:dyDescent="0.2">
      <c r="A1784" t="s">
        <v>117</v>
      </c>
      <c r="B1784" t="s">
        <v>118</v>
      </c>
      <c r="C1784" t="s">
        <v>2</v>
      </c>
      <c r="D1784" t="s">
        <v>1046</v>
      </c>
      <c r="E1784" t="s">
        <v>1047</v>
      </c>
      <c r="F1784" t="s">
        <v>1108</v>
      </c>
      <c r="G1784" t="s">
        <v>1109</v>
      </c>
      <c r="H1784" t="s">
        <v>1155</v>
      </c>
      <c r="I1784" t="s">
        <v>1156</v>
      </c>
      <c r="J1784" t="s">
        <v>97</v>
      </c>
      <c r="K1784" t="s">
        <v>104</v>
      </c>
      <c r="L1784" t="s">
        <v>11</v>
      </c>
      <c r="M1784" s="5">
        <v>18516</v>
      </c>
      <c r="N1784" s="5">
        <v>53028</v>
      </c>
      <c r="O1784" s="5">
        <f t="shared" si="108"/>
        <v>71544</v>
      </c>
      <c r="P1784" s="5">
        <v>0</v>
      </c>
      <c r="Q1784" s="5">
        <f t="shared" si="109"/>
        <v>71544</v>
      </c>
      <c r="R1784" s="5">
        <v>26724</v>
      </c>
      <c r="S1784" s="5">
        <v>44820</v>
      </c>
      <c r="T1784" s="5">
        <v>44820</v>
      </c>
      <c r="U1784" s="5">
        <f t="shared" si="110"/>
        <v>26724</v>
      </c>
      <c r="V1784" s="5">
        <f t="shared" si="111"/>
        <v>26724</v>
      </c>
      <c r="W1784" s="5">
        <v>0</v>
      </c>
      <c r="X1784" t="s">
        <v>1160</v>
      </c>
    </row>
    <row r="1785" spans="1:24" x14ac:dyDescent="0.2">
      <c r="A1785" t="s">
        <v>117</v>
      </c>
      <c r="B1785" t="s">
        <v>118</v>
      </c>
      <c r="C1785" t="s">
        <v>2</v>
      </c>
      <c r="D1785" t="s">
        <v>1046</v>
      </c>
      <c r="E1785" t="s">
        <v>1047</v>
      </c>
      <c r="F1785" t="s">
        <v>1108</v>
      </c>
      <c r="G1785" t="s">
        <v>1109</v>
      </c>
      <c r="H1785" t="s">
        <v>1155</v>
      </c>
      <c r="I1785" t="s">
        <v>1156</v>
      </c>
      <c r="J1785" t="s">
        <v>97</v>
      </c>
      <c r="K1785" t="s">
        <v>106</v>
      </c>
      <c r="L1785" t="s">
        <v>11</v>
      </c>
      <c r="M1785" s="5">
        <v>2342.27</v>
      </c>
      <c r="N1785" s="5">
        <v>6708.04</v>
      </c>
      <c r="O1785" s="5">
        <f t="shared" si="108"/>
        <v>9050.31</v>
      </c>
      <c r="P1785" s="5">
        <v>75.39</v>
      </c>
      <c r="Q1785" s="5">
        <f t="shared" si="109"/>
        <v>9125.6999999999989</v>
      </c>
      <c r="R1785" s="5">
        <v>3380.6</v>
      </c>
      <c r="S1785" s="5">
        <v>5669.71</v>
      </c>
      <c r="T1785" s="5">
        <v>5669.71</v>
      </c>
      <c r="U1785" s="5">
        <f t="shared" si="110"/>
        <v>3380.5999999999995</v>
      </c>
      <c r="V1785" s="5">
        <f t="shared" si="111"/>
        <v>3380.5999999999995</v>
      </c>
      <c r="W1785" s="5">
        <v>75.39</v>
      </c>
      <c r="X1785" t="s">
        <v>1161</v>
      </c>
    </row>
    <row r="1786" spans="1:24" x14ac:dyDescent="0.2">
      <c r="A1786" t="s">
        <v>117</v>
      </c>
      <c r="B1786" t="s">
        <v>118</v>
      </c>
      <c r="C1786" t="s">
        <v>2</v>
      </c>
      <c r="D1786" t="s">
        <v>1046</v>
      </c>
      <c r="E1786" t="s">
        <v>1047</v>
      </c>
      <c r="F1786" t="s">
        <v>1108</v>
      </c>
      <c r="G1786" t="s">
        <v>1109</v>
      </c>
      <c r="H1786" t="s">
        <v>1155</v>
      </c>
      <c r="I1786" t="s">
        <v>1156</v>
      </c>
      <c r="J1786" t="s">
        <v>97</v>
      </c>
      <c r="K1786" t="s">
        <v>108</v>
      </c>
      <c r="L1786" t="s">
        <v>11</v>
      </c>
      <c r="M1786" s="5">
        <v>1543</v>
      </c>
      <c r="N1786" s="5">
        <v>4419</v>
      </c>
      <c r="O1786" s="5">
        <f t="shared" si="108"/>
        <v>5962</v>
      </c>
      <c r="P1786" s="5">
        <v>0</v>
      </c>
      <c r="Q1786" s="5">
        <f t="shared" si="109"/>
        <v>5962</v>
      </c>
      <c r="R1786" s="5">
        <v>3899.42</v>
      </c>
      <c r="S1786" s="5">
        <v>2062.58</v>
      </c>
      <c r="T1786" s="5">
        <v>2062.58</v>
      </c>
      <c r="U1786" s="5">
        <f t="shared" si="110"/>
        <v>3899.42</v>
      </c>
      <c r="V1786" s="5">
        <f t="shared" si="111"/>
        <v>3899.42</v>
      </c>
      <c r="W1786" s="5">
        <v>0</v>
      </c>
      <c r="X1786" t="s">
        <v>1162</v>
      </c>
    </row>
    <row r="1787" spans="1:24" x14ac:dyDescent="0.2">
      <c r="A1787" t="s">
        <v>117</v>
      </c>
      <c r="B1787" t="s">
        <v>118</v>
      </c>
      <c r="C1787" t="s">
        <v>2</v>
      </c>
      <c r="D1787" t="s">
        <v>1046</v>
      </c>
      <c r="E1787" t="s">
        <v>1047</v>
      </c>
      <c r="F1787" t="s">
        <v>1108</v>
      </c>
      <c r="G1787" t="s">
        <v>1109</v>
      </c>
      <c r="H1787" t="s">
        <v>1155</v>
      </c>
      <c r="I1787" t="s">
        <v>1156</v>
      </c>
      <c r="J1787" t="s">
        <v>97</v>
      </c>
      <c r="K1787" t="s">
        <v>1163</v>
      </c>
      <c r="L1787" t="s">
        <v>11</v>
      </c>
      <c r="M1787" s="5">
        <v>0</v>
      </c>
      <c r="N1787" s="5">
        <v>7307.48</v>
      </c>
      <c r="O1787" s="5">
        <f t="shared" si="108"/>
        <v>7307.48</v>
      </c>
      <c r="P1787" s="5">
        <v>0</v>
      </c>
      <c r="Q1787" s="5">
        <f t="shared" si="109"/>
        <v>7307.48</v>
      </c>
      <c r="R1787" s="5">
        <v>0</v>
      </c>
      <c r="S1787" s="5">
        <v>1465.85</v>
      </c>
      <c r="T1787" s="5">
        <v>0</v>
      </c>
      <c r="U1787" s="5">
        <f t="shared" si="110"/>
        <v>5841.6299999999992</v>
      </c>
      <c r="V1787" s="5">
        <f t="shared" si="111"/>
        <v>7307.48</v>
      </c>
      <c r="W1787" s="5">
        <v>5841.63</v>
      </c>
      <c r="X1787" t="s">
        <v>1164</v>
      </c>
    </row>
    <row r="1788" spans="1:24" x14ac:dyDescent="0.2">
      <c r="A1788" t="s">
        <v>117</v>
      </c>
      <c r="B1788" t="s">
        <v>118</v>
      </c>
      <c r="C1788" t="s">
        <v>2</v>
      </c>
      <c r="D1788" t="s">
        <v>1046</v>
      </c>
      <c r="E1788" t="s">
        <v>1047</v>
      </c>
      <c r="F1788" t="s">
        <v>1108</v>
      </c>
      <c r="G1788" t="s">
        <v>1109</v>
      </c>
      <c r="H1788" t="s">
        <v>1155</v>
      </c>
      <c r="I1788" t="s">
        <v>1165</v>
      </c>
      <c r="J1788" t="s">
        <v>97</v>
      </c>
      <c r="K1788" t="s">
        <v>98</v>
      </c>
      <c r="L1788" t="s">
        <v>11</v>
      </c>
      <c r="M1788" s="5">
        <v>0</v>
      </c>
      <c r="N1788" s="5">
        <v>817</v>
      </c>
      <c r="O1788" s="5">
        <f t="shared" si="108"/>
        <v>817</v>
      </c>
      <c r="P1788" s="5">
        <v>0</v>
      </c>
      <c r="Q1788" s="5">
        <f t="shared" si="109"/>
        <v>817</v>
      </c>
      <c r="R1788" s="5">
        <v>272.36</v>
      </c>
      <c r="S1788" s="5">
        <v>544.64</v>
      </c>
      <c r="T1788" s="5">
        <v>544.64</v>
      </c>
      <c r="U1788" s="5">
        <f t="shared" si="110"/>
        <v>272.36</v>
      </c>
      <c r="V1788" s="5">
        <f t="shared" si="111"/>
        <v>272.36</v>
      </c>
      <c r="W1788" s="5">
        <v>0</v>
      </c>
      <c r="X1788" t="s">
        <v>1157</v>
      </c>
    </row>
    <row r="1789" spans="1:24" x14ac:dyDescent="0.2">
      <c r="A1789" t="s">
        <v>117</v>
      </c>
      <c r="B1789" t="s">
        <v>118</v>
      </c>
      <c r="C1789" t="s">
        <v>2</v>
      </c>
      <c r="D1789" t="s">
        <v>1046</v>
      </c>
      <c r="E1789" t="s">
        <v>1047</v>
      </c>
      <c r="F1789" t="s">
        <v>1108</v>
      </c>
      <c r="G1789" t="s">
        <v>1109</v>
      </c>
      <c r="H1789" t="s">
        <v>1155</v>
      </c>
      <c r="I1789" t="s">
        <v>1165</v>
      </c>
      <c r="J1789" t="s">
        <v>97</v>
      </c>
      <c r="K1789" t="s">
        <v>100</v>
      </c>
      <c r="L1789" t="s">
        <v>11</v>
      </c>
      <c r="M1789" s="5">
        <v>0</v>
      </c>
      <c r="N1789" s="5">
        <v>420</v>
      </c>
      <c r="O1789" s="5">
        <f t="shared" si="108"/>
        <v>420</v>
      </c>
      <c r="P1789" s="5">
        <v>0</v>
      </c>
      <c r="Q1789" s="5">
        <f t="shared" si="109"/>
        <v>420</v>
      </c>
      <c r="R1789" s="5">
        <v>130.82</v>
      </c>
      <c r="S1789" s="5">
        <v>269.18</v>
      </c>
      <c r="T1789" s="5">
        <v>269.18</v>
      </c>
      <c r="U1789" s="5">
        <f t="shared" si="110"/>
        <v>150.82</v>
      </c>
      <c r="V1789" s="5">
        <f t="shared" si="111"/>
        <v>150.82</v>
      </c>
      <c r="W1789" s="5">
        <v>20</v>
      </c>
      <c r="X1789" t="s">
        <v>1158</v>
      </c>
    </row>
    <row r="1790" spans="1:24" x14ac:dyDescent="0.2">
      <c r="A1790" t="s">
        <v>117</v>
      </c>
      <c r="B1790" t="s">
        <v>118</v>
      </c>
      <c r="C1790" t="s">
        <v>2</v>
      </c>
      <c r="D1790" t="s">
        <v>1046</v>
      </c>
      <c r="E1790" t="s">
        <v>1047</v>
      </c>
      <c r="F1790" t="s">
        <v>1108</v>
      </c>
      <c r="G1790" t="s">
        <v>1109</v>
      </c>
      <c r="H1790" t="s">
        <v>1155</v>
      </c>
      <c r="I1790" t="s">
        <v>1165</v>
      </c>
      <c r="J1790" t="s">
        <v>97</v>
      </c>
      <c r="K1790" t="s">
        <v>104</v>
      </c>
      <c r="L1790" t="s">
        <v>11</v>
      </c>
      <c r="M1790" s="5">
        <v>0</v>
      </c>
      <c r="N1790" s="5">
        <v>9804</v>
      </c>
      <c r="O1790" s="5">
        <f t="shared" si="108"/>
        <v>9804</v>
      </c>
      <c r="P1790" s="5">
        <v>0</v>
      </c>
      <c r="Q1790" s="5">
        <f t="shared" si="109"/>
        <v>9804</v>
      </c>
      <c r="R1790" s="5">
        <v>3268</v>
      </c>
      <c r="S1790" s="5">
        <v>6536</v>
      </c>
      <c r="T1790" s="5">
        <v>6536</v>
      </c>
      <c r="U1790" s="5">
        <f t="shared" si="110"/>
        <v>3268</v>
      </c>
      <c r="V1790" s="5">
        <f t="shared" si="111"/>
        <v>3268</v>
      </c>
      <c r="W1790" s="5">
        <v>0</v>
      </c>
      <c r="X1790" t="s">
        <v>1160</v>
      </c>
    </row>
    <row r="1791" spans="1:24" x14ac:dyDescent="0.2">
      <c r="A1791" t="s">
        <v>117</v>
      </c>
      <c r="B1791" t="s">
        <v>118</v>
      </c>
      <c r="C1791" t="s">
        <v>2</v>
      </c>
      <c r="D1791" t="s">
        <v>1046</v>
      </c>
      <c r="E1791" t="s">
        <v>1047</v>
      </c>
      <c r="F1791" t="s">
        <v>1108</v>
      </c>
      <c r="G1791" t="s">
        <v>1109</v>
      </c>
      <c r="H1791" t="s">
        <v>1155</v>
      </c>
      <c r="I1791" t="s">
        <v>1165</v>
      </c>
      <c r="J1791" t="s">
        <v>97</v>
      </c>
      <c r="K1791" t="s">
        <v>106</v>
      </c>
      <c r="L1791" t="s">
        <v>11</v>
      </c>
      <c r="M1791" s="5">
        <v>0</v>
      </c>
      <c r="N1791" s="5">
        <v>1240.21</v>
      </c>
      <c r="O1791" s="5">
        <f t="shared" si="108"/>
        <v>1240.21</v>
      </c>
      <c r="P1791" s="5">
        <v>10.33</v>
      </c>
      <c r="Q1791" s="5">
        <f t="shared" si="109"/>
        <v>1250.54</v>
      </c>
      <c r="R1791" s="5">
        <v>413.41</v>
      </c>
      <c r="S1791" s="5">
        <v>826.8</v>
      </c>
      <c r="T1791" s="5">
        <v>826.8</v>
      </c>
      <c r="U1791" s="5">
        <f t="shared" si="110"/>
        <v>413.41000000000008</v>
      </c>
      <c r="V1791" s="5">
        <f t="shared" si="111"/>
        <v>413.41000000000008</v>
      </c>
      <c r="W1791" s="5">
        <v>10.33</v>
      </c>
      <c r="X1791" t="s">
        <v>1161</v>
      </c>
    </row>
    <row r="1792" spans="1:24" x14ac:dyDescent="0.2">
      <c r="A1792" t="s">
        <v>117</v>
      </c>
      <c r="B1792" t="s">
        <v>118</v>
      </c>
      <c r="C1792" t="s">
        <v>2</v>
      </c>
      <c r="D1792" t="s">
        <v>1046</v>
      </c>
      <c r="E1792" t="s">
        <v>1047</v>
      </c>
      <c r="F1792" t="s">
        <v>1108</v>
      </c>
      <c r="G1792" t="s">
        <v>1109</v>
      </c>
      <c r="H1792" t="s">
        <v>1155</v>
      </c>
      <c r="I1792" t="s">
        <v>1165</v>
      </c>
      <c r="J1792" t="s">
        <v>97</v>
      </c>
      <c r="K1792" t="s">
        <v>108</v>
      </c>
      <c r="L1792" t="s">
        <v>11</v>
      </c>
      <c r="M1792" s="5">
        <v>0</v>
      </c>
      <c r="N1792" s="5">
        <v>817</v>
      </c>
      <c r="O1792" s="5">
        <f t="shared" si="108"/>
        <v>817</v>
      </c>
      <c r="P1792" s="5">
        <v>0</v>
      </c>
      <c r="Q1792" s="5">
        <f t="shared" si="109"/>
        <v>817</v>
      </c>
      <c r="R1792" s="5">
        <v>649.12</v>
      </c>
      <c r="S1792" s="5">
        <v>167.88</v>
      </c>
      <c r="T1792" s="5">
        <v>167.88</v>
      </c>
      <c r="U1792" s="5">
        <f t="shared" si="110"/>
        <v>649.12</v>
      </c>
      <c r="V1792" s="5">
        <f t="shared" si="111"/>
        <v>649.12</v>
      </c>
      <c r="W1792" s="5">
        <v>0</v>
      </c>
      <c r="X1792" t="s">
        <v>1162</v>
      </c>
    </row>
    <row r="1793" spans="1:24" x14ac:dyDescent="0.2">
      <c r="A1793" t="s">
        <v>117</v>
      </c>
      <c r="B1793" t="s">
        <v>118</v>
      </c>
      <c r="C1793" t="s">
        <v>2</v>
      </c>
      <c r="D1793" t="s">
        <v>1046</v>
      </c>
      <c r="E1793" t="s">
        <v>1047</v>
      </c>
      <c r="F1793" t="s">
        <v>1108</v>
      </c>
      <c r="G1793" t="s">
        <v>1109</v>
      </c>
      <c r="H1793" t="s">
        <v>1155</v>
      </c>
      <c r="I1793" t="s">
        <v>1156</v>
      </c>
      <c r="J1793" t="s">
        <v>121</v>
      </c>
      <c r="K1793" t="s">
        <v>149</v>
      </c>
      <c r="L1793" t="s">
        <v>44</v>
      </c>
      <c r="M1793" s="5">
        <v>0</v>
      </c>
      <c r="N1793" s="5">
        <v>5249.07</v>
      </c>
      <c r="O1793" s="5">
        <f t="shared" si="108"/>
        <v>5249.07</v>
      </c>
      <c r="P1793" s="5">
        <v>0</v>
      </c>
      <c r="Q1793" s="5">
        <f t="shared" si="109"/>
        <v>5249.07</v>
      </c>
      <c r="R1793" s="5">
        <v>0</v>
      </c>
      <c r="S1793" s="5">
        <v>0</v>
      </c>
      <c r="T1793" s="5">
        <v>0</v>
      </c>
      <c r="U1793" s="5">
        <f t="shared" si="110"/>
        <v>5249.07</v>
      </c>
      <c r="V1793" s="5">
        <f t="shared" si="111"/>
        <v>5249.07</v>
      </c>
      <c r="W1793" s="5">
        <v>5249.07</v>
      </c>
      <c r="X1793" t="s">
        <v>1166</v>
      </c>
    </row>
    <row r="1794" spans="1:24" x14ac:dyDescent="0.2">
      <c r="A1794" t="s">
        <v>117</v>
      </c>
      <c r="B1794" t="s">
        <v>118</v>
      </c>
      <c r="C1794" t="s">
        <v>2</v>
      </c>
      <c r="D1794" t="s">
        <v>1046</v>
      </c>
      <c r="E1794" t="s">
        <v>1047</v>
      </c>
      <c r="F1794" t="s">
        <v>1108</v>
      </c>
      <c r="G1794" t="s">
        <v>1109</v>
      </c>
      <c r="H1794" t="s">
        <v>1155</v>
      </c>
      <c r="I1794" t="s">
        <v>1156</v>
      </c>
      <c r="J1794" t="s">
        <v>121</v>
      </c>
      <c r="K1794" t="s">
        <v>137</v>
      </c>
      <c r="L1794" t="s">
        <v>44</v>
      </c>
      <c r="M1794" s="5">
        <v>170000</v>
      </c>
      <c r="N1794" s="5">
        <v>0</v>
      </c>
      <c r="O1794" s="5">
        <f t="shared" si="108"/>
        <v>170000</v>
      </c>
      <c r="P1794" s="5">
        <v>0</v>
      </c>
      <c r="Q1794" s="5">
        <f t="shared" si="109"/>
        <v>170000</v>
      </c>
      <c r="R1794" s="5">
        <v>0</v>
      </c>
      <c r="S1794" s="5">
        <v>152507.56</v>
      </c>
      <c r="T1794" s="5">
        <v>151638.51</v>
      </c>
      <c r="U1794" s="5">
        <f t="shared" si="110"/>
        <v>17492.440000000002</v>
      </c>
      <c r="V1794" s="5">
        <f t="shared" si="111"/>
        <v>18361.489999999991</v>
      </c>
      <c r="W1794" s="5">
        <v>17492.439999999999</v>
      </c>
      <c r="X1794" t="s">
        <v>1167</v>
      </c>
    </row>
    <row r="1795" spans="1:24" x14ac:dyDescent="0.2">
      <c r="A1795" t="s">
        <v>117</v>
      </c>
      <c r="B1795" t="s">
        <v>118</v>
      </c>
      <c r="C1795" t="s">
        <v>2</v>
      </c>
      <c r="D1795" t="s">
        <v>1046</v>
      </c>
      <c r="E1795" t="s">
        <v>1047</v>
      </c>
      <c r="F1795" t="s">
        <v>1108</v>
      </c>
      <c r="G1795" t="s">
        <v>1109</v>
      </c>
      <c r="H1795" t="s">
        <v>1155</v>
      </c>
      <c r="I1795" t="s">
        <v>1156</v>
      </c>
      <c r="J1795" t="s">
        <v>121</v>
      </c>
      <c r="K1795" t="s">
        <v>465</v>
      </c>
      <c r="L1795" t="s">
        <v>44</v>
      </c>
      <c r="M1795" s="5">
        <v>40000</v>
      </c>
      <c r="N1795" s="5">
        <v>0</v>
      </c>
      <c r="O1795" s="5">
        <f t="shared" ref="O1795:O1858" si="112">+M1795+N1795</f>
        <v>40000</v>
      </c>
      <c r="P1795" s="5">
        <v>0</v>
      </c>
      <c r="Q1795" s="5">
        <f t="shared" ref="Q1795:Q1858" si="113">+O1795+P1795</f>
        <v>40000</v>
      </c>
      <c r="R1795" s="5">
        <v>0</v>
      </c>
      <c r="S1795" s="5">
        <v>39432.959999999999</v>
      </c>
      <c r="T1795" s="5">
        <v>39432.959999999999</v>
      </c>
      <c r="U1795" s="5">
        <f t="shared" ref="U1795:U1858" si="114">+O1795-S1795</f>
        <v>567.04000000000087</v>
      </c>
      <c r="V1795" s="5">
        <f t="shared" ref="V1795:V1858" si="115">+O1795-T1795</f>
        <v>567.04000000000087</v>
      </c>
      <c r="W1795" s="5">
        <v>567.04</v>
      </c>
      <c r="X1795" t="s">
        <v>1168</v>
      </c>
    </row>
    <row r="1796" spans="1:24" x14ac:dyDescent="0.2">
      <c r="A1796" t="s">
        <v>117</v>
      </c>
      <c r="B1796" t="s">
        <v>118</v>
      </c>
      <c r="C1796" t="s">
        <v>2</v>
      </c>
      <c r="D1796" t="s">
        <v>1046</v>
      </c>
      <c r="E1796" t="s">
        <v>1047</v>
      </c>
      <c r="F1796" t="s">
        <v>1108</v>
      </c>
      <c r="G1796" t="s">
        <v>1109</v>
      </c>
      <c r="H1796" t="s">
        <v>1155</v>
      </c>
      <c r="I1796" t="s">
        <v>1156</v>
      </c>
      <c r="J1796" t="s">
        <v>121</v>
      </c>
      <c r="K1796" t="s">
        <v>707</v>
      </c>
      <c r="L1796" t="s">
        <v>44</v>
      </c>
      <c r="M1796" s="5">
        <v>0</v>
      </c>
      <c r="N1796" s="5">
        <v>104255.09</v>
      </c>
      <c r="O1796" s="5">
        <f t="shared" si="112"/>
        <v>104255.09</v>
      </c>
      <c r="P1796" s="5">
        <v>0</v>
      </c>
      <c r="Q1796" s="5">
        <f t="shared" si="113"/>
        <v>104255.09</v>
      </c>
      <c r="R1796" s="5">
        <v>0</v>
      </c>
      <c r="S1796" s="5">
        <v>0</v>
      </c>
      <c r="T1796" s="5">
        <v>0</v>
      </c>
      <c r="U1796" s="5">
        <f t="shared" si="114"/>
        <v>104255.09</v>
      </c>
      <c r="V1796" s="5">
        <f t="shared" si="115"/>
        <v>104255.09</v>
      </c>
      <c r="W1796" s="5">
        <v>104255.09</v>
      </c>
      <c r="X1796" t="s">
        <v>1169</v>
      </c>
    </row>
    <row r="1797" spans="1:24" x14ac:dyDescent="0.2">
      <c r="A1797" t="s">
        <v>117</v>
      </c>
      <c r="B1797" t="s">
        <v>118</v>
      </c>
      <c r="C1797" t="s">
        <v>2</v>
      </c>
      <c r="D1797" t="s">
        <v>1046</v>
      </c>
      <c r="E1797" t="s">
        <v>1047</v>
      </c>
      <c r="F1797" t="s">
        <v>1108</v>
      </c>
      <c r="G1797" t="s">
        <v>1109</v>
      </c>
      <c r="H1797" t="s">
        <v>1155</v>
      </c>
      <c r="I1797" t="s">
        <v>1156</v>
      </c>
      <c r="J1797" t="s">
        <v>121</v>
      </c>
      <c r="K1797" t="s">
        <v>351</v>
      </c>
      <c r="L1797" t="s">
        <v>44</v>
      </c>
      <c r="M1797" s="5">
        <v>430000</v>
      </c>
      <c r="N1797" s="5">
        <v>-34749.07</v>
      </c>
      <c r="O1797" s="5">
        <f t="shared" si="112"/>
        <v>395250.93</v>
      </c>
      <c r="P1797" s="5">
        <v>-35000</v>
      </c>
      <c r="Q1797" s="5">
        <f t="shared" si="113"/>
        <v>360250.93</v>
      </c>
      <c r="R1797" s="5">
        <v>0</v>
      </c>
      <c r="S1797" s="5">
        <v>145058.9</v>
      </c>
      <c r="T1797" s="5">
        <v>39469.279999999999</v>
      </c>
      <c r="U1797" s="5">
        <f t="shared" si="114"/>
        <v>250192.03</v>
      </c>
      <c r="V1797" s="5">
        <f t="shared" si="115"/>
        <v>355781.65</v>
      </c>
      <c r="W1797" s="5">
        <v>215192.03</v>
      </c>
      <c r="X1797" t="s">
        <v>1170</v>
      </c>
    </row>
    <row r="1798" spans="1:24" x14ac:dyDescent="0.2">
      <c r="A1798" t="s">
        <v>117</v>
      </c>
      <c r="B1798" t="s">
        <v>118</v>
      </c>
      <c r="C1798" t="s">
        <v>2</v>
      </c>
      <c r="D1798" t="s">
        <v>1046</v>
      </c>
      <c r="E1798" t="s">
        <v>1047</v>
      </c>
      <c r="F1798" t="s">
        <v>1108</v>
      </c>
      <c r="G1798" t="s">
        <v>1109</v>
      </c>
      <c r="H1798" t="s">
        <v>1155</v>
      </c>
      <c r="I1798" t="s">
        <v>1156</v>
      </c>
      <c r="J1798" t="s">
        <v>121</v>
      </c>
      <c r="K1798" t="s">
        <v>128</v>
      </c>
      <c r="L1798" t="s">
        <v>44</v>
      </c>
      <c r="M1798" s="5">
        <v>250406.08</v>
      </c>
      <c r="N1798" s="5">
        <v>-19696.84</v>
      </c>
      <c r="O1798" s="5">
        <f t="shared" si="112"/>
        <v>230709.24</v>
      </c>
      <c r="P1798" s="5">
        <v>0</v>
      </c>
      <c r="Q1798" s="5">
        <f t="shared" si="113"/>
        <v>230709.24</v>
      </c>
      <c r="R1798" s="5">
        <v>1948.8</v>
      </c>
      <c r="S1798" s="5">
        <v>217270.96</v>
      </c>
      <c r="T1798" s="5">
        <v>161575.60999999999</v>
      </c>
      <c r="U1798" s="5">
        <f t="shared" si="114"/>
        <v>13438.279999999999</v>
      </c>
      <c r="V1798" s="5">
        <f t="shared" si="115"/>
        <v>69133.63</v>
      </c>
      <c r="W1798" s="5">
        <v>11489.48</v>
      </c>
      <c r="X1798" t="s">
        <v>1171</v>
      </c>
    </row>
    <row r="1799" spans="1:24" x14ac:dyDescent="0.2">
      <c r="A1799" t="s">
        <v>117</v>
      </c>
      <c r="B1799" t="s">
        <v>118</v>
      </c>
      <c r="C1799" t="s">
        <v>2</v>
      </c>
      <c r="D1799" t="s">
        <v>1046</v>
      </c>
      <c r="E1799" t="s">
        <v>1047</v>
      </c>
      <c r="F1799" t="s">
        <v>1108</v>
      </c>
      <c r="G1799" t="s">
        <v>1109</v>
      </c>
      <c r="H1799" t="s">
        <v>1155</v>
      </c>
      <c r="I1799" t="s">
        <v>1156</v>
      </c>
      <c r="J1799" t="s">
        <v>121</v>
      </c>
      <c r="K1799" t="s">
        <v>145</v>
      </c>
      <c r="L1799" t="s">
        <v>44</v>
      </c>
      <c r="M1799" s="5">
        <v>40000</v>
      </c>
      <c r="N1799" s="5">
        <v>-40000</v>
      </c>
      <c r="O1799" s="5">
        <f t="shared" si="112"/>
        <v>0</v>
      </c>
      <c r="P1799" s="5">
        <v>0</v>
      </c>
      <c r="Q1799" s="5">
        <f t="shared" si="113"/>
        <v>0</v>
      </c>
      <c r="R1799" s="5">
        <v>0</v>
      </c>
      <c r="S1799" s="5">
        <v>0</v>
      </c>
      <c r="T1799" s="5">
        <v>0</v>
      </c>
      <c r="U1799" s="5">
        <f t="shared" si="114"/>
        <v>0</v>
      </c>
      <c r="V1799" s="5">
        <f t="shared" si="115"/>
        <v>0</v>
      </c>
      <c r="W1799" s="5">
        <v>0</v>
      </c>
      <c r="X1799" t="s">
        <v>1172</v>
      </c>
    </row>
    <row r="1800" spans="1:24" x14ac:dyDescent="0.2">
      <c r="A1800" t="s">
        <v>117</v>
      </c>
      <c r="B1800" t="s">
        <v>118</v>
      </c>
      <c r="C1800" t="s">
        <v>2</v>
      </c>
      <c r="D1800" t="s">
        <v>1046</v>
      </c>
      <c r="E1800" t="s">
        <v>1047</v>
      </c>
      <c r="F1800" t="s">
        <v>1108</v>
      </c>
      <c r="G1800" t="s">
        <v>1109</v>
      </c>
      <c r="H1800" t="s">
        <v>1155</v>
      </c>
      <c r="I1800" t="s">
        <v>1156</v>
      </c>
      <c r="J1800" t="s">
        <v>121</v>
      </c>
      <c r="K1800" t="s">
        <v>155</v>
      </c>
      <c r="L1800" t="s">
        <v>44</v>
      </c>
      <c r="M1800" s="5">
        <v>0</v>
      </c>
      <c r="N1800" s="5">
        <v>38314.06</v>
      </c>
      <c r="O1800" s="5">
        <f t="shared" si="112"/>
        <v>38314.06</v>
      </c>
      <c r="P1800" s="5">
        <v>-8814.06</v>
      </c>
      <c r="Q1800" s="5">
        <f t="shared" si="113"/>
        <v>29500</v>
      </c>
      <c r="R1800" s="5">
        <v>0</v>
      </c>
      <c r="S1800" s="5">
        <v>0</v>
      </c>
      <c r="T1800" s="5">
        <v>0</v>
      </c>
      <c r="U1800" s="5">
        <f t="shared" si="114"/>
        <v>38314.06</v>
      </c>
      <c r="V1800" s="5">
        <f t="shared" si="115"/>
        <v>38314.06</v>
      </c>
      <c r="W1800" s="5">
        <v>29500</v>
      </c>
      <c r="X1800" t="s">
        <v>1173</v>
      </c>
    </row>
    <row r="1801" spans="1:24" x14ac:dyDescent="0.2">
      <c r="A1801" t="s">
        <v>117</v>
      </c>
      <c r="B1801" t="s">
        <v>118</v>
      </c>
      <c r="C1801" t="s">
        <v>2</v>
      </c>
      <c r="D1801" t="s">
        <v>1046</v>
      </c>
      <c r="E1801" t="s">
        <v>1047</v>
      </c>
      <c r="F1801" t="s">
        <v>1108</v>
      </c>
      <c r="G1801" t="s">
        <v>1109</v>
      </c>
      <c r="H1801" t="s">
        <v>1155</v>
      </c>
      <c r="I1801" t="s">
        <v>1174</v>
      </c>
      <c r="J1801" t="s">
        <v>121</v>
      </c>
      <c r="K1801" t="s">
        <v>652</v>
      </c>
      <c r="L1801" t="s">
        <v>44</v>
      </c>
      <c r="M1801" s="5">
        <v>78400</v>
      </c>
      <c r="N1801" s="5">
        <v>-1456</v>
      </c>
      <c r="O1801" s="5">
        <f t="shared" si="112"/>
        <v>76944</v>
      </c>
      <c r="P1801" s="5">
        <v>0</v>
      </c>
      <c r="Q1801" s="5">
        <f t="shared" si="113"/>
        <v>76944</v>
      </c>
      <c r="R1801" s="5">
        <v>0</v>
      </c>
      <c r="S1801" s="5">
        <v>76944</v>
      </c>
      <c r="T1801" s="5">
        <v>0</v>
      </c>
      <c r="U1801" s="5">
        <f t="shared" si="114"/>
        <v>0</v>
      </c>
      <c r="V1801" s="5">
        <f t="shared" si="115"/>
        <v>76944</v>
      </c>
      <c r="W1801" s="5">
        <v>0</v>
      </c>
      <c r="X1801" t="s">
        <v>1175</v>
      </c>
    </row>
    <row r="1802" spans="1:24" x14ac:dyDescent="0.2">
      <c r="A1802" t="s">
        <v>117</v>
      </c>
      <c r="B1802" t="s">
        <v>118</v>
      </c>
      <c r="C1802" t="s">
        <v>2</v>
      </c>
      <c r="D1802" t="s">
        <v>1046</v>
      </c>
      <c r="E1802" t="s">
        <v>1047</v>
      </c>
      <c r="F1802" t="s">
        <v>1108</v>
      </c>
      <c r="G1802" t="s">
        <v>1109</v>
      </c>
      <c r="H1802" t="s">
        <v>1155</v>
      </c>
      <c r="I1802" t="s">
        <v>1174</v>
      </c>
      <c r="J1802" t="s">
        <v>121</v>
      </c>
      <c r="K1802" t="s">
        <v>126</v>
      </c>
      <c r="L1802" t="s">
        <v>11</v>
      </c>
      <c r="M1802" s="5">
        <v>1165.06</v>
      </c>
      <c r="N1802" s="5">
        <v>0</v>
      </c>
      <c r="O1802" s="5">
        <f t="shared" si="112"/>
        <v>1165.06</v>
      </c>
      <c r="P1802" s="5">
        <v>0</v>
      </c>
      <c r="Q1802" s="5">
        <f t="shared" si="113"/>
        <v>1165.06</v>
      </c>
      <c r="R1802" s="5">
        <v>0</v>
      </c>
      <c r="S1802" s="5">
        <v>1165.06</v>
      </c>
      <c r="T1802" s="5">
        <v>0</v>
      </c>
      <c r="U1802" s="5">
        <f t="shared" si="114"/>
        <v>0</v>
      </c>
      <c r="V1802" s="5">
        <f t="shared" si="115"/>
        <v>1165.06</v>
      </c>
      <c r="W1802" s="5">
        <v>0</v>
      </c>
      <c r="X1802" t="s">
        <v>1176</v>
      </c>
    </row>
    <row r="1803" spans="1:24" x14ac:dyDescent="0.2">
      <c r="A1803" t="s">
        <v>117</v>
      </c>
      <c r="B1803" t="s">
        <v>118</v>
      </c>
      <c r="C1803" t="s">
        <v>2</v>
      </c>
      <c r="D1803" t="s">
        <v>1046</v>
      </c>
      <c r="E1803" t="s">
        <v>1047</v>
      </c>
      <c r="F1803" t="s">
        <v>1108</v>
      </c>
      <c r="G1803" t="s">
        <v>1109</v>
      </c>
      <c r="H1803" t="s">
        <v>1155</v>
      </c>
      <c r="I1803" t="s">
        <v>1174</v>
      </c>
      <c r="J1803" t="s">
        <v>121</v>
      </c>
      <c r="K1803" t="s">
        <v>126</v>
      </c>
      <c r="L1803" t="s">
        <v>44</v>
      </c>
      <c r="M1803" s="5">
        <v>295300</v>
      </c>
      <c r="N1803" s="5">
        <v>-67435.199999999997</v>
      </c>
      <c r="O1803" s="5">
        <f t="shared" si="112"/>
        <v>227864.8</v>
      </c>
      <c r="P1803" s="5">
        <v>-54530.31</v>
      </c>
      <c r="Q1803" s="5">
        <f t="shared" si="113"/>
        <v>173334.49</v>
      </c>
      <c r="R1803" s="5">
        <v>0</v>
      </c>
      <c r="S1803" s="5">
        <v>45271.519999999997</v>
      </c>
      <c r="T1803" s="5">
        <v>40397.760000000002</v>
      </c>
      <c r="U1803" s="5">
        <f t="shared" si="114"/>
        <v>182593.28</v>
      </c>
      <c r="V1803" s="5">
        <f t="shared" si="115"/>
        <v>187467.03999999998</v>
      </c>
      <c r="W1803" s="5">
        <v>128062.97</v>
      </c>
      <c r="X1803" t="s">
        <v>1176</v>
      </c>
    </row>
    <row r="1804" spans="1:24" x14ac:dyDescent="0.2">
      <c r="A1804" t="s">
        <v>117</v>
      </c>
      <c r="B1804" t="s">
        <v>118</v>
      </c>
      <c r="C1804" t="s">
        <v>2</v>
      </c>
      <c r="D1804" t="s">
        <v>1046</v>
      </c>
      <c r="E1804" t="s">
        <v>1047</v>
      </c>
      <c r="F1804" t="s">
        <v>1108</v>
      </c>
      <c r="G1804" t="s">
        <v>1109</v>
      </c>
      <c r="H1804" t="s">
        <v>1155</v>
      </c>
      <c r="I1804" t="s">
        <v>1174</v>
      </c>
      <c r="J1804" t="s">
        <v>121</v>
      </c>
      <c r="K1804" t="s">
        <v>128</v>
      </c>
      <c r="L1804" t="s">
        <v>44</v>
      </c>
      <c r="M1804" s="5">
        <v>0</v>
      </c>
      <c r="N1804" s="5">
        <v>48462.400000000001</v>
      </c>
      <c r="O1804" s="5">
        <f t="shared" si="112"/>
        <v>48462.400000000001</v>
      </c>
      <c r="P1804" s="5">
        <v>0</v>
      </c>
      <c r="Q1804" s="5">
        <f t="shared" si="113"/>
        <v>48462.400000000001</v>
      </c>
      <c r="R1804" s="5">
        <v>0</v>
      </c>
      <c r="S1804" s="5">
        <v>48462.400000000001</v>
      </c>
      <c r="T1804" s="5">
        <v>41549.760000000002</v>
      </c>
      <c r="U1804" s="5">
        <f t="shared" si="114"/>
        <v>0</v>
      </c>
      <c r="V1804" s="5">
        <f t="shared" si="115"/>
        <v>6912.6399999999994</v>
      </c>
      <c r="W1804" s="5">
        <v>0</v>
      </c>
      <c r="X1804" t="s">
        <v>1171</v>
      </c>
    </row>
    <row r="1805" spans="1:24" x14ac:dyDescent="0.2">
      <c r="A1805" t="s">
        <v>117</v>
      </c>
      <c r="B1805" t="s">
        <v>118</v>
      </c>
      <c r="C1805" t="s">
        <v>2</v>
      </c>
      <c r="D1805" t="s">
        <v>1046</v>
      </c>
      <c r="E1805" t="s">
        <v>1047</v>
      </c>
      <c r="F1805" t="s">
        <v>1108</v>
      </c>
      <c r="G1805" t="s">
        <v>1109</v>
      </c>
      <c r="H1805" t="s">
        <v>1155</v>
      </c>
      <c r="I1805" t="s">
        <v>1165</v>
      </c>
      <c r="J1805" t="s">
        <v>121</v>
      </c>
      <c r="K1805" t="s">
        <v>353</v>
      </c>
      <c r="L1805" t="s">
        <v>44</v>
      </c>
      <c r="M1805" s="5">
        <v>16000</v>
      </c>
      <c r="N1805" s="5">
        <v>0</v>
      </c>
      <c r="O1805" s="5">
        <f t="shared" si="112"/>
        <v>16000</v>
      </c>
      <c r="P1805" s="5">
        <v>0</v>
      </c>
      <c r="Q1805" s="5">
        <f t="shared" si="113"/>
        <v>16000</v>
      </c>
      <c r="R1805" s="5">
        <v>0</v>
      </c>
      <c r="S1805" s="5">
        <v>8000</v>
      </c>
      <c r="T1805" s="5">
        <v>3740.2</v>
      </c>
      <c r="U1805" s="5">
        <f t="shared" si="114"/>
        <v>8000</v>
      </c>
      <c r="V1805" s="5">
        <f t="shared" si="115"/>
        <v>12259.8</v>
      </c>
      <c r="W1805" s="5">
        <v>8000</v>
      </c>
      <c r="X1805" t="s">
        <v>1177</v>
      </c>
    </row>
    <row r="1806" spans="1:24" x14ac:dyDescent="0.2">
      <c r="A1806" t="s">
        <v>117</v>
      </c>
      <c r="B1806" t="s">
        <v>118</v>
      </c>
      <c r="C1806" t="s">
        <v>2</v>
      </c>
      <c r="D1806" t="s">
        <v>1046</v>
      </c>
      <c r="E1806" t="s">
        <v>1047</v>
      </c>
      <c r="F1806" t="s">
        <v>1108</v>
      </c>
      <c r="G1806" t="s">
        <v>1109</v>
      </c>
      <c r="H1806" t="s">
        <v>1155</v>
      </c>
      <c r="I1806" t="s">
        <v>1165</v>
      </c>
      <c r="J1806" t="s">
        <v>121</v>
      </c>
      <c r="K1806" t="s">
        <v>355</v>
      </c>
      <c r="L1806" t="s">
        <v>44</v>
      </c>
      <c r="M1806" s="5">
        <v>15000</v>
      </c>
      <c r="N1806" s="5">
        <v>0</v>
      </c>
      <c r="O1806" s="5">
        <f t="shared" si="112"/>
        <v>15000</v>
      </c>
      <c r="P1806" s="5">
        <v>0</v>
      </c>
      <c r="Q1806" s="5">
        <f t="shared" si="113"/>
        <v>15000</v>
      </c>
      <c r="R1806" s="5">
        <v>0</v>
      </c>
      <c r="S1806" s="5">
        <v>7000</v>
      </c>
      <c r="T1806" s="5">
        <v>3278.77</v>
      </c>
      <c r="U1806" s="5">
        <f t="shared" si="114"/>
        <v>8000</v>
      </c>
      <c r="V1806" s="5">
        <f t="shared" si="115"/>
        <v>11721.23</v>
      </c>
      <c r="W1806" s="5">
        <v>8000</v>
      </c>
      <c r="X1806" t="s">
        <v>1178</v>
      </c>
    </row>
    <row r="1807" spans="1:24" x14ac:dyDescent="0.2">
      <c r="A1807" t="s">
        <v>117</v>
      </c>
      <c r="B1807" t="s">
        <v>118</v>
      </c>
      <c r="C1807" t="s">
        <v>2</v>
      </c>
      <c r="D1807" t="s">
        <v>1046</v>
      </c>
      <c r="E1807" t="s">
        <v>1047</v>
      </c>
      <c r="F1807" t="s">
        <v>1108</v>
      </c>
      <c r="G1807" t="s">
        <v>1109</v>
      </c>
      <c r="H1807" t="s">
        <v>1155</v>
      </c>
      <c r="I1807" t="s">
        <v>1165</v>
      </c>
      <c r="J1807" t="s">
        <v>121</v>
      </c>
      <c r="K1807" t="s">
        <v>159</v>
      </c>
      <c r="L1807" t="s">
        <v>44</v>
      </c>
      <c r="M1807" s="5">
        <v>230000</v>
      </c>
      <c r="N1807" s="5">
        <v>1456</v>
      </c>
      <c r="O1807" s="5">
        <f t="shared" si="112"/>
        <v>231456</v>
      </c>
      <c r="P1807" s="5">
        <v>0</v>
      </c>
      <c r="Q1807" s="5">
        <f t="shared" si="113"/>
        <v>231456</v>
      </c>
      <c r="R1807" s="5">
        <v>0</v>
      </c>
      <c r="S1807" s="5">
        <v>213858.94</v>
      </c>
      <c r="T1807" s="5">
        <v>148839.31</v>
      </c>
      <c r="U1807" s="5">
        <f t="shared" si="114"/>
        <v>17597.059999999998</v>
      </c>
      <c r="V1807" s="5">
        <f t="shared" si="115"/>
        <v>82616.69</v>
      </c>
      <c r="W1807" s="5">
        <v>17597.060000000001</v>
      </c>
      <c r="X1807" t="s">
        <v>1179</v>
      </c>
    </row>
    <row r="1808" spans="1:24" x14ac:dyDescent="0.2">
      <c r="A1808" t="s">
        <v>117</v>
      </c>
      <c r="B1808" t="s">
        <v>118</v>
      </c>
      <c r="C1808" t="s">
        <v>2</v>
      </c>
      <c r="D1808" t="s">
        <v>1046</v>
      </c>
      <c r="E1808" t="s">
        <v>1047</v>
      </c>
      <c r="F1808" t="s">
        <v>1108</v>
      </c>
      <c r="G1808" t="s">
        <v>1109</v>
      </c>
      <c r="H1808" t="s">
        <v>1155</v>
      </c>
      <c r="I1808" t="s">
        <v>1165</v>
      </c>
      <c r="J1808" t="s">
        <v>121</v>
      </c>
      <c r="K1808" t="s">
        <v>126</v>
      </c>
      <c r="L1808" t="s">
        <v>11</v>
      </c>
      <c r="M1808" s="5">
        <v>28054</v>
      </c>
      <c r="N1808" s="5">
        <v>0</v>
      </c>
      <c r="O1808" s="5">
        <f t="shared" si="112"/>
        <v>28054</v>
      </c>
      <c r="P1808" s="5">
        <v>-4208.1000000000004</v>
      </c>
      <c r="Q1808" s="5">
        <f t="shared" si="113"/>
        <v>23845.9</v>
      </c>
      <c r="R1808" s="5">
        <v>0</v>
      </c>
      <c r="S1808" s="5">
        <v>23845.9</v>
      </c>
      <c r="T1808" s="5">
        <v>22443.200000000001</v>
      </c>
      <c r="U1808" s="5">
        <f t="shared" si="114"/>
        <v>4208.0999999999985</v>
      </c>
      <c r="V1808" s="5">
        <f t="shared" si="115"/>
        <v>5610.7999999999993</v>
      </c>
      <c r="W1808" s="5">
        <v>0</v>
      </c>
      <c r="X1808" t="s">
        <v>1176</v>
      </c>
    </row>
    <row r="1809" spans="1:24" x14ac:dyDescent="0.2">
      <c r="A1809" t="s">
        <v>117</v>
      </c>
      <c r="B1809" t="s">
        <v>118</v>
      </c>
      <c r="C1809" t="s">
        <v>2</v>
      </c>
      <c r="D1809" t="s">
        <v>1046</v>
      </c>
      <c r="E1809" t="s">
        <v>1047</v>
      </c>
      <c r="F1809" t="s">
        <v>1108</v>
      </c>
      <c r="G1809" t="s">
        <v>1109</v>
      </c>
      <c r="H1809" t="s">
        <v>1155</v>
      </c>
      <c r="I1809" t="s">
        <v>1165</v>
      </c>
      <c r="J1809" t="s">
        <v>121</v>
      </c>
      <c r="K1809" t="s">
        <v>126</v>
      </c>
      <c r="L1809" t="s">
        <v>44</v>
      </c>
      <c r="M1809" s="5">
        <v>0</v>
      </c>
      <c r="N1809" s="5">
        <v>1404.05</v>
      </c>
      <c r="O1809" s="5">
        <f t="shared" si="112"/>
        <v>1404.05</v>
      </c>
      <c r="P1809" s="5">
        <v>0</v>
      </c>
      <c r="Q1809" s="5">
        <f t="shared" si="113"/>
        <v>1404.05</v>
      </c>
      <c r="R1809" s="5">
        <v>0</v>
      </c>
      <c r="S1809" s="5">
        <v>1404.05</v>
      </c>
      <c r="T1809" s="5">
        <v>0</v>
      </c>
      <c r="U1809" s="5">
        <f t="shared" si="114"/>
        <v>0</v>
      </c>
      <c r="V1809" s="5">
        <f t="shared" si="115"/>
        <v>1404.05</v>
      </c>
      <c r="W1809" s="5">
        <v>0</v>
      </c>
      <c r="X1809" t="s">
        <v>1176</v>
      </c>
    </row>
    <row r="1810" spans="1:24" x14ac:dyDescent="0.2">
      <c r="A1810" t="s">
        <v>117</v>
      </c>
      <c r="B1810" t="s">
        <v>118</v>
      </c>
      <c r="C1810" t="s">
        <v>2</v>
      </c>
      <c r="D1810" t="s">
        <v>1046</v>
      </c>
      <c r="E1810" t="s">
        <v>1047</v>
      </c>
      <c r="F1810" t="s">
        <v>1108</v>
      </c>
      <c r="G1810" t="s">
        <v>1109</v>
      </c>
      <c r="H1810" t="s">
        <v>1155</v>
      </c>
      <c r="I1810" t="s">
        <v>1165</v>
      </c>
      <c r="J1810" t="s">
        <v>121</v>
      </c>
      <c r="K1810" t="s">
        <v>128</v>
      </c>
      <c r="L1810" t="s">
        <v>44</v>
      </c>
      <c r="M1810" s="5">
        <v>29639.56</v>
      </c>
      <c r="N1810" s="5">
        <v>-11724.04</v>
      </c>
      <c r="O1810" s="5">
        <f t="shared" si="112"/>
        <v>17915.52</v>
      </c>
      <c r="P1810" s="5">
        <v>0</v>
      </c>
      <c r="Q1810" s="5">
        <f t="shared" si="113"/>
        <v>17915.52</v>
      </c>
      <c r="R1810" s="5">
        <v>0</v>
      </c>
      <c r="S1810" s="5">
        <v>17915.52</v>
      </c>
      <c r="T1810" s="5">
        <v>11943.68</v>
      </c>
      <c r="U1810" s="5">
        <f t="shared" si="114"/>
        <v>0</v>
      </c>
      <c r="V1810" s="5">
        <f t="shared" si="115"/>
        <v>5971.84</v>
      </c>
      <c r="W1810" s="5">
        <v>0</v>
      </c>
      <c r="X1810" t="s">
        <v>1171</v>
      </c>
    </row>
    <row r="1811" spans="1:24" x14ac:dyDescent="0.2">
      <c r="A1811" t="s">
        <v>117</v>
      </c>
      <c r="B1811" t="s">
        <v>118</v>
      </c>
      <c r="C1811" t="s">
        <v>2</v>
      </c>
      <c r="D1811" t="s">
        <v>1046</v>
      </c>
      <c r="E1811" t="s">
        <v>1047</v>
      </c>
      <c r="F1811" t="s">
        <v>1108</v>
      </c>
      <c r="G1811" t="s">
        <v>1109</v>
      </c>
      <c r="H1811" t="s">
        <v>1155</v>
      </c>
      <c r="I1811" t="s">
        <v>1180</v>
      </c>
      <c r="J1811" t="s">
        <v>121</v>
      </c>
      <c r="K1811" t="s">
        <v>149</v>
      </c>
      <c r="L1811" t="s">
        <v>44</v>
      </c>
      <c r="M1811" s="5">
        <v>0</v>
      </c>
      <c r="N1811" s="5">
        <v>16761.7</v>
      </c>
      <c r="O1811" s="5">
        <f t="shared" si="112"/>
        <v>16761.7</v>
      </c>
      <c r="P1811" s="5">
        <v>0</v>
      </c>
      <c r="Q1811" s="5">
        <f t="shared" si="113"/>
        <v>16761.7</v>
      </c>
      <c r="R1811" s="5">
        <v>0</v>
      </c>
      <c r="S1811" s="5">
        <v>16761.7</v>
      </c>
      <c r="T1811" s="5">
        <v>16761.7</v>
      </c>
      <c r="U1811" s="5">
        <f t="shared" si="114"/>
        <v>0</v>
      </c>
      <c r="V1811" s="5">
        <f t="shared" si="115"/>
        <v>0</v>
      </c>
      <c r="W1811" s="5">
        <v>0</v>
      </c>
      <c r="X1811" t="s">
        <v>1166</v>
      </c>
    </row>
    <row r="1812" spans="1:24" x14ac:dyDescent="0.2">
      <c r="A1812" t="s">
        <v>117</v>
      </c>
      <c r="B1812" t="s">
        <v>118</v>
      </c>
      <c r="C1812" t="s">
        <v>2</v>
      </c>
      <c r="D1812" t="s">
        <v>1046</v>
      </c>
      <c r="E1812" t="s">
        <v>1047</v>
      </c>
      <c r="F1812" t="s">
        <v>1108</v>
      </c>
      <c r="G1812" t="s">
        <v>1109</v>
      </c>
      <c r="H1812" t="s">
        <v>1155</v>
      </c>
      <c r="I1812" t="s">
        <v>1180</v>
      </c>
      <c r="J1812" t="s">
        <v>121</v>
      </c>
      <c r="K1812" t="s">
        <v>149</v>
      </c>
      <c r="L1812" t="s">
        <v>11</v>
      </c>
      <c r="M1812" s="5">
        <v>13517.5</v>
      </c>
      <c r="N1812" s="5">
        <v>0</v>
      </c>
      <c r="O1812" s="5">
        <f t="shared" si="112"/>
        <v>13517.5</v>
      </c>
      <c r="P1812" s="5">
        <v>0</v>
      </c>
      <c r="Q1812" s="5">
        <f t="shared" si="113"/>
        <v>13517.5</v>
      </c>
      <c r="R1812" s="5">
        <v>0</v>
      </c>
      <c r="S1812" s="5">
        <v>13517.5</v>
      </c>
      <c r="T1812" s="5">
        <v>13517.5</v>
      </c>
      <c r="U1812" s="5">
        <f t="shared" si="114"/>
        <v>0</v>
      </c>
      <c r="V1812" s="5">
        <f t="shared" si="115"/>
        <v>0</v>
      </c>
      <c r="W1812" s="5">
        <v>0</v>
      </c>
      <c r="X1812" t="s">
        <v>1166</v>
      </c>
    </row>
    <row r="1813" spans="1:24" x14ac:dyDescent="0.2">
      <c r="A1813" t="s">
        <v>117</v>
      </c>
      <c r="B1813" t="s">
        <v>118</v>
      </c>
      <c r="C1813" t="s">
        <v>2</v>
      </c>
      <c r="D1813" t="s">
        <v>1046</v>
      </c>
      <c r="E1813" t="s">
        <v>1047</v>
      </c>
      <c r="F1813" t="s">
        <v>1108</v>
      </c>
      <c r="G1813" t="s">
        <v>1109</v>
      </c>
      <c r="H1813" t="s">
        <v>1155</v>
      </c>
      <c r="I1813" t="s">
        <v>1180</v>
      </c>
      <c r="J1813" t="s">
        <v>121</v>
      </c>
      <c r="K1813" t="s">
        <v>161</v>
      </c>
      <c r="L1813" t="s">
        <v>44</v>
      </c>
      <c r="M1813" s="5">
        <v>60000</v>
      </c>
      <c r="N1813" s="5">
        <v>0</v>
      </c>
      <c r="O1813" s="5">
        <f t="shared" si="112"/>
        <v>60000</v>
      </c>
      <c r="P1813" s="5">
        <v>-60000</v>
      </c>
      <c r="Q1813" s="5">
        <f t="shared" si="113"/>
        <v>0</v>
      </c>
      <c r="R1813" s="5">
        <v>0</v>
      </c>
      <c r="S1813" s="5">
        <v>0</v>
      </c>
      <c r="T1813" s="5">
        <v>0</v>
      </c>
      <c r="U1813" s="5">
        <f t="shared" si="114"/>
        <v>60000</v>
      </c>
      <c r="V1813" s="5">
        <f t="shared" si="115"/>
        <v>60000</v>
      </c>
      <c r="W1813" s="5">
        <v>0</v>
      </c>
      <c r="X1813" t="s">
        <v>1181</v>
      </c>
    </row>
    <row r="1814" spans="1:24" x14ac:dyDescent="0.2">
      <c r="A1814" t="s">
        <v>117</v>
      </c>
      <c r="B1814" t="s">
        <v>118</v>
      </c>
      <c r="C1814" t="s">
        <v>2</v>
      </c>
      <c r="D1814" t="s">
        <v>1046</v>
      </c>
      <c r="E1814" t="s">
        <v>1047</v>
      </c>
      <c r="F1814" t="s">
        <v>1108</v>
      </c>
      <c r="G1814" t="s">
        <v>1109</v>
      </c>
      <c r="H1814" t="s">
        <v>1155</v>
      </c>
      <c r="I1814" t="s">
        <v>1180</v>
      </c>
      <c r="J1814" t="s">
        <v>121</v>
      </c>
      <c r="K1814" t="s">
        <v>173</v>
      </c>
      <c r="L1814" t="s">
        <v>44</v>
      </c>
      <c r="M1814" s="5">
        <v>42294</v>
      </c>
      <c r="N1814" s="5">
        <v>46386</v>
      </c>
      <c r="O1814" s="5">
        <f t="shared" si="112"/>
        <v>88680</v>
      </c>
      <c r="P1814" s="5">
        <v>0</v>
      </c>
      <c r="Q1814" s="5">
        <f t="shared" si="113"/>
        <v>88680</v>
      </c>
      <c r="R1814" s="5">
        <v>46164.23</v>
      </c>
      <c r="S1814" s="5">
        <v>40071.019999999997</v>
      </c>
      <c r="T1814" s="5">
        <v>8904.68</v>
      </c>
      <c r="U1814" s="5">
        <f t="shared" si="114"/>
        <v>48608.98</v>
      </c>
      <c r="V1814" s="5">
        <f t="shared" si="115"/>
        <v>79775.320000000007</v>
      </c>
      <c r="W1814" s="5">
        <v>2444.75</v>
      </c>
      <c r="X1814" t="s">
        <v>1182</v>
      </c>
    </row>
    <row r="1815" spans="1:24" x14ac:dyDescent="0.2">
      <c r="A1815" t="s">
        <v>117</v>
      </c>
      <c r="B1815" t="s">
        <v>118</v>
      </c>
      <c r="C1815" t="s">
        <v>2</v>
      </c>
      <c r="D1815" t="s">
        <v>1046</v>
      </c>
      <c r="E1815" t="s">
        <v>1047</v>
      </c>
      <c r="F1815" t="s">
        <v>1108</v>
      </c>
      <c r="G1815" t="s">
        <v>1109</v>
      </c>
      <c r="H1815" t="s">
        <v>1155</v>
      </c>
      <c r="I1815" t="s">
        <v>1180</v>
      </c>
      <c r="J1815" t="s">
        <v>121</v>
      </c>
      <c r="K1815" t="s">
        <v>707</v>
      </c>
      <c r="L1815" t="s">
        <v>44</v>
      </c>
      <c r="M1815" s="5">
        <v>75000</v>
      </c>
      <c r="N1815" s="5">
        <v>35000</v>
      </c>
      <c r="O1815" s="5">
        <f t="shared" si="112"/>
        <v>110000</v>
      </c>
      <c r="P1815" s="5">
        <v>-49462.03</v>
      </c>
      <c r="Q1815" s="5">
        <f t="shared" si="113"/>
        <v>60537.97</v>
      </c>
      <c r="R1815" s="5">
        <v>0</v>
      </c>
      <c r="S1815" s="5">
        <v>0</v>
      </c>
      <c r="T1815" s="5">
        <v>0</v>
      </c>
      <c r="U1815" s="5">
        <f t="shared" si="114"/>
        <v>110000</v>
      </c>
      <c r="V1815" s="5">
        <f t="shared" si="115"/>
        <v>110000</v>
      </c>
      <c r="W1815" s="5">
        <v>60537.97</v>
      </c>
      <c r="X1815" t="s">
        <v>1169</v>
      </c>
    </row>
    <row r="1816" spans="1:24" x14ac:dyDescent="0.2">
      <c r="A1816" t="s">
        <v>117</v>
      </c>
      <c r="B1816" t="s">
        <v>118</v>
      </c>
      <c r="C1816" t="s">
        <v>2</v>
      </c>
      <c r="D1816" t="s">
        <v>1046</v>
      </c>
      <c r="E1816" t="s">
        <v>1047</v>
      </c>
      <c r="F1816" t="s">
        <v>1108</v>
      </c>
      <c r="G1816" t="s">
        <v>1109</v>
      </c>
      <c r="H1816" t="s">
        <v>1155</v>
      </c>
      <c r="I1816" t="s">
        <v>1180</v>
      </c>
      <c r="J1816" t="s">
        <v>121</v>
      </c>
      <c r="K1816" t="s">
        <v>351</v>
      </c>
      <c r="L1816" t="s">
        <v>44</v>
      </c>
      <c r="M1816" s="5">
        <v>326100</v>
      </c>
      <c r="N1816" s="5">
        <v>0</v>
      </c>
      <c r="O1816" s="5">
        <f t="shared" si="112"/>
        <v>326100</v>
      </c>
      <c r="P1816" s="5">
        <v>0</v>
      </c>
      <c r="Q1816" s="5">
        <f t="shared" si="113"/>
        <v>326100</v>
      </c>
      <c r="R1816" s="5">
        <v>2225.9899999999998</v>
      </c>
      <c r="S1816" s="5">
        <v>234719.57</v>
      </c>
      <c r="T1816" s="5">
        <v>55627.62</v>
      </c>
      <c r="U1816" s="5">
        <f t="shared" si="114"/>
        <v>91380.43</v>
      </c>
      <c r="V1816" s="5">
        <f t="shared" si="115"/>
        <v>270472.38</v>
      </c>
      <c r="W1816" s="5">
        <v>89154.44</v>
      </c>
      <c r="X1816" t="s">
        <v>1170</v>
      </c>
    </row>
    <row r="1817" spans="1:24" x14ac:dyDescent="0.2">
      <c r="A1817" t="s">
        <v>117</v>
      </c>
      <c r="B1817" t="s">
        <v>118</v>
      </c>
      <c r="C1817" t="s">
        <v>2</v>
      </c>
      <c r="D1817" t="s">
        <v>1046</v>
      </c>
      <c r="E1817" t="s">
        <v>1047</v>
      </c>
      <c r="F1817" t="s">
        <v>1108</v>
      </c>
      <c r="G1817" t="s">
        <v>1109</v>
      </c>
      <c r="H1817" t="s">
        <v>1155</v>
      </c>
      <c r="I1817" t="s">
        <v>1180</v>
      </c>
      <c r="J1817" t="s">
        <v>121</v>
      </c>
      <c r="K1817" t="s">
        <v>126</v>
      </c>
      <c r="L1817" t="s">
        <v>44</v>
      </c>
      <c r="M1817" s="5">
        <v>20000</v>
      </c>
      <c r="N1817" s="5">
        <v>0</v>
      </c>
      <c r="O1817" s="5">
        <f t="shared" si="112"/>
        <v>20000</v>
      </c>
      <c r="P1817" s="5">
        <v>0</v>
      </c>
      <c r="Q1817" s="5">
        <f t="shared" si="113"/>
        <v>20000</v>
      </c>
      <c r="R1817" s="5">
        <v>0</v>
      </c>
      <c r="S1817" s="5">
        <v>0</v>
      </c>
      <c r="T1817" s="5">
        <v>0</v>
      </c>
      <c r="U1817" s="5">
        <f t="shared" si="114"/>
        <v>20000</v>
      </c>
      <c r="V1817" s="5">
        <f t="shared" si="115"/>
        <v>20000</v>
      </c>
      <c r="W1817" s="5">
        <v>20000</v>
      </c>
      <c r="X1817" t="s">
        <v>1176</v>
      </c>
    </row>
    <row r="1818" spans="1:24" x14ac:dyDescent="0.2">
      <c r="A1818" t="s">
        <v>117</v>
      </c>
      <c r="B1818" t="s">
        <v>118</v>
      </c>
      <c r="C1818" t="s">
        <v>2</v>
      </c>
      <c r="D1818" t="s">
        <v>1046</v>
      </c>
      <c r="E1818" t="s">
        <v>1047</v>
      </c>
      <c r="F1818" t="s">
        <v>1108</v>
      </c>
      <c r="G1818" t="s">
        <v>1109</v>
      </c>
      <c r="H1818" t="s">
        <v>1155</v>
      </c>
      <c r="I1818" t="s">
        <v>1180</v>
      </c>
      <c r="J1818" t="s">
        <v>121</v>
      </c>
      <c r="K1818" t="s">
        <v>128</v>
      </c>
      <c r="L1818" t="s">
        <v>44</v>
      </c>
      <c r="M1818" s="5">
        <v>36450</v>
      </c>
      <c r="N1818" s="5">
        <v>-17041.52</v>
      </c>
      <c r="O1818" s="5">
        <f t="shared" si="112"/>
        <v>19408.48</v>
      </c>
      <c r="P1818" s="5">
        <v>0</v>
      </c>
      <c r="Q1818" s="5">
        <f t="shared" si="113"/>
        <v>19408.48</v>
      </c>
      <c r="R1818" s="5">
        <v>0</v>
      </c>
      <c r="S1818" s="5">
        <v>19408.48</v>
      </c>
      <c r="T1818" s="5">
        <v>13436.64</v>
      </c>
      <c r="U1818" s="5">
        <f t="shared" si="114"/>
        <v>0</v>
      </c>
      <c r="V1818" s="5">
        <f t="shared" si="115"/>
        <v>5971.84</v>
      </c>
      <c r="W1818" s="5">
        <v>0</v>
      </c>
      <c r="X1818" t="s">
        <v>1171</v>
      </c>
    </row>
    <row r="1819" spans="1:24" x14ac:dyDescent="0.2">
      <c r="A1819" t="s">
        <v>117</v>
      </c>
      <c r="B1819" t="s">
        <v>118</v>
      </c>
      <c r="C1819" t="s">
        <v>2</v>
      </c>
      <c r="D1819" t="s">
        <v>1046</v>
      </c>
      <c r="E1819" t="s">
        <v>1047</v>
      </c>
      <c r="F1819" t="s">
        <v>1108</v>
      </c>
      <c r="G1819" t="s">
        <v>1109</v>
      </c>
      <c r="H1819" t="s">
        <v>1155</v>
      </c>
      <c r="I1819" t="s">
        <v>1180</v>
      </c>
      <c r="J1819" t="s">
        <v>121</v>
      </c>
      <c r="K1819" t="s">
        <v>1183</v>
      </c>
      <c r="L1819" t="s">
        <v>44</v>
      </c>
      <c r="M1819" s="5">
        <v>30000</v>
      </c>
      <c r="N1819" s="5">
        <v>0</v>
      </c>
      <c r="O1819" s="5">
        <f t="shared" si="112"/>
        <v>30000</v>
      </c>
      <c r="P1819" s="5">
        <v>0</v>
      </c>
      <c r="Q1819" s="5">
        <f t="shared" si="113"/>
        <v>30000</v>
      </c>
      <c r="R1819" s="5">
        <v>5.35</v>
      </c>
      <c r="S1819" s="5">
        <v>29545.599999999999</v>
      </c>
      <c r="T1819" s="5">
        <v>0</v>
      </c>
      <c r="U1819" s="5">
        <f t="shared" si="114"/>
        <v>454.40000000000146</v>
      </c>
      <c r="V1819" s="5">
        <f t="shared" si="115"/>
        <v>30000</v>
      </c>
      <c r="W1819" s="5">
        <v>449.05</v>
      </c>
      <c r="X1819" t="s">
        <v>1184</v>
      </c>
    </row>
    <row r="1820" spans="1:24" x14ac:dyDescent="0.2">
      <c r="A1820" t="s">
        <v>117</v>
      </c>
      <c r="B1820" t="s">
        <v>118</v>
      </c>
      <c r="C1820" t="s">
        <v>2</v>
      </c>
      <c r="D1820" t="s">
        <v>1046</v>
      </c>
      <c r="E1820" t="s">
        <v>1047</v>
      </c>
      <c r="F1820" t="s">
        <v>1108</v>
      </c>
      <c r="G1820" t="s">
        <v>1109</v>
      </c>
      <c r="H1820" t="s">
        <v>1155</v>
      </c>
      <c r="I1820" t="s">
        <v>1174</v>
      </c>
      <c r="J1820" t="s">
        <v>223</v>
      </c>
      <c r="K1820" t="s">
        <v>226</v>
      </c>
      <c r="L1820" t="s">
        <v>44</v>
      </c>
      <c r="M1820" s="5">
        <v>10295560</v>
      </c>
      <c r="N1820" s="5">
        <v>-853816.83</v>
      </c>
      <c r="O1820" s="5">
        <f t="shared" si="112"/>
        <v>9441743.1699999999</v>
      </c>
      <c r="P1820" s="5">
        <v>-4711333</v>
      </c>
      <c r="Q1820" s="5">
        <f t="shared" si="113"/>
        <v>4730410.17</v>
      </c>
      <c r="R1820" s="5">
        <v>98422.13</v>
      </c>
      <c r="S1820" s="5">
        <v>2337323.29</v>
      </c>
      <c r="T1820" s="5">
        <v>1445488.14</v>
      </c>
      <c r="U1820" s="5">
        <f t="shared" si="114"/>
        <v>7104419.8799999999</v>
      </c>
      <c r="V1820" s="5">
        <f t="shared" si="115"/>
        <v>7996255.0300000003</v>
      </c>
      <c r="W1820" s="5">
        <v>2294664.75</v>
      </c>
      <c r="X1820" t="s">
        <v>1185</v>
      </c>
    </row>
    <row r="1821" spans="1:24" x14ac:dyDescent="0.2">
      <c r="A1821" t="s">
        <v>117</v>
      </c>
      <c r="B1821" t="s">
        <v>118</v>
      </c>
      <c r="C1821" t="s">
        <v>2</v>
      </c>
      <c r="D1821" t="s">
        <v>1046</v>
      </c>
      <c r="E1821" t="s">
        <v>1047</v>
      </c>
      <c r="F1821" t="s">
        <v>1108</v>
      </c>
      <c r="G1821" t="s">
        <v>1109</v>
      </c>
      <c r="H1821" t="s">
        <v>1155</v>
      </c>
      <c r="I1821" t="s">
        <v>1186</v>
      </c>
      <c r="J1821" t="s">
        <v>223</v>
      </c>
      <c r="K1821" t="s">
        <v>226</v>
      </c>
      <c r="L1821" t="s">
        <v>44</v>
      </c>
      <c r="M1821" s="5">
        <v>2131000</v>
      </c>
      <c r="N1821" s="5">
        <v>-300000</v>
      </c>
      <c r="O1821" s="5">
        <f t="shared" si="112"/>
        <v>1831000</v>
      </c>
      <c r="P1821" s="5">
        <v>-767000</v>
      </c>
      <c r="Q1821" s="5">
        <f t="shared" si="113"/>
        <v>1064000</v>
      </c>
      <c r="R1821" s="5">
        <v>0</v>
      </c>
      <c r="S1821" s="5">
        <v>937419.09</v>
      </c>
      <c r="T1821" s="5">
        <v>326194.56</v>
      </c>
      <c r="U1821" s="5">
        <f t="shared" si="114"/>
        <v>893580.91</v>
      </c>
      <c r="V1821" s="5">
        <f t="shared" si="115"/>
        <v>1504805.44</v>
      </c>
      <c r="W1821" s="5">
        <v>126580.91</v>
      </c>
      <c r="X1821" t="s">
        <v>1185</v>
      </c>
    </row>
    <row r="1822" spans="1:24" x14ac:dyDescent="0.2">
      <c r="A1822" t="s">
        <v>117</v>
      </c>
      <c r="B1822" t="s">
        <v>118</v>
      </c>
      <c r="C1822" t="s">
        <v>2</v>
      </c>
      <c r="D1822" t="s">
        <v>1046</v>
      </c>
      <c r="E1822" t="s">
        <v>1047</v>
      </c>
      <c r="F1822" t="s">
        <v>1108</v>
      </c>
      <c r="G1822" t="s">
        <v>1109</v>
      </c>
      <c r="H1822" t="s">
        <v>1155</v>
      </c>
      <c r="I1822" t="s">
        <v>1165</v>
      </c>
      <c r="J1822" t="s">
        <v>223</v>
      </c>
      <c r="K1822" t="s">
        <v>226</v>
      </c>
      <c r="L1822" t="s">
        <v>44</v>
      </c>
      <c r="M1822" s="5">
        <v>5750350.3600000003</v>
      </c>
      <c r="N1822" s="5">
        <v>488939.56</v>
      </c>
      <c r="O1822" s="5">
        <f t="shared" si="112"/>
        <v>6239289.9199999999</v>
      </c>
      <c r="P1822" s="5">
        <v>-3580565.02</v>
      </c>
      <c r="Q1822" s="5">
        <f t="shared" si="113"/>
        <v>2658724.9</v>
      </c>
      <c r="R1822" s="5">
        <v>119133.4</v>
      </c>
      <c r="S1822" s="5">
        <v>1774677.43</v>
      </c>
      <c r="T1822" s="5">
        <v>1001846.73</v>
      </c>
      <c r="U1822" s="5">
        <f t="shared" si="114"/>
        <v>4464612.49</v>
      </c>
      <c r="V1822" s="5">
        <f t="shared" si="115"/>
        <v>5237443.1899999995</v>
      </c>
      <c r="W1822" s="5">
        <v>764914.07</v>
      </c>
      <c r="X1822" t="s">
        <v>1185</v>
      </c>
    </row>
    <row r="1823" spans="1:24" x14ac:dyDescent="0.2">
      <c r="A1823" t="s">
        <v>117</v>
      </c>
      <c r="B1823" t="s">
        <v>118</v>
      </c>
      <c r="C1823" t="s">
        <v>2</v>
      </c>
      <c r="D1823" t="s">
        <v>1046</v>
      </c>
      <c r="E1823" t="s">
        <v>1047</v>
      </c>
      <c r="F1823" t="s">
        <v>1108</v>
      </c>
      <c r="G1823" t="s">
        <v>1109</v>
      </c>
      <c r="H1823" t="s">
        <v>1155</v>
      </c>
      <c r="I1823" t="s">
        <v>1165</v>
      </c>
      <c r="J1823" t="s">
        <v>223</v>
      </c>
      <c r="K1823" t="s">
        <v>226</v>
      </c>
      <c r="L1823" t="s">
        <v>11</v>
      </c>
      <c r="M1823" s="5">
        <v>616354.76</v>
      </c>
      <c r="N1823" s="5">
        <v>0</v>
      </c>
      <c r="O1823" s="5">
        <f t="shared" si="112"/>
        <v>616354.76</v>
      </c>
      <c r="P1823" s="5">
        <v>-176153.85</v>
      </c>
      <c r="Q1823" s="5">
        <f t="shared" si="113"/>
        <v>440200.91000000003</v>
      </c>
      <c r="R1823" s="5">
        <v>0.01</v>
      </c>
      <c r="S1823" s="5">
        <v>440200.9</v>
      </c>
      <c r="T1823" s="5">
        <v>416563.14</v>
      </c>
      <c r="U1823" s="5">
        <f t="shared" si="114"/>
        <v>176153.86</v>
      </c>
      <c r="V1823" s="5">
        <f t="shared" si="115"/>
        <v>199791.62</v>
      </c>
      <c r="W1823" s="5">
        <v>0</v>
      </c>
      <c r="X1823" t="s">
        <v>1185</v>
      </c>
    </row>
    <row r="1824" spans="1:24" x14ac:dyDescent="0.2">
      <c r="A1824" t="s">
        <v>117</v>
      </c>
      <c r="B1824" t="s">
        <v>118</v>
      </c>
      <c r="C1824" t="s">
        <v>2</v>
      </c>
      <c r="D1824" t="s">
        <v>1046</v>
      </c>
      <c r="E1824" t="s">
        <v>1047</v>
      </c>
      <c r="F1824" t="s">
        <v>1108</v>
      </c>
      <c r="G1824" t="s">
        <v>1109</v>
      </c>
      <c r="H1824" t="s">
        <v>1155</v>
      </c>
      <c r="I1824" t="s">
        <v>1180</v>
      </c>
      <c r="J1824" t="s">
        <v>223</v>
      </c>
      <c r="K1824" t="s">
        <v>226</v>
      </c>
      <c r="L1824" t="s">
        <v>44</v>
      </c>
      <c r="M1824" s="5">
        <v>370000</v>
      </c>
      <c r="N1824" s="5">
        <v>0</v>
      </c>
      <c r="O1824" s="5">
        <f t="shared" si="112"/>
        <v>370000</v>
      </c>
      <c r="P1824" s="5">
        <v>-63820</v>
      </c>
      <c r="Q1824" s="5">
        <f t="shared" si="113"/>
        <v>306180</v>
      </c>
      <c r="R1824" s="5">
        <v>0</v>
      </c>
      <c r="S1824" s="5">
        <v>296776.8</v>
      </c>
      <c r="T1824" s="5">
        <v>225278.8</v>
      </c>
      <c r="U1824" s="5">
        <f t="shared" si="114"/>
        <v>73223.200000000012</v>
      </c>
      <c r="V1824" s="5">
        <f t="shared" si="115"/>
        <v>144721.20000000001</v>
      </c>
      <c r="W1824" s="5">
        <v>9403.2000000000007</v>
      </c>
      <c r="X1824" t="s">
        <v>1185</v>
      </c>
    </row>
    <row r="1825" spans="1:24" x14ac:dyDescent="0.2">
      <c r="A1825" t="s">
        <v>117</v>
      </c>
      <c r="B1825" t="s">
        <v>118</v>
      </c>
      <c r="C1825" t="s">
        <v>2</v>
      </c>
      <c r="D1825" t="s">
        <v>1046</v>
      </c>
      <c r="E1825" t="s">
        <v>1047</v>
      </c>
      <c r="F1825" t="s">
        <v>1108</v>
      </c>
      <c r="G1825" t="s">
        <v>1109</v>
      </c>
      <c r="H1825" t="s">
        <v>1155</v>
      </c>
      <c r="I1825" t="s">
        <v>1187</v>
      </c>
      <c r="J1825" t="s">
        <v>223</v>
      </c>
      <c r="K1825" t="s">
        <v>226</v>
      </c>
      <c r="L1825" t="s">
        <v>44</v>
      </c>
      <c r="M1825" s="5">
        <v>1893500</v>
      </c>
      <c r="N1825" s="5">
        <v>0</v>
      </c>
      <c r="O1825" s="5">
        <f t="shared" si="112"/>
        <v>1893500</v>
      </c>
      <c r="P1825" s="5">
        <v>-273170.11</v>
      </c>
      <c r="Q1825" s="5">
        <f t="shared" si="113"/>
        <v>1620329.8900000001</v>
      </c>
      <c r="R1825" s="5">
        <v>4696.47</v>
      </c>
      <c r="S1825" s="5">
        <v>892531.98</v>
      </c>
      <c r="T1825" s="5">
        <v>456215.56</v>
      </c>
      <c r="U1825" s="5">
        <f t="shared" si="114"/>
        <v>1000968.02</v>
      </c>
      <c r="V1825" s="5">
        <f t="shared" si="115"/>
        <v>1437284.44</v>
      </c>
      <c r="W1825" s="5">
        <v>723101.44</v>
      </c>
      <c r="X1825" t="s">
        <v>1185</v>
      </c>
    </row>
    <row r="1826" spans="1:24" x14ac:dyDescent="0.2">
      <c r="A1826" t="s">
        <v>117</v>
      </c>
      <c r="B1826" t="s">
        <v>118</v>
      </c>
      <c r="C1826" t="s">
        <v>2</v>
      </c>
      <c r="D1826" t="s">
        <v>1046</v>
      </c>
      <c r="E1826" t="s">
        <v>1047</v>
      </c>
      <c r="F1826" t="s">
        <v>1108</v>
      </c>
      <c r="G1826" t="s">
        <v>1109</v>
      </c>
      <c r="H1826" t="s">
        <v>1155</v>
      </c>
      <c r="I1826" t="s">
        <v>1165</v>
      </c>
      <c r="J1826" t="s">
        <v>572</v>
      </c>
      <c r="K1826" t="s">
        <v>882</v>
      </c>
      <c r="L1826" t="s">
        <v>44</v>
      </c>
      <c r="M1826" s="5">
        <v>5000</v>
      </c>
      <c r="N1826" s="5">
        <v>0</v>
      </c>
      <c r="O1826" s="5">
        <f t="shared" si="112"/>
        <v>5000</v>
      </c>
      <c r="P1826" s="5">
        <v>0</v>
      </c>
      <c r="Q1826" s="5">
        <f t="shared" si="113"/>
        <v>5000</v>
      </c>
      <c r="R1826" s="5">
        <v>0</v>
      </c>
      <c r="S1826" s="5">
        <v>60.4</v>
      </c>
      <c r="T1826" s="5">
        <v>0</v>
      </c>
      <c r="U1826" s="5">
        <f t="shared" si="114"/>
        <v>4939.6000000000004</v>
      </c>
      <c r="V1826" s="5">
        <f t="shared" si="115"/>
        <v>5000</v>
      </c>
      <c r="W1826" s="5">
        <v>4939.6000000000004</v>
      </c>
      <c r="X1826" t="s">
        <v>1188</v>
      </c>
    </row>
    <row r="1827" spans="1:24" x14ac:dyDescent="0.2">
      <c r="A1827" t="s">
        <v>117</v>
      </c>
      <c r="B1827" t="s">
        <v>118</v>
      </c>
      <c r="C1827" t="s">
        <v>2</v>
      </c>
      <c r="D1827" t="s">
        <v>1046</v>
      </c>
      <c r="E1827" t="s">
        <v>1047</v>
      </c>
      <c r="F1827" t="s">
        <v>1108</v>
      </c>
      <c r="G1827" t="s">
        <v>1109</v>
      </c>
      <c r="H1827" t="s">
        <v>1155</v>
      </c>
      <c r="I1827" t="s">
        <v>1174</v>
      </c>
      <c r="J1827" t="s">
        <v>575</v>
      </c>
      <c r="K1827" t="s">
        <v>796</v>
      </c>
      <c r="L1827" t="s">
        <v>44</v>
      </c>
      <c r="M1827" s="5">
        <v>0</v>
      </c>
      <c r="N1827" s="5">
        <v>726091.57</v>
      </c>
      <c r="O1827" s="5">
        <f t="shared" si="112"/>
        <v>726091.57</v>
      </c>
      <c r="P1827" s="5">
        <v>0</v>
      </c>
      <c r="Q1827" s="5">
        <f t="shared" si="113"/>
        <v>726091.57</v>
      </c>
      <c r="R1827" s="5">
        <v>0</v>
      </c>
      <c r="S1827" s="5">
        <v>0</v>
      </c>
      <c r="T1827" s="5">
        <v>0</v>
      </c>
      <c r="U1827" s="5">
        <f t="shared" si="114"/>
        <v>726091.57</v>
      </c>
      <c r="V1827" s="5">
        <f t="shared" si="115"/>
        <v>726091.57</v>
      </c>
      <c r="W1827" s="5">
        <v>726091.57</v>
      </c>
      <c r="X1827" t="s">
        <v>1189</v>
      </c>
    </row>
    <row r="1828" spans="1:24" x14ac:dyDescent="0.2">
      <c r="A1828" t="s">
        <v>117</v>
      </c>
      <c r="B1828" t="s">
        <v>118</v>
      </c>
      <c r="C1828" t="s">
        <v>2</v>
      </c>
      <c r="D1828" t="s">
        <v>1046</v>
      </c>
      <c r="E1828" t="s">
        <v>1047</v>
      </c>
      <c r="F1828" t="s">
        <v>1108</v>
      </c>
      <c r="G1828" t="s">
        <v>1109</v>
      </c>
      <c r="H1828" t="s">
        <v>1155</v>
      </c>
      <c r="I1828" t="s">
        <v>1174</v>
      </c>
      <c r="J1828" t="s">
        <v>575</v>
      </c>
      <c r="K1828" t="s">
        <v>576</v>
      </c>
      <c r="L1828" t="s">
        <v>44</v>
      </c>
      <c r="M1828" s="5">
        <v>300000</v>
      </c>
      <c r="N1828" s="5">
        <v>-200000</v>
      </c>
      <c r="O1828" s="5">
        <f t="shared" si="112"/>
        <v>100000</v>
      </c>
      <c r="P1828" s="5">
        <v>-100000</v>
      </c>
      <c r="Q1828" s="5">
        <f t="shared" si="113"/>
        <v>0</v>
      </c>
      <c r="R1828" s="5">
        <v>0</v>
      </c>
      <c r="S1828" s="5">
        <v>0</v>
      </c>
      <c r="T1828" s="5">
        <v>0</v>
      </c>
      <c r="U1828" s="5">
        <f t="shared" si="114"/>
        <v>100000</v>
      </c>
      <c r="V1828" s="5">
        <f t="shared" si="115"/>
        <v>100000</v>
      </c>
      <c r="W1828" s="5">
        <v>0</v>
      </c>
      <c r="X1828" t="s">
        <v>1190</v>
      </c>
    </row>
    <row r="1829" spans="1:24" x14ac:dyDescent="0.2">
      <c r="A1829" t="s">
        <v>117</v>
      </c>
      <c r="B1829" t="s">
        <v>118</v>
      </c>
      <c r="C1829" t="s">
        <v>2</v>
      </c>
      <c r="D1829" t="s">
        <v>1046</v>
      </c>
      <c r="E1829" t="s">
        <v>1047</v>
      </c>
      <c r="F1829" t="s">
        <v>1108</v>
      </c>
      <c r="G1829" t="s">
        <v>1109</v>
      </c>
      <c r="H1829" t="s">
        <v>1155</v>
      </c>
      <c r="I1829" t="s">
        <v>1174</v>
      </c>
      <c r="J1829" t="s">
        <v>231</v>
      </c>
      <c r="K1829" t="s">
        <v>236</v>
      </c>
      <c r="L1829" t="s">
        <v>44</v>
      </c>
      <c r="M1829" s="5">
        <v>0</v>
      </c>
      <c r="N1829" s="5">
        <v>33600</v>
      </c>
      <c r="O1829" s="5">
        <f t="shared" si="112"/>
        <v>33600</v>
      </c>
      <c r="P1829" s="5">
        <v>-33600</v>
      </c>
      <c r="Q1829" s="5">
        <f t="shared" si="113"/>
        <v>0</v>
      </c>
      <c r="R1829" s="5">
        <v>0</v>
      </c>
      <c r="S1829" s="5">
        <v>0</v>
      </c>
      <c r="T1829" s="5">
        <v>0</v>
      </c>
      <c r="U1829" s="5">
        <f t="shared" si="114"/>
        <v>33600</v>
      </c>
      <c r="V1829" s="5">
        <f t="shared" si="115"/>
        <v>33600</v>
      </c>
      <c r="W1829" s="5">
        <v>0</v>
      </c>
      <c r="X1829" t="s">
        <v>1191</v>
      </c>
    </row>
    <row r="1830" spans="1:24" x14ac:dyDescent="0.2">
      <c r="A1830" t="s">
        <v>117</v>
      </c>
      <c r="B1830" t="s">
        <v>118</v>
      </c>
      <c r="C1830" t="s">
        <v>2</v>
      </c>
      <c r="D1830" t="s">
        <v>1046</v>
      </c>
      <c r="E1830" t="s">
        <v>1047</v>
      </c>
      <c r="F1830" t="s">
        <v>1108</v>
      </c>
      <c r="G1830" t="s">
        <v>1109</v>
      </c>
      <c r="H1830" t="s">
        <v>1155</v>
      </c>
      <c r="I1830" t="s">
        <v>1180</v>
      </c>
      <c r="J1830" t="s">
        <v>231</v>
      </c>
      <c r="K1830" t="s">
        <v>236</v>
      </c>
      <c r="L1830" t="s">
        <v>44</v>
      </c>
      <c r="M1830" s="5">
        <v>70000</v>
      </c>
      <c r="N1830" s="5">
        <v>0</v>
      </c>
      <c r="O1830" s="5">
        <f t="shared" si="112"/>
        <v>70000</v>
      </c>
      <c r="P1830" s="5">
        <v>-70000</v>
      </c>
      <c r="Q1830" s="5">
        <f t="shared" si="113"/>
        <v>0</v>
      </c>
      <c r="R1830" s="5">
        <v>0</v>
      </c>
      <c r="S1830" s="5">
        <v>0</v>
      </c>
      <c r="T1830" s="5">
        <v>0</v>
      </c>
      <c r="U1830" s="5">
        <f t="shared" si="114"/>
        <v>70000</v>
      </c>
      <c r="V1830" s="5">
        <f t="shared" si="115"/>
        <v>70000</v>
      </c>
      <c r="W1830" s="5">
        <v>0</v>
      </c>
      <c r="X1830" t="s">
        <v>1191</v>
      </c>
    </row>
    <row r="1831" spans="1:24" x14ac:dyDescent="0.2">
      <c r="A1831" t="s">
        <v>0</v>
      </c>
      <c r="B1831" t="s">
        <v>1</v>
      </c>
      <c r="C1831" t="s">
        <v>247</v>
      </c>
      <c r="D1831" t="s">
        <v>674</v>
      </c>
      <c r="E1831" t="s">
        <v>675</v>
      </c>
      <c r="F1831" t="s">
        <v>1192</v>
      </c>
      <c r="G1831" t="s">
        <v>1193</v>
      </c>
      <c r="H1831" t="s">
        <v>7</v>
      </c>
      <c r="I1831" t="s">
        <v>41</v>
      </c>
      <c r="J1831" t="s">
        <v>90</v>
      </c>
      <c r="K1831" t="s">
        <v>310</v>
      </c>
      <c r="L1831" t="s">
        <v>11</v>
      </c>
      <c r="M1831" s="5">
        <v>5000</v>
      </c>
      <c r="N1831" s="5">
        <v>0</v>
      </c>
      <c r="O1831" s="5">
        <f t="shared" si="112"/>
        <v>5000</v>
      </c>
      <c r="P1831" s="5">
        <v>0</v>
      </c>
      <c r="Q1831" s="5">
        <f t="shared" si="113"/>
        <v>5000</v>
      </c>
      <c r="R1831" s="5">
        <v>0</v>
      </c>
      <c r="S1831" s="5">
        <v>1200</v>
      </c>
      <c r="T1831" s="5">
        <v>0</v>
      </c>
      <c r="U1831" s="5">
        <f t="shared" si="114"/>
        <v>3800</v>
      </c>
      <c r="V1831" s="5">
        <f t="shared" si="115"/>
        <v>5000</v>
      </c>
      <c r="W1831" s="5">
        <v>3800</v>
      </c>
      <c r="X1831" t="s">
        <v>1194</v>
      </c>
    </row>
    <row r="1832" spans="1:24" x14ac:dyDescent="0.2">
      <c r="A1832" t="s">
        <v>0</v>
      </c>
      <c r="B1832" t="s">
        <v>1</v>
      </c>
      <c r="C1832" t="s">
        <v>247</v>
      </c>
      <c r="D1832" t="s">
        <v>674</v>
      </c>
      <c r="E1832" t="s">
        <v>675</v>
      </c>
      <c r="F1832" t="s">
        <v>1195</v>
      </c>
      <c r="G1832" t="s">
        <v>1196</v>
      </c>
      <c r="H1832" t="s">
        <v>792</v>
      </c>
      <c r="I1832" t="s">
        <v>1197</v>
      </c>
      <c r="J1832" t="s">
        <v>982</v>
      </c>
      <c r="K1832" t="s">
        <v>1009</v>
      </c>
      <c r="L1832" t="s">
        <v>11</v>
      </c>
      <c r="M1832" s="5">
        <v>0</v>
      </c>
      <c r="N1832" s="5">
        <v>1413250.73</v>
      </c>
      <c r="O1832" s="5">
        <f t="shared" si="112"/>
        <v>1413250.73</v>
      </c>
      <c r="P1832" s="5">
        <v>-179563.78</v>
      </c>
      <c r="Q1832" s="5">
        <f t="shared" si="113"/>
        <v>1233686.95</v>
      </c>
      <c r="R1832" s="5">
        <v>0</v>
      </c>
      <c r="S1832" s="5">
        <v>1233686.95</v>
      </c>
      <c r="T1832" s="5">
        <v>706625.36</v>
      </c>
      <c r="U1832" s="5">
        <f t="shared" si="114"/>
        <v>179563.78000000003</v>
      </c>
      <c r="V1832" s="5">
        <f t="shared" si="115"/>
        <v>706625.37</v>
      </c>
      <c r="W1832" s="5">
        <v>0</v>
      </c>
      <c r="X1832" t="s">
        <v>1198</v>
      </c>
    </row>
    <row r="1833" spans="1:24" x14ac:dyDescent="0.2">
      <c r="A1833" t="s">
        <v>0</v>
      </c>
      <c r="B1833" t="s">
        <v>1</v>
      </c>
      <c r="C1833" t="s">
        <v>247</v>
      </c>
      <c r="D1833" t="s">
        <v>674</v>
      </c>
      <c r="E1833" t="s">
        <v>675</v>
      </c>
      <c r="F1833" t="s">
        <v>1195</v>
      </c>
      <c r="G1833" t="s">
        <v>1196</v>
      </c>
      <c r="H1833" t="s">
        <v>792</v>
      </c>
      <c r="I1833" t="s">
        <v>1197</v>
      </c>
      <c r="J1833" t="s">
        <v>982</v>
      </c>
      <c r="K1833" t="s">
        <v>1011</v>
      </c>
      <c r="L1833" t="s">
        <v>11</v>
      </c>
      <c r="M1833" s="5">
        <v>1413250.73</v>
      </c>
      <c r="N1833" s="5">
        <v>-1413250.73</v>
      </c>
      <c r="O1833" s="5">
        <f t="shared" si="112"/>
        <v>0</v>
      </c>
      <c r="P1833" s="5">
        <v>0</v>
      </c>
      <c r="Q1833" s="5">
        <f t="shared" si="113"/>
        <v>0</v>
      </c>
      <c r="R1833" s="5">
        <v>0</v>
      </c>
      <c r="S1833" s="5">
        <v>0</v>
      </c>
      <c r="T1833" s="5">
        <v>0</v>
      </c>
      <c r="U1833" s="5">
        <f t="shared" si="114"/>
        <v>0</v>
      </c>
      <c r="V1833" s="5">
        <f t="shared" si="115"/>
        <v>0</v>
      </c>
      <c r="W1833" s="5">
        <v>0</v>
      </c>
      <c r="X1833" t="s">
        <v>1199</v>
      </c>
    </row>
    <row r="1834" spans="1:24" x14ac:dyDescent="0.2">
      <c r="A1834" t="s">
        <v>0</v>
      </c>
      <c r="B1834" t="s">
        <v>1</v>
      </c>
      <c r="C1834" t="s">
        <v>247</v>
      </c>
      <c r="D1834" t="s">
        <v>248</v>
      </c>
      <c r="E1834" t="s">
        <v>249</v>
      </c>
      <c r="F1834" t="s">
        <v>1200</v>
      </c>
      <c r="G1834" t="s">
        <v>1201</v>
      </c>
      <c r="H1834" t="s">
        <v>7</v>
      </c>
      <c r="I1834" t="s">
        <v>41</v>
      </c>
      <c r="J1834" t="s">
        <v>9</v>
      </c>
      <c r="K1834" t="s">
        <v>252</v>
      </c>
      <c r="L1834" t="s">
        <v>11</v>
      </c>
      <c r="M1834" s="5">
        <v>142372.19</v>
      </c>
      <c r="N1834" s="5">
        <v>-136168.19</v>
      </c>
      <c r="O1834" s="5">
        <f t="shared" si="112"/>
        <v>6204</v>
      </c>
      <c r="P1834" s="5">
        <v>0</v>
      </c>
      <c r="Q1834" s="5">
        <f t="shared" si="113"/>
        <v>6204</v>
      </c>
      <c r="R1834" s="5">
        <v>470.4</v>
      </c>
      <c r="S1834" s="5">
        <v>2822.4</v>
      </c>
      <c r="T1834" s="5">
        <v>2822.4</v>
      </c>
      <c r="U1834" s="5">
        <f t="shared" si="114"/>
        <v>3381.6</v>
      </c>
      <c r="V1834" s="5">
        <f t="shared" si="115"/>
        <v>3381.6</v>
      </c>
      <c r="W1834" s="5">
        <v>2911.2</v>
      </c>
      <c r="X1834" t="s">
        <v>253</v>
      </c>
    </row>
    <row r="1835" spans="1:24" x14ac:dyDescent="0.2">
      <c r="A1835" t="s">
        <v>0</v>
      </c>
      <c r="B1835" t="s">
        <v>1</v>
      </c>
      <c r="C1835" t="s">
        <v>247</v>
      </c>
      <c r="D1835" t="s">
        <v>248</v>
      </c>
      <c r="E1835" t="s">
        <v>249</v>
      </c>
      <c r="F1835" t="s">
        <v>1200</v>
      </c>
      <c r="G1835" t="s">
        <v>1201</v>
      </c>
      <c r="H1835" t="s">
        <v>7</v>
      </c>
      <c r="I1835" t="s">
        <v>8</v>
      </c>
      <c r="J1835" t="s">
        <v>9</v>
      </c>
      <c r="K1835" t="s">
        <v>10</v>
      </c>
      <c r="L1835" t="s">
        <v>11</v>
      </c>
      <c r="M1835" s="5">
        <v>3287178.36</v>
      </c>
      <c r="N1835" s="5">
        <v>-40098</v>
      </c>
      <c r="O1835" s="5">
        <f t="shared" si="112"/>
        <v>3247080.36</v>
      </c>
      <c r="P1835" s="5">
        <v>-98796.26</v>
      </c>
      <c r="Q1835" s="5">
        <f t="shared" si="113"/>
        <v>3148284.1</v>
      </c>
      <c r="R1835" s="5">
        <v>0</v>
      </c>
      <c r="S1835" s="5">
        <v>2336570.2799999998</v>
      </c>
      <c r="T1835" s="5">
        <v>2336570.2799999998</v>
      </c>
      <c r="U1835" s="5">
        <f t="shared" si="114"/>
        <v>910510.08000000007</v>
      </c>
      <c r="V1835" s="5">
        <f t="shared" si="115"/>
        <v>910510.08000000007</v>
      </c>
      <c r="W1835" s="5">
        <v>811713.82</v>
      </c>
      <c r="X1835" t="s">
        <v>255</v>
      </c>
    </row>
    <row r="1836" spans="1:24" x14ac:dyDescent="0.2">
      <c r="A1836" t="s">
        <v>0</v>
      </c>
      <c r="B1836" t="s">
        <v>1</v>
      </c>
      <c r="C1836" t="s">
        <v>247</v>
      </c>
      <c r="D1836" t="s">
        <v>248</v>
      </c>
      <c r="E1836" t="s">
        <v>249</v>
      </c>
      <c r="F1836" t="s">
        <v>1200</v>
      </c>
      <c r="G1836" t="s">
        <v>1201</v>
      </c>
      <c r="H1836" t="s">
        <v>7</v>
      </c>
      <c r="I1836" t="s">
        <v>8</v>
      </c>
      <c r="J1836" t="s">
        <v>9</v>
      </c>
      <c r="K1836" t="s">
        <v>15</v>
      </c>
      <c r="L1836" t="s">
        <v>11</v>
      </c>
      <c r="M1836" s="5">
        <v>293188.53000000003</v>
      </c>
      <c r="N1836" s="5">
        <v>-39525.660000000003</v>
      </c>
      <c r="O1836" s="5">
        <f t="shared" si="112"/>
        <v>253662.87000000002</v>
      </c>
      <c r="P1836" s="5">
        <v>0</v>
      </c>
      <c r="Q1836" s="5">
        <f t="shared" si="113"/>
        <v>253662.87000000002</v>
      </c>
      <c r="R1836" s="5">
        <v>18233.53</v>
      </c>
      <c r="S1836" s="5">
        <v>25768.67</v>
      </c>
      <c r="T1836" s="5">
        <v>25768.67</v>
      </c>
      <c r="U1836" s="5">
        <f t="shared" si="114"/>
        <v>227894.2</v>
      </c>
      <c r="V1836" s="5">
        <f t="shared" si="115"/>
        <v>227894.2</v>
      </c>
      <c r="W1836" s="5">
        <v>209660.67</v>
      </c>
      <c r="X1836" t="s">
        <v>257</v>
      </c>
    </row>
    <row r="1837" spans="1:24" x14ac:dyDescent="0.2">
      <c r="A1837" t="s">
        <v>0</v>
      </c>
      <c r="B1837" t="s">
        <v>1</v>
      </c>
      <c r="C1837" t="s">
        <v>247</v>
      </c>
      <c r="D1837" t="s">
        <v>248</v>
      </c>
      <c r="E1837" t="s">
        <v>249</v>
      </c>
      <c r="F1837" t="s">
        <v>1200</v>
      </c>
      <c r="G1837" t="s">
        <v>1201</v>
      </c>
      <c r="H1837" t="s">
        <v>7</v>
      </c>
      <c r="I1837" t="s">
        <v>8</v>
      </c>
      <c r="J1837" t="s">
        <v>9</v>
      </c>
      <c r="K1837" t="s">
        <v>17</v>
      </c>
      <c r="L1837" t="s">
        <v>11</v>
      </c>
      <c r="M1837" s="5">
        <v>109571.4</v>
      </c>
      <c r="N1837" s="5">
        <v>-400</v>
      </c>
      <c r="O1837" s="5">
        <f t="shared" si="112"/>
        <v>109171.4</v>
      </c>
      <c r="P1837" s="5">
        <v>0</v>
      </c>
      <c r="Q1837" s="5">
        <f t="shared" si="113"/>
        <v>109171.4</v>
      </c>
      <c r="R1837" s="5">
        <v>2058.11</v>
      </c>
      <c r="S1837" s="5">
        <v>97859.32</v>
      </c>
      <c r="T1837" s="5">
        <v>97859.32</v>
      </c>
      <c r="U1837" s="5">
        <f t="shared" si="114"/>
        <v>11312.079999999987</v>
      </c>
      <c r="V1837" s="5">
        <f t="shared" si="115"/>
        <v>11312.079999999987</v>
      </c>
      <c r="W1837" s="5">
        <v>9253.9699999999993</v>
      </c>
      <c r="X1837" t="s">
        <v>258</v>
      </c>
    </row>
    <row r="1838" spans="1:24" x14ac:dyDescent="0.2">
      <c r="A1838" t="s">
        <v>0</v>
      </c>
      <c r="B1838" t="s">
        <v>1</v>
      </c>
      <c r="C1838" t="s">
        <v>247</v>
      </c>
      <c r="D1838" t="s">
        <v>248</v>
      </c>
      <c r="E1838" t="s">
        <v>249</v>
      </c>
      <c r="F1838" t="s">
        <v>1200</v>
      </c>
      <c r="G1838" t="s">
        <v>1201</v>
      </c>
      <c r="H1838" t="s">
        <v>7</v>
      </c>
      <c r="I1838" t="s">
        <v>8</v>
      </c>
      <c r="J1838" t="s">
        <v>9</v>
      </c>
      <c r="K1838" t="s">
        <v>27</v>
      </c>
      <c r="L1838" t="s">
        <v>11</v>
      </c>
      <c r="M1838" s="5">
        <v>18457.03</v>
      </c>
      <c r="N1838" s="5">
        <v>0</v>
      </c>
      <c r="O1838" s="5">
        <f t="shared" si="112"/>
        <v>18457.03</v>
      </c>
      <c r="P1838" s="5">
        <v>0</v>
      </c>
      <c r="Q1838" s="5">
        <f t="shared" si="113"/>
        <v>18457.03</v>
      </c>
      <c r="R1838" s="5">
        <v>0</v>
      </c>
      <c r="S1838" s="5">
        <v>14742.59</v>
      </c>
      <c r="T1838" s="5">
        <v>14742.59</v>
      </c>
      <c r="U1838" s="5">
        <f t="shared" si="114"/>
        <v>3714.4399999999987</v>
      </c>
      <c r="V1838" s="5">
        <f t="shared" si="115"/>
        <v>3714.4399999999987</v>
      </c>
      <c r="W1838" s="5">
        <v>3714.44</v>
      </c>
      <c r="X1838" t="s">
        <v>263</v>
      </c>
    </row>
    <row r="1839" spans="1:24" x14ac:dyDescent="0.2">
      <c r="A1839" t="s">
        <v>0</v>
      </c>
      <c r="B1839" t="s">
        <v>1</v>
      </c>
      <c r="C1839" t="s">
        <v>247</v>
      </c>
      <c r="D1839" t="s">
        <v>248</v>
      </c>
      <c r="E1839" t="s">
        <v>249</v>
      </c>
      <c r="F1839" t="s">
        <v>1200</v>
      </c>
      <c r="G1839" t="s">
        <v>1201</v>
      </c>
      <c r="H1839" t="s">
        <v>7</v>
      </c>
      <c r="I1839" t="s">
        <v>8</v>
      </c>
      <c r="J1839" t="s">
        <v>9</v>
      </c>
      <c r="K1839" t="s">
        <v>29</v>
      </c>
      <c r="L1839" t="s">
        <v>11</v>
      </c>
      <c r="M1839" s="5">
        <v>10243.32</v>
      </c>
      <c r="N1839" s="5">
        <v>24102.080000000002</v>
      </c>
      <c r="O1839" s="5">
        <f t="shared" si="112"/>
        <v>34345.4</v>
      </c>
      <c r="P1839" s="5">
        <v>12597.14</v>
      </c>
      <c r="Q1839" s="5">
        <f t="shared" si="113"/>
        <v>46942.54</v>
      </c>
      <c r="R1839" s="5">
        <v>0</v>
      </c>
      <c r="S1839" s="5">
        <v>33342.22</v>
      </c>
      <c r="T1839" s="5">
        <v>33342.22</v>
      </c>
      <c r="U1839" s="5">
        <f t="shared" si="114"/>
        <v>1003.1800000000003</v>
      </c>
      <c r="V1839" s="5">
        <f t="shared" si="115"/>
        <v>1003.1800000000003</v>
      </c>
      <c r="W1839" s="5">
        <v>13600.32</v>
      </c>
      <c r="X1839" t="s">
        <v>264</v>
      </c>
    </row>
    <row r="1840" spans="1:24" x14ac:dyDescent="0.2">
      <c r="A1840" t="s">
        <v>0</v>
      </c>
      <c r="B1840" t="s">
        <v>1</v>
      </c>
      <c r="C1840" t="s">
        <v>247</v>
      </c>
      <c r="D1840" t="s">
        <v>248</v>
      </c>
      <c r="E1840" t="s">
        <v>249</v>
      </c>
      <c r="F1840" t="s">
        <v>1200</v>
      </c>
      <c r="G1840" t="s">
        <v>1201</v>
      </c>
      <c r="H1840" t="s">
        <v>7</v>
      </c>
      <c r="I1840" t="s">
        <v>8</v>
      </c>
      <c r="J1840" t="s">
        <v>9</v>
      </c>
      <c r="K1840" t="s">
        <v>265</v>
      </c>
      <c r="L1840" t="s">
        <v>11</v>
      </c>
      <c r="M1840" s="5">
        <v>231084</v>
      </c>
      <c r="N1840" s="5">
        <v>0</v>
      </c>
      <c r="O1840" s="5">
        <f t="shared" si="112"/>
        <v>231084</v>
      </c>
      <c r="P1840" s="5">
        <v>0</v>
      </c>
      <c r="Q1840" s="5">
        <f t="shared" si="113"/>
        <v>231084</v>
      </c>
      <c r="R1840" s="5">
        <v>98473.1</v>
      </c>
      <c r="S1840" s="5">
        <v>132610.9</v>
      </c>
      <c r="T1840" s="5">
        <v>132610.9</v>
      </c>
      <c r="U1840" s="5">
        <f t="shared" si="114"/>
        <v>98473.1</v>
      </c>
      <c r="V1840" s="5">
        <f t="shared" si="115"/>
        <v>98473.1</v>
      </c>
      <c r="W1840" s="5">
        <v>0</v>
      </c>
      <c r="X1840" t="s">
        <v>266</v>
      </c>
    </row>
    <row r="1841" spans="1:24" x14ac:dyDescent="0.2">
      <c r="A1841" t="s">
        <v>0</v>
      </c>
      <c r="B1841" t="s">
        <v>1</v>
      </c>
      <c r="C1841" t="s">
        <v>247</v>
      </c>
      <c r="D1841" t="s">
        <v>248</v>
      </c>
      <c r="E1841" t="s">
        <v>249</v>
      </c>
      <c r="F1841" t="s">
        <v>1200</v>
      </c>
      <c r="G1841" t="s">
        <v>1201</v>
      </c>
      <c r="H1841" t="s">
        <v>7</v>
      </c>
      <c r="I1841" t="s">
        <v>8</v>
      </c>
      <c r="J1841" t="s">
        <v>9</v>
      </c>
      <c r="K1841" t="s">
        <v>31</v>
      </c>
      <c r="L1841" t="s">
        <v>11</v>
      </c>
      <c r="M1841" s="5">
        <v>16920.57</v>
      </c>
      <c r="N1841" s="5">
        <v>0</v>
      </c>
      <c r="O1841" s="5">
        <f t="shared" si="112"/>
        <v>16920.57</v>
      </c>
      <c r="P1841" s="5">
        <v>-7490.14</v>
      </c>
      <c r="Q1841" s="5">
        <f t="shared" si="113"/>
        <v>9430.43</v>
      </c>
      <c r="R1841" s="5">
        <v>0</v>
      </c>
      <c r="S1841" s="5">
        <v>2425.9699999999998</v>
      </c>
      <c r="T1841" s="5">
        <v>2425.9699999999998</v>
      </c>
      <c r="U1841" s="5">
        <f t="shared" si="114"/>
        <v>14494.6</v>
      </c>
      <c r="V1841" s="5">
        <f t="shared" si="115"/>
        <v>14494.6</v>
      </c>
      <c r="W1841" s="5">
        <v>7004.46</v>
      </c>
      <c r="X1841" t="s">
        <v>267</v>
      </c>
    </row>
    <row r="1842" spans="1:24" x14ac:dyDescent="0.2">
      <c r="A1842" t="s">
        <v>0</v>
      </c>
      <c r="B1842" t="s">
        <v>1</v>
      </c>
      <c r="C1842" t="s">
        <v>247</v>
      </c>
      <c r="D1842" t="s">
        <v>248</v>
      </c>
      <c r="E1842" t="s">
        <v>249</v>
      </c>
      <c r="F1842" t="s">
        <v>1200</v>
      </c>
      <c r="G1842" t="s">
        <v>1201</v>
      </c>
      <c r="H1842" t="s">
        <v>7</v>
      </c>
      <c r="I1842" t="s">
        <v>8</v>
      </c>
      <c r="J1842" t="s">
        <v>9</v>
      </c>
      <c r="K1842" t="s">
        <v>33</v>
      </c>
      <c r="L1842" t="s">
        <v>11</v>
      </c>
      <c r="M1842" s="5">
        <v>11841.14</v>
      </c>
      <c r="N1842" s="5">
        <v>0</v>
      </c>
      <c r="O1842" s="5">
        <f t="shared" si="112"/>
        <v>11841.14</v>
      </c>
      <c r="P1842" s="5">
        <v>1849.34</v>
      </c>
      <c r="Q1842" s="5">
        <f t="shared" si="113"/>
        <v>13690.48</v>
      </c>
      <c r="R1842" s="5">
        <v>0</v>
      </c>
      <c r="S1842" s="5">
        <v>9866.67</v>
      </c>
      <c r="T1842" s="5">
        <v>9866.67</v>
      </c>
      <c r="U1842" s="5">
        <f t="shared" si="114"/>
        <v>1974.4699999999993</v>
      </c>
      <c r="V1842" s="5">
        <f t="shared" si="115"/>
        <v>1974.4699999999993</v>
      </c>
      <c r="W1842" s="5">
        <v>3823.81</v>
      </c>
      <c r="X1842" t="s">
        <v>268</v>
      </c>
    </row>
    <row r="1843" spans="1:24" x14ac:dyDescent="0.2">
      <c r="A1843" t="s">
        <v>0</v>
      </c>
      <c r="B1843" t="s">
        <v>1</v>
      </c>
      <c r="C1843" t="s">
        <v>247</v>
      </c>
      <c r="D1843" t="s">
        <v>248</v>
      </c>
      <c r="E1843" t="s">
        <v>249</v>
      </c>
      <c r="F1843" t="s">
        <v>1200</v>
      </c>
      <c r="G1843" t="s">
        <v>1201</v>
      </c>
      <c r="H1843" t="s">
        <v>7</v>
      </c>
      <c r="I1843" t="s">
        <v>8</v>
      </c>
      <c r="J1843" t="s">
        <v>9</v>
      </c>
      <c r="K1843" t="s">
        <v>35</v>
      </c>
      <c r="L1843" t="s">
        <v>11</v>
      </c>
      <c r="M1843" s="5">
        <v>445060.19</v>
      </c>
      <c r="N1843" s="5">
        <v>-1277.43</v>
      </c>
      <c r="O1843" s="5">
        <f t="shared" si="112"/>
        <v>443782.76</v>
      </c>
      <c r="P1843" s="5">
        <v>0</v>
      </c>
      <c r="Q1843" s="5">
        <f t="shared" si="113"/>
        <v>443782.76</v>
      </c>
      <c r="R1843" s="5">
        <v>10287.129999999999</v>
      </c>
      <c r="S1843" s="5">
        <v>321593.65999999997</v>
      </c>
      <c r="T1843" s="5">
        <v>321593.65999999997</v>
      </c>
      <c r="U1843" s="5">
        <f t="shared" si="114"/>
        <v>122189.10000000003</v>
      </c>
      <c r="V1843" s="5">
        <f t="shared" si="115"/>
        <v>122189.10000000003</v>
      </c>
      <c r="W1843" s="5">
        <v>111901.97</v>
      </c>
      <c r="X1843" t="s">
        <v>254</v>
      </c>
    </row>
    <row r="1844" spans="1:24" x14ac:dyDescent="0.2">
      <c r="A1844" t="s">
        <v>0</v>
      </c>
      <c r="B1844" t="s">
        <v>1</v>
      </c>
      <c r="C1844" t="s">
        <v>247</v>
      </c>
      <c r="D1844" t="s">
        <v>248</v>
      </c>
      <c r="E1844" t="s">
        <v>249</v>
      </c>
      <c r="F1844" t="s">
        <v>1200</v>
      </c>
      <c r="G1844" t="s">
        <v>1201</v>
      </c>
      <c r="H1844" t="s">
        <v>7</v>
      </c>
      <c r="I1844" t="s">
        <v>8</v>
      </c>
      <c r="J1844" t="s">
        <v>9</v>
      </c>
      <c r="K1844" t="s">
        <v>37</v>
      </c>
      <c r="L1844" t="s">
        <v>11</v>
      </c>
      <c r="M1844" s="5">
        <v>293188.53000000003</v>
      </c>
      <c r="N1844" s="5">
        <v>-841.16</v>
      </c>
      <c r="O1844" s="5">
        <f t="shared" si="112"/>
        <v>292347.37000000005</v>
      </c>
      <c r="P1844" s="5">
        <v>-28056.66</v>
      </c>
      <c r="Q1844" s="5">
        <f t="shared" si="113"/>
        <v>264290.71000000008</v>
      </c>
      <c r="R1844" s="5">
        <v>14278.26</v>
      </c>
      <c r="S1844" s="5">
        <v>186339.42</v>
      </c>
      <c r="T1844" s="5">
        <v>186339.42</v>
      </c>
      <c r="U1844" s="5">
        <f t="shared" si="114"/>
        <v>106007.95000000004</v>
      </c>
      <c r="V1844" s="5">
        <f t="shared" si="115"/>
        <v>106007.95000000004</v>
      </c>
      <c r="W1844" s="5">
        <v>63673.03</v>
      </c>
      <c r="X1844" t="s">
        <v>269</v>
      </c>
    </row>
    <row r="1845" spans="1:24" x14ac:dyDescent="0.2">
      <c r="A1845" t="s">
        <v>0</v>
      </c>
      <c r="B1845" t="s">
        <v>1</v>
      </c>
      <c r="C1845" t="s">
        <v>247</v>
      </c>
      <c r="D1845" t="s">
        <v>248</v>
      </c>
      <c r="E1845" t="s">
        <v>249</v>
      </c>
      <c r="F1845" t="s">
        <v>1200</v>
      </c>
      <c r="G1845" t="s">
        <v>1201</v>
      </c>
      <c r="H1845" t="s">
        <v>7</v>
      </c>
      <c r="I1845" t="s">
        <v>8</v>
      </c>
      <c r="J1845" t="s">
        <v>9</v>
      </c>
      <c r="K1845" t="s">
        <v>1202</v>
      </c>
      <c r="L1845" t="s">
        <v>11</v>
      </c>
      <c r="M1845" s="5">
        <v>0</v>
      </c>
      <c r="N1845" s="5">
        <v>68607.66</v>
      </c>
      <c r="O1845" s="5">
        <f t="shared" si="112"/>
        <v>68607.66</v>
      </c>
      <c r="P1845" s="5">
        <v>0</v>
      </c>
      <c r="Q1845" s="5">
        <f t="shared" si="113"/>
        <v>68607.66</v>
      </c>
      <c r="R1845" s="5">
        <v>0</v>
      </c>
      <c r="S1845" s="5">
        <v>62473.93</v>
      </c>
      <c r="T1845" s="5">
        <v>62473.93</v>
      </c>
      <c r="U1845" s="5">
        <f t="shared" si="114"/>
        <v>6133.7300000000032</v>
      </c>
      <c r="V1845" s="5">
        <f t="shared" si="115"/>
        <v>6133.7300000000032</v>
      </c>
      <c r="W1845" s="5">
        <v>6133.73</v>
      </c>
      <c r="X1845" t="s">
        <v>1203</v>
      </c>
    </row>
    <row r="1846" spans="1:24" x14ac:dyDescent="0.2">
      <c r="A1846" t="s">
        <v>0</v>
      </c>
      <c r="B1846" t="s">
        <v>1</v>
      </c>
      <c r="C1846" t="s">
        <v>247</v>
      </c>
      <c r="D1846" t="s">
        <v>248</v>
      </c>
      <c r="E1846" t="s">
        <v>249</v>
      </c>
      <c r="F1846" t="s">
        <v>1200</v>
      </c>
      <c r="G1846" t="s">
        <v>1201</v>
      </c>
      <c r="H1846" t="s">
        <v>7</v>
      </c>
      <c r="I1846" t="s">
        <v>8</v>
      </c>
      <c r="J1846" t="s">
        <v>9</v>
      </c>
      <c r="K1846" t="s">
        <v>39</v>
      </c>
      <c r="L1846" t="s">
        <v>11</v>
      </c>
      <c r="M1846" s="5">
        <v>61573.46</v>
      </c>
      <c r="N1846" s="5">
        <v>-39102.080000000002</v>
      </c>
      <c r="O1846" s="5">
        <f t="shared" si="112"/>
        <v>22471.379999999997</v>
      </c>
      <c r="P1846" s="5">
        <v>0</v>
      </c>
      <c r="Q1846" s="5">
        <f t="shared" si="113"/>
        <v>22471.379999999997</v>
      </c>
      <c r="R1846" s="5">
        <v>0</v>
      </c>
      <c r="S1846" s="5">
        <v>3525.76</v>
      </c>
      <c r="T1846" s="5">
        <v>3525.76</v>
      </c>
      <c r="U1846" s="5">
        <f t="shared" si="114"/>
        <v>18945.619999999995</v>
      </c>
      <c r="V1846" s="5">
        <f t="shared" si="115"/>
        <v>18945.619999999995</v>
      </c>
      <c r="W1846" s="5">
        <v>18945.62</v>
      </c>
      <c r="X1846" t="s">
        <v>270</v>
      </c>
    </row>
    <row r="1847" spans="1:24" x14ac:dyDescent="0.2">
      <c r="A1847" t="s">
        <v>0</v>
      </c>
      <c r="B1847" t="s">
        <v>1</v>
      </c>
      <c r="C1847" t="s">
        <v>247</v>
      </c>
      <c r="D1847" t="s">
        <v>248</v>
      </c>
      <c r="E1847" t="s">
        <v>249</v>
      </c>
      <c r="F1847" t="s">
        <v>1200</v>
      </c>
      <c r="G1847" t="s">
        <v>1201</v>
      </c>
      <c r="H1847" t="s">
        <v>7</v>
      </c>
      <c r="I1847" t="s">
        <v>41</v>
      </c>
      <c r="J1847" t="s">
        <v>42</v>
      </c>
      <c r="K1847" t="s">
        <v>43</v>
      </c>
      <c r="L1847" t="s">
        <v>11</v>
      </c>
      <c r="M1847" s="5">
        <v>6000</v>
      </c>
      <c r="N1847" s="5">
        <v>-3000</v>
      </c>
      <c r="O1847" s="5">
        <f t="shared" si="112"/>
        <v>3000</v>
      </c>
      <c r="P1847" s="5">
        <v>0</v>
      </c>
      <c r="Q1847" s="5">
        <f t="shared" si="113"/>
        <v>3000</v>
      </c>
      <c r="R1847" s="5">
        <v>0</v>
      </c>
      <c r="S1847" s="5">
        <v>2136.7399999999998</v>
      </c>
      <c r="T1847" s="5">
        <v>1477.08</v>
      </c>
      <c r="U1847" s="5">
        <f t="shared" si="114"/>
        <v>863.26000000000022</v>
      </c>
      <c r="V1847" s="5">
        <f t="shared" si="115"/>
        <v>1522.92</v>
      </c>
      <c r="W1847" s="5">
        <v>863.26</v>
      </c>
      <c r="X1847" t="s">
        <v>892</v>
      </c>
    </row>
    <row r="1848" spans="1:24" x14ac:dyDescent="0.2">
      <c r="A1848" t="s">
        <v>0</v>
      </c>
      <c r="B1848" t="s">
        <v>1</v>
      </c>
      <c r="C1848" t="s">
        <v>247</v>
      </c>
      <c r="D1848" t="s">
        <v>248</v>
      </c>
      <c r="E1848" t="s">
        <v>249</v>
      </c>
      <c r="F1848" t="s">
        <v>1200</v>
      </c>
      <c r="G1848" t="s">
        <v>1201</v>
      </c>
      <c r="H1848" t="s">
        <v>7</v>
      </c>
      <c r="I1848" t="s">
        <v>41</v>
      </c>
      <c r="J1848" t="s">
        <v>42</v>
      </c>
      <c r="K1848" t="s">
        <v>46</v>
      </c>
      <c r="L1848" t="s">
        <v>11</v>
      </c>
      <c r="M1848" s="5">
        <v>37500</v>
      </c>
      <c r="N1848" s="5">
        <v>1000</v>
      </c>
      <c r="O1848" s="5">
        <f t="shared" si="112"/>
        <v>38500</v>
      </c>
      <c r="P1848" s="5">
        <v>0</v>
      </c>
      <c r="Q1848" s="5">
        <f t="shared" si="113"/>
        <v>38500</v>
      </c>
      <c r="R1848" s="5">
        <v>0</v>
      </c>
      <c r="S1848" s="5">
        <v>22379.73</v>
      </c>
      <c r="T1848" s="5">
        <v>22326.77</v>
      </c>
      <c r="U1848" s="5">
        <f t="shared" si="114"/>
        <v>16120.27</v>
      </c>
      <c r="V1848" s="5">
        <f t="shared" si="115"/>
        <v>16173.23</v>
      </c>
      <c r="W1848" s="5">
        <v>16120.27</v>
      </c>
      <c r="X1848" t="s">
        <v>893</v>
      </c>
    </row>
    <row r="1849" spans="1:24" x14ac:dyDescent="0.2">
      <c r="A1849" t="s">
        <v>0</v>
      </c>
      <c r="B1849" t="s">
        <v>1</v>
      </c>
      <c r="C1849" t="s">
        <v>247</v>
      </c>
      <c r="D1849" t="s">
        <v>248</v>
      </c>
      <c r="E1849" t="s">
        <v>249</v>
      </c>
      <c r="F1849" t="s">
        <v>1200</v>
      </c>
      <c r="G1849" t="s">
        <v>1201</v>
      </c>
      <c r="H1849" t="s">
        <v>7</v>
      </c>
      <c r="I1849" t="s">
        <v>41</v>
      </c>
      <c r="J1849" t="s">
        <v>42</v>
      </c>
      <c r="K1849" t="s">
        <v>295</v>
      </c>
      <c r="L1849" t="s">
        <v>11</v>
      </c>
      <c r="M1849" s="5">
        <v>500</v>
      </c>
      <c r="N1849" s="5">
        <v>-320</v>
      </c>
      <c r="O1849" s="5">
        <f t="shared" si="112"/>
        <v>180</v>
      </c>
      <c r="P1849" s="5">
        <v>0</v>
      </c>
      <c r="Q1849" s="5">
        <f t="shared" si="113"/>
        <v>180</v>
      </c>
      <c r="R1849" s="5">
        <v>0</v>
      </c>
      <c r="S1849" s="5">
        <v>106.62</v>
      </c>
      <c r="T1849" s="5">
        <v>106.61</v>
      </c>
      <c r="U1849" s="5">
        <f t="shared" si="114"/>
        <v>73.38</v>
      </c>
      <c r="V1849" s="5">
        <f t="shared" si="115"/>
        <v>73.39</v>
      </c>
      <c r="W1849" s="5">
        <v>73.38</v>
      </c>
      <c r="X1849" t="s">
        <v>894</v>
      </c>
    </row>
    <row r="1850" spans="1:24" x14ac:dyDescent="0.2">
      <c r="A1850" t="s">
        <v>0</v>
      </c>
      <c r="B1850" t="s">
        <v>1</v>
      </c>
      <c r="C1850" t="s">
        <v>247</v>
      </c>
      <c r="D1850" t="s">
        <v>248</v>
      </c>
      <c r="E1850" t="s">
        <v>249</v>
      </c>
      <c r="F1850" t="s">
        <v>1200</v>
      </c>
      <c r="G1850" t="s">
        <v>1201</v>
      </c>
      <c r="H1850" t="s">
        <v>7</v>
      </c>
      <c r="I1850" t="s">
        <v>41</v>
      </c>
      <c r="J1850" t="s">
        <v>42</v>
      </c>
      <c r="K1850" t="s">
        <v>50</v>
      </c>
      <c r="L1850" t="s">
        <v>11</v>
      </c>
      <c r="M1850" s="5">
        <v>81500</v>
      </c>
      <c r="N1850" s="5">
        <v>-5200.45</v>
      </c>
      <c r="O1850" s="5">
        <f t="shared" si="112"/>
        <v>76299.55</v>
      </c>
      <c r="P1850" s="5">
        <v>0</v>
      </c>
      <c r="Q1850" s="5">
        <f t="shared" si="113"/>
        <v>76299.55</v>
      </c>
      <c r="R1850" s="5">
        <v>0</v>
      </c>
      <c r="S1850" s="5">
        <v>75784.3</v>
      </c>
      <c r="T1850" s="5">
        <v>32292.67</v>
      </c>
      <c r="U1850" s="5">
        <f t="shared" si="114"/>
        <v>515.25</v>
      </c>
      <c r="V1850" s="5">
        <f t="shared" si="115"/>
        <v>44006.880000000005</v>
      </c>
      <c r="W1850" s="5">
        <v>515.25</v>
      </c>
      <c r="X1850" t="s">
        <v>895</v>
      </c>
    </row>
    <row r="1851" spans="1:24" x14ac:dyDescent="0.2">
      <c r="A1851" t="s">
        <v>0</v>
      </c>
      <c r="B1851" t="s">
        <v>1</v>
      </c>
      <c r="C1851" t="s">
        <v>247</v>
      </c>
      <c r="D1851" t="s">
        <v>248</v>
      </c>
      <c r="E1851" t="s">
        <v>249</v>
      </c>
      <c r="F1851" t="s">
        <v>1200</v>
      </c>
      <c r="G1851" t="s">
        <v>1201</v>
      </c>
      <c r="H1851" t="s">
        <v>7</v>
      </c>
      <c r="I1851" t="s">
        <v>41</v>
      </c>
      <c r="J1851" t="s">
        <v>42</v>
      </c>
      <c r="K1851" t="s">
        <v>54</v>
      </c>
      <c r="L1851" t="s">
        <v>11</v>
      </c>
      <c r="M1851" s="5">
        <v>0</v>
      </c>
      <c r="N1851" s="5">
        <v>768.73</v>
      </c>
      <c r="O1851" s="5">
        <f t="shared" si="112"/>
        <v>768.73</v>
      </c>
      <c r="P1851" s="5">
        <v>0</v>
      </c>
      <c r="Q1851" s="5">
        <f t="shared" si="113"/>
        <v>768.73</v>
      </c>
      <c r="R1851" s="5">
        <v>718.73</v>
      </c>
      <c r="S1851" s="5">
        <v>50</v>
      </c>
      <c r="T1851" s="5">
        <v>50</v>
      </c>
      <c r="U1851" s="5">
        <f t="shared" si="114"/>
        <v>718.73</v>
      </c>
      <c r="V1851" s="5">
        <f t="shared" si="115"/>
        <v>718.73</v>
      </c>
      <c r="W1851" s="5">
        <v>0</v>
      </c>
      <c r="X1851" t="s">
        <v>898</v>
      </c>
    </row>
    <row r="1852" spans="1:24" x14ac:dyDescent="0.2">
      <c r="A1852" t="s">
        <v>0</v>
      </c>
      <c r="B1852" t="s">
        <v>1</v>
      </c>
      <c r="C1852" t="s">
        <v>247</v>
      </c>
      <c r="D1852" t="s">
        <v>248</v>
      </c>
      <c r="E1852" t="s">
        <v>249</v>
      </c>
      <c r="F1852" t="s">
        <v>1200</v>
      </c>
      <c r="G1852" t="s">
        <v>1201</v>
      </c>
      <c r="H1852" t="s">
        <v>7</v>
      </c>
      <c r="I1852" t="s">
        <v>41</v>
      </c>
      <c r="J1852" t="s">
        <v>42</v>
      </c>
      <c r="K1852" t="s">
        <v>297</v>
      </c>
      <c r="L1852" t="s">
        <v>11</v>
      </c>
      <c r="M1852" s="5">
        <v>1200</v>
      </c>
      <c r="N1852" s="5">
        <v>-1200</v>
      </c>
      <c r="O1852" s="5">
        <f t="shared" si="112"/>
        <v>0</v>
      </c>
      <c r="P1852" s="5">
        <v>0</v>
      </c>
      <c r="Q1852" s="5">
        <f t="shared" si="113"/>
        <v>0</v>
      </c>
      <c r="R1852" s="5">
        <v>0</v>
      </c>
      <c r="S1852" s="5">
        <v>0</v>
      </c>
      <c r="T1852" s="5">
        <v>0</v>
      </c>
      <c r="U1852" s="5">
        <f t="shared" si="114"/>
        <v>0</v>
      </c>
      <c r="V1852" s="5">
        <f t="shared" si="115"/>
        <v>0</v>
      </c>
      <c r="W1852" s="5">
        <v>0</v>
      </c>
      <c r="X1852" t="s">
        <v>899</v>
      </c>
    </row>
    <row r="1853" spans="1:24" x14ac:dyDescent="0.2">
      <c r="A1853" t="s">
        <v>0</v>
      </c>
      <c r="B1853" t="s">
        <v>1</v>
      </c>
      <c r="C1853" t="s">
        <v>247</v>
      </c>
      <c r="D1853" t="s">
        <v>248</v>
      </c>
      <c r="E1853" t="s">
        <v>249</v>
      </c>
      <c r="F1853" t="s">
        <v>1200</v>
      </c>
      <c r="G1853" t="s">
        <v>1201</v>
      </c>
      <c r="H1853" t="s">
        <v>7</v>
      </c>
      <c r="I1853" t="s">
        <v>41</v>
      </c>
      <c r="J1853" t="s">
        <v>42</v>
      </c>
      <c r="K1853" t="s">
        <v>56</v>
      </c>
      <c r="L1853" t="s">
        <v>11</v>
      </c>
      <c r="M1853" s="5">
        <v>134000</v>
      </c>
      <c r="N1853" s="5">
        <v>20278.68</v>
      </c>
      <c r="O1853" s="5">
        <f t="shared" si="112"/>
        <v>154278.68</v>
      </c>
      <c r="P1853" s="5">
        <v>0</v>
      </c>
      <c r="Q1853" s="5">
        <f t="shared" si="113"/>
        <v>154278.68</v>
      </c>
      <c r="R1853" s="5">
        <v>0.01</v>
      </c>
      <c r="S1853" s="5">
        <v>143183.23000000001</v>
      </c>
      <c r="T1853" s="5">
        <v>85458.59</v>
      </c>
      <c r="U1853" s="5">
        <f t="shared" si="114"/>
        <v>11095.449999999983</v>
      </c>
      <c r="V1853" s="5">
        <f t="shared" si="115"/>
        <v>68820.09</v>
      </c>
      <c r="W1853" s="5">
        <v>11095.44</v>
      </c>
      <c r="X1853" t="s">
        <v>900</v>
      </c>
    </row>
    <row r="1854" spans="1:24" x14ac:dyDescent="0.2">
      <c r="A1854" t="s">
        <v>0</v>
      </c>
      <c r="B1854" t="s">
        <v>1</v>
      </c>
      <c r="C1854" t="s">
        <v>247</v>
      </c>
      <c r="D1854" t="s">
        <v>248</v>
      </c>
      <c r="E1854" t="s">
        <v>249</v>
      </c>
      <c r="F1854" t="s">
        <v>1200</v>
      </c>
      <c r="G1854" t="s">
        <v>1201</v>
      </c>
      <c r="H1854" t="s">
        <v>7</v>
      </c>
      <c r="I1854" t="s">
        <v>41</v>
      </c>
      <c r="J1854" t="s">
        <v>42</v>
      </c>
      <c r="K1854" t="s">
        <v>58</v>
      </c>
      <c r="L1854" t="s">
        <v>11</v>
      </c>
      <c r="M1854" s="5">
        <v>93000</v>
      </c>
      <c r="N1854" s="5">
        <v>-7390.55</v>
      </c>
      <c r="O1854" s="5">
        <f t="shared" si="112"/>
        <v>85609.45</v>
      </c>
      <c r="P1854" s="5">
        <v>0</v>
      </c>
      <c r="Q1854" s="5">
        <f t="shared" si="113"/>
        <v>85609.45</v>
      </c>
      <c r="R1854" s="5">
        <v>27113.31</v>
      </c>
      <c r="S1854" s="5">
        <v>58496.14</v>
      </c>
      <c r="T1854" s="5">
        <v>53460.3</v>
      </c>
      <c r="U1854" s="5">
        <f t="shared" si="114"/>
        <v>27113.309999999998</v>
      </c>
      <c r="V1854" s="5">
        <f t="shared" si="115"/>
        <v>32149.149999999994</v>
      </c>
      <c r="W1854" s="5">
        <v>0</v>
      </c>
      <c r="X1854" t="s">
        <v>901</v>
      </c>
    </row>
    <row r="1855" spans="1:24" x14ac:dyDescent="0.2">
      <c r="A1855" t="s">
        <v>0</v>
      </c>
      <c r="B1855" t="s">
        <v>1</v>
      </c>
      <c r="C1855" t="s">
        <v>247</v>
      </c>
      <c r="D1855" t="s">
        <v>248</v>
      </c>
      <c r="E1855" t="s">
        <v>249</v>
      </c>
      <c r="F1855" t="s">
        <v>1200</v>
      </c>
      <c r="G1855" t="s">
        <v>1201</v>
      </c>
      <c r="H1855" t="s">
        <v>7</v>
      </c>
      <c r="I1855" t="s">
        <v>41</v>
      </c>
      <c r="J1855" t="s">
        <v>42</v>
      </c>
      <c r="K1855" t="s">
        <v>1204</v>
      </c>
      <c r="L1855" t="s">
        <v>11</v>
      </c>
      <c r="M1855" s="5">
        <v>0</v>
      </c>
      <c r="N1855" s="5">
        <v>7056</v>
      </c>
      <c r="O1855" s="5">
        <f t="shared" si="112"/>
        <v>7056</v>
      </c>
      <c r="P1855" s="5">
        <v>0</v>
      </c>
      <c r="Q1855" s="5">
        <f t="shared" si="113"/>
        <v>7056</v>
      </c>
      <c r="R1855" s="5">
        <v>7056</v>
      </c>
      <c r="S1855" s="5">
        <v>0</v>
      </c>
      <c r="T1855" s="5">
        <v>0</v>
      </c>
      <c r="U1855" s="5">
        <f t="shared" si="114"/>
        <v>7056</v>
      </c>
      <c r="V1855" s="5">
        <f t="shared" si="115"/>
        <v>7056</v>
      </c>
      <c r="W1855" s="5">
        <v>0</v>
      </c>
      <c r="X1855" t="s">
        <v>1205</v>
      </c>
    </row>
    <row r="1856" spans="1:24" x14ac:dyDescent="0.2">
      <c r="A1856" t="s">
        <v>0</v>
      </c>
      <c r="B1856" t="s">
        <v>1</v>
      </c>
      <c r="C1856" t="s">
        <v>247</v>
      </c>
      <c r="D1856" t="s">
        <v>248</v>
      </c>
      <c r="E1856" t="s">
        <v>249</v>
      </c>
      <c r="F1856" t="s">
        <v>1200</v>
      </c>
      <c r="G1856" t="s">
        <v>1201</v>
      </c>
      <c r="H1856" t="s">
        <v>7</v>
      </c>
      <c r="I1856" t="s">
        <v>41</v>
      </c>
      <c r="J1856" t="s">
        <v>42</v>
      </c>
      <c r="K1856" t="s">
        <v>62</v>
      </c>
      <c r="L1856" t="s">
        <v>11</v>
      </c>
      <c r="M1856" s="5">
        <v>0</v>
      </c>
      <c r="N1856" s="5">
        <v>12327.19</v>
      </c>
      <c r="O1856" s="5">
        <f t="shared" si="112"/>
        <v>12327.19</v>
      </c>
      <c r="P1856" s="5">
        <v>0</v>
      </c>
      <c r="Q1856" s="5">
        <f t="shared" si="113"/>
        <v>12327.19</v>
      </c>
      <c r="R1856" s="5">
        <v>0</v>
      </c>
      <c r="S1856" s="5">
        <v>11968.23</v>
      </c>
      <c r="T1856" s="5">
        <v>3854.59</v>
      </c>
      <c r="U1856" s="5">
        <f t="shared" si="114"/>
        <v>358.96000000000095</v>
      </c>
      <c r="V1856" s="5">
        <f t="shared" si="115"/>
        <v>8472.6</v>
      </c>
      <c r="W1856" s="5">
        <v>358.96</v>
      </c>
      <c r="X1856" t="s">
        <v>904</v>
      </c>
    </row>
    <row r="1857" spans="1:24" x14ac:dyDescent="0.2">
      <c r="A1857" t="s">
        <v>0</v>
      </c>
      <c r="B1857" t="s">
        <v>1</v>
      </c>
      <c r="C1857" t="s">
        <v>247</v>
      </c>
      <c r="D1857" t="s">
        <v>248</v>
      </c>
      <c r="E1857" t="s">
        <v>249</v>
      </c>
      <c r="F1857" t="s">
        <v>1200</v>
      </c>
      <c r="G1857" t="s">
        <v>1201</v>
      </c>
      <c r="H1857" t="s">
        <v>7</v>
      </c>
      <c r="I1857" t="s">
        <v>41</v>
      </c>
      <c r="J1857" t="s">
        <v>42</v>
      </c>
      <c r="K1857" t="s">
        <v>299</v>
      </c>
      <c r="L1857" t="s">
        <v>11</v>
      </c>
      <c r="M1857" s="5">
        <v>0</v>
      </c>
      <c r="N1857" s="5">
        <v>179.2</v>
      </c>
      <c r="O1857" s="5">
        <f t="shared" si="112"/>
        <v>179.2</v>
      </c>
      <c r="P1857" s="5">
        <v>0</v>
      </c>
      <c r="Q1857" s="5">
        <f t="shared" si="113"/>
        <v>179.2</v>
      </c>
      <c r="R1857" s="5">
        <v>0</v>
      </c>
      <c r="S1857" s="5">
        <v>156.80000000000001</v>
      </c>
      <c r="T1857" s="5">
        <v>78.400000000000006</v>
      </c>
      <c r="U1857" s="5">
        <f t="shared" si="114"/>
        <v>22.399999999999977</v>
      </c>
      <c r="V1857" s="5">
        <f t="shared" si="115"/>
        <v>100.79999999999998</v>
      </c>
      <c r="W1857" s="5">
        <v>22.4</v>
      </c>
      <c r="X1857" t="s">
        <v>905</v>
      </c>
    </row>
    <row r="1858" spans="1:24" x14ac:dyDescent="0.2">
      <c r="A1858" t="s">
        <v>0</v>
      </c>
      <c r="B1858" t="s">
        <v>1</v>
      </c>
      <c r="C1858" t="s">
        <v>247</v>
      </c>
      <c r="D1858" t="s">
        <v>248</v>
      </c>
      <c r="E1858" t="s">
        <v>249</v>
      </c>
      <c r="F1858" t="s">
        <v>1200</v>
      </c>
      <c r="G1858" t="s">
        <v>1201</v>
      </c>
      <c r="H1858" t="s">
        <v>7</v>
      </c>
      <c r="I1858" t="s">
        <v>41</v>
      </c>
      <c r="J1858" t="s">
        <v>42</v>
      </c>
      <c r="K1858" t="s">
        <v>64</v>
      </c>
      <c r="L1858" t="s">
        <v>11</v>
      </c>
      <c r="M1858" s="5">
        <v>1000</v>
      </c>
      <c r="N1858" s="5">
        <v>1020.14</v>
      </c>
      <c r="O1858" s="5">
        <f t="shared" si="112"/>
        <v>2020.1399999999999</v>
      </c>
      <c r="P1858" s="5">
        <v>0</v>
      </c>
      <c r="Q1858" s="5">
        <f t="shared" si="113"/>
        <v>2020.1399999999999</v>
      </c>
      <c r="R1858" s="5">
        <v>0</v>
      </c>
      <c r="S1858" s="5">
        <v>1669.74</v>
      </c>
      <c r="T1858" s="5">
        <v>901.88</v>
      </c>
      <c r="U1858" s="5">
        <f t="shared" si="114"/>
        <v>350.39999999999986</v>
      </c>
      <c r="V1858" s="5">
        <f t="shared" si="115"/>
        <v>1118.2599999999998</v>
      </c>
      <c r="W1858" s="5">
        <v>350.4</v>
      </c>
      <c r="X1858" t="s">
        <v>906</v>
      </c>
    </row>
    <row r="1859" spans="1:24" x14ac:dyDescent="0.2">
      <c r="A1859" t="s">
        <v>0</v>
      </c>
      <c r="B1859" t="s">
        <v>1</v>
      </c>
      <c r="C1859" t="s">
        <v>247</v>
      </c>
      <c r="D1859" t="s">
        <v>248</v>
      </c>
      <c r="E1859" t="s">
        <v>249</v>
      </c>
      <c r="F1859" t="s">
        <v>1200</v>
      </c>
      <c r="G1859" t="s">
        <v>1201</v>
      </c>
      <c r="H1859" t="s">
        <v>7</v>
      </c>
      <c r="I1859" t="s">
        <v>41</v>
      </c>
      <c r="J1859" t="s">
        <v>42</v>
      </c>
      <c r="K1859" t="s">
        <v>66</v>
      </c>
      <c r="L1859" t="s">
        <v>11</v>
      </c>
      <c r="M1859" s="5">
        <v>0</v>
      </c>
      <c r="N1859" s="5">
        <v>7318.98</v>
      </c>
      <c r="O1859" s="5">
        <f t="shared" ref="O1859:O1922" si="116">+M1859+N1859</f>
        <v>7318.98</v>
      </c>
      <c r="P1859" s="5">
        <v>0</v>
      </c>
      <c r="Q1859" s="5">
        <f t="shared" ref="Q1859:Q1922" si="117">+O1859+P1859</f>
        <v>7318.98</v>
      </c>
      <c r="R1859" s="5">
        <v>0</v>
      </c>
      <c r="S1859" s="5">
        <v>7151.98</v>
      </c>
      <c r="T1859" s="5">
        <v>904.68</v>
      </c>
      <c r="U1859" s="5">
        <f t="shared" ref="U1859:U1922" si="118">+O1859-S1859</f>
        <v>167</v>
      </c>
      <c r="V1859" s="5">
        <f t="shared" ref="V1859:V1922" si="119">+O1859-T1859</f>
        <v>6414.2999999999993</v>
      </c>
      <c r="W1859" s="5">
        <v>167</v>
      </c>
      <c r="X1859" t="s">
        <v>907</v>
      </c>
    </row>
    <row r="1860" spans="1:24" x14ac:dyDescent="0.2">
      <c r="A1860" t="s">
        <v>0</v>
      </c>
      <c r="B1860" t="s">
        <v>1</v>
      </c>
      <c r="C1860" t="s">
        <v>247</v>
      </c>
      <c r="D1860" t="s">
        <v>248</v>
      </c>
      <c r="E1860" t="s">
        <v>249</v>
      </c>
      <c r="F1860" t="s">
        <v>1200</v>
      </c>
      <c r="G1860" t="s">
        <v>1201</v>
      </c>
      <c r="H1860" t="s">
        <v>7</v>
      </c>
      <c r="I1860" t="s">
        <v>41</v>
      </c>
      <c r="J1860" t="s">
        <v>42</v>
      </c>
      <c r="K1860" t="s">
        <v>372</v>
      </c>
      <c r="L1860" t="s">
        <v>11</v>
      </c>
      <c r="M1860" s="5">
        <v>250000</v>
      </c>
      <c r="N1860" s="5">
        <v>99440</v>
      </c>
      <c r="O1860" s="5">
        <f t="shared" si="116"/>
        <v>349440</v>
      </c>
      <c r="P1860" s="5">
        <v>0</v>
      </c>
      <c r="Q1860" s="5">
        <f t="shared" si="117"/>
        <v>349440</v>
      </c>
      <c r="R1860" s="5">
        <v>0</v>
      </c>
      <c r="S1860" s="5">
        <v>349440</v>
      </c>
      <c r="T1860" s="5">
        <v>262080</v>
      </c>
      <c r="U1860" s="5">
        <f t="shared" si="118"/>
        <v>0</v>
      </c>
      <c r="V1860" s="5">
        <f t="shared" si="119"/>
        <v>87360</v>
      </c>
      <c r="W1860" s="5">
        <v>0</v>
      </c>
      <c r="X1860" t="s">
        <v>939</v>
      </c>
    </row>
    <row r="1861" spans="1:24" x14ac:dyDescent="0.2">
      <c r="A1861" t="s">
        <v>0</v>
      </c>
      <c r="B1861" t="s">
        <v>1</v>
      </c>
      <c r="C1861" t="s">
        <v>247</v>
      </c>
      <c r="D1861" t="s">
        <v>248</v>
      </c>
      <c r="E1861" t="s">
        <v>249</v>
      </c>
      <c r="F1861" t="s">
        <v>1200</v>
      </c>
      <c r="G1861" t="s">
        <v>1201</v>
      </c>
      <c r="H1861" t="s">
        <v>7</v>
      </c>
      <c r="I1861" t="s">
        <v>41</v>
      </c>
      <c r="J1861" t="s">
        <v>42</v>
      </c>
      <c r="K1861" t="s">
        <v>1206</v>
      </c>
      <c r="L1861" t="s">
        <v>11</v>
      </c>
      <c r="M1861" s="5">
        <v>0</v>
      </c>
      <c r="N1861" s="5">
        <v>4513.26</v>
      </c>
      <c r="O1861" s="5">
        <f t="shared" si="116"/>
        <v>4513.26</v>
      </c>
      <c r="P1861" s="5">
        <v>0</v>
      </c>
      <c r="Q1861" s="5">
        <f t="shared" si="117"/>
        <v>4513.26</v>
      </c>
      <c r="R1861" s="5">
        <v>0</v>
      </c>
      <c r="S1861" s="5">
        <v>4480</v>
      </c>
      <c r="T1861" s="5">
        <v>0</v>
      </c>
      <c r="U1861" s="5">
        <f t="shared" si="118"/>
        <v>33.260000000000218</v>
      </c>
      <c r="V1861" s="5">
        <f t="shared" si="119"/>
        <v>4513.26</v>
      </c>
      <c r="W1861" s="5">
        <v>33.26</v>
      </c>
      <c r="X1861" t="s">
        <v>1207</v>
      </c>
    </row>
    <row r="1862" spans="1:24" x14ac:dyDescent="0.2">
      <c r="A1862" t="s">
        <v>0</v>
      </c>
      <c r="B1862" t="s">
        <v>1</v>
      </c>
      <c r="C1862" t="s">
        <v>247</v>
      </c>
      <c r="D1862" t="s">
        <v>248</v>
      </c>
      <c r="E1862" t="s">
        <v>249</v>
      </c>
      <c r="F1862" t="s">
        <v>1200</v>
      </c>
      <c r="G1862" t="s">
        <v>1201</v>
      </c>
      <c r="H1862" t="s">
        <v>7</v>
      </c>
      <c r="I1862" t="s">
        <v>41</v>
      </c>
      <c r="J1862" t="s">
        <v>42</v>
      </c>
      <c r="K1862" t="s">
        <v>995</v>
      </c>
      <c r="L1862" t="s">
        <v>11</v>
      </c>
      <c r="M1862" s="5">
        <v>0</v>
      </c>
      <c r="N1862" s="5">
        <v>3920</v>
      </c>
      <c r="O1862" s="5">
        <f t="shared" si="116"/>
        <v>3920</v>
      </c>
      <c r="P1862" s="5">
        <v>0</v>
      </c>
      <c r="Q1862" s="5">
        <f t="shared" si="117"/>
        <v>3920</v>
      </c>
      <c r="R1862" s="5">
        <v>0</v>
      </c>
      <c r="S1862" s="5">
        <v>3920</v>
      </c>
      <c r="T1862" s="5">
        <v>3920</v>
      </c>
      <c r="U1862" s="5">
        <f t="shared" si="118"/>
        <v>0</v>
      </c>
      <c r="V1862" s="5">
        <f t="shared" si="119"/>
        <v>0</v>
      </c>
      <c r="W1862" s="5">
        <v>0</v>
      </c>
      <c r="X1862" t="s">
        <v>996</v>
      </c>
    </row>
    <row r="1863" spans="1:24" x14ac:dyDescent="0.2">
      <c r="A1863" t="s">
        <v>0</v>
      </c>
      <c r="B1863" t="s">
        <v>1</v>
      </c>
      <c r="C1863" t="s">
        <v>247</v>
      </c>
      <c r="D1863" t="s">
        <v>248</v>
      </c>
      <c r="E1863" t="s">
        <v>249</v>
      </c>
      <c r="F1863" t="s">
        <v>1200</v>
      </c>
      <c r="G1863" t="s">
        <v>1201</v>
      </c>
      <c r="H1863" t="s">
        <v>7</v>
      </c>
      <c r="I1863" t="s">
        <v>41</v>
      </c>
      <c r="J1863" t="s">
        <v>42</v>
      </c>
      <c r="K1863" t="s">
        <v>349</v>
      </c>
      <c r="L1863" t="s">
        <v>11</v>
      </c>
      <c r="M1863" s="5">
        <v>0</v>
      </c>
      <c r="N1863" s="5">
        <v>64.989999999999995</v>
      </c>
      <c r="O1863" s="5">
        <f t="shared" si="116"/>
        <v>64.989999999999995</v>
      </c>
      <c r="P1863" s="5">
        <v>0</v>
      </c>
      <c r="Q1863" s="5">
        <f t="shared" si="117"/>
        <v>64.989999999999995</v>
      </c>
      <c r="R1863" s="5">
        <v>0</v>
      </c>
      <c r="S1863" s="5">
        <v>0</v>
      </c>
      <c r="T1863" s="5">
        <v>0</v>
      </c>
      <c r="U1863" s="5">
        <f t="shared" si="118"/>
        <v>64.989999999999995</v>
      </c>
      <c r="V1863" s="5">
        <f t="shared" si="119"/>
        <v>64.989999999999995</v>
      </c>
      <c r="W1863" s="5">
        <v>64.989999999999995</v>
      </c>
      <c r="X1863" t="s">
        <v>978</v>
      </c>
    </row>
    <row r="1864" spans="1:24" x14ac:dyDescent="0.2">
      <c r="A1864" t="s">
        <v>0</v>
      </c>
      <c r="B1864" t="s">
        <v>1</v>
      </c>
      <c r="C1864" t="s">
        <v>247</v>
      </c>
      <c r="D1864" t="s">
        <v>248</v>
      </c>
      <c r="E1864" t="s">
        <v>249</v>
      </c>
      <c r="F1864" t="s">
        <v>1200</v>
      </c>
      <c r="G1864" t="s">
        <v>1201</v>
      </c>
      <c r="H1864" t="s">
        <v>7</v>
      </c>
      <c r="I1864" t="s">
        <v>41</v>
      </c>
      <c r="J1864" t="s">
        <v>42</v>
      </c>
      <c r="K1864" t="s">
        <v>70</v>
      </c>
      <c r="L1864" t="s">
        <v>11</v>
      </c>
      <c r="M1864" s="5">
        <v>0</v>
      </c>
      <c r="N1864" s="5">
        <v>10463.469999999999</v>
      </c>
      <c r="O1864" s="5">
        <f t="shared" si="116"/>
        <v>10463.469999999999</v>
      </c>
      <c r="P1864" s="5">
        <v>0</v>
      </c>
      <c r="Q1864" s="5">
        <f t="shared" si="117"/>
        <v>10463.469999999999</v>
      </c>
      <c r="R1864" s="5">
        <v>0</v>
      </c>
      <c r="S1864" s="5">
        <v>8940.44</v>
      </c>
      <c r="T1864" s="5">
        <v>6913.15</v>
      </c>
      <c r="U1864" s="5">
        <f t="shared" si="118"/>
        <v>1523.0299999999988</v>
      </c>
      <c r="V1864" s="5">
        <f t="shared" si="119"/>
        <v>3550.3199999999997</v>
      </c>
      <c r="W1864" s="5">
        <v>1523.03</v>
      </c>
      <c r="X1864" t="s">
        <v>911</v>
      </c>
    </row>
    <row r="1865" spans="1:24" x14ac:dyDescent="0.2">
      <c r="A1865" t="s">
        <v>0</v>
      </c>
      <c r="B1865" t="s">
        <v>1</v>
      </c>
      <c r="C1865" t="s">
        <v>247</v>
      </c>
      <c r="D1865" t="s">
        <v>248</v>
      </c>
      <c r="E1865" t="s">
        <v>249</v>
      </c>
      <c r="F1865" t="s">
        <v>1200</v>
      </c>
      <c r="G1865" t="s">
        <v>1201</v>
      </c>
      <c r="H1865" t="s">
        <v>7</v>
      </c>
      <c r="I1865" t="s">
        <v>41</v>
      </c>
      <c r="J1865" t="s">
        <v>42</v>
      </c>
      <c r="K1865" t="s">
        <v>280</v>
      </c>
      <c r="L1865" t="s">
        <v>11</v>
      </c>
      <c r="M1865" s="5">
        <v>3600</v>
      </c>
      <c r="N1865" s="5">
        <v>-140.96</v>
      </c>
      <c r="O1865" s="5">
        <f t="shared" si="116"/>
        <v>3459.04</v>
      </c>
      <c r="P1865" s="5">
        <v>0</v>
      </c>
      <c r="Q1865" s="5">
        <f t="shared" si="117"/>
        <v>3459.04</v>
      </c>
      <c r="R1865" s="5">
        <v>0</v>
      </c>
      <c r="S1865" s="5">
        <v>738.49</v>
      </c>
      <c r="T1865" s="5">
        <v>19.45</v>
      </c>
      <c r="U1865" s="5">
        <f t="shared" si="118"/>
        <v>2720.55</v>
      </c>
      <c r="V1865" s="5">
        <f t="shared" si="119"/>
        <v>3439.59</v>
      </c>
      <c r="W1865" s="5">
        <v>2720.55</v>
      </c>
      <c r="X1865" t="s">
        <v>281</v>
      </c>
    </row>
    <row r="1866" spans="1:24" x14ac:dyDescent="0.2">
      <c r="A1866" t="s">
        <v>0</v>
      </c>
      <c r="B1866" t="s">
        <v>1</v>
      </c>
      <c r="C1866" t="s">
        <v>247</v>
      </c>
      <c r="D1866" t="s">
        <v>248</v>
      </c>
      <c r="E1866" t="s">
        <v>249</v>
      </c>
      <c r="F1866" t="s">
        <v>1200</v>
      </c>
      <c r="G1866" t="s">
        <v>1201</v>
      </c>
      <c r="H1866" t="s">
        <v>7</v>
      </c>
      <c r="I1866" t="s">
        <v>41</v>
      </c>
      <c r="J1866" t="s">
        <v>42</v>
      </c>
      <c r="K1866" t="s">
        <v>72</v>
      </c>
      <c r="L1866" t="s">
        <v>11</v>
      </c>
      <c r="M1866" s="5">
        <v>0</v>
      </c>
      <c r="N1866" s="5">
        <v>20493.04</v>
      </c>
      <c r="O1866" s="5">
        <f t="shared" si="116"/>
        <v>20493.04</v>
      </c>
      <c r="P1866" s="5">
        <v>0</v>
      </c>
      <c r="Q1866" s="5">
        <f t="shared" si="117"/>
        <v>20493.04</v>
      </c>
      <c r="R1866" s="5">
        <v>3528</v>
      </c>
      <c r="S1866" s="5">
        <v>16965.04</v>
      </c>
      <c r="T1866" s="5">
        <v>16965.04</v>
      </c>
      <c r="U1866" s="5">
        <f t="shared" si="118"/>
        <v>3528</v>
      </c>
      <c r="V1866" s="5">
        <f t="shared" si="119"/>
        <v>3528</v>
      </c>
      <c r="W1866" s="5">
        <v>0</v>
      </c>
      <c r="X1866" t="s">
        <v>979</v>
      </c>
    </row>
    <row r="1867" spans="1:24" x14ac:dyDescent="0.2">
      <c r="A1867" t="s">
        <v>0</v>
      </c>
      <c r="B1867" t="s">
        <v>1</v>
      </c>
      <c r="C1867" t="s">
        <v>247</v>
      </c>
      <c r="D1867" t="s">
        <v>248</v>
      </c>
      <c r="E1867" t="s">
        <v>249</v>
      </c>
      <c r="F1867" t="s">
        <v>1200</v>
      </c>
      <c r="G1867" t="s">
        <v>1201</v>
      </c>
      <c r="H1867" t="s">
        <v>7</v>
      </c>
      <c r="I1867" t="s">
        <v>41</v>
      </c>
      <c r="J1867" t="s">
        <v>42</v>
      </c>
      <c r="K1867" t="s">
        <v>74</v>
      </c>
      <c r="L1867" t="s">
        <v>11</v>
      </c>
      <c r="M1867" s="5">
        <v>1700</v>
      </c>
      <c r="N1867" s="5">
        <v>-110</v>
      </c>
      <c r="O1867" s="5">
        <f t="shared" si="116"/>
        <v>1590</v>
      </c>
      <c r="P1867" s="5">
        <v>0</v>
      </c>
      <c r="Q1867" s="5">
        <f t="shared" si="117"/>
        <v>1590</v>
      </c>
      <c r="R1867" s="5">
        <v>0</v>
      </c>
      <c r="S1867" s="5">
        <v>1581.43</v>
      </c>
      <c r="T1867" s="5">
        <v>1081.43</v>
      </c>
      <c r="U1867" s="5">
        <f t="shared" si="118"/>
        <v>8.5699999999999363</v>
      </c>
      <c r="V1867" s="5">
        <f t="shared" si="119"/>
        <v>508.56999999999994</v>
      </c>
      <c r="W1867" s="5">
        <v>8.57</v>
      </c>
      <c r="X1867" t="s">
        <v>912</v>
      </c>
    </row>
    <row r="1868" spans="1:24" x14ac:dyDescent="0.2">
      <c r="A1868" t="s">
        <v>0</v>
      </c>
      <c r="B1868" t="s">
        <v>1</v>
      </c>
      <c r="C1868" t="s">
        <v>247</v>
      </c>
      <c r="D1868" t="s">
        <v>248</v>
      </c>
      <c r="E1868" t="s">
        <v>249</v>
      </c>
      <c r="F1868" t="s">
        <v>1200</v>
      </c>
      <c r="G1868" t="s">
        <v>1201</v>
      </c>
      <c r="H1868" t="s">
        <v>7</v>
      </c>
      <c r="I1868" t="s">
        <v>41</v>
      </c>
      <c r="J1868" t="s">
        <v>42</v>
      </c>
      <c r="K1868" t="s">
        <v>76</v>
      </c>
      <c r="L1868" t="s">
        <v>11</v>
      </c>
      <c r="M1868" s="5">
        <v>8000</v>
      </c>
      <c r="N1868" s="5">
        <v>-7900</v>
      </c>
      <c r="O1868" s="5">
        <f t="shared" si="116"/>
        <v>100</v>
      </c>
      <c r="P1868" s="5">
        <v>0</v>
      </c>
      <c r="Q1868" s="5">
        <f t="shared" si="117"/>
        <v>100</v>
      </c>
      <c r="R1868" s="5">
        <v>0</v>
      </c>
      <c r="S1868" s="5">
        <v>38.85</v>
      </c>
      <c r="T1868" s="5">
        <v>38.85</v>
      </c>
      <c r="U1868" s="5">
        <f t="shared" si="118"/>
        <v>61.15</v>
      </c>
      <c r="V1868" s="5">
        <f t="shared" si="119"/>
        <v>61.15</v>
      </c>
      <c r="W1868" s="5">
        <v>61.15</v>
      </c>
      <c r="X1868" t="s">
        <v>913</v>
      </c>
    </row>
    <row r="1869" spans="1:24" x14ac:dyDescent="0.2">
      <c r="A1869" t="s">
        <v>0</v>
      </c>
      <c r="B1869" t="s">
        <v>1</v>
      </c>
      <c r="C1869" t="s">
        <v>247</v>
      </c>
      <c r="D1869" t="s">
        <v>248</v>
      </c>
      <c r="E1869" t="s">
        <v>249</v>
      </c>
      <c r="F1869" t="s">
        <v>1200</v>
      </c>
      <c r="G1869" t="s">
        <v>1201</v>
      </c>
      <c r="H1869" t="s">
        <v>7</v>
      </c>
      <c r="I1869" t="s">
        <v>41</v>
      </c>
      <c r="J1869" t="s">
        <v>42</v>
      </c>
      <c r="K1869" t="s">
        <v>78</v>
      </c>
      <c r="L1869" t="s">
        <v>11</v>
      </c>
      <c r="M1869" s="5">
        <v>850</v>
      </c>
      <c r="N1869" s="5">
        <v>1523.07</v>
      </c>
      <c r="O1869" s="5">
        <f t="shared" si="116"/>
        <v>2373.0699999999997</v>
      </c>
      <c r="P1869" s="5">
        <v>0</v>
      </c>
      <c r="Q1869" s="5">
        <f t="shared" si="117"/>
        <v>2373.0699999999997</v>
      </c>
      <c r="R1869" s="5">
        <v>97.66</v>
      </c>
      <c r="S1869" s="5">
        <v>1988.38</v>
      </c>
      <c r="T1869" s="5">
        <v>1981.59</v>
      </c>
      <c r="U1869" s="5">
        <f t="shared" si="118"/>
        <v>384.6899999999996</v>
      </c>
      <c r="V1869" s="5">
        <f t="shared" si="119"/>
        <v>391.47999999999979</v>
      </c>
      <c r="W1869" s="5">
        <v>287.02999999999997</v>
      </c>
      <c r="X1869" t="s">
        <v>914</v>
      </c>
    </row>
    <row r="1870" spans="1:24" x14ac:dyDescent="0.2">
      <c r="A1870" t="s">
        <v>0</v>
      </c>
      <c r="B1870" t="s">
        <v>1</v>
      </c>
      <c r="C1870" t="s">
        <v>247</v>
      </c>
      <c r="D1870" t="s">
        <v>248</v>
      </c>
      <c r="E1870" t="s">
        <v>249</v>
      </c>
      <c r="F1870" t="s">
        <v>1200</v>
      </c>
      <c r="G1870" t="s">
        <v>1201</v>
      </c>
      <c r="H1870" t="s">
        <v>7</v>
      </c>
      <c r="I1870" t="s">
        <v>41</v>
      </c>
      <c r="J1870" t="s">
        <v>42</v>
      </c>
      <c r="K1870" t="s">
        <v>82</v>
      </c>
      <c r="L1870" t="s">
        <v>11</v>
      </c>
      <c r="M1870" s="5">
        <v>26000</v>
      </c>
      <c r="N1870" s="5">
        <v>-26000</v>
      </c>
      <c r="O1870" s="5">
        <f t="shared" si="116"/>
        <v>0</v>
      </c>
      <c r="P1870" s="5">
        <v>0</v>
      </c>
      <c r="Q1870" s="5">
        <f t="shared" si="117"/>
        <v>0</v>
      </c>
      <c r="R1870" s="5">
        <v>0</v>
      </c>
      <c r="S1870" s="5">
        <v>0</v>
      </c>
      <c r="T1870" s="5">
        <v>0</v>
      </c>
      <c r="U1870" s="5">
        <f t="shared" si="118"/>
        <v>0</v>
      </c>
      <c r="V1870" s="5">
        <f t="shared" si="119"/>
        <v>0</v>
      </c>
      <c r="W1870" s="5">
        <v>0</v>
      </c>
      <c r="X1870" t="s">
        <v>915</v>
      </c>
    </row>
    <row r="1871" spans="1:24" x14ac:dyDescent="0.2">
      <c r="A1871" t="s">
        <v>0</v>
      </c>
      <c r="B1871" t="s">
        <v>1</v>
      </c>
      <c r="C1871" t="s">
        <v>247</v>
      </c>
      <c r="D1871" t="s">
        <v>248</v>
      </c>
      <c r="E1871" t="s">
        <v>249</v>
      </c>
      <c r="F1871" t="s">
        <v>1200</v>
      </c>
      <c r="G1871" t="s">
        <v>1201</v>
      </c>
      <c r="H1871" t="s">
        <v>7</v>
      </c>
      <c r="I1871" t="s">
        <v>41</v>
      </c>
      <c r="J1871" t="s">
        <v>42</v>
      </c>
      <c r="K1871" t="s">
        <v>86</v>
      </c>
      <c r="L1871" t="s">
        <v>11</v>
      </c>
      <c r="M1871" s="5">
        <v>200</v>
      </c>
      <c r="N1871" s="5">
        <v>0</v>
      </c>
      <c r="O1871" s="5">
        <f t="shared" si="116"/>
        <v>200</v>
      </c>
      <c r="P1871" s="5">
        <v>0</v>
      </c>
      <c r="Q1871" s="5">
        <f t="shared" si="117"/>
        <v>200</v>
      </c>
      <c r="R1871" s="5">
        <v>0</v>
      </c>
      <c r="S1871" s="5">
        <v>5.6</v>
      </c>
      <c r="T1871" s="5">
        <v>5.6</v>
      </c>
      <c r="U1871" s="5">
        <f t="shared" si="118"/>
        <v>194.4</v>
      </c>
      <c r="V1871" s="5">
        <f t="shared" si="119"/>
        <v>194.4</v>
      </c>
      <c r="W1871" s="5">
        <v>194.4</v>
      </c>
      <c r="X1871" t="s">
        <v>919</v>
      </c>
    </row>
    <row r="1872" spans="1:24" x14ac:dyDescent="0.2">
      <c r="A1872" t="s">
        <v>0</v>
      </c>
      <c r="B1872" t="s">
        <v>1</v>
      </c>
      <c r="C1872" t="s">
        <v>247</v>
      </c>
      <c r="D1872" t="s">
        <v>248</v>
      </c>
      <c r="E1872" t="s">
        <v>249</v>
      </c>
      <c r="F1872" t="s">
        <v>1200</v>
      </c>
      <c r="G1872" t="s">
        <v>1201</v>
      </c>
      <c r="H1872" t="s">
        <v>7</v>
      </c>
      <c r="I1872" t="s">
        <v>41</v>
      </c>
      <c r="J1872" t="s">
        <v>42</v>
      </c>
      <c r="K1872" t="s">
        <v>88</v>
      </c>
      <c r="L1872" t="s">
        <v>11</v>
      </c>
      <c r="M1872" s="5">
        <v>5000</v>
      </c>
      <c r="N1872" s="5">
        <v>-4188.3999999999996</v>
      </c>
      <c r="O1872" s="5">
        <f t="shared" si="116"/>
        <v>811.60000000000036</v>
      </c>
      <c r="P1872" s="5">
        <v>0</v>
      </c>
      <c r="Q1872" s="5">
        <f t="shared" si="117"/>
        <v>811.60000000000036</v>
      </c>
      <c r="R1872" s="5">
        <v>0</v>
      </c>
      <c r="S1872" s="5">
        <v>811.6</v>
      </c>
      <c r="T1872" s="5">
        <v>811.6</v>
      </c>
      <c r="U1872" s="5">
        <f t="shared" si="118"/>
        <v>0</v>
      </c>
      <c r="V1872" s="5">
        <f t="shared" si="119"/>
        <v>0</v>
      </c>
      <c r="W1872" s="5">
        <v>0</v>
      </c>
      <c r="X1872" t="s">
        <v>920</v>
      </c>
    </row>
    <row r="1873" spans="1:24" x14ac:dyDescent="0.2">
      <c r="A1873" t="s">
        <v>0</v>
      </c>
      <c r="B1873" t="s">
        <v>1</v>
      </c>
      <c r="C1873" t="s">
        <v>247</v>
      </c>
      <c r="D1873" t="s">
        <v>248</v>
      </c>
      <c r="E1873" t="s">
        <v>249</v>
      </c>
      <c r="F1873" t="s">
        <v>1200</v>
      </c>
      <c r="G1873" t="s">
        <v>1201</v>
      </c>
      <c r="H1873" t="s">
        <v>7</v>
      </c>
      <c r="I1873" t="s">
        <v>41</v>
      </c>
      <c r="J1873" t="s">
        <v>42</v>
      </c>
      <c r="K1873" t="s">
        <v>1208</v>
      </c>
      <c r="L1873" t="s">
        <v>11</v>
      </c>
      <c r="M1873" s="5">
        <v>250</v>
      </c>
      <c r="N1873" s="5">
        <v>88.8</v>
      </c>
      <c r="O1873" s="5">
        <f t="shared" si="116"/>
        <v>338.8</v>
      </c>
      <c r="P1873" s="5">
        <v>0</v>
      </c>
      <c r="Q1873" s="5">
        <f t="shared" si="117"/>
        <v>338.8</v>
      </c>
      <c r="R1873" s="5">
        <v>0</v>
      </c>
      <c r="S1873" s="5">
        <v>268.8</v>
      </c>
      <c r="T1873" s="5">
        <v>156.80000000000001</v>
      </c>
      <c r="U1873" s="5">
        <f t="shared" si="118"/>
        <v>70</v>
      </c>
      <c r="V1873" s="5">
        <f t="shared" si="119"/>
        <v>182</v>
      </c>
      <c r="W1873" s="5">
        <v>70</v>
      </c>
      <c r="X1873" t="s">
        <v>1209</v>
      </c>
    </row>
    <row r="1874" spans="1:24" x14ac:dyDescent="0.2">
      <c r="A1874" t="s">
        <v>0</v>
      </c>
      <c r="B1874" t="s">
        <v>1</v>
      </c>
      <c r="C1874" t="s">
        <v>247</v>
      </c>
      <c r="D1874" t="s">
        <v>248</v>
      </c>
      <c r="E1874" t="s">
        <v>249</v>
      </c>
      <c r="F1874" t="s">
        <v>1200</v>
      </c>
      <c r="G1874" t="s">
        <v>1201</v>
      </c>
      <c r="H1874" t="s">
        <v>7</v>
      </c>
      <c r="I1874" t="s">
        <v>41</v>
      </c>
      <c r="J1874" t="s">
        <v>42</v>
      </c>
      <c r="K1874" t="s">
        <v>631</v>
      </c>
      <c r="L1874" t="s">
        <v>11</v>
      </c>
      <c r="M1874" s="5">
        <v>0</v>
      </c>
      <c r="N1874" s="5">
        <v>2153</v>
      </c>
      <c r="O1874" s="5">
        <f t="shared" si="116"/>
        <v>2153</v>
      </c>
      <c r="P1874" s="5">
        <v>0</v>
      </c>
      <c r="Q1874" s="5">
        <f t="shared" si="117"/>
        <v>2153</v>
      </c>
      <c r="R1874" s="5">
        <v>215.04</v>
      </c>
      <c r="S1874" s="5">
        <v>1937.96</v>
      </c>
      <c r="T1874" s="5">
        <v>1937.96</v>
      </c>
      <c r="U1874" s="5">
        <f t="shared" si="118"/>
        <v>215.03999999999996</v>
      </c>
      <c r="V1874" s="5">
        <f t="shared" si="119"/>
        <v>215.03999999999996</v>
      </c>
      <c r="W1874" s="5">
        <v>0</v>
      </c>
      <c r="X1874" t="s">
        <v>1210</v>
      </c>
    </row>
    <row r="1875" spans="1:24" x14ac:dyDescent="0.2">
      <c r="A1875" t="s">
        <v>0</v>
      </c>
      <c r="B1875" t="s">
        <v>1</v>
      </c>
      <c r="C1875" t="s">
        <v>247</v>
      </c>
      <c r="D1875" t="s">
        <v>248</v>
      </c>
      <c r="E1875" t="s">
        <v>249</v>
      </c>
      <c r="F1875" t="s">
        <v>1200</v>
      </c>
      <c r="G1875" t="s">
        <v>1201</v>
      </c>
      <c r="H1875" t="s">
        <v>7</v>
      </c>
      <c r="I1875" t="s">
        <v>41</v>
      </c>
      <c r="J1875" t="s">
        <v>42</v>
      </c>
      <c r="K1875" t="s">
        <v>923</v>
      </c>
      <c r="L1875" t="s">
        <v>11</v>
      </c>
      <c r="M1875" s="5">
        <v>800</v>
      </c>
      <c r="N1875" s="5">
        <v>-800</v>
      </c>
      <c r="O1875" s="5">
        <f t="shared" si="116"/>
        <v>0</v>
      </c>
      <c r="P1875" s="5">
        <v>0</v>
      </c>
      <c r="Q1875" s="5">
        <f t="shared" si="117"/>
        <v>0</v>
      </c>
      <c r="R1875" s="5">
        <v>0</v>
      </c>
      <c r="S1875" s="5">
        <v>0</v>
      </c>
      <c r="T1875" s="5">
        <v>0</v>
      </c>
      <c r="U1875" s="5">
        <f t="shared" si="118"/>
        <v>0</v>
      </c>
      <c r="V1875" s="5">
        <f t="shared" si="119"/>
        <v>0</v>
      </c>
      <c r="W1875" s="5">
        <v>0</v>
      </c>
      <c r="X1875" t="s">
        <v>924</v>
      </c>
    </row>
    <row r="1876" spans="1:24" x14ac:dyDescent="0.2">
      <c r="A1876" t="s">
        <v>0</v>
      </c>
      <c r="B1876" t="s">
        <v>1</v>
      </c>
      <c r="C1876" t="s">
        <v>247</v>
      </c>
      <c r="D1876" t="s">
        <v>248</v>
      </c>
      <c r="E1876" t="s">
        <v>249</v>
      </c>
      <c r="F1876" t="s">
        <v>1200</v>
      </c>
      <c r="G1876" t="s">
        <v>1201</v>
      </c>
      <c r="H1876" t="s">
        <v>7</v>
      </c>
      <c r="I1876" t="s">
        <v>41</v>
      </c>
      <c r="J1876" t="s">
        <v>90</v>
      </c>
      <c r="K1876" t="s">
        <v>91</v>
      </c>
      <c r="L1876" t="s">
        <v>11</v>
      </c>
      <c r="M1876" s="5">
        <v>100</v>
      </c>
      <c r="N1876" s="5">
        <v>100</v>
      </c>
      <c r="O1876" s="5">
        <f t="shared" si="116"/>
        <v>200</v>
      </c>
      <c r="P1876" s="5">
        <v>0</v>
      </c>
      <c r="Q1876" s="5">
        <f t="shared" si="117"/>
        <v>200</v>
      </c>
      <c r="R1876" s="5">
        <v>0</v>
      </c>
      <c r="S1876" s="5">
        <v>101.62</v>
      </c>
      <c r="T1876" s="5">
        <v>101.62</v>
      </c>
      <c r="U1876" s="5">
        <f t="shared" si="118"/>
        <v>98.38</v>
      </c>
      <c r="V1876" s="5">
        <f t="shared" si="119"/>
        <v>98.38</v>
      </c>
      <c r="W1876" s="5">
        <v>98.38</v>
      </c>
      <c r="X1876" t="s">
        <v>925</v>
      </c>
    </row>
    <row r="1877" spans="1:24" x14ac:dyDescent="0.2">
      <c r="A1877" t="s">
        <v>0</v>
      </c>
      <c r="B1877" t="s">
        <v>1</v>
      </c>
      <c r="C1877" t="s">
        <v>247</v>
      </c>
      <c r="D1877" t="s">
        <v>248</v>
      </c>
      <c r="E1877" t="s">
        <v>249</v>
      </c>
      <c r="F1877" t="s">
        <v>1200</v>
      </c>
      <c r="G1877" t="s">
        <v>1201</v>
      </c>
      <c r="H1877" t="s">
        <v>7</v>
      </c>
      <c r="I1877" t="s">
        <v>41</v>
      </c>
      <c r="J1877" t="s">
        <v>90</v>
      </c>
      <c r="K1877" t="s">
        <v>93</v>
      </c>
      <c r="L1877" t="s">
        <v>11</v>
      </c>
      <c r="M1877" s="5">
        <v>500</v>
      </c>
      <c r="N1877" s="5">
        <v>-170</v>
      </c>
      <c r="O1877" s="5">
        <f t="shared" si="116"/>
        <v>330</v>
      </c>
      <c r="P1877" s="5">
        <v>0</v>
      </c>
      <c r="Q1877" s="5">
        <f t="shared" si="117"/>
        <v>330</v>
      </c>
      <c r="R1877" s="5">
        <v>0</v>
      </c>
      <c r="S1877" s="5">
        <v>92.4</v>
      </c>
      <c r="T1877" s="5">
        <v>73.2</v>
      </c>
      <c r="U1877" s="5">
        <f t="shared" si="118"/>
        <v>237.6</v>
      </c>
      <c r="V1877" s="5">
        <f t="shared" si="119"/>
        <v>256.8</v>
      </c>
      <c r="W1877" s="5">
        <v>237.6</v>
      </c>
      <c r="X1877" t="s">
        <v>1004</v>
      </c>
    </row>
    <row r="1878" spans="1:24" x14ac:dyDescent="0.2">
      <c r="A1878" t="s">
        <v>0</v>
      </c>
      <c r="B1878" t="s">
        <v>1</v>
      </c>
      <c r="C1878" t="s">
        <v>247</v>
      </c>
      <c r="D1878" t="s">
        <v>248</v>
      </c>
      <c r="E1878" t="s">
        <v>249</v>
      </c>
      <c r="F1878" t="s">
        <v>1200</v>
      </c>
      <c r="G1878" t="s">
        <v>1201</v>
      </c>
      <c r="H1878" t="s">
        <v>7</v>
      </c>
      <c r="I1878" t="s">
        <v>41</v>
      </c>
      <c r="J1878" t="s">
        <v>90</v>
      </c>
      <c r="K1878" t="s">
        <v>310</v>
      </c>
      <c r="L1878" t="s">
        <v>11</v>
      </c>
      <c r="M1878" s="5">
        <v>220</v>
      </c>
      <c r="N1878" s="5">
        <v>-120</v>
      </c>
      <c r="O1878" s="5">
        <f t="shared" si="116"/>
        <v>100</v>
      </c>
      <c r="P1878" s="5">
        <v>0</v>
      </c>
      <c r="Q1878" s="5">
        <f t="shared" si="117"/>
        <v>100</v>
      </c>
      <c r="R1878" s="5">
        <v>0</v>
      </c>
      <c r="S1878" s="5">
        <v>41.44</v>
      </c>
      <c r="T1878" s="5">
        <v>41.44</v>
      </c>
      <c r="U1878" s="5">
        <f t="shared" si="118"/>
        <v>58.56</v>
      </c>
      <c r="V1878" s="5">
        <f t="shared" si="119"/>
        <v>58.56</v>
      </c>
      <c r="W1878" s="5">
        <v>58.56</v>
      </c>
      <c r="X1878" t="s">
        <v>927</v>
      </c>
    </row>
    <row r="1879" spans="1:24" x14ac:dyDescent="0.2">
      <c r="A1879" t="s">
        <v>0</v>
      </c>
      <c r="B1879" t="s">
        <v>1</v>
      </c>
      <c r="C1879" t="s">
        <v>247</v>
      </c>
      <c r="D1879" t="s">
        <v>248</v>
      </c>
      <c r="E1879" t="s">
        <v>249</v>
      </c>
      <c r="F1879" t="s">
        <v>1200</v>
      </c>
      <c r="G1879" t="s">
        <v>1201</v>
      </c>
      <c r="H1879" t="s">
        <v>282</v>
      </c>
      <c r="I1879" t="s">
        <v>1211</v>
      </c>
      <c r="J1879" t="s">
        <v>121</v>
      </c>
      <c r="K1879" t="s">
        <v>149</v>
      </c>
      <c r="L1879" t="s">
        <v>11</v>
      </c>
      <c r="M1879" s="5">
        <v>13000</v>
      </c>
      <c r="N1879" s="5">
        <v>-1000</v>
      </c>
      <c r="O1879" s="5">
        <f t="shared" si="116"/>
        <v>12000</v>
      </c>
      <c r="P1879" s="5">
        <v>-12000</v>
      </c>
      <c r="Q1879" s="5">
        <f t="shared" si="117"/>
        <v>0</v>
      </c>
      <c r="R1879" s="5">
        <v>0</v>
      </c>
      <c r="S1879" s="5">
        <v>0</v>
      </c>
      <c r="T1879" s="5">
        <v>0</v>
      </c>
      <c r="U1879" s="5">
        <f t="shared" si="118"/>
        <v>12000</v>
      </c>
      <c r="V1879" s="5">
        <f t="shared" si="119"/>
        <v>12000</v>
      </c>
      <c r="W1879" s="5">
        <v>0</v>
      </c>
      <c r="X1879" t="s">
        <v>1212</v>
      </c>
    </row>
    <row r="1880" spans="1:24" x14ac:dyDescent="0.2">
      <c r="A1880" t="s">
        <v>0</v>
      </c>
      <c r="B1880" t="s">
        <v>1</v>
      </c>
      <c r="C1880" t="s">
        <v>247</v>
      </c>
      <c r="D1880" t="s">
        <v>248</v>
      </c>
      <c r="E1880" t="s">
        <v>249</v>
      </c>
      <c r="F1880" t="s">
        <v>1200</v>
      </c>
      <c r="G1880" t="s">
        <v>1201</v>
      </c>
      <c r="H1880" t="s">
        <v>282</v>
      </c>
      <c r="I1880" t="s">
        <v>1211</v>
      </c>
      <c r="J1880" t="s">
        <v>121</v>
      </c>
      <c r="K1880" t="s">
        <v>465</v>
      </c>
      <c r="L1880" t="s">
        <v>11</v>
      </c>
      <c r="M1880" s="5">
        <v>8000</v>
      </c>
      <c r="N1880" s="5">
        <v>-1000</v>
      </c>
      <c r="O1880" s="5">
        <f t="shared" si="116"/>
        <v>7000</v>
      </c>
      <c r="P1880" s="5">
        <v>-7000</v>
      </c>
      <c r="Q1880" s="5">
        <f t="shared" si="117"/>
        <v>0</v>
      </c>
      <c r="R1880" s="5">
        <v>0</v>
      </c>
      <c r="S1880" s="5">
        <v>0</v>
      </c>
      <c r="T1880" s="5">
        <v>0</v>
      </c>
      <c r="U1880" s="5">
        <f t="shared" si="118"/>
        <v>7000</v>
      </c>
      <c r="V1880" s="5">
        <f t="shared" si="119"/>
        <v>7000</v>
      </c>
      <c r="W1880" s="5">
        <v>0</v>
      </c>
      <c r="X1880" t="s">
        <v>946</v>
      </c>
    </row>
    <row r="1881" spans="1:24" x14ac:dyDescent="0.2">
      <c r="A1881" t="s">
        <v>0</v>
      </c>
      <c r="B1881" t="s">
        <v>1</v>
      </c>
      <c r="C1881" t="s">
        <v>247</v>
      </c>
      <c r="D1881" t="s">
        <v>248</v>
      </c>
      <c r="E1881" t="s">
        <v>249</v>
      </c>
      <c r="F1881" t="s">
        <v>1200</v>
      </c>
      <c r="G1881" t="s">
        <v>1201</v>
      </c>
      <c r="H1881" t="s">
        <v>282</v>
      </c>
      <c r="I1881" t="s">
        <v>1211</v>
      </c>
      <c r="J1881" t="s">
        <v>121</v>
      </c>
      <c r="K1881" t="s">
        <v>1213</v>
      </c>
      <c r="L1881" t="s">
        <v>11</v>
      </c>
      <c r="M1881" s="5">
        <v>48000</v>
      </c>
      <c r="N1881" s="5">
        <v>0</v>
      </c>
      <c r="O1881" s="5">
        <f t="shared" si="116"/>
        <v>48000</v>
      </c>
      <c r="P1881" s="5">
        <v>-24000</v>
      </c>
      <c r="Q1881" s="5">
        <f t="shared" si="117"/>
        <v>24000</v>
      </c>
      <c r="R1881" s="5">
        <v>0</v>
      </c>
      <c r="S1881" s="5">
        <v>0</v>
      </c>
      <c r="T1881" s="5">
        <v>0</v>
      </c>
      <c r="U1881" s="5">
        <f t="shared" si="118"/>
        <v>48000</v>
      </c>
      <c r="V1881" s="5">
        <f t="shared" si="119"/>
        <v>48000</v>
      </c>
      <c r="W1881" s="5">
        <v>24000</v>
      </c>
      <c r="X1881" t="s">
        <v>1214</v>
      </c>
    </row>
    <row r="1882" spans="1:24" x14ac:dyDescent="0.2">
      <c r="A1882" t="s">
        <v>0</v>
      </c>
      <c r="B1882" t="s">
        <v>1</v>
      </c>
      <c r="C1882" t="s">
        <v>247</v>
      </c>
      <c r="D1882" t="s">
        <v>248</v>
      </c>
      <c r="E1882" t="s">
        <v>249</v>
      </c>
      <c r="F1882" t="s">
        <v>1200</v>
      </c>
      <c r="G1882" t="s">
        <v>1201</v>
      </c>
      <c r="H1882" t="s">
        <v>282</v>
      </c>
      <c r="I1882" t="s">
        <v>1211</v>
      </c>
      <c r="J1882" t="s">
        <v>121</v>
      </c>
      <c r="K1882" t="s">
        <v>652</v>
      </c>
      <c r="L1882" t="s">
        <v>11</v>
      </c>
      <c r="M1882" s="5">
        <v>0</v>
      </c>
      <c r="N1882" s="5">
        <v>62655.22</v>
      </c>
      <c r="O1882" s="5">
        <f t="shared" si="116"/>
        <v>62655.22</v>
      </c>
      <c r="P1882" s="5">
        <v>0</v>
      </c>
      <c r="Q1882" s="5">
        <f t="shared" si="117"/>
        <v>62655.22</v>
      </c>
      <c r="R1882" s="5">
        <v>0</v>
      </c>
      <c r="S1882" s="5">
        <v>62655.22</v>
      </c>
      <c r="T1882" s="5">
        <v>17344.03</v>
      </c>
      <c r="U1882" s="5">
        <f t="shared" si="118"/>
        <v>0</v>
      </c>
      <c r="V1882" s="5">
        <f t="shared" si="119"/>
        <v>45311.19</v>
      </c>
      <c r="W1882" s="5">
        <v>0</v>
      </c>
      <c r="X1882" t="s">
        <v>1215</v>
      </c>
    </row>
    <row r="1883" spans="1:24" x14ac:dyDescent="0.2">
      <c r="A1883" t="s">
        <v>0</v>
      </c>
      <c r="B1883" t="s">
        <v>1</v>
      </c>
      <c r="C1883" t="s">
        <v>247</v>
      </c>
      <c r="D1883" t="s">
        <v>248</v>
      </c>
      <c r="E1883" t="s">
        <v>249</v>
      </c>
      <c r="F1883" t="s">
        <v>1200</v>
      </c>
      <c r="G1883" t="s">
        <v>1201</v>
      </c>
      <c r="H1883" t="s">
        <v>282</v>
      </c>
      <c r="I1883" t="s">
        <v>1211</v>
      </c>
      <c r="J1883" t="s">
        <v>121</v>
      </c>
      <c r="K1883" t="s">
        <v>122</v>
      </c>
      <c r="L1883" t="s">
        <v>11</v>
      </c>
      <c r="M1883" s="5">
        <v>200</v>
      </c>
      <c r="N1883" s="5">
        <v>0</v>
      </c>
      <c r="O1883" s="5">
        <f t="shared" si="116"/>
        <v>200</v>
      </c>
      <c r="P1883" s="5">
        <v>-200</v>
      </c>
      <c r="Q1883" s="5">
        <f t="shared" si="117"/>
        <v>0</v>
      </c>
      <c r="R1883" s="5">
        <v>0</v>
      </c>
      <c r="S1883" s="5">
        <v>0</v>
      </c>
      <c r="T1883" s="5">
        <v>0</v>
      </c>
      <c r="U1883" s="5">
        <f t="shared" si="118"/>
        <v>200</v>
      </c>
      <c r="V1883" s="5">
        <f t="shared" si="119"/>
        <v>200</v>
      </c>
      <c r="W1883" s="5">
        <v>0</v>
      </c>
      <c r="X1883" t="s">
        <v>1216</v>
      </c>
    </row>
    <row r="1884" spans="1:24" x14ac:dyDescent="0.2">
      <c r="A1884" t="s">
        <v>0</v>
      </c>
      <c r="B1884" t="s">
        <v>1</v>
      </c>
      <c r="C1884" t="s">
        <v>247</v>
      </c>
      <c r="D1884" t="s">
        <v>248</v>
      </c>
      <c r="E1884" t="s">
        <v>249</v>
      </c>
      <c r="F1884" t="s">
        <v>1200</v>
      </c>
      <c r="G1884" t="s">
        <v>1201</v>
      </c>
      <c r="H1884" t="s">
        <v>282</v>
      </c>
      <c r="I1884" t="s">
        <v>1211</v>
      </c>
      <c r="J1884" t="s">
        <v>121</v>
      </c>
      <c r="K1884" t="s">
        <v>351</v>
      </c>
      <c r="L1884" t="s">
        <v>11</v>
      </c>
      <c r="M1884" s="5">
        <v>0</v>
      </c>
      <c r="N1884" s="5">
        <v>17598.03</v>
      </c>
      <c r="O1884" s="5">
        <f t="shared" si="116"/>
        <v>17598.03</v>
      </c>
      <c r="P1884" s="5">
        <v>-17598.03</v>
      </c>
      <c r="Q1884" s="5">
        <f t="shared" si="117"/>
        <v>0</v>
      </c>
      <c r="R1884" s="5">
        <v>0</v>
      </c>
      <c r="S1884" s="5">
        <v>0</v>
      </c>
      <c r="T1884" s="5">
        <v>0</v>
      </c>
      <c r="U1884" s="5">
        <f t="shared" si="118"/>
        <v>17598.03</v>
      </c>
      <c r="V1884" s="5">
        <f t="shared" si="119"/>
        <v>17598.03</v>
      </c>
      <c r="W1884" s="5">
        <v>0</v>
      </c>
      <c r="X1884" t="s">
        <v>933</v>
      </c>
    </row>
    <row r="1885" spans="1:24" x14ac:dyDescent="0.2">
      <c r="A1885" t="s">
        <v>0</v>
      </c>
      <c r="B1885" t="s">
        <v>1</v>
      </c>
      <c r="C1885" t="s">
        <v>247</v>
      </c>
      <c r="D1885" t="s">
        <v>248</v>
      </c>
      <c r="E1885" t="s">
        <v>249</v>
      </c>
      <c r="F1885" t="s">
        <v>1200</v>
      </c>
      <c r="G1885" t="s">
        <v>1201</v>
      </c>
      <c r="H1885" t="s">
        <v>282</v>
      </c>
      <c r="I1885" t="s">
        <v>1211</v>
      </c>
      <c r="J1885" t="s">
        <v>121</v>
      </c>
      <c r="K1885" t="s">
        <v>714</v>
      </c>
      <c r="L1885" t="s">
        <v>11</v>
      </c>
      <c r="M1885" s="5">
        <v>10000</v>
      </c>
      <c r="N1885" s="5">
        <v>30000</v>
      </c>
      <c r="O1885" s="5">
        <f t="shared" si="116"/>
        <v>40000</v>
      </c>
      <c r="P1885" s="5">
        <v>-40000</v>
      </c>
      <c r="Q1885" s="5">
        <f t="shared" si="117"/>
        <v>0</v>
      </c>
      <c r="R1885" s="5">
        <v>0</v>
      </c>
      <c r="S1885" s="5">
        <v>0</v>
      </c>
      <c r="T1885" s="5">
        <v>0</v>
      </c>
      <c r="U1885" s="5">
        <f t="shared" si="118"/>
        <v>40000</v>
      </c>
      <c r="V1885" s="5">
        <f t="shared" si="119"/>
        <v>40000</v>
      </c>
      <c r="W1885" s="5">
        <v>0</v>
      </c>
      <c r="X1885" t="s">
        <v>1217</v>
      </c>
    </row>
    <row r="1886" spans="1:24" x14ac:dyDescent="0.2">
      <c r="A1886" t="s">
        <v>0</v>
      </c>
      <c r="B1886" t="s">
        <v>1</v>
      </c>
      <c r="C1886" t="s">
        <v>247</v>
      </c>
      <c r="D1886" t="s">
        <v>248</v>
      </c>
      <c r="E1886" t="s">
        <v>249</v>
      </c>
      <c r="F1886" t="s">
        <v>1200</v>
      </c>
      <c r="G1886" t="s">
        <v>1201</v>
      </c>
      <c r="H1886" t="s">
        <v>282</v>
      </c>
      <c r="I1886" t="s">
        <v>1211</v>
      </c>
      <c r="J1886" t="s">
        <v>121</v>
      </c>
      <c r="K1886" t="s">
        <v>288</v>
      </c>
      <c r="L1886" t="s">
        <v>11</v>
      </c>
      <c r="M1886" s="5">
        <v>202800</v>
      </c>
      <c r="N1886" s="5">
        <v>-202800</v>
      </c>
      <c r="O1886" s="5">
        <f t="shared" si="116"/>
        <v>0</v>
      </c>
      <c r="P1886" s="5">
        <v>0</v>
      </c>
      <c r="Q1886" s="5">
        <f t="shared" si="117"/>
        <v>0</v>
      </c>
      <c r="R1886" s="5">
        <v>0</v>
      </c>
      <c r="S1886" s="5">
        <v>0</v>
      </c>
      <c r="T1886" s="5">
        <v>0</v>
      </c>
      <c r="U1886" s="5">
        <f t="shared" si="118"/>
        <v>0</v>
      </c>
      <c r="V1886" s="5">
        <f t="shared" si="119"/>
        <v>0</v>
      </c>
      <c r="W1886" s="5">
        <v>0</v>
      </c>
      <c r="X1886" t="s">
        <v>289</v>
      </c>
    </row>
    <row r="1887" spans="1:24" x14ac:dyDescent="0.2">
      <c r="A1887" t="s">
        <v>0</v>
      </c>
      <c r="B1887" t="s">
        <v>1</v>
      </c>
      <c r="C1887" t="s">
        <v>247</v>
      </c>
      <c r="D1887" t="s">
        <v>248</v>
      </c>
      <c r="E1887" t="s">
        <v>249</v>
      </c>
      <c r="F1887" t="s">
        <v>1200</v>
      </c>
      <c r="G1887" t="s">
        <v>1201</v>
      </c>
      <c r="H1887" t="s">
        <v>282</v>
      </c>
      <c r="I1887" t="s">
        <v>1211</v>
      </c>
      <c r="J1887" t="s">
        <v>121</v>
      </c>
      <c r="K1887" t="s">
        <v>359</v>
      </c>
      <c r="L1887" t="s">
        <v>11</v>
      </c>
      <c r="M1887" s="5">
        <v>28125</v>
      </c>
      <c r="N1887" s="5">
        <v>0</v>
      </c>
      <c r="O1887" s="5">
        <f t="shared" si="116"/>
        <v>28125</v>
      </c>
      <c r="P1887" s="5">
        <v>-28125</v>
      </c>
      <c r="Q1887" s="5">
        <f t="shared" si="117"/>
        <v>0</v>
      </c>
      <c r="R1887" s="5">
        <v>0</v>
      </c>
      <c r="S1887" s="5">
        <v>0</v>
      </c>
      <c r="T1887" s="5">
        <v>0</v>
      </c>
      <c r="U1887" s="5">
        <f t="shared" si="118"/>
        <v>28125</v>
      </c>
      <c r="V1887" s="5">
        <f t="shared" si="119"/>
        <v>28125</v>
      </c>
      <c r="W1887" s="5">
        <v>0</v>
      </c>
      <c r="X1887" t="s">
        <v>963</v>
      </c>
    </row>
    <row r="1888" spans="1:24" x14ac:dyDescent="0.2">
      <c r="A1888" t="s">
        <v>0</v>
      </c>
      <c r="B1888" t="s">
        <v>1</v>
      </c>
      <c r="C1888" t="s">
        <v>247</v>
      </c>
      <c r="D1888" t="s">
        <v>248</v>
      </c>
      <c r="E1888" t="s">
        <v>249</v>
      </c>
      <c r="F1888" t="s">
        <v>1200</v>
      </c>
      <c r="G1888" t="s">
        <v>1201</v>
      </c>
      <c r="H1888" t="s">
        <v>282</v>
      </c>
      <c r="I1888" t="s">
        <v>1211</v>
      </c>
      <c r="J1888" t="s">
        <v>231</v>
      </c>
      <c r="K1888" t="s">
        <v>236</v>
      </c>
      <c r="L1888" t="s">
        <v>11</v>
      </c>
      <c r="M1888" s="5">
        <v>0</v>
      </c>
      <c r="N1888" s="5">
        <v>1510.77</v>
      </c>
      <c r="O1888" s="5">
        <f t="shared" si="116"/>
        <v>1510.77</v>
      </c>
      <c r="P1888" s="5">
        <v>-134.4</v>
      </c>
      <c r="Q1888" s="5">
        <f t="shared" si="117"/>
        <v>1376.37</v>
      </c>
      <c r="R1888" s="5">
        <v>1376.37</v>
      </c>
      <c r="S1888" s="5">
        <v>0</v>
      </c>
      <c r="T1888" s="5">
        <v>0</v>
      </c>
      <c r="U1888" s="5">
        <f t="shared" si="118"/>
        <v>1510.77</v>
      </c>
      <c r="V1888" s="5">
        <f t="shared" si="119"/>
        <v>1510.77</v>
      </c>
      <c r="W1888" s="5">
        <v>0</v>
      </c>
      <c r="X1888" t="s">
        <v>956</v>
      </c>
    </row>
    <row r="1889" spans="1:24" x14ac:dyDescent="0.2">
      <c r="A1889" t="s">
        <v>0</v>
      </c>
      <c r="B1889" t="s">
        <v>1</v>
      </c>
      <c r="C1889" t="s">
        <v>247</v>
      </c>
      <c r="D1889" t="s">
        <v>248</v>
      </c>
      <c r="E1889" t="s">
        <v>249</v>
      </c>
      <c r="F1889" t="s">
        <v>1200</v>
      </c>
      <c r="G1889" t="s">
        <v>1201</v>
      </c>
      <c r="H1889" t="s">
        <v>282</v>
      </c>
      <c r="I1889" t="s">
        <v>1211</v>
      </c>
      <c r="J1889" t="s">
        <v>231</v>
      </c>
      <c r="K1889" t="s">
        <v>232</v>
      </c>
      <c r="L1889" t="s">
        <v>11</v>
      </c>
      <c r="M1889" s="5">
        <v>10000</v>
      </c>
      <c r="N1889" s="5">
        <v>-10000</v>
      </c>
      <c r="O1889" s="5">
        <f t="shared" si="116"/>
        <v>0</v>
      </c>
      <c r="P1889" s="5">
        <v>0</v>
      </c>
      <c r="Q1889" s="5">
        <f t="shared" si="117"/>
        <v>0</v>
      </c>
      <c r="R1889" s="5">
        <v>0</v>
      </c>
      <c r="S1889" s="5">
        <v>0</v>
      </c>
      <c r="T1889" s="5">
        <v>0</v>
      </c>
      <c r="U1889" s="5">
        <f t="shared" si="118"/>
        <v>0</v>
      </c>
      <c r="V1889" s="5">
        <f t="shared" si="119"/>
        <v>0</v>
      </c>
      <c r="W1889" s="5">
        <v>0</v>
      </c>
      <c r="X1889" t="s">
        <v>936</v>
      </c>
    </row>
    <row r="1890" spans="1:24" x14ac:dyDescent="0.2">
      <c r="A1890" t="s">
        <v>0</v>
      </c>
      <c r="B1890" t="s">
        <v>1</v>
      </c>
      <c r="C1890" t="s">
        <v>247</v>
      </c>
      <c r="D1890" t="s">
        <v>248</v>
      </c>
      <c r="E1890" t="s">
        <v>249</v>
      </c>
      <c r="F1890" t="s">
        <v>1200</v>
      </c>
      <c r="G1890" t="s">
        <v>1201</v>
      </c>
      <c r="H1890" t="s">
        <v>282</v>
      </c>
      <c r="I1890" t="s">
        <v>1211</v>
      </c>
      <c r="J1890" t="s">
        <v>231</v>
      </c>
      <c r="K1890" t="s">
        <v>234</v>
      </c>
      <c r="L1890" t="s">
        <v>11</v>
      </c>
      <c r="M1890" s="5">
        <v>757633.67</v>
      </c>
      <c r="N1890" s="5">
        <v>15691.2</v>
      </c>
      <c r="O1890" s="5">
        <f t="shared" si="116"/>
        <v>773324.87</v>
      </c>
      <c r="P1890" s="5">
        <v>-709311.6</v>
      </c>
      <c r="Q1890" s="5">
        <f t="shared" si="117"/>
        <v>64013.270000000019</v>
      </c>
      <c r="R1890" s="5">
        <v>0</v>
      </c>
      <c r="S1890" s="5">
        <v>6378.6</v>
      </c>
      <c r="T1890" s="5">
        <v>6378.6</v>
      </c>
      <c r="U1890" s="5">
        <f t="shared" si="118"/>
        <v>766946.27</v>
      </c>
      <c r="V1890" s="5">
        <f t="shared" si="119"/>
        <v>766946.27</v>
      </c>
      <c r="W1890" s="5">
        <v>57634.67</v>
      </c>
      <c r="X1890" t="s">
        <v>957</v>
      </c>
    </row>
    <row r="1891" spans="1:24" x14ac:dyDescent="0.2">
      <c r="A1891" t="s">
        <v>0</v>
      </c>
      <c r="B1891" t="s">
        <v>1</v>
      </c>
      <c r="C1891" t="s">
        <v>247</v>
      </c>
      <c r="D1891" t="s">
        <v>248</v>
      </c>
      <c r="E1891" t="s">
        <v>249</v>
      </c>
      <c r="F1891" t="s">
        <v>1200</v>
      </c>
      <c r="G1891" t="s">
        <v>1201</v>
      </c>
      <c r="H1891" t="s">
        <v>282</v>
      </c>
      <c r="I1891" t="s">
        <v>1211</v>
      </c>
      <c r="J1891" t="s">
        <v>231</v>
      </c>
      <c r="K1891" t="s">
        <v>1218</v>
      </c>
      <c r="L1891" t="s">
        <v>11</v>
      </c>
      <c r="M1891" s="5">
        <v>0</v>
      </c>
      <c r="N1891" s="5">
        <v>87344.78</v>
      </c>
      <c r="O1891" s="5">
        <f t="shared" si="116"/>
        <v>87344.78</v>
      </c>
      <c r="P1891" s="5">
        <v>-87344.78</v>
      </c>
      <c r="Q1891" s="5">
        <f t="shared" si="117"/>
        <v>0</v>
      </c>
      <c r="R1891" s="5">
        <v>0</v>
      </c>
      <c r="S1891" s="5">
        <v>0</v>
      </c>
      <c r="T1891" s="5">
        <v>0</v>
      </c>
      <c r="U1891" s="5">
        <f t="shared" si="118"/>
        <v>87344.78</v>
      </c>
      <c r="V1891" s="5">
        <f t="shared" si="119"/>
        <v>87344.78</v>
      </c>
      <c r="W1891" s="5">
        <v>0</v>
      </c>
      <c r="X1891" t="s">
        <v>1219</v>
      </c>
    </row>
    <row r="1892" spans="1:24" x14ac:dyDescent="0.2">
      <c r="A1892" t="s">
        <v>0</v>
      </c>
      <c r="B1892" t="s">
        <v>1</v>
      </c>
      <c r="C1892" t="s">
        <v>247</v>
      </c>
      <c r="D1892" t="s">
        <v>248</v>
      </c>
      <c r="E1892" t="s">
        <v>249</v>
      </c>
      <c r="F1892" t="s">
        <v>1200</v>
      </c>
      <c r="G1892" t="s">
        <v>1201</v>
      </c>
      <c r="H1892" t="s">
        <v>7</v>
      </c>
      <c r="I1892" t="s">
        <v>8</v>
      </c>
      <c r="J1892" t="s">
        <v>290</v>
      </c>
      <c r="K1892" t="s">
        <v>291</v>
      </c>
      <c r="L1892" t="s">
        <v>11</v>
      </c>
      <c r="M1892" s="5">
        <v>0</v>
      </c>
      <c r="N1892" s="5">
        <v>15000</v>
      </c>
      <c r="O1892" s="5">
        <f t="shared" si="116"/>
        <v>15000</v>
      </c>
      <c r="P1892" s="5">
        <v>0</v>
      </c>
      <c r="Q1892" s="5">
        <f t="shared" si="117"/>
        <v>15000</v>
      </c>
      <c r="R1892" s="5">
        <v>0</v>
      </c>
      <c r="S1892" s="5">
        <v>0</v>
      </c>
      <c r="T1892" s="5">
        <v>0</v>
      </c>
      <c r="U1892" s="5">
        <f t="shared" si="118"/>
        <v>15000</v>
      </c>
      <c r="V1892" s="5">
        <f t="shared" si="119"/>
        <v>15000</v>
      </c>
      <c r="W1892" s="5">
        <v>15000</v>
      </c>
      <c r="X1892" t="s">
        <v>292</v>
      </c>
    </row>
    <row r="1893" spans="1:24" x14ac:dyDescent="0.2">
      <c r="A1893" t="s">
        <v>0</v>
      </c>
      <c r="B1893" t="s">
        <v>1</v>
      </c>
      <c r="C1893" t="s">
        <v>2</v>
      </c>
      <c r="D1893" t="s">
        <v>1056</v>
      </c>
      <c r="E1893" t="s">
        <v>1057</v>
      </c>
      <c r="F1893" t="s">
        <v>1220</v>
      </c>
      <c r="G1893" t="s">
        <v>1221</v>
      </c>
      <c r="H1893" t="s">
        <v>7</v>
      </c>
      <c r="I1893" t="s">
        <v>8</v>
      </c>
      <c r="J1893" t="s">
        <v>9</v>
      </c>
      <c r="K1893" t="s">
        <v>10</v>
      </c>
      <c r="L1893" t="s">
        <v>11</v>
      </c>
      <c r="M1893" s="5">
        <v>1238064</v>
      </c>
      <c r="N1893" s="5">
        <v>-10848</v>
      </c>
      <c r="O1893" s="5">
        <f t="shared" si="116"/>
        <v>1227216</v>
      </c>
      <c r="P1893" s="5">
        <v>-82097.490000000005</v>
      </c>
      <c r="Q1893" s="5">
        <f t="shared" si="117"/>
        <v>1145118.51</v>
      </c>
      <c r="R1893" s="5">
        <v>0</v>
      </c>
      <c r="S1893" s="5">
        <v>758572.12</v>
      </c>
      <c r="T1893" s="5">
        <v>758572.12</v>
      </c>
      <c r="U1893" s="5">
        <f t="shared" si="118"/>
        <v>468643.88</v>
      </c>
      <c r="V1893" s="5">
        <f t="shared" si="119"/>
        <v>468643.88</v>
      </c>
      <c r="W1893" s="5">
        <v>386546.39</v>
      </c>
      <c r="X1893" t="s">
        <v>1222</v>
      </c>
    </row>
    <row r="1894" spans="1:24" x14ac:dyDescent="0.2">
      <c r="A1894" t="s">
        <v>0</v>
      </c>
      <c r="B1894" t="s">
        <v>1</v>
      </c>
      <c r="C1894" t="s">
        <v>2</v>
      </c>
      <c r="D1894" t="s">
        <v>1056</v>
      </c>
      <c r="E1894" t="s">
        <v>1057</v>
      </c>
      <c r="F1894" t="s">
        <v>1220</v>
      </c>
      <c r="G1894" t="s">
        <v>1221</v>
      </c>
      <c r="H1894" t="s">
        <v>7</v>
      </c>
      <c r="I1894" t="s">
        <v>8</v>
      </c>
      <c r="J1894" t="s">
        <v>9</v>
      </c>
      <c r="K1894" t="s">
        <v>13</v>
      </c>
      <c r="L1894" t="s">
        <v>11</v>
      </c>
      <c r="M1894" s="5">
        <v>28381.200000000001</v>
      </c>
      <c r="N1894" s="5">
        <v>0</v>
      </c>
      <c r="O1894" s="5">
        <f t="shared" si="116"/>
        <v>28381.200000000001</v>
      </c>
      <c r="P1894" s="5">
        <v>-7751.47</v>
      </c>
      <c r="Q1894" s="5">
        <f t="shared" si="117"/>
        <v>20629.73</v>
      </c>
      <c r="R1894" s="5">
        <v>0</v>
      </c>
      <c r="S1894" s="5">
        <v>13793.44</v>
      </c>
      <c r="T1894" s="5">
        <v>13793.44</v>
      </c>
      <c r="U1894" s="5">
        <f t="shared" si="118"/>
        <v>14587.76</v>
      </c>
      <c r="V1894" s="5">
        <f t="shared" si="119"/>
        <v>14587.76</v>
      </c>
      <c r="W1894" s="5">
        <v>6836.29</v>
      </c>
      <c r="X1894" t="s">
        <v>1223</v>
      </c>
    </row>
    <row r="1895" spans="1:24" x14ac:dyDescent="0.2">
      <c r="A1895" t="s">
        <v>0</v>
      </c>
      <c r="B1895" t="s">
        <v>1</v>
      </c>
      <c r="C1895" t="s">
        <v>2</v>
      </c>
      <c r="D1895" t="s">
        <v>1056</v>
      </c>
      <c r="E1895" t="s">
        <v>1057</v>
      </c>
      <c r="F1895" t="s">
        <v>1220</v>
      </c>
      <c r="G1895" t="s">
        <v>1221</v>
      </c>
      <c r="H1895" t="s">
        <v>7</v>
      </c>
      <c r="I1895" t="s">
        <v>8</v>
      </c>
      <c r="J1895" t="s">
        <v>9</v>
      </c>
      <c r="K1895" t="s">
        <v>15</v>
      </c>
      <c r="L1895" t="s">
        <v>11</v>
      </c>
      <c r="M1895" s="5">
        <v>105537.1</v>
      </c>
      <c r="N1895" s="5">
        <v>-191</v>
      </c>
      <c r="O1895" s="5">
        <f t="shared" si="116"/>
        <v>105346.1</v>
      </c>
      <c r="P1895" s="5">
        <v>0</v>
      </c>
      <c r="Q1895" s="5">
        <f t="shared" si="117"/>
        <v>105346.1</v>
      </c>
      <c r="R1895" s="5">
        <v>396.1</v>
      </c>
      <c r="S1895" s="5">
        <v>18888.96</v>
      </c>
      <c r="T1895" s="5">
        <v>18888.96</v>
      </c>
      <c r="U1895" s="5">
        <f t="shared" si="118"/>
        <v>86457.140000000014</v>
      </c>
      <c r="V1895" s="5">
        <f t="shared" si="119"/>
        <v>86457.140000000014</v>
      </c>
      <c r="W1895" s="5">
        <v>86061.04</v>
      </c>
      <c r="X1895" t="s">
        <v>1224</v>
      </c>
    </row>
    <row r="1896" spans="1:24" x14ac:dyDescent="0.2">
      <c r="A1896" t="s">
        <v>0</v>
      </c>
      <c r="B1896" t="s">
        <v>1</v>
      </c>
      <c r="C1896" t="s">
        <v>2</v>
      </c>
      <c r="D1896" t="s">
        <v>1056</v>
      </c>
      <c r="E1896" t="s">
        <v>1057</v>
      </c>
      <c r="F1896" t="s">
        <v>1220</v>
      </c>
      <c r="G1896" t="s">
        <v>1221</v>
      </c>
      <c r="H1896" t="s">
        <v>7</v>
      </c>
      <c r="I1896" t="s">
        <v>8</v>
      </c>
      <c r="J1896" t="s">
        <v>9</v>
      </c>
      <c r="K1896" t="s">
        <v>17</v>
      </c>
      <c r="L1896" t="s">
        <v>11</v>
      </c>
      <c r="M1896" s="5">
        <v>31248.14</v>
      </c>
      <c r="N1896" s="5">
        <v>66.67</v>
      </c>
      <c r="O1896" s="5">
        <f t="shared" si="116"/>
        <v>31314.809999999998</v>
      </c>
      <c r="P1896" s="5">
        <v>0</v>
      </c>
      <c r="Q1896" s="5">
        <f t="shared" si="117"/>
        <v>31314.809999999998</v>
      </c>
      <c r="R1896" s="5">
        <v>168.91</v>
      </c>
      <c r="S1896" s="5">
        <v>25264.6</v>
      </c>
      <c r="T1896" s="5">
        <v>25264.6</v>
      </c>
      <c r="U1896" s="5">
        <f t="shared" si="118"/>
        <v>6050.2099999999991</v>
      </c>
      <c r="V1896" s="5">
        <f t="shared" si="119"/>
        <v>6050.2099999999991</v>
      </c>
      <c r="W1896" s="5">
        <v>5881.3</v>
      </c>
      <c r="X1896" t="s">
        <v>1225</v>
      </c>
    </row>
    <row r="1897" spans="1:24" x14ac:dyDescent="0.2">
      <c r="A1897" t="s">
        <v>0</v>
      </c>
      <c r="B1897" t="s">
        <v>1</v>
      </c>
      <c r="C1897" t="s">
        <v>2</v>
      </c>
      <c r="D1897" t="s">
        <v>1056</v>
      </c>
      <c r="E1897" t="s">
        <v>1057</v>
      </c>
      <c r="F1897" t="s">
        <v>1220</v>
      </c>
      <c r="G1897" t="s">
        <v>1221</v>
      </c>
      <c r="H1897" t="s">
        <v>7</v>
      </c>
      <c r="I1897" t="s">
        <v>8</v>
      </c>
      <c r="J1897" t="s">
        <v>9</v>
      </c>
      <c r="K1897" t="s">
        <v>19</v>
      </c>
      <c r="L1897" t="s">
        <v>11</v>
      </c>
      <c r="M1897" s="5">
        <v>528</v>
      </c>
      <c r="N1897" s="5">
        <v>0</v>
      </c>
      <c r="O1897" s="5">
        <f t="shared" si="116"/>
        <v>528</v>
      </c>
      <c r="P1897" s="5">
        <v>-387.99</v>
      </c>
      <c r="Q1897" s="5">
        <f t="shared" si="117"/>
        <v>140.01</v>
      </c>
      <c r="R1897" s="5">
        <v>0</v>
      </c>
      <c r="S1897" s="5">
        <v>81</v>
      </c>
      <c r="T1897" s="5">
        <v>81</v>
      </c>
      <c r="U1897" s="5">
        <f t="shared" si="118"/>
        <v>447</v>
      </c>
      <c r="V1897" s="5">
        <f t="shared" si="119"/>
        <v>447</v>
      </c>
      <c r="W1897" s="5">
        <v>59.01</v>
      </c>
      <c r="X1897" t="s">
        <v>1226</v>
      </c>
    </row>
    <row r="1898" spans="1:24" x14ac:dyDescent="0.2">
      <c r="A1898" t="s">
        <v>0</v>
      </c>
      <c r="B1898" t="s">
        <v>1</v>
      </c>
      <c r="C1898" t="s">
        <v>2</v>
      </c>
      <c r="D1898" t="s">
        <v>1056</v>
      </c>
      <c r="E1898" t="s">
        <v>1057</v>
      </c>
      <c r="F1898" t="s">
        <v>1220</v>
      </c>
      <c r="G1898" t="s">
        <v>1221</v>
      </c>
      <c r="H1898" t="s">
        <v>7</v>
      </c>
      <c r="I1898" t="s">
        <v>8</v>
      </c>
      <c r="J1898" t="s">
        <v>9</v>
      </c>
      <c r="K1898" t="s">
        <v>21</v>
      </c>
      <c r="L1898" t="s">
        <v>11</v>
      </c>
      <c r="M1898" s="5">
        <v>4224</v>
      </c>
      <c r="N1898" s="5">
        <v>0</v>
      </c>
      <c r="O1898" s="5">
        <f t="shared" si="116"/>
        <v>4224</v>
      </c>
      <c r="P1898" s="5">
        <v>-2405.54</v>
      </c>
      <c r="Q1898" s="5">
        <f t="shared" si="117"/>
        <v>1818.46</v>
      </c>
      <c r="R1898" s="5">
        <v>0</v>
      </c>
      <c r="S1898" s="5">
        <v>1052</v>
      </c>
      <c r="T1898" s="5">
        <v>1052</v>
      </c>
      <c r="U1898" s="5">
        <f t="shared" si="118"/>
        <v>3172</v>
      </c>
      <c r="V1898" s="5">
        <f t="shared" si="119"/>
        <v>3172</v>
      </c>
      <c r="W1898" s="5">
        <v>766.46</v>
      </c>
      <c r="X1898" t="s">
        <v>1227</v>
      </c>
    </row>
    <row r="1899" spans="1:24" x14ac:dyDescent="0.2">
      <c r="A1899" t="s">
        <v>0</v>
      </c>
      <c r="B1899" t="s">
        <v>1</v>
      </c>
      <c r="C1899" t="s">
        <v>2</v>
      </c>
      <c r="D1899" t="s">
        <v>1056</v>
      </c>
      <c r="E1899" t="s">
        <v>1057</v>
      </c>
      <c r="F1899" t="s">
        <v>1220</v>
      </c>
      <c r="G1899" t="s">
        <v>1221</v>
      </c>
      <c r="H1899" t="s">
        <v>7</v>
      </c>
      <c r="I1899" t="s">
        <v>8</v>
      </c>
      <c r="J1899" t="s">
        <v>9</v>
      </c>
      <c r="K1899" t="s">
        <v>23</v>
      </c>
      <c r="L1899" t="s">
        <v>11</v>
      </c>
      <c r="M1899" s="5">
        <v>141.91</v>
      </c>
      <c r="N1899" s="5">
        <v>0</v>
      </c>
      <c r="O1899" s="5">
        <f t="shared" si="116"/>
        <v>141.91</v>
      </c>
      <c r="P1899" s="5">
        <v>-141.91</v>
      </c>
      <c r="Q1899" s="5">
        <f t="shared" si="117"/>
        <v>0</v>
      </c>
      <c r="R1899" s="5">
        <v>0</v>
      </c>
      <c r="S1899" s="5">
        <v>0</v>
      </c>
      <c r="T1899" s="5">
        <v>0</v>
      </c>
      <c r="U1899" s="5">
        <f t="shared" si="118"/>
        <v>141.91</v>
      </c>
      <c r="V1899" s="5">
        <f t="shared" si="119"/>
        <v>141.91</v>
      </c>
      <c r="W1899" s="5">
        <v>0</v>
      </c>
      <c r="X1899" t="s">
        <v>1228</v>
      </c>
    </row>
    <row r="1900" spans="1:24" x14ac:dyDescent="0.2">
      <c r="A1900" t="s">
        <v>0</v>
      </c>
      <c r="B1900" t="s">
        <v>1</v>
      </c>
      <c r="C1900" t="s">
        <v>2</v>
      </c>
      <c r="D1900" t="s">
        <v>1056</v>
      </c>
      <c r="E1900" t="s">
        <v>1057</v>
      </c>
      <c r="F1900" t="s">
        <v>1220</v>
      </c>
      <c r="G1900" t="s">
        <v>1221</v>
      </c>
      <c r="H1900" t="s">
        <v>7</v>
      </c>
      <c r="I1900" t="s">
        <v>8</v>
      </c>
      <c r="J1900" t="s">
        <v>9</v>
      </c>
      <c r="K1900" t="s">
        <v>25</v>
      </c>
      <c r="L1900" t="s">
        <v>11</v>
      </c>
      <c r="M1900" s="5">
        <v>851.44</v>
      </c>
      <c r="N1900" s="5">
        <v>0</v>
      </c>
      <c r="O1900" s="5">
        <f t="shared" si="116"/>
        <v>851.44</v>
      </c>
      <c r="P1900" s="5">
        <v>-580.17999999999995</v>
      </c>
      <c r="Q1900" s="5">
        <f t="shared" si="117"/>
        <v>271.2600000000001</v>
      </c>
      <c r="R1900" s="5">
        <v>0</v>
      </c>
      <c r="S1900" s="5">
        <v>180.2</v>
      </c>
      <c r="T1900" s="5">
        <v>180.2</v>
      </c>
      <c r="U1900" s="5">
        <f t="shared" si="118"/>
        <v>671.24</v>
      </c>
      <c r="V1900" s="5">
        <f t="shared" si="119"/>
        <v>671.24</v>
      </c>
      <c r="W1900" s="5">
        <v>91.06</v>
      </c>
      <c r="X1900" t="s">
        <v>1229</v>
      </c>
    </row>
    <row r="1901" spans="1:24" x14ac:dyDescent="0.2">
      <c r="A1901" t="s">
        <v>0</v>
      </c>
      <c r="B1901" t="s">
        <v>1</v>
      </c>
      <c r="C1901" t="s">
        <v>2</v>
      </c>
      <c r="D1901" t="s">
        <v>1056</v>
      </c>
      <c r="E1901" t="s">
        <v>1057</v>
      </c>
      <c r="F1901" t="s">
        <v>1220</v>
      </c>
      <c r="G1901" t="s">
        <v>1221</v>
      </c>
      <c r="H1901" t="s">
        <v>7</v>
      </c>
      <c r="I1901" t="s">
        <v>8</v>
      </c>
      <c r="J1901" t="s">
        <v>9</v>
      </c>
      <c r="K1901" t="s">
        <v>27</v>
      </c>
      <c r="L1901" t="s">
        <v>11</v>
      </c>
      <c r="M1901" s="5">
        <v>9832.32</v>
      </c>
      <c r="N1901" s="5">
        <v>0</v>
      </c>
      <c r="O1901" s="5">
        <f t="shared" si="116"/>
        <v>9832.32</v>
      </c>
      <c r="P1901" s="5">
        <v>3323.11</v>
      </c>
      <c r="Q1901" s="5">
        <f t="shared" si="117"/>
        <v>13155.43</v>
      </c>
      <c r="R1901" s="5">
        <v>0</v>
      </c>
      <c r="S1901" s="5">
        <v>8279.5400000000009</v>
      </c>
      <c r="T1901" s="5">
        <v>8279.5400000000009</v>
      </c>
      <c r="U1901" s="5">
        <f t="shared" si="118"/>
        <v>1552.7799999999988</v>
      </c>
      <c r="V1901" s="5">
        <f t="shared" si="119"/>
        <v>1552.7799999999988</v>
      </c>
      <c r="W1901" s="5">
        <v>4875.8900000000003</v>
      </c>
      <c r="X1901" t="s">
        <v>1230</v>
      </c>
    </row>
    <row r="1902" spans="1:24" x14ac:dyDescent="0.2">
      <c r="A1902" t="s">
        <v>0</v>
      </c>
      <c r="B1902" t="s">
        <v>1</v>
      </c>
      <c r="C1902" t="s">
        <v>2</v>
      </c>
      <c r="D1902" t="s">
        <v>1056</v>
      </c>
      <c r="E1902" t="s">
        <v>1057</v>
      </c>
      <c r="F1902" t="s">
        <v>1220</v>
      </c>
      <c r="G1902" t="s">
        <v>1221</v>
      </c>
      <c r="H1902" t="s">
        <v>7</v>
      </c>
      <c r="I1902" t="s">
        <v>8</v>
      </c>
      <c r="J1902" t="s">
        <v>9</v>
      </c>
      <c r="K1902" t="s">
        <v>29</v>
      </c>
      <c r="L1902" t="s">
        <v>11</v>
      </c>
      <c r="M1902" s="5">
        <v>7213.01</v>
      </c>
      <c r="N1902" s="5">
        <v>0</v>
      </c>
      <c r="O1902" s="5">
        <f t="shared" si="116"/>
        <v>7213.01</v>
      </c>
      <c r="P1902" s="5">
        <v>-3569.26</v>
      </c>
      <c r="Q1902" s="5">
        <f t="shared" si="117"/>
        <v>3643.75</v>
      </c>
      <c r="R1902" s="5">
        <v>0</v>
      </c>
      <c r="S1902" s="5">
        <v>74.5</v>
      </c>
      <c r="T1902" s="5">
        <v>74.5</v>
      </c>
      <c r="U1902" s="5">
        <f t="shared" si="118"/>
        <v>7138.51</v>
      </c>
      <c r="V1902" s="5">
        <f t="shared" si="119"/>
        <v>7138.51</v>
      </c>
      <c r="W1902" s="5">
        <v>3569.25</v>
      </c>
      <c r="X1902" t="s">
        <v>1231</v>
      </c>
    </row>
    <row r="1903" spans="1:24" x14ac:dyDescent="0.2">
      <c r="A1903" t="s">
        <v>0</v>
      </c>
      <c r="B1903" t="s">
        <v>1</v>
      </c>
      <c r="C1903" t="s">
        <v>2</v>
      </c>
      <c r="D1903" t="s">
        <v>1056</v>
      </c>
      <c r="E1903" t="s">
        <v>1057</v>
      </c>
      <c r="F1903" t="s">
        <v>1220</v>
      </c>
      <c r="G1903" t="s">
        <v>1221</v>
      </c>
      <c r="H1903" t="s">
        <v>7</v>
      </c>
      <c r="I1903" t="s">
        <v>8</v>
      </c>
      <c r="J1903" t="s">
        <v>9</v>
      </c>
      <c r="K1903" t="s">
        <v>265</v>
      </c>
      <c r="L1903" t="s">
        <v>11</v>
      </c>
      <c r="M1903" s="5">
        <v>0</v>
      </c>
      <c r="N1903" s="5">
        <v>8556</v>
      </c>
      <c r="O1903" s="5">
        <f t="shared" si="116"/>
        <v>8556</v>
      </c>
      <c r="P1903" s="5">
        <v>0</v>
      </c>
      <c r="Q1903" s="5">
        <f t="shared" si="117"/>
        <v>8556</v>
      </c>
      <c r="R1903" s="5">
        <v>4040.33</v>
      </c>
      <c r="S1903" s="5">
        <v>4515.67</v>
      </c>
      <c r="T1903" s="5">
        <v>4515.67</v>
      </c>
      <c r="U1903" s="5">
        <f t="shared" si="118"/>
        <v>4040.33</v>
      </c>
      <c r="V1903" s="5">
        <f t="shared" si="119"/>
        <v>4040.33</v>
      </c>
      <c r="W1903" s="5">
        <v>0</v>
      </c>
      <c r="X1903" t="s">
        <v>1232</v>
      </c>
    </row>
    <row r="1904" spans="1:24" x14ac:dyDescent="0.2">
      <c r="A1904" t="s">
        <v>0</v>
      </c>
      <c r="B1904" t="s">
        <v>1</v>
      </c>
      <c r="C1904" t="s">
        <v>2</v>
      </c>
      <c r="D1904" t="s">
        <v>1056</v>
      </c>
      <c r="E1904" t="s">
        <v>1057</v>
      </c>
      <c r="F1904" t="s">
        <v>1220</v>
      </c>
      <c r="G1904" t="s">
        <v>1221</v>
      </c>
      <c r="H1904" t="s">
        <v>7</v>
      </c>
      <c r="I1904" t="s">
        <v>8</v>
      </c>
      <c r="J1904" t="s">
        <v>9</v>
      </c>
      <c r="K1904" t="s">
        <v>31</v>
      </c>
      <c r="L1904" t="s">
        <v>11</v>
      </c>
      <c r="M1904" s="5">
        <v>3663.04</v>
      </c>
      <c r="N1904" s="5">
        <v>0</v>
      </c>
      <c r="O1904" s="5">
        <f t="shared" si="116"/>
        <v>3663.04</v>
      </c>
      <c r="P1904" s="5">
        <v>-1626.52</v>
      </c>
      <c r="Q1904" s="5">
        <f t="shared" si="117"/>
        <v>2036.52</v>
      </c>
      <c r="R1904" s="5">
        <v>0</v>
      </c>
      <c r="S1904" s="5">
        <v>410</v>
      </c>
      <c r="T1904" s="5">
        <v>410</v>
      </c>
      <c r="U1904" s="5">
        <f t="shared" si="118"/>
        <v>3253.04</v>
      </c>
      <c r="V1904" s="5">
        <f t="shared" si="119"/>
        <v>3253.04</v>
      </c>
      <c r="W1904" s="5">
        <v>1626.52</v>
      </c>
      <c r="X1904" t="s">
        <v>1233</v>
      </c>
    </row>
    <row r="1905" spans="1:24" x14ac:dyDescent="0.2">
      <c r="A1905" t="s">
        <v>0</v>
      </c>
      <c r="B1905" t="s">
        <v>1</v>
      </c>
      <c r="C1905" t="s">
        <v>2</v>
      </c>
      <c r="D1905" t="s">
        <v>1056</v>
      </c>
      <c r="E1905" t="s">
        <v>1057</v>
      </c>
      <c r="F1905" t="s">
        <v>1220</v>
      </c>
      <c r="G1905" t="s">
        <v>1221</v>
      </c>
      <c r="H1905" t="s">
        <v>7</v>
      </c>
      <c r="I1905" t="s">
        <v>8</v>
      </c>
      <c r="J1905" t="s">
        <v>9</v>
      </c>
      <c r="K1905" t="s">
        <v>33</v>
      </c>
      <c r="L1905" t="s">
        <v>11</v>
      </c>
      <c r="M1905" s="5">
        <v>3326.09</v>
      </c>
      <c r="N1905" s="5">
        <v>0</v>
      </c>
      <c r="O1905" s="5">
        <f t="shared" si="116"/>
        <v>3326.09</v>
      </c>
      <c r="P1905" s="5">
        <v>614.62</v>
      </c>
      <c r="Q1905" s="5">
        <f t="shared" si="117"/>
        <v>3940.71</v>
      </c>
      <c r="R1905" s="5">
        <v>0</v>
      </c>
      <c r="S1905" s="5">
        <v>2506.8000000000002</v>
      </c>
      <c r="T1905" s="5">
        <v>2506.8000000000002</v>
      </c>
      <c r="U1905" s="5">
        <f t="shared" si="118"/>
        <v>819.29</v>
      </c>
      <c r="V1905" s="5">
        <f t="shared" si="119"/>
        <v>819.29</v>
      </c>
      <c r="W1905" s="5">
        <v>1433.91</v>
      </c>
      <c r="X1905" t="s">
        <v>1234</v>
      </c>
    </row>
    <row r="1906" spans="1:24" x14ac:dyDescent="0.2">
      <c r="A1906" t="s">
        <v>0</v>
      </c>
      <c r="B1906" t="s">
        <v>1</v>
      </c>
      <c r="C1906" t="s">
        <v>2</v>
      </c>
      <c r="D1906" t="s">
        <v>1056</v>
      </c>
      <c r="E1906" t="s">
        <v>1057</v>
      </c>
      <c r="F1906" t="s">
        <v>1220</v>
      </c>
      <c r="G1906" t="s">
        <v>1221</v>
      </c>
      <c r="H1906" t="s">
        <v>7</v>
      </c>
      <c r="I1906" t="s">
        <v>8</v>
      </c>
      <c r="J1906" t="s">
        <v>9</v>
      </c>
      <c r="K1906" t="s">
        <v>35</v>
      </c>
      <c r="L1906" t="s">
        <v>11</v>
      </c>
      <c r="M1906" s="5">
        <v>160063.41</v>
      </c>
      <c r="N1906" s="5">
        <v>-289.95</v>
      </c>
      <c r="O1906" s="5">
        <f t="shared" si="116"/>
        <v>159773.46</v>
      </c>
      <c r="P1906" s="5">
        <v>-8857.51</v>
      </c>
      <c r="Q1906" s="5">
        <f t="shared" si="117"/>
        <v>150915.94999999998</v>
      </c>
      <c r="R1906" s="5">
        <v>426.94</v>
      </c>
      <c r="S1906" s="5">
        <v>99622.399999999994</v>
      </c>
      <c r="T1906" s="5">
        <v>99622.399999999994</v>
      </c>
      <c r="U1906" s="5">
        <f t="shared" si="118"/>
        <v>60151.06</v>
      </c>
      <c r="V1906" s="5">
        <f t="shared" si="119"/>
        <v>60151.06</v>
      </c>
      <c r="W1906" s="5">
        <v>50866.61</v>
      </c>
      <c r="X1906" t="s">
        <v>1235</v>
      </c>
    </row>
    <row r="1907" spans="1:24" x14ac:dyDescent="0.2">
      <c r="A1907" t="s">
        <v>0</v>
      </c>
      <c r="B1907" t="s">
        <v>1</v>
      </c>
      <c r="C1907" t="s">
        <v>2</v>
      </c>
      <c r="D1907" t="s">
        <v>1056</v>
      </c>
      <c r="E1907" t="s">
        <v>1057</v>
      </c>
      <c r="F1907" t="s">
        <v>1220</v>
      </c>
      <c r="G1907" t="s">
        <v>1221</v>
      </c>
      <c r="H1907" t="s">
        <v>7</v>
      </c>
      <c r="I1907" t="s">
        <v>8</v>
      </c>
      <c r="J1907" t="s">
        <v>9</v>
      </c>
      <c r="K1907" t="s">
        <v>37</v>
      </c>
      <c r="L1907" t="s">
        <v>11</v>
      </c>
      <c r="M1907" s="5">
        <v>105537.1</v>
      </c>
      <c r="N1907" s="5">
        <v>-191</v>
      </c>
      <c r="O1907" s="5">
        <f t="shared" si="116"/>
        <v>105346.1</v>
      </c>
      <c r="P1907" s="5">
        <v>-28490.46</v>
      </c>
      <c r="Q1907" s="5">
        <f t="shared" si="117"/>
        <v>76855.640000000014</v>
      </c>
      <c r="R1907" s="5">
        <v>713</v>
      </c>
      <c r="S1907" s="5">
        <v>50293.67</v>
      </c>
      <c r="T1907" s="5">
        <v>50293.67</v>
      </c>
      <c r="U1907" s="5">
        <f t="shared" si="118"/>
        <v>55052.430000000008</v>
      </c>
      <c r="V1907" s="5">
        <f t="shared" si="119"/>
        <v>55052.430000000008</v>
      </c>
      <c r="W1907" s="5">
        <v>25848.97</v>
      </c>
      <c r="X1907" t="s">
        <v>1236</v>
      </c>
    </row>
    <row r="1908" spans="1:24" x14ac:dyDescent="0.2">
      <c r="A1908" t="s">
        <v>0</v>
      </c>
      <c r="B1908" t="s">
        <v>1</v>
      </c>
      <c r="C1908" t="s">
        <v>2</v>
      </c>
      <c r="D1908" t="s">
        <v>1056</v>
      </c>
      <c r="E1908" t="s">
        <v>1057</v>
      </c>
      <c r="F1908" t="s">
        <v>1220</v>
      </c>
      <c r="G1908" t="s">
        <v>1221</v>
      </c>
      <c r="H1908" t="s">
        <v>7</v>
      </c>
      <c r="I1908" t="s">
        <v>8</v>
      </c>
      <c r="J1908" t="s">
        <v>9</v>
      </c>
      <c r="K1908" t="s">
        <v>39</v>
      </c>
      <c r="L1908" t="s">
        <v>11</v>
      </c>
      <c r="M1908" s="5">
        <v>25809.79</v>
      </c>
      <c r="N1908" s="5">
        <v>0</v>
      </c>
      <c r="O1908" s="5">
        <f t="shared" si="116"/>
        <v>25809.79</v>
      </c>
      <c r="P1908" s="5">
        <v>0</v>
      </c>
      <c r="Q1908" s="5">
        <f t="shared" si="117"/>
        <v>25809.79</v>
      </c>
      <c r="R1908" s="5">
        <v>0</v>
      </c>
      <c r="S1908" s="5">
        <v>0</v>
      </c>
      <c r="T1908" s="5">
        <v>0</v>
      </c>
      <c r="U1908" s="5">
        <f t="shared" si="118"/>
        <v>25809.79</v>
      </c>
      <c r="V1908" s="5">
        <f t="shared" si="119"/>
        <v>25809.79</v>
      </c>
      <c r="W1908" s="5">
        <v>25809.79</v>
      </c>
      <c r="X1908" t="s">
        <v>1237</v>
      </c>
    </row>
    <row r="1909" spans="1:24" x14ac:dyDescent="0.2">
      <c r="A1909" t="s">
        <v>0</v>
      </c>
      <c r="B1909" t="s">
        <v>1</v>
      </c>
      <c r="C1909" t="s">
        <v>2</v>
      </c>
      <c r="D1909" t="s">
        <v>1056</v>
      </c>
      <c r="E1909" t="s">
        <v>1057</v>
      </c>
      <c r="F1909" t="s">
        <v>1220</v>
      </c>
      <c r="G1909" t="s">
        <v>1221</v>
      </c>
      <c r="H1909" t="s">
        <v>7</v>
      </c>
      <c r="I1909" t="s">
        <v>41</v>
      </c>
      <c r="J1909" t="s">
        <v>42</v>
      </c>
      <c r="K1909" t="s">
        <v>295</v>
      </c>
      <c r="L1909" t="s">
        <v>44</v>
      </c>
      <c r="M1909" s="5">
        <v>46000</v>
      </c>
      <c r="N1909" s="5">
        <v>0</v>
      </c>
      <c r="O1909" s="5">
        <f t="shared" si="116"/>
        <v>46000</v>
      </c>
      <c r="P1909" s="5">
        <v>0</v>
      </c>
      <c r="Q1909" s="5">
        <f t="shared" si="117"/>
        <v>46000</v>
      </c>
      <c r="R1909" s="5">
        <v>0</v>
      </c>
      <c r="S1909" s="5">
        <v>11584</v>
      </c>
      <c r="T1909" s="5">
        <v>3920</v>
      </c>
      <c r="U1909" s="5">
        <f t="shared" si="118"/>
        <v>34416</v>
      </c>
      <c r="V1909" s="5">
        <f t="shared" si="119"/>
        <v>42080</v>
      </c>
      <c r="W1909" s="5">
        <v>34416</v>
      </c>
      <c r="X1909" t="s">
        <v>1238</v>
      </c>
    </row>
    <row r="1910" spans="1:24" x14ac:dyDescent="0.2">
      <c r="A1910" t="s">
        <v>0</v>
      </c>
      <c r="B1910" t="s">
        <v>1</v>
      </c>
      <c r="C1910" t="s">
        <v>2</v>
      </c>
      <c r="D1910" t="s">
        <v>1056</v>
      </c>
      <c r="E1910" t="s">
        <v>1057</v>
      </c>
      <c r="F1910" t="s">
        <v>1220</v>
      </c>
      <c r="G1910" t="s">
        <v>1221</v>
      </c>
      <c r="H1910" t="s">
        <v>7</v>
      </c>
      <c r="I1910" t="s">
        <v>41</v>
      </c>
      <c r="J1910" t="s">
        <v>42</v>
      </c>
      <c r="K1910" t="s">
        <v>52</v>
      </c>
      <c r="L1910" t="s">
        <v>44</v>
      </c>
      <c r="M1910" s="5">
        <v>19000</v>
      </c>
      <c r="N1910" s="5">
        <v>-10000</v>
      </c>
      <c r="O1910" s="5">
        <f t="shared" si="116"/>
        <v>9000</v>
      </c>
      <c r="P1910" s="5">
        <v>0</v>
      </c>
      <c r="Q1910" s="5">
        <f t="shared" si="117"/>
        <v>9000</v>
      </c>
      <c r="R1910" s="5">
        <v>0</v>
      </c>
      <c r="S1910" s="5">
        <v>0</v>
      </c>
      <c r="T1910" s="5">
        <v>0</v>
      </c>
      <c r="U1910" s="5">
        <f t="shared" si="118"/>
        <v>9000</v>
      </c>
      <c r="V1910" s="5">
        <f t="shared" si="119"/>
        <v>9000</v>
      </c>
      <c r="W1910" s="5">
        <v>9000</v>
      </c>
      <c r="X1910" t="s">
        <v>1239</v>
      </c>
    </row>
    <row r="1911" spans="1:24" x14ac:dyDescent="0.2">
      <c r="A1911" t="s">
        <v>0</v>
      </c>
      <c r="B1911" t="s">
        <v>1</v>
      </c>
      <c r="C1911" t="s">
        <v>2</v>
      </c>
      <c r="D1911" t="s">
        <v>1056</v>
      </c>
      <c r="E1911" t="s">
        <v>1057</v>
      </c>
      <c r="F1911" t="s">
        <v>1220</v>
      </c>
      <c r="G1911" t="s">
        <v>1221</v>
      </c>
      <c r="H1911" t="s">
        <v>7</v>
      </c>
      <c r="I1911" t="s">
        <v>41</v>
      </c>
      <c r="J1911" t="s">
        <v>42</v>
      </c>
      <c r="K1911" t="s">
        <v>54</v>
      </c>
      <c r="L1911" t="s">
        <v>44</v>
      </c>
      <c r="M1911" s="5">
        <v>18000</v>
      </c>
      <c r="N1911" s="5">
        <v>-18000</v>
      </c>
      <c r="O1911" s="5">
        <f t="shared" si="116"/>
        <v>0</v>
      </c>
      <c r="P1911" s="5">
        <v>0</v>
      </c>
      <c r="Q1911" s="5">
        <f t="shared" si="117"/>
        <v>0</v>
      </c>
      <c r="R1911" s="5">
        <v>0</v>
      </c>
      <c r="S1911" s="5">
        <v>0</v>
      </c>
      <c r="T1911" s="5">
        <v>0</v>
      </c>
      <c r="U1911" s="5">
        <f t="shared" si="118"/>
        <v>0</v>
      </c>
      <c r="V1911" s="5">
        <f t="shared" si="119"/>
        <v>0</v>
      </c>
      <c r="W1911" s="5">
        <v>0</v>
      </c>
      <c r="X1911" t="s">
        <v>1240</v>
      </c>
    </row>
    <row r="1912" spans="1:24" x14ac:dyDescent="0.2">
      <c r="A1912" t="s">
        <v>0</v>
      </c>
      <c r="B1912" t="s">
        <v>1</v>
      </c>
      <c r="C1912" t="s">
        <v>2</v>
      </c>
      <c r="D1912" t="s">
        <v>1056</v>
      </c>
      <c r="E1912" t="s">
        <v>1057</v>
      </c>
      <c r="F1912" t="s">
        <v>1220</v>
      </c>
      <c r="G1912" t="s">
        <v>1221</v>
      </c>
      <c r="H1912" t="s">
        <v>7</v>
      </c>
      <c r="I1912" t="s">
        <v>41</v>
      </c>
      <c r="J1912" t="s">
        <v>42</v>
      </c>
      <c r="K1912" t="s">
        <v>442</v>
      </c>
      <c r="L1912" t="s">
        <v>44</v>
      </c>
      <c r="M1912" s="5">
        <v>14000</v>
      </c>
      <c r="N1912" s="5">
        <v>-14000</v>
      </c>
      <c r="O1912" s="5">
        <f t="shared" si="116"/>
        <v>0</v>
      </c>
      <c r="P1912" s="5">
        <v>0</v>
      </c>
      <c r="Q1912" s="5">
        <f t="shared" si="117"/>
        <v>0</v>
      </c>
      <c r="R1912" s="5">
        <v>0</v>
      </c>
      <c r="S1912" s="5">
        <v>0</v>
      </c>
      <c r="T1912" s="5">
        <v>0</v>
      </c>
      <c r="U1912" s="5">
        <f t="shared" si="118"/>
        <v>0</v>
      </c>
      <c r="V1912" s="5">
        <f t="shared" si="119"/>
        <v>0</v>
      </c>
      <c r="W1912" s="5">
        <v>0</v>
      </c>
      <c r="X1912" t="s">
        <v>1241</v>
      </c>
    </row>
    <row r="1913" spans="1:24" x14ac:dyDescent="0.2">
      <c r="A1913" t="s">
        <v>0</v>
      </c>
      <c r="B1913" t="s">
        <v>1</v>
      </c>
      <c r="C1913" t="s">
        <v>2</v>
      </c>
      <c r="D1913" t="s">
        <v>1056</v>
      </c>
      <c r="E1913" t="s">
        <v>1057</v>
      </c>
      <c r="F1913" t="s">
        <v>1220</v>
      </c>
      <c r="G1913" t="s">
        <v>1221</v>
      </c>
      <c r="H1913" t="s">
        <v>7</v>
      </c>
      <c r="I1913" t="s">
        <v>41</v>
      </c>
      <c r="J1913" t="s">
        <v>42</v>
      </c>
      <c r="K1913" t="s">
        <v>1242</v>
      </c>
      <c r="L1913" t="s">
        <v>44</v>
      </c>
      <c r="M1913" s="5">
        <v>5824</v>
      </c>
      <c r="N1913" s="5">
        <v>-5824</v>
      </c>
      <c r="O1913" s="5">
        <f t="shared" si="116"/>
        <v>0</v>
      </c>
      <c r="P1913" s="5">
        <v>0</v>
      </c>
      <c r="Q1913" s="5">
        <f t="shared" si="117"/>
        <v>0</v>
      </c>
      <c r="R1913" s="5">
        <v>0</v>
      </c>
      <c r="S1913" s="5">
        <v>0</v>
      </c>
      <c r="T1913" s="5">
        <v>0</v>
      </c>
      <c r="U1913" s="5">
        <f t="shared" si="118"/>
        <v>0</v>
      </c>
      <c r="V1913" s="5">
        <f t="shared" si="119"/>
        <v>0</v>
      </c>
      <c r="W1913" s="5">
        <v>0</v>
      </c>
      <c r="X1913" t="s">
        <v>1243</v>
      </c>
    </row>
    <row r="1914" spans="1:24" x14ac:dyDescent="0.2">
      <c r="A1914" t="s">
        <v>0</v>
      </c>
      <c r="B1914" t="s">
        <v>1</v>
      </c>
      <c r="C1914" t="s">
        <v>2</v>
      </c>
      <c r="D1914" t="s">
        <v>1056</v>
      </c>
      <c r="E1914" t="s">
        <v>1057</v>
      </c>
      <c r="F1914" t="s">
        <v>1220</v>
      </c>
      <c r="G1914" t="s">
        <v>1221</v>
      </c>
      <c r="H1914" t="s">
        <v>7</v>
      </c>
      <c r="I1914" t="s">
        <v>41</v>
      </c>
      <c r="J1914" t="s">
        <v>42</v>
      </c>
      <c r="K1914" t="s">
        <v>62</v>
      </c>
      <c r="L1914" t="s">
        <v>44</v>
      </c>
      <c r="M1914" s="5">
        <v>60000</v>
      </c>
      <c r="N1914" s="5">
        <v>-1687.05</v>
      </c>
      <c r="O1914" s="5">
        <f t="shared" si="116"/>
        <v>58312.95</v>
      </c>
      <c r="P1914" s="5">
        <v>-49908</v>
      </c>
      <c r="Q1914" s="5">
        <f t="shared" si="117"/>
        <v>8404.9499999999971</v>
      </c>
      <c r="R1914" s="5">
        <v>0</v>
      </c>
      <c r="S1914" s="5">
        <v>0</v>
      </c>
      <c r="T1914" s="5">
        <v>0</v>
      </c>
      <c r="U1914" s="5">
        <f t="shared" si="118"/>
        <v>58312.95</v>
      </c>
      <c r="V1914" s="5">
        <f t="shared" si="119"/>
        <v>58312.95</v>
      </c>
      <c r="W1914" s="5">
        <v>8404.9500000000007</v>
      </c>
      <c r="X1914" t="s">
        <v>1244</v>
      </c>
    </row>
    <row r="1915" spans="1:24" x14ac:dyDescent="0.2">
      <c r="A1915" t="s">
        <v>0</v>
      </c>
      <c r="B1915" t="s">
        <v>1</v>
      </c>
      <c r="C1915" t="s">
        <v>2</v>
      </c>
      <c r="D1915" t="s">
        <v>1056</v>
      </c>
      <c r="E1915" t="s">
        <v>1057</v>
      </c>
      <c r="F1915" t="s">
        <v>1220</v>
      </c>
      <c r="G1915" t="s">
        <v>1221</v>
      </c>
      <c r="H1915" t="s">
        <v>7</v>
      </c>
      <c r="I1915" t="s">
        <v>41</v>
      </c>
      <c r="J1915" t="s">
        <v>42</v>
      </c>
      <c r="K1915" t="s">
        <v>64</v>
      </c>
      <c r="L1915" t="s">
        <v>44</v>
      </c>
      <c r="M1915" s="5">
        <v>6000</v>
      </c>
      <c r="N1915" s="5">
        <v>11750</v>
      </c>
      <c r="O1915" s="5">
        <f t="shared" si="116"/>
        <v>17750</v>
      </c>
      <c r="P1915" s="5">
        <v>0</v>
      </c>
      <c r="Q1915" s="5">
        <f t="shared" si="117"/>
        <v>17750</v>
      </c>
      <c r="R1915" s="5">
        <v>0</v>
      </c>
      <c r="S1915" s="5">
        <v>0</v>
      </c>
      <c r="T1915" s="5">
        <v>0</v>
      </c>
      <c r="U1915" s="5">
        <f t="shared" si="118"/>
        <v>17750</v>
      </c>
      <c r="V1915" s="5">
        <f t="shared" si="119"/>
        <v>17750</v>
      </c>
      <c r="W1915" s="5">
        <v>17750</v>
      </c>
      <c r="X1915" t="s">
        <v>1245</v>
      </c>
    </row>
    <row r="1916" spans="1:24" x14ac:dyDescent="0.2">
      <c r="A1916" t="s">
        <v>0</v>
      </c>
      <c r="B1916" t="s">
        <v>1</v>
      </c>
      <c r="C1916" t="s">
        <v>2</v>
      </c>
      <c r="D1916" t="s">
        <v>1056</v>
      </c>
      <c r="E1916" t="s">
        <v>1057</v>
      </c>
      <c r="F1916" t="s">
        <v>1220</v>
      </c>
      <c r="G1916" t="s">
        <v>1221</v>
      </c>
      <c r="H1916" t="s">
        <v>7</v>
      </c>
      <c r="I1916" t="s">
        <v>41</v>
      </c>
      <c r="J1916" t="s">
        <v>42</v>
      </c>
      <c r="K1916" t="s">
        <v>68</v>
      </c>
      <c r="L1916" t="s">
        <v>44</v>
      </c>
      <c r="M1916" s="5">
        <v>0</v>
      </c>
      <c r="N1916" s="5">
        <v>1595.05</v>
      </c>
      <c r="O1916" s="5">
        <f t="shared" si="116"/>
        <v>1595.05</v>
      </c>
      <c r="P1916" s="5">
        <v>0</v>
      </c>
      <c r="Q1916" s="5">
        <f t="shared" si="117"/>
        <v>1595.05</v>
      </c>
      <c r="R1916" s="5">
        <v>0</v>
      </c>
      <c r="S1916" s="5">
        <v>1595.05</v>
      </c>
      <c r="T1916" s="5">
        <v>1595.05</v>
      </c>
      <c r="U1916" s="5">
        <f t="shared" si="118"/>
        <v>0</v>
      </c>
      <c r="V1916" s="5">
        <f t="shared" si="119"/>
        <v>0</v>
      </c>
      <c r="W1916" s="5">
        <v>0</v>
      </c>
      <c r="X1916" t="s">
        <v>1246</v>
      </c>
    </row>
    <row r="1917" spans="1:24" x14ac:dyDescent="0.2">
      <c r="A1917" t="s">
        <v>0</v>
      </c>
      <c r="B1917" t="s">
        <v>1</v>
      </c>
      <c r="C1917" t="s">
        <v>2</v>
      </c>
      <c r="D1917" t="s">
        <v>1056</v>
      </c>
      <c r="E1917" t="s">
        <v>1057</v>
      </c>
      <c r="F1917" t="s">
        <v>1220</v>
      </c>
      <c r="G1917" t="s">
        <v>1221</v>
      </c>
      <c r="H1917" t="s">
        <v>7</v>
      </c>
      <c r="I1917" t="s">
        <v>41</v>
      </c>
      <c r="J1917" t="s">
        <v>42</v>
      </c>
      <c r="K1917" t="s">
        <v>995</v>
      </c>
      <c r="L1917" t="s">
        <v>44</v>
      </c>
      <c r="M1917" s="5">
        <v>0</v>
      </c>
      <c r="N1917" s="5">
        <v>1344</v>
      </c>
      <c r="O1917" s="5">
        <f t="shared" si="116"/>
        <v>1344</v>
      </c>
      <c r="P1917" s="5">
        <v>0</v>
      </c>
      <c r="Q1917" s="5">
        <f t="shared" si="117"/>
        <v>1344</v>
      </c>
      <c r="R1917" s="5">
        <v>0</v>
      </c>
      <c r="S1917" s="5">
        <v>0</v>
      </c>
      <c r="T1917" s="5">
        <v>0</v>
      </c>
      <c r="U1917" s="5">
        <f t="shared" si="118"/>
        <v>1344</v>
      </c>
      <c r="V1917" s="5">
        <f t="shared" si="119"/>
        <v>1344</v>
      </c>
      <c r="W1917" s="5">
        <v>1344</v>
      </c>
      <c r="X1917" t="s">
        <v>1247</v>
      </c>
    </row>
    <row r="1918" spans="1:24" x14ac:dyDescent="0.2">
      <c r="A1918" t="s">
        <v>0</v>
      </c>
      <c r="B1918" t="s">
        <v>1</v>
      </c>
      <c r="C1918" t="s">
        <v>2</v>
      </c>
      <c r="D1918" t="s">
        <v>1056</v>
      </c>
      <c r="E1918" t="s">
        <v>1057</v>
      </c>
      <c r="F1918" t="s">
        <v>1220</v>
      </c>
      <c r="G1918" t="s">
        <v>1221</v>
      </c>
      <c r="H1918" t="s">
        <v>7</v>
      </c>
      <c r="I1918" t="s">
        <v>41</v>
      </c>
      <c r="J1918" t="s">
        <v>42</v>
      </c>
      <c r="K1918" t="s">
        <v>1248</v>
      </c>
      <c r="L1918" t="s">
        <v>44</v>
      </c>
      <c r="M1918" s="5">
        <v>0</v>
      </c>
      <c r="N1918" s="5">
        <v>3396</v>
      </c>
      <c r="O1918" s="5">
        <f t="shared" si="116"/>
        <v>3396</v>
      </c>
      <c r="P1918" s="5">
        <v>0</v>
      </c>
      <c r="Q1918" s="5">
        <f t="shared" si="117"/>
        <v>3396</v>
      </c>
      <c r="R1918" s="5">
        <v>0</v>
      </c>
      <c r="S1918" s="5">
        <v>3000</v>
      </c>
      <c r="T1918" s="5">
        <v>0</v>
      </c>
      <c r="U1918" s="5">
        <f t="shared" si="118"/>
        <v>396</v>
      </c>
      <c r="V1918" s="5">
        <f t="shared" si="119"/>
        <v>3396</v>
      </c>
      <c r="W1918" s="5">
        <v>396</v>
      </c>
      <c r="X1918" t="s">
        <v>1249</v>
      </c>
    </row>
    <row r="1919" spans="1:24" x14ac:dyDescent="0.2">
      <c r="A1919" t="s">
        <v>0</v>
      </c>
      <c r="B1919" t="s">
        <v>1</v>
      </c>
      <c r="C1919" t="s">
        <v>2</v>
      </c>
      <c r="D1919" t="s">
        <v>1056</v>
      </c>
      <c r="E1919" t="s">
        <v>1057</v>
      </c>
      <c r="F1919" t="s">
        <v>1220</v>
      </c>
      <c r="G1919" t="s">
        <v>1221</v>
      </c>
      <c r="H1919" t="s">
        <v>7</v>
      </c>
      <c r="I1919" t="s">
        <v>41</v>
      </c>
      <c r="J1919" t="s">
        <v>42</v>
      </c>
      <c r="K1919" t="s">
        <v>70</v>
      </c>
      <c r="L1919" t="s">
        <v>44</v>
      </c>
      <c r="M1919" s="5">
        <v>0</v>
      </c>
      <c r="N1919" s="5">
        <v>5000</v>
      </c>
      <c r="O1919" s="5">
        <f t="shared" si="116"/>
        <v>5000</v>
      </c>
      <c r="P1919" s="5">
        <v>0</v>
      </c>
      <c r="Q1919" s="5">
        <f t="shared" si="117"/>
        <v>5000</v>
      </c>
      <c r="R1919" s="5">
        <v>0</v>
      </c>
      <c r="S1919" s="5">
        <v>0</v>
      </c>
      <c r="T1919" s="5">
        <v>0</v>
      </c>
      <c r="U1919" s="5">
        <f t="shared" si="118"/>
        <v>5000</v>
      </c>
      <c r="V1919" s="5">
        <f t="shared" si="119"/>
        <v>5000</v>
      </c>
      <c r="W1919" s="5">
        <v>5000</v>
      </c>
      <c r="X1919" t="s">
        <v>1250</v>
      </c>
    </row>
    <row r="1920" spans="1:24" x14ac:dyDescent="0.2">
      <c r="A1920" t="s">
        <v>0</v>
      </c>
      <c r="B1920" t="s">
        <v>1</v>
      </c>
      <c r="C1920" t="s">
        <v>2</v>
      </c>
      <c r="D1920" t="s">
        <v>1056</v>
      </c>
      <c r="E1920" t="s">
        <v>1057</v>
      </c>
      <c r="F1920" t="s">
        <v>1220</v>
      </c>
      <c r="G1920" t="s">
        <v>1221</v>
      </c>
      <c r="H1920" t="s">
        <v>7</v>
      </c>
      <c r="I1920" t="s">
        <v>41</v>
      </c>
      <c r="J1920" t="s">
        <v>42</v>
      </c>
      <c r="K1920" t="s">
        <v>78</v>
      </c>
      <c r="L1920" t="s">
        <v>44</v>
      </c>
      <c r="M1920" s="5">
        <v>220</v>
      </c>
      <c r="N1920" s="5">
        <v>0</v>
      </c>
      <c r="O1920" s="5">
        <f t="shared" si="116"/>
        <v>220</v>
      </c>
      <c r="P1920" s="5">
        <v>0</v>
      </c>
      <c r="Q1920" s="5">
        <f t="shared" si="117"/>
        <v>220</v>
      </c>
      <c r="R1920" s="5">
        <v>0</v>
      </c>
      <c r="S1920" s="5">
        <v>0</v>
      </c>
      <c r="T1920" s="5">
        <v>0</v>
      </c>
      <c r="U1920" s="5">
        <f t="shared" si="118"/>
        <v>220</v>
      </c>
      <c r="V1920" s="5">
        <f t="shared" si="119"/>
        <v>220</v>
      </c>
      <c r="W1920" s="5">
        <v>220</v>
      </c>
      <c r="X1920" t="s">
        <v>1251</v>
      </c>
    </row>
    <row r="1921" spans="1:24" x14ac:dyDescent="0.2">
      <c r="A1921" t="s">
        <v>0</v>
      </c>
      <c r="B1921" t="s">
        <v>1</v>
      </c>
      <c r="C1921" t="s">
        <v>2</v>
      </c>
      <c r="D1921" t="s">
        <v>1056</v>
      </c>
      <c r="E1921" t="s">
        <v>1057</v>
      </c>
      <c r="F1921" t="s">
        <v>1220</v>
      </c>
      <c r="G1921" t="s">
        <v>1221</v>
      </c>
      <c r="H1921" t="s">
        <v>7</v>
      </c>
      <c r="I1921" t="s">
        <v>41</v>
      </c>
      <c r="J1921" t="s">
        <v>42</v>
      </c>
      <c r="K1921" t="s">
        <v>82</v>
      </c>
      <c r="L1921" t="s">
        <v>44</v>
      </c>
      <c r="M1921" s="5">
        <v>0</v>
      </c>
      <c r="N1921" s="5">
        <v>3000</v>
      </c>
      <c r="O1921" s="5">
        <f t="shared" si="116"/>
        <v>3000</v>
      </c>
      <c r="P1921" s="5">
        <v>0</v>
      </c>
      <c r="Q1921" s="5">
        <f t="shared" si="117"/>
        <v>3000</v>
      </c>
      <c r="R1921" s="5">
        <v>0</v>
      </c>
      <c r="S1921" s="5">
        <v>0</v>
      </c>
      <c r="T1921" s="5">
        <v>0</v>
      </c>
      <c r="U1921" s="5">
        <f t="shared" si="118"/>
        <v>3000</v>
      </c>
      <c r="V1921" s="5">
        <f t="shared" si="119"/>
        <v>3000</v>
      </c>
      <c r="W1921" s="5">
        <v>3000</v>
      </c>
      <c r="X1921" t="s">
        <v>1252</v>
      </c>
    </row>
    <row r="1922" spans="1:24" x14ac:dyDescent="0.2">
      <c r="A1922" t="s">
        <v>0</v>
      </c>
      <c r="B1922" t="s">
        <v>1</v>
      </c>
      <c r="C1922" t="s">
        <v>2</v>
      </c>
      <c r="D1922" t="s">
        <v>1056</v>
      </c>
      <c r="E1922" t="s">
        <v>1057</v>
      </c>
      <c r="F1922" t="s">
        <v>1220</v>
      </c>
      <c r="G1922" t="s">
        <v>1221</v>
      </c>
      <c r="H1922" t="s">
        <v>7</v>
      </c>
      <c r="I1922" t="s">
        <v>41</v>
      </c>
      <c r="J1922" t="s">
        <v>42</v>
      </c>
      <c r="K1922" t="s">
        <v>302</v>
      </c>
      <c r="L1922" t="s">
        <v>44</v>
      </c>
      <c r="M1922" s="5">
        <v>18000</v>
      </c>
      <c r="N1922" s="5">
        <v>17291.599999999999</v>
      </c>
      <c r="O1922" s="5">
        <f t="shared" si="116"/>
        <v>35291.599999999999</v>
      </c>
      <c r="P1922" s="5">
        <v>0</v>
      </c>
      <c r="Q1922" s="5">
        <f t="shared" si="117"/>
        <v>35291.599999999999</v>
      </c>
      <c r="R1922" s="5">
        <v>0</v>
      </c>
      <c r="S1922" s="5">
        <v>0</v>
      </c>
      <c r="T1922" s="5">
        <v>0</v>
      </c>
      <c r="U1922" s="5">
        <f t="shared" si="118"/>
        <v>35291.599999999999</v>
      </c>
      <c r="V1922" s="5">
        <f t="shared" si="119"/>
        <v>35291.599999999999</v>
      </c>
      <c r="W1922" s="5">
        <v>35291.599999999999</v>
      </c>
      <c r="X1922" t="s">
        <v>1253</v>
      </c>
    </row>
    <row r="1923" spans="1:24" x14ac:dyDescent="0.2">
      <c r="A1923" t="s">
        <v>0</v>
      </c>
      <c r="B1923" t="s">
        <v>1</v>
      </c>
      <c r="C1923" t="s">
        <v>2</v>
      </c>
      <c r="D1923" t="s">
        <v>1056</v>
      </c>
      <c r="E1923" t="s">
        <v>1057</v>
      </c>
      <c r="F1923" t="s">
        <v>1220</v>
      </c>
      <c r="G1923" t="s">
        <v>1221</v>
      </c>
      <c r="H1923" t="s">
        <v>7</v>
      </c>
      <c r="I1923" t="s">
        <v>41</v>
      </c>
      <c r="J1923" t="s">
        <v>42</v>
      </c>
      <c r="K1923" t="s">
        <v>88</v>
      </c>
      <c r="L1923" t="s">
        <v>11</v>
      </c>
      <c r="M1923" s="5">
        <v>12000</v>
      </c>
      <c r="N1923" s="5">
        <v>0</v>
      </c>
      <c r="O1923" s="5">
        <f t="shared" ref="O1923:O1986" si="120">+M1923+N1923</f>
        <v>12000</v>
      </c>
      <c r="P1923" s="5">
        <v>0</v>
      </c>
      <c r="Q1923" s="5">
        <f t="shared" ref="Q1923:Q1986" si="121">+O1923+P1923</f>
        <v>12000</v>
      </c>
      <c r="R1923" s="5">
        <v>0</v>
      </c>
      <c r="S1923" s="5">
        <v>11999.68</v>
      </c>
      <c r="T1923" s="5">
        <v>11999.68</v>
      </c>
      <c r="U1923" s="5">
        <f t="shared" ref="U1923:U1986" si="122">+O1923-S1923</f>
        <v>0.31999999999970896</v>
      </c>
      <c r="V1923" s="5">
        <f t="shared" ref="V1923:V1986" si="123">+O1923-T1923</f>
        <v>0.31999999999970896</v>
      </c>
      <c r="W1923" s="5">
        <v>0.32</v>
      </c>
      <c r="X1923" t="s">
        <v>1254</v>
      </c>
    </row>
    <row r="1924" spans="1:24" x14ac:dyDescent="0.2">
      <c r="A1924" t="s">
        <v>0</v>
      </c>
      <c r="B1924" t="s">
        <v>1</v>
      </c>
      <c r="C1924" t="s">
        <v>2</v>
      </c>
      <c r="D1924" t="s">
        <v>1056</v>
      </c>
      <c r="E1924" t="s">
        <v>1057</v>
      </c>
      <c r="F1924" t="s">
        <v>1220</v>
      </c>
      <c r="G1924" t="s">
        <v>1221</v>
      </c>
      <c r="H1924" t="s">
        <v>7</v>
      </c>
      <c r="I1924" t="s">
        <v>41</v>
      </c>
      <c r="J1924" t="s">
        <v>42</v>
      </c>
      <c r="K1924" t="s">
        <v>88</v>
      </c>
      <c r="L1924" t="s">
        <v>44</v>
      </c>
      <c r="M1924" s="5">
        <v>37000</v>
      </c>
      <c r="N1924" s="5">
        <v>6134.4</v>
      </c>
      <c r="O1924" s="5">
        <f t="shared" si="120"/>
        <v>43134.400000000001</v>
      </c>
      <c r="P1924" s="5">
        <v>0</v>
      </c>
      <c r="Q1924" s="5">
        <f t="shared" si="121"/>
        <v>43134.400000000001</v>
      </c>
      <c r="R1924" s="5">
        <v>0</v>
      </c>
      <c r="S1924" s="5">
        <v>14880.32</v>
      </c>
      <c r="T1924" s="5">
        <v>14880.32</v>
      </c>
      <c r="U1924" s="5">
        <f t="shared" si="122"/>
        <v>28254.080000000002</v>
      </c>
      <c r="V1924" s="5">
        <f t="shared" si="123"/>
        <v>28254.080000000002</v>
      </c>
      <c r="W1924" s="5">
        <v>28254.080000000002</v>
      </c>
      <c r="X1924" t="s">
        <v>1254</v>
      </c>
    </row>
    <row r="1925" spans="1:24" x14ac:dyDescent="0.2">
      <c r="A1925" t="s">
        <v>117</v>
      </c>
      <c r="B1925" t="s">
        <v>118</v>
      </c>
      <c r="C1925" t="s">
        <v>2</v>
      </c>
      <c r="D1925" t="s">
        <v>1056</v>
      </c>
      <c r="E1925" t="s">
        <v>1057</v>
      </c>
      <c r="F1925" t="s">
        <v>1220</v>
      </c>
      <c r="G1925" t="s">
        <v>1221</v>
      </c>
      <c r="H1925" t="s">
        <v>1255</v>
      </c>
      <c r="I1925" t="s">
        <v>1256</v>
      </c>
      <c r="J1925" t="s">
        <v>121</v>
      </c>
      <c r="K1925" t="s">
        <v>288</v>
      </c>
      <c r="L1925" t="s">
        <v>44</v>
      </c>
      <c r="M1925" s="5">
        <v>10000</v>
      </c>
      <c r="N1925" s="5">
        <v>0</v>
      </c>
      <c r="O1925" s="5">
        <f t="shared" si="120"/>
        <v>10000</v>
      </c>
      <c r="P1925" s="5">
        <v>-10000</v>
      </c>
      <c r="Q1925" s="5">
        <f t="shared" si="121"/>
        <v>0</v>
      </c>
      <c r="R1925" s="5">
        <v>0</v>
      </c>
      <c r="S1925" s="5">
        <v>0</v>
      </c>
      <c r="T1925" s="5">
        <v>0</v>
      </c>
      <c r="U1925" s="5">
        <f t="shared" si="122"/>
        <v>10000</v>
      </c>
      <c r="V1925" s="5">
        <f t="shared" si="123"/>
        <v>10000</v>
      </c>
      <c r="W1925" s="5">
        <v>0</v>
      </c>
      <c r="X1925" t="s">
        <v>1257</v>
      </c>
    </row>
    <row r="1926" spans="1:24" x14ac:dyDescent="0.2">
      <c r="A1926" t="s">
        <v>117</v>
      </c>
      <c r="B1926" t="s">
        <v>118</v>
      </c>
      <c r="C1926" t="s">
        <v>2</v>
      </c>
      <c r="D1926" t="s">
        <v>1056</v>
      </c>
      <c r="E1926" t="s">
        <v>1057</v>
      </c>
      <c r="F1926" t="s">
        <v>1220</v>
      </c>
      <c r="G1926" t="s">
        <v>1221</v>
      </c>
      <c r="H1926" t="s">
        <v>1255</v>
      </c>
      <c r="I1926" t="s">
        <v>1256</v>
      </c>
      <c r="J1926" t="s">
        <v>121</v>
      </c>
      <c r="K1926" t="s">
        <v>473</v>
      </c>
      <c r="L1926" t="s">
        <v>44</v>
      </c>
      <c r="M1926" s="5">
        <v>45000</v>
      </c>
      <c r="N1926" s="5">
        <v>0</v>
      </c>
      <c r="O1926" s="5">
        <f t="shared" si="120"/>
        <v>45000</v>
      </c>
      <c r="P1926" s="5">
        <v>-37000</v>
      </c>
      <c r="Q1926" s="5">
        <f t="shared" si="121"/>
        <v>8000</v>
      </c>
      <c r="R1926" s="5">
        <v>0</v>
      </c>
      <c r="S1926" s="5">
        <v>0</v>
      </c>
      <c r="T1926" s="5">
        <v>0</v>
      </c>
      <c r="U1926" s="5">
        <f t="shared" si="122"/>
        <v>45000</v>
      </c>
      <c r="V1926" s="5">
        <f t="shared" si="123"/>
        <v>45000</v>
      </c>
      <c r="W1926" s="5">
        <v>8000</v>
      </c>
      <c r="X1926" t="s">
        <v>1258</v>
      </c>
    </row>
    <row r="1927" spans="1:24" x14ac:dyDescent="0.2">
      <c r="A1927" t="s">
        <v>117</v>
      </c>
      <c r="B1927" t="s">
        <v>118</v>
      </c>
      <c r="C1927" t="s">
        <v>2</v>
      </c>
      <c r="D1927" t="s">
        <v>1056</v>
      </c>
      <c r="E1927" t="s">
        <v>1057</v>
      </c>
      <c r="F1927" t="s">
        <v>1220</v>
      </c>
      <c r="G1927" t="s">
        <v>1221</v>
      </c>
      <c r="H1927" t="s">
        <v>1259</v>
      </c>
      <c r="I1927" t="s">
        <v>1260</v>
      </c>
      <c r="J1927" t="s">
        <v>121</v>
      </c>
      <c r="K1927" t="s">
        <v>149</v>
      </c>
      <c r="L1927" t="s">
        <v>44</v>
      </c>
      <c r="M1927" s="5">
        <v>5000</v>
      </c>
      <c r="N1927" s="5">
        <v>0</v>
      </c>
      <c r="O1927" s="5">
        <f t="shared" si="120"/>
        <v>5000</v>
      </c>
      <c r="P1927" s="5">
        <v>-5000</v>
      </c>
      <c r="Q1927" s="5">
        <f t="shared" si="121"/>
        <v>0</v>
      </c>
      <c r="R1927" s="5">
        <v>0</v>
      </c>
      <c r="S1927" s="5">
        <v>0</v>
      </c>
      <c r="T1927" s="5">
        <v>0</v>
      </c>
      <c r="U1927" s="5">
        <f t="shared" si="122"/>
        <v>5000</v>
      </c>
      <c r="V1927" s="5">
        <f t="shared" si="123"/>
        <v>5000</v>
      </c>
      <c r="W1927" s="5">
        <v>0</v>
      </c>
      <c r="X1927" t="s">
        <v>1261</v>
      </c>
    </row>
    <row r="1928" spans="1:24" x14ac:dyDescent="0.2">
      <c r="A1928" t="s">
        <v>117</v>
      </c>
      <c r="B1928" t="s">
        <v>118</v>
      </c>
      <c r="C1928" t="s">
        <v>2</v>
      </c>
      <c r="D1928" t="s">
        <v>1056</v>
      </c>
      <c r="E1928" t="s">
        <v>1057</v>
      </c>
      <c r="F1928" t="s">
        <v>1220</v>
      </c>
      <c r="G1928" t="s">
        <v>1221</v>
      </c>
      <c r="H1928" t="s">
        <v>1259</v>
      </c>
      <c r="I1928" t="s">
        <v>1260</v>
      </c>
      <c r="J1928" t="s">
        <v>121</v>
      </c>
      <c r="K1928" t="s">
        <v>137</v>
      </c>
      <c r="L1928" t="s">
        <v>44</v>
      </c>
      <c r="M1928" s="5">
        <v>5000</v>
      </c>
      <c r="N1928" s="5">
        <v>0</v>
      </c>
      <c r="O1928" s="5">
        <f t="shared" si="120"/>
        <v>5000</v>
      </c>
      <c r="P1928" s="5">
        <v>-5000</v>
      </c>
      <c r="Q1928" s="5">
        <f t="shared" si="121"/>
        <v>0</v>
      </c>
      <c r="R1928" s="5">
        <v>0</v>
      </c>
      <c r="S1928" s="5">
        <v>0</v>
      </c>
      <c r="T1928" s="5">
        <v>0</v>
      </c>
      <c r="U1928" s="5">
        <f t="shared" si="122"/>
        <v>5000</v>
      </c>
      <c r="V1928" s="5">
        <f t="shared" si="123"/>
        <v>5000</v>
      </c>
      <c r="W1928" s="5">
        <v>0</v>
      </c>
      <c r="X1928" t="s">
        <v>1262</v>
      </c>
    </row>
    <row r="1929" spans="1:24" x14ac:dyDescent="0.2">
      <c r="A1929" t="s">
        <v>117</v>
      </c>
      <c r="B1929" t="s">
        <v>118</v>
      </c>
      <c r="C1929" t="s">
        <v>2</v>
      </c>
      <c r="D1929" t="s">
        <v>1056</v>
      </c>
      <c r="E1929" t="s">
        <v>1057</v>
      </c>
      <c r="F1929" t="s">
        <v>1220</v>
      </c>
      <c r="G1929" t="s">
        <v>1221</v>
      </c>
      <c r="H1929" t="s">
        <v>1259</v>
      </c>
      <c r="I1929" t="s">
        <v>1260</v>
      </c>
      <c r="J1929" t="s">
        <v>121</v>
      </c>
      <c r="K1929" t="s">
        <v>1263</v>
      </c>
      <c r="L1929" t="s">
        <v>44</v>
      </c>
      <c r="M1929" s="5">
        <v>28500</v>
      </c>
      <c r="N1929" s="5">
        <v>0</v>
      </c>
      <c r="O1929" s="5">
        <f t="shared" si="120"/>
        <v>28500</v>
      </c>
      <c r="P1929" s="5">
        <v>0</v>
      </c>
      <c r="Q1929" s="5">
        <f t="shared" si="121"/>
        <v>28500</v>
      </c>
      <c r="R1929" s="5">
        <v>0</v>
      </c>
      <c r="S1929" s="5">
        <v>0</v>
      </c>
      <c r="T1929" s="5">
        <v>0</v>
      </c>
      <c r="U1929" s="5">
        <f t="shared" si="122"/>
        <v>28500</v>
      </c>
      <c r="V1929" s="5">
        <f t="shared" si="123"/>
        <v>28500</v>
      </c>
      <c r="W1929" s="5">
        <v>28500</v>
      </c>
      <c r="X1929" t="s">
        <v>1264</v>
      </c>
    </row>
    <row r="1930" spans="1:24" x14ac:dyDescent="0.2">
      <c r="A1930" t="s">
        <v>117</v>
      </c>
      <c r="B1930" t="s">
        <v>118</v>
      </c>
      <c r="C1930" t="s">
        <v>2</v>
      </c>
      <c r="D1930" t="s">
        <v>1056</v>
      </c>
      <c r="E1930" t="s">
        <v>1057</v>
      </c>
      <c r="F1930" t="s">
        <v>1220</v>
      </c>
      <c r="G1930" t="s">
        <v>1221</v>
      </c>
      <c r="H1930" t="s">
        <v>1259</v>
      </c>
      <c r="I1930" t="s">
        <v>1260</v>
      </c>
      <c r="J1930" t="s">
        <v>121</v>
      </c>
      <c r="K1930" t="s">
        <v>139</v>
      </c>
      <c r="L1930" t="s">
        <v>44</v>
      </c>
      <c r="M1930" s="5">
        <v>71000</v>
      </c>
      <c r="N1930" s="5">
        <v>0</v>
      </c>
      <c r="O1930" s="5">
        <f t="shared" si="120"/>
        <v>71000</v>
      </c>
      <c r="P1930" s="5">
        <v>-20000</v>
      </c>
      <c r="Q1930" s="5">
        <f t="shared" si="121"/>
        <v>51000</v>
      </c>
      <c r="R1930" s="5">
        <v>0</v>
      </c>
      <c r="S1930" s="5">
        <v>0</v>
      </c>
      <c r="T1930" s="5">
        <v>0</v>
      </c>
      <c r="U1930" s="5">
        <f t="shared" si="122"/>
        <v>71000</v>
      </c>
      <c r="V1930" s="5">
        <f t="shared" si="123"/>
        <v>71000</v>
      </c>
      <c r="W1930" s="5">
        <v>51000</v>
      </c>
      <c r="X1930" t="s">
        <v>1265</v>
      </c>
    </row>
    <row r="1931" spans="1:24" x14ac:dyDescent="0.2">
      <c r="A1931" t="s">
        <v>117</v>
      </c>
      <c r="B1931" t="s">
        <v>118</v>
      </c>
      <c r="C1931" t="s">
        <v>2</v>
      </c>
      <c r="D1931" t="s">
        <v>1056</v>
      </c>
      <c r="E1931" t="s">
        <v>1057</v>
      </c>
      <c r="F1931" t="s">
        <v>1220</v>
      </c>
      <c r="G1931" t="s">
        <v>1221</v>
      </c>
      <c r="H1931" t="s">
        <v>1259</v>
      </c>
      <c r="I1931" t="s">
        <v>1260</v>
      </c>
      <c r="J1931" t="s">
        <v>121</v>
      </c>
      <c r="K1931" t="s">
        <v>1266</v>
      </c>
      <c r="L1931" t="s">
        <v>44</v>
      </c>
      <c r="M1931" s="5">
        <v>16500</v>
      </c>
      <c r="N1931" s="5">
        <v>0</v>
      </c>
      <c r="O1931" s="5">
        <f t="shared" si="120"/>
        <v>16500</v>
      </c>
      <c r="P1931" s="5">
        <v>0</v>
      </c>
      <c r="Q1931" s="5">
        <f t="shared" si="121"/>
        <v>16500</v>
      </c>
      <c r="R1931" s="5">
        <v>0</v>
      </c>
      <c r="S1931" s="5">
        <v>0</v>
      </c>
      <c r="T1931" s="5">
        <v>0</v>
      </c>
      <c r="U1931" s="5">
        <f t="shared" si="122"/>
        <v>16500</v>
      </c>
      <c r="V1931" s="5">
        <f t="shared" si="123"/>
        <v>16500</v>
      </c>
      <c r="W1931" s="5">
        <v>16500</v>
      </c>
      <c r="X1931" t="s">
        <v>1267</v>
      </c>
    </row>
    <row r="1932" spans="1:24" x14ac:dyDescent="0.2">
      <c r="A1932" t="s">
        <v>117</v>
      </c>
      <c r="B1932" t="s">
        <v>118</v>
      </c>
      <c r="C1932" t="s">
        <v>2</v>
      </c>
      <c r="D1932" t="s">
        <v>1056</v>
      </c>
      <c r="E1932" t="s">
        <v>1057</v>
      </c>
      <c r="F1932" t="s">
        <v>1220</v>
      </c>
      <c r="G1932" t="s">
        <v>1221</v>
      </c>
      <c r="H1932" t="s">
        <v>1268</v>
      </c>
      <c r="I1932" t="s">
        <v>1269</v>
      </c>
      <c r="J1932" t="s">
        <v>121</v>
      </c>
      <c r="K1932" t="s">
        <v>288</v>
      </c>
      <c r="L1932" t="s">
        <v>44</v>
      </c>
      <c r="M1932" s="5">
        <v>22000</v>
      </c>
      <c r="N1932" s="5">
        <v>0</v>
      </c>
      <c r="O1932" s="5">
        <f t="shared" si="120"/>
        <v>22000</v>
      </c>
      <c r="P1932" s="5">
        <v>0</v>
      </c>
      <c r="Q1932" s="5">
        <f t="shared" si="121"/>
        <v>22000</v>
      </c>
      <c r="R1932" s="5">
        <v>0</v>
      </c>
      <c r="S1932" s="5">
        <v>0</v>
      </c>
      <c r="T1932" s="5">
        <v>0</v>
      </c>
      <c r="U1932" s="5">
        <f t="shared" si="122"/>
        <v>22000</v>
      </c>
      <c r="V1932" s="5">
        <f t="shared" si="123"/>
        <v>22000</v>
      </c>
      <c r="W1932" s="5">
        <v>22000</v>
      </c>
      <c r="X1932" t="s">
        <v>1270</v>
      </c>
    </row>
    <row r="1933" spans="1:24" x14ac:dyDescent="0.2">
      <c r="A1933" t="s">
        <v>117</v>
      </c>
      <c r="B1933" t="s">
        <v>118</v>
      </c>
      <c r="C1933" t="s">
        <v>2</v>
      </c>
      <c r="D1933" t="s">
        <v>1056</v>
      </c>
      <c r="E1933" t="s">
        <v>1057</v>
      </c>
      <c r="F1933" t="s">
        <v>1220</v>
      </c>
      <c r="G1933" t="s">
        <v>1221</v>
      </c>
      <c r="H1933" t="s">
        <v>1268</v>
      </c>
      <c r="I1933" t="s">
        <v>1269</v>
      </c>
      <c r="J1933" t="s">
        <v>121</v>
      </c>
      <c r="K1933" t="s">
        <v>473</v>
      </c>
      <c r="L1933" t="s">
        <v>44</v>
      </c>
      <c r="M1933" s="5">
        <v>15000</v>
      </c>
      <c r="N1933" s="5">
        <v>0</v>
      </c>
      <c r="O1933" s="5">
        <f t="shared" si="120"/>
        <v>15000</v>
      </c>
      <c r="P1933" s="5">
        <v>0</v>
      </c>
      <c r="Q1933" s="5">
        <f t="shared" si="121"/>
        <v>15000</v>
      </c>
      <c r="R1933" s="5">
        <v>0</v>
      </c>
      <c r="S1933" s="5">
        <v>0</v>
      </c>
      <c r="T1933" s="5">
        <v>0</v>
      </c>
      <c r="U1933" s="5">
        <f t="shared" si="122"/>
        <v>15000</v>
      </c>
      <c r="V1933" s="5">
        <f t="shared" si="123"/>
        <v>15000</v>
      </c>
      <c r="W1933" s="5">
        <v>15000</v>
      </c>
      <c r="X1933" t="s">
        <v>1271</v>
      </c>
    </row>
    <row r="1934" spans="1:24" x14ac:dyDescent="0.2">
      <c r="A1934" t="s">
        <v>117</v>
      </c>
      <c r="B1934" t="s">
        <v>118</v>
      </c>
      <c r="C1934" t="s">
        <v>2</v>
      </c>
      <c r="D1934" t="s">
        <v>1056</v>
      </c>
      <c r="E1934" t="s">
        <v>1057</v>
      </c>
      <c r="F1934" t="s">
        <v>1220</v>
      </c>
      <c r="G1934" t="s">
        <v>1221</v>
      </c>
      <c r="H1934" t="s">
        <v>1272</v>
      </c>
      <c r="I1934" t="s">
        <v>1273</v>
      </c>
      <c r="J1934" t="s">
        <v>121</v>
      </c>
      <c r="K1934" t="s">
        <v>149</v>
      </c>
      <c r="L1934" t="s">
        <v>44</v>
      </c>
      <c r="M1934" s="5">
        <v>30000</v>
      </c>
      <c r="N1934" s="5">
        <v>0</v>
      </c>
      <c r="O1934" s="5">
        <f t="shared" si="120"/>
        <v>30000</v>
      </c>
      <c r="P1934" s="5">
        <v>0</v>
      </c>
      <c r="Q1934" s="5">
        <f t="shared" si="121"/>
        <v>30000</v>
      </c>
      <c r="R1934" s="5">
        <v>0</v>
      </c>
      <c r="S1934" s="5">
        <v>0</v>
      </c>
      <c r="T1934" s="5">
        <v>0</v>
      </c>
      <c r="U1934" s="5">
        <f t="shared" si="122"/>
        <v>30000</v>
      </c>
      <c r="V1934" s="5">
        <f t="shared" si="123"/>
        <v>30000</v>
      </c>
      <c r="W1934" s="5">
        <v>30000</v>
      </c>
      <c r="X1934" t="s">
        <v>1274</v>
      </c>
    </row>
    <row r="1935" spans="1:24" x14ac:dyDescent="0.2">
      <c r="A1935" t="s">
        <v>117</v>
      </c>
      <c r="B1935" t="s">
        <v>118</v>
      </c>
      <c r="C1935" t="s">
        <v>2</v>
      </c>
      <c r="D1935" t="s">
        <v>1056</v>
      </c>
      <c r="E1935" t="s">
        <v>1057</v>
      </c>
      <c r="F1935" t="s">
        <v>1220</v>
      </c>
      <c r="G1935" t="s">
        <v>1221</v>
      </c>
      <c r="H1935" t="s">
        <v>1272</v>
      </c>
      <c r="I1935" t="s">
        <v>1273</v>
      </c>
      <c r="J1935" t="s">
        <v>121</v>
      </c>
      <c r="K1935" t="s">
        <v>465</v>
      </c>
      <c r="L1935" t="s">
        <v>44</v>
      </c>
      <c r="M1935" s="5">
        <v>5000</v>
      </c>
      <c r="N1935" s="5">
        <v>0</v>
      </c>
      <c r="O1935" s="5">
        <f t="shared" si="120"/>
        <v>5000</v>
      </c>
      <c r="P1935" s="5">
        <v>-5000</v>
      </c>
      <c r="Q1935" s="5">
        <f t="shared" si="121"/>
        <v>0</v>
      </c>
      <c r="R1935" s="5">
        <v>0</v>
      </c>
      <c r="S1935" s="5">
        <v>0</v>
      </c>
      <c r="T1935" s="5">
        <v>0</v>
      </c>
      <c r="U1935" s="5">
        <f t="shared" si="122"/>
        <v>5000</v>
      </c>
      <c r="V1935" s="5">
        <f t="shared" si="123"/>
        <v>5000</v>
      </c>
      <c r="W1935" s="5">
        <v>0</v>
      </c>
      <c r="X1935" t="s">
        <v>1275</v>
      </c>
    </row>
    <row r="1936" spans="1:24" x14ac:dyDescent="0.2">
      <c r="A1936" t="s">
        <v>117</v>
      </c>
      <c r="B1936" t="s">
        <v>118</v>
      </c>
      <c r="C1936" t="s">
        <v>2</v>
      </c>
      <c r="D1936" t="s">
        <v>1056</v>
      </c>
      <c r="E1936" t="s">
        <v>1057</v>
      </c>
      <c r="F1936" t="s">
        <v>1220</v>
      </c>
      <c r="G1936" t="s">
        <v>1221</v>
      </c>
      <c r="H1936" t="s">
        <v>1272</v>
      </c>
      <c r="I1936" t="s">
        <v>1273</v>
      </c>
      <c r="J1936" t="s">
        <v>121</v>
      </c>
      <c r="K1936" t="s">
        <v>1263</v>
      </c>
      <c r="L1936" t="s">
        <v>44</v>
      </c>
      <c r="M1936" s="5">
        <v>267000</v>
      </c>
      <c r="N1936" s="5">
        <v>0</v>
      </c>
      <c r="O1936" s="5">
        <f t="shared" si="120"/>
        <v>267000</v>
      </c>
      <c r="P1936" s="5">
        <v>0</v>
      </c>
      <c r="Q1936" s="5">
        <f t="shared" si="121"/>
        <v>267000</v>
      </c>
      <c r="R1936" s="5">
        <v>0</v>
      </c>
      <c r="S1936" s="5">
        <v>0</v>
      </c>
      <c r="T1936" s="5">
        <v>0</v>
      </c>
      <c r="U1936" s="5">
        <f t="shared" si="122"/>
        <v>267000</v>
      </c>
      <c r="V1936" s="5">
        <f t="shared" si="123"/>
        <v>267000</v>
      </c>
      <c r="W1936" s="5">
        <v>267000</v>
      </c>
      <c r="X1936" t="s">
        <v>1276</v>
      </c>
    </row>
    <row r="1937" spans="1:24" x14ac:dyDescent="0.2">
      <c r="A1937" t="s">
        <v>117</v>
      </c>
      <c r="B1937" t="s">
        <v>118</v>
      </c>
      <c r="C1937" t="s">
        <v>2</v>
      </c>
      <c r="D1937" t="s">
        <v>1056</v>
      </c>
      <c r="E1937" t="s">
        <v>1057</v>
      </c>
      <c r="F1937" t="s">
        <v>1220</v>
      </c>
      <c r="G1937" t="s">
        <v>1221</v>
      </c>
      <c r="H1937" t="s">
        <v>1272</v>
      </c>
      <c r="I1937" t="s">
        <v>1273</v>
      </c>
      <c r="J1937" t="s">
        <v>121</v>
      </c>
      <c r="K1937" t="s">
        <v>178</v>
      </c>
      <c r="L1937" t="s">
        <v>44</v>
      </c>
      <c r="M1937" s="5">
        <v>3570</v>
      </c>
      <c r="N1937" s="5">
        <v>0</v>
      </c>
      <c r="O1937" s="5">
        <f t="shared" si="120"/>
        <v>3570</v>
      </c>
      <c r="P1937" s="5">
        <v>0</v>
      </c>
      <c r="Q1937" s="5">
        <f t="shared" si="121"/>
        <v>3570</v>
      </c>
      <c r="R1937" s="5">
        <v>0</v>
      </c>
      <c r="S1937" s="5">
        <v>0</v>
      </c>
      <c r="T1937" s="5">
        <v>0</v>
      </c>
      <c r="U1937" s="5">
        <f t="shared" si="122"/>
        <v>3570</v>
      </c>
      <c r="V1937" s="5">
        <f t="shared" si="123"/>
        <v>3570</v>
      </c>
      <c r="W1937" s="5">
        <v>3570</v>
      </c>
      <c r="X1937" t="s">
        <v>1277</v>
      </c>
    </row>
    <row r="1938" spans="1:24" x14ac:dyDescent="0.2">
      <c r="A1938" t="s">
        <v>117</v>
      </c>
      <c r="B1938" t="s">
        <v>118</v>
      </c>
      <c r="C1938" t="s">
        <v>2</v>
      </c>
      <c r="D1938" t="s">
        <v>1056</v>
      </c>
      <c r="E1938" t="s">
        <v>1057</v>
      </c>
      <c r="F1938" t="s">
        <v>1220</v>
      </c>
      <c r="G1938" t="s">
        <v>1221</v>
      </c>
      <c r="H1938" t="s">
        <v>1272</v>
      </c>
      <c r="I1938" t="s">
        <v>1273</v>
      </c>
      <c r="J1938" t="s">
        <v>121</v>
      </c>
      <c r="K1938" t="s">
        <v>134</v>
      </c>
      <c r="L1938" t="s">
        <v>44</v>
      </c>
      <c r="M1938" s="5">
        <v>1430</v>
      </c>
      <c r="N1938" s="5">
        <v>0</v>
      </c>
      <c r="O1938" s="5">
        <f t="shared" si="120"/>
        <v>1430</v>
      </c>
      <c r="P1938" s="5">
        <v>0</v>
      </c>
      <c r="Q1938" s="5">
        <f t="shared" si="121"/>
        <v>1430</v>
      </c>
      <c r="R1938" s="5">
        <v>0</v>
      </c>
      <c r="S1938" s="5">
        <v>0</v>
      </c>
      <c r="T1938" s="5">
        <v>0</v>
      </c>
      <c r="U1938" s="5">
        <f t="shared" si="122"/>
        <v>1430</v>
      </c>
      <c r="V1938" s="5">
        <f t="shared" si="123"/>
        <v>1430</v>
      </c>
      <c r="W1938" s="5">
        <v>1430</v>
      </c>
      <c r="X1938" t="s">
        <v>1278</v>
      </c>
    </row>
    <row r="1939" spans="1:24" x14ac:dyDescent="0.2">
      <c r="A1939" t="s">
        <v>117</v>
      </c>
      <c r="B1939" t="s">
        <v>118</v>
      </c>
      <c r="C1939" t="s">
        <v>2</v>
      </c>
      <c r="D1939" t="s">
        <v>1056</v>
      </c>
      <c r="E1939" t="s">
        <v>1057</v>
      </c>
      <c r="F1939" t="s">
        <v>1220</v>
      </c>
      <c r="G1939" t="s">
        <v>1221</v>
      </c>
      <c r="H1939" t="s">
        <v>1259</v>
      </c>
      <c r="I1939" t="s">
        <v>1279</v>
      </c>
      <c r="J1939" t="s">
        <v>575</v>
      </c>
      <c r="K1939" t="s">
        <v>576</v>
      </c>
      <c r="L1939" t="s">
        <v>44</v>
      </c>
      <c r="M1939" s="5">
        <v>365417.45</v>
      </c>
      <c r="N1939" s="5">
        <v>0</v>
      </c>
      <c r="O1939" s="5">
        <f t="shared" si="120"/>
        <v>365417.45</v>
      </c>
      <c r="P1939" s="5">
        <v>-315417.45</v>
      </c>
      <c r="Q1939" s="5">
        <f t="shared" si="121"/>
        <v>50000</v>
      </c>
      <c r="R1939" s="5">
        <v>0</v>
      </c>
      <c r="S1939" s="5">
        <v>0</v>
      </c>
      <c r="T1939" s="5">
        <v>0</v>
      </c>
      <c r="U1939" s="5">
        <f t="shared" si="122"/>
        <v>365417.45</v>
      </c>
      <c r="V1939" s="5">
        <f t="shared" si="123"/>
        <v>365417.45</v>
      </c>
      <c r="W1939" s="5">
        <v>50000</v>
      </c>
      <c r="X1939" t="s">
        <v>1280</v>
      </c>
    </row>
    <row r="1940" spans="1:24" x14ac:dyDescent="0.2">
      <c r="A1940" t="s">
        <v>117</v>
      </c>
      <c r="B1940" t="s">
        <v>118</v>
      </c>
      <c r="C1940" t="s">
        <v>2</v>
      </c>
      <c r="D1940" t="s">
        <v>1056</v>
      </c>
      <c r="E1940" t="s">
        <v>1057</v>
      </c>
      <c r="F1940" t="s">
        <v>1220</v>
      </c>
      <c r="G1940" t="s">
        <v>1221</v>
      </c>
      <c r="H1940" t="s">
        <v>1255</v>
      </c>
      <c r="I1940" t="s">
        <v>1256</v>
      </c>
      <c r="J1940" t="s">
        <v>231</v>
      </c>
      <c r="K1940" t="s">
        <v>234</v>
      </c>
      <c r="L1940" t="s">
        <v>44</v>
      </c>
      <c r="M1940" s="5">
        <v>15000</v>
      </c>
      <c r="N1940" s="5">
        <v>0</v>
      </c>
      <c r="O1940" s="5">
        <f t="shared" si="120"/>
        <v>15000</v>
      </c>
      <c r="P1940" s="5">
        <v>-15000</v>
      </c>
      <c r="Q1940" s="5">
        <f t="shared" si="121"/>
        <v>0</v>
      </c>
      <c r="R1940" s="5">
        <v>0</v>
      </c>
      <c r="S1940" s="5">
        <v>0</v>
      </c>
      <c r="T1940" s="5">
        <v>0</v>
      </c>
      <c r="U1940" s="5">
        <f t="shared" si="122"/>
        <v>15000</v>
      </c>
      <c r="V1940" s="5">
        <f t="shared" si="123"/>
        <v>15000</v>
      </c>
      <c r="W1940" s="5">
        <v>0</v>
      </c>
      <c r="X1940" t="s">
        <v>1281</v>
      </c>
    </row>
    <row r="1941" spans="1:24" x14ac:dyDescent="0.2">
      <c r="A1941" t="s">
        <v>117</v>
      </c>
      <c r="B1941" t="s">
        <v>118</v>
      </c>
      <c r="C1941" t="s">
        <v>2</v>
      </c>
      <c r="D1941" t="s">
        <v>1056</v>
      </c>
      <c r="E1941" t="s">
        <v>1057</v>
      </c>
      <c r="F1941" t="s">
        <v>1220</v>
      </c>
      <c r="G1941" t="s">
        <v>1221</v>
      </c>
      <c r="H1941" t="s">
        <v>1268</v>
      </c>
      <c r="I1941" t="s">
        <v>1269</v>
      </c>
      <c r="J1941" t="s">
        <v>231</v>
      </c>
      <c r="K1941" t="s">
        <v>234</v>
      </c>
      <c r="L1941" t="s">
        <v>44</v>
      </c>
      <c r="M1941" s="5">
        <v>13000</v>
      </c>
      <c r="N1941" s="5">
        <v>0</v>
      </c>
      <c r="O1941" s="5">
        <f t="shared" si="120"/>
        <v>13000</v>
      </c>
      <c r="P1941" s="5">
        <v>0</v>
      </c>
      <c r="Q1941" s="5">
        <f t="shared" si="121"/>
        <v>13000</v>
      </c>
      <c r="R1941" s="5">
        <v>0</v>
      </c>
      <c r="S1941" s="5">
        <v>0</v>
      </c>
      <c r="T1941" s="5">
        <v>0</v>
      </c>
      <c r="U1941" s="5">
        <f t="shared" si="122"/>
        <v>13000</v>
      </c>
      <c r="V1941" s="5">
        <f t="shared" si="123"/>
        <v>13000</v>
      </c>
      <c r="W1941" s="5">
        <v>13000</v>
      </c>
      <c r="X1941" t="s">
        <v>1282</v>
      </c>
    </row>
    <row r="1942" spans="1:24" x14ac:dyDescent="0.2">
      <c r="A1942" t="s">
        <v>0</v>
      </c>
      <c r="B1942" t="s">
        <v>1</v>
      </c>
      <c r="C1942" t="s">
        <v>247</v>
      </c>
      <c r="D1942" t="s">
        <v>1283</v>
      </c>
      <c r="E1942" t="s">
        <v>1284</v>
      </c>
      <c r="F1942" t="s">
        <v>1285</v>
      </c>
      <c r="G1942" t="s">
        <v>1286</v>
      </c>
      <c r="H1942" t="s">
        <v>7</v>
      </c>
      <c r="I1942" t="s">
        <v>8</v>
      </c>
      <c r="J1942" t="s">
        <v>9</v>
      </c>
      <c r="K1942" t="s">
        <v>10</v>
      </c>
      <c r="L1942" t="s">
        <v>11</v>
      </c>
      <c r="M1942" s="5">
        <v>777108</v>
      </c>
      <c r="N1942" s="5">
        <v>-18728.099999999999</v>
      </c>
      <c r="O1942" s="5">
        <f t="shared" si="120"/>
        <v>758379.9</v>
      </c>
      <c r="P1942" s="5">
        <v>-30278.45</v>
      </c>
      <c r="Q1942" s="5">
        <f t="shared" si="121"/>
        <v>728101.45000000007</v>
      </c>
      <c r="R1942" s="5">
        <v>0</v>
      </c>
      <c r="S1942" s="5">
        <v>488585.35</v>
      </c>
      <c r="T1942" s="5">
        <v>488585.35</v>
      </c>
      <c r="U1942" s="5">
        <f t="shared" si="122"/>
        <v>269794.55000000005</v>
      </c>
      <c r="V1942" s="5">
        <f t="shared" si="123"/>
        <v>269794.55000000005</v>
      </c>
      <c r="W1942" s="5">
        <v>239516.1</v>
      </c>
      <c r="X1942" t="s">
        <v>1287</v>
      </c>
    </row>
    <row r="1943" spans="1:24" x14ac:dyDescent="0.2">
      <c r="A1943" t="s">
        <v>0</v>
      </c>
      <c r="B1943" t="s">
        <v>1</v>
      </c>
      <c r="C1943" t="s">
        <v>247</v>
      </c>
      <c r="D1943" t="s">
        <v>1283</v>
      </c>
      <c r="E1943" t="s">
        <v>1284</v>
      </c>
      <c r="F1943" t="s">
        <v>1285</v>
      </c>
      <c r="G1943" t="s">
        <v>1286</v>
      </c>
      <c r="H1943" t="s">
        <v>7</v>
      </c>
      <c r="I1943" t="s">
        <v>8</v>
      </c>
      <c r="J1943" t="s">
        <v>9</v>
      </c>
      <c r="K1943" t="s">
        <v>13</v>
      </c>
      <c r="L1943" t="s">
        <v>11</v>
      </c>
      <c r="M1943" s="5">
        <v>67482.12</v>
      </c>
      <c r="N1943" s="5">
        <v>0</v>
      </c>
      <c r="O1943" s="5">
        <f t="shared" si="120"/>
        <v>67482.12</v>
      </c>
      <c r="P1943" s="5">
        <v>-7325.16</v>
      </c>
      <c r="Q1943" s="5">
        <f t="shared" si="121"/>
        <v>60156.959999999992</v>
      </c>
      <c r="R1943" s="5">
        <v>0</v>
      </c>
      <c r="S1943" s="5">
        <v>40104.639999999999</v>
      </c>
      <c r="T1943" s="5">
        <v>40104.639999999999</v>
      </c>
      <c r="U1943" s="5">
        <f t="shared" si="122"/>
        <v>27377.479999999996</v>
      </c>
      <c r="V1943" s="5">
        <f t="shared" si="123"/>
        <v>27377.479999999996</v>
      </c>
      <c r="W1943" s="5">
        <v>20052.32</v>
      </c>
      <c r="X1943" t="s">
        <v>1288</v>
      </c>
    </row>
    <row r="1944" spans="1:24" x14ac:dyDescent="0.2">
      <c r="A1944" t="s">
        <v>0</v>
      </c>
      <c r="B1944" t="s">
        <v>1</v>
      </c>
      <c r="C1944" t="s">
        <v>247</v>
      </c>
      <c r="D1944" t="s">
        <v>1283</v>
      </c>
      <c r="E1944" t="s">
        <v>1284</v>
      </c>
      <c r="F1944" t="s">
        <v>1285</v>
      </c>
      <c r="G1944" t="s">
        <v>1286</v>
      </c>
      <c r="H1944" t="s">
        <v>7</v>
      </c>
      <c r="I1944" t="s">
        <v>8</v>
      </c>
      <c r="J1944" t="s">
        <v>9</v>
      </c>
      <c r="K1944" t="s">
        <v>15</v>
      </c>
      <c r="L1944" t="s">
        <v>11</v>
      </c>
      <c r="M1944" s="5">
        <v>106712.51</v>
      </c>
      <c r="N1944" s="5">
        <v>-724.67</v>
      </c>
      <c r="O1944" s="5">
        <f t="shared" si="120"/>
        <v>105987.84</v>
      </c>
      <c r="P1944" s="5">
        <v>0</v>
      </c>
      <c r="Q1944" s="5">
        <f t="shared" si="121"/>
        <v>105987.84</v>
      </c>
      <c r="R1944" s="5">
        <v>32784.379999999997</v>
      </c>
      <c r="S1944" s="5">
        <v>4628.6000000000004</v>
      </c>
      <c r="T1944" s="5">
        <v>4628.6000000000004</v>
      </c>
      <c r="U1944" s="5">
        <f t="shared" si="122"/>
        <v>101359.23999999999</v>
      </c>
      <c r="V1944" s="5">
        <f t="shared" si="123"/>
        <v>101359.23999999999</v>
      </c>
      <c r="W1944" s="5">
        <v>68574.86</v>
      </c>
      <c r="X1944" t="s">
        <v>1289</v>
      </c>
    </row>
    <row r="1945" spans="1:24" x14ac:dyDescent="0.2">
      <c r="A1945" t="s">
        <v>0</v>
      </c>
      <c r="B1945" t="s">
        <v>1</v>
      </c>
      <c r="C1945" t="s">
        <v>247</v>
      </c>
      <c r="D1945" t="s">
        <v>1283</v>
      </c>
      <c r="E1945" t="s">
        <v>1284</v>
      </c>
      <c r="F1945" t="s">
        <v>1285</v>
      </c>
      <c r="G1945" t="s">
        <v>1286</v>
      </c>
      <c r="H1945" t="s">
        <v>7</v>
      </c>
      <c r="I1945" t="s">
        <v>8</v>
      </c>
      <c r="J1945" t="s">
        <v>9</v>
      </c>
      <c r="K1945" t="s">
        <v>17</v>
      </c>
      <c r="L1945" t="s">
        <v>11</v>
      </c>
      <c r="M1945" s="5">
        <v>32465.599999999999</v>
      </c>
      <c r="N1945" s="5">
        <v>-300</v>
      </c>
      <c r="O1945" s="5">
        <f t="shared" si="120"/>
        <v>32165.599999999999</v>
      </c>
      <c r="P1945" s="5">
        <v>0</v>
      </c>
      <c r="Q1945" s="5">
        <f t="shared" si="121"/>
        <v>32165.599999999999</v>
      </c>
      <c r="R1945" s="5">
        <v>3253.71</v>
      </c>
      <c r="S1945" s="5">
        <v>26062.55</v>
      </c>
      <c r="T1945" s="5">
        <v>26062.55</v>
      </c>
      <c r="U1945" s="5">
        <f t="shared" si="122"/>
        <v>6103.0499999999993</v>
      </c>
      <c r="V1945" s="5">
        <f t="shared" si="123"/>
        <v>6103.0499999999993</v>
      </c>
      <c r="W1945" s="5">
        <v>2849.34</v>
      </c>
      <c r="X1945" t="s">
        <v>1290</v>
      </c>
    </row>
    <row r="1946" spans="1:24" x14ac:dyDescent="0.2">
      <c r="A1946" t="s">
        <v>0</v>
      </c>
      <c r="B1946" t="s">
        <v>1</v>
      </c>
      <c r="C1946" t="s">
        <v>247</v>
      </c>
      <c r="D1946" t="s">
        <v>1283</v>
      </c>
      <c r="E1946" t="s">
        <v>1284</v>
      </c>
      <c r="F1946" t="s">
        <v>1285</v>
      </c>
      <c r="G1946" t="s">
        <v>1286</v>
      </c>
      <c r="H1946" t="s">
        <v>7</v>
      </c>
      <c r="I1946" t="s">
        <v>8</v>
      </c>
      <c r="J1946" t="s">
        <v>9</v>
      </c>
      <c r="K1946" t="s">
        <v>19</v>
      </c>
      <c r="L1946" t="s">
        <v>11</v>
      </c>
      <c r="M1946" s="5">
        <v>1188</v>
      </c>
      <c r="N1946" s="5">
        <v>0</v>
      </c>
      <c r="O1946" s="5">
        <f t="shared" si="120"/>
        <v>1188</v>
      </c>
      <c r="P1946" s="5">
        <v>-773.14</v>
      </c>
      <c r="Q1946" s="5">
        <f t="shared" si="121"/>
        <v>414.86</v>
      </c>
      <c r="R1946" s="5">
        <v>0</v>
      </c>
      <c r="S1946" s="5">
        <v>261</v>
      </c>
      <c r="T1946" s="5">
        <v>261</v>
      </c>
      <c r="U1946" s="5">
        <f t="shared" si="122"/>
        <v>927</v>
      </c>
      <c r="V1946" s="5">
        <f t="shared" si="123"/>
        <v>927</v>
      </c>
      <c r="W1946" s="5">
        <v>153.86000000000001</v>
      </c>
      <c r="X1946" t="s">
        <v>1291</v>
      </c>
    </row>
    <row r="1947" spans="1:24" x14ac:dyDescent="0.2">
      <c r="A1947" t="s">
        <v>0</v>
      </c>
      <c r="B1947" t="s">
        <v>1</v>
      </c>
      <c r="C1947" t="s">
        <v>247</v>
      </c>
      <c r="D1947" t="s">
        <v>1283</v>
      </c>
      <c r="E1947" t="s">
        <v>1284</v>
      </c>
      <c r="F1947" t="s">
        <v>1285</v>
      </c>
      <c r="G1947" t="s">
        <v>1286</v>
      </c>
      <c r="H1947" t="s">
        <v>7</v>
      </c>
      <c r="I1947" t="s">
        <v>8</v>
      </c>
      <c r="J1947" t="s">
        <v>9</v>
      </c>
      <c r="K1947" t="s">
        <v>21</v>
      </c>
      <c r="L1947" t="s">
        <v>11</v>
      </c>
      <c r="M1947" s="5">
        <v>9504</v>
      </c>
      <c r="N1947" s="5">
        <v>0</v>
      </c>
      <c r="O1947" s="5">
        <f t="shared" si="120"/>
        <v>9504</v>
      </c>
      <c r="P1947" s="5">
        <v>-3315.71</v>
      </c>
      <c r="Q1947" s="5">
        <f t="shared" si="121"/>
        <v>6188.29</v>
      </c>
      <c r="R1947" s="5">
        <v>0</v>
      </c>
      <c r="S1947" s="5">
        <v>3748</v>
      </c>
      <c r="T1947" s="5">
        <v>3748</v>
      </c>
      <c r="U1947" s="5">
        <f t="shared" si="122"/>
        <v>5756</v>
      </c>
      <c r="V1947" s="5">
        <f t="shared" si="123"/>
        <v>5756</v>
      </c>
      <c r="W1947" s="5">
        <v>2440.29</v>
      </c>
      <c r="X1947" t="s">
        <v>1292</v>
      </c>
    </row>
    <row r="1948" spans="1:24" x14ac:dyDescent="0.2">
      <c r="A1948" t="s">
        <v>0</v>
      </c>
      <c r="B1948" t="s">
        <v>1</v>
      </c>
      <c r="C1948" t="s">
        <v>247</v>
      </c>
      <c r="D1948" t="s">
        <v>1283</v>
      </c>
      <c r="E1948" t="s">
        <v>1284</v>
      </c>
      <c r="F1948" t="s">
        <v>1285</v>
      </c>
      <c r="G1948" t="s">
        <v>1286</v>
      </c>
      <c r="H1948" t="s">
        <v>7</v>
      </c>
      <c r="I1948" t="s">
        <v>8</v>
      </c>
      <c r="J1948" t="s">
        <v>9</v>
      </c>
      <c r="K1948" t="s">
        <v>23</v>
      </c>
      <c r="L1948" t="s">
        <v>11</v>
      </c>
      <c r="M1948" s="5">
        <v>337.41</v>
      </c>
      <c r="N1948" s="5">
        <v>0</v>
      </c>
      <c r="O1948" s="5">
        <f t="shared" si="120"/>
        <v>337.41</v>
      </c>
      <c r="P1948" s="5">
        <v>-240.61</v>
      </c>
      <c r="Q1948" s="5">
        <f t="shared" si="121"/>
        <v>96.800000000000011</v>
      </c>
      <c r="R1948" s="5">
        <v>0</v>
      </c>
      <c r="S1948" s="5">
        <v>64</v>
      </c>
      <c r="T1948" s="5">
        <v>64</v>
      </c>
      <c r="U1948" s="5">
        <f t="shared" si="122"/>
        <v>273.41000000000003</v>
      </c>
      <c r="V1948" s="5">
        <f t="shared" si="123"/>
        <v>273.41000000000003</v>
      </c>
      <c r="W1948" s="5">
        <v>32.799999999999997</v>
      </c>
      <c r="X1948" t="s">
        <v>1293</v>
      </c>
    </row>
    <row r="1949" spans="1:24" x14ac:dyDescent="0.2">
      <c r="A1949" t="s">
        <v>0</v>
      </c>
      <c r="B1949" t="s">
        <v>1</v>
      </c>
      <c r="C1949" t="s">
        <v>247</v>
      </c>
      <c r="D1949" t="s">
        <v>1283</v>
      </c>
      <c r="E1949" t="s">
        <v>1284</v>
      </c>
      <c r="F1949" t="s">
        <v>1285</v>
      </c>
      <c r="G1949" t="s">
        <v>1286</v>
      </c>
      <c r="H1949" t="s">
        <v>7</v>
      </c>
      <c r="I1949" t="s">
        <v>8</v>
      </c>
      <c r="J1949" t="s">
        <v>9</v>
      </c>
      <c r="K1949" t="s">
        <v>25</v>
      </c>
      <c r="L1949" t="s">
        <v>11</v>
      </c>
      <c r="M1949" s="5">
        <v>2024.46</v>
      </c>
      <c r="N1949" s="5">
        <v>0</v>
      </c>
      <c r="O1949" s="5">
        <f t="shared" si="120"/>
        <v>2024.46</v>
      </c>
      <c r="P1949" s="5">
        <v>401.95</v>
      </c>
      <c r="Q1949" s="5">
        <f t="shared" si="121"/>
        <v>2426.41</v>
      </c>
      <c r="R1949" s="5">
        <v>0</v>
      </c>
      <c r="S1949" s="5">
        <v>1604.24</v>
      </c>
      <c r="T1949" s="5">
        <v>1604.24</v>
      </c>
      <c r="U1949" s="5">
        <f t="shared" si="122"/>
        <v>420.22</v>
      </c>
      <c r="V1949" s="5">
        <f t="shared" si="123"/>
        <v>420.22</v>
      </c>
      <c r="W1949" s="5">
        <v>822.17</v>
      </c>
      <c r="X1949" t="s">
        <v>1294</v>
      </c>
    </row>
    <row r="1950" spans="1:24" x14ac:dyDescent="0.2">
      <c r="A1950" t="s">
        <v>0</v>
      </c>
      <c r="B1950" t="s">
        <v>1</v>
      </c>
      <c r="C1950" t="s">
        <v>247</v>
      </c>
      <c r="D1950" t="s">
        <v>1283</v>
      </c>
      <c r="E1950" t="s">
        <v>1284</v>
      </c>
      <c r="F1950" t="s">
        <v>1285</v>
      </c>
      <c r="G1950" t="s">
        <v>1286</v>
      </c>
      <c r="H1950" t="s">
        <v>7</v>
      </c>
      <c r="I1950" t="s">
        <v>8</v>
      </c>
      <c r="J1950" t="s">
        <v>9</v>
      </c>
      <c r="K1950" t="s">
        <v>27</v>
      </c>
      <c r="L1950" t="s">
        <v>11</v>
      </c>
      <c r="M1950" s="5">
        <v>5784.98</v>
      </c>
      <c r="N1950" s="5">
        <v>5639.95</v>
      </c>
      <c r="O1950" s="5">
        <f t="shared" si="120"/>
        <v>11424.93</v>
      </c>
      <c r="P1950" s="5">
        <v>5277.97</v>
      </c>
      <c r="Q1950" s="5">
        <f t="shared" si="121"/>
        <v>16702.900000000001</v>
      </c>
      <c r="R1950" s="5">
        <v>0</v>
      </c>
      <c r="S1950" s="5">
        <v>11424.93</v>
      </c>
      <c r="T1950" s="5">
        <v>11424.93</v>
      </c>
      <c r="U1950" s="5">
        <f t="shared" si="122"/>
        <v>0</v>
      </c>
      <c r="V1950" s="5">
        <f t="shared" si="123"/>
        <v>0</v>
      </c>
      <c r="W1950" s="5">
        <v>5277.97</v>
      </c>
      <c r="X1950" t="s">
        <v>1295</v>
      </c>
    </row>
    <row r="1951" spans="1:24" x14ac:dyDescent="0.2">
      <c r="A1951" t="s">
        <v>0</v>
      </c>
      <c r="B1951" t="s">
        <v>1</v>
      </c>
      <c r="C1951" t="s">
        <v>247</v>
      </c>
      <c r="D1951" t="s">
        <v>1283</v>
      </c>
      <c r="E1951" t="s">
        <v>1284</v>
      </c>
      <c r="F1951" t="s">
        <v>1285</v>
      </c>
      <c r="G1951" t="s">
        <v>1286</v>
      </c>
      <c r="H1951" t="s">
        <v>7</v>
      </c>
      <c r="I1951" t="s">
        <v>8</v>
      </c>
      <c r="J1951" t="s">
        <v>9</v>
      </c>
      <c r="K1951" t="s">
        <v>29</v>
      </c>
      <c r="L1951" t="s">
        <v>11</v>
      </c>
      <c r="M1951" s="5">
        <v>88535.360000000001</v>
      </c>
      <c r="N1951" s="5">
        <v>0</v>
      </c>
      <c r="O1951" s="5">
        <f t="shared" si="120"/>
        <v>88535.360000000001</v>
      </c>
      <c r="P1951" s="5">
        <v>-5675.88</v>
      </c>
      <c r="Q1951" s="5">
        <f t="shared" si="121"/>
        <v>82859.48</v>
      </c>
      <c r="R1951" s="5">
        <v>0</v>
      </c>
      <c r="S1951" s="5">
        <v>48378.86</v>
      </c>
      <c r="T1951" s="5">
        <v>48378.86</v>
      </c>
      <c r="U1951" s="5">
        <f t="shared" si="122"/>
        <v>40156.5</v>
      </c>
      <c r="V1951" s="5">
        <f t="shared" si="123"/>
        <v>40156.5</v>
      </c>
      <c r="W1951" s="5">
        <v>34480.620000000003</v>
      </c>
      <c r="X1951" t="s">
        <v>1296</v>
      </c>
    </row>
    <row r="1952" spans="1:24" x14ac:dyDescent="0.2">
      <c r="A1952" t="s">
        <v>0</v>
      </c>
      <c r="B1952" t="s">
        <v>1</v>
      </c>
      <c r="C1952" t="s">
        <v>247</v>
      </c>
      <c r="D1952" t="s">
        <v>1283</v>
      </c>
      <c r="E1952" t="s">
        <v>1284</v>
      </c>
      <c r="F1952" t="s">
        <v>1285</v>
      </c>
      <c r="G1952" t="s">
        <v>1286</v>
      </c>
      <c r="H1952" t="s">
        <v>7</v>
      </c>
      <c r="I1952" t="s">
        <v>8</v>
      </c>
      <c r="J1952" t="s">
        <v>9</v>
      </c>
      <c r="K1952" t="s">
        <v>265</v>
      </c>
      <c r="L1952" t="s">
        <v>11</v>
      </c>
      <c r="M1952" s="5">
        <v>435960</v>
      </c>
      <c r="N1952" s="5">
        <v>0</v>
      </c>
      <c r="O1952" s="5">
        <f t="shared" si="120"/>
        <v>435960</v>
      </c>
      <c r="P1952" s="5">
        <v>0</v>
      </c>
      <c r="Q1952" s="5">
        <f t="shared" si="121"/>
        <v>435960</v>
      </c>
      <c r="R1952" s="5">
        <v>188372.97</v>
      </c>
      <c r="S1952" s="5">
        <v>245553.7</v>
      </c>
      <c r="T1952" s="5">
        <v>245553.7</v>
      </c>
      <c r="U1952" s="5">
        <f t="shared" si="122"/>
        <v>190406.3</v>
      </c>
      <c r="V1952" s="5">
        <f t="shared" si="123"/>
        <v>190406.3</v>
      </c>
      <c r="W1952" s="5">
        <v>2033.33</v>
      </c>
      <c r="X1952" t="s">
        <v>1297</v>
      </c>
    </row>
    <row r="1953" spans="1:24" x14ac:dyDescent="0.2">
      <c r="A1953" t="s">
        <v>0</v>
      </c>
      <c r="B1953" t="s">
        <v>1</v>
      </c>
      <c r="C1953" t="s">
        <v>247</v>
      </c>
      <c r="D1953" t="s">
        <v>1283</v>
      </c>
      <c r="E1953" t="s">
        <v>1284</v>
      </c>
      <c r="F1953" t="s">
        <v>1285</v>
      </c>
      <c r="G1953" t="s">
        <v>1286</v>
      </c>
      <c r="H1953" t="s">
        <v>7</v>
      </c>
      <c r="I1953" t="s">
        <v>8</v>
      </c>
      <c r="J1953" t="s">
        <v>9</v>
      </c>
      <c r="K1953" t="s">
        <v>31</v>
      </c>
      <c r="L1953" t="s">
        <v>11</v>
      </c>
      <c r="M1953" s="5">
        <v>1678.99</v>
      </c>
      <c r="N1953" s="5">
        <v>0</v>
      </c>
      <c r="O1953" s="5">
        <f t="shared" si="120"/>
        <v>1678.99</v>
      </c>
      <c r="P1953" s="5">
        <v>-474.96</v>
      </c>
      <c r="Q1953" s="5">
        <f t="shared" si="121"/>
        <v>1204.03</v>
      </c>
      <c r="R1953" s="5">
        <v>0</v>
      </c>
      <c r="S1953" s="5">
        <v>729.07</v>
      </c>
      <c r="T1953" s="5">
        <v>729.07</v>
      </c>
      <c r="U1953" s="5">
        <f t="shared" si="122"/>
        <v>949.92</v>
      </c>
      <c r="V1953" s="5">
        <f t="shared" si="123"/>
        <v>949.92</v>
      </c>
      <c r="W1953" s="5">
        <v>474.96</v>
      </c>
      <c r="X1953" t="s">
        <v>1298</v>
      </c>
    </row>
    <row r="1954" spans="1:24" x14ac:dyDescent="0.2">
      <c r="A1954" t="s">
        <v>0</v>
      </c>
      <c r="B1954" t="s">
        <v>1</v>
      </c>
      <c r="C1954" t="s">
        <v>247</v>
      </c>
      <c r="D1954" t="s">
        <v>1283</v>
      </c>
      <c r="E1954" t="s">
        <v>1284</v>
      </c>
      <c r="F1954" t="s">
        <v>1285</v>
      </c>
      <c r="G1954" t="s">
        <v>1286</v>
      </c>
      <c r="H1954" t="s">
        <v>7</v>
      </c>
      <c r="I1954" t="s">
        <v>8</v>
      </c>
      <c r="J1954" t="s">
        <v>9</v>
      </c>
      <c r="K1954" t="s">
        <v>33</v>
      </c>
      <c r="L1954" t="s">
        <v>11</v>
      </c>
      <c r="M1954" s="5">
        <v>3357.98</v>
      </c>
      <c r="N1954" s="5">
        <v>5292.15</v>
      </c>
      <c r="O1954" s="5">
        <f t="shared" si="120"/>
        <v>8650.1299999999992</v>
      </c>
      <c r="P1954" s="5">
        <v>2945.97</v>
      </c>
      <c r="Q1954" s="5">
        <f t="shared" si="121"/>
        <v>11596.099999999999</v>
      </c>
      <c r="R1954" s="5">
        <v>0</v>
      </c>
      <c r="S1954" s="5">
        <v>8650.1299999999992</v>
      </c>
      <c r="T1954" s="5">
        <v>8650.1299999999992</v>
      </c>
      <c r="U1954" s="5">
        <f t="shared" si="122"/>
        <v>0</v>
      </c>
      <c r="V1954" s="5">
        <f t="shared" si="123"/>
        <v>0</v>
      </c>
      <c r="W1954" s="5">
        <v>2945.97</v>
      </c>
      <c r="X1954" t="s">
        <v>1299</v>
      </c>
    </row>
    <row r="1955" spans="1:24" x14ac:dyDescent="0.2">
      <c r="A1955" t="s">
        <v>0</v>
      </c>
      <c r="B1955" t="s">
        <v>1</v>
      </c>
      <c r="C1955" t="s">
        <v>247</v>
      </c>
      <c r="D1955" t="s">
        <v>1283</v>
      </c>
      <c r="E1955" t="s">
        <v>1284</v>
      </c>
      <c r="F1955" t="s">
        <v>1285</v>
      </c>
      <c r="G1955" t="s">
        <v>1286</v>
      </c>
      <c r="H1955" t="s">
        <v>7</v>
      </c>
      <c r="I1955" t="s">
        <v>8</v>
      </c>
      <c r="J1955" t="s">
        <v>9</v>
      </c>
      <c r="K1955" t="s">
        <v>35</v>
      </c>
      <c r="L1955" t="s">
        <v>11</v>
      </c>
      <c r="M1955" s="5">
        <v>161652.18</v>
      </c>
      <c r="N1955" s="5">
        <v>-1100.04</v>
      </c>
      <c r="O1955" s="5">
        <f t="shared" si="120"/>
        <v>160552.13999999998</v>
      </c>
      <c r="P1955" s="5">
        <v>0</v>
      </c>
      <c r="Q1955" s="5">
        <f t="shared" si="121"/>
        <v>160552.13999999998</v>
      </c>
      <c r="R1955" s="5">
        <v>22434.65</v>
      </c>
      <c r="S1955" s="5">
        <v>101181.28</v>
      </c>
      <c r="T1955" s="5">
        <v>101181.28</v>
      </c>
      <c r="U1955" s="5">
        <f t="shared" si="122"/>
        <v>59370.859999999986</v>
      </c>
      <c r="V1955" s="5">
        <f t="shared" si="123"/>
        <v>59370.859999999986</v>
      </c>
      <c r="W1955" s="5">
        <v>36936.21</v>
      </c>
      <c r="X1955" t="s">
        <v>1300</v>
      </c>
    </row>
    <row r="1956" spans="1:24" x14ac:dyDescent="0.2">
      <c r="A1956" t="s">
        <v>0</v>
      </c>
      <c r="B1956" t="s">
        <v>1</v>
      </c>
      <c r="C1956" t="s">
        <v>247</v>
      </c>
      <c r="D1956" t="s">
        <v>1283</v>
      </c>
      <c r="E1956" t="s">
        <v>1284</v>
      </c>
      <c r="F1956" t="s">
        <v>1285</v>
      </c>
      <c r="G1956" t="s">
        <v>1286</v>
      </c>
      <c r="H1956" t="s">
        <v>7</v>
      </c>
      <c r="I1956" t="s">
        <v>8</v>
      </c>
      <c r="J1956" t="s">
        <v>9</v>
      </c>
      <c r="K1956" t="s">
        <v>37</v>
      </c>
      <c r="L1956" t="s">
        <v>11</v>
      </c>
      <c r="M1956" s="5">
        <v>106712.51</v>
      </c>
      <c r="N1956" s="5">
        <v>-724.67</v>
      </c>
      <c r="O1956" s="5">
        <f t="shared" si="120"/>
        <v>105987.84</v>
      </c>
      <c r="P1956" s="5">
        <v>-10493.86</v>
      </c>
      <c r="Q1956" s="5">
        <f t="shared" si="121"/>
        <v>95493.98</v>
      </c>
      <c r="R1956" s="5">
        <v>28943.34</v>
      </c>
      <c r="S1956" s="5">
        <v>46178.7</v>
      </c>
      <c r="T1956" s="5">
        <v>46178.7</v>
      </c>
      <c r="U1956" s="5">
        <f t="shared" si="122"/>
        <v>59809.14</v>
      </c>
      <c r="V1956" s="5">
        <f t="shared" si="123"/>
        <v>59809.14</v>
      </c>
      <c r="W1956" s="5">
        <v>20371.939999999999</v>
      </c>
      <c r="X1956" t="s">
        <v>1301</v>
      </c>
    </row>
    <row r="1957" spans="1:24" x14ac:dyDescent="0.2">
      <c r="A1957" t="s">
        <v>0</v>
      </c>
      <c r="B1957" t="s">
        <v>1</v>
      </c>
      <c r="C1957" t="s">
        <v>247</v>
      </c>
      <c r="D1957" t="s">
        <v>1283</v>
      </c>
      <c r="E1957" t="s">
        <v>1284</v>
      </c>
      <c r="F1957" t="s">
        <v>1285</v>
      </c>
      <c r="G1957" t="s">
        <v>1286</v>
      </c>
      <c r="H1957" t="s">
        <v>7</v>
      </c>
      <c r="I1957" t="s">
        <v>8</v>
      </c>
      <c r="J1957" t="s">
        <v>9</v>
      </c>
      <c r="K1957" t="s">
        <v>39</v>
      </c>
      <c r="L1957" t="s">
        <v>11</v>
      </c>
      <c r="M1957" s="5">
        <v>10913.5</v>
      </c>
      <c r="N1957" s="5">
        <v>-900</v>
      </c>
      <c r="O1957" s="5">
        <f t="shared" si="120"/>
        <v>10013.5</v>
      </c>
      <c r="P1957" s="5">
        <v>0</v>
      </c>
      <c r="Q1957" s="5">
        <f t="shared" si="121"/>
        <v>10013.5</v>
      </c>
      <c r="R1957" s="5">
        <v>0</v>
      </c>
      <c r="S1957" s="5">
        <v>9673.9699999999993</v>
      </c>
      <c r="T1957" s="5">
        <v>9673.9699999999993</v>
      </c>
      <c r="U1957" s="5">
        <f t="shared" si="122"/>
        <v>339.53000000000065</v>
      </c>
      <c r="V1957" s="5">
        <f t="shared" si="123"/>
        <v>339.53000000000065</v>
      </c>
      <c r="W1957" s="5">
        <v>339.53</v>
      </c>
      <c r="X1957" t="s">
        <v>1302</v>
      </c>
    </row>
    <row r="1958" spans="1:24" x14ac:dyDescent="0.2">
      <c r="A1958" t="s">
        <v>0</v>
      </c>
      <c r="B1958" t="s">
        <v>1</v>
      </c>
      <c r="C1958" t="s">
        <v>247</v>
      </c>
      <c r="D1958" t="s">
        <v>1283</v>
      </c>
      <c r="E1958" t="s">
        <v>1284</v>
      </c>
      <c r="F1958" t="s">
        <v>1285</v>
      </c>
      <c r="G1958" t="s">
        <v>1286</v>
      </c>
      <c r="H1958" t="s">
        <v>282</v>
      </c>
      <c r="I1958" t="s">
        <v>1303</v>
      </c>
      <c r="J1958" t="s">
        <v>121</v>
      </c>
      <c r="K1958" t="s">
        <v>465</v>
      </c>
      <c r="L1958" t="s">
        <v>11</v>
      </c>
      <c r="M1958" s="5">
        <v>2843600</v>
      </c>
      <c r="N1958" s="5">
        <v>0</v>
      </c>
      <c r="O1958" s="5">
        <f t="shared" si="120"/>
        <v>2843600</v>
      </c>
      <c r="P1958" s="5">
        <v>-205136</v>
      </c>
      <c r="Q1958" s="5">
        <f t="shared" si="121"/>
        <v>2638464</v>
      </c>
      <c r="R1958" s="5">
        <v>12750.58</v>
      </c>
      <c r="S1958" s="5">
        <v>1920713.28</v>
      </c>
      <c r="T1958" s="5">
        <v>526317.51</v>
      </c>
      <c r="U1958" s="5">
        <f t="shared" si="122"/>
        <v>922886.72</v>
      </c>
      <c r="V1958" s="5">
        <f t="shared" si="123"/>
        <v>2317282.4900000002</v>
      </c>
      <c r="W1958" s="5">
        <v>705000.14</v>
      </c>
      <c r="X1958" t="s">
        <v>1304</v>
      </c>
    </row>
    <row r="1959" spans="1:24" x14ac:dyDescent="0.2">
      <c r="A1959" t="s">
        <v>0</v>
      </c>
      <c r="B1959" t="s">
        <v>1</v>
      </c>
      <c r="C1959" t="s">
        <v>247</v>
      </c>
      <c r="D1959" t="s">
        <v>1283</v>
      </c>
      <c r="E1959" t="s">
        <v>1284</v>
      </c>
      <c r="F1959" t="s">
        <v>1285</v>
      </c>
      <c r="G1959" t="s">
        <v>1286</v>
      </c>
      <c r="H1959" t="s">
        <v>282</v>
      </c>
      <c r="I1959" t="s">
        <v>1303</v>
      </c>
      <c r="J1959" t="s">
        <v>121</v>
      </c>
      <c r="K1959" t="s">
        <v>1213</v>
      </c>
      <c r="L1959" t="s">
        <v>11</v>
      </c>
      <c r="M1959" s="5">
        <v>600480</v>
      </c>
      <c r="N1959" s="5">
        <v>0</v>
      </c>
      <c r="O1959" s="5">
        <f t="shared" si="120"/>
        <v>600480</v>
      </c>
      <c r="P1959" s="5">
        <v>-11927.04</v>
      </c>
      <c r="Q1959" s="5">
        <f t="shared" si="121"/>
        <v>588552.95999999996</v>
      </c>
      <c r="R1959" s="5">
        <v>47.99</v>
      </c>
      <c r="S1959" s="5">
        <v>576454.56999999995</v>
      </c>
      <c r="T1959" s="5">
        <v>398468.07</v>
      </c>
      <c r="U1959" s="5">
        <f t="shared" si="122"/>
        <v>24025.430000000051</v>
      </c>
      <c r="V1959" s="5">
        <f t="shared" si="123"/>
        <v>202011.93</v>
      </c>
      <c r="W1959" s="5">
        <v>12050.4</v>
      </c>
      <c r="X1959" t="s">
        <v>1305</v>
      </c>
    </row>
    <row r="1960" spans="1:24" x14ac:dyDescent="0.2">
      <c r="A1960" t="s">
        <v>0</v>
      </c>
      <c r="B1960" t="s">
        <v>1</v>
      </c>
      <c r="C1960" t="s">
        <v>247</v>
      </c>
      <c r="D1960" t="s">
        <v>1283</v>
      </c>
      <c r="E1960" t="s">
        <v>1284</v>
      </c>
      <c r="F1960" t="s">
        <v>1285</v>
      </c>
      <c r="G1960" t="s">
        <v>1286</v>
      </c>
      <c r="H1960" t="s">
        <v>282</v>
      </c>
      <c r="I1960" t="s">
        <v>1303</v>
      </c>
      <c r="J1960" t="s">
        <v>121</v>
      </c>
      <c r="K1960" t="s">
        <v>1306</v>
      </c>
      <c r="L1960" t="s">
        <v>11</v>
      </c>
      <c r="M1960" s="5">
        <v>40064</v>
      </c>
      <c r="N1960" s="5">
        <v>0</v>
      </c>
      <c r="O1960" s="5">
        <f t="shared" si="120"/>
        <v>40064</v>
      </c>
      <c r="P1960" s="5">
        <v>-2688</v>
      </c>
      <c r="Q1960" s="5">
        <f t="shared" si="121"/>
        <v>37376</v>
      </c>
      <c r="R1960" s="5">
        <v>12.8</v>
      </c>
      <c r="S1960" s="5">
        <v>37363.199999999997</v>
      </c>
      <c r="T1960" s="5">
        <v>18803.28</v>
      </c>
      <c r="U1960" s="5">
        <f t="shared" si="122"/>
        <v>2700.8000000000029</v>
      </c>
      <c r="V1960" s="5">
        <f t="shared" si="123"/>
        <v>21260.720000000001</v>
      </c>
      <c r="W1960" s="5">
        <v>0</v>
      </c>
      <c r="X1960" t="s">
        <v>1307</v>
      </c>
    </row>
    <row r="1961" spans="1:24" x14ac:dyDescent="0.2">
      <c r="A1961" t="s">
        <v>0</v>
      </c>
      <c r="B1961" t="s">
        <v>1</v>
      </c>
      <c r="C1961" t="s">
        <v>247</v>
      </c>
      <c r="D1961" t="s">
        <v>1283</v>
      </c>
      <c r="E1961" t="s">
        <v>1284</v>
      </c>
      <c r="F1961" t="s">
        <v>1285</v>
      </c>
      <c r="G1961" t="s">
        <v>1286</v>
      </c>
      <c r="H1961" t="s">
        <v>282</v>
      </c>
      <c r="I1961" t="s">
        <v>1303</v>
      </c>
      <c r="J1961" t="s">
        <v>121</v>
      </c>
      <c r="K1961" t="s">
        <v>325</v>
      </c>
      <c r="L1961" t="s">
        <v>11</v>
      </c>
      <c r="M1961" s="5">
        <v>370000</v>
      </c>
      <c r="N1961" s="5">
        <v>0</v>
      </c>
      <c r="O1961" s="5">
        <f t="shared" si="120"/>
        <v>370000</v>
      </c>
      <c r="P1961" s="5">
        <v>0</v>
      </c>
      <c r="Q1961" s="5">
        <f t="shared" si="121"/>
        <v>370000</v>
      </c>
      <c r="R1961" s="5">
        <v>0</v>
      </c>
      <c r="S1961" s="5">
        <v>370000</v>
      </c>
      <c r="T1961" s="5">
        <v>0</v>
      </c>
      <c r="U1961" s="5">
        <f t="shared" si="122"/>
        <v>0</v>
      </c>
      <c r="V1961" s="5">
        <f t="shared" si="123"/>
        <v>370000</v>
      </c>
      <c r="W1961" s="5">
        <v>0</v>
      </c>
      <c r="X1961" t="s">
        <v>1308</v>
      </c>
    </row>
    <row r="1962" spans="1:24" x14ac:dyDescent="0.2">
      <c r="A1962" t="s">
        <v>0</v>
      </c>
      <c r="B1962" t="s">
        <v>1</v>
      </c>
      <c r="C1962" t="s">
        <v>247</v>
      </c>
      <c r="D1962" t="s">
        <v>1283</v>
      </c>
      <c r="E1962" t="s">
        <v>1284</v>
      </c>
      <c r="F1962" t="s">
        <v>1285</v>
      </c>
      <c r="G1962" t="s">
        <v>1286</v>
      </c>
      <c r="H1962" t="s">
        <v>282</v>
      </c>
      <c r="I1962" t="s">
        <v>1303</v>
      </c>
      <c r="J1962" t="s">
        <v>121</v>
      </c>
      <c r="K1962" t="s">
        <v>122</v>
      </c>
      <c r="L1962" t="s">
        <v>11</v>
      </c>
      <c r="M1962" s="5">
        <v>11200</v>
      </c>
      <c r="N1962" s="5">
        <v>0</v>
      </c>
      <c r="O1962" s="5">
        <f t="shared" si="120"/>
        <v>11200</v>
      </c>
      <c r="P1962" s="5">
        <v>0</v>
      </c>
      <c r="Q1962" s="5">
        <f t="shared" si="121"/>
        <v>11200</v>
      </c>
      <c r="R1962" s="5">
        <v>0</v>
      </c>
      <c r="S1962" s="5">
        <v>0</v>
      </c>
      <c r="T1962" s="5">
        <v>0</v>
      </c>
      <c r="U1962" s="5">
        <f t="shared" si="122"/>
        <v>11200</v>
      </c>
      <c r="V1962" s="5">
        <f t="shared" si="123"/>
        <v>11200</v>
      </c>
      <c r="W1962" s="5">
        <v>11200</v>
      </c>
      <c r="X1962" t="s">
        <v>1309</v>
      </c>
    </row>
    <row r="1963" spans="1:24" x14ac:dyDescent="0.2">
      <c r="A1963" t="s">
        <v>0</v>
      </c>
      <c r="B1963" t="s">
        <v>1</v>
      </c>
      <c r="C1963" t="s">
        <v>247</v>
      </c>
      <c r="D1963" t="s">
        <v>1283</v>
      </c>
      <c r="E1963" t="s">
        <v>1284</v>
      </c>
      <c r="F1963" t="s">
        <v>1285</v>
      </c>
      <c r="G1963" t="s">
        <v>1286</v>
      </c>
      <c r="H1963" t="s">
        <v>282</v>
      </c>
      <c r="I1963" t="s">
        <v>1303</v>
      </c>
      <c r="J1963" t="s">
        <v>121</v>
      </c>
      <c r="K1963" t="s">
        <v>288</v>
      </c>
      <c r="L1963" t="s">
        <v>11</v>
      </c>
      <c r="M1963" s="5">
        <v>100000</v>
      </c>
      <c r="N1963" s="5">
        <v>0</v>
      </c>
      <c r="O1963" s="5">
        <f t="shared" si="120"/>
        <v>100000</v>
      </c>
      <c r="P1963" s="5">
        <v>-63600</v>
      </c>
      <c r="Q1963" s="5">
        <f t="shared" si="121"/>
        <v>36400</v>
      </c>
      <c r="R1963" s="5">
        <v>0</v>
      </c>
      <c r="S1963" s="5">
        <v>0</v>
      </c>
      <c r="T1963" s="5">
        <v>0</v>
      </c>
      <c r="U1963" s="5">
        <f t="shared" si="122"/>
        <v>100000</v>
      </c>
      <c r="V1963" s="5">
        <f t="shared" si="123"/>
        <v>100000</v>
      </c>
      <c r="W1963" s="5">
        <v>36400</v>
      </c>
      <c r="X1963" t="s">
        <v>1310</v>
      </c>
    </row>
    <row r="1964" spans="1:24" x14ac:dyDescent="0.2">
      <c r="A1964" t="s">
        <v>0</v>
      </c>
      <c r="B1964" t="s">
        <v>1</v>
      </c>
      <c r="C1964" t="s">
        <v>247</v>
      </c>
      <c r="D1964" t="s">
        <v>1283</v>
      </c>
      <c r="E1964" t="s">
        <v>1284</v>
      </c>
      <c r="F1964" t="s">
        <v>1285</v>
      </c>
      <c r="G1964" t="s">
        <v>1286</v>
      </c>
      <c r="H1964" t="s">
        <v>282</v>
      </c>
      <c r="I1964" t="s">
        <v>1303</v>
      </c>
      <c r="J1964" t="s">
        <v>121</v>
      </c>
      <c r="K1964" t="s">
        <v>473</v>
      </c>
      <c r="L1964" t="s">
        <v>11</v>
      </c>
      <c r="M1964" s="5">
        <v>800</v>
      </c>
      <c r="N1964" s="5">
        <v>0</v>
      </c>
      <c r="O1964" s="5">
        <f t="shared" si="120"/>
        <v>800</v>
      </c>
      <c r="P1964" s="5">
        <v>-800</v>
      </c>
      <c r="Q1964" s="5">
        <f t="shared" si="121"/>
        <v>0</v>
      </c>
      <c r="R1964" s="5">
        <v>0</v>
      </c>
      <c r="S1964" s="5">
        <v>0</v>
      </c>
      <c r="T1964" s="5">
        <v>0</v>
      </c>
      <c r="U1964" s="5">
        <f t="shared" si="122"/>
        <v>800</v>
      </c>
      <c r="V1964" s="5">
        <f t="shared" si="123"/>
        <v>800</v>
      </c>
      <c r="W1964" s="5">
        <v>0</v>
      </c>
      <c r="X1964" t="s">
        <v>1311</v>
      </c>
    </row>
    <row r="1965" spans="1:24" x14ac:dyDescent="0.2">
      <c r="A1965" t="s">
        <v>0</v>
      </c>
      <c r="B1965" t="s">
        <v>1</v>
      </c>
      <c r="C1965" t="s">
        <v>247</v>
      </c>
      <c r="D1965" t="s">
        <v>1283</v>
      </c>
      <c r="E1965" t="s">
        <v>1284</v>
      </c>
      <c r="F1965" t="s">
        <v>1285</v>
      </c>
      <c r="G1965" t="s">
        <v>1286</v>
      </c>
      <c r="H1965" t="s">
        <v>282</v>
      </c>
      <c r="I1965" t="s">
        <v>1303</v>
      </c>
      <c r="J1965" t="s">
        <v>231</v>
      </c>
      <c r="K1965" t="s">
        <v>232</v>
      </c>
      <c r="L1965" t="s">
        <v>11</v>
      </c>
      <c r="M1965" s="5">
        <v>18816</v>
      </c>
      <c r="N1965" s="5">
        <v>0</v>
      </c>
      <c r="O1965" s="5">
        <f t="shared" si="120"/>
        <v>18816</v>
      </c>
      <c r="P1965" s="5">
        <v>0</v>
      </c>
      <c r="Q1965" s="5">
        <f t="shared" si="121"/>
        <v>18816</v>
      </c>
      <c r="R1965" s="5">
        <v>0</v>
      </c>
      <c r="S1965" s="5">
        <v>0</v>
      </c>
      <c r="T1965" s="5">
        <v>0</v>
      </c>
      <c r="U1965" s="5">
        <f t="shared" si="122"/>
        <v>18816</v>
      </c>
      <c r="V1965" s="5">
        <f t="shared" si="123"/>
        <v>18816</v>
      </c>
      <c r="W1965" s="5">
        <v>18816</v>
      </c>
      <c r="X1965" t="s">
        <v>1312</v>
      </c>
    </row>
    <row r="1966" spans="1:24" x14ac:dyDescent="0.2">
      <c r="A1966" t="s">
        <v>0</v>
      </c>
      <c r="B1966" t="s">
        <v>1</v>
      </c>
      <c r="C1966" t="s">
        <v>247</v>
      </c>
      <c r="D1966" t="s">
        <v>1283</v>
      </c>
      <c r="E1966" t="s">
        <v>1284</v>
      </c>
      <c r="F1966" t="s">
        <v>1285</v>
      </c>
      <c r="G1966" t="s">
        <v>1286</v>
      </c>
      <c r="H1966" t="s">
        <v>282</v>
      </c>
      <c r="I1966" t="s">
        <v>1303</v>
      </c>
      <c r="J1966" t="s">
        <v>231</v>
      </c>
      <c r="K1966" t="s">
        <v>1313</v>
      </c>
      <c r="L1966" t="s">
        <v>11</v>
      </c>
      <c r="M1966" s="5">
        <v>5040</v>
      </c>
      <c r="N1966" s="5">
        <v>0</v>
      </c>
      <c r="O1966" s="5">
        <f t="shared" si="120"/>
        <v>5040</v>
      </c>
      <c r="P1966" s="5">
        <v>0</v>
      </c>
      <c r="Q1966" s="5">
        <f t="shared" si="121"/>
        <v>5040</v>
      </c>
      <c r="R1966" s="5">
        <v>0</v>
      </c>
      <c r="S1966" s="5">
        <v>1545.42</v>
      </c>
      <c r="T1966" s="5">
        <v>1545.42</v>
      </c>
      <c r="U1966" s="5">
        <f t="shared" si="122"/>
        <v>3494.58</v>
      </c>
      <c r="V1966" s="5">
        <f t="shared" si="123"/>
        <v>3494.58</v>
      </c>
      <c r="W1966" s="5">
        <v>3494.58</v>
      </c>
      <c r="X1966" t="s">
        <v>1314</v>
      </c>
    </row>
    <row r="1967" spans="1:24" x14ac:dyDescent="0.2">
      <c r="A1967" t="s">
        <v>0</v>
      </c>
      <c r="B1967" t="s">
        <v>1</v>
      </c>
      <c r="C1967" t="s">
        <v>695</v>
      </c>
      <c r="D1967" t="s">
        <v>696</v>
      </c>
      <c r="E1967" t="s">
        <v>697</v>
      </c>
      <c r="F1967" t="s">
        <v>1315</v>
      </c>
      <c r="G1967" t="s">
        <v>1316</v>
      </c>
      <c r="H1967" t="s">
        <v>7</v>
      </c>
      <c r="I1967" t="s">
        <v>8</v>
      </c>
      <c r="J1967" t="s">
        <v>9</v>
      </c>
      <c r="K1967" t="s">
        <v>10</v>
      </c>
      <c r="L1967" t="s">
        <v>11</v>
      </c>
      <c r="M1967" s="5">
        <v>2492376</v>
      </c>
      <c r="N1967" s="5">
        <v>-9491.43</v>
      </c>
      <c r="O1967" s="5">
        <f t="shared" si="120"/>
        <v>2482884.5699999998</v>
      </c>
      <c r="P1967" s="5">
        <v>-214233.69</v>
      </c>
      <c r="Q1967" s="5">
        <f t="shared" si="121"/>
        <v>2268650.88</v>
      </c>
      <c r="R1967" s="5">
        <v>0</v>
      </c>
      <c r="S1967" s="5">
        <v>1502411.84</v>
      </c>
      <c r="T1967" s="5">
        <v>1502411.84</v>
      </c>
      <c r="U1967" s="5">
        <f t="shared" si="122"/>
        <v>980472.72999999975</v>
      </c>
      <c r="V1967" s="5">
        <f t="shared" si="123"/>
        <v>980472.72999999975</v>
      </c>
      <c r="W1967" s="5">
        <v>766239.04</v>
      </c>
      <c r="X1967" t="s">
        <v>1317</v>
      </c>
    </row>
    <row r="1968" spans="1:24" x14ac:dyDescent="0.2">
      <c r="A1968" t="s">
        <v>0</v>
      </c>
      <c r="B1968" t="s">
        <v>1</v>
      </c>
      <c r="C1968" t="s">
        <v>695</v>
      </c>
      <c r="D1968" t="s">
        <v>696</v>
      </c>
      <c r="E1968" t="s">
        <v>697</v>
      </c>
      <c r="F1968" t="s">
        <v>1315</v>
      </c>
      <c r="G1968" t="s">
        <v>1316</v>
      </c>
      <c r="H1968" t="s">
        <v>7</v>
      </c>
      <c r="I1968" t="s">
        <v>8</v>
      </c>
      <c r="J1968" t="s">
        <v>9</v>
      </c>
      <c r="K1968" t="s">
        <v>13</v>
      </c>
      <c r="L1968" t="s">
        <v>11</v>
      </c>
      <c r="M1968" s="5">
        <v>96068.160000000003</v>
      </c>
      <c r="N1968" s="5">
        <v>0</v>
      </c>
      <c r="O1968" s="5">
        <f t="shared" si="120"/>
        <v>96068.160000000003</v>
      </c>
      <c r="P1968" s="5">
        <v>-256.85000000000002</v>
      </c>
      <c r="Q1968" s="5">
        <f t="shared" si="121"/>
        <v>95811.31</v>
      </c>
      <c r="R1968" s="5">
        <v>0</v>
      </c>
      <c r="S1968" s="5">
        <v>62610.1</v>
      </c>
      <c r="T1968" s="5">
        <v>62610.1</v>
      </c>
      <c r="U1968" s="5">
        <f t="shared" si="122"/>
        <v>33458.060000000005</v>
      </c>
      <c r="V1968" s="5">
        <f t="shared" si="123"/>
        <v>33458.060000000005</v>
      </c>
      <c r="W1968" s="5">
        <v>33201.21</v>
      </c>
      <c r="X1968" t="s">
        <v>1318</v>
      </c>
    </row>
    <row r="1969" spans="1:24" x14ac:dyDescent="0.2">
      <c r="A1969" t="s">
        <v>0</v>
      </c>
      <c r="B1969" t="s">
        <v>1</v>
      </c>
      <c r="C1969" t="s">
        <v>695</v>
      </c>
      <c r="D1969" t="s">
        <v>696</v>
      </c>
      <c r="E1969" t="s">
        <v>697</v>
      </c>
      <c r="F1969" t="s">
        <v>1315</v>
      </c>
      <c r="G1969" t="s">
        <v>1316</v>
      </c>
      <c r="H1969" t="s">
        <v>7</v>
      </c>
      <c r="I1969" t="s">
        <v>8</v>
      </c>
      <c r="J1969" t="s">
        <v>9</v>
      </c>
      <c r="K1969" t="s">
        <v>15</v>
      </c>
      <c r="L1969" t="s">
        <v>11</v>
      </c>
      <c r="M1969" s="5">
        <v>230143.68</v>
      </c>
      <c r="N1969" s="5">
        <v>899.83</v>
      </c>
      <c r="O1969" s="5">
        <f t="shared" si="120"/>
        <v>231043.50999999998</v>
      </c>
      <c r="P1969" s="5">
        <v>0</v>
      </c>
      <c r="Q1969" s="5">
        <f t="shared" si="121"/>
        <v>231043.50999999998</v>
      </c>
      <c r="R1969" s="5">
        <v>9660.7999999999993</v>
      </c>
      <c r="S1969" s="5">
        <v>22753.31</v>
      </c>
      <c r="T1969" s="5">
        <v>22753.31</v>
      </c>
      <c r="U1969" s="5">
        <f t="shared" si="122"/>
        <v>208290.19999999998</v>
      </c>
      <c r="V1969" s="5">
        <f t="shared" si="123"/>
        <v>208290.19999999998</v>
      </c>
      <c r="W1969" s="5">
        <v>198629.4</v>
      </c>
      <c r="X1969" t="s">
        <v>1319</v>
      </c>
    </row>
    <row r="1970" spans="1:24" x14ac:dyDescent="0.2">
      <c r="A1970" t="s">
        <v>0</v>
      </c>
      <c r="B1970" t="s">
        <v>1</v>
      </c>
      <c r="C1970" t="s">
        <v>695</v>
      </c>
      <c r="D1970" t="s">
        <v>696</v>
      </c>
      <c r="E1970" t="s">
        <v>697</v>
      </c>
      <c r="F1970" t="s">
        <v>1315</v>
      </c>
      <c r="G1970" t="s">
        <v>1316</v>
      </c>
      <c r="H1970" t="s">
        <v>7</v>
      </c>
      <c r="I1970" t="s">
        <v>8</v>
      </c>
      <c r="J1970" t="s">
        <v>9</v>
      </c>
      <c r="K1970" t="s">
        <v>17</v>
      </c>
      <c r="L1970" t="s">
        <v>11</v>
      </c>
      <c r="M1970" s="5">
        <v>88468.76</v>
      </c>
      <c r="N1970" s="5">
        <v>500</v>
      </c>
      <c r="O1970" s="5">
        <f t="shared" si="120"/>
        <v>88968.76</v>
      </c>
      <c r="P1970" s="5">
        <v>0</v>
      </c>
      <c r="Q1970" s="5">
        <f t="shared" si="121"/>
        <v>88968.76</v>
      </c>
      <c r="R1970" s="5">
        <v>192.68</v>
      </c>
      <c r="S1970" s="5">
        <v>76787.73</v>
      </c>
      <c r="T1970" s="5">
        <v>76787.73</v>
      </c>
      <c r="U1970" s="5">
        <f t="shared" si="122"/>
        <v>12181.029999999999</v>
      </c>
      <c r="V1970" s="5">
        <f t="shared" si="123"/>
        <v>12181.029999999999</v>
      </c>
      <c r="W1970" s="5">
        <v>11988.35</v>
      </c>
      <c r="X1970" t="s">
        <v>1320</v>
      </c>
    </row>
    <row r="1971" spans="1:24" x14ac:dyDescent="0.2">
      <c r="A1971" t="s">
        <v>0</v>
      </c>
      <c r="B1971" t="s">
        <v>1</v>
      </c>
      <c r="C1971" t="s">
        <v>695</v>
      </c>
      <c r="D1971" t="s">
        <v>696</v>
      </c>
      <c r="E1971" t="s">
        <v>697</v>
      </c>
      <c r="F1971" t="s">
        <v>1315</v>
      </c>
      <c r="G1971" t="s">
        <v>1316</v>
      </c>
      <c r="H1971" t="s">
        <v>7</v>
      </c>
      <c r="I1971" t="s">
        <v>8</v>
      </c>
      <c r="J1971" t="s">
        <v>9</v>
      </c>
      <c r="K1971" t="s">
        <v>19</v>
      </c>
      <c r="L1971" t="s">
        <v>11</v>
      </c>
      <c r="M1971" s="5">
        <v>1584</v>
      </c>
      <c r="N1971" s="5">
        <v>0</v>
      </c>
      <c r="O1971" s="5">
        <f t="shared" si="120"/>
        <v>1584</v>
      </c>
      <c r="P1971" s="5">
        <v>-1010.11</v>
      </c>
      <c r="Q1971" s="5">
        <f t="shared" si="121"/>
        <v>573.89</v>
      </c>
      <c r="R1971" s="5">
        <v>0</v>
      </c>
      <c r="S1971" s="5">
        <v>371.5</v>
      </c>
      <c r="T1971" s="5">
        <v>371.5</v>
      </c>
      <c r="U1971" s="5">
        <f t="shared" si="122"/>
        <v>1212.5</v>
      </c>
      <c r="V1971" s="5">
        <f t="shared" si="123"/>
        <v>1212.5</v>
      </c>
      <c r="W1971" s="5">
        <v>202.39</v>
      </c>
      <c r="X1971" t="s">
        <v>1321</v>
      </c>
    </row>
    <row r="1972" spans="1:24" x14ac:dyDescent="0.2">
      <c r="A1972" t="s">
        <v>0</v>
      </c>
      <c r="B1972" t="s">
        <v>1</v>
      </c>
      <c r="C1972" t="s">
        <v>695</v>
      </c>
      <c r="D1972" t="s">
        <v>696</v>
      </c>
      <c r="E1972" t="s">
        <v>697</v>
      </c>
      <c r="F1972" t="s">
        <v>1315</v>
      </c>
      <c r="G1972" t="s">
        <v>1316</v>
      </c>
      <c r="H1972" t="s">
        <v>7</v>
      </c>
      <c r="I1972" t="s">
        <v>8</v>
      </c>
      <c r="J1972" t="s">
        <v>9</v>
      </c>
      <c r="K1972" t="s">
        <v>21</v>
      </c>
      <c r="L1972" t="s">
        <v>11</v>
      </c>
      <c r="M1972" s="5">
        <v>12672</v>
      </c>
      <c r="N1972" s="5">
        <v>0</v>
      </c>
      <c r="O1972" s="5">
        <f t="shared" si="120"/>
        <v>12672</v>
      </c>
      <c r="P1972" s="5">
        <v>-5356.69</v>
      </c>
      <c r="Q1972" s="5">
        <f t="shared" si="121"/>
        <v>7315.31</v>
      </c>
      <c r="R1972" s="5">
        <v>0</v>
      </c>
      <c r="S1972" s="5">
        <v>4548</v>
      </c>
      <c r="T1972" s="5">
        <v>4548</v>
      </c>
      <c r="U1972" s="5">
        <f t="shared" si="122"/>
        <v>8124</v>
      </c>
      <c r="V1972" s="5">
        <f t="shared" si="123"/>
        <v>8124</v>
      </c>
      <c r="W1972" s="5">
        <v>2767.31</v>
      </c>
      <c r="X1972" t="s">
        <v>1322</v>
      </c>
    </row>
    <row r="1973" spans="1:24" x14ac:dyDescent="0.2">
      <c r="A1973" t="s">
        <v>0</v>
      </c>
      <c r="B1973" t="s">
        <v>1</v>
      </c>
      <c r="C1973" t="s">
        <v>695</v>
      </c>
      <c r="D1973" t="s">
        <v>696</v>
      </c>
      <c r="E1973" t="s">
        <v>697</v>
      </c>
      <c r="F1973" t="s">
        <v>1315</v>
      </c>
      <c r="G1973" t="s">
        <v>1316</v>
      </c>
      <c r="H1973" t="s">
        <v>7</v>
      </c>
      <c r="I1973" t="s">
        <v>8</v>
      </c>
      <c r="J1973" t="s">
        <v>9</v>
      </c>
      <c r="K1973" t="s">
        <v>23</v>
      </c>
      <c r="L1973" t="s">
        <v>11</v>
      </c>
      <c r="M1973" s="5">
        <v>480.34</v>
      </c>
      <c r="N1973" s="5">
        <v>0</v>
      </c>
      <c r="O1973" s="5">
        <f t="shared" si="120"/>
        <v>480.34</v>
      </c>
      <c r="P1973" s="5">
        <v>-445.77</v>
      </c>
      <c r="Q1973" s="5">
        <f t="shared" si="121"/>
        <v>34.569999999999993</v>
      </c>
      <c r="R1973" s="5">
        <v>0</v>
      </c>
      <c r="S1973" s="5">
        <v>20</v>
      </c>
      <c r="T1973" s="5">
        <v>20</v>
      </c>
      <c r="U1973" s="5">
        <f t="shared" si="122"/>
        <v>460.34</v>
      </c>
      <c r="V1973" s="5">
        <f t="shared" si="123"/>
        <v>460.34</v>
      </c>
      <c r="W1973" s="5">
        <v>14.57</v>
      </c>
      <c r="X1973" t="s">
        <v>1323</v>
      </c>
    </row>
    <row r="1974" spans="1:24" x14ac:dyDescent="0.2">
      <c r="A1974" t="s">
        <v>0</v>
      </c>
      <c r="B1974" t="s">
        <v>1</v>
      </c>
      <c r="C1974" t="s">
        <v>695</v>
      </c>
      <c r="D1974" t="s">
        <v>696</v>
      </c>
      <c r="E1974" t="s">
        <v>697</v>
      </c>
      <c r="F1974" t="s">
        <v>1315</v>
      </c>
      <c r="G1974" t="s">
        <v>1316</v>
      </c>
      <c r="H1974" t="s">
        <v>7</v>
      </c>
      <c r="I1974" t="s">
        <v>8</v>
      </c>
      <c r="J1974" t="s">
        <v>9</v>
      </c>
      <c r="K1974" t="s">
        <v>25</v>
      </c>
      <c r="L1974" t="s">
        <v>11</v>
      </c>
      <c r="M1974" s="5">
        <v>2882.04</v>
      </c>
      <c r="N1974" s="5">
        <v>0</v>
      </c>
      <c r="O1974" s="5">
        <f t="shared" si="120"/>
        <v>2882.04</v>
      </c>
      <c r="P1974" s="5">
        <v>1017.95</v>
      </c>
      <c r="Q1974" s="5">
        <f t="shared" si="121"/>
        <v>3899.99</v>
      </c>
      <c r="R1974" s="5">
        <v>0</v>
      </c>
      <c r="S1974" s="5">
        <v>2525</v>
      </c>
      <c r="T1974" s="5">
        <v>2525</v>
      </c>
      <c r="U1974" s="5">
        <f t="shared" si="122"/>
        <v>357.03999999999996</v>
      </c>
      <c r="V1974" s="5">
        <f t="shared" si="123"/>
        <v>357.03999999999996</v>
      </c>
      <c r="W1974" s="5">
        <v>1374.99</v>
      </c>
      <c r="X1974" t="s">
        <v>1324</v>
      </c>
    </row>
    <row r="1975" spans="1:24" x14ac:dyDescent="0.2">
      <c r="A1975" t="s">
        <v>0</v>
      </c>
      <c r="B1975" t="s">
        <v>1</v>
      </c>
      <c r="C1975" t="s">
        <v>695</v>
      </c>
      <c r="D1975" t="s">
        <v>696</v>
      </c>
      <c r="E1975" t="s">
        <v>697</v>
      </c>
      <c r="F1975" t="s">
        <v>1315</v>
      </c>
      <c r="G1975" t="s">
        <v>1316</v>
      </c>
      <c r="H1975" t="s">
        <v>7</v>
      </c>
      <c r="I1975" t="s">
        <v>8</v>
      </c>
      <c r="J1975" t="s">
        <v>9</v>
      </c>
      <c r="K1975" t="s">
        <v>27</v>
      </c>
      <c r="L1975" t="s">
        <v>11</v>
      </c>
      <c r="M1975" s="5">
        <v>17424.580000000002</v>
      </c>
      <c r="N1975" s="5">
        <v>0</v>
      </c>
      <c r="O1975" s="5">
        <f t="shared" si="120"/>
        <v>17424.580000000002</v>
      </c>
      <c r="P1975" s="5">
        <v>-5649.66</v>
      </c>
      <c r="Q1975" s="5">
        <f t="shared" si="121"/>
        <v>11774.920000000002</v>
      </c>
      <c r="R1975" s="5">
        <v>0</v>
      </c>
      <c r="S1975" s="5">
        <v>6125.27</v>
      </c>
      <c r="T1975" s="5">
        <v>6125.27</v>
      </c>
      <c r="U1975" s="5">
        <f t="shared" si="122"/>
        <v>11299.310000000001</v>
      </c>
      <c r="V1975" s="5">
        <f t="shared" si="123"/>
        <v>11299.310000000001</v>
      </c>
      <c r="W1975" s="5">
        <v>5649.65</v>
      </c>
      <c r="X1975" t="s">
        <v>1325</v>
      </c>
    </row>
    <row r="1976" spans="1:24" x14ac:dyDescent="0.2">
      <c r="A1976" t="s">
        <v>0</v>
      </c>
      <c r="B1976" t="s">
        <v>1</v>
      </c>
      <c r="C1976" t="s">
        <v>695</v>
      </c>
      <c r="D1976" t="s">
        <v>696</v>
      </c>
      <c r="E1976" t="s">
        <v>697</v>
      </c>
      <c r="F1976" t="s">
        <v>1315</v>
      </c>
      <c r="G1976" t="s">
        <v>1316</v>
      </c>
      <c r="H1976" t="s">
        <v>7</v>
      </c>
      <c r="I1976" t="s">
        <v>8</v>
      </c>
      <c r="J1976" t="s">
        <v>9</v>
      </c>
      <c r="K1976" t="s">
        <v>29</v>
      </c>
      <c r="L1976" t="s">
        <v>11</v>
      </c>
      <c r="M1976" s="5">
        <v>73869.960000000006</v>
      </c>
      <c r="N1976" s="5">
        <v>0</v>
      </c>
      <c r="O1976" s="5">
        <f t="shared" si="120"/>
        <v>73869.960000000006</v>
      </c>
      <c r="P1976" s="5">
        <v>-4864.8900000000003</v>
      </c>
      <c r="Q1976" s="5">
        <f t="shared" si="121"/>
        <v>69005.070000000007</v>
      </c>
      <c r="R1976" s="5">
        <v>0</v>
      </c>
      <c r="S1976" s="5">
        <v>38642.839999999997</v>
      </c>
      <c r="T1976" s="5">
        <v>38642.839999999997</v>
      </c>
      <c r="U1976" s="5">
        <f t="shared" si="122"/>
        <v>35227.12000000001</v>
      </c>
      <c r="V1976" s="5">
        <f t="shared" si="123"/>
        <v>35227.12000000001</v>
      </c>
      <c r="W1976" s="5">
        <v>30362.23</v>
      </c>
      <c r="X1976" t="s">
        <v>1326</v>
      </c>
    </row>
    <row r="1977" spans="1:24" x14ac:dyDescent="0.2">
      <c r="A1977" t="s">
        <v>0</v>
      </c>
      <c r="B1977" t="s">
        <v>1</v>
      </c>
      <c r="C1977" t="s">
        <v>695</v>
      </c>
      <c r="D1977" t="s">
        <v>696</v>
      </c>
      <c r="E1977" t="s">
        <v>697</v>
      </c>
      <c r="F1977" t="s">
        <v>1315</v>
      </c>
      <c r="G1977" t="s">
        <v>1316</v>
      </c>
      <c r="H1977" t="s">
        <v>7</v>
      </c>
      <c r="I1977" t="s">
        <v>8</v>
      </c>
      <c r="J1977" t="s">
        <v>9</v>
      </c>
      <c r="K1977" t="s">
        <v>265</v>
      </c>
      <c r="L1977" t="s">
        <v>11</v>
      </c>
      <c r="M1977" s="5">
        <v>173280</v>
      </c>
      <c r="N1977" s="5">
        <v>7692</v>
      </c>
      <c r="O1977" s="5">
        <f t="shared" si="120"/>
        <v>180972</v>
      </c>
      <c r="P1977" s="5">
        <v>0</v>
      </c>
      <c r="Q1977" s="5">
        <f t="shared" si="121"/>
        <v>180972</v>
      </c>
      <c r="R1977" s="5">
        <v>64555.57</v>
      </c>
      <c r="S1977" s="5">
        <v>116416.43</v>
      </c>
      <c r="T1977" s="5">
        <v>116416.43</v>
      </c>
      <c r="U1977" s="5">
        <f t="shared" si="122"/>
        <v>64555.570000000007</v>
      </c>
      <c r="V1977" s="5">
        <f t="shared" si="123"/>
        <v>64555.570000000007</v>
      </c>
      <c r="W1977" s="5">
        <v>0</v>
      </c>
      <c r="X1977" t="s">
        <v>1327</v>
      </c>
    </row>
    <row r="1978" spans="1:24" x14ac:dyDescent="0.2">
      <c r="A1978" t="s">
        <v>0</v>
      </c>
      <c r="B1978" t="s">
        <v>1</v>
      </c>
      <c r="C1978" t="s">
        <v>695</v>
      </c>
      <c r="D1978" t="s">
        <v>696</v>
      </c>
      <c r="E1978" t="s">
        <v>697</v>
      </c>
      <c r="F1978" t="s">
        <v>1315</v>
      </c>
      <c r="G1978" t="s">
        <v>1316</v>
      </c>
      <c r="H1978" t="s">
        <v>7</v>
      </c>
      <c r="I1978" t="s">
        <v>8</v>
      </c>
      <c r="J1978" t="s">
        <v>9</v>
      </c>
      <c r="K1978" t="s">
        <v>31</v>
      </c>
      <c r="L1978" t="s">
        <v>11</v>
      </c>
      <c r="M1978" s="5">
        <v>4680.32</v>
      </c>
      <c r="N1978" s="5">
        <v>0</v>
      </c>
      <c r="O1978" s="5">
        <f t="shared" si="120"/>
        <v>4680.32</v>
      </c>
      <c r="P1978" s="5">
        <v>-2013.16</v>
      </c>
      <c r="Q1978" s="5">
        <f t="shared" si="121"/>
        <v>2667.16</v>
      </c>
      <c r="R1978" s="5">
        <v>0</v>
      </c>
      <c r="S1978" s="5">
        <v>654</v>
      </c>
      <c r="T1978" s="5">
        <v>654</v>
      </c>
      <c r="U1978" s="5">
        <f t="shared" si="122"/>
        <v>4026.3199999999997</v>
      </c>
      <c r="V1978" s="5">
        <f t="shared" si="123"/>
        <v>4026.3199999999997</v>
      </c>
      <c r="W1978" s="5">
        <v>2013.16</v>
      </c>
      <c r="X1978" t="s">
        <v>1328</v>
      </c>
    </row>
    <row r="1979" spans="1:24" x14ac:dyDescent="0.2">
      <c r="A1979" t="s">
        <v>0</v>
      </c>
      <c r="B1979" t="s">
        <v>1</v>
      </c>
      <c r="C1979" t="s">
        <v>695</v>
      </c>
      <c r="D1979" t="s">
        <v>696</v>
      </c>
      <c r="E1979" t="s">
        <v>697</v>
      </c>
      <c r="F1979" t="s">
        <v>1315</v>
      </c>
      <c r="G1979" t="s">
        <v>1316</v>
      </c>
      <c r="H1979" t="s">
        <v>7</v>
      </c>
      <c r="I1979" t="s">
        <v>8</v>
      </c>
      <c r="J1979" t="s">
        <v>9</v>
      </c>
      <c r="K1979" t="s">
        <v>33</v>
      </c>
      <c r="L1979" t="s">
        <v>11</v>
      </c>
      <c r="M1979" s="5">
        <v>9360.64</v>
      </c>
      <c r="N1979" s="5">
        <v>4.3600000000000003</v>
      </c>
      <c r="O1979" s="5">
        <f t="shared" si="120"/>
        <v>9365</v>
      </c>
      <c r="P1979" s="5">
        <v>5291.15</v>
      </c>
      <c r="Q1979" s="5">
        <f t="shared" si="121"/>
        <v>14656.15</v>
      </c>
      <c r="R1979" s="5">
        <v>0</v>
      </c>
      <c r="S1979" s="5">
        <v>9365</v>
      </c>
      <c r="T1979" s="5">
        <v>9365</v>
      </c>
      <c r="U1979" s="5">
        <f t="shared" si="122"/>
        <v>0</v>
      </c>
      <c r="V1979" s="5">
        <f t="shared" si="123"/>
        <v>0</v>
      </c>
      <c r="W1979" s="5">
        <v>5291.15</v>
      </c>
      <c r="X1979" t="s">
        <v>1329</v>
      </c>
    </row>
    <row r="1980" spans="1:24" x14ac:dyDescent="0.2">
      <c r="A1980" t="s">
        <v>0</v>
      </c>
      <c r="B1980" t="s">
        <v>1</v>
      </c>
      <c r="C1980" t="s">
        <v>695</v>
      </c>
      <c r="D1980" t="s">
        <v>696</v>
      </c>
      <c r="E1980" t="s">
        <v>697</v>
      </c>
      <c r="F1980" t="s">
        <v>1315</v>
      </c>
      <c r="G1980" t="s">
        <v>1316</v>
      </c>
      <c r="H1980" t="s">
        <v>7</v>
      </c>
      <c r="I1980" t="s">
        <v>8</v>
      </c>
      <c r="J1980" t="s">
        <v>9</v>
      </c>
      <c r="K1980" t="s">
        <v>35</v>
      </c>
      <c r="L1980" t="s">
        <v>11</v>
      </c>
      <c r="M1980" s="5">
        <v>348877.76</v>
      </c>
      <c r="N1980" s="5">
        <v>1365.95</v>
      </c>
      <c r="O1980" s="5">
        <f t="shared" si="120"/>
        <v>350243.71</v>
      </c>
      <c r="P1980" s="5">
        <v>-16242.48</v>
      </c>
      <c r="Q1980" s="5">
        <f t="shared" si="121"/>
        <v>334001.23000000004</v>
      </c>
      <c r="R1980" s="5">
        <v>7858.16</v>
      </c>
      <c r="S1980" s="5">
        <v>214476.22</v>
      </c>
      <c r="T1980" s="5">
        <v>214476.22</v>
      </c>
      <c r="U1980" s="5">
        <f t="shared" si="122"/>
        <v>135767.49000000002</v>
      </c>
      <c r="V1980" s="5">
        <f t="shared" si="123"/>
        <v>135767.49000000002</v>
      </c>
      <c r="W1980" s="5">
        <v>111666.85</v>
      </c>
      <c r="X1980" t="s">
        <v>1330</v>
      </c>
    </row>
    <row r="1981" spans="1:24" x14ac:dyDescent="0.2">
      <c r="A1981" t="s">
        <v>0</v>
      </c>
      <c r="B1981" t="s">
        <v>1</v>
      </c>
      <c r="C1981" t="s">
        <v>695</v>
      </c>
      <c r="D1981" t="s">
        <v>696</v>
      </c>
      <c r="E1981" t="s">
        <v>697</v>
      </c>
      <c r="F1981" t="s">
        <v>1315</v>
      </c>
      <c r="G1981" t="s">
        <v>1316</v>
      </c>
      <c r="H1981" t="s">
        <v>7</v>
      </c>
      <c r="I1981" t="s">
        <v>8</v>
      </c>
      <c r="J1981" t="s">
        <v>9</v>
      </c>
      <c r="K1981" t="s">
        <v>37</v>
      </c>
      <c r="L1981" t="s">
        <v>11</v>
      </c>
      <c r="M1981" s="5">
        <v>230143.68</v>
      </c>
      <c r="N1981" s="5">
        <v>899.83</v>
      </c>
      <c r="O1981" s="5">
        <f t="shared" si="120"/>
        <v>231043.50999999998</v>
      </c>
      <c r="P1981" s="5">
        <v>-26981.919999999998</v>
      </c>
      <c r="Q1981" s="5">
        <f t="shared" si="121"/>
        <v>204061.58999999997</v>
      </c>
      <c r="R1981" s="5">
        <v>9423.1200000000008</v>
      </c>
      <c r="S1981" s="5">
        <v>128768.43</v>
      </c>
      <c r="T1981" s="5">
        <v>128768.43</v>
      </c>
      <c r="U1981" s="5">
        <f t="shared" si="122"/>
        <v>102275.07999999999</v>
      </c>
      <c r="V1981" s="5">
        <f t="shared" si="123"/>
        <v>102275.07999999999</v>
      </c>
      <c r="W1981" s="5">
        <v>65870.039999999994</v>
      </c>
      <c r="X1981" t="s">
        <v>1331</v>
      </c>
    </row>
    <row r="1982" spans="1:24" x14ac:dyDescent="0.2">
      <c r="A1982" t="s">
        <v>0</v>
      </c>
      <c r="B1982" t="s">
        <v>1</v>
      </c>
      <c r="C1982" t="s">
        <v>695</v>
      </c>
      <c r="D1982" t="s">
        <v>696</v>
      </c>
      <c r="E1982" t="s">
        <v>697</v>
      </c>
      <c r="F1982" t="s">
        <v>1315</v>
      </c>
      <c r="G1982" t="s">
        <v>1316</v>
      </c>
      <c r="H1982" t="s">
        <v>7</v>
      </c>
      <c r="I1982" t="s">
        <v>8</v>
      </c>
      <c r="J1982" t="s">
        <v>9</v>
      </c>
      <c r="K1982" t="s">
        <v>39</v>
      </c>
      <c r="L1982" t="s">
        <v>11</v>
      </c>
      <c r="M1982" s="5">
        <v>30422.080000000002</v>
      </c>
      <c r="N1982" s="5">
        <v>-9989.77</v>
      </c>
      <c r="O1982" s="5">
        <f t="shared" si="120"/>
        <v>20432.310000000001</v>
      </c>
      <c r="P1982" s="5">
        <v>0</v>
      </c>
      <c r="Q1982" s="5">
        <f t="shared" si="121"/>
        <v>20432.310000000001</v>
      </c>
      <c r="R1982" s="5">
        <v>0</v>
      </c>
      <c r="S1982" s="5">
        <v>4876.07</v>
      </c>
      <c r="T1982" s="5">
        <v>4384.78</v>
      </c>
      <c r="U1982" s="5">
        <f t="shared" si="122"/>
        <v>15556.240000000002</v>
      </c>
      <c r="V1982" s="5">
        <f t="shared" si="123"/>
        <v>16047.530000000002</v>
      </c>
      <c r="W1982" s="5">
        <v>15556.24</v>
      </c>
      <c r="X1982" t="s">
        <v>1332</v>
      </c>
    </row>
    <row r="1983" spans="1:24" x14ac:dyDescent="0.2">
      <c r="A1983" t="s">
        <v>0</v>
      </c>
      <c r="B1983" t="s">
        <v>1</v>
      </c>
      <c r="C1983" t="s">
        <v>695</v>
      </c>
      <c r="D1983" t="s">
        <v>696</v>
      </c>
      <c r="E1983" t="s">
        <v>697</v>
      </c>
      <c r="F1983" t="s">
        <v>1315</v>
      </c>
      <c r="G1983" t="s">
        <v>1316</v>
      </c>
      <c r="H1983" t="s">
        <v>7</v>
      </c>
      <c r="I1983" t="s">
        <v>41</v>
      </c>
      <c r="J1983" t="s">
        <v>42</v>
      </c>
      <c r="K1983" t="s">
        <v>54</v>
      </c>
      <c r="L1983" t="s">
        <v>44</v>
      </c>
      <c r="M1983" s="5">
        <v>8000</v>
      </c>
      <c r="N1983" s="5">
        <v>0</v>
      </c>
      <c r="O1983" s="5">
        <f t="shared" si="120"/>
        <v>8000</v>
      </c>
      <c r="P1983" s="5">
        <v>-8000</v>
      </c>
      <c r="Q1983" s="5">
        <f t="shared" si="121"/>
        <v>0</v>
      </c>
      <c r="R1983" s="5">
        <v>0</v>
      </c>
      <c r="S1983" s="5">
        <v>0</v>
      </c>
      <c r="T1983" s="5">
        <v>0</v>
      </c>
      <c r="U1983" s="5">
        <f t="shared" si="122"/>
        <v>8000</v>
      </c>
      <c r="V1983" s="5">
        <f t="shared" si="123"/>
        <v>8000</v>
      </c>
      <c r="W1983" s="5">
        <v>0</v>
      </c>
      <c r="X1983" t="s">
        <v>1333</v>
      </c>
    </row>
    <row r="1984" spans="1:24" x14ac:dyDescent="0.2">
      <c r="A1984" t="s">
        <v>0</v>
      </c>
      <c r="B1984" t="s">
        <v>1</v>
      </c>
      <c r="C1984" t="s">
        <v>695</v>
      </c>
      <c r="D1984" t="s">
        <v>696</v>
      </c>
      <c r="E1984" t="s">
        <v>697</v>
      </c>
      <c r="F1984" t="s">
        <v>1315</v>
      </c>
      <c r="G1984" t="s">
        <v>1316</v>
      </c>
      <c r="H1984" t="s">
        <v>7</v>
      </c>
      <c r="I1984" t="s">
        <v>41</v>
      </c>
      <c r="J1984" t="s">
        <v>42</v>
      </c>
      <c r="K1984" t="s">
        <v>612</v>
      </c>
      <c r="L1984" t="s">
        <v>44</v>
      </c>
      <c r="M1984" s="5">
        <v>9200</v>
      </c>
      <c r="N1984" s="5">
        <v>0</v>
      </c>
      <c r="O1984" s="5">
        <f t="shared" si="120"/>
        <v>9200</v>
      </c>
      <c r="P1984" s="5">
        <v>-9200</v>
      </c>
      <c r="Q1984" s="5">
        <f t="shared" si="121"/>
        <v>0</v>
      </c>
      <c r="R1984" s="5">
        <v>0</v>
      </c>
      <c r="S1984" s="5">
        <v>0</v>
      </c>
      <c r="T1984" s="5">
        <v>0</v>
      </c>
      <c r="U1984" s="5">
        <f t="shared" si="122"/>
        <v>9200</v>
      </c>
      <c r="V1984" s="5">
        <f t="shared" si="123"/>
        <v>9200</v>
      </c>
      <c r="W1984" s="5">
        <v>0</v>
      </c>
      <c r="X1984" t="s">
        <v>1334</v>
      </c>
    </row>
    <row r="1985" spans="1:24" x14ac:dyDescent="0.2">
      <c r="A1985" t="s">
        <v>0</v>
      </c>
      <c r="B1985" t="s">
        <v>1</v>
      </c>
      <c r="C1985" t="s">
        <v>695</v>
      </c>
      <c r="D1985" t="s">
        <v>696</v>
      </c>
      <c r="E1985" t="s">
        <v>697</v>
      </c>
      <c r="F1985" t="s">
        <v>1315</v>
      </c>
      <c r="G1985" t="s">
        <v>1316</v>
      </c>
      <c r="H1985" t="s">
        <v>7</v>
      </c>
      <c r="I1985" t="s">
        <v>41</v>
      </c>
      <c r="J1985" t="s">
        <v>42</v>
      </c>
      <c r="K1985" t="s">
        <v>62</v>
      </c>
      <c r="L1985" t="s">
        <v>44</v>
      </c>
      <c r="M1985" s="5">
        <v>15000</v>
      </c>
      <c r="N1985" s="5">
        <v>0</v>
      </c>
      <c r="O1985" s="5">
        <f t="shared" si="120"/>
        <v>15000</v>
      </c>
      <c r="P1985" s="5">
        <v>-15000</v>
      </c>
      <c r="Q1985" s="5">
        <f t="shared" si="121"/>
        <v>0</v>
      </c>
      <c r="R1985" s="5">
        <v>0</v>
      </c>
      <c r="S1985" s="5">
        <v>0</v>
      </c>
      <c r="T1985" s="5">
        <v>0</v>
      </c>
      <c r="U1985" s="5">
        <f t="shared" si="122"/>
        <v>15000</v>
      </c>
      <c r="V1985" s="5">
        <f t="shared" si="123"/>
        <v>15000</v>
      </c>
      <c r="W1985" s="5">
        <v>0</v>
      </c>
      <c r="X1985" t="s">
        <v>1335</v>
      </c>
    </row>
    <row r="1986" spans="1:24" x14ac:dyDescent="0.2">
      <c r="A1986" t="s">
        <v>0</v>
      </c>
      <c r="B1986" t="s">
        <v>1</v>
      </c>
      <c r="C1986" t="s">
        <v>695</v>
      </c>
      <c r="D1986" t="s">
        <v>696</v>
      </c>
      <c r="E1986" t="s">
        <v>697</v>
      </c>
      <c r="F1986" t="s">
        <v>1315</v>
      </c>
      <c r="G1986" t="s">
        <v>1316</v>
      </c>
      <c r="H1986" t="s">
        <v>7</v>
      </c>
      <c r="I1986" t="s">
        <v>41</v>
      </c>
      <c r="J1986" t="s">
        <v>42</v>
      </c>
      <c r="K1986" t="s">
        <v>88</v>
      </c>
      <c r="L1986" t="s">
        <v>44</v>
      </c>
      <c r="M1986" s="5">
        <v>5000</v>
      </c>
      <c r="N1986" s="5">
        <v>0</v>
      </c>
      <c r="O1986" s="5">
        <f t="shared" si="120"/>
        <v>5000</v>
      </c>
      <c r="P1986" s="5">
        <v>-5000</v>
      </c>
      <c r="Q1986" s="5">
        <f t="shared" si="121"/>
        <v>0</v>
      </c>
      <c r="R1986" s="5">
        <v>0</v>
      </c>
      <c r="S1986" s="5">
        <v>0</v>
      </c>
      <c r="T1986" s="5">
        <v>0</v>
      </c>
      <c r="U1986" s="5">
        <f t="shared" si="122"/>
        <v>5000</v>
      </c>
      <c r="V1986" s="5">
        <f t="shared" si="123"/>
        <v>5000</v>
      </c>
      <c r="W1986" s="5">
        <v>0</v>
      </c>
      <c r="X1986" t="s">
        <v>1336</v>
      </c>
    </row>
    <row r="1987" spans="1:24" x14ac:dyDescent="0.2">
      <c r="A1987" t="s">
        <v>0</v>
      </c>
      <c r="B1987" t="s">
        <v>1</v>
      </c>
      <c r="C1987" t="s">
        <v>695</v>
      </c>
      <c r="D1987" t="s">
        <v>696</v>
      </c>
      <c r="E1987" t="s">
        <v>697</v>
      </c>
      <c r="F1987" t="s">
        <v>1315</v>
      </c>
      <c r="G1987" t="s">
        <v>1316</v>
      </c>
      <c r="H1987" t="s">
        <v>180</v>
      </c>
      <c r="I1987" t="s">
        <v>181</v>
      </c>
      <c r="J1987" t="s">
        <v>97</v>
      </c>
      <c r="K1987" t="s">
        <v>98</v>
      </c>
      <c r="L1987" t="s">
        <v>11</v>
      </c>
      <c r="M1987" s="5">
        <v>17702</v>
      </c>
      <c r="N1987" s="5">
        <v>0</v>
      </c>
      <c r="O1987" s="5">
        <f t="shared" ref="O1987:O2050" si="124">+M1987+N1987</f>
        <v>17702</v>
      </c>
      <c r="P1987" s="5">
        <v>0</v>
      </c>
      <c r="Q1987" s="5">
        <f t="shared" ref="Q1987:Q2050" si="125">+O1987+P1987</f>
        <v>17702</v>
      </c>
      <c r="R1987" s="5">
        <v>14385.64</v>
      </c>
      <c r="S1987" s="5">
        <v>3316.36</v>
      </c>
      <c r="T1987" s="5">
        <v>3316.36</v>
      </c>
      <c r="U1987" s="5">
        <f t="shared" ref="U1987:U2050" si="126">+O1987-S1987</f>
        <v>14385.64</v>
      </c>
      <c r="V1987" s="5">
        <f t="shared" ref="V1987:V2050" si="127">+O1987-T1987</f>
        <v>14385.64</v>
      </c>
      <c r="W1987" s="5">
        <v>0</v>
      </c>
      <c r="X1987" t="s">
        <v>1337</v>
      </c>
    </row>
    <row r="1988" spans="1:24" x14ac:dyDescent="0.2">
      <c r="A1988" t="s">
        <v>0</v>
      </c>
      <c r="B1988" t="s">
        <v>1</v>
      </c>
      <c r="C1988" t="s">
        <v>695</v>
      </c>
      <c r="D1988" t="s">
        <v>696</v>
      </c>
      <c r="E1988" t="s">
        <v>697</v>
      </c>
      <c r="F1988" t="s">
        <v>1315</v>
      </c>
      <c r="G1988" t="s">
        <v>1316</v>
      </c>
      <c r="H1988" t="s">
        <v>180</v>
      </c>
      <c r="I1988" t="s">
        <v>181</v>
      </c>
      <c r="J1988" t="s">
        <v>97</v>
      </c>
      <c r="K1988" t="s">
        <v>100</v>
      </c>
      <c r="L1988" t="s">
        <v>11</v>
      </c>
      <c r="M1988" s="5">
        <v>6898.94</v>
      </c>
      <c r="N1988" s="5">
        <v>0</v>
      </c>
      <c r="O1988" s="5">
        <f t="shared" si="124"/>
        <v>6898.94</v>
      </c>
      <c r="P1988" s="5">
        <v>0</v>
      </c>
      <c r="Q1988" s="5">
        <f t="shared" si="125"/>
        <v>6898.94</v>
      </c>
      <c r="R1988" s="5">
        <v>330.06</v>
      </c>
      <c r="S1988" s="5">
        <v>6469.94</v>
      </c>
      <c r="T1988" s="5">
        <v>6469.94</v>
      </c>
      <c r="U1988" s="5">
        <f t="shared" si="126"/>
        <v>429</v>
      </c>
      <c r="V1988" s="5">
        <f t="shared" si="127"/>
        <v>429</v>
      </c>
      <c r="W1988" s="5">
        <v>98.94</v>
      </c>
      <c r="X1988" t="s">
        <v>1338</v>
      </c>
    </row>
    <row r="1989" spans="1:24" x14ac:dyDescent="0.2">
      <c r="A1989" t="s">
        <v>0</v>
      </c>
      <c r="B1989" t="s">
        <v>1</v>
      </c>
      <c r="C1989" t="s">
        <v>695</v>
      </c>
      <c r="D1989" t="s">
        <v>696</v>
      </c>
      <c r="E1989" t="s">
        <v>697</v>
      </c>
      <c r="F1989" t="s">
        <v>1315</v>
      </c>
      <c r="G1989" t="s">
        <v>1316</v>
      </c>
      <c r="H1989" t="s">
        <v>180</v>
      </c>
      <c r="I1989" t="s">
        <v>181</v>
      </c>
      <c r="J1989" t="s">
        <v>97</v>
      </c>
      <c r="K1989" t="s">
        <v>1339</v>
      </c>
      <c r="L1989" t="s">
        <v>11</v>
      </c>
      <c r="M1989" s="5">
        <v>0</v>
      </c>
      <c r="N1989" s="5">
        <v>2550</v>
      </c>
      <c r="O1989" s="5">
        <f t="shared" si="124"/>
        <v>2550</v>
      </c>
      <c r="P1989" s="5">
        <v>-2073.9499999999998</v>
      </c>
      <c r="Q1989" s="5">
        <f t="shared" si="125"/>
        <v>476.05000000000018</v>
      </c>
      <c r="R1989" s="5">
        <v>0</v>
      </c>
      <c r="S1989" s="5">
        <v>302.83999999999997</v>
      </c>
      <c r="T1989" s="5">
        <v>302.83999999999997</v>
      </c>
      <c r="U1989" s="5">
        <f t="shared" si="126"/>
        <v>2247.16</v>
      </c>
      <c r="V1989" s="5">
        <f t="shared" si="127"/>
        <v>2247.16</v>
      </c>
      <c r="W1989" s="5">
        <v>173.21</v>
      </c>
      <c r="X1989" t="s">
        <v>1340</v>
      </c>
    </row>
    <row r="1990" spans="1:24" x14ac:dyDescent="0.2">
      <c r="A1990" t="s">
        <v>0</v>
      </c>
      <c r="B1990" t="s">
        <v>1</v>
      </c>
      <c r="C1990" t="s">
        <v>695</v>
      </c>
      <c r="D1990" t="s">
        <v>696</v>
      </c>
      <c r="E1990" t="s">
        <v>697</v>
      </c>
      <c r="F1990" t="s">
        <v>1315</v>
      </c>
      <c r="G1990" t="s">
        <v>1316</v>
      </c>
      <c r="H1990" t="s">
        <v>180</v>
      </c>
      <c r="I1990" t="s">
        <v>181</v>
      </c>
      <c r="J1990" t="s">
        <v>97</v>
      </c>
      <c r="K1990" t="s">
        <v>104</v>
      </c>
      <c r="L1990" t="s">
        <v>11</v>
      </c>
      <c r="M1990" s="5">
        <v>212424</v>
      </c>
      <c r="N1990" s="5">
        <v>0</v>
      </c>
      <c r="O1990" s="5">
        <f t="shared" si="124"/>
        <v>212424</v>
      </c>
      <c r="P1990" s="5">
        <v>10770.94</v>
      </c>
      <c r="Q1990" s="5">
        <f t="shared" si="125"/>
        <v>223194.94</v>
      </c>
      <c r="R1990" s="5">
        <v>63850.96</v>
      </c>
      <c r="S1990" s="5">
        <v>148573.04</v>
      </c>
      <c r="T1990" s="5">
        <v>148573.04</v>
      </c>
      <c r="U1990" s="5">
        <f t="shared" si="126"/>
        <v>63850.959999999992</v>
      </c>
      <c r="V1990" s="5">
        <f t="shared" si="127"/>
        <v>63850.959999999992</v>
      </c>
      <c r="W1990" s="5">
        <v>10770.94</v>
      </c>
      <c r="X1990" t="s">
        <v>1341</v>
      </c>
    </row>
    <row r="1991" spans="1:24" x14ac:dyDescent="0.2">
      <c r="A1991" t="s">
        <v>0</v>
      </c>
      <c r="B1991" t="s">
        <v>1</v>
      </c>
      <c r="C1991" t="s">
        <v>695</v>
      </c>
      <c r="D1991" t="s">
        <v>696</v>
      </c>
      <c r="E1991" t="s">
        <v>697</v>
      </c>
      <c r="F1991" t="s">
        <v>1315</v>
      </c>
      <c r="G1991" t="s">
        <v>1316</v>
      </c>
      <c r="H1991" t="s">
        <v>180</v>
      </c>
      <c r="I1991" t="s">
        <v>181</v>
      </c>
      <c r="J1991" t="s">
        <v>97</v>
      </c>
      <c r="K1991" t="s">
        <v>1342</v>
      </c>
      <c r="L1991" t="s">
        <v>11</v>
      </c>
      <c r="M1991" s="5">
        <v>0</v>
      </c>
      <c r="N1991" s="5">
        <v>550</v>
      </c>
      <c r="O1991" s="5">
        <f t="shared" si="124"/>
        <v>550</v>
      </c>
      <c r="P1991" s="5">
        <v>425</v>
      </c>
      <c r="Q1991" s="5">
        <f t="shared" si="125"/>
        <v>975</v>
      </c>
      <c r="R1991" s="5">
        <v>0</v>
      </c>
      <c r="S1991" s="5">
        <v>546</v>
      </c>
      <c r="T1991" s="5">
        <v>546</v>
      </c>
      <c r="U1991" s="5">
        <f t="shared" si="126"/>
        <v>4</v>
      </c>
      <c r="V1991" s="5">
        <f t="shared" si="127"/>
        <v>4</v>
      </c>
      <c r="W1991" s="5">
        <v>429</v>
      </c>
      <c r="X1991" t="s">
        <v>1343</v>
      </c>
    </row>
    <row r="1992" spans="1:24" x14ac:dyDescent="0.2">
      <c r="A1992" t="s">
        <v>0</v>
      </c>
      <c r="B1992" t="s">
        <v>1</v>
      </c>
      <c r="C1992" t="s">
        <v>695</v>
      </c>
      <c r="D1992" t="s">
        <v>696</v>
      </c>
      <c r="E1992" t="s">
        <v>697</v>
      </c>
      <c r="F1992" t="s">
        <v>1315</v>
      </c>
      <c r="G1992" t="s">
        <v>1316</v>
      </c>
      <c r="H1992" t="s">
        <v>180</v>
      </c>
      <c r="I1992" t="s">
        <v>181</v>
      </c>
      <c r="J1992" t="s">
        <v>97</v>
      </c>
      <c r="K1992" t="s">
        <v>106</v>
      </c>
      <c r="L1992" t="s">
        <v>11</v>
      </c>
      <c r="M1992" s="5">
        <v>26871.64</v>
      </c>
      <c r="N1992" s="5">
        <v>0</v>
      </c>
      <c r="O1992" s="5">
        <f t="shared" si="124"/>
        <v>26871.64</v>
      </c>
      <c r="P1992" s="5">
        <v>1467.91</v>
      </c>
      <c r="Q1992" s="5">
        <f t="shared" si="125"/>
        <v>28339.55</v>
      </c>
      <c r="R1992" s="5">
        <v>8016.18</v>
      </c>
      <c r="S1992" s="5">
        <v>18855.46</v>
      </c>
      <c r="T1992" s="5">
        <v>18855.46</v>
      </c>
      <c r="U1992" s="5">
        <f t="shared" si="126"/>
        <v>8016.18</v>
      </c>
      <c r="V1992" s="5">
        <f t="shared" si="127"/>
        <v>8016.18</v>
      </c>
      <c r="W1992" s="5">
        <v>1467.91</v>
      </c>
      <c r="X1992" t="s">
        <v>1344</v>
      </c>
    </row>
    <row r="1993" spans="1:24" x14ac:dyDescent="0.2">
      <c r="A1993" t="s">
        <v>0</v>
      </c>
      <c r="B1993" t="s">
        <v>1</v>
      </c>
      <c r="C1993" t="s">
        <v>695</v>
      </c>
      <c r="D1993" t="s">
        <v>696</v>
      </c>
      <c r="E1993" t="s">
        <v>697</v>
      </c>
      <c r="F1993" t="s">
        <v>1315</v>
      </c>
      <c r="G1993" t="s">
        <v>1316</v>
      </c>
      <c r="H1993" t="s">
        <v>180</v>
      </c>
      <c r="I1993" t="s">
        <v>181</v>
      </c>
      <c r="J1993" t="s">
        <v>97</v>
      </c>
      <c r="K1993" t="s">
        <v>108</v>
      </c>
      <c r="L1993" t="s">
        <v>11</v>
      </c>
      <c r="M1993" s="5">
        <v>17702</v>
      </c>
      <c r="N1993" s="5">
        <v>0</v>
      </c>
      <c r="O1993" s="5">
        <f t="shared" si="124"/>
        <v>17702</v>
      </c>
      <c r="P1993" s="5">
        <v>0</v>
      </c>
      <c r="Q1993" s="5">
        <f t="shared" si="125"/>
        <v>17702</v>
      </c>
      <c r="R1993" s="5">
        <v>11254.03</v>
      </c>
      <c r="S1993" s="5">
        <v>6447.97</v>
      </c>
      <c r="T1993" s="5">
        <v>6447.97</v>
      </c>
      <c r="U1993" s="5">
        <f t="shared" si="126"/>
        <v>11254.029999999999</v>
      </c>
      <c r="V1993" s="5">
        <f t="shared" si="127"/>
        <v>11254.029999999999</v>
      </c>
      <c r="W1993" s="5">
        <v>0</v>
      </c>
      <c r="X1993" t="s">
        <v>1345</v>
      </c>
    </row>
    <row r="1994" spans="1:24" x14ac:dyDescent="0.2">
      <c r="A1994" t="s">
        <v>0</v>
      </c>
      <c r="B1994" t="s">
        <v>1</v>
      </c>
      <c r="C1994" t="s">
        <v>695</v>
      </c>
      <c r="D1994" t="s">
        <v>696</v>
      </c>
      <c r="E1994" t="s">
        <v>697</v>
      </c>
      <c r="F1994" t="s">
        <v>1315</v>
      </c>
      <c r="G1994" t="s">
        <v>1316</v>
      </c>
      <c r="H1994" t="s">
        <v>180</v>
      </c>
      <c r="I1994" t="s">
        <v>1346</v>
      </c>
      <c r="J1994" t="s">
        <v>97</v>
      </c>
      <c r="K1994" t="s">
        <v>98</v>
      </c>
      <c r="L1994" t="s">
        <v>11</v>
      </c>
      <c r="M1994" s="5">
        <v>35372</v>
      </c>
      <c r="N1994" s="5">
        <v>0</v>
      </c>
      <c r="O1994" s="5">
        <f t="shared" si="124"/>
        <v>35372</v>
      </c>
      <c r="P1994" s="5">
        <v>0</v>
      </c>
      <c r="Q1994" s="5">
        <f t="shared" si="125"/>
        <v>35372</v>
      </c>
      <c r="R1994" s="5">
        <v>33217.120000000003</v>
      </c>
      <c r="S1994" s="5">
        <v>2154.88</v>
      </c>
      <c r="T1994" s="5">
        <v>2018.71</v>
      </c>
      <c r="U1994" s="5">
        <f t="shared" si="126"/>
        <v>33217.120000000003</v>
      </c>
      <c r="V1994" s="5">
        <f t="shared" si="127"/>
        <v>33353.29</v>
      </c>
      <c r="W1994" s="5">
        <v>0</v>
      </c>
      <c r="X1994" t="s">
        <v>1337</v>
      </c>
    </row>
    <row r="1995" spans="1:24" x14ac:dyDescent="0.2">
      <c r="A1995" t="s">
        <v>0</v>
      </c>
      <c r="B1995" t="s">
        <v>1</v>
      </c>
      <c r="C1995" t="s">
        <v>695</v>
      </c>
      <c r="D1995" t="s">
        <v>696</v>
      </c>
      <c r="E1995" t="s">
        <v>697</v>
      </c>
      <c r="F1995" t="s">
        <v>1315</v>
      </c>
      <c r="G1995" t="s">
        <v>1316</v>
      </c>
      <c r="H1995" t="s">
        <v>180</v>
      </c>
      <c r="I1995" t="s">
        <v>1346</v>
      </c>
      <c r="J1995" t="s">
        <v>97</v>
      </c>
      <c r="K1995" t="s">
        <v>100</v>
      </c>
      <c r="L1995" t="s">
        <v>11</v>
      </c>
      <c r="M1995" s="5">
        <v>15421.16</v>
      </c>
      <c r="N1995" s="5">
        <v>0</v>
      </c>
      <c r="O1995" s="5">
        <f t="shared" si="124"/>
        <v>15421.16</v>
      </c>
      <c r="P1995" s="5">
        <v>0</v>
      </c>
      <c r="Q1995" s="5">
        <f t="shared" si="125"/>
        <v>15421.16</v>
      </c>
      <c r="R1995" s="5">
        <v>3626.69</v>
      </c>
      <c r="S1995" s="5">
        <v>11573.31</v>
      </c>
      <c r="T1995" s="5">
        <v>11339.98</v>
      </c>
      <c r="U1995" s="5">
        <f t="shared" si="126"/>
        <v>3847.8500000000004</v>
      </c>
      <c r="V1995" s="5">
        <f t="shared" si="127"/>
        <v>4081.1800000000003</v>
      </c>
      <c r="W1995" s="5">
        <v>221.16</v>
      </c>
      <c r="X1995" t="s">
        <v>1338</v>
      </c>
    </row>
    <row r="1996" spans="1:24" x14ac:dyDescent="0.2">
      <c r="A1996" t="s">
        <v>0</v>
      </c>
      <c r="B1996" t="s">
        <v>1</v>
      </c>
      <c r="C1996" t="s">
        <v>695</v>
      </c>
      <c r="D1996" t="s">
        <v>696</v>
      </c>
      <c r="E1996" t="s">
        <v>697</v>
      </c>
      <c r="F1996" t="s">
        <v>1315</v>
      </c>
      <c r="G1996" t="s">
        <v>1316</v>
      </c>
      <c r="H1996" t="s">
        <v>180</v>
      </c>
      <c r="I1996" t="s">
        <v>1346</v>
      </c>
      <c r="J1996" t="s">
        <v>97</v>
      </c>
      <c r="K1996" t="s">
        <v>102</v>
      </c>
      <c r="L1996" t="s">
        <v>11</v>
      </c>
      <c r="M1996" s="5">
        <v>0</v>
      </c>
      <c r="N1996" s="5">
        <v>13358.84</v>
      </c>
      <c r="O1996" s="5">
        <f t="shared" si="124"/>
        <v>13358.84</v>
      </c>
      <c r="P1996" s="5">
        <v>10495.93</v>
      </c>
      <c r="Q1996" s="5">
        <f t="shared" si="125"/>
        <v>23854.77</v>
      </c>
      <c r="R1996" s="5">
        <v>0</v>
      </c>
      <c r="S1996" s="5">
        <v>13358.67</v>
      </c>
      <c r="T1996" s="5">
        <v>13358.67</v>
      </c>
      <c r="U1996" s="5">
        <f t="shared" si="126"/>
        <v>0.17000000000007276</v>
      </c>
      <c r="V1996" s="5">
        <f t="shared" si="127"/>
        <v>0.17000000000007276</v>
      </c>
      <c r="W1996" s="5">
        <v>10496.1</v>
      </c>
      <c r="X1996" t="s">
        <v>1347</v>
      </c>
    </row>
    <row r="1997" spans="1:24" x14ac:dyDescent="0.2">
      <c r="A1997" t="s">
        <v>0</v>
      </c>
      <c r="B1997" t="s">
        <v>1</v>
      </c>
      <c r="C1997" t="s">
        <v>695</v>
      </c>
      <c r="D1997" t="s">
        <v>696</v>
      </c>
      <c r="E1997" t="s">
        <v>697</v>
      </c>
      <c r="F1997" t="s">
        <v>1315</v>
      </c>
      <c r="G1997" t="s">
        <v>1316</v>
      </c>
      <c r="H1997" t="s">
        <v>180</v>
      </c>
      <c r="I1997" t="s">
        <v>1346</v>
      </c>
      <c r="J1997" t="s">
        <v>97</v>
      </c>
      <c r="K1997" t="s">
        <v>1339</v>
      </c>
      <c r="L1997" t="s">
        <v>11</v>
      </c>
      <c r="M1997" s="5">
        <v>0</v>
      </c>
      <c r="N1997" s="5">
        <v>2850</v>
      </c>
      <c r="O1997" s="5">
        <f t="shared" si="124"/>
        <v>2850</v>
      </c>
      <c r="P1997" s="5">
        <v>0</v>
      </c>
      <c r="Q1997" s="5">
        <f t="shared" si="125"/>
        <v>2850</v>
      </c>
      <c r="R1997" s="5">
        <v>0</v>
      </c>
      <c r="S1997" s="5">
        <v>1537.11</v>
      </c>
      <c r="T1997" s="5">
        <v>1537.11</v>
      </c>
      <c r="U1997" s="5">
        <f t="shared" si="126"/>
        <v>1312.89</v>
      </c>
      <c r="V1997" s="5">
        <f t="shared" si="127"/>
        <v>1312.89</v>
      </c>
      <c r="W1997" s="5">
        <v>1312.89</v>
      </c>
      <c r="X1997" t="s">
        <v>1340</v>
      </c>
    </row>
    <row r="1998" spans="1:24" x14ac:dyDescent="0.2">
      <c r="A1998" t="s">
        <v>0</v>
      </c>
      <c r="B1998" t="s">
        <v>1</v>
      </c>
      <c r="C1998" t="s">
        <v>695</v>
      </c>
      <c r="D1998" t="s">
        <v>696</v>
      </c>
      <c r="E1998" t="s">
        <v>697</v>
      </c>
      <c r="F1998" t="s">
        <v>1315</v>
      </c>
      <c r="G1998" t="s">
        <v>1316</v>
      </c>
      <c r="H1998" t="s">
        <v>180</v>
      </c>
      <c r="I1998" t="s">
        <v>1346</v>
      </c>
      <c r="J1998" t="s">
        <v>97</v>
      </c>
      <c r="K1998" t="s">
        <v>104</v>
      </c>
      <c r="L1998" t="s">
        <v>11</v>
      </c>
      <c r="M1998" s="5">
        <v>424464</v>
      </c>
      <c r="N1998" s="5">
        <v>0</v>
      </c>
      <c r="O1998" s="5">
        <f t="shared" si="124"/>
        <v>424464</v>
      </c>
      <c r="P1998" s="5">
        <v>0</v>
      </c>
      <c r="Q1998" s="5">
        <f t="shared" si="125"/>
        <v>424464</v>
      </c>
      <c r="R1998" s="5">
        <v>179548.21</v>
      </c>
      <c r="S1998" s="5">
        <v>244915.79</v>
      </c>
      <c r="T1998" s="5">
        <v>244915.79</v>
      </c>
      <c r="U1998" s="5">
        <f t="shared" si="126"/>
        <v>179548.21</v>
      </c>
      <c r="V1998" s="5">
        <f t="shared" si="127"/>
        <v>179548.21</v>
      </c>
      <c r="W1998" s="5">
        <v>0</v>
      </c>
      <c r="X1998" t="s">
        <v>1341</v>
      </c>
    </row>
    <row r="1999" spans="1:24" x14ac:dyDescent="0.2">
      <c r="A1999" t="s">
        <v>0</v>
      </c>
      <c r="B1999" t="s">
        <v>1</v>
      </c>
      <c r="C1999" t="s">
        <v>695</v>
      </c>
      <c r="D1999" t="s">
        <v>696</v>
      </c>
      <c r="E1999" t="s">
        <v>697</v>
      </c>
      <c r="F1999" t="s">
        <v>1315</v>
      </c>
      <c r="G1999" t="s">
        <v>1316</v>
      </c>
      <c r="H1999" t="s">
        <v>180</v>
      </c>
      <c r="I1999" t="s">
        <v>1346</v>
      </c>
      <c r="J1999" t="s">
        <v>97</v>
      </c>
      <c r="K1999" t="s">
        <v>1348</v>
      </c>
      <c r="L1999" t="s">
        <v>11</v>
      </c>
      <c r="M1999" s="5">
        <v>0</v>
      </c>
      <c r="N1999" s="5">
        <v>3274</v>
      </c>
      <c r="O1999" s="5">
        <f t="shared" si="124"/>
        <v>3274</v>
      </c>
      <c r="P1999" s="5">
        <v>2572.41</v>
      </c>
      <c r="Q1999" s="5">
        <f t="shared" si="125"/>
        <v>5846.41</v>
      </c>
      <c r="R1999" s="5">
        <v>0</v>
      </c>
      <c r="S1999" s="5">
        <v>3273.99</v>
      </c>
      <c r="T1999" s="5">
        <v>3273.99</v>
      </c>
      <c r="U1999" s="5">
        <f t="shared" si="126"/>
        <v>1.0000000000218279E-2</v>
      </c>
      <c r="V1999" s="5">
        <f t="shared" si="127"/>
        <v>1.0000000000218279E-2</v>
      </c>
      <c r="W1999" s="5">
        <v>2572.42</v>
      </c>
      <c r="X1999" t="s">
        <v>1349</v>
      </c>
    </row>
    <row r="2000" spans="1:24" x14ac:dyDescent="0.2">
      <c r="A2000" t="s">
        <v>0</v>
      </c>
      <c r="B2000" t="s">
        <v>1</v>
      </c>
      <c r="C2000" t="s">
        <v>695</v>
      </c>
      <c r="D2000" t="s">
        <v>696</v>
      </c>
      <c r="E2000" t="s">
        <v>697</v>
      </c>
      <c r="F2000" t="s">
        <v>1315</v>
      </c>
      <c r="G2000" t="s">
        <v>1316</v>
      </c>
      <c r="H2000" t="s">
        <v>180</v>
      </c>
      <c r="I2000" t="s">
        <v>1346</v>
      </c>
      <c r="J2000" t="s">
        <v>97</v>
      </c>
      <c r="K2000" t="s">
        <v>106</v>
      </c>
      <c r="L2000" t="s">
        <v>11</v>
      </c>
      <c r="M2000" s="5">
        <v>53694.7</v>
      </c>
      <c r="N2000" s="5">
        <v>0</v>
      </c>
      <c r="O2000" s="5">
        <f t="shared" si="124"/>
        <v>53694.7</v>
      </c>
      <c r="P2000" s="5">
        <v>0</v>
      </c>
      <c r="Q2000" s="5">
        <f t="shared" si="125"/>
        <v>53694.7</v>
      </c>
      <c r="R2000" s="5">
        <v>20609.07</v>
      </c>
      <c r="S2000" s="5">
        <v>33085.629999999997</v>
      </c>
      <c r="T2000" s="5">
        <v>33085.629999999997</v>
      </c>
      <c r="U2000" s="5">
        <f t="shared" si="126"/>
        <v>20609.07</v>
      </c>
      <c r="V2000" s="5">
        <f t="shared" si="127"/>
        <v>20609.07</v>
      </c>
      <c r="W2000" s="5">
        <v>0</v>
      </c>
      <c r="X2000" t="s">
        <v>1344</v>
      </c>
    </row>
    <row r="2001" spans="1:24" x14ac:dyDescent="0.2">
      <c r="A2001" t="s">
        <v>0</v>
      </c>
      <c r="B2001" t="s">
        <v>1</v>
      </c>
      <c r="C2001" t="s">
        <v>695</v>
      </c>
      <c r="D2001" t="s">
        <v>696</v>
      </c>
      <c r="E2001" t="s">
        <v>697</v>
      </c>
      <c r="F2001" t="s">
        <v>1315</v>
      </c>
      <c r="G2001" t="s">
        <v>1316</v>
      </c>
      <c r="H2001" t="s">
        <v>180</v>
      </c>
      <c r="I2001" t="s">
        <v>1346</v>
      </c>
      <c r="J2001" t="s">
        <v>97</v>
      </c>
      <c r="K2001" t="s">
        <v>108</v>
      </c>
      <c r="L2001" t="s">
        <v>11</v>
      </c>
      <c r="M2001" s="5">
        <v>35372</v>
      </c>
      <c r="N2001" s="5">
        <v>0</v>
      </c>
      <c r="O2001" s="5">
        <f t="shared" si="124"/>
        <v>35372</v>
      </c>
      <c r="P2001" s="5">
        <v>0</v>
      </c>
      <c r="Q2001" s="5">
        <f t="shared" si="125"/>
        <v>35372</v>
      </c>
      <c r="R2001" s="5">
        <v>23215.48</v>
      </c>
      <c r="S2001" s="5">
        <v>12156.52</v>
      </c>
      <c r="T2001" s="5">
        <v>12156.52</v>
      </c>
      <c r="U2001" s="5">
        <f t="shared" si="126"/>
        <v>23215.48</v>
      </c>
      <c r="V2001" s="5">
        <f t="shared" si="127"/>
        <v>23215.48</v>
      </c>
      <c r="W2001" s="5">
        <v>0</v>
      </c>
      <c r="X2001" t="s">
        <v>1345</v>
      </c>
    </row>
    <row r="2002" spans="1:24" x14ac:dyDescent="0.2">
      <c r="A2002" t="s">
        <v>0</v>
      </c>
      <c r="B2002" t="s">
        <v>1</v>
      </c>
      <c r="C2002" t="s">
        <v>695</v>
      </c>
      <c r="D2002" t="s">
        <v>696</v>
      </c>
      <c r="E2002" t="s">
        <v>697</v>
      </c>
      <c r="F2002" t="s">
        <v>1315</v>
      </c>
      <c r="G2002" t="s">
        <v>1316</v>
      </c>
      <c r="H2002" t="s">
        <v>180</v>
      </c>
      <c r="I2002" t="s">
        <v>181</v>
      </c>
      <c r="J2002" t="s">
        <v>121</v>
      </c>
      <c r="K2002" t="s">
        <v>137</v>
      </c>
      <c r="L2002" t="s">
        <v>44</v>
      </c>
      <c r="M2002" s="5">
        <v>2492000</v>
      </c>
      <c r="N2002" s="5">
        <v>-632150</v>
      </c>
      <c r="O2002" s="5">
        <f t="shared" si="124"/>
        <v>1859850</v>
      </c>
      <c r="P2002" s="5">
        <v>81400</v>
      </c>
      <c r="Q2002" s="5">
        <f t="shared" si="125"/>
        <v>1941250</v>
      </c>
      <c r="R2002" s="5">
        <v>0</v>
      </c>
      <c r="S2002" s="5">
        <v>1263250</v>
      </c>
      <c r="T2002" s="5">
        <v>1263250</v>
      </c>
      <c r="U2002" s="5">
        <f t="shared" si="126"/>
        <v>596600</v>
      </c>
      <c r="V2002" s="5">
        <f t="shared" si="127"/>
        <v>596600</v>
      </c>
      <c r="W2002" s="5">
        <v>678000</v>
      </c>
      <c r="X2002" t="s">
        <v>702</v>
      </c>
    </row>
    <row r="2003" spans="1:24" x14ac:dyDescent="0.2">
      <c r="A2003" t="s">
        <v>0</v>
      </c>
      <c r="B2003" t="s">
        <v>1</v>
      </c>
      <c r="C2003" t="s">
        <v>695</v>
      </c>
      <c r="D2003" t="s">
        <v>696</v>
      </c>
      <c r="E2003" t="s">
        <v>697</v>
      </c>
      <c r="F2003" t="s">
        <v>1315</v>
      </c>
      <c r="G2003" t="s">
        <v>1316</v>
      </c>
      <c r="H2003" t="s">
        <v>180</v>
      </c>
      <c r="I2003" t="s">
        <v>181</v>
      </c>
      <c r="J2003" t="s">
        <v>121</v>
      </c>
      <c r="K2003" t="s">
        <v>141</v>
      </c>
      <c r="L2003" t="s">
        <v>44</v>
      </c>
      <c r="M2003" s="5">
        <v>1068000</v>
      </c>
      <c r="N2003" s="5">
        <v>-1056000</v>
      </c>
      <c r="O2003" s="5">
        <f t="shared" si="124"/>
        <v>12000</v>
      </c>
      <c r="P2003" s="5">
        <v>0</v>
      </c>
      <c r="Q2003" s="5">
        <f t="shared" si="125"/>
        <v>12000</v>
      </c>
      <c r="R2003" s="5">
        <v>0</v>
      </c>
      <c r="S2003" s="5">
        <v>0</v>
      </c>
      <c r="T2003" s="5">
        <v>0</v>
      </c>
      <c r="U2003" s="5">
        <f t="shared" si="126"/>
        <v>12000</v>
      </c>
      <c r="V2003" s="5">
        <f t="shared" si="127"/>
        <v>12000</v>
      </c>
      <c r="W2003" s="5">
        <v>12000</v>
      </c>
      <c r="X2003" t="s">
        <v>1350</v>
      </c>
    </row>
    <row r="2004" spans="1:24" x14ac:dyDescent="0.2">
      <c r="A2004" t="s">
        <v>0</v>
      </c>
      <c r="B2004" t="s">
        <v>1</v>
      </c>
      <c r="C2004" t="s">
        <v>695</v>
      </c>
      <c r="D2004" t="s">
        <v>696</v>
      </c>
      <c r="E2004" t="s">
        <v>697</v>
      </c>
      <c r="F2004" t="s">
        <v>1315</v>
      </c>
      <c r="G2004" t="s">
        <v>1316</v>
      </c>
      <c r="H2004" t="s">
        <v>180</v>
      </c>
      <c r="I2004" t="s">
        <v>1351</v>
      </c>
      <c r="J2004" t="s">
        <v>121</v>
      </c>
      <c r="K2004" t="s">
        <v>149</v>
      </c>
      <c r="L2004" t="s">
        <v>44</v>
      </c>
      <c r="M2004" s="5">
        <v>28000</v>
      </c>
      <c r="N2004" s="5">
        <v>-28000</v>
      </c>
      <c r="O2004" s="5">
        <f t="shared" si="124"/>
        <v>0</v>
      </c>
      <c r="P2004" s="5">
        <v>0</v>
      </c>
      <c r="Q2004" s="5">
        <f t="shared" si="125"/>
        <v>0</v>
      </c>
      <c r="R2004" s="5">
        <v>0</v>
      </c>
      <c r="S2004" s="5">
        <v>0</v>
      </c>
      <c r="T2004" s="5">
        <v>0</v>
      </c>
      <c r="U2004" s="5">
        <f t="shared" si="126"/>
        <v>0</v>
      </c>
      <c r="V2004" s="5">
        <f t="shared" si="127"/>
        <v>0</v>
      </c>
      <c r="W2004" s="5">
        <v>0</v>
      </c>
      <c r="X2004" t="s">
        <v>701</v>
      </c>
    </row>
    <row r="2005" spans="1:24" x14ac:dyDescent="0.2">
      <c r="A2005" t="s">
        <v>0</v>
      </c>
      <c r="B2005" t="s">
        <v>1</v>
      </c>
      <c r="C2005" t="s">
        <v>695</v>
      </c>
      <c r="D2005" t="s">
        <v>696</v>
      </c>
      <c r="E2005" t="s">
        <v>697</v>
      </c>
      <c r="F2005" t="s">
        <v>1315</v>
      </c>
      <c r="G2005" t="s">
        <v>1316</v>
      </c>
      <c r="H2005" t="s">
        <v>180</v>
      </c>
      <c r="I2005" t="s">
        <v>1351</v>
      </c>
      <c r="J2005" t="s">
        <v>121</v>
      </c>
      <c r="K2005" t="s">
        <v>137</v>
      </c>
      <c r="L2005" t="s">
        <v>44</v>
      </c>
      <c r="M2005" s="5">
        <v>292500</v>
      </c>
      <c r="N2005" s="5">
        <v>-228000</v>
      </c>
      <c r="O2005" s="5">
        <f t="shared" si="124"/>
        <v>64500</v>
      </c>
      <c r="P2005" s="5">
        <v>-49500</v>
      </c>
      <c r="Q2005" s="5">
        <f t="shared" si="125"/>
        <v>15000</v>
      </c>
      <c r="R2005" s="5">
        <v>0</v>
      </c>
      <c r="S2005" s="5">
        <v>0</v>
      </c>
      <c r="T2005" s="5">
        <v>0</v>
      </c>
      <c r="U2005" s="5">
        <f t="shared" si="126"/>
        <v>64500</v>
      </c>
      <c r="V2005" s="5">
        <f t="shared" si="127"/>
        <v>64500</v>
      </c>
      <c r="W2005" s="5">
        <v>15000</v>
      </c>
      <c r="X2005" t="s">
        <v>702</v>
      </c>
    </row>
    <row r="2006" spans="1:24" x14ac:dyDescent="0.2">
      <c r="A2006" t="s">
        <v>0</v>
      </c>
      <c r="B2006" t="s">
        <v>1</v>
      </c>
      <c r="C2006" t="s">
        <v>695</v>
      </c>
      <c r="D2006" t="s">
        <v>696</v>
      </c>
      <c r="E2006" t="s">
        <v>697</v>
      </c>
      <c r="F2006" t="s">
        <v>1315</v>
      </c>
      <c r="G2006" t="s">
        <v>1316</v>
      </c>
      <c r="H2006" t="s">
        <v>180</v>
      </c>
      <c r="I2006" t="s">
        <v>1351</v>
      </c>
      <c r="J2006" t="s">
        <v>121</v>
      </c>
      <c r="K2006" t="s">
        <v>465</v>
      </c>
      <c r="L2006" t="s">
        <v>44</v>
      </c>
      <c r="M2006" s="5">
        <v>7000</v>
      </c>
      <c r="N2006" s="5">
        <v>-7000</v>
      </c>
      <c r="O2006" s="5">
        <f t="shared" si="124"/>
        <v>0</v>
      </c>
      <c r="P2006" s="5">
        <v>0</v>
      </c>
      <c r="Q2006" s="5">
        <f t="shared" si="125"/>
        <v>0</v>
      </c>
      <c r="R2006" s="5">
        <v>0</v>
      </c>
      <c r="S2006" s="5">
        <v>0</v>
      </c>
      <c r="T2006" s="5">
        <v>0</v>
      </c>
      <c r="U2006" s="5">
        <f t="shared" si="126"/>
        <v>0</v>
      </c>
      <c r="V2006" s="5">
        <f t="shared" si="127"/>
        <v>0</v>
      </c>
      <c r="W2006" s="5">
        <v>0</v>
      </c>
      <c r="X2006" t="s">
        <v>1352</v>
      </c>
    </row>
    <row r="2007" spans="1:24" x14ac:dyDescent="0.2">
      <c r="A2007" t="s">
        <v>0</v>
      </c>
      <c r="B2007" t="s">
        <v>1</v>
      </c>
      <c r="C2007" t="s">
        <v>695</v>
      </c>
      <c r="D2007" t="s">
        <v>696</v>
      </c>
      <c r="E2007" t="s">
        <v>697</v>
      </c>
      <c r="F2007" t="s">
        <v>1315</v>
      </c>
      <c r="G2007" t="s">
        <v>1316</v>
      </c>
      <c r="H2007" t="s">
        <v>180</v>
      </c>
      <c r="I2007" t="s">
        <v>1351</v>
      </c>
      <c r="J2007" t="s">
        <v>121</v>
      </c>
      <c r="K2007" t="s">
        <v>151</v>
      </c>
      <c r="L2007" t="s">
        <v>44</v>
      </c>
      <c r="M2007" s="5">
        <v>1000</v>
      </c>
      <c r="N2007" s="5">
        <v>-1000</v>
      </c>
      <c r="O2007" s="5">
        <f t="shared" si="124"/>
        <v>0</v>
      </c>
      <c r="P2007" s="5">
        <v>0</v>
      </c>
      <c r="Q2007" s="5">
        <f t="shared" si="125"/>
        <v>0</v>
      </c>
      <c r="R2007" s="5">
        <v>0</v>
      </c>
      <c r="S2007" s="5">
        <v>0</v>
      </c>
      <c r="T2007" s="5">
        <v>0</v>
      </c>
      <c r="U2007" s="5">
        <f t="shared" si="126"/>
        <v>0</v>
      </c>
      <c r="V2007" s="5">
        <f t="shared" si="127"/>
        <v>0</v>
      </c>
      <c r="W2007" s="5">
        <v>0</v>
      </c>
      <c r="X2007" t="s">
        <v>1353</v>
      </c>
    </row>
    <row r="2008" spans="1:24" x14ac:dyDescent="0.2">
      <c r="A2008" t="s">
        <v>0</v>
      </c>
      <c r="B2008" t="s">
        <v>1</v>
      </c>
      <c r="C2008" t="s">
        <v>695</v>
      </c>
      <c r="D2008" t="s">
        <v>696</v>
      </c>
      <c r="E2008" t="s">
        <v>697</v>
      </c>
      <c r="F2008" t="s">
        <v>1315</v>
      </c>
      <c r="G2008" t="s">
        <v>1316</v>
      </c>
      <c r="H2008" t="s">
        <v>180</v>
      </c>
      <c r="I2008" t="s">
        <v>1351</v>
      </c>
      <c r="J2008" t="s">
        <v>121</v>
      </c>
      <c r="K2008" t="s">
        <v>161</v>
      </c>
      <c r="L2008" t="s">
        <v>44</v>
      </c>
      <c r="M2008" s="5">
        <v>20000</v>
      </c>
      <c r="N2008" s="5">
        <v>0</v>
      </c>
      <c r="O2008" s="5">
        <f t="shared" si="124"/>
        <v>20000</v>
      </c>
      <c r="P2008" s="5">
        <v>-20000</v>
      </c>
      <c r="Q2008" s="5">
        <f t="shared" si="125"/>
        <v>0</v>
      </c>
      <c r="R2008" s="5">
        <v>0</v>
      </c>
      <c r="S2008" s="5">
        <v>0</v>
      </c>
      <c r="T2008" s="5">
        <v>0</v>
      </c>
      <c r="U2008" s="5">
        <f t="shared" si="126"/>
        <v>20000</v>
      </c>
      <c r="V2008" s="5">
        <f t="shared" si="127"/>
        <v>20000</v>
      </c>
      <c r="W2008" s="5">
        <v>0</v>
      </c>
      <c r="X2008" t="s">
        <v>706</v>
      </c>
    </row>
    <row r="2009" spans="1:24" x14ac:dyDescent="0.2">
      <c r="A2009" t="s">
        <v>0</v>
      </c>
      <c r="B2009" t="s">
        <v>1</v>
      </c>
      <c r="C2009" t="s">
        <v>695</v>
      </c>
      <c r="D2009" t="s">
        <v>696</v>
      </c>
      <c r="E2009" t="s">
        <v>697</v>
      </c>
      <c r="F2009" t="s">
        <v>1315</v>
      </c>
      <c r="G2009" t="s">
        <v>1316</v>
      </c>
      <c r="H2009" t="s">
        <v>180</v>
      </c>
      <c r="I2009" t="s">
        <v>1351</v>
      </c>
      <c r="J2009" t="s">
        <v>121</v>
      </c>
      <c r="K2009" t="s">
        <v>707</v>
      </c>
      <c r="L2009" t="s">
        <v>44</v>
      </c>
      <c r="M2009" s="5">
        <v>15000</v>
      </c>
      <c r="N2009" s="5">
        <v>0</v>
      </c>
      <c r="O2009" s="5">
        <f t="shared" si="124"/>
        <v>15000</v>
      </c>
      <c r="P2009" s="5">
        <v>-15000</v>
      </c>
      <c r="Q2009" s="5">
        <f t="shared" si="125"/>
        <v>0</v>
      </c>
      <c r="R2009" s="5">
        <v>0</v>
      </c>
      <c r="S2009" s="5">
        <v>0</v>
      </c>
      <c r="T2009" s="5">
        <v>0</v>
      </c>
      <c r="U2009" s="5">
        <f t="shared" si="126"/>
        <v>15000</v>
      </c>
      <c r="V2009" s="5">
        <f t="shared" si="127"/>
        <v>15000</v>
      </c>
      <c r="W2009" s="5">
        <v>0</v>
      </c>
      <c r="X2009" t="s">
        <v>708</v>
      </c>
    </row>
    <row r="2010" spans="1:24" x14ac:dyDescent="0.2">
      <c r="A2010" t="s">
        <v>0</v>
      </c>
      <c r="B2010" t="s">
        <v>1</v>
      </c>
      <c r="C2010" t="s">
        <v>695</v>
      </c>
      <c r="D2010" t="s">
        <v>696</v>
      </c>
      <c r="E2010" t="s">
        <v>697</v>
      </c>
      <c r="F2010" t="s">
        <v>1315</v>
      </c>
      <c r="G2010" t="s">
        <v>1316</v>
      </c>
      <c r="H2010" t="s">
        <v>180</v>
      </c>
      <c r="I2010" t="s">
        <v>1351</v>
      </c>
      <c r="J2010" t="s">
        <v>121</v>
      </c>
      <c r="K2010" t="s">
        <v>128</v>
      </c>
      <c r="L2010" t="s">
        <v>44</v>
      </c>
      <c r="M2010" s="5">
        <v>65000</v>
      </c>
      <c r="N2010" s="5">
        <v>-10000</v>
      </c>
      <c r="O2010" s="5">
        <f t="shared" si="124"/>
        <v>55000</v>
      </c>
      <c r="P2010" s="5">
        <v>-5000</v>
      </c>
      <c r="Q2010" s="5">
        <f t="shared" si="125"/>
        <v>50000</v>
      </c>
      <c r="R2010" s="5">
        <v>0</v>
      </c>
      <c r="S2010" s="5">
        <v>0</v>
      </c>
      <c r="T2010" s="5">
        <v>0</v>
      </c>
      <c r="U2010" s="5">
        <f t="shared" si="126"/>
        <v>55000</v>
      </c>
      <c r="V2010" s="5">
        <f t="shared" si="127"/>
        <v>55000</v>
      </c>
      <c r="W2010" s="5">
        <v>50000</v>
      </c>
      <c r="X2010" t="s">
        <v>1354</v>
      </c>
    </row>
    <row r="2011" spans="1:24" x14ac:dyDescent="0.2">
      <c r="A2011" t="s">
        <v>0</v>
      </c>
      <c r="B2011" t="s">
        <v>1</v>
      </c>
      <c r="C2011" t="s">
        <v>695</v>
      </c>
      <c r="D2011" t="s">
        <v>696</v>
      </c>
      <c r="E2011" t="s">
        <v>697</v>
      </c>
      <c r="F2011" t="s">
        <v>1315</v>
      </c>
      <c r="G2011" t="s">
        <v>1316</v>
      </c>
      <c r="H2011" t="s">
        <v>180</v>
      </c>
      <c r="I2011" t="s">
        <v>1351</v>
      </c>
      <c r="J2011" t="s">
        <v>121</v>
      </c>
      <c r="K2011" t="s">
        <v>145</v>
      </c>
      <c r="L2011" t="s">
        <v>44</v>
      </c>
      <c r="M2011" s="5">
        <v>95000</v>
      </c>
      <c r="N2011" s="5">
        <v>-95000</v>
      </c>
      <c r="O2011" s="5">
        <f t="shared" si="124"/>
        <v>0</v>
      </c>
      <c r="P2011" s="5">
        <v>0</v>
      </c>
      <c r="Q2011" s="5">
        <f t="shared" si="125"/>
        <v>0</v>
      </c>
      <c r="R2011" s="5">
        <v>0</v>
      </c>
      <c r="S2011" s="5">
        <v>0</v>
      </c>
      <c r="T2011" s="5">
        <v>0</v>
      </c>
      <c r="U2011" s="5">
        <f t="shared" si="126"/>
        <v>0</v>
      </c>
      <c r="V2011" s="5">
        <f t="shared" si="127"/>
        <v>0</v>
      </c>
      <c r="W2011" s="5">
        <v>0</v>
      </c>
      <c r="X2011" t="s">
        <v>703</v>
      </c>
    </row>
    <row r="2012" spans="1:24" x14ac:dyDescent="0.2">
      <c r="A2012" t="s">
        <v>0</v>
      </c>
      <c r="B2012" t="s">
        <v>1</v>
      </c>
      <c r="C2012" t="s">
        <v>695</v>
      </c>
      <c r="D2012" t="s">
        <v>696</v>
      </c>
      <c r="E2012" t="s">
        <v>697</v>
      </c>
      <c r="F2012" t="s">
        <v>1315</v>
      </c>
      <c r="G2012" t="s">
        <v>1316</v>
      </c>
      <c r="H2012" t="s">
        <v>180</v>
      </c>
      <c r="I2012" t="s">
        <v>1351</v>
      </c>
      <c r="J2012" t="s">
        <v>121</v>
      </c>
      <c r="K2012" t="s">
        <v>155</v>
      </c>
      <c r="L2012" t="s">
        <v>44</v>
      </c>
      <c r="M2012" s="5">
        <v>1500</v>
      </c>
      <c r="N2012" s="5">
        <v>-1000</v>
      </c>
      <c r="O2012" s="5">
        <f t="shared" si="124"/>
        <v>500</v>
      </c>
      <c r="P2012" s="5">
        <v>-500</v>
      </c>
      <c r="Q2012" s="5">
        <f t="shared" si="125"/>
        <v>0</v>
      </c>
      <c r="R2012" s="5">
        <v>0</v>
      </c>
      <c r="S2012" s="5">
        <v>0</v>
      </c>
      <c r="T2012" s="5">
        <v>0</v>
      </c>
      <c r="U2012" s="5">
        <f t="shared" si="126"/>
        <v>500</v>
      </c>
      <c r="V2012" s="5">
        <f t="shared" si="127"/>
        <v>500</v>
      </c>
      <c r="W2012" s="5">
        <v>0</v>
      </c>
      <c r="X2012" t="s">
        <v>718</v>
      </c>
    </row>
    <row r="2013" spans="1:24" x14ac:dyDescent="0.2">
      <c r="A2013" t="s">
        <v>0</v>
      </c>
      <c r="B2013" t="s">
        <v>1</v>
      </c>
      <c r="C2013" t="s">
        <v>695</v>
      </c>
      <c r="D2013" t="s">
        <v>696</v>
      </c>
      <c r="E2013" t="s">
        <v>697</v>
      </c>
      <c r="F2013" t="s">
        <v>1315</v>
      </c>
      <c r="G2013" t="s">
        <v>1316</v>
      </c>
      <c r="H2013" t="s">
        <v>180</v>
      </c>
      <c r="I2013" t="s">
        <v>1346</v>
      </c>
      <c r="J2013" t="s">
        <v>121</v>
      </c>
      <c r="K2013" t="s">
        <v>149</v>
      </c>
      <c r="L2013" t="s">
        <v>44</v>
      </c>
      <c r="M2013" s="5">
        <v>7000</v>
      </c>
      <c r="N2013" s="5">
        <v>0</v>
      </c>
      <c r="O2013" s="5">
        <f t="shared" si="124"/>
        <v>7000</v>
      </c>
      <c r="P2013" s="5">
        <v>-7000</v>
      </c>
      <c r="Q2013" s="5">
        <f t="shared" si="125"/>
        <v>0</v>
      </c>
      <c r="R2013" s="5">
        <v>0</v>
      </c>
      <c r="S2013" s="5">
        <v>0</v>
      </c>
      <c r="T2013" s="5">
        <v>0</v>
      </c>
      <c r="U2013" s="5">
        <f t="shared" si="126"/>
        <v>7000</v>
      </c>
      <c r="V2013" s="5">
        <f t="shared" si="127"/>
        <v>7000</v>
      </c>
      <c r="W2013" s="5">
        <v>0</v>
      </c>
      <c r="X2013" t="s">
        <v>701</v>
      </c>
    </row>
    <row r="2014" spans="1:24" x14ac:dyDescent="0.2">
      <c r="A2014" t="s">
        <v>0</v>
      </c>
      <c r="B2014" t="s">
        <v>1</v>
      </c>
      <c r="C2014" t="s">
        <v>695</v>
      </c>
      <c r="D2014" t="s">
        <v>696</v>
      </c>
      <c r="E2014" t="s">
        <v>697</v>
      </c>
      <c r="F2014" t="s">
        <v>1315</v>
      </c>
      <c r="G2014" t="s">
        <v>1316</v>
      </c>
      <c r="H2014" t="s">
        <v>180</v>
      </c>
      <c r="I2014" t="s">
        <v>1346</v>
      </c>
      <c r="J2014" t="s">
        <v>121</v>
      </c>
      <c r="K2014" t="s">
        <v>137</v>
      </c>
      <c r="L2014" t="s">
        <v>44</v>
      </c>
      <c r="M2014" s="5">
        <v>211700</v>
      </c>
      <c r="N2014" s="5">
        <v>-111440</v>
      </c>
      <c r="O2014" s="5">
        <f t="shared" si="124"/>
        <v>100260</v>
      </c>
      <c r="P2014" s="5">
        <v>-100260</v>
      </c>
      <c r="Q2014" s="5">
        <f t="shared" si="125"/>
        <v>0</v>
      </c>
      <c r="R2014" s="5">
        <v>0</v>
      </c>
      <c r="S2014" s="5">
        <v>0</v>
      </c>
      <c r="T2014" s="5">
        <v>0</v>
      </c>
      <c r="U2014" s="5">
        <f t="shared" si="126"/>
        <v>100260</v>
      </c>
      <c r="V2014" s="5">
        <f t="shared" si="127"/>
        <v>100260</v>
      </c>
      <c r="W2014" s="5">
        <v>0</v>
      </c>
      <c r="X2014" t="s">
        <v>702</v>
      </c>
    </row>
    <row r="2015" spans="1:24" x14ac:dyDescent="0.2">
      <c r="A2015" t="s">
        <v>0</v>
      </c>
      <c r="B2015" t="s">
        <v>1</v>
      </c>
      <c r="C2015" t="s">
        <v>695</v>
      </c>
      <c r="D2015" t="s">
        <v>696</v>
      </c>
      <c r="E2015" t="s">
        <v>697</v>
      </c>
      <c r="F2015" t="s">
        <v>1315</v>
      </c>
      <c r="G2015" t="s">
        <v>1316</v>
      </c>
      <c r="H2015" t="s">
        <v>180</v>
      </c>
      <c r="I2015" t="s">
        <v>1346</v>
      </c>
      <c r="J2015" t="s">
        <v>121</v>
      </c>
      <c r="K2015" t="s">
        <v>465</v>
      </c>
      <c r="L2015" t="s">
        <v>44</v>
      </c>
      <c r="M2015" s="5">
        <v>7500</v>
      </c>
      <c r="N2015" s="5">
        <v>0</v>
      </c>
      <c r="O2015" s="5">
        <f t="shared" si="124"/>
        <v>7500</v>
      </c>
      <c r="P2015" s="5">
        <v>-7500</v>
      </c>
      <c r="Q2015" s="5">
        <f t="shared" si="125"/>
        <v>0</v>
      </c>
      <c r="R2015" s="5">
        <v>0</v>
      </c>
      <c r="S2015" s="5">
        <v>0</v>
      </c>
      <c r="T2015" s="5">
        <v>0</v>
      </c>
      <c r="U2015" s="5">
        <f t="shared" si="126"/>
        <v>7500</v>
      </c>
      <c r="V2015" s="5">
        <f t="shared" si="127"/>
        <v>7500</v>
      </c>
      <c r="W2015" s="5">
        <v>0</v>
      </c>
      <c r="X2015" t="s">
        <v>1352</v>
      </c>
    </row>
    <row r="2016" spans="1:24" x14ac:dyDescent="0.2">
      <c r="A2016" t="s">
        <v>0</v>
      </c>
      <c r="B2016" t="s">
        <v>1</v>
      </c>
      <c r="C2016" t="s">
        <v>695</v>
      </c>
      <c r="D2016" t="s">
        <v>696</v>
      </c>
      <c r="E2016" t="s">
        <v>697</v>
      </c>
      <c r="F2016" t="s">
        <v>1315</v>
      </c>
      <c r="G2016" t="s">
        <v>1316</v>
      </c>
      <c r="H2016" t="s">
        <v>180</v>
      </c>
      <c r="I2016" t="s">
        <v>1346</v>
      </c>
      <c r="J2016" t="s">
        <v>121</v>
      </c>
      <c r="K2016" t="s">
        <v>214</v>
      </c>
      <c r="L2016" t="s">
        <v>44</v>
      </c>
      <c r="M2016" s="5">
        <v>51570.400000000001</v>
      </c>
      <c r="N2016" s="5">
        <v>0</v>
      </c>
      <c r="O2016" s="5">
        <f t="shared" si="124"/>
        <v>51570.400000000001</v>
      </c>
      <c r="P2016" s="5">
        <v>-29000</v>
      </c>
      <c r="Q2016" s="5">
        <f t="shared" si="125"/>
        <v>22570.400000000001</v>
      </c>
      <c r="R2016" s="5">
        <v>0</v>
      </c>
      <c r="S2016" s="5">
        <v>16570.400000000001</v>
      </c>
      <c r="T2016" s="5">
        <v>8858.08</v>
      </c>
      <c r="U2016" s="5">
        <f t="shared" si="126"/>
        <v>35000</v>
      </c>
      <c r="V2016" s="5">
        <f t="shared" si="127"/>
        <v>42712.32</v>
      </c>
      <c r="W2016" s="5">
        <v>6000</v>
      </c>
      <c r="X2016" t="s">
        <v>1355</v>
      </c>
    </row>
    <row r="2017" spans="1:24" x14ac:dyDescent="0.2">
      <c r="A2017" t="s">
        <v>0</v>
      </c>
      <c r="B2017" t="s">
        <v>1</v>
      </c>
      <c r="C2017" t="s">
        <v>695</v>
      </c>
      <c r="D2017" t="s">
        <v>696</v>
      </c>
      <c r="E2017" t="s">
        <v>697</v>
      </c>
      <c r="F2017" t="s">
        <v>1315</v>
      </c>
      <c r="G2017" t="s">
        <v>1316</v>
      </c>
      <c r="H2017" t="s">
        <v>180</v>
      </c>
      <c r="I2017" t="s">
        <v>1346</v>
      </c>
      <c r="J2017" t="s">
        <v>121</v>
      </c>
      <c r="K2017" t="s">
        <v>161</v>
      </c>
      <c r="L2017" t="s">
        <v>44</v>
      </c>
      <c r="M2017" s="5">
        <v>184154.4</v>
      </c>
      <c r="N2017" s="5">
        <v>0</v>
      </c>
      <c r="O2017" s="5">
        <f t="shared" si="124"/>
        <v>184154.4</v>
      </c>
      <c r="P2017" s="5">
        <v>-87500</v>
      </c>
      <c r="Q2017" s="5">
        <f t="shared" si="125"/>
        <v>96654.399999999994</v>
      </c>
      <c r="R2017" s="5">
        <v>0</v>
      </c>
      <c r="S2017" s="5">
        <v>8421.2800000000007</v>
      </c>
      <c r="T2017" s="5">
        <v>3973.76</v>
      </c>
      <c r="U2017" s="5">
        <f t="shared" si="126"/>
        <v>175733.12</v>
      </c>
      <c r="V2017" s="5">
        <f t="shared" si="127"/>
        <v>180180.63999999998</v>
      </c>
      <c r="W2017" s="5">
        <v>88233.12</v>
      </c>
      <c r="X2017" t="s">
        <v>706</v>
      </c>
    </row>
    <row r="2018" spans="1:24" x14ac:dyDescent="0.2">
      <c r="A2018" t="s">
        <v>0</v>
      </c>
      <c r="B2018" t="s">
        <v>1</v>
      </c>
      <c r="C2018" t="s">
        <v>695</v>
      </c>
      <c r="D2018" t="s">
        <v>696</v>
      </c>
      <c r="E2018" t="s">
        <v>697</v>
      </c>
      <c r="F2018" t="s">
        <v>1315</v>
      </c>
      <c r="G2018" t="s">
        <v>1316</v>
      </c>
      <c r="H2018" t="s">
        <v>180</v>
      </c>
      <c r="I2018" t="s">
        <v>1346</v>
      </c>
      <c r="J2018" t="s">
        <v>121</v>
      </c>
      <c r="K2018" t="s">
        <v>163</v>
      </c>
      <c r="L2018" t="s">
        <v>44</v>
      </c>
      <c r="M2018" s="5">
        <v>12804.62</v>
      </c>
      <c r="N2018" s="5">
        <v>0</v>
      </c>
      <c r="O2018" s="5">
        <f t="shared" si="124"/>
        <v>12804.62</v>
      </c>
      <c r="P2018" s="5">
        <v>-12804.62</v>
      </c>
      <c r="Q2018" s="5">
        <f t="shared" si="125"/>
        <v>0</v>
      </c>
      <c r="R2018" s="5">
        <v>0</v>
      </c>
      <c r="S2018" s="5">
        <v>0</v>
      </c>
      <c r="T2018" s="5">
        <v>0</v>
      </c>
      <c r="U2018" s="5">
        <f t="shared" si="126"/>
        <v>12804.62</v>
      </c>
      <c r="V2018" s="5">
        <f t="shared" si="127"/>
        <v>12804.62</v>
      </c>
      <c r="W2018" s="5">
        <v>0</v>
      </c>
      <c r="X2018" t="s">
        <v>1356</v>
      </c>
    </row>
    <row r="2019" spans="1:24" x14ac:dyDescent="0.2">
      <c r="A2019" t="s">
        <v>0</v>
      </c>
      <c r="B2019" t="s">
        <v>1</v>
      </c>
      <c r="C2019" t="s">
        <v>695</v>
      </c>
      <c r="D2019" t="s">
        <v>696</v>
      </c>
      <c r="E2019" t="s">
        <v>697</v>
      </c>
      <c r="F2019" t="s">
        <v>1315</v>
      </c>
      <c r="G2019" t="s">
        <v>1316</v>
      </c>
      <c r="H2019" t="s">
        <v>180</v>
      </c>
      <c r="I2019" t="s">
        <v>1346</v>
      </c>
      <c r="J2019" t="s">
        <v>121</v>
      </c>
      <c r="K2019" t="s">
        <v>122</v>
      </c>
      <c r="L2019" t="s">
        <v>44</v>
      </c>
      <c r="M2019" s="5">
        <v>48352.3</v>
      </c>
      <c r="N2019" s="5">
        <v>0</v>
      </c>
      <c r="O2019" s="5">
        <f t="shared" si="124"/>
        <v>48352.3</v>
      </c>
      <c r="P2019" s="5">
        <v>-29800</v>
      </c>
      <c r="Q2019" s="5">
        <f t="shared" si="125"/>
        <v>18552.300000000003</v>
      </c>
      <c r="R2019" s="5">
        <v>0</v>
      </c>
      <c r="S2019" s="5">
        <v>18552.3</v>
      </c>
      <c r="T2019" s="5">
        <v>7155.68</v>
      </c>
      <c r="U2019" s="5">
        <f t="shared" si="126"/>
        <v>29800.000000000004</v>
      </c>
      <c r="V2019" s="5">
        <f t="shared" si="127"/>
        <v>41196.620000000003</v>
      </c>
      <c r="W2019" s="5">
        <v>0</v>
      </c>
      <c r="X2019" t="s">
        <v>1357</v>
      </c>
    </row>
    <row r="2020" spans="1:24" x14ac:dyDescent="0.2">
      <c r="A2020" t="s">
        <v>0</v>
      </c>
      <c r="B2020" t="s">
        <v>1</v>
      </c>
      <c r="C2020" t="s">
        <v>695</v>
      </c>
      <c r="D2020" t="s">
        <v>696</v>
      </c>
      <c r="E2020" t="s">
        <v>697</v>
      </c>
      <c r="F2020" t="s">
        <v>1315</v>
      </c>
      <c r="G2020" t="s">
        <v>1316</v>
      </c>
      <c r="H2020" t="s">
        <v>180</v>
      </c>
      <c r="I2020" t="s">
        <v>1346</v>
      </c>
      <c r="J2020" t="s">
        <v>121</v>
      </c>
      <c r="K2020" t="s">
        <v>173</v>
      </c>
      <c r="L2020" t="s">
        <v>44</v>
      </c>
      <c r="M2020" s="5">
        <v>20913.28</v>
      </c>
      <c r="N2020" s="5">
        <v>0</v>
      </c>
      <c r="O2020" s="5">
        <f t="shared" si="124"/>
        <v>20913.28</v>
      </c>
      <c r="P2020" s="5">
        <v>-15913.28</v>
      </c>
      <c r="Q2020" s="5">
        <f t="shared" si="125"/>
        <v>4999.9999999999982</v>
      </c>
      <c r="R2020" s="5">
        <v>0</v>
      </c>
      <c r="S2020" s="5">
        <v>0</v>
      </c>
      <c r="T2020" s="5">
        <v>0</v>
      </c>
      <c r="U2020" s="5">
        <f t="shared" si="126"/>
        <v>20913.28</v>
      </c>
      <c r="V2020" s="5">
        <f t="shared" si="127"/>
        <v>20913.28</v>
      </c>
      <c r="W2020" s="5">
        <v>5000</v>
      </c>
      <c r="X2020" t="s">
        <v>1358</v>
      </c>
    </row>
    <row r="2021" spans="1:24" x14ac:dyDescent="0.2">
      <c r="A2021" t="s">
        <v>0</v>
      </c>
      <c r="B2021" t="s">
        <v>1</v>
      </c>
      <c r="C2021" t="s">
        <v>695</v>
      </c>
      <c r="D2021" t="s">
        <v>696</v>
      </c>
      <c r="E2021" t="s">
        <v>697</v>
      </c>
      <c r="F2021" t="s">
        <v>1315</v>
      </c>
      <c r="G2021" t="s">
        <v>1316</v>
      </c>
      <c r="H2021" t="s">
        <v>180</v>
      </c>
      <c r="I2021" t="s">
        <v>1346</v>
      </c>
      <c r="J2021" t="s">
        <v>121</v>
      </c>
      <c r="K2021" t="s">
        <v>128</v>
      </c>
      <c r="L2021" t="s">
        <v>44</v>
      </c>
      <c r="M2021" s="5">
        <v>2240</v>
      </c>
      <c r="N2021" s="5">
        <v>-2240</v>
      </c>
      <c r="O2021" s="5">
        <f t="shared" si="124"/>
        <v>0</v>
      </c>
      <c r="P2021" s="5">
        <v>0</v>
      </c>
      <c r="Q2021" s="5">
        <f t="shared" si="125"/>
        <v>0</v>
      </c>
      <c r="R2021" s="5">
        <v>0</v>
      </c>
      <c r="S2021" s="5">
        <v>0</v>
      </c>
      <c r="T2021" s="5">
        <v>0</v>
      </c>
      <c r="U2021" s="5">
        <f t="shared" si="126"/>
        <v>0</v>
      </c>
      <c r="V2021" s="5">
        <f t="shared" si="127"/>
        <v>0</v>
      </c>
      <c r="W2021" s="5">
        <v>0</v>
      </c>
      <c r="X2021" t="s">
        <v>1354</v>
      </c>
    </row>
    <row r="2022" spans="1:24" x14ac:dyDescent="0.2">
      <c r="A2022" t="s">
        <v>0</v>
      </c>
      <c r="B2022" t="s">
        <v>1</v>
      </c>
      <c r="C2022" t="s">
        <v>695</v>
      </c>
      <c r="D2022" t="s">
        <v>696</v>
      </c>
      <c r="E2022" t="s">
        <v>697</v>
      </c>
      <c r="F2022" t="s">
        <v>1315</v>
      </c>
      <c r="G2022" t="s">
        <v>1316</v>
      </c>
      <c r="H2022" t="s">
        <v>180</v>
      </c>
      <c r="I2022" t="s">
        <v>1346</v>
      </c>
      <c r="J2022" t="s">
        <v>121</v>
      </c>
      <c r="K2022" t="s">
        <v>145</v>
      </c>
      <c r="L2022" t="s">
        <v>44</v>
      </c>
      <c r="M2022" s="5">
        <v>95870</v>
      </c>
      <c r="N2022" s="5">
        <v>-61870</v>
      </c>
      <c r="O2022" s="5">
        <f t="shared" si="124"/>
        <v>34000</v>
      </c>
      <c r="P2022" s="5">
        <v>-34000</v>
      </c>
      <c r="Q2022" s="5">
        <f t="shared" si="125"/>
        <v>0</v>
      </c>
      <c r="R2022" s="5">
        <v>0</v>
      </c>
      <c r="S2022" s="5">
        <v>0</v>
      </c>
      <c r="T2022" s="5">
        <v>0</v>
      </c>
      <c r="U2022" s="5">
        <f t="shared" si="126"/>
        <v>34000</v>
      </c>
      <c r="V2022" s="5">
        <f t="shared" si="127"/>
        <v>34000</v>
      </c>
      <c r="W2022" s="5">
        <v>0</v>
      </c>
      <c r="X2022" t="s">
        <v>703</v>
      </c>
    </row>
    <row r="2023" spans="1:24" x14ac:dyDescent="0.2">
      <c r="A2023" t="s">
        <v>0</v>
      </c>
      <c r="B2023" t="s">
        <v>1</v>
      </c>
      <c r="C2023" t="s">
        <v>695</v>
      </c>
      <c r="D2023" t="s">
        <v>696</v>
      </c>
      <c r="E2023" t="s">
        <v>697</v>
      </c>
      <c r="F2023" t="s">
        <v>1315</v>
      </c>
      <c r="G2023" t="s">
        <v>1316</v>
      </c>
      <c r="H2023" t="s">
        <v>180</v>
      </c>
      <c r="I2023" t="s">
        <v>1346</v>
      </c>
      <c r="J2023" t="s">
        <v>121</v>
      </c>
      <c r="K2023" t="s">
        <v>359</v>
      </c>
      <c r="L2023" t="s">
        <v>44</v>
      </c>
      <c r="M2023" s="5">
        <v>2500</v>
      </c>
      <c r="N2023" s="5">
        <v>0</v>
      </c>
      <c r="O2023" s="5">
        <f t="shared" si="124"/>
        <v>2500</v>
      </c>
      <c r="P2023" s="5">
        <v>0</v>
      </c>
      <c r="Q2023" s="5">
        <f t="shared" si="125"/>
        <v>2500</v>
      </c>
      <c r="R2023" s="5">
        <v>0</v>
      </c>
      <c r="S2023" s="5">
        <v>0</v>
      </c>
      <c r="T2023" s="5">
        <v>0</v>
      </c>
      <c r="U2023" s="5">
        <f t="shared" si="126"/>
        <v>2500</v>
      </c>
      <c r="V2023" s="5">
        <f t="shared" si="127"/>
        <v>2500</v>
      </c>
      <c r="W2023" s="5">
        <v>2500</v>
      </c>
      <c r="X2023" t="s">
        <v>1359</v>
      </c>
    </row>
    <row r="2024" spans="1:24" x14ac:dyDescent="0.2">
      <c r="A2024" t="s">
        <v>0</v>
      </c>
      <c r="B2024" t="s">
        <v>1</v>
      </c>
      <c r="C2024" t="s">
        <v>695</v>
      </c>
      <c r="D2024" t="s">
        <v>696</v>
      </c>
      <c r="E2024" t="s">
        <v>697</v>
      </c>
      <c r="F2024" t="s">
        <v>1315</v>
      </c>
      <c r="G2024" t="s">
        <v>1316</v>
      </c>
      <c r="H2024" t="s">
        <v>180</v>
      </c>
      <c r="I2024" t="s">
        <v>1346</v>
      </c>
      <c r="J2024" t="s">
        <v>121</v>
      </c>
      <c r="K2024" t="s">
        <v>175</v>
      </c>
      <c r="L2024" t="s">
        <v>44</v>
      </c>
      <c r="M2024" s="5">
        <v>5340</v>
      </c>
      <c r="N2024" s="5">
        <v>0</v>
      </c>
      <c r="O2024" s="5">
        <f t="shared" si="124"/>
        <v>5340</v>
      </c>
      <c r="P2024" s="5">
        <v>-5340</v>
      </c>
      <c r="Q2024" s="5">
        <f t="shared" si="125"/>
        <v>0</v>
      </c>
      <c r="R2024" s="5">
        <v>0</v>
      </c>
      <c r="S2024" s="5">
        <v>0</v>
      </c>
      <c r="T2024" s="5">
        <v>0</v>
      </c>
      <c r="U2024" s="5">
        <f t="shared" si="126"/>
        <v>5340</v>
      </c>
      <c r="V2024" s="5">
        <f t="shared" si="127"/>
        <v>5340</v>
      </c>
      <c r="W2024" s="5">
        <v>0</v>
      </c>
      <c r="X2024" t="s">
        <v>1360</v>
      </c>
    </row>
    <row r="2025" spans="1:24" x14ac:dyDescent="0.2">
      <c r="A2025" t="s">
        <v>0</v>
      </c>
      <c r="B2025" t="s">
        <v>1</v>
      </c>
      <c r="C2025" t="s">
        <v>695</v>
      </c>
      <c r="D2025" t="s">
        <v>696</v>
      </c>
      <c r="E2025" t="s">
        <v>697</v>
      </c>
      <c r="F2025" t="s">
        <v>1315</v>
      </c>
      <c r="G2025" t="s">
        <v>1316</v>
      </c>
      <c r="H2025" t="s">
        <v>180</v>
      </c>
      <c r="I2025" t="s">
        <v>1346</v>
      </c>
      <c r="J2025" t="s">
        <v>121</v>
      </c>
      <c r="K2025" t="s">
        <v>155</v>
      </c>
      <c r="L2025" t="s">
        <v>44</v>
      </c>
      <c r="M2025" s="5">
        <v>7000</v>
      </c>
      <c r="N2025" s="5">
        <v>0</v>
      </c>
      <c r="O2025" s="5">
        <f t="shared" si="124"/>
        <v>7000</v>
      </c>
      <c r="P2025" s="5">
        <v>-7000</v>
      </c>
      <c r="Q2025" s="5">
        <f t="shared" si="125"/>
        <v>0</v>
      </c>
      <c r="R2025" s="5">
        <v>0</v>
      </c>
      <c r="S2025" s="5">
        <v>0</v>
      </c>
      <c r="T2025" s="5">
        <v>0</v>
      </c>
      <c r="U2025" s="5">
        <f t="shared" si="126"/>
        <v>7000</v>
      </c>
      <c r="V2025" s="5">
        <f t="shared" si="127"/>
        <v>7000</v>
      </c>
      <c r="W2025" s="5">
        <v>0</v>
      </c>
      <c r="X2025" t="s">
        <v>718</v>
      </c>
    </row>
    <row r="2026" spans="1:24" x14ac:dyDescent="0.2">
      <c r="A2026" t="s">
        <v>0</v>
      </c>
      <c r="B2026" t="s">
        <v>1</v>
      </c>
      <c r="C2026" t="s">
        <v>695</v>
      </c>
      <c r="D2026" t="s">
        <v>696</v>
      </c>
      <c r="E2026" t="s">
        <v>697</v>
      </c>
      <c r="F2026" t="s">
        <v>1315</v>
      </c>
      <c r="G2026" t="s">
        <v>1316</v>
      </c>
      <c r="H2026" t="s">
        <v>180</v>
      </c>
      <c r="I2026" t="s">
        <v>1346</v>
      </c>
      <c r="J2026" t="s">
        <v>121</v>
      </c>
      <c r="K2026" t="s">
        <v>722</v>
      </c>
      <c r="L2026" t="s">
        <v>44</v>
      </c>
      <c r="M2026" s="5">
        <v>2000</v>
      </c>
      <c r="N2026" s="5">
        <v>0</v>
      </c>
      <c r="O2026" s="5">
        <f t="shared" si="124"/>
        <v>2000</v>
      </c>
      <c r="P2026" s="5">
        <v>-2000</v>
      </c>
      <c r="Q2026" s="5">
        <f t="shared" si="125"/>
        <v>0</v>
      </c>
      <c r="R2026" s="5">
        <v>0</v>
      </c>
      <c r="S2026" s="5">
        <v>0</v>
      </c>
      <c r="T2026" s="5">
        <v>0</v>
      </c>
      <c r="U2026" s="5">
        <f t="shared" si="126"/>
        <v>2000</v>
      </c>
      <c r="V2026" s="5">
        <f t="shared" si="127"/>
        <v>2000</v>
      </c>
      <c r="W2026" s="5">
        <v>0</v>
      </c>
      <c r="X2026" t="s">
        <v>723</v>
      </c>
    </row>
    <row r="2027" spans="1:24" x14ac:dyDescent="0.2">
      <c r="A2027" t="s">
        <v>0</v>
      </c>
      <c r="B2027" t="s">
        <v>1</v>
      </c>
      <c r="C2027" t="s">
        <v>695</v>
      </c>
      <c r="D2027" t="s">
        <v>696</v>
      </c>
      <c r="E2027" t="s">
        <v>697</v>
      </c>
      <c r="F2027" t="s">
        <v>1315</v>
      </c>
      <c r="G2027" t="s">
        <v>1316</v>
      </c>
      <c r="H2027" t="s">
        <v>180</v>
      </c>
      <c r="I2027" t="s">
        <v>1346</v>
      </c>
      <c r="J2027" t="s">
        <v>121</v>
      </c>
      <c r="K2027" t="s">
        <v>1361</v>
      </c>
      <c r="L2027" t="s">
        <v>44</v>
      </c>
      <c r="M2027" s="5">
        <v>6160</v>
      </c>
      <c r="N2027" s="5">
        <v>0</v>
      </c>
      <c r="O2027" s="5">
        <f t="shared" si="124"/>
        <v>6160</v>
      </c>
      <c r="P2027" s="5">
        <v>0</v>
      </c>
      <c r="Q2027" s="5">
        <f t="shared" si="125"/>
        <v>6160</v>
      </c>
      <c r="R2027" s="5">
        <v>0</v>
      </c>
      <c r="S2027" s="5">
        <v>0</v>
      </c>
      <c r="T2027" s="5">
        <v>0</v>
      </c>
      <c r="U2027" s="5">
        <f t="shared" si="126"/>
        <v>6160</v>
      </c>
      <c r="V2027" s="5">
        <f t="shared" si="127"/>
        <v>6160</v>
      </c>
      <c r="W2027" s="5">
        <v>6160</v>
      </c>
      <c r="X2027" t="s">
        <v>1362</v>
      </c>
    </row>
    <row r="2028" spans="1:24" x14ac:dyDescent="0.2">
      <c r="A2028" t="s">
        <v>0</v>
      </c>
      <c r="B2028" t="s">
        <v>1</v>
      </c>
      <c r="C2028" t="s">
        <v>695</v>
      </c>
      <c r="D2028" t="s">
        <v>696</v>
      </c>
      <c r="E2028" t="s">
        <v>697</v>
      </c>
      <c r="F2028" t="s">
        <v>1315</v>
      </c>
      <c r="G2028" t="s">
        <v>1316</v>
      </c>
      <c r="H2028" t="s">
        <v>180</v>
      </c>
      <c r="I2028" t="s">
        <v>1363</v>
      </c>
      <c r="J2028" t="s">
        <v>121</v>
      </c>
      <c r="K2028" t="s">
        <v>126</v>
      </c>
      <c r="L2028" t="s">
        <v>44</v>
      </c>
      <c r="M2028" s="5">
        <v>50000</v>
      </c>
      <c r="N2028" s="5">
        <v>-50000</v>
      </c>
      <c r="O2028" s="5">
        <f t="shared" si="124"/>
        <v>0</v>
      </c>
      <c r="P2028" s="5">
        <v>0</v>
      </c>
      <c r="Q2028" s="5">
        <f t="shared" si="125"/>
        <v>0</v>
      </c>
      <c r="R2028" s="5">
        <v>0</v>
      </c>
      <c r="S2028" s="5">
        <v>0</v>
      </c>
      <c r="T2028" s="5">
        <v>0</v>
      </c>
      <c r="U2028" s="5">
        <f t="shared" si="126"/>
        <v>0</v>
      </c>
      <c r="V2028" s="5">
        <f t="shared" si="127"/>
        <v>0</v>
      </c>
      <c r="W2028" s="5">
        <v>0</v>
      </c>
      <c r="X2028" t="s">
        <v>716</v>
      </c>
    </row>
    <row r="2029" spans="1:24" x14ac:dyDescent="0.2">
      <c r="A2029" t="s">
        <v>0</v>
      </c>
      <c r="B2029" t="s">
        <v>1</v>
      </c>
      <c r="C2029" t="s">
        <v>695</v>
      </c>
      <c r="D2029" t="s">
        <v>696</v>
      </c>
      <c r="E2029" t="s">
        <v>697</v>
      </c>
      <c r="F2029" t="s">
        <v>1315</v>
      </c>
      <c r="G2029" t="s">
        <v>1316</v>
      </c>
      <c r="H2029" t="s">
        <v>180</v>
      </c>
      <c r="I2029" t="s">
        <v>1363</v>
      </c>
      <c r="J2029" t="s">
        <v>121</v>
      </c>
      <c r="K2029" t="s">
        <v>128</v>
      </c>
      <c r="L2029" t="s">
        <v>44</v>
      </c>
      <c r="M2029" s="5">
        <v>50000</v>
      </c>
      <c r="N2029" s="5">
        <v>-50000</v>
      </c>
      <c r="O2029" s="5">
        <f t="shared" si="124"/>
        <v>0</v>
      </c>
      <c r="P2029" s="5">
        <v>0</v>
      </c>
      <c r="Q2029" s="5">
        <f t="shared" si="125"/>
        <v>0</v>
      </c>
      <c r="R2029" s="5">
        <v>0</v>
      </c>
      <c r="S2029" s="5">
        <v>0</v>
      </c>
      <c r="T2029" s="5">
        <v>0</v>
      </c>
      <c r="U2029" s="5">
        <f t="shared" si="126"/>
        <v>0</v>
      </c>
      <c r="V2029" s="5">
        <f t="shared" si="127"/>
        <v>0</v>
      </c>
      <c r="W2029" s="5">
        <v>0</v>
      </c>
      <c r="X2029" t="s">
        <v>1354</v>
      </c>
    </row>
    <row r="2030" spans="1:24" x14ac:dyDescent="0.2">
      <c r="A2030" t="s">
        <v>0</v>
      </c>
      <c r="B2030" t="s">
        <v>1</v>
      </c>
      <c r="C2030" t="s">
        <v>695</v>
      </c>
      <c r="D2030" t="s">
        <v>696</v>
      </c>
      <c r="E2030" t="s">
        <v>697</v>
      </c>
      <c r="F2030" t="s">
        <v>1315</v>
      </c>
      <c r="G2030" t="s">
        <v>1316</v>
      </c>
      <c r="H2030" t="s">
        <v>180</v>
      </c>
      <c r="I2030" t="s">
        <v>183</v>
      </c>
      <c r="J2030" t="s">
        <v>121</v>
      </c>
      <c r="K2030" t="s">
        <v>149</v>
      </c>
      <c r="L2030" t="s">
        <v>44</v>
      </c>
      <c r="M2030" s="5">
        <v>33700</v>
      </c>
      <c r="N2030" s="5">
        <v>-17700</v>
      </c>
      <c r="O2030" s="5">
        <f t="shared" si="124"/>
        <v>16000</v>
      </c>
      <c r="P2030" s="5">
        <v>-16000</v>
      </c>
      <c r="Q2030" s="5">
        <f t="shared" si="125"/>
        <v>0</v>
      </c>
      <c r="R2030" s="5">
        <v>0</v>
      </c>
      <c r="S2030" s="5">
        <v>0</v>
      </c>
      <c r="T2030" s="5">
        <v>0</v>
      </c>
      <c r="U2030" s="5">
        <f t="shared" si="126"/>
        <v>16000</v>
      </c>
      <c r="V2030" s="5">
        <f t="shared" si="127"/>
        <v>16000</v>
      </c>
      <c r="W2030" s="5">
        <v>0</v>
      </c>
      <c r="X2030" t="s">
        <v>701</v>
      </c>
    </row>
    <row r="2031" spans="1:24" x14ac:dyDescent="0.2">
      <c r="A2031" t="s">
        <v>0</v>
      </c>
      <c r="B2031" t="s">
        <v>1</v>
      </c>
      <c r="C2031" t="s">
        <v>695</v>
      </c>
      <c r="D2031" t="s">
        <v>696</v>
      </c>
      <c r="E2031" t="s">
        <v>697</v>
      </c>
      <c r="F2031" t="s">
        <v>1315</v>
      </c>
      <c r="G2031" t="s">
        <v>1316</v>
      </c>
      <c r="H2031" t="s">
        <v>180</v>
      </c>
      <c r="I2031" t="s">
        <v>183</v>
      </c>
      <c r="J2031" t="s">
        <v>121</v>
      </c>
      <c r="K2031" t="s">
        <v>137</v>
      </c>
      <c r="L2031" t="s">
        <v>44</v>
      </c>
      <c r="M2031" s="5">
        <v>505200</v>
      </c>
      <c r="N2031" s="5">
        <v>-365000</v>
      </c>
      <c r="O2031" s="5">
        <f t="shared" si="124"/>
        <v>140200</v>
      </c>
      <c r="P2031" s="5">
        <v>-140200</v>
      </c>
      <c r="Q2031" s="5">
        <f t="shared" si="125"/>
        <v>0</v>
      </c>
      <c r="R2031" s="5">
        <v>0</v>
      </c>
      <c r="S2031" s="5">
        <v>0</v>
      </c>
      <c r="T2031" s="5">
        <v>0</v>
      </c>
      <c r="U2031" s="5">
        <f t="shared" si="126"/>
        <v>140200</v>
      </c>
      <c r="V2031" s="5">
        <f t="shared" si="127"/>
        <v>140200</v>
      </c>
      <c r="W2031" s="5">
        <v>0</v>
      </c>
      <c r="X2031" t="s">
        <v>702</v>
      </c>
    </row>
    <row r="2032" spans="1:24" x14ac:dyDescent="0.2">
      <c r="A2032" t="s">
        <v>0</v>
      </c>
      <c r="B2032" t="s">
        <v>1</v>
      </c>
      <c r="C2032" t="s">
        <v>695</v>
      </c>
      <c r="D2032" t="s">
        <v>696</v>
      </c>
      <c r="E2032" t="s">
        <v>697</v>
      </c>
      <c r="F2032" t="s">
        <v>1315</v>
      </c>
      <c r="G2032" t="s">
        <v>1316</v>
      </c>
      <c r="H2032" t="s">
        <v>180</v>
      </c>
      <c r="I2032" t="s">
        <v>183</v>
      </c>
      <c r="J2032" t="s">
        <v>121</v>
      </c>
      <c r="K2032" t="s">
        <v>161</v>
      </c>
      <c r="L2032" t="s">
        <v>44</v>
      </c>
      <c r="M2032" s="5">
        <v>60000</v>
      </c>
      <c r="N2032" s="5">
        <v>-7000</v>
      </c>
      <c r="O2032" s="5">
        <f t="shared" si="124"/>
        <v>53000</v>
      </c>
      <c r="P2032" s="5">
        <v>-48000</v>
      </c>
      <c r="Q2032" s="5">
        <f t="shared" si="125"/>
        <v>5000</v>
      </c>
      <c r="R2032" s="5">
        <v>0</v>
      </c>
      <c r="S2032" s="5">
        <v>0</v>
      </c>
      <c r="T2032" s="5">
        <v>0</v>
      </c>
      <c r="U2032" s="5">
        <f t="shared" si="126"/>
        <v>53000</v>
      </c>
      <c r="V2032" s="5">
        <f t="shared" si="127"/>
        <v>53000</v>
      </c>
      <c r="W2032" s="5">
        <v>5000</v>
      </c>
      <c r="X2032" t="s">
        <v>706</v>
      </c>
    </row>
    <row r="2033" spans="1:24" x14ac:dyDescent="0.2">
      <c r="A2033" t="s">
        <v>0</v>
      </c>
      <c r="B2033" t="s">
        <v>1</v>
      </c>
      <c r="C2033" t="s">
        <v>695</v>
      </c>
      <c r="D2033" t="s">
        <v>696</v>
      </c>
      <c r="E2033" t="s">
        <v>697</v>
      </c>
      <c r="F2033" t="s">
        <v>1315</v>
      </c>
      <c r="G2033" t="s">
        <v>1316</v>
      </c>
      <c r="H2033" t="s">
        <v>180</v>
      </c>
      <c r="I2033" t="s">
        <v>183</v>
      </c>
      <c r="J2033" t="s">
        <v>121</v>
      </c>
      <c r="K2033" t="s">
        <v>122</v>
      </c>
      <c r="L2033" t="s">
        <v>44</v>
      </c>
      <c r="M2033" s="5">
        <v>8000</v>
      </c>
      <c r="N2033" s="5">
        <v>0</v>
      </c>
      <c r="O2033" s="5">
        <f t="shared" si="124"/>
        <v>8000</v>
      </c>
      <c r="P2033" s="5">
        <v>-7000</v>
      </c>
      <c r="Q2033" s="5">
        <f t="shared" si="125"/>
        <v>1000</v>
      </c>
      <c r="R2033" s="5">
        <v>0</v>
      </c>
      <c r="S2033" s="5">
        <v>0</v>
      </c>
      <c r="T2033" s="5">
        <v>0</v>
      </c>
      <c r="U2033" s="5">
        <f t="shared" si="126"/>
        <v>8000</v>
      </c>
      <c r="V2033" s="5">
        <f t="shared" si="127"/>
        <v>8000</v>
      </c>
      <c r="W2033" s="5">
        <v>1000</v>
      </c>
      <c r="X2033" t="s">
        <v>1357</v>
      </c>
    </row>
    <row r="2034" spans="1:24" x14ac:dyDescent="0.2">
      <c r="A2034" t="s">
        <v>0</v>
      </c>
      <c r="B2034" t="s">
        <v>1</v>
      </c>
      <c r="C2034" t="s">
        <v>695</v>
      </c>
      <c r="D2034" t="s">
        <v>696</v>
      </c>
      <c r="E2034" t="s">
        <v>697</v>
      </c>
      <c r="F2034" t="s">
        <v>1315</v>
      </c>
      <c r="G2034" t="s">
        <v>1316</v>
      </c>
      <c r="H2034" t="s">
        <v>180</v>
      </c>
      <c r="I2034" t="s">
        <v>183</v>
      </c>
      <c r="J2034" t="s">
        <v>121</v>
      </c>
      <c r="K2034" t="s">
        <v>141</v>
      </c>
      <c r="L2034" t="s">
        <v>44</v>
      </c>
      <c r="M2034" s="5">
        <v>113000</v>
      </c>
      <c r="N2034" s="5">
        <v>-89000</v>
      </c>
      <c r="O2034" s="5">
        <f t="shared" si="124"/>
        <v>24000</v>
      </c>
      <c r="P2034" s="5">
        <v>-24000</v>
      </c>
      <c r="Q2034" s="5">
        <f t="shared" si="125"/>
        <v>0</v>
      </c>
      <c r="R2034" s="5">
        <v>0</v>
      </c>
      <c r="S2034" s="5">
        <v>0</v>
      </c>
      <c r="T2034" s="5">
        <v>0</v>
      </c>
      <c r="U2034" s="5">
        <f t="shared" si="126"/>
        <v>24000</v>
      </c>
      <c r="V2034" s="5">
        <f t="shared" si="127"/>
        <v>24000</v>
      </c>
      <c r="W2034" s="5">
        <v>0</v>
      </c>
      <c r="X2034" t="s">
        <v>1350</v>
      </c>
    </row>
    <row r="2035" spans="1:24" x14ac:dyDescent="0.2">
      <c r="A2035" t="s">
        <v>0</v>
      </c>
      <c r="B2035" t="s">
        <v>1</v>
      </c>
      <c r="C2035" t="s">
        <v>695</v>
      </c>
      <c r="D2035" t="s">
        <v>696</v>
      </c>
      <c r="E2035" t="s">
        <v>697</v>
      </c>
      <c r="F2035" t="s">
        <v>1315</v>
      </c>
      <c r="G2035" t="s">
        <v>1316</v>
      </c>
      <c r="H2035" t="s">
        <v>180</v>
      </c>
      <c r="I2035" t="s">
        <v>183</v>
      </c>
      <c r="J2035" t="s">
        <v>121</v>
      </c>
      <c r="K2035" t="s">
        <v>128</v>
      </c>
      <c r="L2035" t="s">
        <v>44</v>
      </c>
      <c r="M2035" s="5">
        <v>24000</v>
      </c>
      <c r="N2035" s="5">
        <v>-14000</v>
      </c>
      <c r="O2035" s="5">
        <f t="shared" si="124"/>
        <v>10000</v>
      </c>
      <c r="P2035" s="5">
        <v>-10000</v>
      </c>
      <c r="Q2035" s="5">
        <f t="shared" si="125"/>
        <v>0</v>
      </c>
      <c r="R2035" s="5">
        <v>0</v>
      </c>
      <c r="S2035" s="5">
        <v>0</v>
      </c>
      <c r="T2035" s="5">
        <v>0</v>
      </c>
      <c r="U2035" s="5">
        <f t="shared" si="126"/>
        <v>10000</v>
      </c>
      <c r="V2035" s="5">
        <f t="shared" si="127"/>
        <v>10000</v>
      </c>
      <c r="W2035" s="5">
        <v>0</v>
      </c>
      <c r="X2035" t="s">
        <v>1354</v>
      </c>
    </row>
    <row r="2036" spans="1:24" x14ac:dyDescent="0.2">
      <c r="A2036" t="s">
        <v>0</v>
      </c>
      <c r="B2036" t="s">
        <v>1</v>
      </c>
      <c r="C2036" t="s">
        <v>695</v>
      </c>
      <c r="D2036" t="s">
        <v>696</v>
      </c>
      <c r="E2036" t="s">
        <v>697</v>
      </c>
      <c r="F2036" t="s">
        <v>1315</v>
      </c>
      <c r="G2036" t="s">
        <v>1316</v>
      </c>
      <c r="H2036" t="s">
        <v>180</v>
      </c>
      <c r="I2036" t="s">
        <v>183</v>
      </c>
      <c r="J2036" t="s">
        <v>121</v>
      </c>
      <c r="K2036" t="s">
        <v>175</v>
      </c>
      <c r="L2036" t="s">
        <v>44</v>
      </c>
      <c r="M2036" s="5">
        <v>3000</v>
      </c>
      <c r="N2036" s="5">
        <v>0</v>
      </c>
      <c r="O2036" s="5">
        <f t="shared" si="124"/>
        <v>3000</v>
      </c>
      <c r="P2036" s="5">
        <v>0</v>
      </c>
      <c r="Q2036" s="5">
        <f t="shared" si="125"/>
        <v>3000</v>
      </c>
      <c r="R2036" s="5">
        <v>0</v>
      </c>
      <c r="S2036" s="5">
        <v>0</v>
      </c>
      <c r="T2036" s="5">
        <v>0</v>
      </c>
      <c r="U2036" s="5">
        <f t="shared" si="126"/>
        <v>3000</v>
      </c>
      <c r="V2036" s="5">
        <f t="shared" si="127"/>
        <v>3000</v>
      </c>
      <c r="W2036" s="5">
        <v>3000</v>
      </c>
      <c r="X2036" t="s">
        <v>1360</v>
      </c>
    </row>
    <row r="2037" spans="1:24" x14ac:dyDescent="0.2">
      <c r="A2037" t="s">
        <v>0</v>
      </c>
      <c r="B2037" t="s">
        <v>1</v>
      </c>
      <c r="C2037" t="s">
        <v>695</v>
      </c>
      <c r="D2037" t="s">
        <v>696</v>
      </c>
      <c r="E2037" t="s">
        <v>697</v>
      </c>
      <c r="F2037" t="s">
        <v>1315</v>
      </c>
      <c r="G2037" t="s">
        <v>1316</v>
      </c>
      <c r="H2037" t="s">
        <v>180</v>
      </c>
      <c r="I2037" t="s">
        <v>183</v>
      </c>
      <c r="J2037" t="s">
        <v>121</v>
      </c>
      <c r="K2037" t="s">
        <v>554</v>
      </c>
      <c r="L2037" t="s">
        <v>44</v>
      </c>
      <c r="M2037" s="5">
        <v>10000</v>
      </c>
      <c r="N2037" s="5">
        <v>0</v>
      </c>
      <c r="O2037" s="5">
        <f t="shared" si="124"/>
        <v>10000</v>
      </c>
      <c r="P2037" s="5">
        <v>0</v>
      </c>
      <c r="Q2037" s="5">
        <f t="shared" si="125"/>
        <v>10000</v>
      </c>
      <c r="R2037" s="5">
        <v>0.43</v>
      </c>
      <c r="S2037" s="5">
        <v>7799.56</v>
      </c>
      <c r="T2037" s="5">
        <v>0</v>
      </c>
      <c r="U2037" s="5">
        <f t="shared" si="126"/>
        <v>2200.4399999999996</v>
      </c>
      <c r="V2037" s="5">
        <f t="shared" si="127"/>
        <v>10000</v>
      </c>
      <c r="W2037" s="5">
        <v>2200.0100000000002</v>
      </c>
      <c r="X2037" t="s">
        <v>1364</v>
      </c>
    </row>
    <row r="2038" spans="1:24" x14ac:dyDescent="0.2">
      <c r="A2038" t="s">
        <v>0</v>
      </c>
      <c r="B2038" t="s">
        <v>1</v>
      </c>
      <c r="C2038" t="s">
        <v>695</v>
      </c>
      <c r="D2038" t="s">
        <v>696</v>
      </c>
      <c r="E2038" t="s">
        <v>697</v>
      </c>
      <c r="F2038" t="s">
        <v>1315</v>
      </c>
      <c r="G2038" t="s">
        <v>1316</v>
      </c>
      <c r="H2038" t="s">
        <v>180</v>
      </c>
      <c r="I2038" t="s">
        <v>183</v>
      </c>
      <c r="J2038" t="s">
        <v>121</v>
      </c>
      <c r="K2038" t="s">
        <v>342</v>
      </c>
      <c r="L2038" t="s">
        <v>44</v>
      </c>
      <c r="M2038" s="5">
        <v>2000</v>
      </c>
      <c r="N2038" s="5">
        <v>0</v>
      </c>
      <c r="O2038" s="5">
        <f t="shared" si="124"/>
        <v>2000</v>
      </c>
      <c r="P2038" s="5">
        <v>-2000</v>
      </c>
      <c r="Q2038" s="5">
        <f t="shared" si="125"/>
        <v>0</v>
      </c>
      <c r="R2038" s="5">
        <v>0</v>
      </c>
      <c r="S2038" s="5">
        <v>0</v>
      </c>
      <c r="T2038" s="5">
        <v>0</v>
      </c>
      <c r="U2038" s="5">
        <f t="shared" si="126"/>
        <v>2000</v>
      </c>
      <c r="V2038" s="5">
        <f t="shared" si="127"/>
        <v>2000</v>
      </c>
      <c r="W2038" s="5">
        <v>0</v>
      </c>
      <c r="X2038" t="s">
        <v>719</v>
      </c>
    </row>
    <row r="2039" spans="1:24" x14ac:dyDescent="0.2">
      <c r="A2039" t="s">
        <v>0</v>
      </c>
      <c r="B2039" t="s">
        <v>1</v>
      </c>
      <c r="C2039" t="s">
        <v>695</v>
      </c>
      <c r="D2039" t="s">
        <v>696</v>
      </c>
      <c r="E2039" t="s">
        <v>697</v>
      </c>
      <c r="F2039" t="s">
        <v>1315</v>
      </c>
      <c r="G2039" t="s">
        <v>1316</v>
      </c>
      <c r="H2039" t="s">
        <v>180</v>
      </c>
      <c r="I2039" t="s">
        <v>1346</v>
      </c>
      <c r="J2039" t="s">
        <v>223</v>
      </c>
      <c r="K2039" t="s">
        <v>344</v>
      </c>
      <c r="L2039" t="s">
        <v>44</v>
      </c>
      <c r="M2039" s="5">
        <v>10000</v>
      </c>
      <c r="N2039" s="5">
        <v>0</v>
      </c>
      <c r="O2039" s="5">
        <f t="shared" si="124"/>
        <v>10000</v>
      </c>
      <c r="P2039" s="5">
        <v>-10000</v>
      </c>
      <c r="Q2039" s="5">
        <f t="shared" si="125"/>
        <v>0</v>
      </c>
      <c r="R2039" s="5">
        <v>0</v>
      </c>
      <c r="S2039" s="5">
        <v>0</v>
      </c>
      <c r="T2039" s="5">
        <v>0</v>
      </c>
      <c r="U2039" s="5">
        <f t="shared" si="126"/>
        <v>10000</v>
      </c>
      <c r="V2039" s="5">
        <f t="shared" si="127"/>
        <v>10000</v>
      </c>
      <c r="W2039" s="5">
        <v>0</v>
      </c>
      <c r="X2039" t="s">
        <v>1365</v>
      </c>
    </row>
    <row r="2040" spans="1:24" x14ac:dyDescent="0.2">
      <c r="A2040" t="s">
        <v>0</v>
      </c>
      <c r="B2040" t="s">
        <v>1</v>
      </c>
      <c r="C2040" t="s">
        <v>695</v>
      </c>
      <c r="D2040" t="s">
        <v>696</v>
      </c>
      <c r="E2040" t="s">
        <v>697</v>
      </c>
      <c r="F2040" t="s">
        <v>1315</v>
      </c>
      <c r="G2040" t="s">
        <v>1316</v>
      </c>
      <c r="H2040" t="s">
        <v>180</v>
      </c>
      <c r="I2040" t="s">
        <v>1351</v>
      </c>
      <c r="J2040" t="s">
        <v>575</v>
      </c>
      <c r="K2040" t="s">
        <v>576</v>
      </c>
      <c r="L2040" t="s">
        <v>44</v>
      </c>
      <c r="M2040" s="5">
        <v>55000</v>
      </c>
      <c r="N2040" s="5">
        <v>0</v>
      </c>
      <c r="O2040" s="5">
        <f t="shared" si="124"/>
        <v>55000</v>
      </c>
      <c r="P2040" s="5">
        <v>0</v>
      </c>
      <c r="Q2040" s="5">
        <f t="shared" si="125"/>
        <v>55000</v>
      </c>
      <c r="R2040" s="5">
        <v>0</v>
      </c>
      <c r="S2040" s="5">
        <v>0</v>
      </c>
      <c r="T2040" s="5">
        <v>0</v>
      </c>
      <c r="U2040" s="5">
        <f t="shared" si="126"/>
        <v>55000</v>
      </c>
      <c r="V2040" s="5">
        <f t="shared" si="127"/>
        <v>55000</v>
      </c>
      <c r="W2040" s="5">
        <v>55000</v>
      </c>
      <c r="X2040" t="s">
        <v>1366</v>
      </c>
    </row>
    <row r="2041" spans="1:24" x14ac:dyDescent="0.2">
      <c r="A2041" t="s">
        <v>0</v>
      </c>
      <c r="B2041" t="s">
        <v>1</v>
      </c>
      <c r="C2041" t="s">
        <v>695</v>
      </c>
      <c r="D2041" t="s">
        <v>696</v>
      </c>
      <c r="E2041" t="s">
        <v>697</v>
      </c>
      <c r="F2041" t="s">
        <v>1315</v>
      </c>
      <c r="G2041" t="s">
        <v>1316</v>
      </c>
      <c r="H2041" t="s">
        <v>180</v>
      </c>
      <c r="I2041" t="s">
        <v>183</v>
      </c>
      <c r="J2041" t="s">
        <v>575</v>
      </c>
      <c r="K2041" t="s">
        <v>796</v>
      </c>
      <c r="L2041" t="s">
        <v>44</v>
      </c>
      <c r="M2041" s="5">
        <v>161100</v>
      </c>
      <c r="N2041" s="5">
        <v>-61100</v>
      </c>
      <c r="O2041" s="5">
        <f t="shared" si="124"/>
        <v>100000</v>
      </c>
      <c r="P2041" s="5">
        <v>-100000</v>
      </c>
      <c r="Q2041" s="5">
        <f t="shared" si="125"/>
        <v>0</v>
      </c>
      <c r="R2041" s="5">
        <v>0</v>
      </c>
      <c r="S2041" s="5">
        <v>0</v>
      </c>
      <c r="T2041" s="5">
        <v>0</v>
      </c>
      <c r="U2041" s="5">
        <f t="shared" si="126"/>
        <v>100000</v>
      </c>
      <c r="V2041" s="5">
        <f t="shared" si="127"/>
        <v>100000</v>
      </c>
      <c r="W2041" s="5">
        <v>0</v>
      </c>
      <c r="X2041" t="s">
        <v>1367</v>
      </c>
    </row>
    <row r="2042" spans="1:24" x14ac:dyDescent="0.2">
      <c r="A2042" t="s">
        <v>0</v>
      </c>
      <c r="B2042" t="s">
        <v>1</v>
      </c>
      <c r="C2042" t="s">
        <v>695</v>
      </c>
      <c r="D2042" t="s">
        <v>696</v>
      </c>
      <c r="E2042" t="s">
        <v>697</v>
      </c>
      <c r="F2042" t="s">
        <v>1315</v>
      </c>
      <c r="G2042" t="s">
        <v>1316</v>
      </c>
      <c r="H2042" t="s">
        <v>180</v>
      </c>
      <c r="I2042" t="s">
        <v>1351</v>
      </c>
      <c r="J2042" t="s">
        <v>231</v>
      </c>
      <c r="K2042" t="s">
        <v>232</v>
      </c>
      <c r="L2042" t="s">
        <v>44</v>
      </c>
      <c r="M2042" s="5">
        <v>10000</v>
      </c>
      <c r="N2042" s="5">
        <v>0</v>
      </c>
      <c r="O2042" s="5">
        <f t="shared" si="124"/>
        <v>10000</v>
      </c>
      <c r="P2042" s="5">
        <v>-10000</v>
      </c>
      <c r="Q2042" s="5">
        <f t="shared" si="125"/>
        <v>0</v>
      </c>
      <c r="R2042" s="5">
        <v>0</v>
      </c>
      <c r="S2042" s="5">
        <v>0</v>
      </c>
      <c r="T2042" s="5">
        <v>0</v>
      </c>
      <c r="U2042" s="5">
        <f t="shared" si="126"/>
        <v>10000</v>
      </c>
      <c r="V2042" s="5">
        <f t="shared" si="127"/>
        <v>10000</v>
      </c>
      <c r="W2042" s="5">
        <v>0</v>
      </c>
      <c r="X2042" t="s">
        <v>726</v>
      </c>
    </row>
    <row r="2043" spans="1:24" x14ac:dyDescent="0.2">
      <c r="A2043" t="s">
        <v>0</v>
      </c>
      <c r="B2043" t="s">
        <v>1</v>
      </c>
      <c r="C2043" t="s">
        <v>695</v>
      </c>
      <c r="D2043" t="s">
        <v>696</v>
      </c>
      <c r="E2043" t="s">
        <v>697</v>
      </c>
      <c r="F2043" t="s">
        <v>1315</v>
      </c>
      <c r="G2043" t="s">
        <v>1316</v>
      </c>
      <c r="H2043" t="s">
        <v>180</v>
      </c>
      <c r="I2043" t="s">
        <v>1346</v>
      </c>
      <c r="J2043" t="s">
        <v>231</v>
      </c>
      <c r="K2043" t="s">
        <v>236</v>
      </c>
      <c r="L2043" t="s">
        <v>44</v>
      </c>
      <c r="M2043" s="5">
        <v>6000</v>
      </c>
      <c r="N2043" s="5">
        <v>0</v>
      </c>
      <c r="O2043" s="5">
        <f t="shared" si="124"/>
        <v>6000</v>
      </c>
      <c r="P2043" s="5">
        <v>-6000</v>
      </c>
      <c r="Q2043" s="5">
        <f t="shared" si="125"/>
        <v>0</v>
      </c>
      <c r="R2043" s="5">
        <v>0</v>
      </c>
      <c r="S2043" s="5">
        <v>0</v>
      </c>
      <c r="T2043" s="5">
        <v>0</v>
      </c>
      <c r="U2043" s="5">
        <f t="shared" si="126"/>
        <v>6000</v>
      </c>
      <c r="V2043" s="5">
        <f t="shared" si="127"/>
        <v>6000</v>
      </c>
      <c r="W2043" s="5">
        <v>0</v>
      </c>
      <c r="X2043" t="s">
        <v>725</v>
      </c>
    </row>
    <row r="2044" spans="1:24" x14ac:dyDescent="0.2">
      <c r="A2044" t="s">
        <v>0</v>
      </c>
      <c r="B2044" t="s">
        <v>1</v>
      </c>
      <c r="C2044" t="s">
        <v>695</v>
      </c>
      <c r="D2044" t="s">
        <v>696</v>
      </c>
      <c r="E2044" t="s">
        <v>697</v>
      </c>
      <c r="F2044" t="s">
        <v>1315</v>
      </c>
      <c r="G2044" t="s">
        <v>1316</v>
      </c>
      <c r="H2044" t="s">
        <v>180</v>
      </c>
      <c r="I2044" t="s">
        <v>1346</v>
      </c>
      <c r="J2044" t="s">
        <v>231</v>
      </c>
      <c r="K2044" t="s">
        <v>232</v>
      </c>
      <c r="L2044" t="s">
        <v>44</v>
      </c>
      <c r="M2044" s="5">
        <v>54840</v>
      </c>
      <c r="N2044" s="5">
        <v>0</v>
      </c>
      <c r="O2044" s="5">
        <f t="shared" si="124"/>
        <v>54840</v>
      </c>
      <c r="P2044" s="5">
        <v>-54840</v>
      </c>
      <c r="Q2044" s="5">
        <f t="shared" si="125"/>
        <v>0</v>
      </c>
      <c r="R2044" s="5">
        <v>0</v>
      </c>
      <c r="S2044" s="5">
        <v>0</v>
      </c>
      <c r="T2044" s="5">
        <v>0</v>
      </c>
      <c r="U2044" s="5">
        <f t="shared" si="126"/>
        <v>54840</v>
      </c>
      <c r="V2044" s="5">
        <f t="shared" si="127"/>
        <v>54840</v>
      </c>
      <c r="W2044" s="5">
        <v>0</v>
      </c>
      <c r="X2044" t="s">
        <v>726</v>
      </c>
    </row>
    <row r="2045" spans="1:24" x14ac:dyDescent="0.2">
      <c r="A2045" t="s">
        <v>0</v>
      </c>
      <c r="B2045" t="s">
        <v>1</v>
      </c>
      <c r="C2045" t="s">
        <v>695</v>
      </c>
      <c r="D2045" t="s">
        <v>696</v>
      </c>
      <c r="E2045" t="s">
        <v>697</v>
      </c>
      <c r="F2045" t="s">
        <v>1315</v>
      </c>
      <c r="G2045" t="s">
        <v>1316</v>
      </c>
      <c r="H2045" t="s">
        <v>180</v>
      </c>
      <c r="I2045" t="s">
        <v>1346</v>
      </c>
      <c r="J2045" t="s">
        <v>231</v>
      </c>
      <c r="K2045" t="s">
        <v>390</v>
      </c>
      <c r="L2045" t="s">
        <v>44</v>
      </c>
      <c r="M2045" s="5">
        <v>4000</v>
      </c>
      <c r="N2045" s="5">
        <v>0</v>
      </c>
      <c r="O2045" s="5">
        <f t="shared" si="124"/>
        <v>4000</v>
      </c>
      <c r="P2045" s="5">
        <v>-4000</v>
      </c>
      <c r="Q2045" s="5">
        <f t="shared" si="125"/>
        <v>0</v>
      </c>
      <c r="R2045" s="5">
        <v>0</v>
      </c>
      <c r="S2045" s="5">
        <v>0</v>
      </c>
      <c r="T2045" s="5">
        <v>0</v>
      </c>
      <c r="U2045" s="5">
        <f t="shared" si="126"/>
        <v>4000</v>
      </c>
      <c r="V2045" s="5">
        <f t="shared" si="127"/>
        <v>4000</v>
      </c>
      <c r="W2045" s="5">
        <v>0</v>
      </c>
      <c r="X2045" t="s">
        <v>1368</v>
      </c>
    </row>
    <row r="2046" spans="1:24" x14ac:dyDescent="0.2">
      <c r="A2046" t="s">
        <v>0</v>
      </c>
      <c r="B2046" t="s">
        <v>1</v>
      </c>
      <c r="C2046" t="s">
        <v>695</v>
      </c>
      <c r="D2046" t="s">
        <v>696</v>
      </c>
      <c r="E2046" t="s">
        <v>697</v>
      </c>
      <c r="F2046" t="s">
        <v>1315</v>
      </c>
      <c r="G2046" t="s">
        <v>1316</v>
      </c>
      <c r="H2046" t="s">
        <v>180</v>
      </c>
      <c r="I2046" t="s">
        <v>1346</v>
      </c>
      <c r="J2046" t="s">
        <v>231</v>
      </c>
      <c r="K2046" t="s">
        <v>234</v>
      </c>
      <c r="L2046" t="s">
        <v>44</v>
      </c>
      <c r="M2046" s="5">
        <v>10055</v>
      </c>
      <c r="N2046" s="5">
        <v>0</v>
      </c>
      <c r="O2046" s="5">
        <f t="shared" si="124"/>
        <v>10055</v>
      </c>
      <c r="P2046" s="5">
        <v>-10055</v>
      </c>
      <c r="Q2046" s="5">
        <f t="shared" si="125"/>
        <v>0</v>
      </c>
      <c r="R2046" s="5">
        <v>0</v>
      </c>
      <c r="S2046" s="5">
        <v>0</v>
      </c>
      <c r="T2046" s="5">
        <v>0</v>
      </c>
      <c r="U2046" s="5">
        <f t="shared" si="126"/>
        <v>10055</v>
      </c>
      <c r="V2046" s="5">
        <f t="shared" si="127"/>
        <v>10055</v>
      </c>
      <c r="W2046" s="5">
        <v>0</v>
      </c>
      <c r="X2046" t="s">
        <v>724</v>
      </c>
    </row>
    <row r="2047" spans="1:24" x14ac:dyDescent="0.2">
      <c r="A2047" t="s">
        <v>0</v>
      </c>
      <c r="B2047" t="s">
        <v>1</v>
      </c>
      <c r="C2047" t="s">
        <v>695</v>
      </c>
      <c r="D2047" t="s">
        <v>696</v>
      </c>
      <c r="E2047" t="s">
        <v>697</v>
      </c>
      <c r="F2047" t="s">
        <v>1315</v>
      </c>
      <c r="G2047" t="s">
        <v>1316</v>
      </c>
      <c r="H2047" t="s">
        <v>180</v>
      </c>
      <c r="I2047" t="s">
        <v>183</v>
      </c>
      <c r="J2047" t="s">
        <v>231</v>
      </c>
      <c r="K2047" t="s">
        <v>236</v>
      </c>
      <c r="L2047" t="s">
        <v>44</v>
      </c>
      <c r="M2047" s="5">
        <v>5000</v>
      </c>
      <c r="N2047" s="5">
        <v>0</v>
      </c>
      <c r="O2047" s="5">
        <f t="shared" si="124"/>
        <v>5000</v>
      </c>
      <c r="P2047" s="5">
        <v>-5000</v>
      </c>
      <c r="Q2047" s="5">
        <f t="shared" si="125"/>
        <v>0</v>
      </c>
      <c r="R2047" s="5">
        <v>0</v>
      </c>
      <c r="S2047" s="5">
        <v>0</v>
      </c>
      <c r="T2047" s="5">
        <v>0</v>
      </c>
      <c r="U2047" s="5">
        <f t="shared" si="126"/>
        <v>5000</v>
      </c>
      <c r="V2047" s="5">
        <f t="shared" si="127"/>
        <v>5000</v>
      </c>
      <c r="W2047" s="5">
        <v>0</v>
      </c>
      <c r="X2047" t="s">
        <v>725</v>
      </c>
    </row>
    <row r="2048" spans="1:24" x14ac:dyDescent="0.2">
      <c r="A2048" t="s">
        <v>0</v>
      </c>
      <c r="B2048" t="s">
        <v>1</v>
      </c>
      <c r="C2048" t="s">
        <v>695</v>
      </c>
      <c r="D2048" t="s">
        <v>696</v>
      </c>
      <c r="E2048" t="s">
        <v>697</v>
      </c>
      <c r="F2048" t="s">
        <v>1315</v>
      </c>
      <c r="G2048" t="s">
        <v>1316</v>
      </c>
      <c r="H2048" t="s">
        <v>180</v>
      </c>
      <c r="I2048" t="s">
        <v>183</v>
      </c>
      <c r="J2048" t="s">
        <v>231</v>
      </c>
      <c r="K2048" t="s">
        <v>232</v>
      </c>
      <c r="L2048" t="s">
        <v>44</v>
      </c>
      <c r="M2048" s="5">
        <v>60000</v>
      </c>
      <c r="N2048" s="5">
        <v>-7000</v>
      </c>
      <c r="O2048" s="5">
        <f t="shared" si="124"/>
        <v>53000</v>
      </c>
      <c r="P2048" s="5">
        <v>-53000</v>
      </c>
      <c r="Q2048" s="5">
        <f t="shared" si="125"/>
        <v>0</v>
      </c>
      <c r="R2048" s="5">
        <v>0</v>
      </c>
      <c r="S2048" s="5">
        <v>0</v>
      </c>
      <c r="T2048" s="5">
        <v>0</v>
      </c>
      <c r="U2048" s="5">
        <f t="shared" si="126"/>
        <v>53000</v>
      </c>
      <c r="V2048" s="5">
        <f t="shared" si="127"/>
        <v>53000</v>
      </c>
      <c r="W2048" s="5">
        <v>0</v>
      </c>
      <c r="X2048" t="s">
        <v>726</v>
      </c>
    </row>
    <row r="2049" spans="1:24" x14ac:dyDescent="0.2">
      <c r="A2049" t="s">
        <v>0</v>
      </c>
      <c r="B2049" t="s">
        <v>1</v>
      </c>
      <c r="C2049" t="s">
        <v>695</v>
      </c>
      <c r="D2049" t="s">
        <v>696</v>
      </c>
      <c r="E2049" t="s">
        <v>697</v>
      </c>
      <c r="F2049" t="s">
        <v>1315</v>
      </c>
      <c r="G2049" t="s">
        <v>1316</v>
      </c>
      <c r="H2049" t="s">
        <v>180</v>
      </c>
      <c r="I2049" t="s">
        <v>183</v>
      </c>
      <c r="J2049" t="s">
        <v>231</v>
      </c>
      <c r="K2049" t="s">
        <v>234</v>
      </c>
      <c r="L2049" t="s">
        <v>44</v>
      </c>
      <c r="M2049" s="5">
        <v>5000</v>
      </c>
      <c r="N2049" s="5">
        <v>0</v>
      </c>
      <c r="O2049" s="5">
        <f t="shared" si="124"/>
        <v>5000</v>
      </c>
      <c r="P2049" s="5">
        <v>-5000</v>
      </c>
      <c r="Q2049" s="5">
        <f t="shared" si="125"/>
        <v>0</v>
      </c>
      <c r="R2049" s="5">
        <v>0</v>
      </c>
      <c r="S2049" s="5">
        <v>0</v>
      </c>
      <c r="T2049" s="5">
        <v>0</v>
      </c>
      <c r="U2049" s="5">
        <f t="shared" si="126"/>
        <v>5000</v>
      </c>
      <c r="V2049" s="5">
        <f t="shared" si="127"/>
        <v>5000</v>
      </c>
      <c r="W2049" s="5">
        <v>0</v>
      </c>
      <c r="X2049" t="s">
        <v>724</v>
      </c>
    </row>
    <row r="2050" spans="1:24" x14ac:dyDescent="0.2">
      <c r="A2050" t="s">
        <v>0</v>
      </c>
      <c r="B2050" t="s">
        <v>1</v>
      </c>
      <c r="C2050" t="s">
        <v>695</v>
      </c>
      <c r="D2050" t="s">
        <v>696</v>
      </c>
      <c r="E2050" t="s">
        <v>697</v>
      </c>
      <c r="F2050" t="s">
        <v>1315</v>
      </c>
      <c r="G2050" t="s">
        <v>1316</v>
      </c>
      <c r="H2050" t="s">
        <v>180</v>
      </c>
      <c r="I2050" t="s">
        <v>183</v>
      </c>
      <c r="J2050" t="s">
        <v>231</v>
      </c>
      <c r="K2050" t="s">
        <v>1369</v>
      </c>
      <c r="L2050" t="s">
        <v>44</v>
      </c>
      <c r="M2050" s="5">
        <v>10000</v>
      </c>
      <c r="N2050" s="5">
        <v>0</v>
      </c>
      <c r="O2050" s="5">
        <f t="shared" si="124"/>
        <v>10000</v>
      </c>
      <c r="P2050" s="5">
        <v>-10000</v>
      </c>
      <c r="Q2050" s="5">
        <f t="shared" si="125"/>
        <v>0</v>
      </c>
      <c r="R2050" s="5">
        <v>0</v>
      </c>
      <c r="S2050" s="5">
        <v>0</v>
      </c>
      <c r="T2050" s="5">
        <v>0</v>
      </c>
      <c r="U2050" s="5">
        <f t="shared" si="126"/>
        <v>10000</v>
      </c>
      <c r="V2050" s="5">
        <f t="shared" si="127"/>
        <v>10000</v>
      </c>
      <c r="W2050" s="5">
        <v>0</v>
      </c>
      <c r="X2050" t="s">
        <v>1370</v>
      </c>
    </row>
    <row r="2051" spans="1:24" x14ac:dyDescent="0.2">
      <c r="A2051" t="s">
        <v>0</v>
      </c>
      <c r="B2051" t="s">
        <v>1</v>
      </c>
      <c r="C2051" t="s">
        <v>695</v>
      </c>
      <c r="D2051" t="s">
        <v>788</v>
      </c>
      <c r="E2051" t="s">
        <v>789</v>
      </c>
      <c r="F2051" t="s">
        <v>1371</v>
      </c>
      <c r="G2051" t="s">
        <v>1372</v>
      </c>
      <c r="H2051" t="s">
        <v>7</v>
      </c>
      <c r="I2051" t="s">
        <v>8</v>
      </c>
      <c r="J2051" t="s">
        <v>9</v>
      </c>
      <c r="K2051" t="s">
        <v>10</v>
      </c>
      <c r="L2051" t="s">
        <v>11</v>
      </c>
      <c r="M2051" s="5">
        <v>656868</v>
      </c>
      <c r="N2051" s="5">
        <v>-5784.33</v>
      </c>
      <c r="O2051" s="5">
        <f t="shared" ref="O2051:O2114" si="128">+M2051+N2051</f>
        <v>651083.67000000004</v>
      </c>
      <c r="P2051" s="5">
        <v>-32891.74</v>
      </c>
      <c r="Q2051" s="5">
        <f t="shared" ref="Q2051:Q2114" si="129">+O2051+P2051</f>
        <v>618191.93000000005</v>
      </c>
      <c r="R2051" s="5">
        <v>0</v>
      </c>
      <c r="S2051" s="5">
        <v>414449.2</v>
      </c>
      <c r="T2051" s="5">
        <v>414082</v>
      </c>
      <c r="U2051" s="5">
        <f t="shared" ref="U2051:U2114" si="130">+O2051-S2051</f>
        <v>236634.47000000003</v>
      </c>
      <c r="V2051" s="5">
        <f t="shared" ref="V2051:V2114" si="131">+O2051-T2051</f>
        <v>237001.67000000004</v>
      </c>
      <c r="W2051" s="5">
        <v>203742.73</v>
      </c>
      <c r="X2051" t="s">
        <v>1373</v>
      </c>
    </row>
    <row r="2052" spans="1:24" x14ac:dyDescent="0.2">
      <c r="A2052" t="s">
        <v>0</v>
      </c>
      <c r="B2052" t="s">
        <v>1</v>
      </c>
      <c r="C2052" t="s">
        <v>695</v>
      </c>
      <c r="D2052" t="s">
        <v>788</v>
      </c>
      <c r="E2052" t="s">
        <v>789</v>
      </c>
      <c r="F2052" t="s">
        <v>1371</v>
      </c>
      <c r="G2052" t="s">
        <v>1372</v>
      </c>
      <c r="H2052" t="s">
        <v>7</v>
      </c>
      <c r="I2052" t="s">
        <v>8</v>
      </c>
      <c r="J2052" t="s">
        <v>9</v>
      </c>
      <c r="K2052" t="s">
        <v>15</v>
      </c>
      <c r="L2052" t="s">
        <v>11</v>
      </c>
      <c r="M2052" s="5">
        <v>59289</v>
      </c>
      <c r="N2052" s="5">
        <v>0</v>
      </c>
      <c r="O2052" s="5">
        <f t="shared" si="128"/>
        <v>59289</v>
      </c>
      <c r="P2052" s="5">
        <v>0</v>
      </c>
      <c r="Q2052" s="5">
        <f t="shared" si="129"/>
        <v>59289</v>
      </c>
      <c r="R2052" s="5">
        <v>4550</v>
      </c>
      <c r="S2052" s="5">
        <v>8417.27</v>
      </c>
      <c r="T2052" s="5">
        <v>8386.67</v>
      </c>
      <c r="U2052" s="5">
        <f t="shared" si="130"/>
        <v>50871.729999999996</v>
      </c>
      <c r="V2052" s="5">
        <f t="shared" si="131"/>
        <v>50902.33</v>
      </c>
      <c r="W2052" s="5">
        <v>46321.73</v>
      </c>
      <c r="X2052" t="s">
        <v>1374</v>
      </c>
    </row>
    <row r="2053" spans="1:24" x14ac:dyDescent="0.2">
      <c r="A2053" t="s">
        <v>0</v>
      </c>
      <c r="B2053" t="s">
        <v>1</v>
      </c>
      <c r="C2053" t="s">
        <v>695</v>
      </c>
      <c r="D2053" t="s">
        <v>788</v>
      </c>
      <c r="E2053" t="s">
        <v>789</v>
      </c>
      <c r="F2053" t="s">
        <v>1371</v>
      </c>
      <c r="G2053" t="s">
        <v>1372</v>
      </c>
      <c r="H2053" t="s">
        <v>7</v>
      </c>
      <c r="I2053" t="s">
        <v>8</v>
      </c>
      <c r="J2053" t="s">
        <v>9</v>
      </c>
      <c r="K2053" t="s">
        <v>17</v>
      </c>
      <c r="L2053" t="s">
        <v>11</v>
      </c>
      <c r="M2053" s="5">
        <v>15421.16</v>
      </c>
      <c r="N2053" s="5">
        <v>0</v>
      </c>
      <c r="O2053" s="5">
        <f t="shared" si="128"/>
        <v>15421.16</v>
      </c>
      <c r="P2053" s="5">
        <v>0</v>
      </c>
      <c r="Q2053" s="5">
        <f t="shared" si="129"/>
        <v>15421.16</v>
      </c>
      <c r="R2053" s="5">
        <v>177.78</v>
      </c>
      <c r="S2053" s="5">
        <v>12884.25</v>
      </c>
      <c r="T2053" s="5">
        <v>12870.92</v>
      </c>
      <c r="U2053" s="5">
        <f t="shared" si="130"/>
        <v>2536.91</v>
      </c>
      <c r="V2053" s="5">
        <f t="shared" si="131"/>
        <v>2550.2399999999998</v>
      </c>
      <c r="W2053" s="5">
        <v>2359.13</v>
      </c>
      <c r="X2053" t="s">
        <v>1375</v>
      </c>
    </row>
    <row r="2054" spans="1:24" x14ac:dyDescent="0.2">
      <c r="A2054" t="s">
        <v>0</v>
      </c>
      <c r="B2054" t="s">
        <v>1</v>
      </c>
      <c r="C2054" t="s">
        <v>695</v>
      </c>
      <c r="D2054" t="s">
        <v>788</v>
      </c>
      <c r="E2054" t="s">
        <v>789</v>
      </c>
      <c r="F2054" t="s">
        <v>1371</v>
      </c>
      <c r="G2054" t="s">
        <v>1372</v>
      </c>
      <c r="H2054" t="s">
        <v>7</v>
      </c>
      <c r="I2054" t="s">
        <v>8</v>
      </c>
      <c r="J2054" t="s">
        <v>9</v>
      </c>
      <c r="K2054" t="s">
        <v>27</v>
      </c>
      <c r="L2054" t="s">
        <v>11</v>
      </c>
      <c r="M2054" s="5">
        <v>3825.77</v>
      </c>
      <c r="N2054" s="5">
        <v>0</v>
      </c>
      <c r="O2054" s="5">
        <f t="shared" si="128"/>
        <v>3825.77</v>
      </c>
      <c r="P2054" s="5">
        <v>2558.16</v>
      </c>
      <c r="Q2054" s="5">
        <f t="shared" si="129"/>
        <v>6383.93</v>
      </c>
      <c r="R2054" s="5">
        <v>0</v>
      </c>
      <c r="S2054" s="5">
        <v>3575</v>
      </c>
      <c r="T2054" s="5">
        <v>3575</v>
      </c>
      <c r="U2054" s="5">
        <f t="shared" si="130"/>
        <v>250.76999999999998</v>
      </c>
      <c r="V2054" s="5">
        <f t="shared" si="131"/>
        <v>250.76999999999998</v>
      </c>
      <c r="W2054" s="5">
        <v>2808.93</v>
      </c>
      <c r="X2054" t="s">
        <v>1376</v>
      </c>
    </row>
    <row r="2055" spans="1:24" x14ac:dyDescent="0.2">
      <c r="A2055" t="s">
        <v>0</v>
      </c>
      <c r="B2055" t="s">
        <v>1</v>
      </c>
      <c r="C2055" t="s">
        <v>695</v>
      </c>
      <c r="D2055" t="s">
        <v>788</v>
      </c>
      <c r="E2055" t="s">
        <v>789</v>
      </c>
      <c r="F2055" t="s">
        <v>1371</v>
      </c>
      <c r="G2055" t="s">
        <v>1372</v>
      </c>
      <c r="H2055" t="s">
        <v>7</v>
      </c>
      <c r="I2055" t="s">
        <v>8</v>
      </c>
      <c r="J2055" t="s">
        <v>9</v>
      </c>
      <c r="K2055" t="s">
        <v>29</v>
      </c>
      <c r="L2055" t="s">
        <v>11</v>
      </c>
      <c r="M2055" s="5">
        <v>9165.7900000000009</v>
      </c>
      <c r="N2055" s="5">
        <v>0</v>
      </c>
      <c r="O2055" s="5">
        <f t="shared" si="128"/>
        <v>9165.7900000000009</v>
      </c>
      <c r="P2055" s="5">
        <v>-4582.8999999999996</v>
      </c>
      <c r="Q2055" s="5">
        <f t="shared" si="129"/>
        <v>4582.8900000000012</v>
      </c>
      <c r="R2055" s="5">
        <v>0</v>
      </c>
      <c r="S2055" s="5">
        <v>0</v>
      </c>
      <c r="T2055" s="5">
        <v>0</v>
      </c>
      <c r="U2055" s="5">
        <f t="shared" si="130"/>
        <v>9165.7900000000009</v>
      </c>
      <c r="V2055" s="5">
        <f t="shared" si="131"/>
        <v>9165.7900000000009</v>
      </c>
      <c r="W2055" s="5">
        <v>4582.8900000000003</v>
      </c>
      <c r="X2055" t="s">
        <v>1377</v>
      </c>
    </row>
    <row r="2056" spans="1:24" x14ac:dyDescent="0.2">
      <c r="A2056" t="s">
        <v>0</v>
      </c>
      <c r="B2056" t="s">
        <v>1</v>
      </c>
      <c r="C2056" t="s">
        <v>695</v>
      </c>
      <c r="D2056" t="s">
        <v>788</v>
      </c>
      <c r="E2056" t="s">
        <v>789</v>
      </c>
      <c r="F2056" t="s">
        <v>1371</v>
      </c>
      <c r="G2056" t="s">
        <v>1372</v>
      </c>
      <c r="H2056" t="s">
        <v>7</v>
      </c>
      <c r="I2056" t="s">
        <v>8</v>
      </c>
      <c r="J2056" t="s">
        <v>9</v>
      </c>
      <c r="K2056" t="s">
        <v>265</v>
      </c>
      <c r="L2056" t="s">
        <v>11</v>
      </c>
      <c r="M2056" s="5">
        <v>54600</v>
      </c>
      <c r="N2056" s="5">
        <v>0</v>
      </c>
      <c r="O2056" s="5">
        <f t="shared" si="128"/>
        <v>54600</v>
      </c>
      <c r="P2056" s="5">
        <v>0</v>
      </c>
      <c r="Q2056" s="5">
        <f t="shared" si="129"/>
        <v>54600</v>
      </c>
      <c r="R2056" s="5">
        <v>30650</v>
      </c>
      <c r="S2056" s="5">
        <v>23950</v>
      </c>
      <c r="T2056" s="5">
        <v>23950</v>
      </c>
      <c r="U2056" s="5">
        <f t="shared" si="130"/>
        <v>30650</v>
      </c>
      <c r="V2056" s="5">
        <f t="shared" si="131"/>
        <v>30650</v>
      </c>
      <c r="W2056" s="5">
        <v>0</v>
      </c>
      <c r="X2056" t="s">
        <v>1378</v>
      </c>
    </row>
    <row r="2057" spans="1:24" x14ac:dyDescent="0.2">
      <c r="A2057" t="s">
        <v>0</v>
      </c>
      <c r="B2057" t="s">
        <v>1</v>
      </c>
      <c r="C2057" t="s">
        <v>695</v>
      </c>
      <c r="D2057" t="s">
        <v>788</v>
      </c>
      <c r="E2057" t="s">
        <v>789</v>
      </c>
      <c r="F2057" t="s">
        <v>1371</v>
      </c>
      <c r="G2057" t="s">
        <v>1372</v>
      </c>
      <c r="H2057" t="s">
        <v>7</v>
      </c>
      <c r="I2057" t="s">
        <v>8</v>
      </c>
      <c r="J2057" t="s">
        <v>9</v>
      </c>
      <c r="K2057" t="s">
        <v>31</v>
      </c>
      <c r="L2057" t="s">
        <v>11</v>
      </c>
      <c r="M2057" s="5">
        <v>5025.43</v>
      </c>
      <c r="N2057" s="5">
        <v>0</v>
      </c>
      <c r="O2057" s="5">
        <f t="shared" si="128"/>
        <v>5025.43</v>
      </c>
      <c r="P2057" s="5">
        <v>-2350.2199999999998</v>
      </c>
      <c r="Q2057" s="5">
        <f t="shared" si="129"/>
        <v>2675.2100000000005</v>
      </c>
      <c r="R2057" s="5">
        <v>0</v>
      </c>
      <c r="S2057" s="5">
        <v>325</v>
      </c>
      <c r="T2057" s="5">
        <v>325</v>
      </c>
      <c r="U2057" s="5">
        <f t="shared" si="130"/>
        <v>4700.43</v>
      </c>
      <c r="V2057" s="5">
        <f t="shared" si="131"/>
        <v>4700.43</v>
      </c>
      <c r="W2057" s="5">
        <v>2350.21</v>
      </c>
      <c r="X2057" t="s">
        <v>1379</v>
      </c>
    </row>
    <row r="2058" spans="1:24" x14ac:dyDescent="0.2">
      <c r="A2058" t="s">
        <v>0</v>
      </c>
      <c r="B2058" t="s">
        <v>1</v>
      </c>
      <c r="C2058" t="s">
        <v>695</v>
      </c>
      <c r="D2058" t="s">
        <v>788</v>
      </c>
      <c r="E2058" t="s">
        <v>789</v>
      </c>
      <c r="F2058" t="s">
        <v>1371</v>
      </c>
      <c r="G2058" t="s">
        <v>1372</v>
      </c>
      <c r="H2058" t="s">
        <v>7</v>
      </c>
      <c r="I2058" t="s">
        <v>8</v>
      </c>
      <c r="J2058" t="s">
        <v>9</v>
      </c>
      <c r="K2058" t="s">
        <v>33</v>
      </c>
      <c r="L2058" t="s">
        <v>11</v>
      </c>
      <c r="M2058" s="5">
        <v>1729.74</v>
      </c>
      <c r="N2058" s="5">
        <v>0</v>
      </c>
      <c r="O2058" s="5">
        <f t="shared" si="128"/>
        <v>1729.74</v>
      </c>
      <c r="P2058" s="5">
        <v>-864.87</v>
      </c>
      <c r="Q2058" s="5">
        <f t="shared" si="129"/>
        <v>864.87</v>
      </c>
      <c r="R2058" s="5">
        <v>0</v>
      </c>
      <c r="S2058" s="5">
        <v>0</v>
      </c>
      <c r="T2058" s="5">
        <v>0</v>
      </c>
      <c r="U2058" s="5">
        <f t="shared" si="130"/>
        <v>1729.74</v>
      </c>
      <c r="V2058" s="5">
        <f t="shared" si="131"/>
        <v>1729.74</v>
      </c>
      <c r="W2058" s="5">
        <v>864.87</v>
      </c>
      <c r="X2058" t="s">
        <v>1380</v>
      </c>
    </row>
    <row r="2059" spans="1:24" x14ac:dyDescent="0.2">
      <c r="A2059" t="s">
        <v>0</v>
      </c>
      <c r="B2059" t="s">
        <v>1</v>
      </c>
      <c r="C2059" t="s">
        <v>695</v>
      </c>
      <c r="D2059" t="s">
        <v>788</v>
      </c>
      <c r="E2059" t="s">
        <v>789</v>
      </c>
      <c r="F2059" t="s">
        <v>1371</v>
      </c>
      <c r="G2059" t="s">
        <v>1372</v>
      </c>
      <c r="H2059" t="s">
        <v>7</v>
      </c>
      <c r="I2059" t="s">
        <v>8</v>
      </c>
      <c r="J2059" t="s">
        <v>9</v>
      </c>
      <c r="K2059" t="s">
        <v>35</v>
      </c>
      <c r="L2059" t="s">
        <v>11</v>
      </c>
      <c r="M2059" s="5">
        <v>90000.7</v>
      </c>
      <c r="N2059" s="5">
        <v>0</v>
      </c>
      <c r="O2059" s="5">
        <f t="shared" si="128"/>
        <v>90000.7</v>
      </c>
      <c r="P2059" s="5">
        <v>-1519.5</v>
      </c>
      <c r="Q2059" s="5">
        <f t="shared" si="129"/>
        <v>88481.2</v>
      </c>
      <c r="R2059" s="5">
        <v>3877.22</v>
      </c>
      <c r="S2059" s="5">
        <v>55951.199999999997</v>
      </c>
      <c r="T2059" s="5">
        <v>55904.75</v>
      </c>
      <c r="U2059" s="5">
        <f t="shared" si="130"/>
        <v>34049.5</v>
      </c>
      <c r="V2059" s="5">
        <f t="shared" si="131"/>
        <v>34095.949999999997</v>
      </c>
      <c r="W2059" s="5">
        <v>28652.78</v>
      </c>
      <c r="X2059" t="s">
        <v>1381</v>
      </c>
    </row>
    <row r="2060" spans="1:24" x14ac:dyDescent="0.2">
      <c r="A2060" t="s">
        <v>0</v>
      </c>
      <c r="B2060" t="s">
        <v>1</v>
      </c>
      <c r="C2060" t="s">
        <v>695</v>
      </c>
      <c r="D2060" t="s">
        <v>788</v>
      </c>
      <c r="E2060" t="s">
        <v>789</v>
      </c>
      <c r="F2060" t="s">
        <v>1371</v>
      </c>
      <c r="G2060" t="s">
        <v>1372</v>
      </c>
      <c r="H2060" t="s">
        <v>7</v>
      </c>
      <c r="I2060" t="s">
        <v>8</v>
      </c>
      <c r="J2060" t="s">
        <v>9</v>
      </c>
      <c r="K2060" t="s">
        <v>37</v>
      </c>
      <c r="L2060" t="s">
        <v>11</v>
      </c>
      <c r="M2060" s="5">
        <v>59289</v>
      </c>
      <c r="N2060" s="5">
        <v>0</v>
      </c>
      <c r="O2060" s="5">
        <f t="shared" si="128"/>
        <v>59289</v>
      </c>
      <c r="P2060" s="5">
        <v>-12361.21</v>
      </c>
      <c r="Q2060" s="5">
        <f t="shared" si="129"/>
        <v>46927.79</v>
      </c>
      <c r="R2060" s="5">
        <v>4220.96</v>
      </c>
      <c r="S2060" s="5">
        <v>28885.439999999999</v>
      </c>
      <c r="T2060" s="5">
        <v>28885.439999999999</v>
      </c>
      <c r="U2060" s="5">
        <f t="shared" si="130"/>
        <v>30403.56</v>
      </c>
      <c r="V2060" s="5">
        <f t="shared" si="131"/>
        <v>30403.56</v>
      </c>
      <c r="W2060" s="5">
        <v>13821.39</v>
      </c>
      <c r="X2060" t="s">
        <v>1382</v>
      </c>
    </row>
    <row r="2061" spans="1:24" x14ac:dyDescent="0.2">
      <c r="A2061" t="s">
        <v>0</v>
      </c>
      <c r="B2061" t="s">
        <v>1</v>
      </c>
      <c r="C2061" t="s">
        <v>695</v>
      </c>
      <c r="D2061" t="s">
        <v>788</v>
      </c>
      <c r="E2061" t="s">
        <v>789</v>
      </c>
      <c r="F2061" t="s">
        <v>1371</v>
      </c>
      <c r="G2061" t="s">
        <v>1372</v>
      </c>
      <c r="H2061" t="s">
        <v>7</v>
      </c>
      <c r="I2061" t="s">
        <v>8</v>
      </c>
      <c r="J2061" t="s">
        <v>9</v>
      </c>
      <c r="K2061" t="s">
        <v>39</v>
      </c>
      <c r="L2061" t="s">
        <v>11</v>
      </c>
      <c r="M2061" s="5">
        <v>6665.3</v>
      </c>
      <c r="N2061" s="5">
        <v>0</v>
      </c>
      <c r="O2061" s="5">
        <f t="shared" si="128"/>
        <v>6665.3</v>
      </c>
      <c r="P2061" s="5">
        <v>0</v>
      </c>
      <c r="Q2061" s="5">
        <f t="shared" si="129"/>
        <v>6665.3</v>
      </c>
      <c r="R2061" s="5">
        <v>0</v>
      </c>
      <c r="S2061" s="5">
        <v>30.6</v>
      </c>
      <c r="T2061" s="5">
        <v>0</v>
      </c>
      <c r="U2061" s="5">
        <f t="shared" si="130"/>
        <v>6634.7</v>
      </c>
      <c r="V2061" s="5">
        <f t="shared" si="131"/>
        <v>6665.3</v>
      </c>
      <c r="W2061" s="5">
        <v>6634.7</v>
      </c>
      <c r="X2061" t="s">
        <v>1383</v>
      </c>
    </row>
    <row r="2062" spans="1:24" x14ac:dyDescent="0.2">
      <c r="A2062" t="s">
        <v>0</v>
      </c>
      <c r="B2062" t="s">
        <v>1</v>
      </c>
      <c r="C2062" t="s">
        <v>695</v>
      </c>
      <c r="D2062" t="s">
        <v>788</v>
      </c>
      <c r="E2062" t="s">
        <v>789</v>
      </c>
      <c r="F2062" t="s">
        <v>1371</v>
      </c>
      <c r="G2062" t="s">
        <v>1372</v>
      </c>
      <c r="H2062" t="s">
        <v>195</v>
      </c>
      <c r="I2062" t="s">
        <v>1384</v>
      </c>
      <c r="J2062" t="s">
        <v>97</v>
      </c>
      <c r="K2062" t="s">
        <v>98</v>
      </c>
      <c r="L2062" t="s">
        <v>11</v>
      </c>
      <c r="M2062" s="5">
        <v>7873</v>
      </c>
      <c r="N2062" s="5">
        <v>0</v>
      </c>
      <c r="O2062" s="5">
        <f t="shared" si="128"/>
        <v>7873</v>
      </c>
      <c r="P2062" s="5">
        <v>0</v>
      </c>
      <c r="Q2062" s="5">
        <f t="shared" si="129"/>
        <v>7873</v>
      </c>
      <c r="R2062" s="5">
        <v>6984.36</v>
      </c>
      <c r="S2062" s="5">
        <v>888.64</v>
      </c>
      <c r="T2062" s="5">
        <v>888.64</v>
      </c>
      <c r="U2062" s="5">
        <f t="shared" si="130"/>
        <v>6984.36</v>
      </c>
      <c r="V2062" s="5">
        <f t="shared" si="131"/>
        <v>6984.36</v>
      </c>
      <c r="W2062" s="5">
        <v>0</v>
      </c>
      <c r="X2062" t="s">
        <v>1385</v>
      </c>
    </row>
    <row r="2063" spans="1:24" x14ac:dyDescent="0.2">
      <c r="A2063" t="s">
        <v>0</v>
      </c>
      <c r="B2063" t="s">
        <v>1</v>
      </c>
      <c r="C2063" t="s">
        <v>695</v>
      </c>
      <c r="D2063" t="s">
        <v>788</v>
      </c>
      <c r="E2063" t="s">
        <v>789</v>
      </c>
      <c r="F2063" t="s">
        <v>1371</v>
      </c>
      <c r="G2063" t="s">
        <v>1372</v>
      </c>
      <c r="H2063" t="s">
        <v>195</v>
      </c>
      <c r="I2063" t="s">
        <v>1384</v>
      </c>
      <c r="J2063" t="s">
        <v>97</v>
      </c>
      <c r="K2063" t="s">
        <v>100</v>
      </c>
      <c r="L2063" t="s">
        <v>11</v>
      </c>
      <c r="M2063" s="5">
        <v>2434.92</v>
      </c>
      <c r="N2063" s="5">
        <v>0</v>
      </c>
      <c r="O2063" s="5">
        <f t="shared" si="128"/>
        <v>2434.92</v>
      </c>
      <c r="P2063" s="5">
        <v>0</v>
      </c>
      <c r="Q2063" s="5">
        <f t="shared" si="129"/>
        <v>2434.92</v>
      </c>
      <c r="R2063" s="5">
        <v>1646.69</v>
      </c>
      <c r="S2063" s="5">
        <v>753.31</v>
      </c>
      <c r="T2063" s="5">
        <v>753.31</v>
      </c>
      <c r="U2063" s="5">
        <f t="shared" si="130"/>
        <v>1681.6100000000001</v>
      </c>
      <c r="V2063" s="5">
        <f t="shared" si="131"/>
        <v>1681.6100000000001</v>
      </c>
      <c r="W2063" s="5">
        <v>34.92</v>
      </c>
      <c r="X2063" t="s">
        <v>1386</v>
      </c>
    </row>
    <row r="2064" spans="1:24" x14ac:dyDescent="0.2">
      <c r="A2064" t="s">
        <v>0</v>
      </c>
      <c r="B2064" t="s">
        <v>1</v>
      </c>
      <c r="C2064" t="s">
        <v>695</v>
      </c>
      <c r="D2064" t="s">
        <v>788</v>
      </c>
      <c r="E2064" t="s">
        <v>789</v>
      </c>
      <c r="F2064" t="s">
        <v>1371</v>
      </c>
      <c r="G2064" t="s">
        <v>1372</v>
      </c>
      <c r="H2064" t="s">
        <v>195</v>
      </c>
      <c r="I2064" t="s">
        <v>1384</v>
      </c>
      <c r="J2064" t="s">
        <v>97</v>
      </c>
      <c r="K2064" t="s">
        <v>104</v>
      </c>
      <c r="L2064" t="s">
        <v>11</v>
      </c>
      <c r="M2064" s="5">
        <v>94476</v>
      </c>
      <c r="N2064" s="5">
        <v>0</v>
      </c>
      <c r="O2064" s="5">
        <f t="shared" si="128"/>
        <v>94476</v>
      </c>
      <c r="P2064" s="5">
        <v>0</v>
      </c>
      <c r="Q2064" s="5">
        <f t="shared" si="129"/>
        <v>94476</v>
      </c>
      <c r="R2064" s="5">
        <v>65892</v>
      </c>
      <c r="S2064" s="5">
        <v>28584</v>
      </c>
      <c r="T2064" s="5">
        <v>28584</v>
      </c>
      <c r="U2064" s="5">
        <f t="shared" si="130"/>
        <v>65892</v>
      </c>
      <c r="V2064" s="5">
        <f t="shared" si="131"/>
        <v>65892</v>
      </c>
      <c r="W2064" s="5">
        <v>0</v>
      </c>
      <c r="X2064" t="s">
        <v>1387</v>
      </c>
    </row>
    <row r="2065" spans="1:24" x14ac:dyDescent="0.2">
      <c r="A2065" t="s">
        <v>0</v>
      </c>
      <c r="B2065" t="s">
        <v>1</v>
      </c>
      <c r="C2065" t="s">
        <v>695</v>
      </c>
      <c r="D2065" t="s">
        <v>788</v>
      </c>
      <c r="E2065" t="s">
        <v>789</v>
      </c>
      <c r="F2065" t="s">
        <v>1371</v>
      </c>
      <c r="G2065" t="s">
        <v>1372</v>
      </c>
      <c r="H2065" t="s">
        <v>195</v>
      </c>
      <c r="I2065" t="s">
        <v>1384</v>
      </c>
      <c r="J2065" t="s">
        <v>97</v>
      </c>
      <c r="K2065" t="s">
        <v>106</v>
      </c>
      <c r="L2065" t="s">
        <v>11</v>
      </c>
      <c r="M2065" s="5">
        <v>11951.21</v>
      </c>
      <c r="N2065" s="5">
        <v>0</v>
      </c>
      <c r="O2065" s="5">
        <f t="shared" si="128"/>
        <v>11951.21</v>
      </c>
      <c r="P2065" s="5">
        <v>0</v>
      </c>
      <c r="Q2065" s="5">
        <f t="shared" si="129"/>
        <v>11951.21</v>
      </c>
      <c r="R2065" s="5">
        <v>8335.3700000000008</v>
      </c>
      <c r="S2065" s="5">
        <v>3615.84</v>
      </c>
      <c r="T2065" s="5">
        <v>3615.84</v>
      </c>
      <c r="U2065" s="5">
        <f t="shared" si="130"/>
        <v>8335.369999999999</v>
      </c>
      <c r="V2065" s="5">
        <f t="shared" si="131"/>
        <v>8335.369999999999</v>
      </c>
      <c r="W2065" s="5">
        <v>0</v>
      </c>
      <c r="X2065" t="s">
        <v>1388</v>
      </c>
    </row>
    <row r="2066" spans="1:24" x14ac:dyDescent="0.2">
      <c r="A2066" t="s">
        <v>0</v>
      </c>
      <c r="B2066" t="s">
        <v>1</v>
      </c>
      <c r="C2066" t="s">
        <v>695</v>
      </c>
      <c r="D2066" t="s">
        <v>788</v>
      </c>
      <c r="E2066" t="s">
        <v>789</v>
      </c>
      <c r="F2066" t="s">
        <v>1371</v>
      </c>
      <c r="G2066" t="s">
        <v>1372</v>
      </c>
      <c r="H2066" t="s">
        <v>195</v>
      </c>
      <c r="I2066" t="s">
        <v>1384</v>
      </c>
      <c r="J2066" t="s">
        <v>97</v>
      </c>
      <c r="K2066" t="s">
        <v>108</v>
      </c>
      <c r="L2066" t="s">
        <v>11</v>
      </c>
      <c r="M2066" s="5">
        <v>7873</v>
      </c>
      <c r="N2066" s="5">
        <v>0</v>
      </c>
      <c r="O2066" s="5">
        <f t="shared" si="128"/>
        <v>7873</v>
      </c>
      <c r="P2066" s="5">
        <v>0</v>
      </c>
      <c r="Q2066" s="5">
        <f t="shared" si="129"/>
        <v>7873</v>
      </c>
      <c r="R2066" s="5">
        <v>7773.04</v>
      </c>
      <c r="S2066" s="5">
        <v>99.96</v>
      </c>
      <c r="T2066" s="5">
        <v>99.96</v>
      </c>
      <c r="U2066" s="5">
        <f t="shared" si="130"/>
        <v>7773.04</v>
      </c>
      <c r="V2066" s="5">
        <f t="shared" si="131"/>
        <v>7773.04</v>
      </c>
      <c r="W2066" s="5">
        <v>0</v>
      </c>
      <c r="X2066" t="s">
        <v>1389</v>
      </c>
    </row>
    <row r="2067" spans="1:24" x14ac:dyDescent="0.2">
      <c r="A2067" t="s">
        <v>0</v>
      </c>
      <c r="B2067" t="s">
        <v>1</v>
      </c>
      <c r="C2067" t="s">
        <v>695</v>
      </c>
      <c r="D2067" t="s">
        <v>788</v>
      </c>
      <c r="E2067" t="s">
        <v>789</v>
      </c>
      <c r="F2067" t="s">
        <v>1371</v>
      </c>
      <c r="G2067" t="s">
        <v>1372</v>
      </c>
      <c r="H2067" t="s">
        <v>195</v>
      </c>
      <c r="I2067" t="s">
        <v>196</v>
      </c>
      <c r="J2067" t="s">
        <v>97</v>
      </c>
      <c r="K2067" t="s">
        <v>98</v>
      </c>
      <c r="L2067" t="s">
        <v>11</v>
      </c>
      <c r="M2067" s="5">
        <v>5673</v>
      </c>
      <c r="N2067" s="5">
        <v>0</v>
      </c>
      <c r="O2067" s="5">
        <f t="shared" si="128"/>
        <v>5673</v>
      </c>
      <c r="P2067" s="5">
        <v>0</v>
      </c>
      <c r="Q2067" s="5">
        <f t="shared" si="129"/>
        <v>5673</v>
      </c>
      <c r="R2067" s="5">
        <v>5002.3599999999997</v>
      </c>
      <c r="S2067" s="5">
        <v>670.64</v>
      </c>
      <c r="T2067" s="5">
        <v>670.64</v>
      </c>
      <c r="U2067" s="5">
        <f t="shared" si="130"/>
        <v>5002.3599999999997</v>
      </c>
      <c r="V2067" s="5">
        <f t="shared" si="131"/>
        <v>5002.3599999999997</v>
      </c>
      <c r="W2067" s="5">
        <v>0</v>
      </c>
      <c r="X2067" t="s">
        <v>1385</v>
      </c>
    </row>
    <row r="2068" spans="1:24" x14ac:dyDescent="0.2">
      <c r="A2068" t="s">
        <v>0</v>
      </c>
      <c r="B2068" t="s">
        <v>1</v>
      </c>
      <c r="C2068" t="s">
        <v>695</v>
      </c>
      <c r="D2068" t="s">
        <v>788</v>
      </c>
      <c r="E2068" t="s">
        <v>789</v>
      </c>
      <c r="F2068" t="s">
        <v>1371</v>
      </c>
      <c r="G2068" t="s">
        <v>1372</v>
      </c>
      <c r="H2068" t="s">
        <v>195</v>
      </c>
      <c r="I2068" t="s">
        <v>196</v>
      </c>
      <c r="J2068" t="s">
        <v>97</v>
      </c>
      <c r="K2068" t="s">
        <v>100</v>
      </c>
      <c r="L2068" t="s">
        <v>11</v>
      </c>
      <c r="M2068" s="5">
        <v>2434.92</v>
      </c>
      <c r="N2068" s="5">
        <v>586.63</v>
      </c>
      <c r="O2068" s="5">
        <f t="shared" si="128"/>
        <v>3021.55</v>
      </c>
      <c r="P2068" s="5">
        <v>0</v>
      </c>
      <c r="Q2068" s="5">
        <f t="shared" si="129"/>
        <v>3021.55</v>
      </c>
      <c r="R2068" s="5">
        <v>0</v>
      </c>
      <c r="S2068" s="5">
        <v>2986.66</v>
      </c>
      <c r="T2068" s="5">
        <v>2986.66</v>
      </c>
      <c r="U2068" s="5">
        <f t="shared" si="130"/>
        <v>34.890000000000327</v>
      </c>
      <c r="V2068" s="5">
        <f t="shared" si="131"/>
        <v>34.890000000000327</v>
      </c>
      <c r="W2068" s="5">
        <v>34.89</v>
      </c>
      <c r="X2068" t="s">
        <v>1386</v>
      </c>
    </row>
    <row r="2069" spans="1:24" x14ac:dyDescent="0.2">
      <c r="A2069" t="s">
        <v>0</v>
      </c>
      <c r="B2069" t="s">
        <v>1</v>
      </c>
      <c r="C2069" t="s">
        <v>695</v>
      </c>
      <c r="D2069" t="s">
        <v>788</v>
      </c>
      <c r="E2069" t="s">
        <v>789</v>
      </c>
      <c r="F2069" t="s">
        <v>1371</v>
      </c>
      <c r="G2069" t="s">
        <v>1372</v>
      </c>
      <c r="H2069" t="s">
        <v>195</v>
      </c>
      <c r="I2069" t="s">
        <v>196</v>
      </c>
      <c r="J2069" t="s">
        <v>97</v>
      </c>
      <c r="K2069" t="s">
        <v>102</v>
      </c>
      <c r="L2069" t="s">
        <v>11</v>
      </c>
      <c r="M2069" s="5">
        <v>0</v>
      </c>
      <c r="N2069" s="5">
        <v>612</v>
      </c>
      <c r="O2069" s="5">
        <f t="shared" si="128"/>
        <v>612</v>
      </c>
      <c r="P2069" s="5">
        <v>0</v>
      </c>
      <c r="Q2069" s="5">
        <f t="shared" si="129"/>
        <v>612</v>
      </c>
      <c r="R2069" s="5">
        <v>0</v>
      </c>
      <c r="S2069" s="5">
        <v>612</v>
      </c>
      <c r="T2069" s="5">
        <v>612</v>
      </c>
      <c r="U2069" s="5">
        <f t="shared" si="130"/>
        <v>0</v>
      </c>
      <c r="V2069" s="5">
        <f t="shared" si="131"/>
        <v>0</v>
      </c>
      <c r="W2069" s="5">
        <v>0</v>
      </c>
      <c r="X2069" t="s">
        <v>1390</v>
      </c>
    </row>
    <row r="2070" spans="1:24" x14ac:dyDescent="0.2">
      <c r="A2070" t="s">
        <v>0</v>
      </c>
      <c r="B2070" t="s">
        <v>1</v>
      </c>
      <c r="C2070" t="s">
        <v>695</v>
      </c>
      <c r="D2070" t="s">
        <v>788</v>
      </c>
      <c r="E2070" t="s">
        <v>789</v>
      </c>
      <c r="F2070" t="s">
        <v>1371</v>
      </c>
      <c r="G2070" t="s">
        <v>1372</v>
      </c>
      <c r="H2070" t="s">
        <v>195</v>
      </c>
      <c r="I2070" t="s">
        <v>196</v>
      </c>
      <c r="J2070" t="s">
        <v>97</v>
      </c>
      <c r="K2070" t="s">
        <v>104</v>
      </c>
      <c r="L2070" t="s">
        <v>11</v>
      </c>
      <c r="M2070" s="5">
        <v>68076</v>
      </c>
      <c r="N2070" s="5">
        <v>4002</v>
      </c>
      <c r="O2070" s="5">
        <f t="shared" si="128"/>
        <v>72078</v>
      </c>
      <c r="P2070" s="5">
        <v>41140.33</v>
      </c>
      <c r="Q2070" s="5">
        <f t="shared" si="129"/>
        <v>113218.33</v>
      </c>
      <c r="R2070" s="5">
        <v>0</v>
      </c>
      <c r="S2070" s="5">
        <v>72078</v>
      </c>
      <c r="T2070" s="5">
        <v>72078</v>
      </c>
      <c r="U2070" s="5">
        <f t="shared" si="130"/>
        <v>0</v>
      </c>
      <c r="V2070" s="5">
        <f t="shared" si="131"/>
        <v>0</v>
      </c>
      <c r="W2070" s="5">
        <v>41140.33</v>
      </c>
      <c r="X2070" t="s">
        <v>1387</v>
      </c>
    </row>
    <row r="2071" spans="1:24" x14ac:dyDescent="0.2">
      <c r="A2071" t="s">
        <v>0</v>
      </c>
      <c r="B2071" t="s">
        <v>1</v>
      </c>
      <c r="C2071" t="s">
        <v>695</v>
      </c>
      <c r="D2071" t="s">
        <v>788</v>
      </c>
      <c r="E2071" t="s">
        <v>789</v>
      </c>
      <c r="F2071" t="s">
        <v>1371</v>
      </c>
      <c r="G2071" t="s">
        <v>1372</v>
      </c>
      <c r="H2071" t="s">
        <v>195</v>
      </c>
      <c r="I2071" t="s">
        <v>196</v>
      </c>
      <c r="J2071" t="s">
        <v>97</v>
      </c>
      <c r="K2071" t="s">
        <v>106</v>
      </c>
      <c r="L2071" t="s">
        <v>11</v>
      </c>
      <c r="M2071" s="5">
        <v>8611.61</v>
      </c>
      <c r="N2071" s="5">
        <v>583.70000000000005</v>
      </c>
      <c r="O2071" s="5">
        <f t="shared" si="128"/>
        <v>9195.3100000000013</v>
      </c>
      <c r="P2071" s="5">
        <v>5204.29</v>
      </c>
      <c r="Q2071" s="5">
        <f t="shared" si="129"/>
        <v>14399.600000000002</v>
      </c>
      <c r="R2071" s="5">
        <v>0</v>
      </c>
      <c r="S2071" s="5">
        <v>9195.31</v>
      </c>
      <c r="T2071" s="5">
        <v>9195.31</v>
      </c>
      <c r="U2071" s="5">
        <f t="shared" si="130"/>
        <v>0</v>
      </c>
      <c r="V2071" s="5">
        <f t="shared" si="131"/>
        <v>0</v>
      </c>
      <c r="W2071" s="5">
        <v>5204.29</v>
      </c>
      <c r="X2071" t="s">
        <v>1388</v>
      </c>
    </row>
    <row r="2072" spans="1:24" x14ac:dyDescent="0.2">
      <c r="A2072" t="s">
        <v>0</v>
      </c>
      <c r="B2072" t="s">
        <v>1</v>
      </c>
      <c r="C2072" t="s">
        <v>695</v>
      </c>
      <c r="D2072" t="s">
        <v>788</v>
      </c>
      <c r="E2072" t="s">
        <v>789</v>
      </c>
      <c r="F2072" t="s">
        <v>1371</v>
      </c>
      <c r="G2072" t="s">
        <v>1372</v>
      </c>
      <c r="H2072" t="s">
        <v>195</v>
      </c>
      <c r="I2072" t="s">
        <v>196</v>
      </c>
      <c r="J2072" t="s">
        <v>97</v>
      </c>
      <c r="K2072" t="s">
        <v>108</v>
      </c>
      <c r="L2072" t="s">
        <v>11</v>
      </c>
      <c r="M2072" s="5">
        <v>5673</v>
      </c>
      <c r="N2072" s="5">
        <v>0</v>
      </c>
      <c r="O2072" s="5">
        <f t="shared" si="128"/>
        <v>5673</v>
      </c>
      <c r="P2072" s="5">
        <v>0</v>
      </c>
      <c r="Q2072" s="5">
        <f t="shared" si="129"/>
        <v>5673</v>
      </c>
      <c r="R2072" s="5">
        <v>2255.98</v>
      </c>
      <c r="S2072" s="5">
        <v>3417.02</v>
      </c>
      <c r="T2072" s="5">
        <v>3417.02</v>
      </c>
      <c r="U2072" s="5">
        <f t="shared" si="130"/>
        <v>2255.98</v>
      </c>
      <c r="V2072" s="5">
        <f t="shared" si="131"/>
        <v>2255.98</v>
      </c>
      <c r="W2072" s="5">
        <v>0</v>
      </c>
      <c r="X2072" t="s">
        <v>1389</v>
      </c>
    </row>
    <row r="2073" spans="1:24" x14ac:dyDescent="0.2">
      <c r="A2073" t="s">
        <v>0</v>
      </c>
      <c r="B2073" t="s">
        <v>1</v>
      </c>
      <c r="C2073" t="s">
        <v>695</v>
      </c>
      <c r="D2073" t="s">
        <v>788</v>
      </c>
      <c r="E2073" t="s">
        <v>789</v>
      </c>
      <c r="F2073" t="s">
        <v>1371</v>
      </c>
      <c r="G2073" t="s">
        <v>1372</v>
      </c>
      <c r="H2073" t="s">
        <v>195</v>
      </c>
      <c r="I2073" t="s">
        <v>1384</v>
      </c>
      <c r="J2073" t="s">
        <v>121</v>
      </c>
      <c r="K2073" t="s">
        <v>149</v>
      </c>
      <c r="L2073" t="s">
        <v>44</v>
      </c>
      <c r="M2073" s="5">
        <v>0</v>
      </c>
      <c r="N2073" s="5">
        <v>0</v>
      </c>
      <c r="O2073" s="5">
        <f t="shared" si="128"/>
        <v>0</v>
      </c>
      <c r="P2073" s="5">
        <v>28000</v>
      </c>
      <c r="Q2073" s="5">
        <f t="shared" si="129"/>
        <v>28000</v>
      </c>
      <c r="R2073" s="5">
        <v>0</v>
      </c>
      <c r="S2073" s="5">
        <v>0</v>
      </c>
      <c r="T2073" s="5">
        <v>0</v>
      </c>
      <c r="U2073" s="5">
        <f t="shared" si="130"/>
        <v>0</v>
      </c>
      <c r="V2073" s="5">
        <f t="shared" si="131"/>
        <v>0</v>
      </c>
      <c r="W2073" s="5">
        <v>28000</v>
      </c>
      <c r="X2073" t="s">
        <v>1391</v>
      </c>
    </row>
    <row r="2074" spans="1:24" x14ac:dyDescent="0.2">
      <c r="A2074" t="s">
        <v>0</v>
      </c>
      <c r="B2074" t="s">
        <v>1</v>
      </c>
      <c r="C2074" t="s">
        <v>695</v>
      </c>
      <c r="D2074" t="s">
        <v>788</v>
      </c>
      <c r="E2074" t="s">
        <v>789</v>
      </c>
      <c r="F2074" t="s">
        <v>1371</v>
      </c>
      <c r="G2074" t="s">
        <v>1372</v>
      </c>
      <c r="H2074" t="s">
        <v>195</v>
      </c>
      <c r="I2074" t="s">
        <v>1384</v>
      </c>
      <c r="J2074" t="s">
        <v>121</v>
      </c>
      <c r="K2074" t="s">
        <v>137</v>
      </c>
      <c r="L2074" t="s">
        <v>44</v>
      </c>
      <c r="M2074" s="5">
        <v>7000</v>
      </c>
      <c r="N2074" s="5">
        <v>0</v>
      </c>
      <c r="O2074" s="5">
        <f t="shared" si="128"/>
        <v>7000</v>
      </c>
      <c r="P2074" s="5">
        <v>38080.480000000003</v>
      </c>
      <c r="Q2074" s="5">
        <f t="shared" si="129"/>
        <v>45080.480000000003</v>
      </c>
      <c r="R2074" s="5">
        <v>0</v>
      </c>
      <c r="S2074" s="5">
        <v>0</v>
      </c>
      <c r="T2074" s="5">
        <v>0</v>
      </c>
      <c r="U2074" s="5">
        <f t="shared" si="130"/>
        <v>7000</v>
      </c>
      <c r="V2074" s="5">
        <f t="shared" si="131"/>
        <v>7000</v>
      </c>
      <c r="W2074" s="5">
        <v>45080.480000000003</v>
      </c>
      <c r="X2074" t="s">
        <v>1392</v>
      </c>
    </row>
    <row r="2075" spans="1:24" x14ac:dyDescent="0.2">
      <c r="A2075" t="s">
        <v>0</v>
      </c>
      <c r="B2075" t="s">
        <v>1</v>
      </c>
      <c r="C2075" t="s">
        <v>695</v>
      </c>
      <c r="D2075" t="s">
        <v>788</v>
      </c>
      <c r="E2075" t="s">
        <v>789</v>
      </c>
      <c r="F2075" t="s">
        <v>1371</v>
      </c>
      <c r="G2075" t="s">
        <v>1372</v>
      </c>
      <c r="H2075" t="s">
        <v>195</v>
      </c>
      <c r="I2075" t="s">
        <v>1384</v>
      </c>
      <c r="J2075" t="s">
        <v>121</v>
      </c>
      <c r="K2075" t="s">
        <v>151</v>
      </c>
      <c r="L2075" t="s">
        <v>44</v>
      </c>
      <c r="M2075" s="5">
        <v>172000</v>
      </c>
      <c r="N2075" s="5">
        <v>0</v>
      </c>
      <c r="O2075" s="5">
        <f t="shared" si="128"/>
        <v>172000</v>
      </c>
      <c r="P2075" s="5">
        <v>-5000</v>
      </c>
      <c r="Q2075" s="5">
        <f t="shared" si="129"/>
        <v>167000</v>
      </c>
      <c r="R2075" s="5">
        <v>0</v>
      </c>
      <c r="S2075" s="5">
        <v>0</v>
      </c>
      <c r="T2075" s="5">
        <v>0</v>
      </c>
      <c r="U2075" s="5">
        <f t="shared" si="130"/>
        <v>172000</v>
      </c>
      <c r="V2075" s="5">
        <f t="shared" si="131"/>
        <v>172000</v>
      </c>
      <c r="W2075" s="5">
        <v>167000</v>
      </c>
      <c r="X2075" t="s">
        <v>1393</v>
      </c>
    </row>
    <row r="2076" spans="1:24" x14ac:dyDescent="0.2">
      <c r="A2076" t="s">
        <v>0</v>
      </c>
      <c r="B2076" t="s">
        <v>1</v>
      </c>
      <c r="C2076" t="s">
        <v>695</v>
      </c>
      <c r="D2076" t="s">
        <v>788</v>
      </c>
      <c r="E2076" t="s">
        <v>789</v>
      </c>
      <c r="F2076" t="s">
        <v>1371</v>
      </c>
      <c r="G2076" t="s">
        <v>1372</v>
      </c>
      <c r="H2076" t="s">
        <v>195</v>
      </c>
      <c r="I2076" t="s">
        <v>1384</v>
      </c>
      <c r="J2076" t="s">
        <v>121</v>
      </c>
      <c r="K2076" t="s">
        <v>161</v>
      </c>
      <c r="L2076" t="s">
        <v>44</v>
      </c>
      <c r="M2076" s="5">
        <v>2500</v>
      </c>
      <c r="N2076" s="5">
        <v>0</v>
      </c>
      <c r="O2076" s="5">
        <f t="shared" si="128"/>
        <v>2500</v>
      </c>
      <c r="P2076" s="5">
        <v>37500</v>
      </c>
      <c r="Q2076" s="5">
        <f t="shared" si="129"/>
        <v>40000</v>
      </c>
      <c r="R2076" s="5">
        <v>0</v>
      </c>
      <c r="S2076" s="5">
        <v>0</v>
      </c>
      <c r="T2076" s="5">
        <v>0</v>
      </c>
      <c r="U2076" s="5">
        <f t="shared" si="130"/>
        <v>2500</v>
      </c>
      <c r="V2076" s="5">
        <f t="shared" si="131"/>
        <v>2500</v>
      </c>
      <c r="W2076" s="5">
        <v>40000</v>
      </c>
      <c r="X2076" t="s">
        <v>1394</v>
      </c>
    </row>
    <row r="2077" spans="1:24" x14ac:dyDescent="0.2">
      <c r="A2077" t="s">
        <v>0</v>
      </c>
      <c r="B2077" t="s">
        <v>1</v>
      </c>
      <c r="C2077" t="s">
        <v>695</v>
      </c>
      <c r="D2077" t="s">
        <v>788</v>
      </c>
      <c r="E2077" t="s">
        <v>789</v>
      </c>
      <c r="F2077" t="s">
        <v>1371</v>
      </c>
      <c r="G2077" t="s">
        <v>1372</v>
      </c>
      <c r="H2077" t="s">
        <v>195</v>
      </c>
      <c r="I2077" t="s">
        <v>1384</v>
      </c>
      <c r="J2077" t="s">
        <v>121</v>
      </c>
      <c r="K2077" t="s">
        <v>128</v>
      </c>
      <c r="L2077" t="s">
        <v>44</v>
      </c>
      <c r="M2077" s="5">
        <v>30000</v>
      </c>
      <c r="N2077" s="5">
        <v>0</v>
      </c>
      <c r="O2077" s="5">
        <f t="shared" si="128"/>
        <v>30000</v>
      </c>
      <c r="P2077" s="5">
        <v>-30000</v>
      </c>
      <c r="Q2077" s="5">
        <f t="shared" si="129"/>
        <v>0</v>
      </c>
      <c r="R2077" s="5">
        <v>0</v>
      </c>
      <c r="S2077" s="5">
        <v>0</v>
      </c>
      <c r="T2077" s="5">
        <v>0</v>
      </c>
      <c r="U2077" s="5">
        <f t="shared" si="130"/>
        <v>30000</v>
      </c>
      <c r="V2077" s="5">
        <f t="shared" si="131"/>
        <v>30000</v>
      </c>
      <c r="W2077" s="5">
        <v>0</v>
      </c>
      <c r="X2077" t="s">
        <v>1395</v>
      </c>
    </row>
    <row r="2078" spans="1:24" x14ac:dyDescent="0.2">
      <c r="A2078" t="s">
        <v>0</v>
      </c>
      <c r="B2078" t="s">
        <v>1</v>
      </c>
      <c r="C2078" t="s">
        <v>695</v>
      </c>
      <c r="D2078" t="s">
        <v>788</v>
      </c>
      <c r="E2078" t="s">
        <v>789</v>
      </c>
      <c r="F2078" t="s">
        <v>1371</v>
      </c>
      <c r="G2078" t="s">
        <v>1372</v>
      </c>
      <c r="H2078" t="s">
        <v>195</v>
      </c>
      <c r="I2078" t="s">
        <v>1384</v>
      </c>
      <c r="J2078" t="s">
        <v>121</v>
      </c>
      <c r="K2078" t="s">
        <v>145</v>
      </c>
      <c r="L2078" t="s">
        <v>44</v>
      </c>
      <c r="M2078" s="5">
        <v>8000</v>
      </c>
      <c r="N2078" s="5">
        <v>0</v>
      </c>
      <c r="O2078" s="5">
        <f t="shared" si="128"/>
        <v>8000</v>
      </c>
      <c r="P2078" s="5">
        <v>-6902.4</v>
      </c>
      <c r="Q2078" s="5">
        <f t="shared" si="129"/>
        <v>1097.6000000000004</v>
      </c>
      <c r="R2078" s="5">
        <v>0</v>
      </c>
      <c r="S2078" s="5">
        <v>1097.5999999999999</v>
      </c>
      <c r="T2078" s="5">
        <v>0</v>
      </c>
      <c r="U2078" s="5">
        <f t="shared" si="130"/>
        <v>6902.4</v>
      </c>
      <c r="V2078" s="5">
        <f t="shared" si="131"/>
        <v>8000</v>
      </c>
      <c r="W2078" s="5">
        <v>0</v>
      </c>
      <c r="X2078" t="s">
        <v>1396</v>
      </c>
    </row>
    <row r="2079" spans="1:24" x14ac:dyDescent="0.2">
      <c r="A2079" t="s">
        <v>0</v>
      </c>
      <c r="B2079" t="s">
        <v>1</v>
      </c>
      <c r="C2079" t="s">
        <v>695</v>
      </c>
      <c r="D2079" t="s">
        <v>788</v>
      </c>
      <c r="E2079" t="s">
        <v>789</v>
      </c>
      <c r="F2079" t="s">
        <v>1371</v>
      </c>
      <c r="G2079" t="s">
        <v>1372</v>
      </c>
      <c r="H2079" t="s">
        <v>195</v>
      </c>
      <c r="I2079" t="s">
        <v>1384</v>
      </c>
      <c r="J2079" t="s">
        <v>121</v>
      </c>
      <c r="K2079" t="s">
        <v>218</v>
      </c>
      <c r="L2079" t="s">
        <v>44</v>
      </c>
      <c r="M2079" s="5">
        <v>0</v>
      </c>
      <c r="N2079" s="5">
        <v>0</v>
      </c>
      <c r="O2079" s="5">
        <f t="shared" si="128"/>
        <v>0</v>
      </c>
      <c r="P2079" s="5">
        <v>850</v>
      </c>
      <c r="Q2079" s="5">
        <f t="shared" si="129"/>
        <v>850</v>
      </c>
      <c r="R2079" s="5">
        <v>0</v>
      </c>
      <c r="S2079" s="5">
        <v>0</v>
      </c>
      <c r="T2079" s="5">
        <v>0</v>
      </c>
      <c r="U2079" s="5">
        <f t="shared" si="130"/>
        <v>0</v>
      </c>
      <c r="V2079" s="5">
        <f t="shared" si="131"/>
        <v>0</v>
      </c>
      <c r="W2079" s="5">
        <v>850</v>
      </c>
      <c r="X2079" t="s">
        <v>1397</v>
      </c>
    </row>
    <row r="2080" spans="1:24" x14ac:dyDescent="0.2">
      <c r="A2080" t="s">
        <v>0</v>
      </c>
      <c r="B2080" t="s">
        <v>1</v>
      </c>
      <c r="C2080" t="s">
        <v>695</v>
      </c>
      <c r="D2080" t="s">
        <v>788</v>
      </c>
      <c r="E2080" t="s">
        <v>789</v>
      </c>
      <c r="F2080" t="s">
        <v>1371</v>
      </c>
      <c r="G2080" t="s">
        <v>1372</v>
      </c>
      <c r="H2080" t="s">
        <v>195</v>
      </c>
      <c r="I2080" t="s">
        <v>1384</v>
      </c>
      <c r="J2080" t="s">
        <v>121</v>
      </c>
      <c r="K2080" t="s">
        <v>1398</v>
      </c>
      <c r="L2080" t="s">
        <v>44</v>
      </c>
      <c r="M2080" s="5">
        <v>0</v>
      </c>
      <c r="N2080" s="5">
        <v>0</v>
      </c>
      <c r="O2080" s="5">
        <f t="shared" si="128"/>
        <v>0</v>
      </c>
      <c r="P2080" s="5">
        <v>115</v>
      </c>
      <c r="Q2080" s="5">
        <f t="shared" si="129"/>
        <v>115</v>
      </c>
      <c r="R2080" s="5">
        <v>0</v>
      </c>
      <c r="S2080" s="5">
        <v>0</v>
      </c>
      <c r="T2080" s="5">
        <v>0</v>
      </c>
      <c r="U2080" s="5">
        <f t="shared" si="130"/>
        <v>0</v>
      </c>
      <c r="V2080" s="5">
        <f t="shared" si="131"/>
        <v>0</v>
      </c>
      <c r="W2080" s="5">
        <v>115</v>
      </c>
      <c r="X2080" t="s">
        <v>1399</v>
      </c>
    </row>
    <row r="2081" spans="1:24" x14ac:dyDescent="0.2">
      <c r="A2081" t="s">
        <v>0</v>
      </c>
      <c r="B2081" t="s">
        <v>1</v>
      </c>
      <c r="C2081" t="s">
        <v>695</v>
      </c>
      <c r="D2081" t="s">
        <v>788</v>
      </c>
      <c r="E2081" t="s">
        <v>789</v>
      </c>
      <c r="F2081" t="s">
        <v>1371</v>
      </c>
      <c r="G2081" t="s">
        <v>1372</v>
      </c>
      <c r="H2081" t="s">
        <v>195</v>
      </c>
      <c r="I2081" t="s">
        <v>1384</v>
      </c>
      <c r="J2081" t="s">
        <v>121</v>
      </c>
      <c r="K2081" t="s">
        <v>155</v>
      </c>
      <c r="L2081" t="s">
        <v>44</v>
      </c>
      <c r="M2081" s="5">
        <v>0</v>
      </c>
      <c r="N2081" s="5">
        <v>0</v>
      </c>
      <c r="O2081" s="5">
        <f t="shared" si="128"/>
        <v>0</v>
      </c>
      <c r="P2081" s="5">
        <v>7000</v>
      </c>
      <c r="Q2081" s="5">
        <f t="shared" si="129"/>
        <v>7000</v>
      </c>
      <c r="R2081" s="5">
        <v>0</v>
      </c>
      <c r="S2081" s="5">
        <v>0</v>
      </c>
      <c r="T2081" s="5">
        <v>0</v>
      </c>
      <c r="U2081" s="5">
        <f t="shared" si="130"/>
        <v>0</v>
      </c>
      <c r="V2081" s="5">
        <f t="shared" si="131"/>
        <v>0</v>
      </c>
      <c r="W2081" s="5">
        <v>7000</v>
      </c>
      <c r="X2081" t="s">
        <v>1400</v>
      </c>
    </row>
    <row r="2082" spans="1:24" x14ac:dyDescent="0.2">
      <c r="A2082" t="s">
        <v>0</v>
      </c>
      <c r="B2082" t="s">
        <v>1</v>
      </c>
      <c r="C2082" t="s">
        <v>695</v>
      </c>
      <c r="D2082" t="s">
        <v>788</v>
      </c>
      <c r="E2082" t="s">
        <v>789</v>
      </c>
      <c r="F2082" t="s">
        <v>1371</v>
      </c>
      <c r="G2082" t="s">
        <v>1372</v>
      </c>
      <c r="H2082" t="s">
        <v>195</v>
      </c>
      <c r="I2082" t="s">
        <v>1384</v>
      </c>
      <c r="J2082" t="s">
        <v>121</v>
      </c>
      <c r="K2082" t="s">
        <v>168</v>
      </c>
      <c r="L2082" t="s">
        <v>44</v>
      </c>
      <c r="M2082" s="5">
        <v>4000</v>
      </c>
      <c r="N2082" s="5">
        <v>0</v>
      </c>
      <c r="O2082" s="5">
        <f t="shared" si="128"/>
        <v>4000</v>
      </c>
      <c r="P2082" s="5">
        <v>-2965</v>
      </c>
      <c r="Q2082" s="5">
        <f t="shared" si="129"/>
        <v>1035</v>
      </c>
      <c r="R2082" s="5">
        <v>0</v>
      </c>
      <c r="S2082" s="5">
        <v>0</v>
      </c>
      <c r="T2082" s="5">
        <v>0</v>
      </c>
      <c r="U2082" s="5">
        <f t="shared" si="130"/>
        <v>4000</v>
      </c>
      <c r="V2082" s="5">
        <f t="shared" si="131"/>
        <v>4000</v>
      </c>
      <c r="W2082" s="5">
        <v>1035</v>
      </c>
      <c r="X2082" t="s">
        <v>1401</v>
      </c>
    </row>
    <row r="2083" spans="1:24" x14ac:dyDescent="0.2">
      <c r="A2083" t="s">
        <v>0</v>
      </c>
      <c r="B2083" t="s">
        <v>1</v>
      </c>
      <c r="C2083" t="s">
        <v>695</v>
      </c>
      <c r="D2083" t="s">
        <v>788</v>
      </c>
      <c r="E2083" t="s">
        <v>789</v>
      </c>
      <c r="F2083" t="s">
        <v>1371</v>
      </c>
      <c r="G2083" t="s">
        <v>1372</v>
      </c>
      <c r="H2083" t="s">
        <v>195</v>
      </c>
      <c r="I2083" t="s">
        <v>1384</v>
      </c>
      <c r="J2083" t="s">
        <v>121</v>
      </c>
      <c r="K2083" t="s">
        <v>385</v>
      </c>
      <c r="L2083" t="s">
        <v>44</v>
      </c>
      <c r="M2083" s="5">
        <v>500</v>
      </c>
      <c r="N2083" s="5">
        <v>0</v>
      </c>
      <c r="O2083" s="5">
        <f t="shared" si="128"/>
        <v>500</v>
      </c>
      <c r="P2083" s="5">
        <v>0</v>
      </c>
      <c r="Q2083" s="5">
        <f t="shared" si="129"/>
        <v>500</v>
      </c>
      <c r="R2083" s="5">
        <v>0</v>
      </c>
      <c r="S2083" s="5">
        <v>0</v>
      </c>
      <c r="T2083" s="5">
        <v>0</v>
      </c>
      <c r="U2083" s="5">
        <f t="shared" si="130"/>
        <v>500</v>
      </c>
      <c r="V2083" s="5">
        <f t="shared" si="131"/>
        <v>500</v>
      </c>
      <c r="W2083" s="5">
        <v>500</v>
      </c>
      <c r="X2083" t="s">
        <v>1402</v>
      </c>
    </row>
    <row r="2084" spans="1:24" x14ac:dyDescent="0.2">
      <c r="A2084" t="s">
        <v>0</v>
      </c>
      <c r="B2084" t="s">
        <v>1</v>
      </c>
      <c r="C2084" t="s">
        <v>695</v>
      </c>
      <c r="D2084" t="s">
        <v>788</v>
      </c>
      <c r="E2084" t="s">
        <v>789</v>
      </c>
      <c r="F2084" t="s">
        <v>1371</v>
      </c>
      <c r="G2084" t="s">
        <v>1372</v>
      </c>
      <c r="H2084" t="s">
        <v>195</v>
      </c>
      <c r="I2084" t="s">
        <v>196</v>
      </c>
      <c r="J2084" t="s">
        <v>121</v>
      </c>
      <c r="K2084" t="s">
        <v>149</v>
      </c>
      <c r="L2084" t="s">
        <v>44</v>
      </c>
      <c r="M2084" s="5">
        <v>50000</v>
      </c>
      <c r="N2084" s="5">
        <v>0</v>
      </c>
      <c r="O2084" s="5">
        <f t="shared" si="128"/>
        <v>50000</v>
      </c>
      <c r="P2084" s="5">
        <v>-50000</v>
      </c>
      <c r="Q2084" s="5">
        <f t="shared" si="129"/>
        <v>0</v>
      </c>
      <c r="R2084" s="5">
        <v>0</v>
      </c>
      <c r="S2084" s="5">
        <v>0</v>
      </c>
      <c r="T2084" s="5">
        <v>0</v>
      </c>
      <c r="U2084" s="5">
        <f t="shared" si="130"/>
        <v>50000</v>
      </c>
      <c r="V2084" s="5">
        <f t="shared" si="131"/>
        <v>50000</v>
      </c>
      <c r="W2084" s="5">
        <v>0</v>
      </c>
      <c r="X2084" t="s">
        <v>1391</v>
      </c>
    </row>
    <row r="2085" spans="1:24" x14ac:dyDescent="0.2">
      <c r="A2085" t="s">
        <v>0</v>
      </c>
      <c r="B2085" t="s">
        <v>1</v>
      </c>
      <c r="C2085" t="s">
        <v>695</v>
      </c>
      <c r="D2085" t="s">
        <v>788</v>
      </c>
      <c r="E2085" t="s">
        <v>789</v>
      </c>
      <c r="F2085" t="s">
        <v>1371</v>
      </c>
      <c r="G2085" t="s">
        <v>1372</v>
      </c>
      <c r="H2085" t="s">
        <v>195</v>
      </c>
      <c r="I2085" t="s">
        <v>196</v>
      </c>
      <c r="J2085" t="s">
        <v>121</v>
      </c>
      <c r="K2085" t="s">
        <v>137</v>
      </c>
      <c r="L2085" t="s">
        <v>44</v>
      </c>
      <c r="M2085" s="5">
        <v>476600</v>
      </c>
      <c r="N2085" s="5">
        <v>-240000</v>
      </c>
      <c r="O2085" s="5">
        <f t="shared" si="128"/>
        <v>236600</v>
      </c>
      <c r="P2085" s="5">
        <v>-217724.3</v>
      </c>
      <c r="Q2085" s="5">
        <f t="shared" si="129"/>
        <v>18875.700000000012</v>
      </c>
      <c r="R2085" s="5">
        <v>22.4</v>
      </c>
      <c r="S2085" s="5">
        <v>18853.3</v>
      </c>
      <c r="T2085" s="5">
        <v>13938.4</v>
      </c>
      <c r="U2085" s="5">
        <f t="shared" si="130"/>
        <v>217746.7</v>
      </c>
      <c r="V2085" s="5">
        <f t="shared" si="131"/>
        <v>222661.6</v>
      </c>
      <c r="W2085" s="5">
        <v>0</v>
      </c>
      <c r="X2085" t="s">
        <v>1392</v>
      </c>
    </row>
    <row r="2086" spans="1:24" x14ac:dyDescent="0.2">
      <c r="A2086" t="s">
        <v>0</v>
      </c>
      <c r="B2086" t="s">
        <v>1</v>
      </c>
      <c r="C2086" t="s">
        <v>695</v>
      </c>
      <c r="D2086" t="s">
        <v>788</v>
      </c>
      <c r="E2086" t="s">
        <v>789</v>
      </c>
      <c r="F2086" t="s">
        <v>1371</v>
      </c>
      <c r="G2086" t="s">
        <v>1372</v>
      </c>
      <c r="H2086" t="s">
        <v>195</v>
      </c>
      <c r="I2086" t="s">
        <v>196</v>
      </c>
      <c r="J2086" t="s">
        <v>121</v>
      </c>
      <c r="K2086" t="s">
        <v>465</v>
      </c>
      <c r="L2086" t="s">
        <v>44</v>
      </c>
      <c r="M2086" s="5">
        <v>30000</v>
      </c>
      <c r="N2086" s="5">
        <v>0</v>
      </c>
      <c r="O2086" s="5">
        <f t="shared" si="128"/>
        <v>30000</v>
      </c>
      <c r="P2086" s="5">
        <v>-30000</v>
      </c>
      <c r="Q2086" s="5">
        <f t="shared" si="129"/>
        <v>0</v>
      </c>
      <c r="R2086" s="5">
        <v>0</v>
      </c>
      <c r="S2086" s="5">
        <v>0</v>
      </c>
      <c r="T2086" s="5">
        <v>0</v>
      </c>
      <c r="U2086" s="5">
        <f t="shared" si="130"/>
        <v>30000</v>
      </c>
      <c r="V2086" s="5">
        <f t="shared" si="131"/>
        <v>30000</v>
      </c>
      <c r="W2086" s="5">
        <v>0</v>
      </c>
      <c r="X2086" t="s">
        <v>1403</v>
      </c>
    </row>
    <row r="2087" spans="1:24" x14ac:dyDescent="0.2">
      <c r="A2087" t="s">
        <v>0</v>
      </c>
      <c r="B2087" t="s">
        <v>1</v>
      </c>
      <c r="C2087" t="s">
        <v>695</v>
      </c>
      <c r="D2087" t="s">
        <v>788</v>
      </c>
      <c r="E2087" t="s">
        <v>789</v>
      </c>
      <c r="F2087" t="s">
        <v>1371</v>
      </c>
      <c r="G2087" t="s">
        <v>1372</v>
      </c>
      <c r="H2087" t="s">
        <v>195</v>
      </c>
      <c r="I2087" t="s">
        <v>196</v>
      </c>
      <c r="J2087" t="s">
        <v>121</v>
      </c>
      <c r="K2087" t="s">
        <v>151</v>
      </c>
      <c r="L2087" t="s">
        <v>44</v>
      </c>
      <c r="M2087" s="5">
        <v>20000</v>
      </c>
      <c r="N2087" s="5">
        <v>0</v>
      </c>
      <c r="O2087" s="5">
        <f t="shared" si="128"/>
        <v>20000</v>
      </c>
      <c r="P2087" s="5">
        <v>-950</v>
      </c>
      <c r="Q2087" s="5">
        <f t="shared" si="129"/>
        <v>19050</v>
      </c>
      <c r="R2087" s="5">
        <v>0</v>
      </c>
      <c r="S2087" s="5">
        <v>504</v>
      </c>
      <c r="T2087" s="5">
        <v>504</v>
      </c>
      <c r="U2087" s="5">
        <f t="shared" si="130"/>
        <v>19496</v>
      </c>
      <c r="V2087" s="5">
        <f t="shared" si="131"/>
        <v>19496</v>
      </c>
      <c r="W2087" s="5">
        <v>18546</v>
      </c>
      <c r="X2087" t="s">
        <v>1393</v>
      </c>
    </row>
    <row r="2088" spans="1:24" x14ac:dyDescent="0.2">
      <c r="A2088" t="s">
        <v>0</v>
      </c>
      <c r="B2088" t="s">
        <v>1</v>
      </c>
      <c r="C2088" t="s">
        <v>695</v>
      </c>
      <c r="D2088" t="s">
        <v>788</v>
      </c>
      <c r="E2088" t="s">
        <v>789</v>
      </c>
      <c r="F2088" t="s">
        <v>1371</v>
      </c>
      <c r="G2088" t="s">
        <v>1372</v>
      </c>
      <c r="H2088" t="s">
        <v>195</v>
      </c>
      <c r="I2088" t="s">
        <v>196</v>
      </c>
      <c r="J2088" t="s">
        <v>121</v>
      </c>
      <c r="K2088" t="s">
        <v>1044</v>
      </c>
      <c r="L2088" t="s">
        <v>44</v>
      </c>
      <c r="M2088" s="5">
        <v>91500</v>
      </c>
      <c r="N2088" s="5">
        <v>-35000</v>
      </c>
      <c r="O2088" s="5">
        <f t="shared" si="128"/>
        <v>56500</v>
      </c>
      <c r="P2088" s="5">
        <v>-56500</v>
      </c>
      <c r="Q2088" s="5">
        <f t="shared" si="129"/>
        <v>0</v>
      </c>
      <c r="R2088" s="5">
        <v>0</v>
      </c>
      <c r="S2088" s="5">
        <v>0</v>
      </c>
      <c r="T2088" s="5">
        <v>0</v>
      </c>
      <c r="U2088" s="5">
        <f t="shared" si="130"/>
        <v>56500</v>
      </c>
      <c r="V2088" s="5">
        <f t="shared" si="131"/>
        <v>56500</v>
      </c>
      <c r="W2088" s="5">
        <v>0</v>
      </c>
      <c r="X2088" t="s">
        <v>1404</v>
      </c>
    </row>
    <row r="2089" spans="1:24" x14ac:dyDescent="0.2">
      <c r="A2089" t="s">
        <v>0</v>
      </c>
      <c r="B2089" t="s">
        <v>1</v>
      </c>
      <c r="C2089" t="s">
        <v>695</v>
      </c>
      <c r="D2089" t="s">
        <v>788</v>
      </c>
      <c r="E2089" t="s">
        <v>789</v>
      </c>
      <c r="F2089" t="s">
        <v>1371</v>
      </c>
      <c r="G2089" t="s">
        <v>1372</v>
      </c>
      <c r="H2089" t="s">
        <v>195</v>
      </c>
      <c r="I2089" t="s">
        <v>196</v>
      </c>
      <c r="J2089" t="s">
        <v>121</v>
      </c>
      <c r="K2089" t="s">
        <v>145</v>
      </c>
      <c r="L2089" t="s">
        <v>44</v>
      </c>
      <c r="M2089" s="5">
        <v>71000</v>
      </c>
      <c r="N2089" s="5">
        <v>-6500</v>
      </c>
      <c r="O2089" s="5">
        <f t="shared" si="128"/>
        <v>64500</v>
      </c>
      <c r="P2089" s="5">
        <v>-60272</v>
      </c>
      <c r="Q2089" s="5">
        <f t="shared" si="129"/>
        <v>4228</v>
      </c>
      <c r="R2089" s="5">
        <v>0</v>
      </c>
      <c r="S2089" s="5">
        <v>4228</v>
      </c>
      <c r="T2089" s="5">
        <v>0</v>
      </c>
      <c r="U2089" s="5">
        <f t="shared" si="130"/>
        <v>60272</v>
      </c>
      <c r="V2089" s="5">
        <f t="shared" si="131"/>
        <v>64500</v>
      </c>
      <c r="W2089" s="5">
        <v>0</v>
      </c>
      <c r="X2089" t="s">
        <v>1396</v>
      </c>
    </row>
    <row r="2090" spans="1:24" x14ac:dyDescent="0.2">
      <c r="A2090" t="s">
        <v>0</v>
      </c>
      <c r="B2090" t="s">
        <v>1</v>
      </c>
      <c r="C2090" t="s">
        <v>695</v>
      </c>
      <c r="D2090" t="s">
        <v>788</v>
      </c>
      <c r="E2090" t="s">
        <v>789</v>
      </c>
      <c r="F2090" t="s">
        <v>1371</v>
      </c>
      <c r="G2090" t="s">
        <v>1372</v>
      </c>
      <c r="H2090" t="s">
        <v>195</v>
      </c>
      <c r="I2090" t="s">
        <v>196</v>
      </c>
      <c r="J2090" t="s">
        <v>121</v>
      </c>
      <c r="K2090" t="s">
        <v>473</v>
      </c>
      <c r="L2090" t="s">
        <v>44</v>
      </c>
      <c r="M2090" s="5">
        <v>0</v>
      </c>
      <c r="N2090" s="5">
        <v>0</v>
      </c>
      <c r="O2090" s="5">
        <f t="shared" si="128"/>
        <v>0</v>
      </c>
      <c r="P2090" s="5">
        <v>3000</v>
      </c>
      <c r="Q2090" s="5">
        <f t="shared" si="129"/>
        <v>3000</v>
      </c>
      <c r="R2090" s="5">
        <v>0</v>
      </c>
      <c r="S2090" s="5">
        <v>0</v>
      </c>
      <c r="T2090" s="5">
        <v>0</v>
      </c>
      <c r="U2090" s="5">
        <f t="shared" si="130"/>
        <v>0</v>
      </c>
      <c r="V2090" s="5">
        <f t="shared" si="131"/>
        <v>0</v>
      </c>
      <c r="W2090" s="5">
        <v>3000</v>
      </c>
      <c r="X2090" t="s">
        <v>1405</v>
      </c>
    </row>
    <row r="2091" spans="1:24" x14ac:dyDescent="0.2">
      <c r="A2091" t="s">
        <v>0</v>
      </c>
      <c r="B2091" t="s">
        <v>1</v>
      </c>
      <c r="C2091" t="s">
        <v>695</v>
      </c>
      <c r="D2091" t="s">
        <v>788</v>
      </c>
      <c r="E2091" t="s">
        <v>789</v>
      </c>
      <c r="F2091" t="s">
        <v>1371</v>
      </c>
      <c r="G2091" t="s">
        <v>1372</v>
      </c>
      <c r="H2091" t="s">
        <v>195</v>
      </c>
      <c r="I2091" t="s">
        <v>196</v>
      </c>
      <c r="J2091" t="s">
        <v>121</v>
      </c>
      <c r="K2091" t="s">
        <v>1406</v>
      </c>
      <c r="L2091" t="s">
        <v>44</v>
      </c>
      <c r="M2091" s="5">
        <v>0</v>
      </c>
      <c r="N2091" s="5">
        <v>32000</v>
      </c>
      <c r="O2091" s="5">
        <f t="shared" si="128"/>
        <v>32000</v>
      </c>
      <c r="P2091" s="5">
        <v>0</v>
      </c>
      <c r="Q2091" s="5">
        <f t="shared" si="129"/>
        <v>32000</v>
      </c>
      <c r="R2091" s="5">
        <v>2997</v>
      </c>
      <c r="S2091" s="5">
        <v>24975</v>
      </c>
      <c r="T2091" s="5">
        <v>0</v>
      </c>
      <c r="U2091" s="5">
        <f t="shared" si="130"/>
        <v>7025</v>
      </c>
      <c r="V2091" s="5">
        <f t="shared" si="131"/>
        <v>32000</v>
      </c>
      <c r="W2091" s="5">
        <v>4028</v>
      </c>
      <c r="X2091" t="s">
        <v>1407</v>
      </c>
    </row>
    <row r="2092" spans="1:24" x14ac:dyDescent="0.2">
      <c r="A2092" t="s">
        <v>0</v>
      </c>
      <c r="B2092" t="s">
        <v>1</v>
      </c>
      <c r="C2092" t="s">
        <v>695</v>
      </c>
      <c r="D2092" t="s">
        <v>788</v>
      </c>
      <c r="E2092" t="s">
        <v>789</v>
      </c>
      <c r="F2092" t="s">
        <v>1371</v>
      </c>
      <c r="G2092" t="s">
        <v>1372</v>
      </c>
      <c r="H2092" t="s">
        <v>195</v>
      </c>
      <c r="I2092" t="s">
        <v>196</v>
      </c>
      <c r="J2092" t="s">
        <v>121</v>
      </c>
      <c r="K2092" t="s">
        <v>178</v>
      </c>
      <c r="L2092" t="s">
        <v>44</v>
      </c>
      <c r="M2092" s="5">
        <v>0</v>
      </c>
      <c r="N2092" s="5">
        <v>12700</v>
      </c>
      <c r="O2092" s="5">
        <f t="shared" si="128"/>
        <v>12700</v>
      </c>
      <c r="P2092" s="5">
        <v>20000</v>
      </c>
      <c r="Q2092" s="5">
        <f t="shared" si="129"/>
        <v>32700</v>
      </c>
      <c r="R2092" s="5">
        <v>0</v>
      </c>
      <c r="S2092" s="5">
        <v>11745.16</v>
      </c>
      <c r="T2092" s="5">
        <v>11745.16</v>
      </c>
      <c r="U2092" s="5">
        <f t="shared" si="130"/>
        <v>954.84000000000015</v>
      </c>
      <c r="V2092" s="5">
        <f t="shared" si="131"/>
        <v>954.84000000000015</v>
      </c>
      <c r="W2092" s="5">
        <v>20954.84</v>
      </c>
      <c r="X2092" t="s">
        <v>1408</v>
      </c>
    </row>
    <row r="2093" spans="1:24" x14ac:dyDescent="0.2">
      <c r="A2093" t="s">
        <v>0</v>
      </c>
      <c r="B2093" t="s">
        <v>1</v>
      </c>
      <c r="C2093" t="s">
        <v>695</v>
      </c>
      <c r="D2093" t="s">
        <v>788</v>
      </c>
      <c r="E2093" t="s">
        <v>789</v>
      </c>
      <c r="F2093" t="s">
        <v>1371</v>
      </c>
      <c r="G2093" t="s">
        <v>1372</v>
      </c>
      <c r="H2093" t="s">
        <v>195</v>
      </c>
      <c r="I2093" t="s">
        <v>196</v>
      </c>
      <c r="J2093" t="s">
        <v>121</v>
      </c>
      <c r="K2093" t="s">
        <v>218</v>
      </c>
      <c r="L2093" t="s">
        <v>44</v>
      </c>
      <c r="M2093" s="5">
        <v>0</v>
      </c>
      <c r="N2093" s="5">
        <v>1200</v>
      </c>
      <c r="O2093" s="5">
        <f t="shared" si="128"/>
        <v>1200</v>
      </c>
      <c r="P2093" s="5">
        <v>0</v>
      </c>
      <c r="Q2093" s="5">
        <f t="shared" si="129"/>
        <v>1200</v>
      </c>
      <c r="R2093" s="5">
        <v>0</v>
      </c>
      <c r="S2093" s="5">
        <v>1075.2</v>
      </c>
      <c r="T2093" s="5">
        <v>1075.2</v>
      </c>
      <c r="U2093" s="5">
        <f t="shared" si="130"/>
        <v>124.79999999999995</v>
      </c>
      <c r="V2093" s="5">
        <f t="shared" si="131"/>
        <v>124.79999999999995</v>
      </c>
      <c r="W2093" s="5">
        <v>124.8</v>
      </c>
      <c r="X2093" t="s">
        <v>1397</v>
      </c>
    </row>
    <row r="2094" spans="1:24" x14ac:dyDescent="0.2">
      <c r="A2094" t="s">
        <v>0</v>
      </c>
      <c r="B2094" t="s">
        <v>1</v>
      </c>
      <c r="C2094" t="s">
        <v>695</v>
      </c>
      <c r="D2094" t="s">
        <v>788</v>
      </c>
      <c r="E2094" t="s">
        <v>789</v>
      </c>
      <c r="F2094" t="s">
        <v>1371</v>
      </c>
      <c r="G2094" t="s">
        <v>1372</v>
      </c>
      <c r="H2094" t="s">
        <v>195</v>
      </c>
      <c r="I2094" t="s">
        <v>196</v>
      </c>
      <c r="J2094" t="s">
        <v>121</v>
      </c>
      <c r="K2094" t="s">
        <v>168</v>
      </c>
      <c r="L2094" t="s">
        <v>44</v>
      </c>
      <c r="M2094" s="5">
        <v>0</v>
      </c>
      <c r="N2094" s="5">
        <v>100</v>
      </c>
      <c r="O2094" s="5">
        <f t="shared" si="128"/>
        <v>100</v>
      </c>
      <c r="P2094" s="5">
        <v>0</v>
      </c>
      <c r="Q2094" s="5">
        <f t="shared" si="129"/>
        <v>100</v>
      </c>
      <c r="R2094" s="5">
        <v>0</v>
      </c>
      <c r="S2094" s="5">
        <v>67.2</v>
      </c>
      <c r="T2094" s="5">
        <v>67.2</v>
      </c>
      <c r="U2094" s="5">
        <f t="shared" si="130"/>
        <v>32.799999999999997</v>
      </c>
      <c r="V2094" s="5">
        <f t="shared" si="131"/>
        <v>32.799999999999997</v>
      </c>
      <c r="W2094" s="5">
        <v>32.799999999999997</v>
      </c>
      <c r="X2094" t="s">
        <v>1401</v>
      </c>
    </row>
    <row r="2095" spans="1:24" x14ac:dyDescent="0.2">
      <c r="A2095" t="s">
        <v>0</v>
      </c>
      <c r="B2095" t="s">
        <v>1</v>
      </c>
      <c r="C2095" t="s">
        <v>695</v>
      </c>
      <c r="D2095" t="s">
        <v>788</v>
      </c>
      <c r="E2095" t="s">
        <v>789</v>
      </c>
      <c r="F2095" t="s">
        <v>1371</v>
      </c>
      <c r="G2095" t="s">
        <v>1372</v>
      </c>
      <c r="H2095" t="s">
        <v>195</v>
      </c>
      <c r="I2095" t="s">
        <v>196</v>
      </c>
      <c r="J2095" t="s">
        <v>121</v>
      </c>
      <c r="K2095" t="s">
        <v>1409</v>
      </c>
      <c r="L2095" t="s">
        <v>44</v>
      </c>
      <c r="M2095" s="5">
        <v>0</v>
      </c>
      <c r="N2095" s="5">
        <v>0</v>
      </c>
      <c r="O2095" s="5">
        <f t="shared" si="128"/>
        <v>0</v>
      </c>
      <c r="P2095" s="5">
        <v>950</v>
      </c>
      <c r="Q2095" s="5">
        <f t="shared" si="129"/>
        <v>950</v>
      </c>
      <c r="R2095" s="5">
        <v>0</v>
      </c>
      <c r="S2095" s="5">
        <v>0</v>
      </c>
      <c r="T2095" s="5">
        <v>0</v>
      </c>
      <c r="U2095" s="5">
        <f t="shared" si="130"/>
        <v>0</v>
      </c>
      <c r="V2095" s="5">
        <f t="shared" si="131"/>
        <v>0</v>
      </c>
      <c r="W2095" s="5">
        <v>950</v>
      </c>
      <c r="X2095" t="s">
        <v>1410</v>
      </c>
    </row>
    <row r="2096" spans="1:24" x14ac:dyDescent="0.2">
      <c r="A2096" t="s">
        <v>0</v>
      </c>
      <c r="B2096" t="s">
        <v>1</v>
      </c>
      <c r="C2096" t="s">
        <v>695</v>
      </c>
      <c r="D2096" t="s">
        <v>788</v>
      </c>
      <c r="E2096" t="s">
        <v>789</v>
      </c>
      <c r="F2096" t="s">
        <v>1371</v>
      </c>
      <c r="G2096" t="s">
        <v>1372</v>
      </c>
      <c r="H2096" t="s">
        <v>195</v>
      </c>
      <c r="I2096" t="s">
        <v>196</v>
      </c>
      <c r="J2096" t="s">
        <v>121</v>
      </c>
      <c r="K2096" t="s">
        <v>556</v>
      </c>
      <c r="L2096" t="s">
        <v>44</v>
      </c>
      <c r="M2096" s="5">
        <v>0</v>
      </c>
      <c r="N2096" s="5">
        <v>250</v>
      </c>
      <c r="O2096" s="5">
        <f t="shared" si="128"/>
        <v>250</v>
      </c>
      <c r="P2096" s="5">
        <v>0</v>
      </c>
      <c r="Q2096" s="5">
        <f t="shared" si="129"/>
        <v>250</v>
      </c>
      <c r="R2096" s="5">
        <v>0</v>
      </c>
      <c r="S2096" s="5">
        <v>235.2</v>
      </c>
      <c r="T2096" s="5">
        <v>235.2</v>
      </c>
      <c r="U2096" s="5">
        <f t="shared" si="130"/>
        <v>14.800000000000011</v>
      </c>
      <c r="V2096" s="5">
        <f t="shared" si="131"/>
        <v>14.800000000000011</v>
      </c>
      <c r="W2096" s="5">
        <v>14.8</v>
      </c>
      <c r="X2096" t="s">
        <v>1411</v>
      </c>
    </row>
    <row r="2097" spans="1:24" x14ac:dyDescent="0.2">
      <c r="A2097" t="s">
        <v>0</v>
      </c>
      <c r="B2097" t="s">
        <v>1</v>
      </c>
      <c r="C2097" t="s">
        <v>695</v>
      </c>
      <c r="D2097" t="s">
        <v>788</v>
      </c>
      <c r="E2097" t="s">
        <v>789</v>
      </c>
      <c r="F2097" t="s">
        <v>1371</v>
      </c>
      <c r="G2097" t="s">
        <v>1372</v>
      </c>
      <c r="H2097" t="s">
        <v>195</v>
      </c>
      <c r="I2097" t="s">
        <v>196</v>
      </c>
      <c r="J2097" t="s">
        <v>121</v>
      </c>
      <c r="K2097" t="s">
        <v>385</v>
      </c>
      <c r="L2097" t="s">
        <v>44</v>
      </c>
      <c r="M2097" s="5">
        <v>0</v>
      </c>
      <c r="N2097" s="5">
        <v>250</v>
      </c>
      <c r="O2097" s="5">
        <f t="shared" si="128"/>
        <v>250</v>
      </c>
      <c r="P2097" s="5">
        <v>0</v>
      </c>
      <c r="Q2097" s="5">
        <f t="shared" si="129"/>
        <v>250</v>
      </c>
      <c r="R2097" s="5">
        <v>0</v>
      </c>
      <c r="S2097" s="5">
        <v>219.52</v>
      </c>
      <c r="T2097" s="5">
        <v>219.52</v>
      </c>
      <c r="U2097" s="5">
        <f t="shared" si="130"/>
        <v>30.47999999999999</v>
      </c>
      <c r="V2097" s="5">
        <f t="shared" si="131"/>
        <v>30.47999999999999</v>
      </c>
      <c r="W2097" s="5">
        <v>30.48</v>
      </c>
      <c r="X2097" t="s">
        <v>1402</v>
      </c>
    </row>
    <row r="2098" spans="1:24" x14ac:dyDescent="0.2">
      <c r="A2098" t="s">
        <v>0</v>
      </c>
      <c r="B2098" t="s">
        <v>1</v>
      </c>
      <c r="C2098" t="s">
        <v>695</v>
      </c>
      <c r="D2098" t="s">
        <v>788</v>
      </c>
      <c r="E2098" t="s">
        <v>789</v>
      </c>
      <c r="F2098" t="s">
        <v>1371</v>
      </c>
      <c r="G2098" t="s">
        <v>1372</v>
      </c>
      <c r="H2098" t="s">
        <v>195</v>
      </c>
      <c r="I2098" t="s">
        <v>1412</v>
      </c>
      <c r="J2098" t="s">
        <v>121</v>
      </c>
      <c r="K2098" t="s">
        <v>353</v>
      </c>
      <c r="L2098" t="s">
        <v>44</v>
      </c>
      <c r="M2098" s="5">
        <v>1000</v>
      </c>
      <c r="N2098" s="5">
        <v>-1000</v>
      </c>
      <c r="O2098" s="5">
        <f t="shared" si="128"/>
        <v>0</v>
      </c>
      <c r="P2098" s="5">
        <v>0</v>
      </c>
      <c r="Q2098" s="5">
        <f t="shared" si="129"/>
        <v>0</v>
      </c>
      <c r="R2098" s="5">
        <v>0</v>
      </c>
      <c r="S2098" s="5">
        <v>0</v>
      </c>
      <c r="T2098" s="5">
        <v>0</v>
      </c>
      <c r="U2098" s="5">
        <f t="shared" si="130"/>
        <v>0</v>
      </c>
      <c r="V2098" s="5">
        <f t="shared" si="131"/>
        <v>0</v>
      </c>
      <c r="W2098" s="5">
        <v>0</v>
      </c>
      <c r="X2098" t="s">
        <v>1413</v>
      </c>
    </row>
    <row r="2099" spans="1:24" x14ac:dyDescent="0.2">
      <c r="A2099" t="s">
        <v>0</v>
      </c>
      <c r="B2099" t="s">
        <v>1</v>
      </c>
      <c r="C2099" t="s">
        <v>695</v>
      </c>
      <c r="D2099" t="s">
        <v>788</v>
      </c>
      <c r="E2099" t="s">
        <v>789</v>
      </c>
      <c r="F2099" t="s">
        <v>1371</v>
      </c>
      <c r="G2099" t="s">
        <v>1372</v>
      </c>
      <c r="H2099" t="s">
        <v>195</v>
      </c>
      <c r="I2099" t="s">
        <v>1412</v>
      </c>
      <c r="J2099" t="s">
        <v>121</v>
      </c>
      <c r="K2099" t="s">
        <v>355</v>
      </c>
      <c r="L2099" t="s">
        <v>44</v>
      </c>
      <c r="M2099" s="5">
        <v>3000</v>
      </c>
      <c r="N2099" s="5">
        <v>-3000</v>
      </c>
      <c r="O2099" s="5">
        <f t="shared" si="128"/>
        <v>0</v>
      </c>
      <c r="P2099" s="5">
        <v>0</v>
      </c>
      <c r="Q2099" s="5">
        <f t="shared" si="129"/>
        <v>0</v>
      </c>
      <c r="R2099" s="5">
        <v>0</v>
      </c>
      <c r="S2099" s="5">
        <v>0</v>
      </c>
      <c r="T2099" s="5">
        <v>0</v>
      </c>
      <c r="U2099" s="5">
        <f t="shared" si="130"/>
        <v>0</v>
      </c>
      <c r="V2099" s="5">
        <f t="shared" si="131"/>
        <v>0</v>
      </c>
      <c r="W2099" s="5">
        <v>0</v>
      </c>
      <c r="X2099" t="s">
        <v>1414</v>
      </c>
    </row>
    <row r="2100" spans="1:24" x14ac:dyDescent="0.2">
      <c r="A2100" t="s">
        <v>0</v>
      </c>
      <c r="B2100" t="s">
        <v>1</v>
      </c>
      <c r="C2100" t="s">
        <v>695</v>
      </c>
      <c r="D2100" t="s">
        <v>788</v>
      </c>
      <c r="E2100" t="s">
        <v>789</v>
      </c>
      <c r="F2100" t="s">
        <v>1371</v>
      </c>
      <c r="G2100" t="s">
        <v>1372</v>
      </c>
      <c r="H2100" t="s">
        <v>195</v>
      </c>
      <c r="I2100" t="s">
        <v>1412</v>
      </c>
      <c r="J2100" t="s">
        <v>121</v>
      </c>
      <c r="K2100" t="s">
        <v>357</v>
      </c>
      <c r="L2100" t="s">
        <v>44</v>
      </c>
      <c r="M2100" s="5">
        <v>7000</v>
      </c>
      <c r="N2100" s="5">
        <v>-7000</v>
      </c>
      <c r="O2100" s="5">
        <f t="shared" si="128"/>
        <v>0</v>
      </c>
      <c r="P2100" s="5">
        <v>0</v>
      </c>
      <c r="Q2100" s="5">
        <f t="shared" si="129"/>
        <v>0</v>
      </c>
      <c r="R2100" s="5">
        <v>0</v>
      </c>
      <c r="S2100" s="5">
        <v>0</v>
      </c>
      <c r="T2100" s="5">
        <v>0</v>
      </c>
      <c r="U2100" s="5">
        <f t="shared" si="130"/>
        <v>0</v>
      </c>
      <c r="V2100" s="5">
        <f t="shared" si="131"/>
        <v>0</v>
      </c>
      <c r="W2100" s="5">
        <v>0</v>
      </c>
      <c r="X2100" t="s">
        <v>1415</v>
      </c>
    </row>
    <row r="2101" spans="1:24" x14ac:dyDescent="0.2">
      <c r="A2101" t="s">
        <v>0</v>
      </c>
      <c r="B2101" t="s">
        <v>1</v>
      </c>
      <c r="C2101" t="s">
        <v>695</v>
      </c>
      <c r="D2101" t="s">
        <v>788</v>
      </c>
      <c r="E2101" t="s">
        <v>789</v>
      </c>
      <c r="F2101" t="s">
        <v>1371</v>
      </c>
      <c r="G2101" t="s">
        <v>1372</v>
      </c>
      <c r="H2101" t="s">
        <v>195</v>
      </c>
      <c r="I2101" t="s">
        <v>1412</v>
      </c>
      <c r="J2101" t="s">
        <v>121</v>
      </c>
      <c r="K2101" t="s">
        <v>159</v>
      </c>
      <c r="L2101" t="s">
        <v>44</v>
      </c>
      <c r="M2101" s="5">
        <v>30000</v>
      </c>
      <c r="N2101" s="5">
        <v>-30000</v>
      </c>
      <c r="O2101" s="5">
        <f t="shared" si="128"/>
        <v>0</v>
      </c>
      <c r="P2101" s="5">
        <v>0</v>
      </c>
      <c r="Q2101" s="5">
        <f t="shared" si="129"/>
        <v>0</v>
      </c>
      <c r="R2101" s="5">
        <v>0</v>
      </c>
      <c r="S2101" s="5">
        <v>0</v>
      </c>
      <c r="T2101" s="5">
        <v>0</v>
      </c>
      <c r="U2101" s="5">
        <f t="shared" si="130"/>
        <v>0</v>
      </c>
      <c r="V2101" s="5">
        <f t="shared" si="131"/>
        <v>0</v>
      </c>
      <c r="W2101" s="5">
        <v>0</v>
      </c>
      <c r="X2101" t="s">
        <v>1416</v>
      </c>
    </row>
    <row r="2102" spans="1:24" x14ac:dyDescent="0.2">
      <c r="A2102" t="s">
        <v>0</v>
      </c>
      <c r="B2102" t="s">
        <v>1</v>
      </c>
      <c r="C2102" t="s">
        <v>695</v>
      </c>
      <c r="D2102" t="s">
        <v>788</v>
      </c>
      <c r="E2102" t="s">
        <v>789</v>
      </c>
      <c r="F2102" t="s">
        <v>1371</v>
      </c>
      <c r="G2102" t="s">
        <v>1372</v>
      </c>
      <c r="H2102" t="s">
        <v>195</v>
      </c>
      <c r="I2102" t="s">
        <v>1412</v>
      </c>
      <c r="J2102" t="s">
        <v>121</v>
      </c>
      <c r="K2102" t="s">
        <v>467</v>
      </c>
      <c r="L2102" t="s">
        <v>44</v>
      </c>
      <c r="M2102" s="5">
        <v>7400</v>
      </c>
      <c r="N2102" s="5">
        <v>600</v>
      </c>
      <c r="O2102" s="5">
        <f t="shared" si="128"/>
        <v>8000</v>
      </c>
      <c r="P2102" s="5">
        <v>0</v>
      </c>
      <c r="Q2102" s="5">
        <f t="shared" si="129"/>
        <v>8000</v>
      </c>
      <c r="R2102" s="5">
        <v>0</v>
      </c>
      <c r="S2102" s="5">
        <v>0</v>
      </c>
      <c r="T2102" s="5">
        <v>0</v>
      </c>
      <c r="U2102" s="5">
        <f t="shared" si="130"/>
        <v>8000</v>
      </c>
      <c r="V2102" s="5">
        <f t="shared" si="131"/>
        <v>8000</v>
      </c>
      <c r="W2102" s="5">
        <v>8000</v>
      </c>
      <c r="X2102" t="s">
        <v>1417</v>
      </c>
    </row>
    <row r="2103" spans="1:24" x14ac:dyDescent="0.2">
      <c r="A2103" t="s">
        <v>0</v>
      </c>
      <c r="B2103" t="s">
        <v>1</v>
      </c>
      <c r="C2103" t="s">
        <v>695</v>
      </c>
      <c r="D2103" t="s">
        <v>788</v>
      </c>
      <c r="E2103" t="s">
        <v>789</v>
      </c>
      <c r="F2103" t="s">
        <v>1371</v>
      </c>
      <c r="G2103" t="s">
        <v>1372</v>
      </c>
      <c r="H2103" t="s">
        <v>195</v>
      </c>
      <c r="I2103" t="s">
        <v>1412</v>
      </c>
      <c r="J2103" t="s">
        <v>121</v>
      </c>
      <c r="K2103" t="s">
        <v>151</v>
      </c>
      <c r="L2103" t="s">
        <v>44</v>
      </c>
      <c r="M2103" s="5">
        <v>3000</v>
      </c>
      <c r="N2103" s="5">
        <v>-3000</v>
      </c>
      <c r="O2103" s="5">
        <f t="shared" si="128"/>
        <v>0</v>
      </c>
      <c r="P2103" s="5">
        <v>0</v>
      </c>
      <c r="Q2103" s="5">
        <f t="shared" si="129"/>
        <v>0</v>
      </c>
      <c r="R2103" s="5">
        <v>0</v>
      </c>
      <c r="S2103" s="5">
        <v>0</v>
      </c>
      <c r="T2103" s="5">
        <v>0</v>
      </c>
      <c r="U2103" s="5">
        <f t="shared" si="130"/>
        <v>0</v>
      </c>
      <c r="V2103" s="5">
        <f t="shared" si="131"/>
        <v>0</v>
      </c>
      <c r="W2103" s="5">
        <v>0</v>
      </c>
      <c r="X2103" t="s">
        <v>1393</v>
      </c>
    </row>
    <row r="2104" spans="1:24" x14ac:dyDescent="0.2">
      <c r="A2104" t="s">
        <v>0</v>
      </c>
      <c r="B2104" t="s">
        <v>1</v>
      </c>
      <c r="C2104" t="s">
        <v>695</v>
      </c>
      <c r="D2104" t="s">
        <v>788</v>
      </c>
      <c r="E2104" t="s">
        <v>789</v>
      </c>
      <c r="F2104" t="s">
        <v>1371</v>
      </c>
      <c r="G2104" t="s">
        <v>1372</v>
      </c>
      <c r="H2104" t="s">
        <v>195</v>
      </c>
      <c r="I2104" t="s">
        <v>1412</v>
      </c>
      <c r="J2104" t="s">
        <v>121</v>
      </c>
      <c r="K2104" t="s">
        <v>161</v>
      </c>
      <c r="L2104" t="s">
        <v>44</v>
      </c>
      <c r="M2104" s="5">
        <v>340000</v>
      </c>
      <c r="N2104" s="5">
        <v>-340000</v>
      </c>
      <c r="O2104" s="5">
        <f t="shared" si="128"/>
        <v>0</v>
      </c>
      <c r="P2104" s="5">
        <v>0</v>
      </c>
      <c r="Q2104" s="5">
        <f t="shared" si="129"/>
        <v>0</v>
      </c>
      <c r="R2104" s="5">
        <v>0</v>
      </c>
      <c r="S2104" s="5">
        <v>0</v>
      </c>
      <c r="T2104" s="5">
        <v>0</v>
      </c>
      <c r="U2104" s="5">
        <f t="shared" si="130"/>
        <v>0</v>
      </c>
      <c r="V2104" s="5">
        <f t="shared" si="131"/>
        <v>0</v>
      </c>
      <c r="W2104" s="5">
        <v>0</v>
      </c>
      <c r="X2104" t="s">
        <v>1394</v>
      </c>
    </row>
    <row r="2105" spans="1:24" x14ac:dyDescent="0.2">
      <c r="A2105" t="s">
        <v>0</v>
      </c>
      <c r="B2105" t="s">
        <v>1</v>
      </c>
      <c r="C2105" t="s">
        <v>695</v>
      </c>
      <c r="D2105" t="s">
        <v>788</v>
      </c>
      <c r="E2105" t="s">
        <v>789</v>
      </c>
      <c r="F2105" t="s">
        <v>1371</v>
      </c>
      <c r="G2105" t="s">
        <v>1372</v>
      </c>
      <c r="H2105" t="s">
        <v>195</v>
      </c>
      <c r="I2105" t="s">
        <v>1412</v>
      </c>
      <c r="J2105" t="s">
        <v>121</v>
      </c>
      <c r="K2105" t="s">
        <v>128</v>
      </c>
      <c r="L2105" t="s">
        <v>44</v>
      </c>
      <c r="M2105" s="5">
        <v>154916.70000000001</v>
      </c>
      <c r="N2105" s="5">
        <v>-11324.58</v>
      </c>
      <c r="O2105" s="5">
        <f t="shared" si="128"/>
        <v>143592.12000000002</v>
      </c>
      <c r="P2105" s="5">
        <v>-73000</v>
      </c>
      <c r="Q2105" s="5">
        <f t="shared" si="129"/>
        <v>70592.120000000024</v>
      </c>
      <c r="R2105" s="5">
        <v>0</v>
      </c>
      <c r="S2105" s="5">
        <v>0</v>
      </c>
      <c r="T2105" s="5">
        <v>0</v>
      </c>
      <c r="U2105" s="5">
        <f t="shared" si="130"/>
        <v>143592.12000000002</v>
      </c>
      <c r="V2105" s="5">
        <f t="shared" si="131"/>
        <v>143592.12000000002</v>
      </c>
      <c r="W2105" s="5">
        <v>70592.12</v>
      </c>
      <c r="X2105" t="s">
        <v>1395</v>
      </c>
    </row>
    <row r="2106" spans="1:24" x14ac:dyDescent="0.2">
      <c r="A2106" t="s">
        <v>0</v>
      </c>
      <c r="B2106" t="s">
        <v>1</v>
      </c>
      <c r="C2106" t="s">
        <v>695</v>
      </c>
      <c r="D2106" t="s">
        <v>788</v>
      </c>
      <c r="E2106" t="s">
        <v>789</v>
      </c>
      <c r="F2106" t="s">
        <v>1371</v>
      </c>
      <c r="G2106" t="s">
        <v>1372</v>
      </c>
      <c r="H2106" t="s">
        <v>195</v>
      </c>
      <c r="I2106" t="s">
        <v>1412</v>
      </c>
      <c r="J2106" t="s">
        <v>121</v>
      </c>
      <c r="K2106" t="s">
        <v>145</v>
      </c>
      <c r="L2106" t="s">
        <v>44</v>
      </c>
      <c r="M2106" s="5">
        <v>35000</v>
      </c>
      <c r="N2106" s="5">
        <v>-35000</v>
      </c>
      <c r="O2106" s="5">
        <f t="shared" si="128"/>
        <v>0</v>
      </c>
      <c r="P2106" s="5">
        <v>0</v>
      </c>
      <c r="Q2106" s="5">
        <f t="shared" si="129"/>
        <v>0</v>
      </c>
      <c r="R2106" s="5">
        <v>0</v>
      </c>
      <c r="S2106" s="5">
        <v>0</v>
      </c>
      <c r="T2106" s="5">
        <v>0</v>
      </c>
      <c r="U2106" s="5">
        <f t="shared" si="130"/>
        <v>0</v>
      </c>
      <c r="V2106" s="5">
        <f t="shared" si="131"/>
        <v>0</v>
      </c>
      <c r="W2106" s="5">
        <v>0</v>
      </c>
      <c r="X2106" t="s">
        <v>1396</v>
      </c>
    </row>
    <row r="2107" spans="1:24" x14ac:dyDescent="0.2">
      <c r="A2107" t="s">
        <v>0</v>
      </c>
      <c r="B2107" t="s">
        <v>1</v>
      </c>
      <c r="C2107" t="s">
        <v>695</v>
      </c>
      <c r="D2107" t="s">
        <v>788</v>
      </c>
      <c r="E2107" t="s">
        <v>789</v>
      </c>
      <c r="F2107" t="s">
        <v>1371</v>
      </c>
      <c r="G2107" t="s">
        <v>1372</v>
      </c>
      <c r="H2107" t="s">
        <v>195</v>
      </c>
      <c r="I2107" t="s">
        <v>1412</v>
      </c>
      <c r="J2107" t="s">
        <v>121</v>
      </c>
      <c r="K2107" t="s">
        <v>168</v>
      </c>
      <c r="L2107" t="s">
        <v>44</v>
      </c>
      <c r="M2107" s="5">
        <v>1000</v>
      </c>
      <c r="N2107" s="5">
        <v>-1000</v>
      </c>
      <c r="O2107" s="5">
        <f t="shared" si="128"/>
        <v>0</v>
      </c>
      <c r="P2107" s="5">
        <v>0</v>
      </c>
      <c r="Q2107" s="5">
        <f t="shared" si="129"/>
        <v>0</v>
      </c>
      <c r="R2107" s="5">
        <v>0</v>
      </c>
      <c r="S2107" s="5">
        <v>0</v>
      </c>
      <c r="T2107" s="5">
        <v>0</v>
      </c>
      <c r="U2107" s="5">
        <f t="shared" si="130"/>
        <v>0</v>
      </c>
      <c r="V2107" s="5">
        <f t="shared" si="131"/>
        <v>0</v>
      </c>
      <c r="W2107" s="5">
        <v>0</v>
      </c>
      <c r="X2107" t="s">
        <v>1401</v>
      </c>
    </row>
    <row r="2108" spans="1:24" x14ac:dyDescent="0.2">
      <c r="A2108" t="s">
        <v>0</v>
      </c>
      <c r="B2108" t="s">
        <v>1</v>
      </c>
      <c r="C2108" t="s">
        <v>695</v>
      </c>
      <c r="D2108" t="s">
        <v>788</v>
      </c>
      <c r="E2108" t="s">
        <v>789</v>
      </c>
      <c r="F2108" t="s">
        <v>1371</v>
      </c>
      <c r="G2108" t="s">
        <v>1372</v>
      </c>
      <c r="H2108" t="s">
        <v>195</v>
      </c>
      <c r="I2108" t="s">
        <v>1412</v>
      </c>
      <c r="J2108" t="s">
        <v>121</v>
      </c>
      <c r="K2108" t="s">
        <v>342</v>
      </c>
      <c r="L2108" t="s">
        <v>44</v>
      </c>
      <c r="M2108" s="5">
        <v>4083.3</v>
      </c>
      <c r="N2108" s="5">
        <v>-4083.3</v>
      </c>
      <c r="O2108" s="5">
        <f t="shared" si="128"/>
        <v>0</v>
      </c>
      <c r="P2108" s="5">
        <v>0</v>
      </c>
      <c r="Q2108" s="5">
        <f t="shared" si="129"/>
        <v>0</v>
      </c>
      <c r="R2108" s="5">
        <v>0</v>
      </c>
      <c r="S2108" s="5">
        <v>0</v>
      </c>
      <c r="T2108" s="5">
        <v>0</v>
      </c>
      <c r="U2108" s="5">
        <f t="shared" si="130"/>
        <v>0</v>
      </c>
      <c r="V2108" s="5">
        <f t="shared" si="131"/>
        <v>0</v>
      </c>
      <c r="W2108" s="5">
        <v>0</v>
      </c>
      <c r="X2108" t="s">
        <v>1418</v>
      </c>
    </row>
    <row r="2109" spans="1:24" x14ac:dyDescent="0.2">
      <c r="A2109" t="s">
        <v>0</v>
      </c>
      <c r="B2109" t="s">
        <v>1</v>
      </c>
      <c r="C2109" t="s">
        <v>695</v>
      </c>
      <c r="D2109" t="s">
        <v>788</v>
      </c>
      <c r="E2109" t="s">
        <v>789</v>
      </c>
      <c r="F2109" t="s">
        <v>1371</v>
      </c>
      <c r="G2109" t="s">
        <v>1372</v>
      </c>
      <c r="H2109" t="s">
        <v>195</v>
      </c>
      <c r="I2109" t="s">
        <v>1412</v>
      </c>
      <c r="J2109" t="s">
        <v>121</v>
      </c>
      <c r="K2109" t="s">
        <v>385</v>
      </c>
      <c r="L2109" t="s">
        <v>44</v>
      </c>
      <c r="M2109" s="5">
        <v>1000</v>
      </c>
      <c r="N2109" s="5">
        <v>-1000</v>
      </c>
      <c r="O2109" s="5">
        <f t="shared" si="128"/>
        <v>0</v>
      </c>
      <c r="P2109" s="5">
        <v>0</v>
      </c>
      <c r="Q2109" s="5">
        <f t="shared" si="129"/>
        <v>0</v>
      </c>
      <c r="R2109" s="5">
        <v>0</v>
      </c>
      <c r="S2109" s="5">
        <v>0</v>
      </c>
      <c r="T2109" s="5">
        <v>0</v>
      </c>
      <c r="U2109" s="5">
        <f t="shared" si="130"/>
        <v>0</v>
      </c>
      <c r="V2109" s="5">
        <f t="shared" si="131"/>
        <v>0</v>
      </c>
      <c r="W2109" s="5">
        <v>0</v>
      </c>
      <c r="X2109" t="s">
        <v>1402</v>
      </c>
    </row>
    <row r="2110" spans="1:24" x14ac:dyDescent="0.2">
      <c r="A2110" t="s">
        <v>0</v>
      </c>
      <c r="B2110" t="s">
        <v>1</v>
      </c>
      <c r="C2110" t="s">
        <v>695</v>
      </c>
      <c r="D2110" t="s">
        <v>788</v>
      </c>
      <c r="E2110" t="s">
        <v>789</v>
      </c>
      <c r="F2110" t="s">
        <v>1371</v>
      </c>
      <c r="G2110" t="s">
        <v>1372</v>
      </c>
      <c r="H2110" t="s">
        <v>1419</v>
      </c>
      <c r="I2110" t="s">
        <v>1420</v>
      </c>
      <c r="J2110" t="s">
        <v>575</v>
      </c>
      <c r="K2110" t="s">
        <v>576</v>
      </c>
      <c r="L2110" t="s">
        <v>44</v>
      </c>
      <c r="M2110" s="5">
        <v>74179.58</v>
      </c>
      <c r="N2110" s="5">
        <v>0</v>
      </c>
      <c r="O2110" s="5">
        <f t="shared" si="128"/>
        <v>74179.58</v>
      </c>
      <c r="P2110" s="5">
        <v>0</v>
      </c>
      <c r="Q2110" s="5">
        <f t="shared" si="129"/>
        <v>74179.58</v>
      </c>
      <c r="R2110" s="5">
        <v>0</v>
      </c>
      <c r="S2110" s="5">
        <v>0</v>
      </c>
      <c r="T2110" s="5">
        <v>0</v>
      </c>
      <c r="U2110" s="5">
        <f t="shared" si="130"/>
        <v>74179.58</v>
      </c>
      <c r="V2110" s="5">
        <f t="shared" si="131"/>
        <v>74179.58</v>
      </c>
      <c r="W2110" s="5">
        <v>74179.58</v>
      </c>
      <c r="X2110" t="s">
        <v>1421</v>
      </c>
    </row>
    <row r="2111" spans="1:24" x14ac:dyDescent="0.2">
      <c r="A2111" t="s">
        <v>0</v>
      </c>
      <c r="B2111" t="s">
        <v>1</v>
      </c>
      <c r="C2111" t="s">
        <v>695</v>
      </c>
      <c r="D2111" t="s">
        <v>788</v>
      </c>
      <c r="E2111" t="s">
        <v>789</v>
      </c>
      <c r="F2111" t="s">
        <v>1371</v>
      </c>
      <c r="G2111" t="s">
        <v>1372</v>
      </c>
      <c r="H2111" t="s">
        <v>1419</v>
      </c>
      <c r="I2111" t="s">
        <v>1420</v>
      </c>
      <c r="J2111" t="s">
        <v>575</v>
      </c>
      <c r="K2111" t="s">
        <v>1422</v>
      </c>
      <c r="L2111" t="s">
        <v>44</v>
      </c>
      <c r="M2111" s="5">
        <v>303660</v>
      </c>
      <c r="N2111" s="5">
        <v>0</v>
      </c>
      <c r="O2111" s="5">
        <f t="shared" si="128"/>
        <v>303660</v>
      </c>
      <c r="P2111" s="5">
        <v>0</v>
      </c>
      <c r="Q2111" s="5">
        <f t="shared" si="129"/>
        <v>303660</v>
      </c>
      <c r="R2111" s="5">
        <v>0</v>
      </c>
      <c r="S2111" s="5">
        <v>153660</v>
      </c>
      <c r="T2111" s="5">
        <v>153660</v>
      </c>
      <c r="U2111" s="5">
        <f t="shared" si="130"/>
        <v>150000</v>
      </c>
      <c r="V2111" s="5">
        <f t="shared" si="131"/>
        <v>150000</v>
      </c>
      <c r="W2111" s="5">
        <v>150000</v>
      </c>
      <c r="X2111" t="s">
        <v>1423</v>
      </c>
    </row>
    <row r="2112" spans="1:24" x14ac:dyDescent="0.2">
      <c r="A2112" t="s">
        <v>0</v>
      </c>
      <c r="B2112" t="s">
        <v>1</v>
      </c>
      <c r="C2112" t="s">
        <v>695</v>
      </c>
      <c r="D2112" t="s">
        <v>788</v>
      </c>
      <c r="E2112" t="s">
        <v>789</v>
      </c>
      <c r="F2112" t="s">
        <v>1371</v>
      </c>
      <c r="G2112" t="s">
        <v>1372</v>
      </c>
      <c r="H2112" t="s">
        <v>195</v>
      </c>
      <c r="I2112" t="s">
        <v>1384</v>
      </c>
      <c r="J2112" t="s">
        <v>575</v>
      </c>
      <c r="K2112" t="s">
        <v>576</v>
      </c>
      <c r="L2112" t="s">
        <v>44</v>
      </c>
      <c r="M2112" s="5">
        <v>100000</v>
      </c>
      <c r="N2112" s="5">
        <v>0</v>
      </c>
      <c r="O2112" s="5">
        <f t="shared" si="128"/>
        <v>100000</v>
      </c>
      <c r="P2112" s="5">
        <v>-95000</v>
      </c>
      <c r="Q2112" s="5">
        <f t="shared" si="129"/>
        <v>5000</v>
      </c>
      <c r="R2112" s="5">
        <v>0</v>
      </c>
      <c r="S2112" s="5">
        <v>0</v>
      </c>
      <c r="T2112" s="5">
        <v>0</v>
      </c>
      <c r="U2112" s="5">
        <f t="shared" si="130"/>
        <v>100000</v>
      </c>
      <c r="V2112" s="5">
        <f t="shared" si="131"/>
        <v>100000</v>
      </c>
      <c r="W2112" s="5">
        <v>5000</v>
      </c>
      <c r="X2112" t="s">
        <v>1424</v>
      </c>
    </row>
    <row r="2113" spans="1:24" x14ac:dyDescent="0.2">
      <c r="A2113" t="s">
        <v>0</v>
      </c>
      <c r="B2113" t="s">
        <v>1</v>
      </c>
      <c r="C2113" t="s">
        <v>695</v>
      </c>
      <c r="D2113" t="s">
        <v>788</v>
      </c>
      <c r="E2113" t="s">
        <v>789</v>
      </c>
      <c r="F2113" t="s">
        <v>1371</v>
      </c>
      <c r="G2113" t="s">
        <v>1372</v>
      </c>
      <c r="H2113" t="s">
        <v>195</v>
      </c>
      <c r="I2113" t="s">
        <v>196</v>
      </c>
      <c r="J2113" t="s">
        <v>575</v>
      </c>
      <c r="K2113" t="s">
        <v>576</v>
      </c>
      <c r="L2113" t="s">
        <v>44</v>
      </c>
      <c r="M2113" s="5">
        <v>0</v>
      </c>
      <c r="N2113" s="5">
        <v>27000</v>
      </c>
      <c r="O2113" s="5">
        <f t="shared" si="128"/>
        <v>27000</v>
      </c>
      <c r="P2113" s="5">
        <v>0</v>
      </c>
      <c r="Q2113" s="5">
        <f t="shared" si="129"/>
        <v>27000</v>
      </c>
      <c r="R2113" s="5">
        <v>0</v>
      </c>
      <c r="S2113" s="5">
        <v>25000</v>
      </c>
      <c r="T2113" s="5">
        <v>12500</v>
      </c>
      <c r="U2113" s="5">
        <f t="shared" si="130"/>
        <v>2000</v>
      </c>
      <c r="V2113" s="5">
        <f t="shared" si="131"/>
        <v>14500</v>
      </c>
      <c r="W2113" s="5">
        <v>2000</v>
      </c>
      <c r="X2113" t="s">
        <v>1424</v>
      </c>
    </row>
    <row r="2114" spans="1:24" x14ac:dyDescent="0.2">
      <c r="A2114" t="s">
        <v>0</v>
      </c>
      <c r="B2114" t="s">
        <v>1</v>
      </c>
      <c r="C2114" t="s">
        <v>695</v>
      </c>
      <c r="D2114" t="s">
        <v>788</v>
      </c>
      <c r="E2114" t="s">
        <v>789</v>
      </c>
      <c r="F2114" t="s">
        <v>1371</v>
      </c>
      <c r="G2114" t="s">
        <v>1372</v>
      </c>
      <c r="H2114" t="s">
        <v>195</v>
      </c>
      <c r="I2114" t="s">
        <v>1384</v>
      </c>
      <c r="J2114" t="s">
        <v>231</v>
      </c>
      <c r="K2114" t="s">
        <v>236</v>
      </c>
      <c r="L2114" t="s">
        <v>44</v>
      </c>
      <c r="M2114" s="5">
        <v>9000</v>
      </c>
      <c r="N2114" s="5">
        <v>0</v>
      </c>
      <c r="O2114" s="5">
        <f t="shared" si="128"/>
        <v>9000</v>
      </c>
      <c r="P2114" s="5">
        <v>0</v>
      </c>
      <c r="Q2114" s="5">
        <f t="shared" si="129"/>
        <v>9000</v>
      </c>
      <c r="R2114" s="5">
        <v>0</v>
      </c>
      <c r="S2114" s="5">
        <v>0</v>
      </c>
      <c r="T2114" s="5">
        <v>0</v>
      </c>
      <c r="U2114" s="5">
        <f t="shared" si="130"/>
        <v>9000</v>
      </c>
      <c r="V2114" s="5">
        <f t="shared" si="131"/>
        <v>9000</v>
      </c>
      <c r="W2114" s="5">
        <v>9000</v>
      </c>
      <c r="X2114" t="s">
        <v>1425</v>
      </c>
    </row>
    <row r="2115" spans="1:24" x14ac:dyDescent="0.2">
      <c r="A2115" t="s">
        <v>0</v>
      </c>
      <c r="B2115" t="s">
        <v>1</v>
      </c>
      <c r="C2115" t="s">
        <v>695</v>
      </c>
      <c r="D2115" t="s">
        <v>788</v>
      </c>
      <c r="E2115" t="s">
        <v>789</v>
      </c>
      <c r="F2115" t="s">
        <v>1371</v>
      </c>
      <c r="G2115" t="s">
        <v>1372</v>
      </c>
      <c r="H2115" t="s">
        <v>195</v>
      </c>
      <c r="I2115" t="s">
        <v>1384</v>
      </c>
      <c r="J2115" t="s">
        <v>231</v>
      </c>
      <c r="K2115" t="s">
        <v>232</v>
      </c>
      <c r="L2115" t="s">
        <v>44</v>
      </c>
      <c r="M2115" s="5">
        <v>4500</v>
      </c>
      <c r="N2115" s="5">
        <v>0</v>
      </c>
      <c r="O2115" s="5">
        <f t="shared" ref="O2115:O2170" si="132">+M2115+N2115</f>
        <v>4500</v>
      </c>
      <c r="P2115" s="5">
        <v>0</v>
      </c>
      <c r="Q2115" s="5">
        <f t="shared" ref="Q2115:Q2170" si="133">+O2115+P2115</f>
        <v>4500</v>
      </c>
      <c r="R2115" s="5">
        <v>0</v>
      </c>
      <c r="S2115" s="5">
        <v>0</v>
      </c>
      <c r="T2115" s="5">
        <v>0</v>
      </c>
      <c r="U2115" s="5">
        <f t="shared" ref="U2115:U2170" si="134">+O2115-S2115</f>
        <v>4500</v>
      </c>
      <c r="V2115" s="5">
        <f t="shared" ref="V2115:V2170" si="135">+O2115-T2115</f>
        <v>4500</v>
      </c>
      <c r="W2115" s="5">
        <v>4500</v>
      </c>
      <c r="X2115" t="s">
        <v>1426</v>
      </c>
    </row>
    <row r="2116" spans="1:24" x14ac:dyDescent="0.2">
      <c r="A2116" t="s">
        <v>0</v>
      </c>
      <c r="B2116" t="s">
        <v>1</v>
      </c>
      <c r="C2116" t="s">
        <v>695</v>
      </c>
      <c r="D2116" t="s">
        <v>788</v>
      </c>
      <c r="E2116" t="s">
        <v>789</v>
      </c>
      <c r="F2116" t="s">
        <v>1371</v>
      </c>
      <c r="G2116" t="s">
        <v>1372</v>
      </c>
      <c r="H2116" t="s">
        <v>195</v>
      </c>
      <c r="I2116" t="s">
        <v>1384</v>
      </c>
      <c r="J2116" t="s">
        <v>231</v>
      </c>
      <c r="K2116" t="s">
        <v>234</v>
      </c>
      <c r="L2116" t="s">
        <v>44</v>
      </c>
      <c r="M2116" s="5">
        <v>7000</v>
      </c>
      <c r="N2116" s="5">
        <v>0</v>
      </c>
      <c r="O2116" s="5">
        <f t="shared" si="132"/>
        <v>7000</v>
      </c>
      <c r="P2116" s="5">
        <v>35600</v>
      </c>
      <c r="Q2116" s="5">
        <f t="shared" si="133"/>
        <v>42600</v>
      </c>
      <c r="R2116" s="5">
        <v>0</v>
      </c>
      <c r="S2116" s="5">
        <v>0</v>
      </c>
      <c r="T2116" s="5">
        <v>0</v>
      </c>
      <c r="U2116" s="5">
        <f t="shared" si="134"/>
        <v>7000</v>
      </c>
      <c r="V2116" s="5">
        <f t="shared" si="135"/>
        <v>7000</v>
      </c>
      <c r="W2116" s="5">
        <v>42600</v>
      </c>
      <c r="X2116" t="s">
        <v>1427</v>
      </c>
    </row>
    <row r="2117" spans="1:24" x14ac:dyDescent="0.2">
      <c r="A2117" t="s">
        <v>0</v>
      </c>
      <c r="B2117" t="s">
        <v>1</v>
      </c>
      <c r="C2117" t="s">
        <v>695</v>
      </c>
      <c r="D2117" t="s">
        <v>788</v>
      </c>
      <c r="E2117" t="s">
        <v>789</v>
      </c>
      <c r="F2117" t="s">
        <v>1371</v>
      </c>
      <c r="G2117" t="s">
        <v>1372</v>
      </c>
      <c r="H2117" t="s">
        <v>195</v>
      </c>
      <c r="I2117" t="s">
        <v>1384</v>
      </c>
      <c r="J2117" t="s">
        <v>231</v>
      </c>
      <c r="K2117" t="s">
        <v>241</v>
      </c>
      <c r="L2117" t="s">
        <v>44</v>
      </c>
      <c r="M2117" s="5">
        <v>2000</v>
      </c>
      <c r="N2117" s="5">
        <v>0</v>
      </c>
      <c r="O2117" s="5">
        <f t="shared" si="132"/>
        <v>2000</v>
      </c>
      <c r="P2117" s="5">
        <v>0</v>
      </c>
      <c r="Q2117" s="5">
        <f t="shared" si="133"/>
        <v>2000</v>
      </c>
      <c r="R2117" s="5">
        <v>0</v>
      </c>
      <c r="S2117" s="5">
        <v>0</v>
      </c>
      <c r="T2117" s="5">
        <v>0</v>
      </c>
      <c r="U2117" s="5">
        <f t="shared" si="134"/>
        <v>2000</v>
      </c>
      <c r="V2117" s="5">
        <f t="shared" si="135"/>
        <v>2000</v>
      </c>
      <c r="W2117" s="5">
        <v>2000</v>
      </c>
      <c r="X2117" t="s">
        <v>1428</v>
      </c>
    </row>
    <row r="2118" spans="1:24" x14ac:dyDescent="0.2">
      <c r="A2118" t="s">
        <v>0</v>
      </c>
      <c r="B2118" t="s">
        <v>1</v>
      </c>
      <c r="C2118" t="s">
        <v>695</v>
      </c>
      <c r="D2118" t="s">
        <v>788</v>
      </c>
      <c r="E2118" t="s">
        <v>789</v>
      </c>
      <c r="F2118" t="s">
        <v>1371</v>
      </c>
      <c r="G2118" t="s">
        <v>1372</v>
      </c>
      <c r="H2118" t="s">
        <v>195</v>
      </c>
      <c r="I2118" t="s">
        <v>196</v>
      </c>
      <c r="J2118" t="s">
        <v>231</v>
      </c>
      <c r="K2118" t="s">
        <v>232</v>
      </c>
      <c r="L2118" t="s">
        <v>44</v>
      </c>
      <c r="M2118" s="5">
        <v>118500</v>
      </c>
      <c r="N2118" s="5">
        <v>0</v>
      </c>
      <c r="O2118" s="5">
        <f t="shared" si="132"/>
        <v>118500</v>
      </c>
      <c r="P2118" s="5">
        <v>-118500</v>
      </c>
      <c r="Q2118" s="5">
        <f t="shared" si="133"/>
        <v>0</v>
      </c>
      <c r="R2118" s="5">
        <v>0</v>
      </c>
      <c r="S2118" s="5">
        <v>0</v>
      </c>
      <c r="T2118" s="5">
        <v>0</v>
      </c>
      <c r="U2118" s="5">
        <f t="shared" si="134"/>
        <v>118500</v>
      </c>
      <c r="V2118" s="5">
        <f t="shared" si="135"/>
        <v>118500</v>
      </c>
      <c r="W2118" s="5">
        <v>0</v>
      </c>
      <c r="X2118" t="s">
        <v>1426</v>
      </c>
    </row>
    <row r="2119" spans="1:24" x14ac:dyDescent="0.2">
      <c r="A2119" t="s">
        <v>0</v>
      </c>
      <c r="B2119" t="s">
        <v>1</v>
      </c>
      <c r="C2119" t="s">
        <v>695</v>
      </c>
      <c r="D2119" t="s">
        <v>788</v>
      </c>
      <c r="E2119" t="s">
        <v>789</v>
      </c>
      <c r="F2119" t="s">
        <v>1371</v>
      </c>
      <c r="G2119" t="s">
        <v>1372</v>
      </c>
      <c r="H2119" t="s">
        <v>195</v>
      </c>
      <c r="I2119" t="s">
        <v>196</v>
      </c>
      <c r="J2119" t="s">
        <v>231</v>
      </c>
      <c r="K2119" t="s">
        <v>234</v>
      </c>
      <c r="L2119" t="s">
        <v>44</v>
      </c>
      <c r="M2119" s="5">
        <v>0</v>
      </c>
      <c r="N2119" s="5">
        <v>0</v>
      </c>
      <c r="O2119" s="5">
        <f t="shared" si="132"/>
        <v>0</v>
      </c>
      <c r="P2119" s="5">
        <v>57000</v>
      </c>
      <c r="Q2119" s="5">
        <f t="shared" si="133"/>
        <v>57000</v>
      </c>
      <c r="R2119" s="5">
        <v>0</v>
      </c>
      <c r="S2119" s="5">
        <v>0</v>
      </c>
      <c r="T2119" s="5">
        <v>0</v>
      </c>
      <c r="U2119" s="5">
        <f t="shared" si="134"/>
        <v>0</v>
      </c>
      <c r="V2119" s="5">
        <f t="shared" si="135"/>
        <v>0</v>
      </c>
      <c r="W2119" s="5">
        <v>57000</v>
      </c>
      <c r="X2119" t="s">
        <v>1427</v>
      </c>
    </row>
    <row r="2120" spans="1:24" x14ac:dyDescent="0.2">
      <c r="A2120" t="s">
        <v>0</v>
      </c>
      <c r="B2120" t="s">
        <v>1</v>
      </c>
      <c r="C2120" t="s">
        <v>695</v>
      </c>
      <c r="D2120" t="s">
        <v>788</v>
      </c>
      <c r="E2120" t="s">
        <v>789</v>
      </c>
      <c r="F2120" t="s">
        <v>1371</v>
      </c>
      <c r="G2120" t="s">
        <v>1372</v>
      </c>
      <c r="H2120" t="s">
        <v>195</v>
      </c>
      <c r="I2120" t="s">
        <v>1412</v>
      </c>
      <c r="J2120" t="s">
        <v>231</v>
      </c>
      <c r="K2120" t="s">
        <v>236</v>
      </c>
      <c r="L2120" t="s">
        <v>44</v>
      </c>
      <c r="M2120" s="5">
        <v>15000</v>
      </c>
      <c r="N2120" s="5">
        <v>0</v>
      </c>
      <c r="O2120" s="5">
        <f t="shared" si="132"/>
        <v>15000</v>
      </c>
      <c r="P2120" s="5">
        <v>0</v>
      </c>
      <c r="Q2120" s="5">
        <f t="shared" si="133"/>
        <v>15000</v>
      </c>
      <c r="R2120" s="5">
        <v>0</v>
      </c>
      <c r="S2120" s="5">
        <v>0</v>
      </c>
      <c r="T2120" s="5">
        <v>0</v>
      </c>
      <c r="U2120" s="5">
        <f t="shared" si="134"/>
        <v>15000</v>
      </c>
      <c r="V2120" s="5">
        <f t="shared" si="135"/>
        <v>15000</v>
      </c>
      <c r="W2120" s="5">
        <v>15000</v>
      </c>
      <c r="X2120" t="s">
        <v>1425</v>
      </c>
    </row>
    <row r="2121" spans="1:24" x14ac:dyDescent="0.2">
      <c r="A2121" t="s">
        <v>0</v>
      </c>
      <c r="B2121" t="s">
        <v>1</v>
      </c>
      <c r="C2121" t="s">
        <v>695</v>
      </c>
      <c r="D2121" t="s">
        <v>788</v>
      </c>
      <c r="E2121" t="s">
        <v>789</v>
      </c>
      <c r="F2121" t="s">
        <v>1371</v>
      </c>
      <c r="G2121" t="s">
        <v>1372</v>
      </c>
      <c r="H2121" t="s">
        <v>195</v>
      </c>
      <c r="I2121" t="s">
        <v>1412</v>
      </c>
      <c r="J2121" t="s">
        <v>231</v>
      </c>
      <c r="K2121" t="s">
        <v>232</v>
      </c>
      <c r="L2121" t="s">
        <v>44</v>
      </c>
      <c r="M2121" s="5">
        <v>25000.12</v>
      </c>
      <c r="N2121" s="5">
        <v>-25000.12</v>
      </c>
      <c r="O2121" s="5">
        <f t="shared" si="132"/>
        <v>0</v>
      </c>
      <c r="P2121" s="5">
        <v>0</v>
      </c>
      <c r="Q2121" s="5">
        <f t="shared" si="133"/>
        <v>0</v>
      </c>
      <c r="R2121" s="5">
        <v>0</v>
      </c>
      <c r="S2121" s="5">
        <v>0</v>
      </c>
      <c r="T2121" s="5">
        <v>0</v>
      </c>
      <c r="U2121" s="5">
        <f t="shared" si="134"/>
        <v>0</v>
      </c>
      <c r="V2121" s="5">
        <f t="shared" si="135"/>
        <v>0</v>
      </c>
      <c r="W2121" s="5">
        <v>0</v>
      </c>
      <c r="X2121" t="s">
        <v>1426</v>
      </c>
    </row>
    <row r="2122" spans="1:24" x14ac:dyDescent="0.2">
      <c r="A2122" t="s">
        <v>0</v>
      </c>
      <c r="B2122" t="s">
        <v>1</v>
      </c>
      <c r="C2122" t="s">
        <v>695</v>
      </c>
      <c r="D2122" t="s">
        <v>788</v>
      </c>
      <c r="E2122" t="s">
        <v>789</v>
      </c>
      <c r="F2122" t="s">
        <v>1371</v>
      </c>
      <c r="G2122" t="s">
        <v>1372</v>
      </c>
      <c r="H2122" t="s">
        <v>195</v>
      </c>
      <c r="I2122" t="s">
        <v>1412</v>
      </c>
      <c r="J2122" t="s">
        <v>231</v>
      </c>
      <c r="K2122" t="s">
        <v>234</v>
      </c>
      <c r="L2122" t="s">
        <v>44</v>
      </c>
      <c r="M2122" s="5">
        <v>20000</v>
      </c>
      <c r="N2122" s="5">
        <v>0</v>
      </c>
      <c r="O2122" s="5">
        <f t="shared" si="132"/>
        <v>20000</v>
      </c>
      <c r="P2122" s="5">
        <v>0</v>
      </c>
      <c r="Q2122" s="5">
        <f t="shared" si="133"/>
        <v>20000</v>
      </c>
      <c r="R2122" s="5">
        <v>0</v>
      </c>
      <c r="S2122" s="5">
        <v>0</v>
      </c>
      <c r="T2122" s="5">
        <v>0</v>
      </c>
      <c r="U2122" s="5">
        <f t="shared" si="134"/>
        <v>20000</v>
      </c>
      <c r="V2122" s="5">
        <f t="shared" si="135"/>
        <v>20000</v>
      </c>
      <c r="W2122" s="5">
        <v>20000</v>
      </c>
      <c r="X2122" t="s">
        <v>1427</v>
      </c>
    </row>
    <row r="2123" spans="1:24" x14ac:dyDescent="0.2">
      <c r="A2123" t="s">
        <v>0</v>
      </c>
      <c r="B2123" t="s">
        <v>1</v>
      </c>
      <c r="C2123" t="s">
        <v>2</v>
      </c>
      <c r="D2123" t="s">
        <v>482</v>
      </c>
      <c r="E2123" t="s">
        <v>483</v>
      </c>
      <c r="F2123" t="s">
        <v>1429</v>
      </c>
      <c r="G2123" t="s">
        <v>1430</v>
      </c>
      <c r="H2123" t="s">
        <v>7</v>
      </c>
      <c r="I2123" t="s">
        <v>8</v>
      </c>
      <c r="J2123" t="s">
        <v>9</v>
      </c>
      <c r="K2123" t="s">
        <v>10</v>
      </c>
      <c r="L2123" t="s">
        <v>11</v>
      </c>
      <c r="M2123" s="5">
        <v>1279057.44</v>
      </c>
      <c r="N2123" s="5">
        <v>-105.54</v>
      </c>
      <c r="O2123" s="5">
        <f t="shared" si="132"/>
        <v>1278951.8999999999</v>
      </c>
      <c r="P2123" s="5">
        <v>-83680.05</v>
      </c>
      <c r="Q2123" s="5">
        <f t="shared" si="133"/>
        <v>1195271.8499999999</v>
      </c>
      <c r="R2123" s="5">
        <v>0</v>
      </c>
      <c r="S2123" s="5">
        <v>787897.76</v>
      </c>
      <c r="T2123" s="5">
        <v>787897.76</v>
      </c>
      <c r="U2123" s="5">
        <f t="shared" si="134"/>
        <v>491054.1399999999</v>
      </c>
      <c r="V2123" s="5">
        <f t="shared" si="135"/>
        <v>491054.1399999999</v>
      </c>
      <c r="W2123" s="5">
        <v>407374.09</v>
      </c>
      <c r="X2123" t="s">
        <v>486</v>
      </c>
    </row>
    <row r="2124" spans="1:24" x14ac:dyDescent="0.2">
      <c r="A2124" t="s">
        <v>0</v>
      </c>
      <c r="B2124" t="s">
        <v>1</v>
      </c>
      <c r="C2124" t="s">
        <v>2</v>
      </c>
      <c r="D2124" t="s">
        <v>482</v>
      </c>
      <c r="E2124" t="s">
        <v>483</v>
      </c>
      <c r="F2124" t="s">
        <v>1429</v>
      </c>
      <c r="G2124" t="s">
        <v>1430</v>
      </c>
      <c r="H2124" t="s">
        <v>7</v>
      </c>
      <c r="I2124" t="s">
        <v>8</v>
      </c>
      <c r="J2124" t="s">
        <v>9</v>
      </c>
      <c r="K2124" t="s">
        <v>13</v>
      </c>
      <c r="L2124" t="s">
        <v>11</v>
      </c>
      <c r="M2124" s="5">
        <v>51510.12</v>
      </c>
      <c r="N2124" s="5">
        <v>0</v>
      </c>
      <c r="O2124" s="5">
        <f t="shared" si="132"/>
        <v>51510.12</v>
      </c>
      <c r="P2124" s="5">
        <v>-3221.95</v>
      </c>
      <c r="Q2124" s="5">
        <f t="shared" si="133"/>
        <v>48288.170000000006</v>
      </c>
      <c r="R2124" s="5">
        <v>0</v>
      </c>
      <c r="S2124" s="5">
        <v>31218.46</v>
      </c>
      <c r="T2124" s="5">
        <v>31218.46</v>
      </c>
      <c r="U2124" s="5">
        <f t="shared" si="134"/>
        <v>20291.660000000003</v>
      </c>
      <c r="V2124" s="5">
        <f t="shared" si="135"/>
        <v>20291.660000000003</v>
      </c>
      <c r="W2124" s="5">
        <v>17069.71</v>
      </c>
      <c r="X2124" t="s">
        <v>487</v>
      </c>
    </row>
    <row r="2125" spans="1:24" x14ac:dyDescent="0.2">
      <c r="A2125" t="s">
        <v>0</v>
      </c>
      <c r="B2125" t="s">
        <v>1</v>
      </c>
      <c r="C2125" t="s">
        <v>2</v>
      </c>
      <c r="D2125" t="s">
        <v>482</v>
      </c>
      <c r="E2125" t="s">
        <v>483</v>
      </c>
      <c r="F2125" t="s">
        <v>1429</v>
      </c>
      <c r="G2125" t="s">
        <v>1430</v>
      </c>
      <c r="H2125" t="s">
        <v>7</v>
      </c>
      <c r="I2125" t="s">
        <v>8</v>
      </c>
      <c r="J2125" t="s">
        <v>9</v>
      </c>
      <c r="K2125" t="s">
        <v>15</v>
      </c>
      <c r="L2125" t="s">
        <v>11</v>
      </c>
      <c r="M2125" s="5">
        <v>124580.63</v>
      </c>
      <c r="N2125" s="5">
        <v>0</v>
      </c>
      <c r="O2125" s="5">
        <f t="shared" si="132"/>
        <v>124580.63</v>
      </c>
      <c r="P2125" s="5">
        <v>0</v>
      </c>
      <c r="Q2125" s="5">
        <f t="shared" si="133"/>
        <v>124580.63</v>
      </c>
      <c r="R2125" s="5">
        <v>7248.39</v>
      </c>
      <c r="S2125" s="5">
        <v>25158.560000000001</v>
      </c>
      <c r="T2125" s="5">
        <v>25158.560000000001</v>
      </c>
      <c r="U2125" s="5">
        <f t="shared" si="134"/>
        <v>99422.07</v>
      </c>
      <c r="V2125" s="5">
        <f t="shared" si="135"/>
        <v>99422.07</v>
      </c>
      <c r="W2125" s="5">
        <v>92173.68</v>
      </c>
      <c r="X2125" t="s">
        <v>488</v>
      </c>
    </row>
    <row r="2126" spans="1:24" x14ac:dyDescent="0.2">
      <c r="A2126" t="s">
        <v>0</v>
      </c>
      <c r="B2126" t="s">
        <v>1</v>
      </c>
      <c r="C2126" t="s">
        <v>2</v>
      </c>
      <c r="D2126" t="s">
        <v>482</v>
      </c>
      <c r="E2126" t="s">
        <v>483</v>
      </c>
      <c r="F2126" t="s">
        <v>1429</v>
      </c>
      <c r="G2126" t="s">
        <v>1430</v>
      </c>
      <c r="H2126" t="s">
        <v>7</v>
      </c>
      <c r="I2126" t="s">
        <v>8</v>
      </c>
      <c r="J2126" t="s">
        <v>9</v>
      </c>
      <c r="K2126" t="s">
        <v>17</v>
      </c>
      <c r="L2126" t="s">
        <v>11</v>
      </c>
      <c r="M2126" s="5">
        <v>38552.9</v>
      </c>
      <c r="N2126" s="5">
        <v>0</v>
      </c>
      <c r="O2126" s="5">
        <f t="shared" si="132"/>
        <v>38552.9</v>
      </c>
      <c r="P2126" s="5">
        <v>0</v>
      </c>
      <c r="Q2126" s="5">
        <f t="shared" si="133"/>
        <v>38552.9</v>
      </c>
      <c r="R2126" s="5">
        <v>552.77</v>
      </c>
      <c r="S2126" s="5">
        <v>31017.31</v>
      </c>
      <c r="T2126" s="5">
        <v>31017.31</v>
      </c>
      <c r="U2126" s="5">
        <f t="shared" si="134"/>
        <v>7535.59</v>
      </c>
      <c r="V2126" s="5">
        <f t="shared" si="135"/>
        <v>7535.59</v>
      </c>
      <c r="W2126" s="5">
        <v>6982.82</v>
      </c>
      <c r="X2126" t="s">
        <v>489</v>
      </c>
    </row>
    <row r="2127" spans="1:24" x14ac:dyDescent="0.2">
      <c r="A2127" t="s">
        <v>0</v>
      </c>
      <c r="B2127" t="s">
        <v>1</v>
      </c>
      <c r="C2127" t="s">
        <v>2</v>
      </c>
      <c r="D2127" t="s">
        <v>482</v>
      </c>
      <c r="E2127" t="s">
        <v>483</v>
      </c>
      <c r="F2127" t="s">
        <v>1429</v>
      </c>
      <c r="G2127" t="s">
        <v>1430</v>
      </c>
      <c r="H2127" t="s">
        <v>7</v>
      </c>
      <c r="I2127" t="s">
        <v>8</v>
      </c>
      <c r="J2127" t="s">
        <v>9</v>
      </c>
      <c r="K2127" t="s">
        <v>19</v>
      </c>
      <c r="L2127" t="s">
        <v>11</v>
      </c>
      <c r="M2127" s="5">
        <v>924</v>
      </c>
      <c r="N2127" s="5">
        <v>0</v>
      </c>
      <c r="O2127" s="5">
        <f t="shared" si="132"/>
        <v>924</v>
      </c>
      <c r="P2127" s="5">
        <v>-761.51</v>
      </c>
      <c r="Q2127" s="5">
        <f t="shared" si="133"/>
        <v>162.49</v>
      </c>
      <c r="R2127" s="5">
        <v>0</v>
      </c>
      <c r="S2127" s="5">
        <v>129.5</v>
      </c>
      <c r="T2127" s="5">
        <v>129.5</v>
      </c>
      <c r="U2127" s="5">
        <f t="shared" si="134"/>
        <v>794.5</v>
      </c>
      <c r="V2127" s="5">
        <f t="shared" si="135"/>
        <v>794.5</v>
      </c>
      <c r="W2127" s="5">
        <v>32.99</v>
      </c>
      <c r="X2127" t="s">
        <v>490</v>
      </c>
    </row>
    <row r="2128" spans="1:24" x14ac:dyDescent="0.2">
      <c r="A2128" t="s">
        <v>0</v>
      </c>
      <c r="B2128" t="s">
        <v>1</v>
      </c>
      <c r="C2128" t="s">
        <v>2</v>
      </c>
      <c r="D2128" t="s">
        <v>482</v>
      </c>
      <c r="E2128" t="s">
        <v>483</v>
      </c>
      <c r="F2128" t="s">
        <v>1429</v>
      </c>
      <c r="G2128" t="s">
        <v>1430</v>
      </c>
      <c r="H2128" t="s">
        <v>7</v>
      </c>
      <c r="I2128" t="s">
        <v>8</v>
      </c>
      <c r="J2128" t="s">
        <v>9</v>
      </c>
      <c r="K2128" t="s">
        <v>21</v>
      </c>
      <c r="L2128" t="s">
        <v>11</v>
      </c>
      <c r="M2128" s="5">
        <v>7392</v>
      </c>
      <c r="N2128" s="5">
        <v>0</v>
      </c>
      <c r="O2128" s="5">
        <f t="shared" si="132"/>
        <v>7392</v>
      </c>
      <c r="P2128" s="5">
        <v>-3222.69</v>
      </c>
      <c r="Q2128" s="5">
        <f t="shared" si="133"/>
        <v>4169.3099999999995</v>
      </c>
      <c r="R2128" s="5">
        <v>0</v>
      </c>
      <c r="S2128" s="5">
        <v>2696</v>
      </c>
      <c r="T2128" s="5">
        <v>2696</v>
      </c>
      <c r="U2128" s="5">
        <f t="shared" si="134"/>
        <v>4696</v>
      </c>
      <c r="V2128" s="5">
        <f t="shared" si="135"/>
        <v>4696</v>
      </c>
      <c r="W2128" s="5">
        <v>1473.31</v>
      </c>
      <c r="X2128" t="s">
        <v>491</v>
      </c>
    </row>
    <row r="2129" spans="1:24" x14ac:dyDescent="0.2">
      <c r="A2129" t="s">
        <v>0</v>
      </c>
      <c r="B2129" t="s">
        <v>1</v>
      </c>
      <c r="C2129" t="s">
        <v>2</v>
      </c>
      <c r="D2129" t="s">
        <v>482</v>
      </c>
      <c r="E2129" t="s">
        <v>483</v>
      </c>
      <c r="F2129" t="s">
        <v>1429</v>
      </c>
      <c r="G2129" t="s">
        <v>1430</v>
      </c>
      <c r="H2129" t="s">
        <v>7</v>
      </c>
      <c r="I2129" t="s">
        <v>8</v>
      </c>
      <c r="J2129" t="s">
        <v>9</v>
      </c>
      <c r="K2129" t="s">
        <v>23</v>
      </c>
      <c r="L2129" t="s">
        <v>11</v>
      </c>
      <c r="M2129" s="5">
        <v>257.55</v>
      </c>
      <c r="N2129" s="5">
        <v>0</v>
      </c>
      <c r="O2129" s="5">
        <f t="shared" si="132"/>
        <v>257.55</v>
      </c>
      <c r="P2129" s="5">
        <v>-160.75</v>
      </c>
      <c r="Q2129" s="5">
        <f t="shared" si="133"/>
        <v>96.800000000000011</v>
      </c>
      <c r="R2129" s="5">
        <v>0</v>
      </c>
      <c r="S2129" s="5">
        <v>64</v>
      </c>
      <c r="T2129" s="5">
        <v>64</v>
      </c>
      <c r="U2129" s="5">
        <f t="shared" si="134"/>
        <v>193.55</v>
      </c>
      <c r="V2129" s="5">
        <f t="shared" si="135"/>
        <v>193.55</v>
      </c>
      <c r="W2129" s="5">
        <v>32.799999999999997</v>
      </c>
      <c r="X2129" t="s">
        <v>492</v>
      </c>
    </row>
    <row r="2130" spans="1:24" x14ac:dyDescent="0.2">
      <c r="A2130" t="s">
        <v>0</v>
      </c>
      <c r="B2130" t="s">
        <v>1</v>
      </c>
      <c r="C2130" t="s">
        <v>2</v>
      </c>
      <c r="D2130" t="s">
        <v>482</v>
      </c>
      <c r="E2130" t="s">
        <v>483</v>
      </c>
      <c r="F2130" t="s">
        <v>1429</v>
      </c>
      <c r="G2130" t="s">
        <v>1430</v>
      </c>
      <c r="H2130" t="s">
        <v>7</v>
      </c>
      <c r="I2130" t="s">
        <v>8</v>
      </c>
      <c r="J2130" t="s">
        <v>9</v>
      </c>
      <c r="K2130" t="s">
        <v>25</v>
      </c>
      <c r="L2130" t="s">
        <v>11</v>
      </c>
      <c r="M2130" s="5">
        <v>1545.3</v>
      </c>
      <c r="N2130" s="5">
        <v>0</v>
      </c>
      <c r="O2130" s="5">
        <f t="shared" si="132"/>
        <v>1545.3</v>
      </c>
      <c r="P2130" s="5">
        <v>-229.13</v>
      </c>
      <c r="Q2130" s="5">
        <f t="shared" si="133"/>
        <v>1316.17</v>
      </c>
      <c r="R2130" s="5">
        <v>0</v>
      </c>
      <c r="S2130" s="5">
        <v>844.86</v>
      </c>
      <c r="T2130" s="5">
        <v>844.86</v>
      </c>
      <c r="U2130" s="5">
        <f t="shared" si="134"/>
        <v>700.43999999999994</v>
      </c>
      <c r="V2130" s="5">
        <f t="shared" si="135"/>
        <v>700.43999999999994</v>
      </c>
      <c r="W2130" s="5">
        <v>471.31</v>
      </c>
      <c r="X2130" t="s">
        <v>493</v>
      </c>
    </row>
    <row r="2131" spans="1:24" x14ac:dyDescent="0.2">
      <c r="A2131" t="s">
        <v>0</v>
      </c>
      <c r="B2131" t="s">
        <v>1</v>
      </c>
      <c r="C2131" t="s">
        <v>2</v>
      </c>
      <c r="D2131" t="s">
        <v>482</v>
      </c>
      <c r="E2131" t="s">
        <v>483</v>
      </c>
      <c r="F2131" t="s">
        <v>1429</v>
      </c>
      <c r="G2131" t="s">
        <v>1430</v>
      </c>
      <c r="H2131" t="s">
        <v>7</v>
      </c>
      <c r="I2131" t="s">
        <v>8</v>
      </c>
      <c r="J2131" t="s">
        <v>9</v>
      </c>
      <c r="K2131" t="s">
        <v>27</v>
      </c>
      <c r="L2131" t="s">
        <v>11</v>
      </c>
      <c r="M2131" s="5">
        <v>6094.01</v>
      </c>
      <c r="N2131" s="5">
        <v>0</v>
      </c>
      <c r="O2131" s="5">
        <f t="shared" si="132"/>
        <v>6094.01</v>
      </c>
      <c r="P2131" s="5">
        <v>-2297.0100000000002</v>
      </c>
      <c r="Q2131" s="5">
        <f t="shared" si="133"/>
        <v>3797</v>
      </c>
      <c r="R2131" s="5">
        <v>0</v>
      </c>
      <c r="S2131" s="5">
        <v>2356.8000000000002</v>
      </c>
      <c r="T2131" s="5">
        <v>2356.8000000000002</v>
      </c>
      <c r="U2131" s="5">
        <f t="shared" si="134"/>
        <v>3737.21</v>
      </c>
      <c r="V2131" s="5">
        <f t="shared" si="135"/>
        <v>3737.21</v>
      </c>
      <c r="W2131" s="5">
        <v>1440.2</v>
      </c>
      <c r="X2131" t="s">
        <v>494</v>
      </c>
    </row>
    <row r="2132" spans="1:24" x14ac:dyDescent="0.2">
      <c r="A2132" t="s">
        <v>0</v>
      </c>
      <c r="B2132" t="s">
        <v>1</v>
      </c>
      <c r="C2132" t="s">
        <v>2</v>
      </c>
      <c r="D2132" t="s">
        <v>482</v>
      </c>
      <c r="E2132" t="s">
        <v>483</v>
      </c>
      <c r="F2132" t="s">
        <v>1429</v>
      </c>
      <c r="G2132" t="s">
        <v>1430</v>
      </c>
      <c r="H2132" t="s">
        <v>7</v>
      </c>
      <c r="I2132" t="s">
        <v>8</v>
      </c>
      <c r="J2132" t="s">
        <v>9</v>
      </c>
      <c r="K2132" t="s">
        <v>29</v>
      </c>
      <c r="L2132" t="s">
        <v>11</v>
      </c>
      <c r="M2132" s="5">
        <v>86531.43</v>
      </c>
      <c r="N2132" s="5">
        <v>0</v>
      </c>
      <c r="O2132" s="5">
        <f t="shared" si="132"/>
        <v>86531.43</v>
      </c>
      <c r="P2132" s="5">
        <v>-80161.36</v>
      </c>
      <c r="Q2132" s="5">
        <f t="shared" si="133"/>
        <v>6370.0699999999924</v>
      </c>
      <c r="R2132" s="5">
        <v>0</v>
      </c>
      <c r="S2132" s="5">
        <v>3889.81</v>
      </c>
      <c r="T2132" s="5">
        <v>3889.81</v>
      </c>
      <c r="U2132" s="5">
        <f t="shared" si="134"/>
        <v>82641.62</v>
      </c>
      <c r="V2132" s="5">
        <f t="shared" si="135"/>
        <v>82641.62</v>
      </c>
      <c r="W2132" s="5">
        <v>2480.2600000000002</v>
      </c>
      <c r="X2132" t="s">
        <v>495</v>
      </c>
    </row>
    <row r="2133" spans="1:24" x14ac:dyDescent="0.2">
      <c r="A2133" t="s">
        <v>0</v>
      </c>
      <c r="B2133" t="s">
        <v>1</v>
      </c>
      <c r="C2133" t="s">
        <v>2</v>
      </c>
      <c r="D2133" t="s">
        <v>482</v>
      </c>
      <c r="E2133" t="s">
        <v>483</v>
      </c>
      <c r="F2133" t="s">
        <v>1429</v>
      </c>
      <c r="G2133" t="s">
        <v>1430</v>
      </c>
      <c r="H2133" t="s">
        <v>7</v>
      </c>
      <c r="I2133" t="s">
        <v>8</v>
      </c>
      <c r="J2133" t="s">
        <v>9</v>
      </c>
      <c r="K2133" t="s">
        <v>265</v>
      </c>
      <c r="L2133" t="s">
        <v>11</v>
      </c>
      <c r="M2133" s="5">
        <v>164400</v>
      </c>
      <c r="N2133" s="5">
        <v>0</v>
      </c>
      <c r="O2133" s="5">
        <f t="shared" si="132"/>
        <v>164400</v>
      </c>
      <c r="P2133" s="5">
        <v>0</v>
      </c>
      <c r="Q2133" s="5">
        <f t="shared" si="133"/>
        <v>164400</v>
      </c>
      <c r="R2133" s="5">
        <v>44800</v>
      </c>
      <c r="S2133" s="5">
        <v>89600</v>
      </c>
      <c r="T2133" s="5">
        <v>89600</v>
      </c>
      <c r="U2133" s="5">
        <f t="shared" si="134"/>
        <v>74800</v>
      </c>
      <c r="V2133" s="5">
        <f t="shared" si="135"/>
        <v>74800</v>
      </c>
      <c r="W2133" s="5">
        <v>30000</v>
      </c>
      <c r="X2133" t="s">
        <v>496</v>
      </c>
    </row>
    <row r="2134" spans="1:24" x14ac:dyDescent="0.2">
      <c r="A2134" t="s">
        <v>0</v>
      </c>
      <c r="B2134" t="s">
        <v>1</v>
      </c>
      <c r="C2134" t="s">
        <v>2</v>
      </c>
      <c r="D2134" t="s">
        <v>482</v>
      </c>
      <c r="E2134" t="s">
        <v>483</v>
      </c>
      <c r="F2134" t="s">
        <v>1429</v>
      </c>
      <c r="G2134" t="s">
        <v>1430</v>
      </c>
      <c r="H2134" t="s">
        <v>7</v>
      </c>
      <c r="I2134" t="s">
        <v>8</v>
      </c>
      <c r="J2134" t="s">
        <v>9</v>
      </c>
      <c r="K2134" t="s">
        <v>31</v>
      </c>
      <c r="L2134" t="s">
        <v>11</v>
      </c>
      <c r="M2134" s="5">
        <v>4385.5600000000004</v>
      </c>
      <c r="N2134" s="5">
        <v>0</v>
      </c>
      <c r="O2134" s="5">
        <f t="shared" si="132"/>
        <v>4385.5600000000004</v>
      </c>
      <c r="P2134" s="5">
        <v>-2034.45</v>
      </c>
      <c r="Q2134" s="5">
        <f t="shared" si="133"/>
        <v>2351.1100000000006</v>
      </c>
      <c r="R2134" s="5">
        <v>0</v>
      </c>
      <c r="S2134" s="5">
        <v>316.67</v>
      </c>
      <c r="T2134" s="5">
        <v>316.67</v>
      </c>
      <c r="U2134" s="5">
        <f t="shared" si="134"/>
        <v>4068.8900000000003</v>
      </c>
      <c r="V2134" s="5">
        <f t="shared" si="135"/>
        <v>4068.8900000000003</v>
      </c>
      <c r="W2134" s="5">
        <v>2034.44</v>
      </c>
      <c r="X2134" t="s">
        <v>497</v>
      </c>
    </row>
    <row r="2135" spans="1:24" x14ac:dyDescent="0.2">
      <c r="A2135" t="s">
        <v>0</v>
      </c>
      <c r="B2135" t="s">
        <v>1</v>
      </c>
      <c r="C2135" t="s">
        <v>2</v>
      </c>
      <c r="D2135" t="s">
        <v>482</v>
      </c>
      <c r="E2135" t="s">
        <v>483</v>
      </c>
      <c r="F2135" t="s">
        <v>1429</v>
      </c>
      <c r="G2135" t="s">
        <v>1430</v>
      </c>
      <c r="H2135" t="s">
        <v>7</v>
      </c>
      <c r="I2135" t="s">
        <v>8</v>
      </c>
      <c r="J2135" t="s">
        <v>9</v>
      </c>
      <c r="K2135" t="s">
        <v>33</v>
      </c>
      <c r="L2135" t="s">
        <v>11</v>
      </c>
      <c r="M2135" s="5">
        <v>4771.13</v>
      </c>
      <c r="N2135" s="5">
        <v>105.54</v>
      </c>
      <c r="O2135" s="5">
        <f t="shared" si="132"/>
        <v>4876.67</v>
      </c>
      <c r="P2135" s="5">
        <v>2240.7800000000002</v>
      </c>
      <c r="Q2135" s="5">
        <f t="shared" si="133"/>
        <v>7117.4500000000007</v>
      </c>
      <c r="R2135" s="5">
        <v>0</v>
      </c>
      <c r="S2135" s="5">
        <v>4876.67</v>
      </c>
      <c r="T2135" s="5">
        <v>4876.67</v>
      </c>
      <c r="U2135" s="5">
        <f t="shared" si="134"/>
        <v>0</v>
      </c>
      <c r="V2135" s="5">
        <f t="shared" si="135"/>
        <v>0</v>
      </c>
      <c r="W2135" s="5">
        <v>2240.7800000000002</v>
      </c>
      <c r="X2135" t="s">
        <v>498</v>
      </c>
    </row>
    <row r="2136" spans="1:24" x14ac:dyDescent="0.2">
      <c r="A2136" t="s">
        <v>0</v>
      </c>
      <c r="B2136" t="s">
        <v>1</v>
      </c>
      <c r="C2136" t="s">
        <v>2</v>
      </c>
      <c r="D2136" t="s">
        <v>482</v>
      </c>
      <c r="E2136" t="s">
        <v>483</v>
      </c>
      <c r="F2136" t="s">
        <v>1429</v>
      </c>
      <c r="G2136" t="s">
        <v>1430</v>
      </c>
      <c r="H2136" t="s">
        <v>7</v>
      </c>
      <c r="I2136" t="s">
        <v>8</v>
      </c>
      <c r="J2136" t="s">
        <v>9</v>
      </c>
      <c r="K2136" t="s">
        <v>35</v>
      </c>
      <c r="L2136" t="s">
        <v>11</v>
      </c>
      <c r="M2136" s="5">
        <v>188855.85</v>
      </c>
      <c r="N2136" s="5">
        <v>0</v>
      </c>
      <c r="O2136" s="5">
        <f t="shared" si="132"/>
        <v>188855.85</v>
      </c>
      <c r="P2136" s="5">
        <v>-6520.22</v>
      </c>
      <c r="Q2136" s="5">
        <f t="shared" si="133"/>
        <v>182335.63</v>
      </c>
      <c r="R2136" s="5">
        <v>5050.17</v>
      </c>
      <c r="S2136" s="5">
        <v>115916.99</v>
      </c>
      <c r="T2136" s="5">
        <v>115916.99</v>
      </c>
      <c r="U2136" s="5">
        <f t="shared" si="134"/>
        <v>72938.86</v>
      </c>
      <c r="V2136" s="5">
        <f t="shared" si="135"/>
        <v>72938.86</v>
      </c>
      <c r="W2136" s="5">
        <v>61368.47</v>
      </c>
      <c r="X2136" t="s">
        <v>499</v>
      </c>
    </row>
    <row r="2137" spans="1:24" x14ac:dyDescent="0.2">
      <c r="A2137" t="s">
        <v>0</v>
      </c>
      <c r="B2137" t="s">
        <v>1</v>
      </c>
      <c r="C2137" t="s">
        <v>2</v>
      </c>
      <c r="D2137" t="s">
        <v>482</v>
      </c>
      <c r="E2137" t="s">
        <v>483</v>
      </c>
      <c r="F2137" t="s">
        <v>1429</v>
      </c>
      <c r="G2137" t="s">
        <v>1430</v>
      </c>
      <c r="H2137" t="s">
        <v>7</v>
      </c>
      <c r="I2137" t="s">
        <v>8</v>
      </c>
      <c r="J2137" t="s">
        <v>9</v>
      </c>
      <c r="K2137" t="s">
        <v>37</v>
      </c>
      <c r="L2137" t="s">
        <v>11</v>
      </c>
      <c r="M2137" s="5">
        <v>124580.63</v>
      </c>
      <c r="N2137" s="5">
        <v>0</v>
      </c>
      <c r="O2137" s="5">
        <f t="shared" si="132"/>
        <v>124580.63</v>
      </c>
      <c r="P2137" s="5">
        <v>-21479.91</v>
      </c>
      <c r="Q2137" s="5">
        <f t="shared" si="133"/>
        <v>103100.72</v>
      </c>
      <c r="R2137" s="5">
        <v>9043.33</v>
      </c>
      <c r="S2137" s="5">
        <v>62591.74</v>
      </c>
      <c r="T2137" s="5">
        <v>62591.74</v>
      </c>
      <c r="U2137" s="5">
        <f t="shared" si="134"/>
        <v>61988.890000000007</v>
      </c>
      <c r="V2137" s="5">
        <f t="shared" si="135"/>
        <v>61988.890000000007</v>
      </c>
      <c r="W2137" s="5">
        <v>31465.65</v>
      </c>
      <c r="X2137" t="s">
        <v>500</v>
      </c>
    </row>
    <row r="2138" spans="1:24" x14ac:dyDescent="0.2">
      <c r="A2138" t="s">
        <v>0</v>
      </c>
      <c r="B2138" t="s">
        <v>1</v>
      </c>
      <c r="C2138" t="s">
        <v>2</v>
      </c>
      <c r="D2138" t="s">
        <v>482</v>
      </c>
      <c r="E2138" t="s">
        <v>483</v>
      </c>
      <c r="F2138" t="s">
        <v>1429</v>
      </c>
      <c r="G2138" t="s">
        <v>1430</v>
      </c>
      <c r="H2138" t="s">
        <v>7</v>
      </c>
      <c r="I2138" t="s">
        <v>8</v>
      </c>
      <c r="J2138" t="s">
        <v>9</v>
      </c>
      <c r="K2138" t="s">
        <v>39</v>
      </c>
      <c r="L2138" t="s">
        <v>11</v>
      </c>
      <c r="M2138" s="5">
        <v>15506.16</v>
      </c>
      <c r="N2138" s="5">
        <v>0</v>
      </c>
      <c r="O2138" s="5">
        <f t="shared" si="132"/>
        <v>15506.16</v>
      </c>
      <c r="P2138" s="5">
        <v>0</v>
      </c>
      <c r="Q2138" s="5">
        <f t="shared" si="133"/>
        <v>15506.16</v>
      </c>
      <c r="R2138" s="5">
        <v>0</v>
      </c>
      <c r="S2138" s="5">
        <v>2145.46</v>
      </c>
      <c r="T2138" s="5">
        <v>2145.46</v>
      </c>
      <c r="U2138" s="5">
        <f t="shared" si="134"/>
        <v>13360.7</v>
      </c>
      <c r="V2138" s="5">
        <f t="shared" si="135"/>
        <v>13360.7</v>
      </c>
      <c r="W2138" s="5">
        <v>13360.7</v>
      </c>
      <c r="X2138" t="s">
        <v>501</v>
      </c>
    </row>
    <row r="2139" spans="1:24" x14ac:dyDescent="0.2">
      <c r="A2139" t="s">
        <v>0</v>
      </c>
      <c r="B2139" t="s">
        <v>1</v>
      </c>
      <c r="C2139" t="s">
        <v>2</v>
      </c>
      <c r="D2139" t="s">
        <v>482</v>
      </c>
      <c r="E2139" t="s">
        <v>483</v>
      </c>
      <c r="F2139" t="s">
        <v>1429</v>
      </c>
      <c r="G2139" t="s">
        <v>1430</v>
      </c>
      <c r="H2139" t="s">
        <v>7</v>
      </c>
      <c r="I2139" t="s">
        <v>41</v>
      </c>
      <c r="J2139" t="s">
        <v>42</v>
      </c>
      <c r="K2139" t="s">
        <v>54</v>
      </c>
      <c r="L2139" t="s">
        <v>44</v>
      </c>
      <c r="M2139" s="5">
        <v>1750</v>
      </c>
      <c r="N2139" s="5">
        <v>0</v>
      </c>
      <c r="O2139" s="5">
        <f t="shared" si="132"/>
        <v>1750</v>
      </c>
      <c r="P2139" s="5">
        <v>-1750</v>
      </c>
      <c r="Q2139" s="5">
        <f t="shared" si="133"/>
        <v>0</v>
      </c>
      <c r="R2139" s="5">
        <v>0</v>
      </c>
      <c r="S2139" s="5">
        <v>0</v>
      </c>
      <c r="T2139" s="5">
        <v>0</v>
      </c>
      <c r="U2139" s="5">
        <f t="shared" si="134"/>
        <v>1750</v>
      </c>
      <c r="V2139" s="5">
        <f t="shared" si="135"/>
        <v>1750</v>
      </c>
      <c r="W2139" s="5">
        <v>0</v>
      </c>
      <c r="X2139" t="s">
        <v>506</v>
      </c>
    </row>
    <row r="2140" spans="1:24" x14ac:dyDescent="0.2">
      <c r="A2140" t="s">
        <v>0</v>
      </c>
      <c r="B2140" t="s">
        <v>1</v>
      </c>
      <c r="C2140" t="s">
        <v>2</v>
      </c>
      <c r="D2140" t="s">
        <v>482</v>
      </c>
      <c r="E2140" t="s">
        <v>483</v>
      </c>
      <c r="F2140" t="s">
        <v>1429</v>
      </c>
      <c r="G2140" t="s">
        <v>1430</v>
      </c>
      <c r="H2140" t="s">
        <v>7</v>
      </c>
      <c r="I2140" t="s">
        <v>41</v>
      </c>
      <c r="J2140" t="s">
        <v>42</v>
      </c>
      <c r="K2140" t="s">
        <v>902</v>
      </c>
      <c r="L2140" t="s">
        <v>44</v>
      </c>
      <c r="M2140" s="5">
        <v>5500</v>
      </c>
      <c r="N2140" s="5">
        <v>0</v>
      </c>
      <c r="O2140" s="5">
        <f t="shared" si="132"/>
        <v>5500</v>
      </c>
      <c r="P2140" s="5">
        <v>0</v>
      </c>
      <c r="Q2140" s="5">
        <f t="shared" si="133"/>
        <v>5500</v>
      </c>
      <c r="R2140" s="5">
        <v>0</v>
      </c>
      <c r="S2140" s="5">
        <v>5500</v>
      </c>
      <c r="T2140" s="5">
        <v>0</v>
      </c>
      <c r="U2140" s="5">
        <f t="shared" si="134"/>
        <v>0</v>
      </c>
      <c r="V2140" s="5">
        <f t="shared" si="135"/>
        <v>5500</v>
      </c>
      <c r="W2140" s="5">
        <v>0</v>
      </c>
      <c r="X2140" t="s">
        <v>1431</v>
      </c>
    </row>
    <row r="2141" spans="1:24" x14ac:dyDescent="0.2">
      <c r="A2141" t="s">
        <v>0</v>
      </c>
      <c r="B2141" t="s">
        <v>1</v>
      </c>
      <c r="C2141" t="s">
        <v>2</v>
      </c>
      <c r="D2141" t="s">
        <v>482</v>
      </c>
      <c r="E2141" t="s">
        <v>483</v>
      </c>
      <c r="F2141" t="s">
        <v>1429</v>
      </c>
      <c r="G2141" t="s">
        <v>1430</v>
      </c>
      <c r="H2141" t="s">
        <v>7</v>
      </c>
      <c r="I2141" t="s">
        <v>41</v>
      </c>
      <c r="J2141" t="s">
        <v>42</v>
      </c>
      <c r="K2141" t="s">
        <v>62</v>
      </c>
      <c r="L2141" t="s">
        <v>44</v>
      </c>
      <c r="M2141" s="5">
        <v>50000</v>
      </c>
      <c r="N2141" s="5">
        <v>0</v>
      </c>
      <c r="O2141" s="5">
        <f t="shared" si="132"/>
        <v>50000</v>
      </c>
      <c r="P2141" s="5">
        <v>-40000</v>
      </c>
      <c r="Q2141" s="5">
        <f t="shared" si="133"/>
        <v>10000</v>
      </c>
      <c r="R2141" s="5">
        <v>0</v>
      </c>
      <c r="S2141" s="5">
        <v>0</v>
      </c>
      <c r="T2141" s="5">
        <v>0</v>
      </c>
      <c r="U2141" s="5">
        <f t="shared" si="134"/>
        <v>50000</v>
      </c>
      <c r="V2141" s="5">
        <f t="shared" si="135"/>
        <v>50000</v>
      </c>
      <c r="W2141" s="5">
        <v>10000</v>
      </c>
      <c r="X2141" t="s">
        <v>510</v>
      </c>
    </row>
    <row r="2142" spans="1:24" x14ac:dyDescent="0.2">
      <c r="A2142" t="s">
        <v>117</v>
      </c>
      <c r="B2142" t="s">
        <v>118</v>
      </c>
      <c r="C2142" t="s">
        <v>2</v>
      </c>
      <c r="D2142" t="s">
        <v>482</v>
      </c>
      <c r="E2142" t="s">
        <v>483</v>
      </c>
      <c r="F2142" t="s">
        <v>1429</v>
      </c>
      <c r="G2142" t="s">
        <v>1430</v>
      </c>
      <c r="H2142" t="s">
        <v>523</v>
      </c>
      <c r="I2142" t="s">
        <v>1432</v>
      </c>
      <c r="J2142" t="s">
        <v>121</v>
      </c>
      <c r="K2142" t="s">
        <v>465</v>
      </c>
      <c r="L2142" t="s">
        <v>44</v>
      </c>
      <c r="M2142" s="5">
        <v>600000</v>
      </c>
      <c r="N2142" s="5">
        <v>0</v>
      </c>
      <c r="O2142" s="5">
        <f t="shared" si="132"/>
        <v>600000</v>
      </c>
      <c r="P2142" s="5">
        <v>0</v>
      </c>
      <c r="Q2142" s="5">
        <f t="shared" si="133"/>
        <v>600000</v>
      </c>
      <c r="R2142" s="5">
        <v>0</v>
      </c>
      <c r="S2142" s="5">
        <v>599999.97</v>
      </c>
      <c r="T2142" s="5">
        <v>78400</v>
      </c>
      <c r="U2142" s="5">
        <f t="shared" si="134"/>
        <v>3.0000000027939677E-2</v>
      </c>
      <c r="V2142" s="5">
        <f t="shared" si="135"/>
        <v>521600</v>
      </c>
      <c r="W2142" s="5">
        <v>0.03</v>
      </c>
      <c r="X2142" t="s">
        <v>535</v>
      </c>
    </row>
    <row r="2143" spans="1:24" x14ac:dyDescent="0.2">
      <c r="A2143" t="s">
        <v>117</v>
      </c>
      <c r="B2143" t="s">
        <v>118</v>
      </c>
      <c r="C2143" t="s">
        <v>2</v>
      </c>
      <c r="D2143" t="s">
        <v>482</v>
      </c>
      <c r="E2143" t="s">
        <v>483</v>
      </c>
      <c r="F2143" t="s">
        <v>1429</v>
      </c>
      <c r="G2143" t="s">
        <v>1430</v>
      </c>
      <c r="H2143" t="s">
        <v>566</v>
      </c>
      <c r="I2143" t="s">
        <v>1433</v>
      </c>
      <c r="J2143" t="s">
        <v>121</v>
      </c>
      <c r="K2143" t="s">
        <v>465</v>
      </c>
      <c r="L2143" t="s">
        <v>44</v>
      </c>
      <c r="M2143" s="5">
        <v>0</v>
      </c>
      <c r="N2143" s="5">
        <v>37464</v>
      </c>
      <c r="O2143" s="5">
        <f t="shared" si="132"/>
        <v>37464</v>
      </c>
      <c r="P2143" s="5">
        <v>0</v>
      </c>
      <c r="Q2143" s="5">
        <f t="shared" si="133"/>
        <v>37464</v>
      </c>
      <c r="R2143" s="5">
        <v>0</v>
      </c>
      <c r="S2143" s="5">
        <v>37464</v>
      </c>
      <c r="T2143" s="5">
        <v>37464</v>
      </c>
      <c r="U2143" s="5">
        <f t="shared" si="134"/>
        <v>0</v>
      </c>
      <c r="V2143" s="5">
        <f t="shared" si="135"/>
        <v>0</v>
      </c>
      <c r="W2143" s="5">
        <v>0</v>
      </c>
      <c r="X2143" t="s">
        <v>1434</v>
      </c>
    </row>
    <row r="2144" spans="1:24" x14ac:dyDescent="0.2">
      <c r="A2144" t="s">
        <v>117</v>
      </c>
      <c r="B2144" t="s">
        <v>118</v>
      </c>
      <c r="C2144" t="s">
        <v>2</v>
      </c>
      <c r="D2144" t="s">
        <v>482</v>
      </c>
      <c r="E2144" t="s">
        <v>483</v>
      </c>
      <c r="F2144" t="s">
        <v>1429</v>
      </c>
      <c r="G2144" t="s">
        <v>1430</v>
      </c>
      <c r="H2144" t="s">
        <v>566</v>
      </c>
      <c r="I2144" t="s">
        <v>1433</v>
      </c>
      <c r="J2144" t="s">
        <v>121</v>
      </c>
      <c r="K2144" t="s">
        <v>122</v>
      </c>
      <c r="L2144" t="s">
        <v>44</v>
      </c>
      <c r="M2144" s="5">
        <v>0</v>
      </c>
      <c r="N2144" s="5">
        <v>2288.16</v>
      </c>
      <c r="O2144" s="5">
        <f t="shared" si="132"/>
        <v>2288.16</v>
      </c>
      <c r="P2144" s="5">
        <v>0</v>
      </c>
      <c r="Q2144" s="5">
        <f t="shared" si="133"/>
        <v>2288.16</v>
      </c>
      <c r="R2144" s="5">
        <v>0</v>
      </c>
      <c r="S2144" s="5">
        <v>2288.16</v>
      </c>
      <c r="T2144" s="5">
        <v>2288.16</v>
      </c>
      <c r="U2144" s="5">
        <f t="shared" si="134"/>
        <v>0</v>
      </c>
      <c r="V2144" s="5">
        <f t="shared" si="135"/>
        <v>0</v>
      </c>
      <c r="W2144" s="5">
        <v>0</v>
      </c>
      <c r="X2144" t="s">
        <v>1435</v>
      </c>
    </row>
    <row r="2145" spans="1:24" x14ac:dyDescent="0.2">
      <c r="A2145" t="s">
        <v>117</v>
      </c>
      <c r="B2145" t="s">
        <v>118</v>
      </c>
      <c r="C2145" t="s">
        <v>2</v>
      </c>
      <c r="D2145" t="s">
        <v>482</v>
      </c>
      <c r="E2145" t="s">
        <v>483</v>
      </c>
      <c r="F2145" t="s">
        <v>1429</v>
      </c>
      <c r="G2145" t="s">
        <v>1430</v>
      </c>
      <c r="H2145" t="s">
        <v>566</v>
      </c>
      <c r="I2145" t="s">
        <v>1433</v>
      </c>
      <c r="J2145" t="s">
        <v>121</v>
      </c>
      <c r="K2145" t="s">
        <v>351</v>
      </c>
      <c r="L2145" t="s">
        <v>44</v>
      </c>
      <c r="M2145" s="5">
        <v>640000</v>
      </c>
      <c r="N2145" s="5">
        <v>-276203.2</v>
      </c>
      <c r="O2145" s="5">
        <f t="shared" si="132"/>
        <v>363796.8</v>
      </c>
      <c r="P2145" s="5">
        <v>-350356.8</v>
      </c>
      <c r="Q2145" s="5">
        <f t="shared" si="133"/>
        <v>13440</v>
      </c>
      <c r="R2145" s="5">
        <v>0</v>
      </c>
      <c r="S2145" s="5">
        <v>13440</v>
      </c>
      <c r="T2145" s="5">
        <v>9408</v>
      </c>
      <c r="U2145" s="5">
        <f t="shared" si="134"/>
        <v>350356.8</v>
      </c>
      <c r="V2145" s="5">
        <f t="shared" si="135"/>
        <v>354388.8</v>
      </c>
      <c r="W2145" s="5">
        <v>0</v>
      </c>
      <c r="X2145" t="s">
        <v>1436</v>
      </c>
    </row>
    <row r="2146" spans="1:24" x14ac:dyDescent="0.2">
      <c r="A2146" t="s">
        <v>117</v>
      </c>
      <c r="B2146" t="s">
        <v>118</v>
      </c>
      <c r="C2146" t="s">
        <v>2</v>
      </c>
      <c r="D2146" t="s">
        <v>482</v>
      </c>
      <c r="E2146" t="s">
        <v>483</v>
      </c>
      <c r="F2146" t="s">
        <v>1429</v>
      </c>
      <c r="G2146" t="s">
        <v>1430</v>
      </c>
      <c r="H2146" t="s">
        <v>566</v>
      </c>
      <c r="I2146" t="s">
        <v>1433</v>
      </c>
      <c r="J2146" t="s">
        <v>121</v>
      </c>
      <c r="K2146" t="s">
        <v>126</v>
      </c>
      <c r="L2146" t="s">
        <v>44</v>
      </c>
      <c r="M2146" s="5">
        <v>420000</v>
      </c>
      <c r="N2146" s="5">
        <v>0</v>
      </c>
      <c r="O2146" s="5">
        <f t="shared" si="132"/>
        <v>420000</v>
      </c>
      <c r="P2146" s="5">
        <v>-420000</v>
      </c>
      <c r="Q2146" s="5">
        <f t="shared" si="133"/>
        <v>0</v>
      </c>
      <c r="R2146" s="5">
        <v>0</v>
      </c>
      <c r="S2146" s="5">
        <v>0</v>
      </c>
      <c r="T2146" s="5">
        <v>0</v>
      </c>
      <c r="U2146" s="5">
        <f t="shared" si="134"/>
        <v>420000</v>
      </c>
      <c r="V2146" s="5">
        <f t="shared" si="135"/>
        <v>420000</v>
      </c>
      <c r="W2146" s="5">
        <v>0</v>
      </c>
      <c r="X2146" t="s">
        <v>1437</v>
      </c>
    </row>
    <row r="2147" spans="1:24" x14ac:dyDescent="0.2">
      <c r="A2147" t="s">
        <v>117</v>
      </c>
      <c r="B2147" t="s">
        <v>118</v>
      </c>
      <c r="C2147" t="s">
        <v>2</v>
      </c>
      <c r="D2147" t="s">
        <v>482</v>
      </c>
      <c r="E2147" t="s">
        <v>483</v>
      </c>
      <c r="F2147" t="s">
        <v>1429</v>
      </c>
      <c r="G2147" t="s">
        <v>1430</v>
      </c>
      <c r="H2147" t="s">
        <v>566</v>
      </c>
      <c r="I2147" t="s">
        <v>1433</v>
      </c>
      <c r="J2147" t="s">
        <v>121</v>
      </c>
      <c r="K2147" t="s">
        <v>128</v>
      </c>
      <c r="L2147" t="s">
        <v>44</v>
      </c>
      <c r="M2147" s="5">
        <v>23520</v>
      </c>
      <c r="N2147" s="5">
        <v>0</v>
      </c>
      <c r="O2147" s="5">
        <f t="shared" si="132"/>
        <v>23520</v>
      </c>
      <c r="P2147" s="5">
        <v>-1529</v>
      </c>
      <c r="Q2147" s="5">
        <f t="shared" si="133"/>
        <v>21991</v>
      </c>
      <c r="R2147" s="5">
        <v>7792.2</v>
      </c>
      <c r="S2147" s="5">
        <v>10588.48</v>
      </c>
      <c r="T2147" s="5">
        <v>2793.28</v>
      </c>
      <c r="U2147" s="5">
        <f t="shared" si="134"/>
        <v>12931.52</v>
      </c>
      <c r="V2147" s="5">
        <f t="shared" si="135"/>
        <v>20726.72</v>
      </c>
      <c r="W2147" s="5">
        <v>3610.32</v>
      </c>
      <c r="X2147" t="s">
        <v>1438</v>
      </c>
    </row>
    <row r="2148" spans="1:24" x14ac:dyDescent="0.2">
      <c r="A2148" t="s">
        <v>117</v>
      </c>
      <c r="B2148" t="s">
        <v>118</v>
      </c>
      <c r="C2148" t="s">
        <v>2</v>
      </c>
      <c r="D2148" t="s">
        <v>482</v>
      </c>
      <c r="E2148" t="s">
        <v>483</v>
      </c>
      <c r="F2148" t="s">
        <v>1429</v>
      </c>
      <c r="G2148" t="s">
        <v>1430</v>
      </c>
      <c r="H2148" t="s">
        <v>566</v>
      </c>
      <c r="I2148" t="s">
        <v>1439</v>
      </c>
      <c r="J2148" t="s">
        <v>121</v>
      </c>
      <c r="K2148" t="s">
        <v>351</v>
      </c>
      <c r="L2148" t="s">
        <v>44</v>
      </c>
      <c r="M2148" s="5">
        <v>60000</v>
      </c>
      <c r="N2148" s="5">
        <v>154560</v>
      </c>
      <c r="O2148" s="5">
        <f t="shared" si="132"/>
        <v>214560</v>
      </c>
      <c r="P2148" s="5">
        <v>-25760</v>
      </c>
      <c r="Q2148" s="5">
        <f t="shared" si="133"/>
        <v>188800</v>
      </c>
      <c r="R2148" s="5">
        <v>128801.60000000001</v>
      </c>
      <c r="S2148" s="5">
        <v>59998.400000000001</v>
      </c>
      <c r="T2148" s="5">
        <v>41998.879999999997</v>
      </c>
      <c r="U2148" s="5">
        <f t="shared" si="134"/>
        <v>154561.60000000001</v>
      </c>
      <c r="V2148" s="5">
        <f t="shared" si="135"/>
        <v>172561.12</v>
      </c>
      <c r="W2148" s="5">
        <v>0</v>
      </c>
      <c r="X2148" t="s">
        <v>1436</v>
      </c>
    </row>
    <row r="2149" spans="1:24" x14ac:dyDescent="0.2">
      <c r="A2149" t="s">
        <v>117</v>
      </c>
      <c r="B2149" t="s">
        <v>118</v>
      </c>
      <c r="C2149" t="s">
        <v>2</v>
      </c>
      <c r="D2149" t="s">
        <v>482</v>
      </c>
      <c r="E2149" t="s">
        <v>483</v>
      </c>
      <c r="F2149" t="s">
        <v>1429</v>
      </c>
      <c r="G2149" t="s">
        <v>1430</v>
      </c>
      <c r="H2149" t="s">
        <v>566</v>
      </c>
      <c r="I2149" t="s">
        <v>1440</v>
      </c>
      <c r="J2149" t="s">
        <v>121</v>
      </c>
      <c r="K2149" t="s">
        <v>465</v>
      </c>
      <c r="L2149" t="s">
        <v>44</v>
      </c>
      <c r="M2149" s="5">
        <v>200000</v>
      </c>
      <c r="N2149" s="5">
        <v>0</v>
      </c>
      <c r="O2149" s="5">
        <f t="shared" si="132"/>
        <v>200000</v>
      </c>
      <c r="P2149" s="5">
        <v>-146000</v>
      </c>
      <c r="Q2149" s="5">
        <f t="shared" si="133"/>
        <v>54000</v>
      </c>
      <c r="R2149" s="5">
        <v>822.4</v>
      </c>
      <c r="S2149" s="5">
        <v>53177.599999999999</v>
      </c>
      <c r="T2149" s="5">
        <v>0</v>
      </c>
      <c r="U2149" s="5">
        <f t="shared" si="134"/>
        <v>146822.39999999999</v>
      </c>
      <c r="V2149" s="5">
        <f t="shared" si="135"/>
        <v>200000</v>
      </c>
      <c r="W2149" s="5">
        <v>0</v>
      </c>
      <c r="X2149" t="s">
        <v>1434</v>
      </c>
    </row>
    <row r="2150" spans="1:24" x14ac:dyDescent="0.2">
      <c r="A2150" t="s">
        <v>117</v>
      </c>
      <c r="B2150" t="s">
        <v>118</v>
      </c>
      <c r="C2150" t="s">
        <v>2</v>
      </c>
      <c r="D2150" t="s">
        <v>482</v>
      </c>
      <c r="E2150" t="s">
        <v>483</v>
      </c>
      <c r="F2150" t="s">
        <v>1429</v>
      </c>
      <c r="G2150" t="s">
        <v>1430</v>
      </c>
      <c r="H2150" t="s">
        <v>566</v>
      </c>
      <c r="I2150" t="s">
        <v>1440</v>
      </c>
      <c r="J2150" t="s">
        <v>121</v>
      </c>
      <c r="K2150" t="s">
        <v>351</v>
      </c>
      <c r="L2150" t="s">
        <v>44</v>
      </c>
      <c r="M2150" s="5">
        <v>800000</v>
      </c>
      <c r="N2150" s="5">
        <v>0</v>
      </c>
      <c r="O2150" s="5">
        <f t="shared" si="132"/>
        <v>800000</v>
      </c>
      <c r="P2150" s="5">
        <v>-575478.68000000005</v>
      </c>
      <c r="Q2150" s="5">
        <f t="shared" si="133"/>
        <v>224521.31999999995</v>
      </c>
      <c r="R2150" s="5">
        <v>66504.45</v>
      </c>
      <c r="S2150" s="5">
        <v>102049.95</v>
      </c>
      <c r="T2150" s="5">
        <v>39613.07</v>
      </c>
      <c r="U2150" s="5">
        <f t="shared" si="134"/>
        <v>697950.05</v>
      </c>
      <c r="V2150" s="5">
        <f t="shared" si="135"/>
        <v>760386.93</v>
      </c>
      <c r="W2150" s="5">
        <v>55966.92</v>
      </c>
      <c r="X2150" t="s">
        <v>1436</v>
      </c>
    </row>
    <row r="2151" spans="1:24" x14ac:dyDescent="0.2">
      <c r="A2151" t="s">
        <v>117</v>
      </c>
      <c r="B2151" t="s">
        <v>118</v>
      </c>
      <c r="C2151" t="s">
        <v>2</v>
      </c>
      <c r="D2151" t="s">
        <v>482</v>
      </c>
      <c r="E2151" t="s">
        <v>483</v>
      </c>
      <c r="F2151" t="s">
        <v>1429</v>
      </c>
      <c r="G2151" t="s">
        <v>1430</v>
      </c>
      <c r="H2151" t="s">
        <v>1441</v>
      </c>
      <c r="I2151" t="s">
        <v>1442</v>
      </c>
      <c r="J2151" t="s">
        <v>121</v>
      </c>
      <c r="K2151" t="s">
        <v>314</v>
      </c>
      <c r="L2151" t="s">
        <v>44</v>
      </c>
      <c r="M2151" s="5">
        <v>0</v>
      </c>
      <c r="N2151" s="5">
        <v>1276.8</v>
      </c>
      <c r="O2151" s="5">
        <f t="shared" si="132"/>
        <v>1276.8</v>
      </c>
      <c r="P2151" s="5">
        <v>0</v>
      </c>
      <c r="Q2151" s="5">
        <f t="shared" si="133"/>
        <v>1276.8</v>
      </c>
      <c r="R2151" s="5">
        <v>0</v>
      </c>
      <c r="S2151" s="5">
        <v>1276.8</v>
      </c>
      <c r="T2151" s="5">
        <v>1276.8</v>
      </c>
      <c r="U2151" s="5">
        <f t="shared" si="134"/>
        <v>0</v>
      </c>
      <c r="V2151" s="5">
        <f t="shared" si="135"/>
        <v>0</v>
      </c>
      <c r="W2151" s="5">
        <v>0</v>
      </c>
      <c r="X2151" t="s">
        <v>1443</v>
      </c>
    </row>
    <row r="2152" spans="1:24" x14ac:dyDescent="0.2">
      <c r="A2152" t="s">
        <v>117</v>
      </c>
      <c r="B2152" t="s">
        <v>118</v>
      </c>
      <c r="C2152" t="s">
        <v>2</v>
      </c>
      <c r="D2152" t="s">
        <v>482</v>
      </c>
      <c r="E2152" t="s">
        <v>483</v>
      </c>
      <c r="F2152" t="s">
        <v>1429</v>
      </c>
      <c r="G2152" t="s">
        <v>1430</v>
      </c>
      <c r="H2152" t="s">
        <v>1441</v>
      </c>
      <c r="I2152" t="s">
        <v>1442</v>
      </c>
      <c r="J2152" t="s">
        <v>121</v>
      </c>
      <c r="K2152" t="s">
        <v>351</v>
      </c>
      <c r="L2152" t="s">
        <v>44</v>
      </c>
      <c r="M2152" s="5">
        <v>740000</v>
      </c>
      <c r="N2152" s="5">
        <v>78506.399999999994</v>
      </c>
      <c r="O2152" s="5">
        <f t="shared" si="132"/>
        <v>818506.4</v>
      </c>
      <c r="P2152" s="5">
        <v>-598723</v>
      </c>
      <c r="Q2152" s="5">
        <f t="shared" si="133"/>
        <v>219783.40000000002</v>
      </c>
      <c r="R2152" s="5">
        <v>626.02</v>
      </c>
      <c r="S2152" s="5">
        <v>197420.38</v>
      </c>
      <c r="T2152" s="5">
        <v>114124.02</v>
      </c>
      <c r="U2152" s="5">
        <f t="shared" si="134"/>
        <v>621086.02</v>
      </c>
      <c r="V2152" s="5">
        <f t="shared" si="135"/>
        <v>704382.38</v>
      </c>
      <c r="W2152" s="5">
        <v>21737</v>
      </c>
      <c r="X2152" t="s">
        <v>1444</v>
      </c>
    </row>
    <row r="2153" spans="1:24" x14ac:dyDescent="0.2">
      <c r="A2153" t="s">
        <v>117</v>
      </c>
      <c r="B2153" t="s">
        <v>118</v>
      </c>
      <c r="C2153" t="s">
        <v>2</v>
      </c>
      <c r="D2153" t="s">
        <v>482</v>
      </c>
      <c r="E2153" t="s">
        <v>483</v>
      </c>
      <c r="F2153" t="s">
        <v>1429</v>
      </c>
      <c r="G2153" t="s">
        <v>1430</v>
      </c>
      <c r="H2153" t="s">
        <v>1441</v>
      </c>
      <c r="I2153" t="s">
        <v>1442</v>
      </c>
      <c r="J2153" t="s">
        <v>121</v>
      </c>
      <c r="K2153" t="s">
        <v>126</v>
      </c>
      <c r="L2153" t="s">
        <v>44</v>
      </c>
      <c r="M2153" s="5">
        <v>1100000</v>
      </c>
      <c r="N2153" s="5">
        <v>0</v>
      </c>
      <c r="O2153" s="5">
        <f t="shared" si="132"/>
        <v>1100000</v>
      </c>
      <c r="P2153" s="5">
        <v>-1064305.26</v>
      </c>
      <c r="Q2153" s="5">
        <f t="shared" si="133"/>
        <v>35694.739999999991</v>
      </c>
      <c r="R2153" s="5">
        <v>0</v>
      </c>
      <c r="S2153" s="5">
        <v>0</v>
      </c>
      <c r="T2153" s="5">
        <v>0</v>
      </c>
      <c r="U2153" s="5">
        <f t="shared" si="134"/>
        <v>1100000</v>
      </c>
      <c r="V2153" s="5">
        <f t="shared" si="135"/>
        <v>1100000</v>
      </c>
      <c r="W2153" s="5">
        <v>35694.74</v>
      </c>
      <c r="X2153" t="s">
        <v>1445</v>
      </c>
    </row>
    <row r="2154" spans="1:24" x14ac:dyDescent="0.2">
      <c r="A2154" t="s">
        <v>117</v>
      </c>
      <c r="B2154" t="s">
        <v>118</v>
      </c>
      <c r="C2154" t="s">
        <v>2</v>
      </c>
      <c r="D2154" t="s">
        <v>482</v>
      </c>
      <c r="E2154" t="s">
        <v>483</v>
      </c>
      <c r="F2154" t="s">
        <v>1429</v>
      </c>
      <c r="G2154" t="s">
        <v>1430</v>
      </c>
      <c r="H2154" t="s">
        <v>1441</v>
      </c>
      <c r="I2154" t="s">
        <v>1442</v>
      </c>
      <c r="J2154" t="s">
        <v>121</v>
      </c>
      <c r="K2154" t="s">
        <v>128</v>
      </c>
      <c r="L2154" t="s">
        <v>44</v>
      </c>
      <c r="M2154" s="5">
        <v>300000</v>
      </c>
      <c r="N2154" s="5">
        <v>0</v>
      </c>
      <c r="O2154" s="5">
        <f t="shared" si="132"/>
        <v>300000</v>
      </c>
      <c r="P2154" s="5">
        <v>0</v>
      </c>
      <c r="Q2154" s="5">
        <f t="shared" si="133"/>
        <v>300000</v>
      </c>
      <c r="R2154" s="5">
        <v>288198.40000000002</v>
      </c>
      <c r="S2154" s="5">
        <v>0</v>
      </c>
      <c r="T2154" s="5">
        <v>0</v>
      </c>
      <c r="U2154" s="5">
        <f t="shared" si="134"/>
        <v>300000</v>
      </c>
      <c r="V2154" s="5">
        <f t="shared" si="135"/>
        <v>300000</v>
      </c>
      <c r="W2154" s="5">
        <v>11801.6</v>
      </c>
      <c r="X2154" t="s">
        <v>1446</v>
      </c>
    </row>
    <row r="2155" spans="1:24" x14ac:dyDescent="0.2">
      <c r="A2155" t="s">
        <v>117</v>
      </c>
      <c r="B2155" t="s">
        <v>118</v>
      </c>
      <c r="C2155" t="s">
        <v>2</v>
      </c>
      <c r="D2155" t="s">
        <v>482</v>
      </c>
      <c r="E2155" t="s">
        <v>483</v>
      </c>
      <c r="F2155" t="s">
        <v>1429</v>
      </c>
      <c r="G2155" t="s">
        <v>1430</v>
      </c>
      <c r="H2155" t="s">
        <v>566</v>
      </c>
      <c r="I2155" t="s">
        <v>1433</v>
      </c>
      <c r="J2155" t="s">
        <v>231</v>
      </c>
      <c r="K2155" t="s">
        <v>232</v>
      </c>
      <c r="L2155" t="s">
        <v>44</v>
      </c>
      <c r="M2155" s="5">
        <v>0</v>
      </c>
      <c r="N2155" s="5">
        <v>4396</v>
      </c>
      <c r="O2155" s="5">
        <f t="shared" si="132"/>
        <v>4396</v>
      </c>
      <c r="P2155" s="5">
        <v>-4396</v>
      </c>
      <c r="Q2155" s="5">
        <f t="shared" si="133"/>
        <v>0</v>
      </c>
      <c r="R2155" s="5">
        <v>0</v>
      </c>
      <c r="S2155" s="5">
        <v>0</v>
      </c>
      <c r="T2155" s="5">
        <v>0</v>
      </c>
      <c r="U2155" s="5">
        <f t="shared" si="134"/>
        <v>4396</v>
      </c>
      <c r="V2155" s="5">
        <f t="shared" si="135"/>
        <v>4396</v>
      </c>
      <c r="W2155" s="5">
        <v>0</v>
      </c>
      <c r="X2155" t="s">
        <v>1450</v>
      </c>
    </row>
    <row r="2156" spans="1:24" x14ac:dyDescent="0.2">
      <c r="A2156" t="s">
        <v>117</v>
      </c>
      <c r="B2156" t="s">
        <v>118</v>
      </c>
      <c r="C2156" t="s">
        <v>2</v>
      </c>
      <c r="D2156" t="s">
        <v>482</v>
      </c>
      <c r="E2156" t="s">
        <v>483</v>
      </c>
      <c r="F2156" t="s">
        <v>1429</v>
      </c>
      <c r="G2156" t="s">
        <v>1430</v>
      </c>
      <c r="H2156" t="s">
        <v>566</v>
      </c>
      <c r="I2156" t="s">
        <v>1433</v>
      </c>
      <c r="J2156" t="s">
        <v>231</v>
      </c>
      <c r="K2156" t="s">
        <v>234</v>
      </c>
      <c r="L2156" t="s">
        <v>44</v>
      </c>
      <c r="M2156" s="5">
        <v>596480</v>
      </c>
      <c r="N2156" s="5">
        <v>-2288.16</v>
      </c>
      <c r="O2156" s="5">
        <f t="shared" si="132"/>
        <v>594191.84</v>
      </c>
      <c r="P2156" s="5">
        <v>-73000</v>
      </c>
      <c r="Q2156" s="5">
        <f t="shared" si="133"/>
        <v>521191.83999999997</v>
      </c>
      <c r="R2156" s="5">
        <v>0</v>
      </c>
      <c r="S2156" s="5">
        <v>7000</v>
      </c>
      <c r="T2156" s="5">
        <v>7000</v>
      </c>
      <c r="U2156" s="5">
        <f t="shared" si="134"/>
        <v>587191.84</v>
      </c>
      <c r="V2156" s="5">
        <f t="shared" si="135"/>
        <v>587191.84</v>
      </c>
      <c r="W2156" s="5">
        <v>514191.84</v>
      </c>
      <c r="X2156" t="s">
        <v>1451</v>
      </c>
    </row>
    <row r="2157" spans="1:24" x14ac:dyDescent="0.2">
      <c r="A2157" t="s">
        <v>0</v>
      </c>
      <c r="B2157" t="s">
        <v>1</v>
      </c>
      <c r="C2157" t="s">
        <v>695</v>
      </c>
      <c r="D2157" t="s">
        <v>1454</v>
      </c>
      <c r="E2157" t="s">
        <v>1455</v>
      </c>
      <c r="F2157" t="s">
        <v>1456</v>
      </c>
      <c r="G2157" t="s">
        <v>1457</v>
      </c>
      <c r="H2157" t="s">
        <v>7</v>
      </c>
      <c r="I2157" t="s">
        <v>8</v>
      </c>
      <c r="J2157" t="s">
        <v>9</v>
      </c>
      <c r="K2157" t="s">
        <v>10</v>
      </c>
      <c r="L2157" t="s">
        <v>11</v>
      </c>
      <c r="M2157" s="5">
        <v>766215.36</v>
      </c>
      <c r="N2157" s="5">
        <v>-18893.54</v>
      </c>
      <c r="O2157" s="5">
        <f t="shared" si="132"/>
        <v>747321.82</v>
      </c>
      <c r="P2157" s="5">
        <v>0</v>
      </c>
      <c r="Q2157" s="5">
        <f t="shared" si="133"/>
        <v>747321.82</v>
      </c>
      <c r="R2157" s="5">
        <v>0</v>
      </c>
      <c r="S2157" s="5">
        <v>451065.62</v>
      </c>
      <c r="T2157" s="5">
        <v>451065.62</v>
      </c>
      <c r="U2157" s="5">
        <f t="shared" si="134"/>
        <v>296256.19999999995</v>
      </c>
      <c r="V2157" s="5">
        <f t="shared" si="135"/>
        <v>296256.19999999995</v>
      </c>
      <c r="W2157" s="5">
        <v>296256.2</v>
      </c>
      <c r="X2157" t="s">
        <v>1458</v>
      </c>
    </row>
    <row r="2158" spans="1:24" x14ac:dyDescent="0.2">
      <c r="A2158" t="s">
        <v>0</v>
      </c>
      <c r="B2158" t="s">
        <v>1</v>
      </c>
      <c r="C2158" t="s">
        <v>695</v>
      </c>
      <c r="D2158" t="s">
        <v>1454</v>
      </c>
      <c r="E2158" t="s">
        <v>1455</v>
      </c>
      <c r="F2158" t="s">
        <v>1456</v>
      </c>
      <c r="G2158" t="s">
        <v>1457</v>
      </c>
      <c r="H2158" t="s">
        <v>7</v>
      </c>
      <c r="I2158" t="s">
        <v>8</v>
      </c>
      <c r="J2158" t="s">
        <v>9</v>
      </c>
      <c r="K2158" t="s">
        <v>13</v>
      </c>
      <c r="L2158" t="s">
        <v>11</v>
      </c>
      <c r="M2158" s="5">
        <v>44890.2</v>
      </c>
      <c r="N2158" s="5">
        <v>0</v>
      </c>
      <c r="O2158" s="5">
        <f t="shared" si="132"/>
        <v>44890.2</v>
      </c>
      <c r="P2158" s="5">
        <v>0</v>
      </c>
      <c r="Q2158" s="5">
        <f t="shared" si="133"/>
        <v>44890.2</v>
      </c>
      <c r="R2158" s="5">
        <v>0</v>
      </c>
      <c r="S2158" s="5">
        <v>29926.799999999999</v>
      </c>
      <c r="T2158" s="5">
        <v>29926.799999999999</v>
      </c>
      <c r="U2158" s="5">
        <f t="shared" si="134"/>
        <v>14963.399999999998</v>
      </c>
      <c r="V2158" s="5">
        <f t="shared" si="135"/>
        <v>14963.399999999998</v>
      </c>
      <c r="W2158" s="5">
        <v>14963.4</v>
      </c>
      <c r="X2158" t="s">
        <v>1459</v>
      </c>
    </row>
    <row r="2159" spans="1:24" x14ac:dyDescent="0.2">
      <c r="A2159" t="s">
        <v>0</v>
      </c>
      <c r="B2159" t="s">
        <v>1</v>
      </c>
      <c r="C2159" t="s">
        <v>695</v>
      </c>
      <c r="D2159" t="s">
        <v>1454</v>
      </c>
      <c r="E2159" t="s">
        <v>1455</v>
      </c>
      <c r="F2159" t="s">
        <v>1456</v>
      </c>
      <c r="G2159" t="s">
        <v>1457</v>
      </c>
      <c r="H2159" t="s">
        <v>7</v>
      </c>
      <c r="I2159" t="s">
        <v>8</v>
      </c>
      <c r="J2159" t="s">
        <v>9</v>
      </c>
      <c r="K2159" t="s">
        <v>15</v>
      </c>
      <c r="L2159" t="s">
        <v>11</v>
      </c>
      <c r="M2159" s="5">
        <v>123336.13</v>
      </c>
      <c r="N2159" s="5">
        <v>-10982.24</v>
      </c>
      <c r="O2159" s="5">
        <f t="shared" si="132"/>
        <v>112353.89</v>
      </c>
      <c r="P2159" s="5">
        <v>0</v>
      </c>
      <c r="Q2159" s="5">
        <f t="shared" si="133"/>
        <v>112353.89</v>
      </c>
      <c r="R2159" s="5">
        <v>37918.99</v>
      </c>
      <c r="S2159" s="5">
        <v>14089.07</v>
      </c>
      <c r="T2159" s="5">
        <v>14089.07</v>
      </c>
      <c r="U2159" s="5">
        <f t="shared" si="134"/>
        <v>98264.82</v>
      </c>
      <c r="V2159" s="5">
        <f t="shared" si="135"/>
        <v>98264.82</v>
      </c>
      <c r="W2159" s="5">
        <v>60345.83</v>
      </c>
      <c r="X2159" t="s">
        <v>1460</v>
      </c>
    </row>
    <row r="2160" spans="1:24" x14ac:dyDescent="0.2">
      <c r="A2160" t="s">
        <v>0</v>
      </c>
      <c r="B2160" t="s">
        <v>1</v>
      </c>
      <c r="C2160" t="s">
        <v>695</v>
      </c>
      <c r="D2160" t="s">
        <v>1454</v>
      </c>
      <c r="E2160" t="s">
        <v>1455</v>
      </c>
      <c r="F2160" t="s">
        <v>1456</v>
      </c>
      <c r="G2160" t="s">
        <v>1457</v>
      </c>
      <c r="H2160" t="s">
        <v>7</v>
      </c>
      <c r="I2160" t="s">
        <v>8</v>
      </c>
      <c r="J2160" t="s">
        <v>9</v>
      </c>
      <c r="K2160" t="s">
        <v>17</v>
      </c>
      <c r="L2160" t="s">
        <v>11</v>
      </c>
      <c r="M2160" s="5">
        <v>29624.86</v>
      </c>
      <c r="N2160" s="5">
        <v>-3233.33</v>
      </c>
      <c r="O2160" s="5">
        <f t="shared" si="132"/>
        <v>26391.53</v>
      </c>
      <c r="P2160" s="5">
        <v>0</v>
      </c>
      <c r="Q2160" s="5">
        <f t="shared" si="133"/>
        <v>26391.53</v>
      </c>
      <c r="R2160" s="5">
        <v>8199.6200000000008</v>
      </c>
      <c r="S2160" s="5">
        <v>16121.5</v>
      </c>
      <c r="T2160" s="5">
        <v>16121.5</v>
      </c>
      <c r="U2160" s="5">
        <f t="shared" si="134"/>
        <v>10270.029999999999</v>
      </c>
      <c r="V2160" s="5">
        <f t="shared" si="135"/>
        <v>10270.029999999999</v>
      </c>
      <c r="W2160" s="5">
        <v>2070.41</v>
      </c>
      <c r="X2160" t="s">
        <v>1461</v>
      </c>
    </row>
    <row r="2161" spans="1:24" x14ac:dyDescent="0.2">
      <c r="A2161" t="s">
        <v>0</v>
      </c>
      <c r="B2161" t="s">
        <v>1</v>
      </c>
      <c r="C2161" t="s">
        <v>695</v>
      </c>
      <c r="D2161" t="s">
        <v>1454</v>
      </c>
      <c r="E2161" t="s">
        <v>1455</v>
      </c>
      <c r="F2161" t="s">
        <v>1456</v>
      </c>
      <c r="G2161" t="s">
        <v>1457</v>
      </c>
      <c r="H2161" t="s">
        <v>7</v>
      </c>
      <c r="I2161" t="s">
        <v>8</v>
      </c>
      <c r="J2161" t="s">
        <v>9</v>
      </c>
      <c r="K2161" t="s">
        <v>19</v>
      </c>
      <c r="L2161" t="s">
        <v>11</v>
      </c>
      <c r="M2161" s="5">
        <v>792</v>
      </c>
      <c r="N2161" s="5">
        <v>0</v>
      </c>
      <c r="O2161" s="5">
        <f t="shared" si="132"/>
        <v>792</v>
      </c>
      <c r="P2161" s="5">
        <v>0</v>
      </c>
      <c r="Q2161" s="5">
        <f t="shared" si="133"/>
        <v>792</v>
      </c>
      <c r="R2161" s="5">
        <v>0</v>
      </c>
      <c r="S2161" s="5">
        <v>334</v>
      </c>
      <c r="T2161" s="5">
        <v>334</v>
      </c>
      <c r="U2161" s="5">
        <f t="shared" si="134"/>
        <v>458</v>
      </c>
      <c r="V2161" s="5">
        <f t="shared" si="135"/>
        <v>458</v>
      </c>
      <c r="W2161" s="5">
        <v>458</v>
      </c>
      <c r="X2161" t="s">
        <v>1462</v>
      </c>
    </row>
    <row r="2162" spans="1:24" x14ac:dyDescent="0.2">
      <c r="A2162" t="s">
        <v>0</v>
      </c>
      <c r="B2162" t="s">
        <v>1</v>
      </c>
      <c r="C2162" t="s">
        <v>695</v>
      </c>
      <c r="D2162" t="s">
        <v>1454</v>
      </c>
      <c r="E2162" t="s">
        <v>1455</v>
      </c>
      <c r="F2162" t="s">
        <v>1456</v>
      </c>
      <c r="G2162" t="s">
        <v>1457</v>
      </c>
      <c r="H2162" t="s">
        <v>7</v>
      </c>
      <c r="I2162" t="s">
        <v>8</v>
      </c>
      <c r="J2162" t="s">
        <v>9</v>
      </c>
      <c r="K2162" t="s">
        <v>21</v>
      </c>
      <c r="L2162" t="s">
        <v>11</v>
      </c>
      <c r="M2162" s="5">
        <v>6336</v>
      </c>
      <c r="N2162" s="5">
        <v>0</v>
      </c>
      <c r="O2162" s="5">
        <f t="shared" si="132"/>
        <v>6336</v>
      </c>
      <c r="P2162" s="5">
        <v>0</v>
      </c>
      <c r="Q2162" s="5">
        <f t="shared" si="133"/>
        <v>6336</v>
      </c>
      <c r="R2162" s="5">
        <v>0</v>
      </c>
      <c r="S2162" s="5">
        <v>3336</v>
      </c>
      <c r="T2162" s="5">
        <v>3336</v>
      </c>
      <c r="U2162" s="5">
        <f t="shared" si="134"/>
        <v>3000</v>
      </c>
      <c r="V2162" s="5">
        <f t="shared" si="135"/>
        <v>3000</v>
      </c>
      <c r="W2162" s="5">
        <v>3000</v>
      </c>
      <c r="X2162" t="s">
        <v>1463</v>
      </c>
    </row>
    <row r="2163" spans="1:24" x14ac:dyDescent="0.2">
      <c r="A2163" t="s">
        <v>0</v>
      </c>
      <c r="B2163" t="s">
        <v>1</v>
      </c>
      <c r="C2163" t="s">
        <v>695</v>
      </c>
      <c r="D2163" t="s">
        <v>1454</v>
      </c>
      <c r="E2163" t="s">
        <v>1455</v>
      </c>
      <c r="F2163" t="s">
        <v>1456</v>
      </c>
      <c r="G2163" t="s">
        <v>1457</v>
      </c>
      <c r="H2163" t="s">
        <v>7</v>
      </c>
      <c r="I2163" t="s">
        <v>8</v>
      </c>
      <c r="J2163" t="s">
        <v>9</v>
      </c>
      <c r="K2163" t="s">
        <v>23</v>
      </c>
      <c r="L2163" t="s">
        <v>11</v>
      </c>
      <c r="M2163" s="5">
        <v>224.45</v>
      </c>
      <c r="N2163" s="5">
        <v>0</v>
      </c>
      <c r="O2163" s="5">
        <f t="shared" si="132"/>
        <v>224.45</v>
      </c>
      <c r="P2163" s="5">
        <v>0</v>
      </c>
      <c r="Q2163" s="5">
        <f t="shared" si="133"/>
        <v>224.45</v>
      </c>
      <c r="R2163" s="5">
        <v>0</v>
      </c>
      <c r="S2163" s="5">
        <v>0</v>
      </c>
      <c r="T2163" s="5">
        <v>0</v>
      </c>
      <c r="U2163" s="5">
        <f t="shared" si="134"/>
        <v>224.45</v>
      </c>
      <c r="V2163" s="5">
        <f t="shared" si="135"/>
        <v>224.45</v>
      </c>
      <c r="W2163" s="5">
        <v>224.45</v>
      </c>
      <c r="X2163" t="s">
        <v>1464</v>
      </c>
    </row>
    <row r="2164" spans="1:24" x14ac:dyDescent="0.2">
      <c r="A2164" t="s">
        <v>0</v>
      </c>
      <c r="B2164" t="s">
        <v>1</v>
      </c>
      <c r="C2164" t="s">
        <v>695</v>
      </c>
      <c r="D2164" t="s">
        <v>1454</v>
      </c>
      <c r="E2164" t="s">
        <v>1455</v>
      </c>
      <c r="F2164" t="s">
        <v>1456</v>
      </c>
      <c r="G2164" t="s">
        <v>1457</v>
      </c>
      <c r="H2164" t="s">
        <v>7</v>
      </c>
      <c r="I2164" t="s">
        <v>8</v>
      </c>
      <c r="J2164" t="s">
        <v>9</v>
      </c>
      <c r="K2164" t="s">
        <v>25</v>
      </c>
      <c r="L2164" t="s">
        <v>11</v>
      </c>
      <c r="M2164" s="5">
        <v>1346.71</v>
      </c>
      <c r="N2164" s="5">
        <v>0</v>
      </c>
      <c r="O2164" s="5">
        <f t="shared" si="132"/>
        <v>1346.71</v>
      </c>
      <c r="P2164" s="5">
        <v>0</v>
      </c>
      <c r="Q2164" s="5">
        <f t="shared" si="133"/>
        <v>1346.71</v>
      </c>
      <c r="R2164" s="5">
        <v>0</v>
      </c>
      <c r="S2164" s="5">
        <v>913.94</v>
      </c>
      <c r="T2164" s="5">
        <v>913.94</v>
      </c>
      <c r="U2164" s="5">
        <f t="shared" si="134"/>
        <v>432.77</v>
      </c>
      <c r="V2164" s="5">
        <f t="shared" si="135"/>
        <v>432.77</v>
      </c>
      <c r="W2164" s="5">
        <v>432.77</v>
      </c>
      <c r="X2164" t="s">
        <v>1465</v>
      </c>
    </row>
    <row r="2165" spans="1:24" x14ac:dyDescent="0.2">
      <c r="A2165" t="s">
        <v>0</v>
      </c>
      <c r="B2165" t="s">
        <v>1</v>
      </c>
      <c r="C2165" t="s">
        <v>695</v>
      </c>
      <c r="D2165" t="s">
        <v>1454</v>
      </c>
      <c r="E2165" t="s">
        <v>1455</v>
      </c>
      <c r="F2165" t="s">
        <v>1456</v>
      </c>
      <c r="G2165" t="s">
        <v>1457</v>
      </c>
      <c r="H2165" t="s">
        <v>7</v>
      </c>
      <c r="I2165" t="s">
        <v>8</v>
      </c>
      <c r="J2165" t="s">
        <v>9</v>
      </c>
      <c r="K2165" t="s">
        <v>27</v>
      </c>
      <c r="L2165" t="s">
        <v>11</v>
      </c>
      <c r="M2165" s="5">
        <v>4835.6899999999996</v>
      </c>
      <c r="N2165" s="5">
        <v>18584.14</v>
      </c>
      <c r="O2165" s="5">
        <f t="shared" si="132"/>
        <v>23419.829999999998</v>
      </c>
      <c r="P2165" s="5">
        <v>16951.63</v>
      </c>
      <c r="Q2165" s="5">
        <f t="shared" si="133"/>
        <v>40371.46</v>
      </c>
      <c r="R2165" s="5">
        <v>0</v>
      </c>
      <c r="S2165" s="5">
        <v>23419.83</v>
      </c>
      <c r="T2165" s="5">
        <v>23419.83</v>
      </c>
      <c r="U2165" s="5">
        <f t="shared" si="134"/>
        <v>0</v>
      </c>
      <c r="V2165" s="5">
        <f t="shared" si="135"/>
        <v>0</v>
      </c>
      <c r="W2165" s="5">
        <v>16951.63</v>
      </c>
      <c r="X2165" t="s">
        <v>1466</v>
      </c>
    </row>
    <row r="2166" spans="1:24" x14ac:dyDescent="0.2">
      <c r="A2166" t="s">
        <v>0</v>
      </c>
      <c r="B2166" t="s">
        <v>1</v>
      </c>
      <c r="C2166" t="s">
        <v>695</v>
      </c>
      <c r="D2166" t="s">
        <v>1454</v>
      </c>
      <c r="E2166" t="s">
        <v>1455</v>
      </c>
      <c r="F2166" t="s">
        <v>1456</v>
      </c>
      <c r="G2166" t="s">
        <v>1457</v>
      </c>
      <c r="H2166" t="s">
        <v>7</v>
      </c>
      <c r="I2166" t="s">
        <v>8</v>
      </c>
      <c r="J2166" t="s">
        <v>9</v>
      </c>
      <c r="K2166" t="s">
        <v>29</v>
      </c>
      <c r="L2166" t="s">
        <v>11</v>
      </c>
      <c r="M2166" s="5">
        <v>1997.44</v>
      </c>
      <c r="N2166" s="5">
        <v>1168.54</v>
      </c>
      <c r="O2166" s="5">
        <f t="shared" si="132"/>
        <v>3165.98</v>
      </c>
      <c r="P2166" s="5">
        <v>2067.66</v>
      </c>
      <c r="Q2166" s="5">
        <f t="shared" si="133"/>
        <v>5233.6399999999994</v>
      </c>
      <c r="R2166" s="5">
        <v>0</v>
      </c>
      <c r="S2166" s="5">
        <v>3165.98</v>
      </c>
      <c r="T2166" s="5">
        <v>3165.98</v>
      </c>
      <c r="U2166" s="5">
        <f t="shared" si="134"/>
        <v>0</v>
      </c>
      <c r="V2166" s="5">
        <f t="shared" si="135"/>
        <v>0</v>
      </c>
      <c r="W2166" s="5">
        <v>2067.66</v>
      </c>
      <c r="X2166" t="s">
        <v>1467</v>
      </c>
    </row>
    <row r="2167" spans="1:24" x14ac:dyDescent="0.2">
      <c r="A2167" t="s">
        <v>0</v>
      </c>
      <c r="B2167" t="s">
        <v>1</v>
      </c>
      <c r="C2167" t="s">
        <v>695</v>
      </c>
      <c r="D2167" t="s">
        <v>1454</v>
      </c>
      <c r="E2167" t="s">
        <v>1455</v>
      </c>
      <c r="F2167" t="s">
        <v>1456</v>
      </c>
      <c r="G2167" t="s">
        <v>1457</v>
      </c>
      <c r="H2167" t="s">
        <v>7</v>
      </c>
      <c r="I2167" t="s">
        <v>8</v>
      </c>
      <c r="J2167" t="s">
        <v>9</v>
      </c>
      <c r="K2167" t="s">
        <v>265</v>
      </c>
      <c r="L2167" t="s">
        <v>11</v>
      </c>
      <c r="M2167" s="5">
        <v>668928</v>
      </c>
      <c r="N2167" s="5">
        <v>-137760</v>
      </c>
      <c r="O2167" s="5">
        <f t="shared" si="132"/>
        <v>531168</v>
      </c>
      <c r="P2167" s="5">
        <v>0</v>
      </c>
      <c r="Q2167" s="5">
        <f t="shared" si="133"/>
        <v>531168</v>
      </c>
      <c r="R2167" s="5">
        <v>308818.65999999997</v>
      </c>
      <c r="S2167" s="5">
        <v>222349.34</v>
      </c>
      <c r="T2167" s="5">
        <v>222349.34</v>
      </c>
      <c r="U2167" s="5">
        <f t="shared" si="134"/>
        <v>308818.66000000003</v>
      </c>
      <c r="V2167" s="5">
        <f t="shared" si="135"/>
        <v>308818.66000000003</v>
      </c>
      <c r="W2167" s="5">
        <v>0</v>
      </c>
      <c r="X2167" t="s">
        <v>1468</v>
      </c>
    </row>
    <row r="2168" spans="1:24" x14ac:dyDescent="0.2">
      <c r="A2168" t="s">
        <v>0</v>
      </c>
      <c r="B2168" t="s">
        <v>1</v>
      </c>
      <c r="C2168" t="s">
        <v>695</v>
      </c>
      <c r="D2168" t="s">
        <v>1454</v>
      </c>
      <c r="E2168" t="s">
        <v>1455</v>
      </c>
      <c r="F2168" t="s">
        <v>1456</v>
      </c>
      <c r="G2168" t="s">
        <v>1457</v>
      </c>
      <c r="H2168" t="s">
        <v>7</v>
      </c>
      <c r="I2168" t="s">
        <v>8</v>
      </c>
      <c r="J2168" t="s">
        <v>9</v>
      </c>
      <c r="K2168" t="s">
        <v>31</v>
      </c>
      <c r="L2168" t="s">
        <v>11</v>
      </c>
      <c r="M2168" s="5">
        <v>9353.16</v>
      </c>
      <c r="N2168" s="5">
        <v>0</v>
      </c>
      <c r="O2168" s="5">
        <f t="shared" si="132"/>
        <v>9353.16</v>
      </c>
      <c r="P2168" s="5">
        <v>-4016.58</v>
      </c>
      <c r="Q2168" s="5">
        <f t="shared" si="133"/>
        <v>5336.58</v>
      </c>
      <c r="R2168" s="5">
        <v>0</v>
      </c>
      <c r="S2168" s="5">
        <v>1320</v>
      </c>
      <c r="T2168" s="5">
        <v>1320</v>
      </c>
      <c r="U2168" s="5">
        <f t="shared" si="134"/>
        <v>8033.16</v>
      </c>
      <c r="V2168" s="5">
        <f t="shared" si="135"/>
        <v>8033.16</v>
      </c>
      <c r="W2168" s="5">
        <v>4016.58</v>
      </c>
      <c r="X2168" t="s">
        <v>1469</v>
      </c>
    </row>
    <row r="2169" spans="1:24" x14ac:dyDescent="0.2">
      <c r="A2169" t="s">
        <v>0</v>
      </c>
      <c r="B2169" t="s">
        <v>1</v>
      </c>
      <c r="C2169" t="s">
        <v>695</v>
      </c>
      <c r="D2169" t="s">
        <v>1454</v>
      </c>
      <c r="E2169" t="s">
        <v>1455</v>
      </c>
      <c r="F2169" t="s">
        <v>1456</v>
      </c>
      <c r="G2169" t="s">
        <v>1457</v>
      </c>
      <c r="H2169" t="s">
        <v>7</v>
      </c>
      <c r="I2169" t="s">
        <v>8</v>
      </c>
      <c r="J2169" t="s">
        <v>9</v>
      </c>
      <c r="K2169" t="s">
        <v>33</v>
      </c>
      <c r="L2169" t="s">
        <v>11</v>
      </c>
      <c r="M2169" s="5">
        <v>2706.32</v>
      </c>
      <c r="N2169" s="5">
        <v>2477</v>
      </c>
      <c r="O2169" s="5">
        <f t="shared" si="132"/>
        <v>5183.32</v>
      </c>
      <c r="P2169" s="5">
        <v>4072.43</v>
      </c>
      <c r="Q2169" s="5">
        <f t="shared" si="133"/>
        <v>9255.75</v>
      </c>
      <c r="R2169" s="5">
        <v>0</v>
      </c>
      <c r="S2169" s="5">
        <v>5183.22</v>
      </c>
      <c r="T2169" s="5">
        <v>5183.22</v>
      </c>
      <c r="U2169" s="5">
        <f t="shared" si="134"/>
        <v>9.9999999999454303E-2</v>
      </c>
      <c r="V2169" s="5">
        <f t="shared" si="135"/>
        <v>9.9999999999454303E-2</v>
      </c>
      <c r="W2169" s="5">
        <v>4072.53</v>
      </c>
      <c r="X2169" t="s">
        <v>1470</v>
      </c>
    </row>
    <row r="2170" spans="1:24" x14ac:dyDescent="0.2">
      <c r="A2170" t="s">
        <v>0</v>
      </c>
      <c r="B2170" t="s">
        <v>1</v>
      </c>
      <c r="C2170" t="s">
        <v>695</v>
      </c>
      <c r="D2170" t="s">
        <v>1454</v>
      </c>
      <c r="E2170" t="s">
        <v>1455</v>
      </c>
      <c r="F2170" t="s">
        <v>1456</v>
      </c>
      <c r="G2170" t="s">
        <v>1457</v>
      </c>
      <c r="H2170" t="s">
        <v>7</v>
      </c>
      <c r="I2170" t="s">
        <v>8</v>
      </c>
      <c r="J2170" t="s">
        <v>9</v>
      </c>
      <c r="K2170" t="s">
        <v>35</v>
      </c>
      <c r="L2170" t="s">
        <v>11</v>
      </c>
      <c r="M2170" s="5">
        <v>186999.8</v>
      </c>
      <c r="N2170" s="5">
        <v>-16671.16</v>
      </c>
      <c r="O2170" s="5">
        <f t="shared" si="132"/>
        <v>170328.63999999998</v>
      </c>
      <c r="P2170" s="5">
        <v>0</v>
      </c>
      <c r="Q2170" s="5">
        <f t="shared" si="133"/>
        <v>170328.63999999998</v>
      </c>
      <c r="R2170" s="5">
        <v>37343.46</v>
      </c>
      <c r="S2170" s="5">
        <v>92870.36</v>
      </c>
      <c r="T2170" s="5">
        <v>92870.36</v>
      </c>
      <c r="U2170" s="5">
        <f t="shared" si="134"/>
        <v>77458.279999999984</v>
      </c>
      <c r="V2170" s="5">
        <f t="shared" si="135"/>
        <v>77458.279999999984</v>
      </c>
      <c r="W2170" s="5">
        <v>40114.82</v>
      </c>
      <c r="X2170" t="s">
        <v>1471</v>
      </c>
    </row>
    <row r="2171" spans="1:24" x14ac:dyDescent="0.2">
      <c r="A2171" t="s">
        <v>0</v>
      </c>
      <c r="B2171" t="s">
        <v>1</v>
      </c>
      <c r="C2171" t="s">
        <v>695</v>
      </c>
      <c r="D2171" t="s">
        <v>1454</v>
      </c>
      <c r="E2171" t="s">
        <v>1455</v>
      </c>
      <c r="F2171" t="s">
        <v>1456</v>
      </c>
      <c r="G2171" t="s">
        <v>1457</v>
      </c>
      <c r="H2171" t="s">
        <v>7</v>
      </c>
      <c r="I2171" t="s">
        <v>8</v>
      </c>
      <c r="J2171" t="s">
        <v>9</v>
      </c>
      <c r="K2171" t="s">
        <v>37</v>
      </c>
      <c r="L2171" t="s">
        <v>11</v>
      </c>
      <c r="M2171" s="5">
        <v>123336.13</v>
      </c>
      <c r="N2171" s="5">
        <v>-10982.25</v>
      </c>
      <c r="O2171" s="5">
        <f t="shared" ref="O2171:O2234" si="136">+M2171+N2171</f>
        <v>112353.88</v>
      </c>
      <c r="P2171" s="5">
        <v>0</v>
      </c>
      <c r="Q2171" s="5">
        <f t="shared" ref="Q2171:Q2234" si="137">+O2171+P2171</f>
        <v>112353.88</v>
      </c>
      <c r="R2171" s="5">
        <v>39309.35</v>
      </c>
      <c r="S2171" s="5">
        <v>32805.64</v>
      </c>
      <c r="T2171" s="5">
        <v>32805.64</v>
      </c>
      <c r="U2171" s="5">
        <f t="shared" ref="U2171:U2234" si="138">+O2171-S2171</f>
        <v>79548.240000000005</v>
      </c>
      <c r="V2171" s="5">
        <f t="shared" ref="V2171:V2234" si="139">+O2171-T2171</f>
        <v>79548.240000000005</v>
      </c>
      <c r="W2171" s="5">
        <v>40238.89</v>
      </c>
      <c r="X2171" t="s">
        <v>1472</v>
      </c>
    </row>
    <row r="2172" spans="1:24" x14ac:dyDescent="0.2">
      <c r="A2172" t="s">
        <v>0</v>
      </c>
      <c r="B2172" t="s">
        <v>1</v>
      </c>
      <c r="C2172" t="s">
        <v>695</v>
      </c>
      <c r="D2172" t="s">
        <v>1454</v>
      </c>
      <c r="E2172" t="s">
        <v>1455</v>
      </c>
      <c r="F2172" t="s">
        <v>1456</v>
      </c>
      <c r="G2172" t="s">
        <v>1457</v>
      </c>
      <c r="H2172" t="s">
        <v>7</v>
      </c>
      <c r="I2172" t="s">
        <v>8</v>
      </c>
      <c r="J2172" t="s">
        <v>9</v>
      </c>
      <c r="K2172" t="s">
        <v>39</v>
      </c>
      <c r="L2172" t="s">
        <v>11</v>
      </c>
      <c r="M2172" s="5">
        <v>8795.5400000000009</v>
      </c>
      <c r="N2172" s="5">
        <v>0</v>
      </c>
      <c r="O2172" s="5">
        <f t="shared" si="136"/>
        <v>8795.5400000000009</v>
      </c>
      <c r="P2172" s="5">
        <v>0</v>
      </c>
      <c r="Q2172" s="5">
        <f t="shared" si="137"/>
        <v>8795.5400000000009</v>
      </c>
      <c r="R2172" s="5">
        <v>0</v>
      </c>
      <c r="S2172" s="5">
        <v>5340.63</v>
      </c>
      <c r="T2172" s="5">
        <v>5340.63</v>
      </c>
      <c r="U2172" s="5">
        <f t="shared" si="138"/>
        <v>3454.9100000000008</v>
      </c>
      <c r="V2172" s="5">
        <f t="shared" si="139"/>
        <v>3454.9100000000008</v>
      </c>
      <c r="W2172" s="5">
        <v>3454.91</v>
      </c>
      <c r="X2172" t="s">
        <v>1473</v>
      </c>
    </row>
    <row r="2173" spans="1:24" x14ac:dyDescent="0.2">
      <c r="A2173" t="s">
        <v>0</v>
      </c>
      <c r="B2173" t="s">
        <v>1</v>
      </c>
      <c r="C2173" t="s">
        <v>695</v>
      </c>
      <c r="D2173" t="s">
        <v>1454</v>
      </c>
      <c r="E2173" t="s">
        <v>1455</v>
      </c>
      <c r="F2173" t="s">
        <v>1456</v>
      </c>
      <c r="G2173" t="s">
        <v>1457</v>
      </c>
      <c r="H2173" t="s">
        <v>7</v>
      </c>
      <c r="I2173" t="s">
        <v>41</v>
      </c>
      <c r="J2173" t="s">
        <v>42</v>
      </c>
      <c r="K2173" t="s">
        <v>62</v>
      </c>
      <c r="L2173" t="s">
        <v>44</v>
      </c>
      <c r="M2173" s="5">
        <v>100000</v>
      </c>
      <c r="N2173" s="5">
        <v>0</v>
      </c>
      <c r="O2173" s="5">
        <f t="shared" si="136"/>
        <v>100000</v>
      </c>
      <c r="P2173" s="5">
        <v>0</v>
      </c>
      <c r="Q2173" s="5">
        <f t="shared" si="137"/>
        <v>100000</v>
      </c>
      <c r="R2173" s="5">
        <v>0</v>
      </c>
      <c r="S2173" s="5">
        <v>0</v>
      </c>
      <c r="T2173" s="5">
        <v>0</v>
      </c>
      <c r="U2173" s="5">
        <f t="shared" si="138"/>
        <v>100000</v>
      </c>
      <c r="V2173" s="5">
        <f t="shared" si="139"/>
        <v>100000</v>
      </c>
      <c r="W2173" s="5">
        <v>100000</v>
      </c>
      <c r="X2173" t="s">
        <v>1474</v>
      </c>
    </row>
    <row r="2174" spans="1:24" x14ac:dyDescent="0.2">
      <c r="A2174" t="s">
        <v>0</v>
      </c>
      <c r="B2174" t="s">
        <v>1</v>
      </c>
      <c r="C2174" t="s">
        <v>695</v>
      </c>
      <c r="D2174" t="s">
        <v>1454</v>
      </c>
      <c r="E2174" t="s">
        <v>1455</v>
      </c>
      <c r="F2174" t="s">
        <v>1456</v>
      </c>
      <c r="G2174" t="s">
        <v>1457</v>
      </c>
      <c r="H2174" t="s">
        <v>110</v>
      </c>
      <c r="I2174" t="s">
        <v>111</v>
      </c>
      <c r="J2174" t="s">
        <v>97</v>
      </c>
      <c r="K2174" t="s">
        <v>98</v>
      </c>
      <c r="L2174" t="s">
        <v>11</v>
      </c>
      <c r="M2174" s="5">
        <v>0</v>
      </c>
      <c r="N2174" s="5">
        <v>11755</v>
      </c>
      <c r="O2174" s="5">
        <f t="shared" si="136"/>
        <v>11755</v>
      </c>
      <c r="P2174" s="5">
        <v>0</v>
      </c>
      <c r="Q2174" s="5">
        <f t="shared" si="137"/>
        <v>11755</v>
      </c>
      <c r="R2174" s="5">
        <v>10767.21</v>
      </c>
      <c r="S2174" s="5">
        <v>987.79</v>
      </c>
      <c r="T2174" s="5">
        <v>987.79</v>
      </c>
      <c r="U2174" s="5">
        <f t="shared" si="138"/>
        <v>10767.21</v>
      </c>
      <c r="V2174" s="5">
        <f t="shared" si="139"/>
        <v>10767.21</v>
      </c>
      <c r="W2174" s="5">
        <v>0</v>
      </c>
      <c r="X2174" t="s">
        <v>1475</v>
      </c>
    </row>
    <row r="2175" spans="1:24" x14ac:dyDescent="0.2">
      <c r="A2175" t="s">
        <v>0</v>
      </c>
      <c r="B2175" t="s">
        <v>1</v>
      </c>
      <c r="C2175" t="s">
        <v>695</v>
      </c>
      <c r="D2175" t="s">
        <v>1454</v>
      </c>
      <c r="E2175" t="s">
        <v>1455</v>
      </c>
      <c r="F2175" t="s">
        <v>1456</v>
      </c>
      <c r="G2175" t="s">
        <v>1457</v>
      </c>
      <c r="H2175" t="s">
        <v>110</v>
      </c>
      <c r="I2175" t="s">
        <v>111</v>
      </c>
      <c r="J2175" t="s">
        <v>97</v>
      </c>
      <c r="K2175" t="s">
        <v>98</v>
      </c>
      <c r="L2175" t="s">
        <v>44</v>
      </c>
      <c r="M2175" s="5">
        <v>0</v>
      </c>
      <c r="N2175" s="5">
        <v>51806.75</v>
      </c>
      <c r="O2175" s="5">
        <f t="shared" si="136"/>
        <v>51806.75</v>
      </c>
      <c r="P2175" s="5">
        <v>0</v>
      </c>
      <c r="Q2175" s="5">
        <f t="shared" si="137"/>
        <v>51806.75</v>
      </c>
      <c r="R2175" s="5">
        <v>46597.29</v>
      </c>
      <c r="S2175" s="5">
        <v>5209.46</v>
      </c>
      <c r="T2175" s="5">
        <v>5209.46</v>
      </c>
      <c r="U2175" s="5">
        <f t="shared" si="138"/>
        <v>46597.29</v>
      </c>
      <c r="V2175" s="5">
        <f t="shared" si="139"/>
        <v>46597.29</v>
      </c>
      <c r="W2175" s="5">
        <v>0</v>
      </c>
      <c r="X2175" t="s">
        <v>1475</v>
      </c>
    </row>
    <row r="2176" spans="1:24" x14ac:dyDescent="0.2">
      <c r="A2176" t="s">
        <v>0</v>
      </c>
      <c r="B2176" t="s">
        <v>1</v>
      </c>
      <c r="C2176" t="s">
        <v>695</v>
      </c>
      <c r="D2176" t="s">
        <v>1454</v>
      </c>
      <c r="E2176" t="s">
        <v>1455</v>
      </c>
      <c r="F2176" t="s">
        <v>1456</v>
      </c>
      <c r="G2176" t="s">
        <v>1457</v>
      </c>
      <c r="H2176" t="s">
        <v>110</v>
      </c>
      <c r="I2176" t="s">
        <v>111</v>
      </c>
      <c r="J2176" t="s">
        <v>97</v>
      </c>
      <c r="K2176" t="s">
        <v>100</v>
      </c>
      <c r="L2176" t="s">
        <v>11</v>
      </c>
      <c r="M2176" s="5">
        <v>0</v>
      </c>
      <c r="N2176" s="5">
        <v>3600</v>
      </c>
      <c r="O2176" s="5">
        <f t="shared" si="136"/>
        <v>3600</v>
      </c>
      <c r="P2176" s="5">
        <v>0</v>
      </c>
      <c r="Q2176" s="5">
        <f t="shared" si="137"/>
        <v>3600</v>
      </c>
      <c r="R2176" s="5">
        <v>3321.14</v>
      </c>
      <c r="S2176" s="5">
        <v>278.86</v>
      </c>
      <c r="T2176" s="5">
        <v>278.86</v>
      </c>
      <c r="U2176" s="5">
        <f t="shared" si="138"/>
        <v>3321.14</v>
      </c>
      <c r="V2176" s="5">
        <f t="shared" si="139"/>
        <v>3321.14</v>
      </c>
      <c r="W2176" s="5">
        <v>0</v>
      </c>
      <c r="X2176" t="s">
        <v>1476</v>
      </c>
    </row>
    <row r="2177" spans="1:24" x14ac:dyDescent="0.2">
      <c r="A2177" t="s">
        <v>0</v>
      </c>
      <c r="B2177" t="s">
        <v>1</v>
      </c>
      <c r="C2177" t="s">
        <v>695</v>
      </c>
      <c r="D2177" t="s">
        <v>1454</v>
      </c>
      <c r="E2177" t="s">
        <v>1455</v>
      </c>
      <c r="F2177" t="s">
        <v>1456</v>
      </c>
      <c r="G2177" t="s">
        <v>1457</v>
      </c>
      <c r="H2177" t="s">
        <v>110</v>
      </c>
      <c r="I2177" t="s">
        <v>111</v>
      </c>
      <c r="J2177" t="s">
        <v>97</v>
      </c>
      <c r="K2177" t="s">
        <v>100</v>
      </c>
      <c r="L2177" t="s">
        <v>44</v>
      </c>
      <c r="M2177" s="5">
        <v>0</v>
      </c>
      <c r="N2177" s="5">
        <v>19333.330000000002</v>
      </c>
      <c r="O2177" s="5">
        <f t="shared" si="136"/>
        <v>19333.330000000002</v>
      </c>
      <c r="P2177" s="5">
        <v>0</v>
      </c>
      <c r="Q2177" s="5">
        <f t="shared" si="137"/>
        <v>19333.330000000002</v>
      </c>
      <c r="R2177" s="5">
        <v>9121.34</v>
      </c>
      <c r="S2177" s="5">
        <v>10211.99</v>
      </c>
      <c r="T2177" s="5">
        <v>10211.99</v>
      </c>
      <c r="U2177" s="5">
        <f t="shared" si="138"/>
        <v>9121.340000000002</v>
      </c>
      <c r="V2177" s="5">
        <f t="shared" si="139"/>
        <v>9121.340000000002</v>
      </c>
      <c r="W2177" s="5">
        <v>0</v>
      </c>
      <c r="X2177" t="s">
        <v>1476</v>
      </c>
    </row>
    <row r="2178" spans="1:24" x14ac:dyDescent="0.2">
      <c r="A2178" t="s">
        <v>0</v>
      </c>
      <c r="B2178" t="s">
        <v>1</v>
      </c>
      <c r="C2178" t="s">
        <v>695</v>
      </c>
      <c r="D2178" t="s">
        <v>1454</v>
      </c>
      <c r="E2178" t="s">
        <v>1455</v>
      </c>
      <c r="F2178" t="s">
        <v>1456</v>
      </c>
      <c r="G2178" t="s">
        <v>1457</v>
      </c>
      <c r="H2178" t="s">
        <v>110</v>
      </c>
      <c r="I2178" t="s">
        <v>111</v>
      </c>
      <c r="J2178" t="s">
        <v>97</v>
      </c>
      <c r="K2178" t="s">
        <v>102</v>
      </c>
      <c r="L2178" t="s">
        <v>11</v>
      </c>
      <c r="M2178" s="5">
        <v>0</v>
      </c>
      <c r="N2178" s="5">
        <v>2636.86</v>
      </c>
      <c r="O2178" s="5">
        <f t="shared" si="136"/>
        <v>2636.86</v>
      </c>
      <c r="P2178" s="5">
        <v>1013.04</v>
      </c>
      <c r="Q2178" s="5">
        <f t="shared" si="137"/>
        <v>3649.9</v>
      </c>
      <c r="R2178" s="5">
        <v>0</v>
      </c>
      <c r="S2178" s="5">
        <v>2591.36</v>
      </c>
      <c r="T2178" s="5">
        <v>2591.36</v>
      </c>
      <c r="U2178" s="5">
        <f t="shared" si="138"/>
        <v>45.5</v>
      </c>
      <c r="V2178" s="5">
        <f t="shared" si="139"/>
        <v>45.5</v>
      </c>
      <c r="W2178" s="5">
        <v>1058.54</v>
      </c>
      <c r="X2178" t="s">
        <v>1477</v>
      </c>
    </row>
    <row r="2179" spans="1:24" x14ac:dyDescent="0.2">
      <c r="A2179" t="s">
        <v>0</v>
      </c>
      <c r="B2179" t="s">
        <v>1</v>
      </c>
      <c r="C2179" t="s">
        <v>695</v>
      </c>
      <c r="D2179" t="s">
        <v>1454</v>
      </c>
      <c r="E2179" t="s">
        <v>1455</v>
      </c>
      <c r="F2179" t="s">
        <v>1456</v>
      </c>
      <c r="G2179" t="s">
        <v>1457</v>
      </c>
      <c r="H2179" t="s">
        <v>110</v>
      </c>
      <c r="I2179" t="s">
        <v>111</v>
      </c>
      <c r="J2179" t="s">
        <v>97</v>
      </c>
      <c r="K2179" t="s">
        <v>104</v>
      </c>
      <c r="L2179" t="s">
        <v>11</v>
      </c>
      <c r="M2179" s="5">
        <v>0</v>
      </c>
      <c r="N2179" s="5">
        <v>141060</v>
      </c>
      <c r="O2179" s="5">
        <f t="shared" si="136"/>
        <v>141060</v>
      </c>
      <c r="P2179" s="5">
        <v>1942.71</v>
      </c>
      <c r="Q2179" s="5">
        <f t="shared" si="137"/>
        <v>143002.71</v>
      </c>
      <c r="R2179" s="5">
        <v>58331.16</v>
      </c>
      <c r="S2179" s="5">
        <v>82728.84</v>
      </c>
      <c r="T2179" s="5">
        <v>82728.84</v>
      </c>
      <c r="U2179" s="5">
        <f t="shared" si="138"/>
        <v>58331.16</v>
      </c>
      <c r="V2179" s="5">
        <f t="shared" si="139"/>
        <v>58331.16</v>
      </c>
      <c r="W2179" s="5">
        <v>1942.71</v>
      </c>
      <c r="X2179" t="s">
        <v>1478</v>
      </c>
    </row>
    <row r="2180" spans="1:24" x14ac:dyDescent="0.2">
      <c r="A2180" t="s">
        <v>0</v>
      </c>
      <c r="B2180" t="s">
        <v>1</v>
      </c>
      <c r="C2180" t="s">
        <v>695</v>
      </c>
      <c r="D2180" t="s">
        <v>1454</v>
      </c>
      <c r="E2180" t="s">
        <v>1455</v>
      </c>
      <c r="F2180" t="s">
        <v>1456</v>
      </c>
      <c r="G2180" t="s">
        <v>1457</v>
      </c>
      <c r="H2180" t="s">
        <v>110</v>
      </c>
      <c r="I2180" t="s">
        <v>111</v>
      </c>
      <c r="J2180" t="s">
        <v>97</v>
      </c>
      <c r="K2180" t="s">
        <v>104</v>
      </c>
      <c r="L2180" t="s">
        <v>44</v>
      </c>
      <c r="M2180" s="5">
        <v>0</v>
      </c>
      <c r="N2180" s="5">
        <v>621681</v>
      </c>
      <c r="O2180" s="5">
        <f t="shared" si="136"/>
        <v>621681</v>
      </c>
      <c r="P2180" s="5">
        <v>0</v>
      </c>
      <c r="Q2180" s="5">
        <f t="shared" si="137"/>
        <v>621681</v>
      </c>
      <c r="R2180" s="5">
        <v>308075.09999999998</v>
      </c>
      <c r="S2180" s="5">
        <v>313605.90000000002</v>
      </c>
      <c r="T2180" s="5">
        <v>313605.90000000002</v>
      </c>
      <c r="U2180" s="5">
        <f t="shared" si="138"/>
        <v>308075.09999999998</v>
      </c>
      <c r="V2180" s="5">
        <f t="shared" si="139"/>
        <v>308075.09999999998</v>
      </c>
      <c r="W2180" s="5">
        <v>0</v>
      </c>
      <c r="X2180" t="s">
        <v>1478</v>
      </c>
    </row>
    <row r="2181" spans="1:24" x14ac:dyDescent="0.2">
      <c r="A2181" t="s">
        <v>0</v>
      </c>
      <c r="B2181" t="s">
        <v>1</v>
      </c>
      <c r="C2181" t="s">
        <v>695</v>
      </c>
      <c r="D2181" t="s">
        <v>1454</v>
      </c>
      <c r="E2181" t="s">
        <v>1455</v>
      </c>
      <c r="F2181" t="s">
        <v>1456</v>
      </c>
      <c r="G2181" t="s">
        <v>1457</v>
      </c>
      <c r="H2181" t="s">
        <v>110</v>
      </c>
      <c r="I2181" t="s">
        <v>111</v>
      </c>
      <c r="J2181" t="s">
        <v>97</v>
      </c>
      <c r="K2181" t="s">
        <v>106</v>
      </c>
      <c r="L2181" t="s">
        <v>11</v>
      </c>
      <c r="M2181" s="5">
        <v>0</v>
      </c>
      <c r="N2181" s="5">
        <v>17844.09</v>
      </c>
      <c r="O2181" s="5">
        <f t="shared" si="136"/>
        <v>17844.09</v>
      </c>
      <c r="P2181" s="5">
        <v>0</v>
      </c>
      <c r="Q2181" s="5">
        <f t="shared" si="137"/>
        <v>17844.09</v>
      </c>
      <c r="R2181" s="5">
        <v>7378.87</v>
      </c>
      <c r="S2181" s="5">
        <v>10465.219999999999</v>
      </c>
      <c r="T2181" s="5">
        <v>10465.219999999999</v>
      </c>
      <c r="U2181" s="5">
        <f t="shared" si="138"/>
        <v>7378.8700000000008</v>
      </c>
      <c r="V2181" s="5">
        <f t="shared" si="139"/>
        <v>7378.8700000000008</v>
      </c>
      <c r="W2181" s="5">
        <v>0</v>
      </c>
      <c r="X2181" t="s">
        <v>1479</v>
      </c>
    </row>
    <row r="2182" spans="1:24" x14ac:dyDescent="0.2">
      <c r="A2182" t="s">
        <v>0</v>
      </c>
      <c r="B2182" t="s">
        <v>1</v>
      </c>
      <c r="C2182" t="s">
        <v>695</v>
      </c>
      <c r="D2182" t="s">
        <v>1454</v>
      </c>
      <c r="E2182" t="s">
        <v>1455</v>
      </c>
      <c r="F2182" t="s">
        <v>1456</v>
      </c>
      <c r="G2182" t="s">
        <v>1457</v>
      </c>
      <c r="H2182" t="s">
        <v>110</v>
      </c>
      <c r="I2182" t="s">
        <v>111</v>
      </c>
      <c r="J2182" t="s">
        <v>97</v>
      </c>
      <c r="K2182" t="s">
        <v>106</v>
      </c>
      <c r="L2182" t="s">
        <v>44</v>
      </c>
      <c r="M2182" s="5">
        <v>0</v>
      </c>
      <c r="N2182" s="5">
        <v>78643.5</v>
      </c>
      <c r="O2182" s="5">
        <f t="shared" si="136"/>
        <v>78643.5</v>
      </c>
      <c r="P2182" s="5">
        <v>0</v>
      </c>
      <c r="Q2182" s="5">
        <f t="shared" si="137"/>
        <v>78643.5</v>
      </c>
      <c r="R2182" s="5">
        <v>38644.839999999997</v>
      </c>
      <c r="S2182" s="5">
        <v>39998.660000000003</v>
      </c>
      <c r="T2182" s="5">
        <v>39998.660000000003</v>
      </c>
      <c r="U2182" s="5">
        <f t="shared" si="138"/>
        <v>38644.839999999997</v>
      </c>
      <c r="V2182" s="5">
        <f t="shared" si="139"/>
        <v>38644.839999999997</v>
      </c>
      <c r="W2182" s="5">
        <v>0</v>
      </c>
      <c r="X2182" t="s">
        <v>1479</v>
      </c>
    </row>
    <row r="2183" spans="1:24" x14ac:dyDescent="0.2">
      <c r="A2183" t="s">
        <v>0</v>
      </c>
      <c r="B2183" t="s">
        <v>1</v>
      </c>
      <c r="C2183" t="s">
        <v>695</v>
      </c>
      <c r="D2183" t="s">
        <v>1454</v>
      </c>
      <c r="E2183" t="s">
        <v>1455</v>
      </c>
      <c r="F2183" t="s">
        <v>1456</v>
      </c>
      <c r="G2183" t="s">
        <v>1457</v>
      </c>
      <c r="H2183" t="s">
        <v>110</v>
      </c>
      <c r="I2183" t="s">
        <v>111</v>
      </c>
      <c r="J2183" t="s">
        <v>97</v>
      </c>
      <c r="K2183" t="s">
        <v>108</v>
      </c>
      <c r="L2183" t="s">
        <v>44</v>
      </c>
      <c r="M2183" s="5">
        <v>0</v>
      </c>
      <c r="N2183" s="5">
        <v>51806.75</v>
      </c>
      <c r="O2183" s="5">
        <f t="shared" si="136"/>
        <v>51806.75</v>
      </c>
      <c r="P2183" s="5">
        <v>0</v>
      </c>
      <c r="Q2183" s="5">
        <f t="shared" si="137"/>
        <v>51806.75</v>
      </c>
      <c r="R2183" s="5">
        <v>48443.47</v>
      </c>
      <c r="S2183" s="5">
        <v>3363.03</v>
      </c>
      <c r="T2183" s="5">
        <v>3363.03</v>
      </c>
      <c r="U2183" s="5">
        <f t="shared" si="138"/>
        <v>48443.72</v>
      </c>
      <c r="V2183" s="5">
        <f t="shared" si="139"/>
        <v>48443.72</v>
      </c>
      <c r="W2183" s="5">
        <v>0.25</v>
      </c>
      <c r="X2183" t="s">
        <v>1480</v>
      </c>
    </row>
    <row r="2184" spans="1:24" x14ac:dyDescent="0.2">
      <c r="A2184" t="s">
        <v>0</v>
      </c>
      <c r="B2184" t="s">
        <v>1</v>
      </c>
      <c r="C2184" t="s">
        <v>695</v>
      </c>
      <c r="D2184" t="s">
        <v>1454</v>
      </c>
      <c r="E2184" t="s">
        <v>1455</v>
      </c>
      <c r="F2184" t="s">
        <v>1456</v>
      </c>
      <c r="G2184" t="s">
        <v>1457</v>
      </c>
      <c r="H2184" t="s">
        <v>110</v>
      </c>
      <c r="I2184" t="s">
        <v>111</v>
      </c>
      <c r="J2184" t="s">
        <v>97</v>
      </c>
      <c r="K2184" t="s">
        <v>108</v>
      </c>
      <c r="L2184" t="s">
        <v>11</v>
      </c>
      <c r="M2184" s="5">
        <v>0</v>
      </c>
      <c r="N2184" s="5">
        <v>11755</v>
      </c>
      <c r="O2184" s="5">
        <f t="shared" si="136"/>
        <v>11755</v>
      </c>
      <c r="P2184" s="5">
        <v>0</v>
      </c>
      <c r="Q2184" s="5">
        <f t="shared" si="137"/>
        <v>11755</v>
      </c>
      <c r="R2184" s="5">
        <v>10601.93</v>
      </c>
      <c r="S2184" s="5">
        <v>1153.07</v>
      </c>
      <c r="T2184" s="5">
        <v>1153.07</v>
      </c>
      <c r="U2184" s="5">
        <f t="shared" si="138"/>
        <v>10601.93</v>
      </c>
      <c r="V2184" s="5">
        <f t="shared" si="139"/>
        <v>10601.93</v>
      </c>
      <c r="W2184" s="5">
        <v>0</v>
      </c>
      <c r="X2184" t="s">
        <v>1480</v>
      </c>
    </row>
    <row r="2185" spans="1:24" x14ac:dyDescent="0.2">
      <c r="A2185" t="s">
        <v>0</v>
      </c>
      <c r="B2185" t="s">
        <v>1</v>
      </c>
      <c r="C2185" t="s">
        <v>695</v>
      </c>
      <c r="D2185" t="s">
        <v>1454</v>
      </c>
      <c r="E2185" t="s">
        <v>1455</v>
      </c>
      <c r="F2185" t="s">
        <v>1456</v>
      </c>
      <c r="G2185" t="s">
        <v>1457</v>
      </c>
      <c r="H2185" t="s">
        <v>1481</v>
      </c>
      <c r="I2185" t="s">
        <v>1482</v>
      </c>
      <c r="J2185" t="s">
        <v>121</v>
      </c>
      <c r="K2185" t="s">
        <v>325</v>
      </c>
      <c r="L2185" t="s">
        <v>44</v>
      </c>
      <c r="M2185" s="5">
        <v>3500</v>
      </c>
      <c r="N2185" s="5">
        <v>-3500</v>
      </c>
      <c r="O2185" s="5">
        <f t="shared" si="136"/>
        <v>0</v>
      </c>
      <c r="P2185" s="5">
        <v>0</v>
      </c>
      <c r="Q2185" s="5">
        <f t="shared" si="137"/>
        <v>0</v>
      </c>
      <c r="R2185" s="5">
        <v>0</v>
      </c>
      <c r="S2185" s="5">
        <v>0</v>
      </c>
      <c r="T2185" s="5">
        <v>0</v>
      </c>
      <c r="U2185" s="5">
        <f t="shared" si="138"/>
        <v>0</v>
      </c>
      <c r="V2185" s="5">
        <f t="shared" si="139"/>
        <v>0</v>
      </c>
      <c r="W2185" s="5">
        <v>0</v>
      </c>
      <c r="X2185" t="s">
        <v>1483</v>
      </c>
    </row>
    <row r="2186" spans="1:24" x14ac:dyDescent="0.2">
      <c r="A2186" t="s">
        <v>0</v>
      </c>
      <c r="B2186" t="s">
        <v>1</v>
      </c>
      <c r="C2186" t="s">
        <v>695</v>
      </c>
      <c r="D2186" t="s">
        <v>1454</v>
      </c>
      <c r="E2186" t="s">
        <v>1455</v>
      </c>
      <c r="F2186" t="s">
        <v>1456</v>
      </c>
      <c r="G2186" t="s">
        <v>1457</v>
      </c>
      <c r="H2186" t="s">
        <v>1481</v>
      </c>
      <c r="I2186" t="s">
        <v>1482</v>
      </c>
      <c r="J2186" t="s">
        <v>121</v>
      </c>
      <c r="K2186" t="s">
        <v>314</v>
      </c>
      <c r="L2186" t="s">
        <v>44</v>
      </c>
      <c r="M2186" s="5">
        <v>3500</v>
      </c>
      <c r="N2186" s="5">
        <v>-3500</v>
      </c>
      <c r="O2186" s="5">
        <f t="shared" si="136"/>
        <v>0</v>
      </c>
      <c r="P2186" s="5">
        <v>0</v>
      </c>
      <c r="Q2186" s="5">
        <f t="shared" si="137"/>
        <v>0</v>
      </c>
      <c r="R2186" s="5">
        <v>0</v>
      </c>
      <c r="S2186" s="5">
        <v>0</v>
      </c>
      <c r="T2186" s="5">
        <v>0</v>
      </c>
      <c r="U2186" s="5">
        <f t="shared" si="138"/>
        <v>0</v>
      </c>
      <c r="V2186" s="5">
        <f t="shared" si="139"/>
        <v>0</v>
      </c>
      <c r="W2186" s="5">
        <v>0</v>
      </c>
      <c r="X2186" t="s">
        <v>1484</v>
      </c>
    </row>
    <row r="2187" spans="1:24" x14ac:dyDescent="0.2">
      <c r="A2187" t="s">
        <v>0</v>
      </c>
      <c r="B2187" t="s">
        <v>1</v>
      </c>
      <c r="C2187" t="s">
        <v>695</v>
      </c>
      <c r="D2187" t="s">
        <v>1454</v>
      </c>
      <c r="E2187" t="s">
        <v>1455</v>
      </c>
      <c r="F2187" t="s">
        <v>1456</v>
      </c>
      <c r="G2187" t="s">
        <v>1457</v>
      </c>
      <c r="H2187" t="s">
        <v>1481</v>
      </c>
      <c r="I2187" t="s">
        <v>1482</v>
      </c>
      <c r="J2187" t="s">
        <v>121</v>
      </c>
      <c r="K2187" t="s">
        <v>126</v>
      </c>
      <c r="L2187" t="s">
        <v>44</v>
      </c>
      <c r="M2187" s="5">
        <v>65000</v>
      </c>
      <c r="N2187" s="5">
        <v>-65000</v>
      </c>
      <c r="O2187" s="5">
        <f t="shared" si="136"/>
        <v>0</v>
      </c>
      <c r="P2187" s="5">
        <v>0</v>
      </c>
      <c r="Q2187" s="5">
        <f t="shared" si="137"/>
        <v>0</v>
      </c>
      <c r="R2187" s="5">
        <v>0</v>
      </c>
      <c r="S2187" s="5">
        <v>0</v>
      </c>
      <c r="T2187" s="5">
        <v>0</v>
      </c>
      <c r="U2187" s="5">
        <f t="shared" si="138"/>
        <v>0</v>
      </c>
      <c r="V2187" s="5">
        <f t="shared" si="139"/>
        <v>0</v>
      </c>
      <c r="W2187" s="5">
        <v>0</v>
      </c>
      <c r="X2187" t="s">
        <v>1485</v>
      </c>
    </row>
    <row r="2188" spans="1:24" x14ac:dyDescent="0.2">
      <c r="A2188" t="s">
        <v>0</v>
      </c>
      <c r="B2188" t="s">
        <v>1</v>
      </c>
      <c r="C2188" t="s">
        <v>695</v>
      </c>
      <c r="D2188" t="s">
        <v>1454</v>
      </c>
      <c r="E2188" t="s">
        <v>1455</v>
      </c>
      <c r="F2188" t="s">
        <v>1456</v>
      </c>
      <c r="G2188" t="s">
        <v>1457</v>
      </c>
      <c r="H2188" t="s">
        <v>110</v>
      </c>
      <c r="I2188" t="s">
        <v>1486</v>
      </c>
      <c r="J2188" t="s">
        <v>121</v>
      </c>
      <c r="K2188" t="s">
        <v>990</v>
      </c>
      <c r="L2188" t="s">
        <v>44</v>
      </c>
      <c r="M2188" s="5">
        <v>0</v>
      </c>
      <c r="N2188" s="5">
        <v>160080</v>
      </c>
      <c r="O2188" s="5">
        <f t="shared" si="136"/>
        <v>160080</v>
      </c>
      <c r="P2188" s="5">
        <v>-100080</v>
      </c>
      <c r="Q2188" s="5">
        <f t="shared" si="137"/>
        <v>60000</v>
      </c>
      <c r="R2188" s="5">
        <v>0</v>
      </c>
      <c r="S2188" s="5">
        <v>0</v>
      </c>
      <c r="T2188" s="5">
        <v>0</v>
      </c>
      <c r="U2188" s="5">
        <f t="shared" si="138"/>
        <v>160080</v>
      </c>
      <c r="V2188" s="5">
        <f t="shared" si="139"/>
        <v>160080</v>
      </c>
      <c r="W2188" s="5">
        <v>60000</v>
      </c>
      <c r="X2188" t="s">
        <v>1487</v>
      </c>
    </row>
    <row r="2189" spans="1:24" x14ac:dyDescent="0.2">
      <c r="A2189" t="s">
        <v>0</v>
      </c>
      <c r="B2189" t="s">
        <v>1</v>
      </c>
      <c r="C2189" t="s">
        <v>695</v>
      </c>
      <c r="D2189" t="s">
        <v>1454</v>
      </c>
      <c r="E2189" t="s">
        <v>1455</v>
      </c>
      <c r="F2189" t="s">
        <v>1456</v>
      </c>
      <c r="G2189" t="s">
        <v>1457</v>
      </c>
      <c r="H2189" t="s">
        <v>110</v>
      </c>
      <c r="I2189" t="s">
        <v>1486</v>
      </c>
      <c r="J2189" t="s">
        <v>121</v>
      </c>
      <c r="K2189" t="s">
        <v>149</v>
      </c>
      <c r="L2189" t="s">
        <v>44</v>
      </c>
      <c r="M2189" s="5">
        <v>0</v>
      </c>
      <c r="N2189" s="5">
        <v>9498.7199999999993</v>
      </c>
      <c r="O2189" s="5">
        <f t="shared" si="136"/>
        <v>9498.7199999999993</v>
      </c>
      <c r="P2189" s="5">
        <v>0</v>
      </c>
      <c r="Q2189" s="5">
        <f t="shared" si="137"/>
        <v>9498.7199999999993</v>
      </c>
      <c r="R2189" s="5">
        <v>0</v>
      </c>
      <c r="S2189" s="5">
        <v>0</v>
      </c>
      <c r="T2189" s="5">
        <v>0</v>
      </c>
      <c r="U2189" s="5">
        <f t="shared" si="138"/>
        <v>9498.7199999999993</v>
      </c>
      <c r="V2189" s="5">
        <f t="shared" si="139"/>
        <v>9498.7199999999993</v>
      </c>
      <c r="W2189" s="5">
        <v>9498.7199999999993</v>
      </c>
      <c r="X2189" t="s">
        <v>1488</v>
      </c>
    </row>
    <row r="2190" spans="1:24" x14ac:dyDescent="0.2">
      <c r="A2190" t="s">
        <v>0</v>
      </c>
      <c r="B2190" t="s">
        <v>1</v>
      </c>
      <c r="C2190" t="s">
        <v>695</v>
      </c>
      <c r="D2190" t="s">
        <v>1454</v>
      </c>
      <c r="E2190" t="s">
        <v>1455</v>
      </c>
      <c r="F2190" t="s">
        <v>1456</v>
      </c>
      <c r="G2190" t="s">
        <v>1457</v>
      </c>
      <c r="H2190" t="s">
        <v>110</v>
      </c>
      <c r="I2190" t="s">
        <v>1486</v>
      </c>
      <c r="J2190" t="s">
        <v>121</v>
      </c>
      <c r="K2190" t="s">
        <v>1489</v>
      </c>
      <c r="L2190" t="s">
        <v>44</v>
      </c>
      <c r="M2190" s="5">
        <v>0</v>
      </c>
      <c r="N2190" s="5">
        <v>728000</v>
      </c>
      <c r="O2190" s="5">
        <f t="shared" si="136"/>
        <v>728000</v>
      </c>
      <c r="P2190" s="5">
        <v>0</v>
      </c>
      <c r="Q2190" s="5">
        <f t="shared" si="137"/>
        <v>728000</v>
      </c>
      <c r="R2190" s="5">
        <v>0</v>
      </c>
      <c r="S2190" s="5">
        <v>728000</v>
      </c>
      <c r="T2190" s="5">
        <v>0</v>
      </c>
      <c r="U2190" s="5">
        <f t="shared" si="138"/>
        <v>0</v>
      </c>
      <c r="V2190" s="5">
        <f t="shared" si="139"/>
        <v>728000</v>
      </c>
      <c r="W2190" s="5">
        <v>0</v>
      </c>
      <c r="X2190" t="s">
        <v>1490</v>
      </c>
    </row>
    <row r="2191" spans="1:24" x14ac:dyDescent="0.2">
      <c r="A2191" t="s">
        <v>0</v>
      </c>
      <c r="B2191" t="s">
        <v>1</v>
      </c>
      <c r="C2191" t="s">
        <v>695</v>
      </c>
      <c r="D2191" t="s">
        <v>1454</v>
      </c>
      <c r="E2191" t="s">
        <v>1455</v>
      </c>
      <c r="F2191" t="s">
        <v>1456</v>
      </c>
      <c r="G2191" t="s">
        <v>1457</v>
      </c>
      <c r="H2191" t="s">
        <v>110</v>
      </c>
      <c r="I2191" t="s">
        <v>1486</v>
      </c>
      <c r="J2191" t="s">
        <v>121</v>
      </c>
      <c r="K2191" t="s">
        <v>1491</v>
      </c>
      <c r="L2191" t="s">
        <v>44</v>
      </c>
      <c r="M2191" s="5">
        <v>0</v>
      </c>
      <c r="N2191" s="5">
        <v>7840</v>
      </c>
      <c r="O2191" s="5">
        <f t="shared" si="136"/>
        <v>7840</v>
      </c>
      <c r="P2191" s="5">
        <v>0</v>
      </c>
      <c r="Q2191" s="5">
        <f t="shared" si="137"/>
        <v>7840</v>
      </c>
      <c r="R2191" s="5">
        <v>1600</v>
      </c>
      <c r="S2191" s="5">
        <v>0</v>
      </c>
      <c r="T2191" s="5">
        <v>0</v>
      </c>
      <c r="U2191" s="5">
        <f t="shared" si="138"/>
        <v>7840</v>
      </c>
      <c r="V2191" s="5">
        <f t="shared" si="139"/>
        <v>7840</v>
      </c>
      <c r="W2191" s="5">
        <v>6240</v>
      </c>
      <c r="X2191" t="s">
        <v>1492</v>
      </c>
    </row>
    <row r="2192" spans="1:24" x14ac:dyDescent="0.2">
      <c r="A2192" t="s">
        <v>0</v>
      </c>
      <c r="B2192" t="s">
        <v>1</v>
      </c>
      <c r="C2192" t="s">
        <v>695</v>
      </c>
      <c r="D2192" t="s">
        <v>1454</v>
      </c>
      <c r="E2192" t="s">
        <v>1455</v>
      </c>
      <c r="F2192" t="s">
        <v>1456</v>
      </c>
      <c r="G2192" t="s">
        <v>1457</v>
      </c>
      <c r="H2192" t="s">
        <v>110</v>
      </c>
      <c r="I2192" t="s">
        <v>1486</v>
      </c>
      <c r="J2192" t="s">
        <v>121</v>
      </c>
      <c r="K2192" t="s">
        <v>161</v>
      </c>
      <c r="L2192" t="s">
        <v>44</v>
      </c>
      <c r="M2192" s="5">
        <v>0</v>
      </c>
      <c r="N2192" s="5">
        <v>7001.12</v>
      </c>
      <c r="O2192" s="5">
        <f t="shared" si="136"/>
        <v>7001.12</v>
      </c>
      <c r="P2192" s="5">
        <v>0</v>
      </c>
      <c r="Q2192" s="5">
        <f t="shared" si="137"/>
        <v>7001.12</v>
      </c>
      <c r="R2192" s="5">
        <v>0</v>
      </c>
      <c r="S2192" s="5">
        <v>0</v>
      </c>
      <c r="T2192" s="5">
        <v>0</v>
      </c>
      <c r="U2192" s="5">
        <f t="shared" si="138"/>
        <v>7001.12</v>
      </c>
      <c r="V2192" s="5">
        <f t="shared" si="139"/>
        <v>7001.12</v>
      </c>
      <c r="W2192" s="5">
        <v>7001.12</v>
      </c>
      <c r="X2192" t="s">
        <v>1493</v>
      </c>
    </row>
    <row r="2193" spans="1:24" x14ac:dyDescent="0.2">
      <c r="A2193" t="s">
        <v>0</v>
      </c>
      <c r="B2193" t="s">
        <v>1</v>
      </c>
      <c r="C2193" t="s">
        <v>695</v>
      </c>
      <c r="D2193" t="s">
        <v>1454</v>
      </c>
      <c r="E2193" t="s">
        <v>1455</v>
      </c>
      <c r="F2193" t="s">
        <v>1456</v>
      </c>
      <c r="G2193" t="s">
        <v>1457</v>
      </c>
      <c r="H2193" t="s">
        <v>110</v>
      </c>
      <c r="I2193" t="s">
        <v>1486</v>
      </c>
      <c r="J2193" t="s">
        <v>121</v>
      </c>
      <c r="K2193" t="s">
        <v>178</v>
      </c>
      <c r="L2193" t="s">
        <v>44</v>
      </c>
      <c r="M2193" s="5">
        <v>0</v>
      </c>
      <c r="N2193" s="5">
        <v>7050</v>
      </c>
      <c r="O2193" s="5">
        <f t="shared" si="136"/>
        <v>7050</v>
      </c>
      <c r="P2193" s="5">
        <v>0</v>
      </c>
      <c r="Q2193" s="5">
        <f t="shared" si="137"/>
        <v>7050</v>
      </c>
      <c r="R2193" s="5">
        <v>7050</v>
      </c>
      <c r="S2193" s="5">
        <v>0</v>
      </c>
      <c r="T2193" s="5">
        <v>0</v>
      </c>
      <c r="U2193" s="5">
        <f t="shared" si="138"/>
        <v>7050</v>
      </c>
      <c r="V2193" s="5">
        <f t="shared" si="139"/>
        <v>7050</v>
      </c>
      <c r="W2193" s="5">
        <v>0</v>
      </c>
      <c r="X2193" t="s">
        <v>1494</v>
      </c>
    </row>
    <row r="2194" spans="1:24" x14ac:dyDescent="0.2">
      <c r="A2194" t="s">
        <v>0</v>
      </c>
      <c r="B2194" t="s">
        <v>1</v>
      </c>
      <c r="C2194" t="s">
        <v>695</v>
      </c>
      <c r="D2194" t="s">
        <v>1454</v>
      </c>
      <c r="E2194" t="s">
        <v>1455</v>
      </c>
      <c r="F2194" t="s">
        <v>1456</v>
      </c>
      <c r="G2194" t="s">
        <v>1457</v>
      </c>
      <c r="H2194" t="s">
        <v>110</v>
      </c>
      <c r="I2194" t="s">
        <v>1486</v>
      </c>
      <c r="J2194" t="s">
        <v>121</v>
      </c>
      <c r="K2194" t="s">
        <v>130</v>
      </c>
      <c r="L2194" t="s">
        <v>44</v>
      </c>
      <c r="M2194" s="5">
        <v>0</v>
      </c>
      <c r="N2194" s="5">
        <v>1020.88</v>
      </c>
      <c r="O2194" s="5">
        <f t="shared" si="136"/>
        <v>1020.88</v>
      </c>
      <c r="P2194" s="5">
        <v>0</v>
      </c>
      <c r="Q2194" s="5">
        <f t="shared" si="137"/>
        <v>1020.88</v>
      </c>
      <c r="R2194" s="5">
        <v>873.6</v>
      </c>
      <c r="S2194" s="5">
        <v>0</v>
      </c>
      <c r="T2194" s="5">
        <v>0</v>
      </c>
      <c r="U2194" s="5">
        <f t="shared" si="138"/>
        <v>1020.88</v>
      </c>
      <c r="V2194" s="5">
        <f t="shared" si="139"/>
        <v>1020.88</v>
      </c>
      <c r="W2194" s="5">
        <v>147.28</v>
      </c>
      <c r="X2194" t="s">
        <v>1495</v>
      </c>
    </row>
    <row r="2195" spans="1:24" x14ac:dyDescent="0.2">
      <c r="A2195" t="s">
        <v>0</v>
      </c>
      <c r="B2195" t="s">
        <v>1</v>
      </c>
      <c r="C2195" t="s">
        <v>695</v>
      </c>
      <c r="D2195" t="s">
        <v>1454</v>
      </c>
      <c r="E2195" t="s">
        <v>1455</v>
      </c>
      <c r="F2195" t="s">
        <v>1456</v>
      </c>
      <c r="G2195" t="s">
        <v>1457</v>
      </c>
      <c r="H2195" t="s">
        <v>110</v>
      </c>
      <c r="I2195" t="s">
        <v>1486</v>
      </c>
      <c r="J2195" t="s">
        <v>121</v>
      </c>
      <c r="K2195" t="s">
        <v>218</v>
      </c>
      <c r="L2195" t="s">
        <v>44</v>
      </c>
      <c r="M2195" s="5">
        <v>0</v>
      </c>
      <c r="N2195" s="5">
        <v>28864.66</v>
      </c>
      <c r="O2195" s="5">
        <f t="shared" si="136"/>
        <v>28864.66</v>
      </c>
      <c r="P2195" s="5">
        <v>0</v>
      </c>
      <c r="Q2195" s="5">
        <f t="shared" si="137"/>
        <v>28864.66</v>
      </c>
      <c r="R2195" s="5">
        <v>9596.25</v>
      </c>
      <c r="S2195" s="5">
        <v>7940.8</v>
      </c>
      <c r="T2195" s="5">
        <v>0</v>
      </c>
      <c r="U2195" s="5">
        <f t="shared" si="138"/>
        <v>20923.86</v>
      </c>
      <c r="V2195" s="5">
        <f t="shared" si="139"/>
        <v>28864.66</v>
      </c>
      <c r="W2195" s="5">
        <v>11327.61</v>
      </c>
      <c r="X2195" t="s">
        <v>1496</v>
      </c>
    </row>
    <row r="2196" spans="1:24" x14ac:dyDescent="0.2">
      <c r="A2196" t="s">
        <v>0</v>
      </c>
      <c r="B2196" t="s">
        <v>1</v>
      </c>
      <c r="C2196" t="s">
        <v>695</v>
      </c>
      <c r="D2196" t="s">
        <v>1454</v>
      </c>
      <c r="E2196" t="s">
        <v>1455</v>
      </c>
      <c r="F2196" t="s">
        <v>1456</v>
      </c>
      <c r="G2196" t="s">
        <v>1457</v>
      </c>
      <c r="H2196" t="s">
        <v>110</v>
      </c>
      <c r="I2196" t="s">
        <v>1486</v>
      </c>
      <c r="J2196" t="s">
        <v>121</v>
      </c>
      <c r="K2196" t="s">
        <v>204</v>
      </c>
      <c r="L2196" t="s">
        <v>44</v>
      </c>
      <c r="M2196" s="5">
        <v>0</v>
      </c>
      <c r="N2196" s="5">
        <v>4621007.62</v>
      </c>
      <c r="O2196" s="5">
        <f t="shared" si="136"/>
        <v>4621007.62</v>
      </c>
      <c r="P2196" s="5">
        <v>0</v>
      </c>
      <c r="Q2196" s="5">
        <f t="shared" si="137"/>
        <v>4621007.62</v>
      </c>
      <c r="R2196" s="5">
        <v>0</v>
      </c>
      <c r="S2196" s="5">
        <v>4234677.57</v>
      </c>
      <c r="T2196" s="5">
        <v>0</v>
      </c>
      <c r="U2196" s="5">
        <f t="shared" si="138"/>
        <v>386330.04999999981</v>
      </c>
      <c r="V2196" s="5">
        <f t="shared" si="139"/>
        <v>4621007.62</v>
      </c>
      <c r="W2196" s="5">
        <v>386330.05</v>
      </c>
      <c r="X2196" t="s">
        <v>1497</v>
      </c>
    </row>
    <row r="2197" spans="1:24" x14ac:dyDescent="0.2">
      <c r="A2197" t="s">
        <v>0</v>
      </c>
      <c r="B2197" t="s">
        <v>1</v>
      </c>
      <c r="C2197" t="s">
        <v>695</v>
      </c>
      <c r="D2197" t="s">
        <v>1454</v>
      </c>
      <c r="E2197" t="s">
        <v>1455</v>
      </c>
      <c r="F2197" t="s">
        <v>1456</v>
      </c>
      <c r="G2197" t="s">
        <v>1457</v>
      </c>
      <c r="H2197" t="s">
        <v>110</v>
      </c>
      <c r="I2197" t="s">
        <v>1486</v>
      </c>
      <c r="J2197" t="s">
        <v>121</v>
      </c>
      <c r="K2197" t="s">
        <v>556</v>
      </c>
      <c r="L2197" t="s">
        <v>44</v>
      </c>
      <c r="M2197" s="5">
        <v>0</v>
      </c>
      <c r="N2197" s="5">
        <v>2440367.36</v>
      </c>
      <c r="O2197" s="5">
        <f t="shared" si="136"/>
        <v>2440367.36</v>
      </c>
      <c r="P2197" s="5">
        <v>0</v>
      </c>
      <c r="Q2197" s="5">
        <f t="shared" si="137"/>
        <v>2440367.36</v>
      </c>
      <c r="R2197" s="5">
        <v>0</v>
      </c>
      <c r="S2197" s="5">
        <v>7932.4</v>
      </c>
      <c r="T2197" s="5">
        <v>0</v>
      </c>
      <c r="U2197" s="5">
        <f t="shared" si="138"/>
        <v>2432434.96</v>
      </c>
      <c r="V2197" s="5">
        <f t="shared" si="139"/>
        <v>2440367.36</v>
      </c>
      <c r="W2197" s="5">
        <v>2432434.96</v>
      </c>
      <c r="X2197" t="s">
        <v>1498</v>
      </c>
    </row>
    <row r="2198" spans="1:24" x14ac:dyDescent="0.2">
      <c r="A2198" t="s">
        <v>0</v>
      </c>
      <c r="B2198" t="s">
        <v>1</v>
      </c>
      <c r="C2198" t="s">
        <v>695</v>
      </c>
      <c r="D2198" t="s">
        <v>1454</v>
      </c>
      <c r="E2198" t="s">
        <v>1455</v>
      </c>
      <c r="F2198" t="s">
        <v>1456</v>
      </c>
      <c r="G2198" t="s">
        <v>1457</v>
      </c>
      <c r="H2198" t="s">
        <v>110</v>
      </c>
      <c r="I2198" t="s">
        <v>1486</v>
      </c>
      <c r="J2198" t="s">
        <v>121</v>
      </c>
      <c r="K2198" t="s">
        <v>385</v>
      </c>
      <c r="L2198" t="s">
        <v>44</v>
      </c>
      <c r="M2198" s="5">
        <v>0</v>
      </c>
      <c r="N2198" s="5">
        <v>2265.7600000000002</v>
      </c>
      <c r="O2198" s="5">
        <f t="shared" si="136"/>
        <v>2265.7600000000002</v>
      </c>
      <c r="P2198" s="5">
        <v>0</v>
      </c>
      <c r="Q2198" s="5">
        <f t="shared" si="137"/>
        <v>2265.7600000000002</v>
      </c>
      <c r="R2198" s="5">
        <v>732.48</v>
      </c>
      <c r="S2198" s="5">
        <v>0</v>
      </c>
      <c r="T2198" s="5">
        <v>0</v>
      </c>
      <c r="U2198" s="5">
        <f t="shared" si="138"/>
        <v>2265.7600000000002</v>
      </c>
      <c r="V2198" s="5">
        <f t="shared" si="139"/>
        <v>2265.7600000000002</v>
      </c>
      <c r="W2198" s="5">
        <v>1533.28</v>
      </c>
      <c r="X2198" t="s">
        <v>1499</v>
      </c>
    </row>
    <row r="2199" spans="1:24" x14ac:dyDescent="0.2">
      <c r="A2199" t="s">
        <v>0</v>
      </c>
      <c r="B2199" t="s">
        <v>1</v>
      </c>
      <c r="C2199" t="s">
        <v>695</v>
      </c>
      <c r="D2199" t="s">
        <v>1454</v>
      </c>
      <c r="E2199" t="s">
        <v>1455</v>
      </c>
      <c r="F2199" t="s">
        <v>1456</v>
      </c>
      <c r="G2199" t="s">
        <v>1457</v>
      </c>
      <c r="H2199" t="s">
        <v>110</v>
      </c>
      <c r="I2199" t="s">
        <v>199</v>
      </c>
      <c r="J2199" t="s">
        <v>121</v>
      </c>
      <c r="K2199" t="s">
        <v>122</v>
      </c>
      <c r="L2199" t="s">
        <v>44</v>
      </c>
      <c r="M2199" s="5">
        <v>2500</v>
      </c>
      <c r="N2199" s="5">
        <v>0</v>
      </c>
      <c r="O2199" s="5">
        <f t="shared" si="136"/>
        <v>2500</v>
      </c>
      <c r="P2199" s="5">
        <v>0</v>
      </c>
      <c r="Q2199" s="5">
        <f t="shared" si="137"/>
        <v>2500</v>
      </c>
      <c r="R2199" s="5">
        <v>0</v>
      </c>
      <c r="S2199" s="5">
        <v>0</v>
      </c>
      <c r="T2199" s="5">
        <v>0</v>
      </c>
      <c r="U2199" s="5">
        <f t="shared" si="138"/>
        <v>2500</v>
      </c>
      <c r="V2199" s="5">
        <f t="shared" si="139"/>
        <v>2500</v>
      </c>
      <c r="W2199" s="5">
        <v>2500</v>
      </c>
      <c r="X2199" t="s">
        <v>1500</v>
      </c>
    </row>
    <row r="2200" spans="1:24" x14ac:dyDescent="0.2">
      <c r="A2200" t="s">
        <v>0</v>
      </c>
      <c r="B2200" t="s">
        <v>1</v>
      </c>
      <c r="C2200" t="s">
        <v>695</v>
      </c>
      <c r="D2200" t="s">
        <v>1454</v>
      </c>
      <c r="E2200" t="s">
        <v>1455</v>
      </c>
      <c r="F2200" t="s">
        <v>1456</v>
      </c>
      <c r="G2200" t="s">
        <v>1457</v>
      </c>
      <c r="H2200" t="s">
        <v>110</v>
      </c>
      <c r="I2200" t="s">
        <v>199</v>
      </c>
      <c r="J2200" t="s">
        <v>121</v>
      </c>
      <c r="K2200" t="s">
        <v>128</v>
      </c>
      <c r="L2200" t="s">
        <v>44</v>
      </c>
      <c r="M2200" s="5">
        <v>7799.89</v>
      </c>
      <c r="N2200" s="5">
        <v>0</v>
      </c>
      <c r="O2200" s="5">
        <f t="shared" si="136"/>
        <v>7799.89</v>
      </c>
      <c r="P2200" s="5">
        <v>0</v>
      </c>
      <c r="Q2200" s="5">
        <f t="shared" si="137"/>
        <v>7799.89</v>
      </c>
      <c r="R2200" s="5">
        <v>0</v>
      </c>
      <c r="S2200" s="5">
        <v>0</v>
      </c>
      <c r="T2200" s="5">
        <v>0</v>
      </c>
      <c r="U2200" s="5">
        <f t="shared" si="138"/>
        <v>7799.89</v>
      </c>
      <c r="V2200" s="5">
        <f t="shared" si="139"/>
        <v>7799.89</v>
      </c>
      <c r="W2200" s="5">
        <v>7799.89</v>
      </c>
      <c r="X2200" t="s">
        <v>1501</v>
      </c>
    </row>
    <row r="2201" spans="1:24" x14ac:dyDescent="0.2">
      <c r="A2201" t="s">
        <v>0</v>
      </c>
      <c r="B2201" t="s">
        <v>1</v>
      </c>
      <c r="C2201" t="s">
        <v>695</v>
      </c>
      <c r="D2201" t="s">
        <v>1454</v>
      </c>
      <c r="E2201" t="s">
        <v>1455</v>
      </c>
      <c r="F2201" t="s">
        <v>1456</v>
      </c>
      <c r="G2201" t="s">
        <v>1457</v>
      </c>
      <c r="H2201" t="s">
        <v>110</v>
      </c>
      <c r="I2201" t="s">
        <v>199</v>
      </c>
      <c r="J2201" t="s">
        <v>121</v>
      </c>
      <c r="K2201" t="s">
        <v>130</v>
      </c>
      <c r="L2201" t="s">
        <v>44</v>
      </c>
      <c r="M2201" s="5">
        <v>1000</v>
      </c>
      <c r="N2201" s="5">
        <v>0</v>
      </c>
      <c r="O2201" s="5">
        <f t="shared" si="136"/>
        <v>1000</v>
      </c>
      <c r="P2201" s="5">
        <v>0</v>
      </c>
      <c r="Q2201" s="5">
        <f t="shared" si="137"/>
        <v>1000</v>
      </c>
      <c r="R2201" s="5">
        <v>0</v>
      </c>
      <c r="S2201" s="5">
        <v>0</v>
      </c>
      <c r="T2201" s="5">
        <v>0</v>
      </c>
      <c r="U2201" s="5">
        <f t="shared" si="138"/>
        <v>1000</v>
      </c>
      <c r="V2201" s="5">
        <f t="shared" si="139"/>
        <v>1000</v>
      </c>
      <c r="W2201" s="5">
        <v>1000</v>
      </c>
      <c r="X2201" t="s">
        <v>1495</v>
      </c>
    </row>
    <row r="2202" spans="1:24" x14ac:dyDescent="0.2">
      <c r="A2202" t="s">
        <v>0</v>
      </c>
      <c r="B2202" t="s">
        <v>1</v>
      </c>
      <c r="C2202" t="s">
        <v>695</v>
      </c>
      <c r="D2202" t="s">
        <v>1454</v>
      </c>
      <c r="E2202" t="s">
        <v>1455</v>
      </c>
      <c r="F2202" t="s">
        <v>1456</v>
      </c>
      <c r="G2202" t="s">
        <v>1457</v>
      </c>
      <c r="H2202" t="s">
        <v>110</v>
      </c>
      <c r="I2202" t="s">
        <v>199</v>
      </c>
      <c r="J2202" t="s">
        <v>121</v>
      </c>
      <c r="K2202" t="s">
        <v>204</v>
      </c>
      <c r="L2202" t="s">
        <v>44</v>
      </c>
      <c r="M2202" s="5">
        <v>55000</v>
      </c>
      <c r="N2202" s="5">
        <v>0</v>
      </c>
      <c r="O2202" s="5">
        <f t="shared" si="136"/>
        <v>55000</v>
      </c>
      <c r="P2202" s="5">
        <v>0</v>
      </c>
      <c r="Q2202" s="5">
        <f t="shared" si="137"/>
        <v>55000</v>
      </c>
      <c r="R2202" s="5">
        <v>26224.959999999999</v>
      </c>
      <c r="S2202" s="5">
        <v>0</v>
      </c>
      <c r="T2202" s="5">
        <v>0</v>
      </c>
      <c r="U2202" s="5">
        <f t="shared" si="138"/>
        <v>55000</v>
      </c>
      <c r="V2202" s="5">
        <f t="shared" si="139"/>
        <v>55000</v>
      </c>
      <c r="W2202" s="5">
        <v>28775.040000000001</v>
      </c>
      <c r="X2202" t="s">
        <v>1497</v>
      </c>
    </row>
    <row r="2203" spans="1:24" x14ac:dyDescent="0.2">
      <c r="A2203" t="s">
        <v>0</v>
      </c>
      <c r="B2203" t="s">
        <v>1</v>
      </c>
      <c r="C2203" t="s">
        <v>695</v>
      </c>
      <c r="D2203" t="s">
        <v>1454</v>
      </c>
      <c r="E2203" t="s">
        <v>1455</v>
      </c>
      <c r="F2203" t="s">
        <v>1456</v>
      </c>
      <c r="G2203" t="s">
        <v>1457</v>
      </c>
      <c r="H2203" t="s">
        <v>110</v>
      </c>
      <c r="I2203" t="s">
        <v>111</v>
      </c>
      <c r="J2203" t="s">
        <v>121</v>
      </c>
      <c r="K2203" t="s">
        <v>149</v>
      </c>
      <c r="L2203" t="s">
        <v>44</v>
      </c>
      <c r="M2203" s="5">
        <v>12000</v>
      </c>
      <c r="N2203" s="5">
        <v>0</v>
      </c>
      <c r="O2203" s="5">
        <f t="shared" si="136"/>
        <v>12000</v>
      </c>
      <c r="P2203" s="5">
        <v>-1264</v>
      </c>
      <c r="Q2203" s="5">
        <f t="shared" si="137"/>
        <v>10736</v>
      </c>
      <c r="R2203" s="5">
        <v>0</v>
      </c>
      <c r="S2203" s="5">
        <v>0</v>
      </c>
      <c r="T2203" s="5">
        <v>0</v>
      </c>
      <c r="U2203" s="5">
        <f t="shared" si="138"/>
        <v>12000</v>
      </c>
      <c r="V2203" s="5">
        <f t="shared" si="139"/>
        <v>12000</v>
      </c>
      <c r="W2203" s="5">
        <v>10736</v>
      </c>
      <c r="X2203" t="s">
        <v>1488</v>
      </c>
    </row>
    <row r="2204" spans="1:24" x14ac:dyDescent="0.2">
      <c r="A2204" t="s">
        <v>0</v>
      </c>
      <c r="B2204" t="s">
        <v>1</v>
      </c>
      <c r="C2204" t="s">
        <v>695</v>
      </c>
      <c r="D2204" t="s">
        <v>1454</v>
      </c>
      <c r="E2204" t="s">
        <v>1455</v>
      </c>
      <c r="F2204" t="s">
        <v>1456</v>
      </c>
      <c r="G2204" t="s">
        <v>1457</v>
      </c>
      <c r="H2204" t="s">
        <v>110</v>
      </c>
      <c r="I2204" t="s">
        <v>111</v>
      </c>
      <c r="J2204" t="s">
        <v>121</v>
      </c>
      <c r="K2204" t="s">
        <v>214</v>
      </c>
      <c r="L2204" t="s">
        <v>44</v>
      </c>
      <c r="M2204" s="5">
        <v>16680</v>
      </c>
      <c r="N2204" s="5">
        <v>0</v>
      </c>
      <c r="O2204" s="5">
        <f t="shared" si="136"/>
        <v>16680</v>
      </c>
      <c r="P2204" s="5">
        <v>-12200</v>
      </c>
      <c r="Q2204" s="5">
        <f t="shared" si="137"/>
        <v>4480</v>
      </c>
      <c r="R2204" s="5">
        <v>0</v>
      </c>
      <c r="S2204" s="5">
        <v>0</v>
      </c>
      <c r="T2204" s="5">
        <v>0</v>
      </c>
      <c r="U2204" s="5">
        <f t="shared" si="138"/>
        <v>16680</v>
      </c>
      <c r="V2204" s="5">
        <f t="shared" si="139"/>
        <v>16680</v>
      </c>
      <c r="W2204" s="5">
        <v>4480</v>
      </c>
      <c r="X2204" t="s">
        <v>1502</v>
      </c>
    </row>
    <row r="2205" spans="1:24" x14ac:dyDescent="0.2">
      <c r="A2205" t="s">
        <v>0</v>
      </c>
      <c r="B2205" t="s">
        <v>1</v>
      </c>
      <c r="C2205" t="s">
        <v>695</v>
      </c>
      <c r="D2205" t="s">
        <v>1454</v>
      </c>
      <c r="E2205" t="s">
        <v>1455</v>
      </c>
      <c r="F2205" t="s">
        <v>1456</v>
      </c>
      <c r="G2205" t="s">
        <v>1457</v>
      </c>
      <c r="H2205" t="s">
        <v>110</v>
      </c>
      <c r="I2205" t="s">
        <v>111</v>
      </c>
      <c r="J2205" t="s">
        <v>121</v>
      </c>
      <c r="K2205" t="s">
        <v>1503</v>
      </c>
      <c r="L2205" t="s">
        <v>44</v>
      </c>
      <c r="M2205" s="5">
        <v>15150</v>
      </c>
      <c r="N2205" s="5">
        <v>0</v>
      </c>
      <c r="O2205" s="5">
        <f t="shared" si="136"/>
        <v>15150</v>
      </c>
      <c r="P2205" s="5">
        <v>-14814</v>
      </c>
      <c r="Q2205" s="5">
        <f t="shared" si="137"/>
        <v>336</v>
      </c>
      <c r="R2205" s="5">
        <v>0</v>
      </c>
      <c r="S2205" s="5">
        <v>0</v>
      </c>
      <c r="T2205" s="5">
        <v>0</v>
      </c>
      <c r="U2205" s="5">
        <f t="shared" si="138"/>
        <v>15150</v>
      </c>
      <c r="V2205" s="5">
        <f t="shared" si="139"/>
        <v>15150</v>
      </c>
      <c r="W2205" s="5">
        <v>336</v>
      </c>
      <c r="X2205" t="s">
        <v>1504</v>
      </c>
    </row>
    <row r="2206" spans="1:24" x14ac:dyDescent="0.2">
      <c r="A2206" t="s">
        <v>0</v>
      </c>
      <c r="B2206" t="s">
        <v>1</v>
      </c>
      <c r="C2206" t="s">
        <v>695</v>
      </c>
      <c r="D2206" t="s">
        <v>1454</v>
      </c>
      <c r="E2206" t="s">
        <v>1455</v>
      </c>
      <c r="F2206" t="s">
        <v>1456</v>
      </c>
      <c r="G2206" t="s">
        <v>1457</v>
      </c>
      <c r="H2206" t="s">
        <v>110</v>
      </c>
      <c r="I2206" t="s">
        <v>111</v>
      </c>
      <c r="J2206" t="s">
        <v>121</v>
      </c>
      <c r="K2206" t="s">
        <v>122</v>
      </c>
      <c r="L2206" t="s">
        <v>44</v>
      </c>
      <c r="M2206" s="5">
        <v>3930.01</v>
      </c>
      <c r="N2206" s="5">
        <v>0</v>
      </c>
      <c r="O2206" s="5">
        <f t="shared" si="136"/>
        <v>3930.01</v>
      </c>
      <c r="P2206" s="5">
        <v>-3930.01</v>
      </c>
      <c r="Q2206" s="5">
        <f t="shared" si="137"/>
        <v>0</v>
      </c>
      <c r="R2206" s="5">
        <v>0</v>
      </c>
      <c r="S2206" s="5">
        <v>0</v>
      </c>
      <c r="T2206" s="5">
        <v>0</v>
      </c>
      <c r="U2206" s="5">
        <f t="shared" si="138"/>
        <v>3930.01</v>
      </c>
      <c r="V2206" s="5">
        <f t="shared" si="139"/>
        <v>3930.01</v>
      </c>
      <c r="W2206" s="5">
        <v>0</v>
      </c>
      <c r="X2206" t="s">
        <v>1500</v>
      </c>
    </row>
    <row r="2207" spans="1:24" x14ac:dyDescent="0.2">
      <c r="A2207" t="s">
        <v>0</v>
      </c>
      <c r="B2207" t="s">
        <v>1</v>
      </c>
      <c r="C2207" t="s">
        <v>695</v>
      </c>
      <c r="D2207" t="s">
        <v>1454</v>
      </c>
      <c r="E2207" t="s">
        <v>1455</v>
      </c>
      <c r="F2207" t="s">
        <v>1456</v>
      </c>
      <c r="G2207" t="s">
        <v>1457</v>
      </c>
      <c r="H2207" t="s">
        <v>110</v>
      </c>
      <c r="I2207" t="s">
        <v>111</v>
      </c>
      <c r="J2207" t="s">
        <v>121</v>
      </c>
      <c r="K2207" t="s">
        <v>128</v>
      </c>
      <c r="L2207" t="s">
        <v>44</v>
      </c>
      <c r="M2207" s="5">
        <v>870996</v>
      </c>
      <c r="N2207" s="5">
        <v>-823271.33</v>
      </c>
      <c r="O2207" s="5">
        <f t="shared" si="136"/>
        <v>47724.670000000042</v>
      </c>
      <c r="P2207" s="5">
        <v>0</v>
      </c>
      <c r="Q2207" s="5">
        <f t="shared" si="137"/>
        <v>47724.670000000042</v>
      </c>
      <c r="R2207" s="5">
        <v>0</v>
      </c>
      <c r="S2207" s="5">
        <v>5873.91</v>
      </c>
      <c r="T2207" s="5">
        <v>5622.15</v>
      </c>
      <c r="U2207" s="5">
        <f t="shared" si="138"/>
        <v>41850.760000000038</v>
      </c>
      <c r="V2207" s="5">
        <f t="shared" si="139"/>
        <v>42102.52000000004</v>
      </c>
      <c r="W2207" s="5">
        <v>41850.76</v>
      </c>
      <c r="X2207" t="s">
        <v>1501</v>
      </c>
    </row>
    <row r="2208" spans="1:24" x14ac:dyDescent="0.2">
      <c r="A2208" t="s">
        <v>0</v>
      </c>
      <c r="B2208" t="s">
        <v>1</v>
      </c>
      <c r="C2208" t="s">
        <v>695</v>
      </c>
      <c r="D2208" t="s">
        <v>1454</v>
      </c>
      <c r="E2208" t="s">
        <v>1455</v>
      </c>
      <c r="F2208" t="s">
        <v>1456</v>
      </c>
      <c r="G2208" t="s">
        <v>1457</v>
      </c>
      <c r="H2208" t="s">
        <v>110</v>
      </c>
      <c r="I2208" t="s">
        <v>111</v>
      </c>
      <c r="J2208" t="s">
        <v>121</v>
      </c>
      <c r="K2208" t="s">
        <v>288</v>
      </c>
      <c r="L2208" t="s">
        <v>44</v>
      </c>
      <c r="M2208" s="5">
        <v>20000</v>
      </c>
      <c r="N2208" s="5">
        <v>0</v>
      </c>
      <c r="O2208" s="5">
        <f t="shared" si="136"/>
        <v>20000</v>
      </c>
      <c r="P2208" s="5">
        <v>-2000</v>
      </c>
      <c r="Q2208" s="5">
        <f t="shared" si="137"/>
        <v>18000</v>
      </c>
      <c r="R2208" s="5">
        <v>0</v>
      </c>
      <c r="S2208" s="5">
        <v>0</v>
      </c>
      <c r="T2208" s="5">
        <v>0</v>
      </c>
      <c r="U2208" s="5">
        <f t="shared" si="138"/>
        <v>20000</v>
      </c>
      <c r="V2208" s="5">
        <f t="shared" si="139"/>
        <v>20000</v>
      </c>
      <c r="W2208" s="5">
        <v>18000</v>
      </c>
      <c r="X2208" t="s">
        <v>1505</v>
      </c>
    </row>
    <row r="2209" spans="1:24" x14ac:dyDescent="0.2">
      <c r="A2209" t="s">
        <v>0</v>
      </c>
      <c r="B2209" t="s">
        <v>1</v>
      </c>
      <c r="C2209" t="s">
        <v>695</v>
      </c>
      <c r="D2209" t="s">
        <v>1454</v>
      </c>
      <c r="E2209" t="s">
        <v>1455</v>
      </c>
      <c r="F2209" t="s">
        <v>1456</v>
      </c>
      <c r="G2209" t="s">
        <v>1457</v>
      </c>
      <c r="H2209" t="s">
        <v>110</v>
      </c>
      <c r="I2209" t="s">
        <v>111</v>
      </c>
      <c r="J2209" t="s">
        <v>121</v>
      </c>
      <c r="K2209" t="s">
        <v>359</v>
      </c>
      <c r="L2209" t="s">
        <v>44</v>
      </c>
      <c r="M2209" s="5">
        <v>312.5</v>
      </c>
      <c r="N2209" s="5">
        <v>0</v>
      </c>
      <c r="O2209" s="5">
        <f t="shared" si="136"/>
        <v>312.5</v>
      </c>
      <c r="P2209" s="5">
        <v>0</v>
      </c>
      <c r="Q2209" s="5">
        <f t="shared" si="137"/>
        <v>312.5</v>
      </c>
      <c r="R2209" s="5">
        <v>0</v>
      </c>
      <c r="S2209" s="5">
        <v>0</v>
      </c>
      <c r="T2209" s="5">
        <v>0</v>
      </c>
      <c r="U2209" s="5">
        <f t="shared" si="138"/>
        <v>312.5</v>
      </c>
      <c r="V2209" s="5">
        <f t="shared" si="139"/>
        <v>312.5</v>
      </c>
      <c r="W2209" s="5">
        <v>312.5</v>
      </c>
      <c r="X2209" t="s">
        <v>1506</v>
      </c>
    </row>
    <row r="2210" spans="1:24" x14ac:dyDescent="0.2">
      <c r="A2210" t="s">
        <v>0</v>
      </c>
      <c r="B2210" t="s">
        <v>1</v>
      </c>
      <c r="C2210" t="s">
        <v>695</v>
      </c>
      <c r="D2210" t="s">
        <v>1454</v>
      </c>
      <c r="E2210" t="s">
        <v>1455</v>
      </c>
      <c r="F2210" t="s">
        <v>1456</v>
      </c>
      <c r="G2210" t="s">
        <v>1457</v>
      </c>
      <c r="H2210" t="s">
        <v>110</v>
      </c>
      <c r="I2210" t="s">
        <v>111</v>
      </c>
      <c r="J2210" t="s">
        <v>121</v>
      </c>
      <c r="K2210" t="s">
        <v>178</v>
      </c>
      <c r="L2210" t="s">
        <v>44</v>
      </c>
      <c r="M2210" s="5">
        <v>13500</v>
      </c>
      <c r="N2210" s="5">
        <v>0</v>
      </c>
      <c r="O2210" s="5">
        <f t="shared" si="136"/>
        <v>13500</v>
      </c>
      <c r="P2210" s="5">
        <v>0</v>
      </c>
      <c r="Q2210" s="5">
        <f t="shared" si="137"/>
        <v>13500</v>
      </c>
      <c r="R2210" s="5">
        <v>0</v>
      </c>
      <c r="S2210" s="5">
        <v>0</v>
      </c>
      <c r="T2210" s="5">
        <v>0</v>
      </c>
      <c r="U2210" s="5">
        <f t="shared" si="138"/>
        <v>13500</v>
      </c>
      <c r="V2210" s="5">
        <f t="shared" si="139"/>
        <v>13500</v>
      </c>
      <c r="W2210" s="5">
        <v>13500</v>
      </c>
      <c r="X2210" t="s">
        <v>1494</v>
      </c>
    </row>
    <row r="2211" spans="1:24" x14ac:dyDescent="0.2">
      <c r="A2211" t="s">
        <v>0</v>
      </c>
      <c r="B2211" t="s">
        <v>1</v>
      </c>
      <c r="C2211" t="s">
        <v>695</v>
      </c>
      <c r="D2211" t="s">
        <v>1454</v>
      </c>
      <c r="E2211" t="s">
        <v>1455</v>
      </c>
      <c r="F2211" t="s">
        <v>1456</v>
      </c>
      <c r="G2211" t="s">
        <v>1457</v>
      </c>
      <c r="H2211" t="s">
        <v>110</v>
      </c>
      <c r="I2211" t="s">
        <v>111</v>
      </c>
      <c r="J2211" t="s">
        <v>121</v>
      </c>
      <c r="K2211" t="s">
        <v>130</v>
      </c>
      <c r="L2211" t="s">
        <v>44</v>
      </c>
      <c r="M2211" s="5">
        <v>1000</v>
      </c>
      <c r="N2211" s="5">
        <v>0</v>
      </c>
      <c r="O2211" s="5">
        <f t="shared" si="136"/>
        <v>1000</v>
      </c>
      <c r="P2211" s="5">
        <v>0</v>
      </c>
      <c r="Q2211" s="5">
        <f t="shared" si="137"/>
        <v>1000</v>
      </c>
      <c r="R2211" s="5">
        <v>0</v>
      </c>
      <c r="S2211" s="5">
        <v>0</v>
      </c>
      <c r="T2211" s="5">
        <v>0</v>
      </c>
      <c r="U2211" s="5">
        <f t="shared" si="138"/>
        <v>1000</v>
      </c>
      <c r="V2211" s="5">
        <f t="shared" si="139"/>
        <v>1000</v>
      </c>
      <c r="W2211" s="5">
        <v>1000</v>
      </c>
      <c r="X2211" t="s">
        <v>1495</v>
      </c>
    </row>
    <row r="2212" spans="1:24" x14ac:dyDescent="0.2">
      <c r="A2212" t="s">
        <v>0</v>
      </c>
      <c r="B2212" t="s">
        <v>1</v>
      </c>
      <c r="C2212" t="s">
        <v>695</v>
      </c>
      <c r="D2212" t="s">
        <v>1454</v>
      </c>
      <c r="E2212" t="s">
        <v>1455</v>
      </c>
      <c r="F2212" t="s">
        <v>1456</v>
      </c>
      <c r="G2212" t="s">
        <v>1457</v>
      </c>
      <c r="H2212" t="s">
        <v>110</v>
      </c>
      <c r="I2212" t="s">
        <v>111</v>
      </c>
      <c r="J2212" t="s">
        <v>121</v>
      </c>
      <c r="K2212" t="s">
        <v>218</v>
      </c>
      <c r="L2212" t="s">
        <v>44</v>
      </c>
      <c r="M2212" s="5">
        <v>11654</v>
      </c>
      <c r="N2212" s="5">
        <v>0</v>
      </c>
      <c r="O2212" s="5">
        <f t="shared" si="136"/>
        <v>11654</v>
      </c>
      <c r="P2212" s="5">
        <v>-4001</v>
      </c>
      <c r="Q2212" s="5">
        <f t="shared" si="137"/>
        <v>7653</v>
      </c>
      <c r="R2212" s="5">
        <v>1721.91</v>
      </c>
      <c r="S2212" s="5">
        <v>474.9</v>
      </c>
      <c r="T2212" s="5">
        <v>277.72000000000003</v>
      </c>
      <c r="U2212" s="5">
        <f t="shared" si="138"/>
        <v>11179.1</v>
      </c>
      <c r="V2212" s="5">
        <f t="shared" si="139"/>
        <v>11376.28</v>
      </c>
      <c r="W2212" s="5">
        <v>5456.19</v>
      </c>
      <c r="X2212" t="s">
        <v>1496</v>
      </c>
    </row>
    <row r="2213" spans="1:24" x14ac:dyDescent="0.2">
      <c r="A2213" t="s">
        <v>0</v>
      </c>
      <c r="B2213" t="s">
        <v>1</v>
      </c>
      <c r="C2213" t="s">
        <v>695</v>
      </c>
      <c r="D2213" t="s">
        <v>1454</v>
      </c>
      <c r="E2213" t="s">
        <v>1455</v>
      </c>
      <c r="F2213" t="s">
        <v>1456</v>
      </c>
      <c r="G2213" t="s">
        <v>1457</v>
      </c>
      <c r="H2213" t="s">
        <v>110</v>
      </c>
      <c r="I2213" t="s">
        <v>111</v>
      </c>
      <c r="J2213" t="s">
        <v>121</v>
      </c>
      <c r="K2213" t="s">
        <v>166</v>
      </c>
      <c r="L2213" t="s">
        <v>44</v>
      </c>
      <c r="M2213" s="5">
        <v>2000</v>
      </c>
      <c r="N2213" s="5">
        <v>0</v>
      </c>
      <c r="O2213" s="5">
        <f t="shared" si="136"/>
        <v>2000</v>
      </c>
      <c r="P2213" s="5">
        <v>0</v>
      </c>
      <c r="Q2213" s="5">
        <f t="shared" si="137"/>
        <v>2000</v>
      </c>
      <c r="R2213" s="5">
        <v>0</v>
      </c>
      <c r="S2213" s="5">
        <v>0</v>
      </c>
      <c r="T2213" s="5">
        <v>0</v>
      </c>
      <c r="U2213" s="5">
        <f t="shared" si="138"/>
        <v>2000</v>
      </c>
      <c r="V2213" s="5">
        <f t="shared" si="139"/>
        <v>2000</v>
      </c>
      <c r="W2213" s="5">
        <v>2000</v>
      </c>
      <c r="X2213" t="s">
        <v>1507</v>
      </c>
    </row>
    <row r="2214" spans="1:24" x14ac:dyDescent="0.2">
      <c r="A2214" t="s">
        <v>0</v>
      </c>
      <c r="B2214" t="s">
        <v>1</v>
      </c>
      <c r="C2214" t="s">
        <v>695</v>
      </c>
      <c r="D2214" t="s">
        <v>1454</v>
      </c>
      <c r="E2214" t="s">
        <v>1455</v>
      </c>
      <c r="F2214" t="s">
        <v>1456</v>
      </c>
      <c r="G2214" t="s">
        <v>1457</v>
      </c>
      <c r="H2214" t="s">
        <v>110</v>
      </c>
      <c r="I2214" t="s">
        <v>111</v>
      </c>
      <c r="J2214" t="s">
        <v>121</v>
      </c>
      <c r="K2214" t="s">
        <v>551</v>
      </c>
      <c r="L2214" t="s">
        <v>44</v>
      </c>
      <c r="M2214" s="5">
        <v>28084</v>
      </c>
      <c r="N2214" s="5">
        <v>0</v>
      </c>
      <c r="O2214" s="5">
        <f t="shared" si="136"/>
        <v>28084</v>
      </c>
      <c r="P2214" s="5">
        <v>-20720</v>
      </c>
      <c r="Q2214" s="5">
        <f t="shared" si="137"/>
        <v>7364</v>
      </c>
      <c r="R2214" s="5">
        <v>1453.4</v>
      </c>
      <c r="S2214" s="5">
        <v>1072.8399999999999</v>
      </c>
      <c r="T2214" s="5">
        <v>632.84</v>
      </c>
      <c r="U2214" s="5">
        <f t="shared" si="138"/>
        <v>27011.16</v>
      </c>
      <c r="V2214" s="5">
        <f t="shared" si="139"/>
        <v>27451.16</v>
      </c>
      <c r="W2214" s="5">
        <v>4837.76</v>
      </c>
      <c r="X2214" t="s">
        <v>1508</v>
      </c>
    </row>
    <row r="2215" spans="1:24" x14ac:dyDescent="0.2">
      <c r="A2215" t="s">
        <v>0</v>
      </c>
      <c r="B2215" t="s">
        <v>1</v>
      </c>
      <c r="C2215" t="s">
        <v>695</v>
      </c>
      <c r="D2215" t="s">
        <v>1454</v>
      </c>
      <c r="E2215" t="s">
        <v>1455</v>
      </c>
      <c r="F2215" t="s">
        <v>1456</v>
      </c>
      <c r="G2215" t="s">
        <v>1457</v>
      </c>
      <c r="H2215" t="s">
        <v>110</v>
      </c>
      <c r="I2215" t="s">
        <v>111</v>
      </c>
      <c r="J2215" t="s">
        <v>121</v>
      </c>
      <c r="K2215" t="s">
        <v>204</v>
      </c>
      <c r="L2215" t="s">
        <v>44</v>
      </c>
      <c r="M2215" s="5">
        <v>2000</v>
      </c>
      <c r="N2215" s="5">
        <v>0</v>
      </c>
      <c r="O2215" s="5">
        <f t="shared" si="136"/>
        <v>2000</v>
      </c>
      <c r="P2215" s="5">
        <v>-2000</v>
      </c>
      <c r="Q2215" s="5">
        <f t="shared" si="137"/>
        <v>0</v>
      </c>
      <c r="R2215" s="5">
        <v>0</v>
      </c>
      <c r="S2215" s="5">
        <v>0</v>
      </c>
      <c r="T2215" s="5">
        <v>0</v>
      </c>
      <c r="U2215" s="5">
        <f t="shared" si="138"/>
        <v>2000</v>
      </c>
      <c r="V2215" s="5">
        <f t="shared" si="139"/>
        <v>2000</v>
      </c>
      <c r="W2215" s="5">
        <v>0</v>
      </c>
      <c r="X2215" t="s">
        <v>1497</v>
      </c>
    </row>
    <row r="2216" spans="1:24" x14ac:dyDescent="0.2">
      <c r="A2216" t="s">
        <v>0</v>
      </c>
      <c r="B2216" t="s">
        <v>1</v>
      </c>
      <c r="C2216" t="s">
        <v>695</v>
      </c>
      <c r="D2216" t="s">
        <v>1454</v>
      </c>
      <c r="E2216" t="s">
        <v>1455</v>
      </c>
      <c r="F2216" t="s">
        <v>1456</v>
      </c>
      <c r="G2216" t="s">
        <v>1457</v>
      </c>
      <c r="H2216" t="s">
        <v>110</v>
      </c>
      <c r="I2216" t="s">
        <v>111</v>
      </c>
      <c r="J2216" t="s">
        <v>121</v>
      </c>
      <c r="K2216" t="s">
        <v>554</v>
      </c>
      <c r="L2216" t="s">
        <v>44</v>
      </c>
      <c r="M2216" s="5">
        <v>4916</v>
      </c>
      <c r="N2216" s="5">
        <v>0</v>
      </c>
      <c r="O2216" s="5">
        <f t="shared" si="136"/>
        <v>4916</v>
      </c>
      <c r="P2216" s="5">
        <v>-3572</v>
      </c>
      <c r="Q2216" s="5">
        <f t="shared" si="137"/>
        <v>1344</v>
      </c>
      <c r="R2216" s="5">
        <v>0</v>
      </c>
      <c r="S2216" s="5">
        <v>1236.82</v>
      </c>
      <c r="T2216" s="5">
        <v>0</v>
      </c>
      <c r="U2216" s="5">
        <f t="shared" si="138"/>
        <v>3679.1800000000003</v>
      </c>
      <c r="V2216" s="5">
        <f t="shared" si="139"/>
        <v>4916</v>
      </c>
      <c r="W2216" s="5">
        <v>107.18</v>
      </c>
      <c r="X2216" t="s">
        <v>1509</v>
      </c>
    </row>
    <row r="2217" spans="1:24" x14ac:dyDescent="0.2">
      <c r="A2217" t="s">
        <v>0</v>
      </c>
      <c r="B2217" t="s">
        <v>1</v>
      </c>
      <c r="C2217" t="s">
        <v>695</v>
      </c>
      <c r="D2217" t="s">
        <v>1454</v>
      </c>
      <c r="E2217" t="s">
        <v>1455</v>
      </c>
      <c r="F2217" t="s">
        <v>1456</v>
      </c>
      <c r="G2217" t="s">
        <v>1457</v>
      </c>
      <c r="H2217" t="s">
        <v>110</v>
      </c>
      <c r="I2217" t="s">
        <v>111</v>
      </c>
      <c r="J2217" t="s">
        <v>121</v>
      </c>
      <c r="K2217" t="s">
        <v>1510</v>
      </c>
      <c r="L2217" t="s">
        <v>44</v>
      </c>
      <c r="M2217" s="5">
        <v>11340</v>
      </c>
      <c r="N2217" s="5">
        <v>0</v>
      </c>
      <c r="O2217" s="5">
        <f t="shared" si="136"/>
        <v>11340</v>
      </c>
      <c r="P2217" s="5">
        <v>-3437.28</v>
      </c>
      <c r="Q2217" s="5">
        <f t="shared" si="137"/>
        <v>7902.7199999999993</v>
      </c>
      <c r="R2217" s="5">
        <v>0</v>
      </c>
      <c r="S2217" s="5">
        <v>0</v>
      </c>
      <c r="T2217" s="5">
        <v>0</v>
      </c>
      <c r="U2217" s="5">
        <f t="shared" si="138"/>
        <v>11340</v>
      </c>
      <c r="V2217" s="5">
        <f t="shared" si="139"/>
        <v>11340</v>
      </c>
      <c r="W2217" s="5">
        <v>7902.72</v>
      </c>
      <c r="X2217" t="s">
        <v>1511</v>
      </c>
    </row>
    <row r="2218" spans="1:24" x14ac:dyDescent="0.2">
      <c r="A2218" t="s">
        <v>0</v>
      </c>
      <c r="B2218" t="s">
        <v>1</v>
      </c>
      <c r="C2218" t="s">
        <v>695</v>
      </c>
      <c r="D2218" t="s">
        <v>1454</v>
      </c>
      <c r="E2218" t="s">
        <v>1455</v>
      </c>
      <c r="F2218" t="s">
        <v>1456</v>
      </c>
      <c r="G2218" t="s">
        <v>1457</v>
      </c>
      <c r="H2218" t="s">
        <v>110</v>
      </c>
      <c r="I2218" t="s">
        <v>111</v>
      </c>
      <c r="J2218" t="s">
        <v>121</v>
      </c>
      <c r="K2218" t="s">
        <v>871</v>
      </c>
      <c r="L2218" t="s">
        <v>44</v>
      </c>
      <c r="M2218" s="5">
        <v>293101.99</v>
      </c>
      <c r="N2218" s="5">
        <v>0</v>
      </c>
      <c r="O2218" s="5">
        <f t="shared" si="136"/>
        <v>293101.99</v>
      </c>
      <c r="P2218" s="5">
        <v>-140264.07</v>
      </c>
      <c r="Q2218" s="5">
        <f t="shared" si="137"/>
        <v>152837.91999999998</v>
      </c>
      <c r="R2218" s="5">
        <v>20201</v>
      </c>
      <c r="S2218" s="5">
        <v>78266.03</v>
      </c>
      <c r="T2218" s="5">
        <v>71184.83</v>
      </c>
      <c r="U2218" s="5">
        <f t="shared" si="138"/>
        <v>214835.96</v>
      </c>
      <c r="V2218" s="5">
        <f t="shared" si="139"/>
        <v>221917.15999999997</v>
      </c>
      <c r="W2218" s="5">
        <v>54370.89</v>
      </c>
      <c r="X2218" t="s">
        <v>1512</v>
      </c>
    </row>
    <row r="2219" spans="1:24" x14ac:dyDescent="0.2">
      <c r="A2219" t="s">
        <v>0</v>
      </c>
      <c r="B2219" t="s">
        <v>1</v>
      </c>
      <c r="C2219" t="s">
        <v>695</v>
      </c>
      <c r="D2219" t="s">
        <v>1454</v>
      </c>
      <c r="E2219" t="s">
        <v>1455</v>
      </c>
      <c r="F2219" t="s">
        <v>1456</v>
      </c>
      <c r="G2219" t="s">
        <v>1457</v>
      </c>
      <c r="H2219" t="s">
        <v>110</v>
      </c>
      <c r="I2219" t="s">
        <v>111</v>
      </c>
      <c r="J2219" t="s">
        <v>121</v>
      </c>
      <c r="K2219" t="s">
        <v>556</v>
      </c>
      <c r="L2219" t="s">
        <v>44</v>
      </c>
      <c r="M2219" s="5">
        <v>149475</v>
      </c>
      <c r="N2219" s="5">
        <v>0</v>
      </c>
      <c r="O2219" s="5">
        <f t="shared" si="136"/>
        <v>149475</v>
      </c>
      <c r="P2219" s="5">
        <v>-39629.1</v>
      </c>
      <c r="Q2219" s="5">
        <f t="shared" si="137"/>
        <v>109845.9</v>
      </c>
      <c r="R2219" s="5">
        <v>23641.56</v>
      </c>
      <c r="S2219" s="5">
        <v>34787.97</v>
      </c>
      <c r="T2219" s="5">
        <v>8090.88</v>
      </c>
      <c r="U2219" s="5">
        <f t="shared" si="138"/>
        <v>114687.03</v>
      </c>
      <c r="V2219" s="5">
        <f t="shared" si="139"/>
        <v>141384.12</v>
      </c>
      <c r="W2219" s="5">
        <v>51416.37</v>
      </c>
      <c r="X2219" t="s">
        <v>1498</v>
      </c>
    </row>
    <row r="2220" spans="1:24" x14ac:dyDescent="0.2">
      <c r="A2220" t="s">
        <v>0</v>
      </c>
      <c r="B2220" t="s">
        <v>1</v>
      </c>
      <c r="C2220" t="s">
        <v>695</v>
      </c>
      <c r="D2220" t="s">
        <v>1454</v>
      </c>
      <c r="E2220" t="s">
        <v>1455</v>
      </c>
      <c r="F2220" t="s">
        <v>1456</v>
      </c>
      <c r="G2220" t="s">
        <v>1457</v>
      </c>
      <c r="H2220" t="s">
        <v>110</v>
      </c>
      <c r="I2220" t="s">
        <v>1513</v>
      </c>
      <c r="J2220" t="s">
        <v>121</v>
      </c>
      <c r="K2220" t="s">
        <v>128</v>
      </c>
      <c r="L2220" t="s">
        <v>44</v>
      </c>
      <c r="M2220" s="5">
        <v>251272.44</v>
      </c>
      <c r="N2220" s="5">
        <v>-251272.44</v>
      </c>
      <c r="O2220" s="5">
        <f t="shared" si="136"/>
        <v>0</v>
      </c>
      <c r="P2220" s="5">
        <v>0</v>
      </c>
      <c r="Q2220" s="5">
        <f t="shared" si="137"/>
        <v>0</v>
      </c>
      <c r="R2220" s="5">
        <v>0</v>
      </c>
      <c r="S2220" s="5">
        <v>0</v>
      </c>
      <c r="T2220" s="5">
        <v>0</v>
      </c>
      <c r="U2220" s="5">
        <f t="shared" si="138"/>
        <v>0</v>
      </c>
      <c r="V2220" s="5">
        <f t="shared" si="139"/>
        <v>0</v>
      </c>
      <c r="W2220" s="5">
        <v>0</v>
      </c>
      <c r="X2220" t="s">
        <v>1501</v>
      </c>
    </row>
    <row r="2221" spans="1:24" x14ac:dyDescent="0.2">
      <c r="A2221" t="s">
        <v>0</v>
      </c>
      <c r="B2221" t="s">
        <v>1</v>
      </c>
      <c r="C2221" t="s">
        <v>695</v>
      </c>
      <c r="D2221" t="s">
        <v>1454</v>
      </c>
      <c r="E2221" t="s">
        <v>1455</v>
      </c>
      <c r="F2221" t="s">
        <v>1456</v>
      </c>
      <c r="G2221" t="s">
        <v>1457</v>
      </c>
      <c r="H2221" t="s">
        <v>110</v>
      </c>
      <c r="I2221" t="s">
        <v>1486</v>
      </c>
      <c r="J2221" t="s">
        <v>231</v>
      </c>
      <c r="K2221" t="s">
        <v>234</v>
      </c>
      <c r="L2221" t="s">
        <v>44</v>
      </c>
      <c r="M2221" s="5">
        <v>700000</v>
      </c>
      <c r="N2221" s="5">
        <v>6368.32</v>
      </c>
      <c r="O2221" s="5">
        <f t="shared" si="136"/>
        <v>706368.32</v>
      </c>
      <c r="P2221" s="5">
        <v>-700000</v>
      </c>
      <c r="Q2221" s="5">
        <f t="shared" si="137"/>
        <v>6368.3199999999488</v>
      </c>
      <c r="R2221" s="5">
        <v>6368.32</v>
      </c>
      <c r="S2221" s="5">
        <v>0</v>
      </c>
      <c r="T2221" s="5">
        <v>0</v>
      </c>
      <c r="U2221" s="5">
        <f t="shared" si="138"/>
        <v>706368.32</v>
      </c>
      <c r="V2221" s="5">
        <f t="shared" si="139"/>
        <v>706368.32</v>
      </c>
      <c r="W2221" s="5">
        <v>0</v>
      </c>
      <c r="X2221" t="s">
        <v>1514</v>
      </c>
    </row>
    <row r="2222" spans="1:24" x14ac:dyDescent="0.2">
      <c r="A2222" t="s">
        <v>0</v>
      </c>
      <c r="B2222" t="s">
        <v>1</v>
      </c>
      <c r="C2222" t="s">
        <v>695</v>
      </c>
      <c r="D2222" t="s">
        <v>1454</v>
      </c>
      <c r="E2222" t="s">
        <v>1455</v>
      </c>
      <c r="F2222" t="s">
        <v>1456</v>
      </c>
      <c r="G2222" t="s">
        <v>1457</v>
      </c>
      <c r="H2222" t="s">
        <v>110</v>
      </c>
      <c r="I2222" t="s">
        <v>111</v>
      </c>
      <c r="J2222" t="s">
        <v>231</v>
      </c>
      <c r="K2222" t="s">
        <v>232</v>
      </c>
      <c r="L2222" t="s">
        <v>44</v>
      </c>
      <c r="M2222" s="5">
        <v>682960.5</v>
      </c>
      <c r="N2222" s="5">
        <v>-150000</v>
      </c>
      <c r="O2222" s="5">
        <f t="shared" si="136"/>
        <v>532960.5</v>
      </c>
      <c r="P2222" s="5">
        <v>-135938.96</v>
      </c>
      <c r="Q2222" s="5">
        <f t="shared" si="137"/>
        <v>397021.54000000004</v>
      </c>
      <c r="R2222" s="5">
        <v>0</v>
      </c>
      <c r="S2222" s="5">
        <v>0</v>
      </c>
      <c r="T2222" s="5">
        <v>0</v>
      </c>
      <c r="U2222" s="5">
        <f t="shared" si="138"/>
        <v>532960.5</v>
      </c>
      <c r="V2222" s="5">
        <f t="shared" si="139"/>
        <v>532960.5</v>
      </c>
      <c r="W2222" s="5">
        <v>397021.54</v>
      </c>
      <c r="X2222" t="s">
        <v>1515</v>
      </c>
    </row>
    <row r="2223" spans="1:24" x14ac:dyDescent="0.2">
      <c r="A2223" t="s">
        <v>0</v>
      </c>
      <c r="B2223" t="s">
        <v>1</v>
      </c>
      <c r="C2223" t="s">
        <v>695</v>
      </c>
      <c r="D2223" t="s">
        <v>1454</v>
      </c>
      <c r="E2223" t="s">
        <v>1455</v>
      </c>
      <c r="F2223" t="s">
        <v>1456</v>
      </c>
      <c r="G2223" t="s">
        <v>1457</v>
      </c>
      <c r="H2223" t="s">
        <v>110</v>
      </c>
      <c r="I2223" t="s">
        <v>111</v>
      </c>
      <c r="J2223" t="s">
        <v>231</v>
      </c>
      <c r="K2223" t="s">
        <v>234</v>
      </c>
      <c r="L2223" t="s">
        <v>44</v>
      </c>
      <c r="M2223" s="5">
        <v>187000</v>
      </c>
      <c r="N2223" s="5">
        <v>0</v>
      </c>
      <c r="O2223" s="5">
        <f t="shared" si="136"/>
        <v>187000</v>
      </c>
      <c r="P2223" s="5">
        <v>-100000</v>
      </c>
      <c r="Q2223" s="5">
        <f t="shared" si="137"/>
        <v>87000</v>
      </c>
      <c r="R2223" s="5">
        <v>0</v>
      </c>
      <c r="S2223" s="5">
        <v>0</v>
      </c>
      <c r="T2223" s="5">
        <v>0</v>
      </c>
      <c r="U2223" s="5">
        <f t="shared" si="138"/>
        <v>187000</v>
      </c>
      <c r="V2223" s="5">
        <f t="shared" si="139"/>
        <v>187000</v>
      </c>
      <c r="W2223" s="5">
        <v>87000</v>
      </c>
      <c r="X2223" t="s">
        <v>1514</v>
      </c>
    </row>
    <row r="2224" spans="1:24" x14ac:dyDescent="0.2">
      <c r="A2224" t="s">
        <v>0</v>
      </c>
      <c r="B2224" t="s">
        <v>1</v>
      </c>
      <c r="C2224" t="s">
        <v>418</v>
      </c>
      <c r="D2224" t="s">
        <v>802</v>
      </c>
      <c r="E2224" t="s">
        <v>803</v>
      </c>
      <c r="F2224" t="s">
        <v>1516</v>
      </c>
      <c r="G2224" t="s">
        <v>1517</v>
      </c>
      <c r="H2224" t="s">
        <v>7</v>
      </c>
      <c r="I2224" t="s">
        <v>8</v>
      </c>
      <c r="J2224" t="s">
        <v>9</v>
      </c>
      <c r="K2224" t="s">
        <v>10</v>
      </c>
      <c r="L2224" t="s">
        <v>11</v>
      </c>
      <c r="M2224" s="5">
        <v>413436</v>
      </c>
      <c r="N2224" s="5">
        <v>-27075</v>
      </c>
      <c r="O2224" s="5">
        <f t="shared" si="136"/>
        <v>386361</v>
      </c>
      <c r="P2224" s="5">
        <v>0</v>
      </c>
      <c r="Q2224" s="5">
        <f t="shared" si="137"/>
        <v>386361</v>
      </c>
      <c r="R2224" s="5">
        <v>0</v>
      </c>
      <c r="S2224" s="5">
        <v>249574</v>
      </c>
      <c r="T2224" s="5">
        <v>249574</v>
      </c>
      <c r="U2224" s="5">
        <f t="shared" si="138"/>
        <v>136787</v>
      </c>
      <c r="V2224" s="5">
        <f t="shared" si="139"/>
        <v>136787</v>
      </c>
      <c r="W2224" s="5">
        <v>136787</v>
      </c>
      <c r="X2224" t="s">
        <v>1518</v>
      </c>
    </row>
    <row r="2225" spans="1:24" x14ac:dyDescent="0.2">
      <c r="A2225" t="s">
        <v>0</v>
      </c>
      <c r="B2225" t="s">
        <v>1</v>
      </c>
      <c r="C2225" t="s">
        <v>418</v>
      </c>
      <c r="D2225" t="s">
        <v>802</v>
      </c>
      <c r="E2225" t="s">
        <v>803</v>
      </c>
      <c r="F2225" t="s">
        <v>1516</v>
      </c>
      <c r="G2225" t="s">
        <v>1517</v>
      </c>
      <c r="H2225" t="s">
        <v>7</v>
      </c>
      <c r="I2225" t="s">
        <v>8</v>
      </c>
      <c r="J2225" t="s">
        <v>9</v>
      </c>
      <c r="K2225" t="s">
        <v>13</v>
      </c>
      <c r="L2225" t="s">
        <v>11</v>
      </c>
      <c r="M2225" s="5">
        <v>15016.08</v>
      </c>
      <c r="N2225" s="5">
        <v>-15016.08</v>
      </c>
      <c r="O2225" s="5">
        <f t="shared" si="136"/>
        <v>0</v>
      </c>
      <c r="P2225" s="5">
        <v>0</v>
      </c>
      <c r="Q2225" s="5">
        <f t="shared" si="137"/>
        <v>0</v>
      </c>
      <c r="R2225" s="5">
        <v>0</v>
      </c>
      <c r="S2225" s="5">
        <v>0</v>
      </c>
      <c r="T2225" s="5">
        <v>0</v>
      </c>
      <c r="U2225" s="5">
        <f t="shared" si="138"/>
        <v>0</v>
      </c>
      <c r="V2225" s="5">
        <f t="shared" si="139"/>
        <v>0</v>
      </c>
      <c r="W2225" s="5">
        <v>0</v>
      </c>
      <c r="X2225" t="s">
        <v>1519</v>
      </c>
    </row>
    <row r="2226" spans="1:24" x14ac:dyDescent="0.2">
      <c r="A2226" t="s">
        <v>0</v>
      </c>
      <c r="B2226" t="s">
        <v>1</v>
      </c>
      <c r="C2226" t="s">
        <v>418</v>
      </c>
      <c r="D2226" t="s">
        <v>802</v>
      </c>
      <c r="E2226" t="s">
        <v>803</v>
      </c>
      <c r="F2226" t="s">
        <v>1516</v>
      </c>
      <c r="G2226" t="s">
        <v>1517</v>
      </c>
      <c r="H2226" t="s">
        <v>7</v>
      </c>
      <c r="I2226" t="s">
        <v>8</v>
      </c>
      <c r="J2226" t="s">
        <v>9</v>
      </c>
      <c r="K2226" t="s">
        <v>15</v>
      </c>
      <c r="L2226" t="s">
        <v>11</v>
      </c>
      <c r="M2226" s="5">
        <v>40754.339999999997</v>
      </c>
      <c r="N2226" s="5">
        <v>0</v>
      </c>
      <c r="O2226" s="5">
        <f t="shared" si="136"/>
        <v>40754.339999999997</v>
      </c>
      <c r="P2226" s="5">
        <v>0</v>
      </c>
      <c r="Q2226" s="5">
        <f t="shared" si="137"/>
        <v>40754.339999999997</v>
      </c>
      <c r="R2226" s="5">
        <v>3000</v>
      </c>
      <c r="S2226" s="5">
        <v>11672.67</v>
      </c>
      <c r="T2226" s="5">
        <v>11672.67</v>
      </c>
      <c r="U2226" s="5">
        <f t="shared" si="138"/>
        <v>29081.67</v>
      </c>
      <c r="V2226" s="5">
        <f t="shared" si="139"/>
        <v>29081.67</v>
      </c>
      <c r="W2226" s="5">
        <v>26081.67</v>
      </c>
      <c r="X2226" t="s">
        <v>1520</v>
      </c>
    </row>
    <row r="2227" spans="1:24" x14ac:dyDescent="0.2">
      <c r="A2227" t="s">
        <v>0</v>
      </c>
      <c r="B2227" t="s">
        <v>1</v>
      </c>
      <c r="C2227" t="s">
        <v>418</v>
      </c>
      <c r="D2227" t="s">
        <v>802</v>
      </c>
      <c r="E2227" t="s">
        <v>803</v>
      </c>
      <c r="F2227" t="s">
        <v>1516</v>
      </c>
      <c r="G2227" t="s">
        <v>1517</v>
      </c>
      <c r="H2227" t="s">
        <v>7</v>
      </c>
      <c r="I2227" t="s">
        <v>8</v>
      </c>
      <c r="J2227" t="s">
        <v>9</v>
      </c>
      <c r="K2227" t="s">
        <v>17</v>
      </c>
      <c r="L2227" t="s">
        <v>11</v>
      </c>
      <c r="M2227" s="5">
        <v>7710.58</v>
      </c>
      <c r="N2227" s="5">
        <v>0</v>
      </c>
      <c r="O2227" s="5">
        <f t="shared" si="136"/>
        <v>7710.58</v>
      </c>
      <c r="P2227" s="5">
        <v>0</v>
      </c>
      <c r="Q2227" s="5">
        <f t="shared" si="137"/>
        <v>7710.58</v>
      </c>
      <c r="R2227" s="5">
        <v>0</v>
      </c>
      <c r="S2227" s="5">
        <v>5083.74</v>
      </c>
      <c r="T2227" s="5">
        <v>5083.74</v>
      </c>
      <c r="U2227" s="5">
        <f t="shared" si="138"/>
        <v>2626.84</v>
      </c>
      <c r="V2227" s="5">
        <f t="shared" si="139"/>
        <v>2626.84</v>
      </c>
      <c r="W2227" s="5">
        <v>2626.84</v>
      </c>
      <c r="X2227" t="s">
        <v>1521</v>
      </c>
    </row>
    <row r="2228" spans="1:24" x14ac:dyDescent="0.2">
      <c r="A2228" t="s">
        <v>0</v>
      </c>
      <c r="B2228" t="s">
        <v>1</v>
      </c>
      <c r="C2228" t="s">
        <v>418</v>
      </c>
      <c r="D2228" t="s">
        <v>802</v>
      </c>
      <c r="E2228" t="s">
        <v>803</v>
      </c>
      <c r="F2228" t="s">
        <v>1516</v>
      </c>
      <c r="G2228" t="s">
        <v>1517</v>
      </c>
      <c r="H2228" t="s">
        <v>7</v>
      </c>
      <c r="I2228" t="s">
        <v>8</v>
      </c>
      <c r="J2228" t="s">
        <v>9</v>
      </c>
      <c r="K2228" t="s">
        <v>19</v>
      </c>
      <c r="L2228" t="s">
        <v>11</v>
      </c>
      <c r="M2228" s="5">
        <v>264</v>
      </c>
      <c r="N2228" s="5">
        <v>-264</v>
      </c>
      <c r="O2228" s="5">
        <f t="shared" si="136"/>
        <v>0</v>
      </c>
      <c r="P2228" s="5">
        <v>0</v>
      </c>
      <c r="Q2228" s="5">
        <f t="shared" si="137"/>
        <v>0</v>
      </c>
      <c r="R2228" s="5">
        <v>0</v>
      </c>
      <c r="S2228" s="5">
        <v>0</v>
      </c>
      <c r="T2228" s="5">
        <v>0</v>
      </c>
      <c r="U2228" s="5">
        <f t="shared" si="138"/>
        <v>0</v>
      </c>
      <c r="V2228" s="5">
        <f t="shared" si="139"/>
        <v>0</v>
      </c>
      <c r="W2228" s="5">
        <v>0</v>
      </c>
      <c r="X2228" t="s">
        <v>1522</v>
      </c>
    </row>
    <row r="2229" spans="1:24" x14ac:dyDescent="0.2">
      <c r="A2229" t="s">
        <v>0</v>
      </c>
      <c r="B2229" t="s">
        <v>1</v>
      </c>
      <c r="C2229" t="s">
        <v>418</v>
      </c>
      <c r="D2229" t="s">
        <v>802</v>
      </c>
      <c r="E2229" t="s">
        <v>803</v>
      </c>
      <c r="F2229" t="s">
        <v>1516</v>
      </c>
      <c r="G2229" t="s">
        <v>1517</v>
      </c>
      <c r="H2229" t="s">
        <v>7</v>
      </c>
      <c r="I2229" t="s">
        <v>8</v>
      </c>
      <c r="J2229" t="s">
        <v>9</v>
      </c>
      <c r="K2229" t="s">
        <v>21</v>
      </c>
      <c r="L2229" t="s">
        <v>11</v>
      </c>
      <c r="M2229" s="5">
        <v>2112</v>
      </c>
      <c r="N2229" s="5">
        <v>-2112</v>
      </c>
      <c r="O2229" s="5">
        <f t="shared" si="136"/>
        <v>0</v>
      </c>
      <c r="P2229" s="5">
        <v>0</v>
      </c>
      <c r="Q2229" s="5">
        <f t="shared" si="137"/>
        <v>0</v>
      </c>
      <c r="R2229" s="5">
        <v>0</v>
      </c>
      <c r="S2229" s="5">
        <v>0</v>
      </c>
      <c r="T2229" s="5">
        <v>0</v>
      </c>
      <c r="U2229" s="5">
        <f t="shared" si="138"/>
        <v>0</v>
      </c>
      <c r="V2229" s="5">
        <f t="shared" si="139"/>
        <v>0</v>
      </c>
      <c r="W2229" s="5">
        <v>0</v>
      </c>
      <c r="X2229" t="s">
        <v>1523</v>
      </c>
    </row>
    <row r="2230" spans="1:24" x14ac:dyDescent="0.2">
      <c r="A2230" t="s">
        <v>0</v>
      </c>
      <c r="B2230" t="s">
        <v>1</v>
      </c>
      <c r="C2230" t="s">
        <v>418</v>
      </c>
      <c r="D2230" t="s">
        <v>802</v>
      </c>
      <c r="E2230" t="s">
        <v>803</v>
      </c>
      <c r="F2230" t="s">
        <v>1516</v>
      </c>
      <c r="G2230" t="s">
        <v>1517</v>
      </c>
      <c r="H2230" t="s">
        <v>7</v>
      </c>
      <c r="I2230" t="s">
        <v>8</v>
      </c>
      <c r="J2230" t="s">
        <v>9</v>
      </c>
      <c r="K2230" t="s">
        <v>23</v>
      </c>
      <c r="L2230" t="s">
        <v>11</v>
      </c>
      <c r="M2230" s="5">
        <v>75.08</v>
      </c>
      <c r="N2230" s="5">
        <v>-75.08</v>
      </c>
      <c r="O2230" s="5">
        <f t="shared" si="136"/>
        <v>0</v>
      </c>
      <c r="P2230" s="5">
        <v>0</v>
      </c>
      <c r="Q2230" s="5">
        <f t="shared" si="137"/>
        <v>0</v>
      </c>
      <c r="R2230" s="5">
        <v>0</v>
      </c>
      <c r="S2230" s="5">
        <v>0</v>
      </c>
      <c r="T2230" s="5">
        <v>0</v>
      </c>
      <c r="U2230" s="5">
        <f t="shared" si="138"/>
        <v>0</v>
      </c>
      <c r="V2230" s="5">
        <f t="shared" si="139"/>
        <v>0</v>
      </c>
      <c r="W2230" s="5">
        <v>0</v>
      </c>
      <c r="X2230" t="s">
        <v>1524</v>
      </c>
    </row>
    <row r="2231" spans="1:24" x14ac:dyDescent="0.2">
      <c r="A2231" t="s">
        <v>0</v>
      </c>
      <c r="B2231" t="s">
        <v>1</v>
      </c>
      <c r="C2231" t="s">
        <v>418</v>
      </c>
      <c r="D2231" t="s">
        <v>802</v>
      </c>
      <c r="E2231" t="s">
        <v>803</v>
      </c>
      <c r="F2231" t="s">
        <v>1516</v>
      </c>
      <c r="G2231" t="s">
        <v>1517</v>
      </c>
      <c r="H2231" t="s">
        <v>7</v>
      </c>
      <c r="I2231" t="s">
        <v>8</v>
      </c>
      <c r="J2231" t="s">
        <v>9</v>
      </c>
      <c r="K2231" t="s">
        <v>25</v>
      </c>
      <c r="L2231" t="s">
        <v>11</v>
      </c>
      <c r="M2231" s="5">
        <v>450.48</v>
      </c>
      <c r="N2231" s="5">
        <v>-450.48</v>
      </c>
      <c r="O2231" s="5">
        <f t="shared" si="136"/>
        <v>0</v>
      </c>
      <c r="P2231" s="5">
        <v>0</v>
      </c>
      <c r="Q2231" s="5">
        <f t="shared" si="137"/>
        <v>0</v>
      </c>
      <c r="R2231" s="5">
        <v>0</v>
      </c>
      <c r="S2231" s="5">
        <v>0</v>
      </c>
      <c r="T2231" s="5">
        <v>0</v>
      </c>
      <c r="U2231" s="5">
        <f t="shared" si="138"/>
        <v>0</v>
      </c>
      <c r="V2231" s="5">
        <f t="shared" si="139"/>
        <v>0</v>
      </c>
      <c r="W2231" s="5">
        <v>0</v>
      </c>
      <c r="X2231" t="s">
        <v>1525</v>
      </c>
    </row>
    <row r="2232" spans="1:24" x14ac:dyDescent="0.2">
      <c r="A2232" t="s">
        <v>0</v>
      </c>
      <c r="B2232" t="s">
        <v>1</v>
      </c>
      <c r="C2232" t="s">
        <v>418</v>
      </c>
      <c r="D2232" t="s">
        <v>802</v>
      </c>
      <c r="E2232" t="s">
        <v>803</v>
      </c>
      <c r="F2232" t="s">
        <v>1516</v>
      </c>
      <c r="G2232" t="s">
        <v>1517</v>
      </c>
      <c r="H2232" t="s">
        <v>7</v>
      </c>
      <c r="I2232" t="s">
        <v>8</v>
      </c>
      <c r="J2232" t="s">
        <v>9</v>
      </c>
      <c r="K2232" t="s">
        <v>27</v>
      </c>
      <c r="L2232" t="s">
        <v>11</v>
      </c>
      <c r="M2232" s="5">
        <v>8804.9500000000007</v>
      </c>
      <c r="N2232" s="5">
        <v>-8804.9500000000007</v>
      </c>
      <c r="O2232" s="5">
        <f t="shared" si="136"/>
        <v>0</v>
      </c>
      <c r="P2232" s="5">
        <v>0</v>
      </c>
      <c r="Q2232" s="5">
        <f t="shared" si="137"/>
        <v>0</v>
      </c>
      <c r="R2232" s="5">
        <v>0</v>
      </c>
      <c r="S2232" s="5">
        <v>0</v>
      </c>
      <c r="T2232" s="5">
        <v>0</v>
      </c>
      <c r="U2232" s="5">
        <f t="shared" si="138"/>
        <v>0</v>
      </c>
      <c r="V2232" s="5">
        <f t="shared" si="139"/>
        <v>0</v>
      </c>
      <c r="W2232" s="5">
        <v>0</v>
      </c>
      <c r="X2232" t="s">
        <v>1526</v>
      </c>
    </row>
    <row r="2233" spans="1:24" x14ac:dyDescent="0.2">
      <c r="A2233" t="s">
        <v>0</v>
      </c>
      <c r="B2233" t="s">
        <v>1</v>
      </c>
      <c r="C2233" t="s">
        <v>418</v>
      </c>
      <c r="D2233" t="s">
        <v>802</v>
      </c>
      <c r="E2233" t="s">
        <v>803</v>
      </c>
      <c r="F2233" t="s">
        <v>1516</v>
      </c>
      <c r="G2233" t="s">
        <v>1517</v>
      </c>
      <c r="H2233" t="s">
        <v>7</v>
      </c>
      <c r="I2233" t="s">
        <v>8</v>
      </c>
      <c r="J2233" t="s">
        <v>9</v>
      </c>
      <c r="K2233" t="s">
        <v>29</v>
      </c>
      <c r="L2233" t="s">
        <v>11</v>
      </c>
      <c r="M2233" s="5">
        <v>1369.54</v>
      </c>
      <c r="N2233" s="5">
        <v>-1369.54</v>
      </c>
      <c r="O2233" s="5">
        <f t="shared" si="136"/>
        <v>0</v>
      </c>
      <c r="P2233" s="5">
        <v>0</v>
      </c>
      <c r="Q2233" s="5">
        <f t="shared" si="137"/>
        <v>0</v>
      </c>
      <c r="R2233" s="5">
        <v>0</v>
      </c>
      <c r="S2233" s="5">
        <v>0</v>
      </c>
      <c r="T2233" s="5">
        <v>0</v>
      </c>
      <c r="U2233" s="5">
        <f t="shared" si="138"/>
        <v>0</v>
      </c>
      <c r="V2233" s="5">
        <f t="shared" si="139"/>
        <v>0</v>
      </c>
      <c r="W2233" s="5">
        <v>0</v>
      </c>
      <c r="X2233" t="s">
        <v>1527</v>
      </c>
    </row>
    <row r="2234" spans="1:24" x14ac:dyDescent="0.2">
      <c r="A2234" t="s">
        <v>0</v>
      </c>
      <c r="B2234" t="s">
        <v>1</v>
      </c>
      <c r="C2234" t="s">
        <v>418</v>
      </c>
      <c r="D2234" t="s">
        <v>802</v>
      </c>
      <c r="E2234" t="s">
        <v>803</v>
      </c>
      <c r="F2234" t="s">
        <v>1516</v>
      </c>
      <c r="G2234" t="s">
        <v>1517</v>
      </c>
      <c r="H2234" t="s">
        <v>7</v>
      </c>
      <c r="I2234" t="s">
        <v>8</v>
      </c>
      <c r="J2234" t="s">
        <v>9</v>
      </c>
      <c r="K2234" t="s">
        <v>265</v>
      </c>
      <c r="L2234" t="s">
        <v>11</v>
      </c>
      <c r="M2234" s="5">
        <v>60600</v>
      </c>
      <c r="N2234" s="5">
        <v>-24600</v>
      </c>
      <c r="O2234" s="5">
        <f t="shared" si="136"/>
        <v>36000</v>
      </c>
      <c r="P2234" s="5">
        <v>0</v>
      </c>
      <c r="Q2234" s="5">
        <f t="shared" si="137"/>
        <v>36000</v>
      </c>
      <c r="R2234" s="5">
        <v>12000</v>
      </c>
      <c r="S2234" s="5">
        <v>24000</v>
      </c>
      <c r="T2234" s="5">
        <v>24000</v>
      </c>
      <c r="U2234" s="5">
        <f t="shared" si="138"/>
        <v>12000</v>
      </c>
      <c r="V2234" s="5">
        <f t="shared" si="139"/>
        <v>12000</v>
      </c>
      <c r="W2234" s="5">
        <v>0</v>
      </c>
      <c r="X2234" t="s">
        <v>1528</v>
      </c>
    </row>
    <row r="2235" spans="1:24" x14ac:dyDescent="0.2">
      <c r="A2235" t="s">
        <v>0</v>
      </c>
      <c r="B2235" t="s">
        <v>1</v>
      </c>
      <c r="C2235" t="s">
        <v>418</v>
      </c>
      <c r="D2235" t="s">
        <v>802</v>
      </c>
      <c r="E2235" t="s">
        <v>803</v>
      </c>
      <c r="F2235" t="s">
        <v>1516</v>
      </c>
      <c r="G2235" t="s">
        <v>1517</v>
      </c>
      <c r="H2235" t="s">
        <v>7</v>
      </c>
      <c r="I2235" t="s">
        <v>8</v>
      </c>
      <c r="J2235" t="s">
        <v>9</v>
      </c>
      <c r="K2235" t="s">
        <v>31</v>
      </c>
      <c r="L2235" t="s">
        <v>11</v>
      </c>
      <c r="M2235" s="5">
        <v>2076.64</v>
      </c>
      <c r="N2235" s="5">
        <v>-2076.64</v>
      </c>
      <c r="O2235" s="5">
        <f t="shared" ref="O2235:O2298" si="140">+M2235+N2235</f>
        <v>0</v>
      </c>
      <c r="P2235" s="5">
        <v>0</v>
      </c>
      <c r="Q2235" s="5">
        <f t="shared" ref="Q2235:Q2298" si="141">+O2235+P2235</f>
        <v>0</v>
      </c>
      <c r="R2235" s="5">
        <v>0</v>
      </c>
      <c r="S2235" s="5">
        <v>0</v>
      </c>
      <c r="T2235" s="5">
        <v>0</v>
      </c>
      <c r="U2235" s="5">
        <f t="shared" ref="U2235:U2298" si="142">+O2235-S2235</f>
        <v>0</v>
      </c>
      <c r="V2235" s="5">
        <f t="shared" ref="V2235:V2298" si="143">+O2235-T2235</f>
        <v>0</v>
      </c>
      <c r="W2235" s="5">
        <v>0</v>
      </c>
      <c r="X2235" t="s">
        <v>1529</v>
      </c>
    </row>
    <row r="2236" spans="1:24" x14ac:dyDescent="0.2">
      <c r="A2236" t="s">
        <v>0</v>
      </c>
      <c r="B2236" t="s">
        <v>1</v>
      </c>
      <c r="C2236" t="s">
        <v>418</v>
      </c>
      <c r="D2236" t="s">
        <v>802</v>
      </c>
      <c r="E2236" t="s">
        <v>803</v>
      </c>
      <c r="F2236" t="s">
        <v>1516</v>
      </c>
      <c r="G2236" t="s">
        <v>1517</v>
      </c>
      <c r="H2236" t="s">
        <v>7</v>
      </c>
      <c r="I2236" t="s">
        <v>8</v>
      </c>
      <c r="J2236" t="s">
        <v>9</v>
      </c>
      <c r="K2236" t="s">
        <v>33</v>
      </c>
      <c r="L2236" t="s">
        <v>11</v>
      </c>
      <c r="M2236" s="5">
        <v>1653.28</v>
      </c>
      <c r="N2236" s="5">
        <v>-1653.28</v>
      </c>
      <c r="O2236" s="5">
        <f t="shared" si="140"/>
        <v>0</v>
      </c>
      <c r="P2236" s="5">
        <v>0</v>
      </c>
      <c r="Q2236" s="5">
        <f t="shared" si="141"/>
        <v>0</v>
      </c>
      <c r="R2236" s="5">
        <v>0</v>
      </c>
      <c r="S2236" s="5">
        <v>0</v>
      </c>
      <c r="T2236" s="5">
        <v>0</v>
      </c>
      <c r="U2236" s="5">
        <f t="shared" si="142"/>
        <v>0</v>
      </c>
      <c r="V2236" s="5">
        <f t="shared" si="143"/>
        <v>0</v>
      </c>
      <c r="W2236" s="5">
        <v>0</v>
      </c>
      <c r="X2236" t="s">
        <v>1530</v>
      </c>
    </row>
    <row r="2237" spans="1:24" x14ac:dyDescent="0.2">
      <c r="A2237" t="s">
        <v>0</v>
      </c>
      <c r="B2237" t="s">
        <v>1</v>
      </c>
      <c r="C2237" t="s">
        <v>418</v>
      </c>
      <c r="D2237" t="s">
        <v>802</v>
      </c>
      <c r="E2237" t="s">
        <v>803</v>
      </c>
      <c r="F2237" t="s">
        <v>1516</v>
      </c>
      <c r="G2237" t="s">
        <v>1517</v>
      </c>
      <c r="H2237" t="s">
        <v>7</v>
      </c>
      <c r="I2237" t="s">
        <v>8</v>
      </c>
      <c r="J2237" t="s">
        <v>9</v>
      </c>
      <c r="K2237" t="s">
        <v>35</v>
      </c>
      <c r="L2237" t="s">
        <v>11</v>
      </c>
      <c r="M2237" s="5">
        <v>61790.01</v>
      </c>
      <c r="N2237" s="5">
        <v>0</v>
      </c>
      <c r="O2237" s="5">
        <f t="shared" si="140"/>
        <v>61790.01</v>
      </c>
      <c r="P2237" s="5">
        <v>0</v>
      </c>
      <c r="Q2237" s="5">
        <f t="shared" si="141"/>
        <v>61790.01</v>
      </c>
      <c r="R2237" s="5">
        <v>1518</v>
      </c>
      <c r="S2237" s="5">
        <v>34607.47</v>
      </c>
      <c r="T2237" s="5">
        <v>34607.47</v>
      </c>
      <c r="U2237" s="5">
        <f t="shared" si="142"/>
        <v>27182.54</v>
      </c>
      <c r="V2237" s="5">
        <f t="shared" si="143"/>
        <v>27182.54</v>
      </c>
      <c r="W2237" s="5">
        <v>25664.54</v>
      </c>
      <c r="X2237" t="s">
        <v>1531</v>
      </c>
    </row>
    <row r="2238" spans="1:24" x14ac:dyDescent="0.2">
      <c r="A2238" t="s">
        <v>0</v>
      </c>
      <c r="B2238" t="s">
        <v>1</v>
      </c>
      <c r="C2238" t="s">
        <v>418</v>
      </c>
      <c r="D2238" t="s">
        <v>802</v>
      </c>
      <c r="E2238" t="s">
        <v>803</v>
      </c>
      <c r="F2238" t="s">
        <v>1516</v>
      </c>
      <c r="G2238" t="s">
        <v>1517</v>
      </c>
      <c r="H2238" t="s">
        <v>7</v>
      </c>
      <c r="I2238" t="s">
        <v>8</v>
      </c>
      <c r="J2238" t="s">
        <v>9</v>
      </c>
      <c r="K2238" t="s">
        <v>37</v>
      </c>
      <c r="L2238" t="s">
        <v>11</v>
      </c>
      <c r="M2238" s="5">
        <v>40754.339999999997</v>
      </c>
      <c r="N2238" s="5">
        <v>0</v>
      </c>
      <c r="O2238" s="5">
        <f t="shared" si="140"/>
        <v>40754.339999999997</v>
      </c>
      <c r="P2238" s="5">
        <v>0</v>
      </c>
      <c r="Q2238" s="5">
        <f t="shared" si="141"/>
        <v>40754.339999999997</v>
      </c>
      <c r="R2238" s="5">
        <v>1000.8</v>
      </c>
      <c r="S2238" s="5">
        <v>18705.77</v>
      </c>
      <c r="T2238" s="5">
        <v>18705.77</v>
      </c>
      <c r="U2238" s="5">
        <f t="shared" si="142"/>
        <v>22048.569999999996</v>
      </c>
      <c r="V2238" s="5">
        <f t="shared" si="143"/>
        <v>22048.569999999996</v>
      </c>
      <c r="W2238" s="5">
        <v>21047.77</v>
      </c>
      <c r="X2238" t="s">
        <v>1532</v>
      </c>
    </row>
    <row r="2239" spans="1:24" x14ac:dyDescent="0.2">
      <c r="A2239" t="s">
        <v>0</v>
      </c>
      <c r="B2239" t="s">
        <v>1</v>
      </c>
      <c r="C2239" t="s">
        <v>418</v>
      </c>
      <c r="D2239" t="s">
        <v>802</v>
      </c>
      <c r="E2239" t="s">
        <v>803</v>
      </c>
      <c r="F2239" t="s">
        <v>1516</v>
      </c>
      <c r="G2239" t="s">
        <v>1517</v>
      </c>
      <c r="H2239" t="s">
        <v>7</v>
      </c>
      <c r="I2239" t="s">
        <v>8</v>
      </c>
      <c r="J2239" t="s">
        <v>9</v>
      </c>
      <c r="K2239" t="s">
        <v>39</v>
      </c>
      <c r="L2239" t="s">
        <v>11</v>
      </c>
      <c r="M2239" s="5">
        <v>5748.16</v>
      </c>
      <c r="N2239" s="5">
        <v>0</v>
      </c>
      <c r="O2239" s="5">
        <f t="shared" si="140"/>
        <v>5748.16</v>
      </c>
      <c r="P2239" s="5">
        <v>0</v>
      </c>
      <c r="Q2239" s="5">
        <f t="shared" si="141"/>
        <v>5748.16</v>
      </c>
      <c r="R2239" s="5">
        <v>0</v>
      </c>
      <c r="S2239" s="5">
        <v>3490.47</v>
      </c>
      <c r="T2239" s="5">
        <v>3490.47</v>
      </c>
      <c r="U2239" s="5">
        <f t="shared" si="142"/>
        <v>2257.69</v>
      </c>
      <c r="V2239" s="5">
        <f t="shared" si="143"/>
        <v>2257.69</v>
      </c>
      <c r="W2239" s="5">
        <v>2257.69</v>
      </c>
      <c r="X2239" t="s">
        <v>1533</v>
      </c>
    </row>
    <row r="2240" spans="1:24" x14ac:dyDescent="0.2">
      <c r="A2240" t="s">
        <v>184</v>
      </c>
      <c r="B2240" t="s">
        <v>185</v>
      </c>
      <c r="C2240" t="s">
        <v>418</v>
      </c>
      <c r="D2240" t="s">
        <v>802</v>
      </c>
      <c r="E2240" t="s">
        <v>803</v>
      </c>
      <c r="F2240" t="s">
        <v>1516</v>
      </c>
      <c r="G2240" t="s">
        <v>1517</v>
      </c>
      <c r="H2240" t="s">
        <v>1534</v>
      </c>
      <c r="I2240" t="s">
        <v>1535</v>
      </c>
      <c r="J2240" t="s">
        <v>121</v>
      </c>
      <c r="K2240" t="s">
        <v>128</v>
      </c>
      <c r="L2240" t="s">
        <v>44</v>
      </c>
      <c r="M2240" s="5">
        <v>6000</v>
      </c>
      <c r="N2240" s="5">
        <v>-6000</v>
      </c>
      <c r="O2240" s="5">
        <f t="shared" si="140"/>
        <v>0</v>
      </c>
      <c r="P2240" s="5">
        <v>0</v>
      </c>
      <c r="Q2240" s="5">
        <f t="shared" si="141"/>
        <v>0</v>
      </c>
      <c r="R2240" s="5">
        <v>0</v>
      </c>
      <c r="S2240" s="5">
        <v>0</v>
      </c>
      <c r="T2240" s="5">
        <v>0</v>
      </c>
      <c r="U2240" s="5">
        <f t="shared" si="142"/>
        <v>0</v>
      </c>
      <c r="V2240" s="5">
        <f t="shared" si="143"/>
        <v>0</v>
      </c>
      <c r="W2240" s="5">
        <v>0</v>
      </c>
      <c r="X2240" t="s">
        <v>1536</v>
      </c>
    </row>
    <row r="2241" spans="1:24" x14ac:dyDescent="0.2">
      <c r="A2241" t="s">
        <v>184</v>
      </c>
      <c r="B2241" t="s">
        <v>185</v>
      </c>
      <c r="C2241" t="s">
        <v>418</v>
      </c>
      <c r="D2241" t="s">
        <v>802</v>
      </c>
      <c r="E2241" t="s">
        <v>803</v>
      </c>
      <c r="F2241" t="s">
        <v>1516</v>
      </c>
      <c r="G2241" t="s">
        <v>1517</v>
      </c>
      <c r="H2241" t="s">
        <v>1537</v>
      </c>
      <c r="I2241" t="s">
        <v>1538</v>
      </c>
      <c r="J2241" t="s">
        <v>121</v>
      </c>
      <c r="K2241" t="s">
        <v>314</v>
      </c>
      <c r="L2241" t="s">
        <v>44</v>
      </c>
      <c r="M2241" s="5">
        <v>6000</v>
      </c>
      <c r="N2241" s="5">
        <v>0</v>
      </c>
      <c r="O2241" s="5">
        <f t="shared" si="140"/>
        <v>6000</v>
      </c>
      <c r="P2241" s="5">
        <v>-4478.66</v>
      </c>
      <c r="Q2241" s="5">
        <f t="shared" si="141"/>
        <v>1521.3400000000001</v>
      </c>
      <c r="R2241" s="5">
        <v>0</v>
      </c>
      <c r="S2241" s="5">
        <v>1521.34</v>
      </c>
      <c r="T2241" s="5">
        <v>0</v>
      </c>
      <c r="U2241" s="5">
        <f t="shared" si="142"/>
        <v>4478.66</v>
      </c>
      <c r="V2241" s="5">
        <f t="shared" si="143"/>
        <v>6000</v>
      </c>
      <c r="W2241" s="5">
        <v>0</v>
      </c>
      <c r="X2241" t="s">
        <v>1539</v>
      </c>
    </row>
    <row r="2242" spans="1:24" x14ac:dyDescent="0.2">
      <c r="A2242" t="s">
        <v>184</v>
      </c>
      <c r="B2242" t="s">
        <v>185</v>
      </c>
      <c r="C2242" t="s">
        <v>418</v>
      </c>
      <c r="D2242" t="s">
        <v>802</v>
      </c>
      <c r="E2242" t="s">
        <v>803</v>
      </c>
      <c r="F2242" t="s">
        <v>1516</v>
      </c>
      <c r="G2242" t="s">
        <v>1517</v>
      </c>
      <c r="H2242" t="s">
        <v>1537</v>
      </c>
      <c r="I2242" t="s">
        <v>1538</v>
      </c>
      <c r="J2242" t="s">
        <v>121</v>
      </c>
      <c r="K2242" t="s">
        <v>351</v>
      </c>
      <c r="L2242" t="s">
        <v>44</v>
      </c>
      <c r="M2242" s="5">
        <v>83000</v>
      </c>
      <c r="N2242" s="5">
        <v>0</v>
      </c>
      <c r="O2242" s="5">
        <f t="shared" si="140"/>
        <v>83000</v>
      </c>
      <c r="P2242" s="5">
        <v>-83000</v>
      </c>
      <c r="Q2242" s="5">
        <f t="shared" si="141"/>
        <v>0</v>
      </c>
      <c r="R2242" s="5">
        <v>0</v>
      </c>
      <c r="S2242" s="5">
        <v>0</v>
      </c>
      <c r="T2242" s="5">
        <v>0</v>
      </c>
      <c r="U2242" s="5">
        <f t="shared" si="142"/>
        <v>83000</v>
      </c>
      <c r="V2242" s="5">
        <f t="shared" si="143"/>
        <v>83000</v>
      </c>
      <c r="W2242" s="5">
        <v>0</v>
      </c>
      <c r="X2242" t="s">
        <v>1540</v>
      </c>
    </row>
    <row r="2243" spans="1:24" x14ac:dyDescent="0.2">
      <c r="A2243" t="s">
        <v>184</v>
      </c>
      <c r="B2243" t="s">
        <v>185</v>
      </c>
      <c r="C2243" t="s">
        <v>418</v>
      </c>
      <c r="D2243" t="s">
        <v>802</v>
      </c>
      <c r="E2243" t="s">
        <v>803</v>
      </c>
      <c r="F2243" t="s">
        <v>1516</v>
      </c>
      <c r="G2243" t="s">
        <v>1517</v>
      </c>
      <c r="H2243" t="s">
        <v>1537</v>
      </c>
      <c r="I2243" t="s">
        <v>1538</v>
      </c>
      <c r="J2243" t="s">
        <v>121</v>
      </c>
      <c r="K2243" t="s">
        <v>128</v>
      </c>
      <c r="L2243" t="s">
        <v>44</v>
      </c>
      <c r="M2243" s="5">
        <v>4574</v>
      </c>
      <c r="N2243" s="5">
        <v>0</v>
      </c>
      <c r="O2243" s="5">
        <f t="shared" si="140"/>
        <v>4574</v>
      </c>
      <c r="P2243" s="5">
        <v>-4574</v>
      </c>
      <c r="Q2243" s="5">
        <f t="shared" si="141"/>
        <v>0</v>
      </c>
      <c r="R2243" s="5">
        <v>0</v>
      </c>
      <c r="S2243" s="5">
        <v>0</v>
      </c>
      <c r="T2243" s="5">
        <v>0</v>
      </c>
      <c r="U2243" s="5">
        <f t="shared" si="142"/>
        <v>4574</v>
      </c>
      <c r="V2243" s="5">
        <f t="shared" si="143"/>
        <v>4574</v>
      </c>
      <c r="W2243" s="5">
        <v>0</v>
      </c>
      <c r="X2243" t="s">
        <v>1541</v>
      </c>
    </row>
    <row r="2244" spans="1:24" x14ac:dyDescent="0.2">
      <c r="A2244" t="s">
        <v>184</v>
      </c>
      <c r="B2244" t="s">
        <v>185</v>
      </c>
      <c r="C2244" t="s">
        <v>418</v>
      </c>
      <c r="D2244" t="s">
        <v>802</v>
      </c>
      <c r="E2244" t="s">
        <v>803</v>
      </c>
      <c r="F2244" t="s">
        <v>1516</v>
      </c>
      <c r="G2244" t="s">
        <v>1517</v>
      </c>
      <c r="H2244" t="s">
        <v>1542</v>
      </c>
      <c r="I2244" t="s">
        <v>1543</v>
      </c>
      <c r="J2244" t="s">
        <v>121</v>
      </c>
      <c r="K2244" t="s">
        <v>314</v>
      </c>
      <c r="L2244" t="s">
        <v>44</v>
      </c>
      <c r="M2244" s="5">
        <v>1000</v>
      </c>
      <c r="N2244" s="5">
        <v>0</v>
      </c>
      <c r="O2244" s="5">
        <f t="shared" si="140"/>
        <v>1000</v>
      </c>
      <c r="P2244" s="5">
        <v>-1000</v>
      </c>
      <c r="Q2244" s="5">
        <f t="shared" si="141"/>
        <v>0</v>
      </c>
      <c r="R2244" s="5">
        <v>0</v>
      </c>
      <c r="S2244" s="5">
        <v>0</v>
      </c>
      <c r="T2244" s="5">
        <v>0</v>
      </c>
      <c r="U2244" s="5">
        <f t="shared" si="142"/>
        <v>1000</v>
      </c>
      <c r="V2244" s="5">
        <f t="shared" si="143"/>
        <v>1000</v>
      </c>
      <c r="W2244" s="5">
        <v>0</v>
      </c>
      <c r="X2244" t="s">
        <v>1544</v>
      </c>
    </row>
    <row r="2245" spans="1:24" x14ac:dyDescent="0.2">
      <c r="A2245" t="s">
        <v>184</v>
      </c>
      <c r="B2245" t="s">
        <v>185</v>
      </c>
      <c r="C2245" t="s">
        <v>418</v>
      </c>
      <c r="D2245" t="s">
        <v>802</v>
      </c>
      <c r="E2245" t="s">
        <v>803</v>
      </c>
      <c r="F2245" t="s">
        <v>1516</v>
      </c>
      <c r="G2245" t="s">
        <v>1517</v>
      </c>
      <c r="H2245" t="s">
        <v>1542</v>
      </c>
      <c r="I2245" t="s">
        <v>1543</v>
      </c>
      <c r="J2245" t="s">
        <v>121</v>
      </c>
      <c r="K2245" t="s">
        <v>351</v>
      </c>
      <c r="L2245" t="s">
        <v>44</v>
      </c>
      <c r="M2245" s="5">
        <v>44000</v>
      </c>
      <c r="N2245" s="5">
        <v>17000</v>
      </c>
      <c r="O2245" s="5">
        <f t="shared" si="140"/>
        <v>61000</v>
      </c>
      <c r="P2245" s="5">
        <v>-61000</v>
      </c>
      <c r="Q2245" s="5">
        <f t="shared" si="141"/>
        <v>0</v>
      </c>
      <c r="R2245" s="5">
        <v>0</v>
      </c>
      <c r="S2245" s="5">
        <v>0</v>
      </c>
      <c r="T2245" s="5">
        <v>0</v>
      </c>
      <c r="U2245" s="5">
        <f t="shared" si="142"/>
        <v>61000</v>
      </c>
      <c r="V2245" s="5">
        <f t="shared" si="143"/>
        <v>61000</v>
      </c>
      <c r="W2245" s="5">
        <v>0</v>
      </c>
      <c r="X2245" t="s">
        <v>1545</v>
      </c>
    </row>
    <row r="2246" spans="1:24" x14ac:dyDescent="0.2">
      <c r="A2246" t="s">
        <v>184</v>
      </c>
      <c r="B2246" t="s">
        <v>185</v>
      </c>
      <c r="C2246" t="s">
        <v>418</v>
      </c>
      <c r="D2246" t="s">
        <v>802</v>
      </c>
      <c r="E2246" t="s">
        <v>803</v>
      </c>
      <c r="F2246" t="s">
        <v>1516</v>
      </c>
      <c r="G2246" t="s">
        <v>1517</v>
      </c>
      <c r="H2246" t="s">
        <v>1534</v>
      </c>
      <c r="I2246" t="s">
        <v>1535</v>
      </c>
      <c r="J2246" t="s">
        <v>575</v>
      </c>
      <c r="K2246" t="s">
        <v>576</v>
      </c>
      <c r="L2246" t="s">
        <v>44</v>
      </c>
      <c r="M2246" s="5">
        <v>36000</v>
      </c>
      <c r="N2246" s="5">
        <v>6000</v>
      </c>
      <c r="O2246" s="5">
        <f t="shared" si="140"/>
        <v>42000</v>
      </c>
      <c r="P2246" s="5">
        <v>-42000</v>
      </c>
      <c r="Q2246" s="5">
        <f t="shared" si="141"/>
        <v>0</v>
      </c>
      <c r="R2246" s="5">
        <v>0</v>
      </c>
      <c r="S2246" s="5">
        <v>0</v>
      </c>
      <c r="T2246" s="5">
        <v>0</v>
      </c>
      <c r="U2246" s="5">
        <f t="shared" si="142"/>
        <v>42000</v>
      </c>
      <c r="V2246" s="5">
        <f t="shared" si="143"/>
        <v>42000</v>
      </c>
      <c r="W2246" s="5">
        <v>0</v>
      </c>
      <c r="X2246" t="s">
        <v>1546</v>
      </c>
    </row>
    <row r="2247" spans="1:24" x14ac:dyDescent="0.2">
      <c r="A2247" t="s">
        <v>184</v>
      </c>
      <c r="B2247" t="s">
        <v>185</v>
      </c>
      <c r="C2247" t="s">
        <v>418</v>
      </c>
      <c r="D2247" t="s">
        <v>802</v>
      </c>
      <c r="E2247" t="s">
        <v>803</v>
      </c>
      <c r="F2247" t="s">
        <v>1516</v>
      </c>
      <c r="G2247" t="s">
        <v>1517</v>
      </c>
      <c r="H2247" t="s">
        <v>1537</v>
      </c>
      <c r="I2247" t="s">
        <v>1538</v>
      </c>
      <c r="J2247" t="s">
        <v>575</v>
      </c>
      <c r="K2247" t="s">
        <v>576</v>
      </c>
      <c r="L2247" t="s">
        <v>44</v>
      </c>
      <c r="M2247" s="5">
        <v>50000</v>
      </c>
      <c r="N2247" s="5">
        <v>0</v>
      </c>
      <c r="O2247" s="5">
        <f t="shared" si="140"/>
        <v>50000</v>
      </c>
      <c r="P2247" s="5">
        <v>-50000</v>
      </c>
      <c r="Q2247" s="5">
        <f t="shared" si="141"/>
        <v>0</v>
      </c>
      <c r="R2247" s="5">
        <v>0</v>
      </c>
      <c r="S2247" s="5">
        <v>0</v>
      </c>
      <c r="T2247" s="5">
        <v>0</v>
      </c>
      <c r="U2247" s="5">
        <f t="shared" si="142"/>
        <v>50000</v>
      </c>
      <c r="V2247" s="5">
        <f t="shared" si="143"/>
        <v>50000</v>
      </c>
      <c r="W2247" s="5">
        <v>0</v>
      </c>
      <c r="X2247" t="s">
        <v>1547</v>
      </c>
    </row>
    <row r="2248" spans="1:24" x14ac:dyDescent="0.2">
      <c r="A2248" t="s">
        <v>184</v>
      </c>
      <c r="B2248" t="s">
        <v>185</v>
      </c>
      <c r="C2248" t="s">
        <v>418</v>
      </c>
      <c r="D2248" t="s">
        <v>802</v>
      </c>
      <c r="E2248" t="s">
        <v>803</v>
      </c>
      <c r="F2248" t="s">
        <v>1516</v>
      </c>
      <c r="G2248" t="s">
        <v>1517</v>
      </c>
      <c r="H2248" t="s">
        <v>1542</v>
      </c>
      <c r="I2248" t="s">
        <v>1543</v>
      </c>
      <c r="J2248" t="s">
        <v>575</v>
      </c>
      <c r="K2248" t="s">
        <v>576</v>
      </c>
      <c r="L2248" t="s">
        <v>44</v>
      </c>
      <c r="M2248" s="5">
        <v>43000</v>
      </c>
      <c r="N2248" s="5">
        <v>-17000</v>
      </c>
      <c r="O2248" s="5">
        <f t="shared" si="140"/>
        <v>26000</v>
      </c>
      <c r="P2248" s="5">
        <v>-26000</v>
      </c>
      <c r="Q2248" s="5">
        <f t="shared" si="141"/>
        <v>0</v>
      </c>
      <c r="R2248" s="5">
        <v>0</v>
      </c>
      <c r="S2248" s="5">
        <v>0</v>
      </c>
      <c r="T2248" s="5">
        <v>0</v>
      </c>
      <c r="U2248" s="5">
        <f t="shared" si="142"/>
        <v>26000</v>
      </c>
      <c r="V2248" s="5">
        <f t="shared" si="143"/>
        <v>26000</v>
      </c>
      <c r="W2248" s="5">
        <v>0</v>
      </c>
      <c r="X2248" t="s">
        <v>1548</v>
      </c>
    </row>
    <row r="2249" spans="1:24" x14ac:dyDescent="0.2">
      <c r="A2249" t="s">
        <v>0</v>
      </c>
      <c r="B2249" t="s">
        <v>1</v>
      </c>
      <c r="C2249" t="s">
        <v>695</v>
      </c>
      <c r="D2249" t="s">
        <v>727</v>
      </c>
      <c r="E2249" t="s">
        <v>728</v>
      </c>
      <c r="F2249" t="s">
        <v>1549</v>
      </c>
      <c r="G2249" t="s">
        <v>1550</v>
      </c>
      <c r="H2249" t="s">
        <v>7</v>
      </c>
      <c r="I2249" t="s">
        <v>8</v>
      </c>
      <c r="J2249" t="s">
        <v>9</v>
      </c>
      <c r="K2249" t="s">
        <v>10</v>
      </c>
      <c r="L2249" t="s">
        <v>11</v>
      </c>
      <c r="M2249" s="5">
        <v>1203444</v>
      </c>
      <c r="N2249" s="5">
        <v>-21399.33</v>
      </c>
      <c r="O2249" s="5">
        <f t="shared" si="140"/>
        <v>1182044.67</v>
      </c>
      <c r="P2249" s="5">
        <v>-169818.91</v>
      </c>
      <c r="Q2249" s="5">
        <f t="shared" si="141"/>
        <v>1012225.7599999999</v>
      </c>
      <c r="R2249" s="5">
        <v>0</v>
      </c>
      <c r="S2249" s="5">
        <v>671261.29</v>
      </c>
      <c r="T2249" s="5">
        <v>669461.29</v>
      </c>
      <c r="U2249" s="5">
        <f t="shared" si="142"/>
        <v>510783.37999999989</v>
      </c>
      <c r="V2249" s="5">
        <f t="shared" si="143"/>
        <v>512583.37999999989</v>
      </c>
      <c r="W2249" s="5">
        <v>340964.47</v>
      </c>
      <c r="X2249" t="s">
        <v>731</v>
      </c>
    </row>
    <row r="2250" spans="1:24" x14ac:dyDescent="0.2">
      <c r="A2250" t="s">
        <v>0</v>
      </c>
      <c r="B2250" t="s">
        <v>1</v>
      </c>
      <c r="C2250" t="s">
        <v>695</v>
      </c>
      <c r="D2250" t="s">
        <v>727</v>
      </c>
      <c r="E2250" t="s">
        <v>728</v>
      </c>
      <c r="F2250" t="s">
        <v>1549</v>
      </c>
      <c r="G2250" t="s">
        <v>1550</v>
      </c>
      <c r="H2250" t="s">
        <v>7</v>
      </c>
      <c r="I2250" t="s">
        <v>8</v>
      </c>
      <c r="J2250" t="s">
        <v>9</v>
      </c>
      <c r="K2250" t="s">
        <v>13</v>
      </c>
      <c r="L2250" t="s">
        <v>11</v>
      </c>
      <c r="M2250" s="5">
        <v>216840.24</v>
      </c>
      <c r="N2250" s="5">
        <v>0</v>
      </c>
      <c r="O2250" s="5">
        <f t="shared" si="140"/>
        <v>216840.24</v>
      </c>
      <c r="P2250" s="5">
        <v>-8560.6299999999992</v>
      </c>
      <c r="Q2250" s="5">
        <f t="shared" si="141"/>
        <v>208279.61</v>
      </c>
      <c r="R2250" s="5">
        <v>0</v>
      </c>
      <c r="S2250" s="5">
        <v>137676.95000000001</v>
      </c>
      <c r="T2250" s="5">
        <v>137676.95000000001</v>
      </c>
      <c r="U2250" s="5">
        <f t="shared" si="142"/>
        <v>79163.289999999979</v>
      </c>
      <c r="V2250" s="5">
        <f t="shared" si="143"/>
        <v>79163.289999999979</v>
      </c>
      <c r="W2250" s="5">
        <v>70602.66</v>
      </c>
      <c r="X2250" t="s">
        <v>732</v>
      </c>
    </row>
    <row r="2251" spans="1:24" x14ac:dyDescent="0.2">
      <c r="A2251" t="s">
        <v>0</v>
      </c>
      <c r="B2251" t="s">
        <v>1</v>
      </c>
      <c r="C2251" t="s">
        <v>695</v>
      </c>
      <c r="D2251" t="s">
        <v>727</v>
      </c>
      <c r="E2251" t="s">
        <v>728</v>
      </c>
      <c r="F2251" t="s">
        <v>1549</v>
      </c>
      <c r="G2251" t="s">
        <v>1550</v>
      </c>
      <c r="H2251" t="s">
        <v>7</v>
      </c>
      <c r="I2251" t="s">
        <v>8</v>
      </c>
      <c r="J2251" t="s">
        <v>9</v>
      </c>
      <c r="K2251" t="s">
        <v>733</v>
      </c>
      <c r="L2251" t="s">
        <v>11</v>
      </c>
      <c r="M2251" s="5">
        <v>4008084</v>
      </c>
      <c r="N2251" s="5">
        <v>-1334994.8600000001</v>
      </c>
      <c r="O2251" s="5">
        <f t="shared" si="140"/>
        <v>2673089.1399999997</v>
      </c>
      <c r="P2251" s="5">
        <v>-302326.63</v>
      </c>
      <c r="Q2251" s="5">
        <f t="shared" si="141"/>
        <v>2370762.5099999998</v>
      </c>
      <c r="R2251" s="5">
        <v>0</v>
      </c>
      <c r="S2251" s="5">
        <v>1569108.5</v>
      </c>
      <c r="T2251" s="5">
        <v>1569108.5</v>
      </c>
      <c r="U2251" s="5">
        <f t="shared" si="142"/>
        <v>1103980.6399999997</v>
      </c>
      <c r="V2251" s="5">
        <f t="shared" si="143"/>
        <v>1103980.6399999997</v>
      </c>
      <c r="W2251" s="5">
        <v>801654.01</v>
      </c>
      <c r="X2251" t="s">
        <v>734</v>
      </c>
    </row>
    <row r="2252" spans="1:24" x14ac:dyDescent="0.2">
      <c r="A2252" t="s">
        <v>0</v>
      </c>
      <c r="B2252" t="s">
        <v>1</v>
      </c>
      <c r="C2252" t="s">
        <v>695</v>
      </c>
      <c r="D2252" t="s">
        <v>727</v>
      </c>
      <c r="E2252" t="s">
        <v>728</v>
      </c>
      <c r="F2252" t="s">
        <v>1549</v>
      </c>
      <c r="G2252" t="s">
        <v>1550</v>
      </c>
      <c r="H2252" t="s">
        <v>7</v>
      </c>
      <c r="I2252" t="s">
        <v>8</v>
      </c>
      <c r="J2252" t="s">
        <v>9</v>
      </c>
      <c r="K2252" t="s">
        <v>15</v>
      </c>
      <c r="L2252" t="s">
        <v>11</v>
      </c>
      <c r="M2252" s="5">
        <v>488627.02</v>
      </c>
      <c r="N2252" s="5">
        <v>-91036.52</v>
      </c>
      <c r="O2252" s="5">
        <f t="shared" si="140"/>
        <v>397590.5</v>
      </c>
      <c r="P2252" s="5">
        <v>0</v>
      </c>
      <c r="Q2252" s="5">
        <f t="shared" si="141"/>
        <v>397590.5</v>
      </c>
      <c r="R2252" s="5">
        <v>50074.89</v>
      </c>
      <c r="S2252" s="5">
        <v>26664.17</v>
      </c>
      <c r="T2252" s="5">
        <v>26305.84</v>
      </c>
      <c r="U2252" s="5">
        <f t="shared" si="142"/>
        <v>370926.33</v>
      </c>
      <c r="V2252" s="5">
        <f t="shared" si="143"/>
        <v>371284.66</v>
      </c>
      <c r="W2252" s="5">
        <v>320851.44</v>
      </c>
      <c r="X2252" t="s">
        <v>735</v>
      </c>
    </row>
    <row r="2253" spans="1:24" x14ac:dyDescent="0.2">
      <c r="A2253" t="s">
        <v>0</v>
      </c>
      <c r="B2253" t="s">
        <v>1</v>
      </c>
      <c r="C2253" t="s">
        <v>695</v>
      </c>
      <c r="D2253" t="s">
        <v>727</v>
      </c>
      <c r="E2253" t="s">
        <v>728</v>
      </c>
      <c r="F2253" t="s">
        <v>1549</v>
      </c>
      <c r="G2253" t="s">
        <v>1550</v>
      </c>
      <c r="H2253" t="s">
        <v>7</v>
      </c>
      <c r="I2253" t="s">
        <v>8</v>
      </c>
      <c r="J2253" t="s">
        <v>9</v>
      </c>
      <c r="K2253" t="s">
        <v>15</v>
      </c>
      <c r="L2253" t="s">
        <v>44</v>
      </c>
      <c r="M2253" s="5">
        <v>0</v>
      </c>
      <c r="N2253" s="5">
        <v>7761.5</v>
      </c>
      <c r="O2253" s="5">
        <f t="shared" si="140"/>
        <v>7761.5</v>
      </c>
      <c r="P2253" s="5">
        <v>0</v>
      </c>
      <c r="Q2253" s="5">
        <f t="shared" si="141"/>
        <v>7761.5</v>
      </c>
      <c r="R2253" s="5">
        <v>7371.17</v>
      </c>
      <c r="S2253" s="5">
        <v>390.33</v>
      </c>
      <c r="T2253" s="5">
        <v>390.33</v>
      </c>
      <c r="U2253" s="5">
        <f t="shared" si="142"/>
        <v>7371.17</v>
      </c>
      <c r="V2253" s="5">
        <f t="shared" si="143"/>
        <v>7371.17</v>
      </c>
      <c r="W2253" s="5">
        <v>0</v>
      </c>
      <c r="X2253" t="s">
        <v>735</v>
      </c>
    </row>
    <row r="2254" spans="1:24" x14ac:dyDescent="0.2">
      <c r="A2254" t="s">
        <v>0</v>
      </c>
      <c r="B2254" t="s">
        <v>1</v>
      </c>
      <c r="C2254" t="s">
        <v>695</v>
      </c>
      <c r="D2254" t="s">
        <v>727</v>
      </c>
      <c r="E2254" t="s">
        <v>728</v>
      </c>
      <c r="F2254" t="s">
        <v>1549</v>
      </c>
      <c r="G2254" t="s">
        <v>1550</v>
      </c>
      <c r="H2254" t="s">
        <v>7</v>
      </c>
      <c r="I2254" t="s">
        <v>8</v>
      </c>
      <c r="J2254" t="s">
        <v>9</v>
      </c>
      <c r="K2254" t="s">
        <v>17</v>
      </c>
      <c r="L2254" t="s">
        <v>44</v>
      </c>
      <c r="M2254" s="5">
        <v>0</v>
      </c>
      <c r="N2254" s="5">
        <v>3800</v>
      </c>
      <c r="O2254" s="5">
        <f t="shared" si="140"/>
        <v>3800</v>
      </c>
      <c r="P2254" s="5">
        <v>0</v>
      </c>
      <c r="Q2254" s="5">
        <f t="shared" si="141"/>
        <v>3800</v>
      </c>
      <c r="R2254" s="5">
        <v>3475.58</v>
      </c>
      <c r="S2254" s="5">
        <v>191.09</v>
      </c>
      <c r="T2254" s="5">
        <v>191.09</v>
      </c>
      <c r="U2254" s="5">
        <f t="shared" si="142"/>
        <v>3608.91</v>
      </c>
      <c r="V2254" s="5">
        <f t="shared" si="143"/>
        <v>3608.91</v>
      </c>
      <c r="W2254" s="5">
        <v>133.33000000000001</v>
      </c>
      <c r="X2254" t="s">
        <v>736</v>
      </c>
    </row>
    <row r="2255" spans="1:24" x14ac:dyDescent="0.2">
      <c r="A2255" t="s">
        <v>0</v>
      </c>
      <c r="B2255" t="s">
        <v>1</v>
      </c>
      <c r="C2255" t="s">
        <v>695</v>
      </c>
      <c r="D2255" t="s">
        <v>727</v>
      </c>
      <c r="E2255" t="s">
        <v>728</v>
      </c>
      <c r="F2255" t="s">
        <v>1549</v>
      </c>
      <c r="G2255" t="s">
        <v>1550</v>
      </c>
      <c r="H2255" t="s">
        <v>7</v>
      </c>
      <c r="I2255" t="s">
        <v>8</v>
      </c>
      <c r="J2255" t="s">
        <v>9</v>
      </c>
      <c r="K2255" t="s">
        <v>17</v>
      </c>
      <c r="L2255" t="s">
        <v>11</v>
      </c>
      <c r="M2255" s="5">
        <v>196822.7</v>
      </c>
      <c r="N2255" s="5">
        <v>-42617.58</v>
      </c>
      <c r="O2255" s="5">
        <f t="shared" si="140"/>
        <v>154205.12</v>
      </c>
      <c r="P2255" s="5">
        <v>0</v>
      </c>
      <c r="Q2255" s="5">
        <f t="shared" si="141"/>
        <v>154205.12</v>
      </c>
      <c r="R2255" s="5">
        <v>10044.89</v>
      </c>
      <c r="S2255" s="5">
        <v>124395.27</v>
      </c>
      <c r="T2255" s="5">
        <v>124175.27</v>
      </c>
      <c r="U2255" s="5">
        <f t="shared" si="142"/>
        <v>29809.849999999991</v>
      </c>
      <c r="V2255" s="5">
        <f t="shared" si="143"/>
        <v>30029.849999999991</v>
      </c>
      <c r="W2255" s="5">
        <v>19764.96</v>
      </c>
      <c r="X2255" t="s">
        <v>736</v>
      </c>
    </row>
    <row r="2256" spans="1:24" x14ac:dyDescent="0.2">
      <c r="A2256" t="s">
        <v>0</v>
      </c>
      <c r="B2256" t="s">
        <v>1</v>
      </c>
      <c r="C2256" t="s">
        <v>695</v>
      </c>
      <c r="D2256" t="s">
        <v>727</v>
      </c>
      <c r="E2256" t="s">
        <v>728</v>
      </c>
      <c r="F2256" t="s">
        <v>1549</v>
      </c>
      <c r="G2256" t="s">
        <v>1550</v>
      </c>
      <c r="H2256" t="s">
        <v>7</v>
      </c>
      <c r="I2256" t="s">
        <v>8</v>
      </c>
      <c r="J2256" t="s">
        <v>9</v>
      </c>
      <c r="K2256" t="s">
        <v>19</v>
      </c>
      <c r="L2256" t="s">
        <v>11</v>
      </c>
      <c r="M2256" s="5">
        <v>3696</v>
      </c>
      <c r="N2256" s="5">
        <v>0</v>
      </c>
      <c r="O2256" s="5">
        <f t="shared" si="140"/>
        <v>3696</v>
      </c>
      <c r="P2256" s="5">
        <v>-2107.44</v>
      </c>
      <c r="Q2256" s="5">
        <f t="shared" si="141"/>
        <v>1588.56</v>
      </c>
      <c r="R2256" s="5">
        <v>0</v>
      </c>
      <c r="S2256" s="5">
        <v>1045.5</v>
      </c>
      <c r="T2256" s="5">
        <v>1045.5</v>
      </c>
      <c r="U2256" s="5">
        <f t="shared" si="142"/>
        <v>2650.5</v>
      </c>
      <c r="V2256" s="5">
        <f t="shared" si="143"/>
        <v>2650.5</v>
      </c>
      <c r="W2256" s="5">
        <v>543.05999999999995</v>
      </c>
      <c r="X2256" t="s">
        <v>737</v>
      </c>
    </row>
    <row r="2257" spans="1:24" x14ac:dyDescent="0.2">
      <c r="A2257" t="s">
        <v>0</v>
      </c>
      <c r="B2257" t="s">
        <v>1</v>
      </c>
      <c r="C2257" t="s">
        <v>695</v>
      </c>
      <c r="D2257" t="s">
        <v>727</v>
      </c>
      <c r="E2257" t="s">
        <v>728</v>
      </c>
      <c r="F2257" t="s">
        <v>1549</v>
      </c>
      <c r="G2257" t="s">
        <v>1550</v>
      </c>
      <c r="H2257" t="s">
        <v>7</v>
      </c>
      <c r="I2257" t="s">
        <v>8</v>
      </c>
      <c r="J2257" t="s">
        <v>9</v>
      </c>
      <c r="K2257" t="s">
        <v>21</v>
      </c>
      <c r="L2257" t="s">
        <v>11</v>
      </c>
      <c r="M2257" s="5">
        <v>29568</v>
      </c>
      <c r="N2257" s="5">
        <v>0</v>
      </c>
      <c r="O2257" s="5">
        <f t="shared" si="140"/>
        <v>29568</v>
      </c>
      <c r="P2257" s="5">
        <v>-12987.54</v>
      </c>
      <c r="Q2257" s="5">
        <f t="shared" si="141"/>
        <v>16580.46</v>
      </c>
      <c r="R2257" s="5">
        <v>0</v>
      </c>
      <c r="S2257" s="5">
        <v>10604</v>
      </c>
      <c r="T2257" s="5">
        <v>10604</v>
      </c>
      <c r="U2257" s="5">
        <f t="shared" si="142"/>
        <v>18964</v>
      </c>
      <c r="V2257" s="5">
        <f t="shared" si="143"/>
        <v>18964</v>
      </c>
      <c r="W2257" s="5">
        <v>5976.46</v>
      </c>
      <c r="X2257" t="s">
        <v>738</v>
      </c>
    </row>
    <row r="2258" spans="1:24" x14ac:dyDescent="0.2">
      <c r="A2258" t="s">
        <v>0</v>
      </c>
      <c r="B2258" t="s">
        <v>1</v>
      </c>
      <c r="C2258" t="s">
        <v>695</v>
      </c>
      <c r="D2258" t="s">
        <v>727</v>
      </c>
      <c r="E2258" t="s">
        <v>728</v>
      </c>
      <c r="F2258" t="s">
        <v>1549</v>
      </c>
      <c r="G2258" t="s">
        <v>1550</v>
      </c>
      <c r="H2258" t="s">
        <v>7</v>
      </c>
      <c r="I2258" t="s">
        <v>8</v>
      </c>
      <c r="J2258" t="s">
        <v>9</v>
      </c>
      <c r="K2258" t="s">
        <v>23</v>
      </c>
      <c r="L2258" t="s">
        <v>11</v>
      </c>
      <c r="M2258" s="5">
        <v>1084.2</v>
      </c>
      <c r="N2258" s="5">
        <v>0</v>
      </c>
      <c r="O2258" s="5">
        <f t="shared" si="140"/>
        <v>1084.2</v>
      </c>
      <c r="P2258" s="5">
        <v>-939</v>
      </c>
      <c r="Q2258" s="5">
        <f t="shared" si="141"/>
        <v>145.20000000000005</v>
      </c>
      <c r="R2258" s="5">
        <v>0</v>
      </c>
      <c r="S2258" s="5">
        <v>96</v>
      </c>
      <c r="T2258" s="5">
        <v>96</v>
      </c>
      <c r="U2258" s="5">
        <f t="shared" si="142"/>
        <v>988.2</v>
      </c>
      <c r="V2258" s="5">
        <f t="shared" si="143"/>
        <v>988.2</v>
      </c>
      <c r="W2258" s="5">
        <v>49.2</v>
      </c>
      <c r="X2258" t="s">
        <v>739</v>
      </c>
    </row>
    <row r="2259" spans="1:24" x14ac:dyDescent="0.2">
      <c r="A2259" t="s">
        <v>0</v>
      </c>
      <c r="B2259" t="s">
        <v>1</v>
      </c>
      <c r="C2259" t="s">
        <v>695</v>
      </c>
      <c r="D2259" t="s">
        <v>727</v>
      </c>
      <c r="E2259" t="s">
        <v>728</v>
      </c>
      <c r="F2259" t="s">
        <v>1549</v>
      </c>
      <c r="G2259" t="s">
        <v>1550</v>
      </c>
      <c r="H2259" t="s">
        <v>7</v>
      </c>
      <c r="I2259" t="s">
        <v>8</v>
      </c>
      <c r="J2259" t="s">
        <v>9</v>
      </c>
      <c r="K2259" t="s">
        <v>25</v>
      </c>
      <c r="L2259" t="s">
        <v>11</v>
      </c>
      <c r="M2259" s="5">
        <v>6505.21</v>
      </c>
      <c r="N2259" s="5">
        <v>0</v>
      </c>
      <c r="O2259" s="5">
        <f t="shared" si="140"/>
        <v>6505.21</v>
      </c>
      <c r="P2259" s="5">
        <v>1624.28</v>
      </c>
      <c r="Q2259" s="5">
        <f t="shared" si="141"/>
        <v>8129.49</v>
      </c>
      <c r="R2259" s="5">
        <v>0</v>
      </c>
      <c r="S2259" s="5">
        <v>5328.2</v>
      </c>
      <c r="T2259" s="5">
        <v>5328.2</v>
      </c>
      <c r="U2259" s="5">
        <f t="shared" si="142"/>
        <v>1177.0100000000002</v>
      </c>
      <c r="V2259" s="5">
        <f t="shared" si="143"/>
        <v>1177.0100000000002</v>
      </c>
      <c r="W2259" s="5">
        <v>2801.29</v>
      </c>
      <c r="X2259" t="s">
        <v>740</v>
      </c>
    </row>
    <row r="2260" spans="1:24" x14ac:dyDescent="0.2">
      <c r="A2260" t="s">
        <v>0</v>
      </c>
      <c r="B2260" t="s">
        <v>1</v>
      </c>
      <c r="C2260" t="s">
        <v>695</v>
      </c>
      <c r="D2260" t="s">
        <v>727</v>
      </c>
      <c r="E2260" t="s">
        <v>728</v>
      </c>
      <c r="F2260" t="s">
        <v>1549</v>
      </c>
      <c r="G2260" t="s">
        <v>1550</v>
      </c>
      <c r="H2260" t="s">
        <v>7</v>
      </c>
      <c r="I2260" t="s">
        <v>8</v>
      </c>
      <c r="J2260" t="s">
        <v>9</v>
      </c>
      <c r="K2260" t="s">
        <v>27</v>
      </c>
      <c r="L2260" t="s">
        <v>11</v>
      </c>
      <c r="M2260" s="5">
        <v>17426.21</v>
      </c>
      <c r="N2260" s="5">
        <v>18427.330000000002</v>
      </c>
      <c r="O2260" s="5">
        <f t="shared" si="140"/>
        <v>35853.54</v>
      </c>
      <c r="P2260" s="5">
        <v>28170.07</v>
      </c>
      <c r="Q2260" s="5">
        <f t="shared" si="141"/>
        <v>64023.61</v>
      </c>
      <c r="R2260" s="5">
        <v>0</v>
      </c>
      <c r="S2260" s="5">
        <v>35853.22</v>
      </c>
      <c r="T2260" s="5">
        <v>35853.22</v>
      </c>
      <c r="U2260" s="5">
        <f t="shared" si="142"/>
        <v>0.31999999999970896</v>
      </c>
      <c r="V2260" s="5">
        <f t="shared" si="143"/>
        <v>0.31999999999970896</v>
      </c>
      <c r="W2260" s="5">
        <v>28170.39</v>
      </c>
      <c r="X2260" t="s">
        <v>741</v>
      </c>
    </row>
    <row r="2261" spans="1:24" x14ac:dyDescent="0.2">
      <c r="A2261" t="s">
        <v>0</v>
      </c>
      <c r="B2261" t="s">
        <v>1</v>
      </c>
      <c r="C2261" t="s">
        <v>695</v>
      </c>
      <c r="D2261" t="s">
        <v>727</v>
      </c>
      <c r="E2261" t="s">
        <v>728</v>
      </c>
      <c r="F2261" t="s">
        <v>1549</v>
      </c>
      <c r="G2261" t="s">
        <v>1550</v>
      </c>
      <c r="H2261" t="s">
        <v>7</v>
      </c>
      <c r="I2261" t="s">
        <v>8</v>
      </c>
      <c r="J2261" t="s">
        <v>9</v>
      </c>
      <c r="K2261" t="s">
        <v>29</v>
      </c>
      <c r="L2261" t="s">
        <v>11</v>
      </c>
      <c r="M2261" s="5">
        <v>16304.03</v>
      </c>
      <c r="N2261" s="5">
        <v>0</v>
      </c>
      <c r="O2261" s="5">
        <f t="shared" si="140"/>
        <v>16304.03</v>
      </c>
      <c r="P2261" s="5">
        <v>-6094.19</v>
      </c>
      <c r="Q2261" s="5">
        <f t="shared" si="141"/>
        <v>10209.84</v>
      </c>
      <c r="R2261" s="5">
        <v>0</v>
      </c>
      <c r="S2261" s="5">
        <v>6406.08</v>
      </c>
      <c r="T2261" s="5">
        <v>6406.08</v>
      </c>
      <c r="U2261" s="5">
        <f t="shared" si="142"/>
        <v>9897.9500000000007</v>
      </c>
      <c r="V2261" s="5">
        <f t="shared" si="143"/>
        <v>9897.9500000000007</v>
      </c>
      <c r="W2261" s="5">
        <v>3803.76</v>
      </c>
      <c r="X2261" t="s">
        <v>742</v>
      </c>
    </row>
    <row r="2262" spans="1:24" x14ac:dyDescent="0.2">
      <c r="A2262" t="s">
        <v>0</v>
      </c>
      <c r="B2262" t="s">
        <v>1</v>
      </c>
      <c r="C2262" t="s">
        <v>695</v>
      </c>
      <c r="D2262" t="s">
        <v>727</v>
      </c>
      <c r="E2262" t="s">
        <v>728</v>
      </c>
      <c r="F2262" t="s">
        <v>1549</v>
      </c>
      <c r="G2262" t="s">
        <v>1550</v>
      </c>
      <c r="H2262" t="s">
        <v>7</v>
      </c>
      <c r="I2262" t="s">
        <v>8</v>
      </c>
      <c r="J2262" t="s">
        <v>9</v>
      </c>
      <c r="K2262" t="s">
        <v>265</v>
      </c>
      <c r="L2262" t="s">
        <v>44</v>
      </c>
      <c r="M2262" s="5">
        <v>0</v>
      </c>
      <c r="N2262" s="5">
        <v>93138</v>
      </c>
      <c r="O2262" s="5">
        <f t="shared" si="140"/>
        <v>93138</v>
      </c>
      <c r="P2262" s="5">
        <v>0</v>
      </c>
      <c r="Q2262" s="5">
        <f t="shared" si="141"/>
        <v>93138</v>
      </c>
      <c r="R2262" s="5">
        <v>88453.87</v>
      </c>
      <c r="S2262" s="5">
        <v>4684.13</v>
      </c>
      <c r="T2262" s="5">
        <v>4684.13</v>
      </c>
      <c r="U2262" s="5">
        <f t="shared" si="142"/>
        <v>88453.87</v>
      </c>
      <c r="V2262" s="5">
        <f t="shared" si="143"/>
        <v>88453.87</v>
      </c>
      <c r="W2262" s="5">
        <v>0</v>
      </c>
      <c r="X2262" t="s">
        <v>743</v>
      </c>
    </row>
    <row r="2263" spans="1:24" x14ac:dyDescent="0.2">
      <c r="A2263" t="s">
        <v>0</v>
      </c>
      <c r="B2263" t="s">
        <v>1</v>
      </c>
      <c r="C2263" t="s">
        <v>695</v>
      </c>
      <c r="D2263" t="s">
        <v>727</v>
      </c>
      <c r="E2263" t="s">
        <v>728</v>
      </c>
      <c r="F2263" t="s">
        <v>1549</v>
      </c>
      <c r="G2263" t="s">
        <v>1550</v>
      </c>
      <c r="H2263" t="s">
        <v>7</v>
      </c>
      <c r="I2263" t="s">
        <v>8</v>
      </c>
      <c r="J2263" t="s">
        <v>9</v>
      </c>
      <c r="K2263" t="s">
        <v>265</v>
      </c>
      <c r="L2263" t="s">
        <v>11</v>
      </c>
      <c r="M2263" s="5">
        <v>435156</v>
      </c>
      <c r="N2263" s="5">
        <v>234326</v>
      </c>
      <c r="O2263" s="5">
        <f t="shared" si="140"/>
        <v>669482</v>
      </c>
      <c r="P2263" s="5">
        <v>0</v>
      </c>
      <c r="Q2263" s="5">
        <f t="shared" si="141"/>
        <v>669482</v>
      </c>
      <c r="R2263" s="5">
        <v>341614.8</v>
      </c>
      <c r="S2263" s="5">
        <v>327717.2</v>
      </c>
      <c r="T2263" s="5">
        <v>327717.2</v>
      </c>
      <c r="U2263" s="5">
        <f t="shared" si="142"/>
        <v>341764.8</v>
      </c>
      <c r="V2263" s="5">
        <f t="shared" si="143"/>
        <v>341764.8</v>
      </c>
      <c r="W2263" s="5">
        <v>150</v>
      </c>
      <c r="X2263" t="s">
        <v>743</v>
      </c>
    </row>
    <row r="2264" spans="1:24" x14ac:dyDescent="0.2">
      <c r="A2264" t="s">
        <v>0</v>
      </c>
      <c r="B2264" t="s">
        <v>1</v>
      </c>
      <c r="C2264" t="s">
        <v>695</v>
      </c>
      <c r="D2264" t="s">
        <v>727</v>
      </c>
      <c r="E2264" t="s">
        <v>728</v>
      </c>
      <c r="F2264" t="s">
        <v>1549</v>
      </c>
      <c r="G2264" t="s">
        <v>1550</v>
      </c>
      <c r="H2264" t="s">
        <v>7</v>
      </c>
      <c r="I2264" t="s">
        <v>8</v>
      </c>
      <c r="J2264" t="s">
        <v>9</v>
      </c>
      <c r="K2264" t="s">
        <v>31</v>
      </c>
      <c r="L2264" t="s">
        <v>11</v>
      </c>
      <c r="M2264" s="5">
        <v>7202.16</v>
      </c>
      <c r="N2264" s="5">
        <v>0</v>
      </c>
      <c r="O2264" s="5">
        <f t="shared" si="140"/>
        <v>7202.16</v>
      </c>
      <c r="P2264" s="5">
        <v>-3601.08</v>
      </c>
      <c r="Q2264" s="5">
        <f t="shared" si="141"/>
        <v>3601.08</v>
      </c>
      <c r="R2264" s="5">
        <v>0</v>
      </c>
      <c r="S2264" s="5">
        <v>0</v>
      </c>
      <c r="T2264" s="5">
        <v>0</v>
      </c>
      <c r="U2264" s="5">
        <f t="shared" si="142"/>
        <v>7202.16</v>
      </c>
      <c r="V2264" s="5">
        <f t="shared" si="143"/>
        <v>7202.16</v>
      </c>
      <c r="W2264" s="5">
        <v>3601.08</v>
      </c>
      <c r="X2264" t="s">
        <v>744</v>
      </c>
    </row>
    <row r="2265" spans="1:24" x14ac:dyDescent="0.2">
      <c r="A2265" t="s">
        <v>0</v>
      </c>
      <c r="B2265" t="s">
        <v>1</v>
      </c>
      <c r="C2265" t="s">
        <v>695</v>
      </c>
      <c r="D2265" t="s">
        <v>727</v>
      </c>
      <c r="E2265" t="s">
        <v>728</v>
      </c>
      <c r="F2265" t="s">
        <v>1549</v>
      </c>
      <c r="G2265" t="s">
        <v>1550</v>
      </c>
      <c r="H2265" t="s">
        <v>7</v>
      </c>
      <c r="I2265" t="s">
        <v>8</v>
      </c>
      <c r="J2265" t="s">
        <v>9</v>
      </c>
      <c r="K2265" t="s">
        <v>33</v>
      </c>
      <c r="L2265" t="s">
        <v>11</v>
      </c>
      <c r="M2265" s="5">
        <v>30404.33</v>
      </c>
      <c r="N2265" s="5">
        <v>0</v>
      </c>
      <c r="O2265" s="5">
        <f t="shared" si="140"/>
        <v>30404.33</v>
      </c>
      <c r="P2265" s="5">
        <v>-14959.33</v>
      </c>
      <c r="Q2265" s="5">
        <f t="shared" si="141"/>
        <v>15445.000000000002</v>
      </c>
      <c r="R2265" s="5">
        <v>0</v>
      </c>
      <c r="S2265" s="5">
        <v>485.67</v>
      </c>
      <c r="T2265" s="5">
        <v>485.67</v>
      </c>
      <c r="U2265" s="5">
        <f t="shared" si="142"/>
        <v>29918.660000000003</v>
      </c>
      <c r="V2265" s="5">
        <f t="shared" si="143"/>
        <v>29918.660000000003</v>
      </c>
      <c r="W2265" s="5">
        <v>14959.33</v>
      </c>
      <c r="X2265" t="s">
        <v>745</v>
      </c>
    </row>
    <row r="2266" spans="1:24" x14ac:dyDescent="0.2">
      <c r="A2266" t="s">
        <v>0</v>
      </c>
      <c r="B2266" t="s">
        <v>1</v>
      </c>
      <c r="C2266" t="s">
        <v>695</v>
      </c>
      <c r="D2266" t="s">
        <v>727</v>
      </c>
      <c r="E2266" t="s">
        <v>728</v>
      </c>
      <c r="F2266" t="s">
        <v>1549</v>
      </c>
      <c r="G2266" t="s">
        <v>1550</v>
      </c>
      <c r="H2266" t="s">
        <v>7</v>
      </c>
      <c r="I2266" t="s">
        <v>8</v>
      </c>
      <c r="J2266" t="s">
        <v>9</v>
      </c>
      <c r="K2266" t="s">
        <v>35</v>
      </c>
      <c r="L2266" t="s">
        <v>11</v>
      </c>
      <c r="M2266" s="5">
        <v>680530.36</v>
      </c>
      <c r="N2266" s="5">
        <v>-128086.92</v>
      </c>
      <c r="O2266" s="5">
        <f t="shared" si="140"/>
        <v>552443.43999999994</v>
      </c>
      <c r="P2266" s="5">
        <v>-21403.040000000001</v>
      </c>
      <c r="Q2266" s="5">
        <f t="shared" si="141"/>
        <v>531040.39999999991</v>
      </c>
      <c r="R2266" s="5">
        <v>44999.77</v>
      </c>
      <c r="S2266" s="5">
        <v>318604.62</v>
      </c>
      <c r="T2266" s="5">
        <v>318376.92</v>
      </c>
      <c r="U2266" s="5">
        <f t="shared" si="142"/>
        <v>233838.81999999995</v>
      </c>
      <c r="V2266" s="5">
        <f t="shared" si="143"/>
        <v>234066.51999999996</v>
      </c>
      <c r="W2266" s="5">
        <v>167436.01</v>
      </c>
      <c r="X2266" t="s">
        <v>746</v>
      </c>
    </row>
    <row r="2267" spans="1:24" x14ac:dyDescent="0.2">
      <c r="A2267" t="s">
        <v>0</v>
      </c>
      <c r="B2267" t="s">
        <v>1</v>
      </c>
      <c r="C2267" t="s">
        <v>695</v>
      </c>
      <c r="D2267" t="s">
        <v>727</v>
      </c>
      <c r="E2267" t="s">
        <v>728</v>
      </c>
      <c r="F2267" t="s">
        <v>1549</v>
      </c>
      <c r="G2267" t="s">
        <v>1550</v>
      </c>
      <c r="H2267" t="s">
        <v>7</v>
      </c>
      <c r="I2267" t="s">
        <v>8</v>
      </c>
      <c r="J2267" t="s">
        <v>9</v>
      </c>
      <c r="K2267" t="s">
        <v>35</v>
      </c>
      <c r="L2267" t="s">
        <v>44</v>
      </c>
      <c r="M2267" s="5">
        <v>0</v>
      </c>
      <c r="N2267" s="5">
        <v>11781.91</v>
      </c>
      <c r="O2267" s="5">
        <f t="shared" si="140"/>
        <v>11781.91</v>
      </c>
      <c r="P2267" s="5">
        <v>-1082.75</v>
      </c>
      <c r="Q2267" s="5">
        <f t="shared" si="141"/>
        <v>10699.16</v>
      </c>
      <c r="R2267" s="5">
        <v>9862.7000000000007</v>
      </c>
      <c r="S2267" s="5">
        <v>522.29999999999995</v>
      </c>
      <c r="T2267" s="5">
        <v>522.29999999999995</v>
      </c>
      <c r="U2267" s="5">
        <f t="shared" si="142"/>
        <v>11259.61</v>
      </c>
      <c r="V2267" s="5">
        <f t="shared" si="143"/>
        <v>11259.61</v>
      </c>
      <c r="W2267" s="5">
        <v>314.16000000000003</v>
      </c>
      <c r="X2267" t="s">
        <v>746</v>
      </c>
    </row>
    <row r="2268" spans="1:24" x14ac:dyDescent="0.2">
      <c r="A2268" t="s">
        <v>0</v>
      </c>
      <c r="B2268" t="s">
        <v>1</v>
      </c>
      <c r="C2268" t="s">
        <v>695</v>
      </c>
      <c r="D2268" t="s">
        <v>727</v>
      </c>
      <c r="E2268" t="s">
        <v>728</v>
      </c>
      <c r="F2268" t="s">
        <v>1549</v>
      </c>
      <c r="G2268" t="s">
        <v>1550</v>
      </c>
      <c r="H2268" t="s">
        <v>7</v>
      </c>
      <c r="I2268" t="s">
        <v>8</v>
      </c>
      <c r="J2268" t="s">
        <v>9</v>
      </c>
      <c r="K2268" t="s">
        <v>37</v>
      </c>
      <c r="L2268" t="s">
        <v>44</v>
      </c>
      <c r="M2268" s="5">
        <v>0</v>
      </c>
      <c r="N2268" s="5">
        <v>7761.5</v>
      </c>
      <c r="O2268" s="5">
        <f t="shared" si="140"/>
        <v>7761.5</v>
      </c>
      <c r="P2268" s="5">
        <v>0</v>
      </c>
      <c r="Q2268" s="5">
        <f t="shared" si="141"/>
        <v>7761.5</v>
      </c>
      <c r="R2268" s="5">
        <v>7761.5</v>
      </c>
      <c r="S2268" s="5">
        <v>0</v>
      </c>
      <c r="T2268" s="5">
        <v>0</v>
      </c>
      <c r="U2268" s="5">
        <f t="shared" si="142"/>
        <v>7761.5</v>
      </c>
      <c r="V2268" s="5">
        <f t="shared" si="143"/>
        <v>7761.5</v>
      </c>
      <c r="W2268" s="5">
        <v>0</v>
      </c>
      <c r="X2268" t="s">
        <v>747</v>
      </c>
    </row>
    <row r="2269" spans="1:24" x14ac:dyDescent="0.2">
      <c r="A2269" t="s">
        <v>0</v>
      </c>
      <c r="B2269" t="s">
        <v>1</v>
      </c>
      <c r="C2269" t="s">
        <v>695</v>
      </c>
      <c r="D2269" t="s">
        <v>727</v>
      </c>
      <c r="E2269" t="s">
        <v>728</v>
      </c>
      <c r="F2269" t="s">
        <v>1549</v>
      </c>
      <c r="G2269" t="s">
        <v>1550</v>
      </c>
      <c r="H2269" t="s">
        <v>7</v>
      </c>
      <c r="I2269" t="s">
        <v>8</v>
      </c>
      <c r="J2269" t="s">
        <v>9</v>
      </c>
      <c r="K2269" t="s">
        <v>37</v>
      </c>
      <c r="L2269" t="s">
        <v>11</v>
      </c>
      <c r="M2269" s="5">
        <v>488627.02</v>
      </c>
      <c r="N2269" s="5">
        <v>-91036.52</v>
      </c>
      <c r="O2269" s="5">
        <f t="shared" si="140"/>
        <v>397590.5</v>
      </c>
      <c r="P2269" s="5">
        <v>-57299.06</v>
      </c>
      <c r="Q2269" s="5">
        <f t="shared" si="141"/>
        <v>340291.44</v>
      </c>
      <c r="R2269" s="5">
        <v>49926.34</v>
      </c>
      <c r="S2269" s="5">
        <v>191611.04</v>
      </c>
      <c r="T2269" s="5">
        <v>191611.04</v>
      </c>
      <c r="U2269" s="5">
        <f t="shared" si="142"/>
        <v>205979.46</v>
      </c>
      <c r="V2269" s="5">
        <f t="shared" si="143"/>
        <v>205979.46</v>
      </c>
      <c r="W2269" s="5">
        <v>98754.06</v>
      </c>
      <c r="X2269" t="s">
        <v>747</v>
      </c>
    </row>
    <row r="2270" spans="1:24" x14ac:dyDescent="0.2">
      <c r="A2270" t="s">
        <v>0</v>
      </c>
      <c r="B2270" t="s">
        <v>1</v>
      </c>
      <c r="C2270" t="s">
        <v>695</v>
      </c>
      <c r="D2270" t="s">
        <v>727</v>
      </c>
      <c r="E2270" t="s">
        <v>728</v>
      </c>
      <c r="F2270" t="s">
        <v>1549</v>
      </c>
      <c r="G2270" t="s">
        <v>1550</v>
      </c>
      <c r="H2270" t="s">
        <v>7</v>
      </c>
      <c r="I2270" t="s">
        <v>8</v>
      </c>
      <c r="J2270" t="s">
        <v>9</v>
      </c>
      <c r="K2270" t="s">
        <v>39</v>
      </c>
      <c r="L2270" t="s">
        <v>11</v>
      </c>
      <c r="M2270" s="5">
        <v>46814.06</v>
      </c>
      <c r="N2270" s="5">
        <v>0</v>
      </c>
      <c r="O2270" s="5">
        <f t="shared" si="140"/>
        <v>46814.06</v>
      </c>
      <c r="P2270" s="5">
        <v>0</v>
      </c>
      <c r="Q2270" s="5">
        <f t="shared" si="141"/>
        <v>46814.06</v>
      </c>
      <c r="R2270" s="5">
        <v>0</v>
      </c>
      <c r="S2270" s="5">
        <v>8342.52</v>
      </c>
      <c r="T2270" s="5">
        <v>5622.35</v>
      </c>
      <c r="U2270" s="5">
        <f t="shared" si="142"/>
        <v>38471.539999999994</v>
      </c>
      <c r="V2270" s="5">
        <f t="shared" si="143"/>
        <v>41191.71</v>
      </c>
      <c r="W2270" s="5">
        <v>38471.54</v>
      </c>
      <c r="X2270" t="s">
        <v>748</v>
      </c>
    </row>
    <row r="2271" spans="1:24" x14ac:dyDescent="0.2">
      <c r="A2271" t="s">
        <v>0</v>
      </c>
      <c r="B2271" t="s">
        <v>1</v>
      </c>
      <c r="C2271" t="s">
        <v>695</v>
      </c>
      <c r="D2271" t="s">
        <v>727</v>
      </c>
      <c r="E2271" t="s">
        <v>728</v>
      </c>
      <c r="F2271" t="s">
        <v>1549</v>
      </c>
      <c r="G2271" t="s">
        <v>1550</v>
      </c>
      <c r="H2271" t="s">
        <v>7</v>
      </c>
      <c r="I2271" t="s">
        <v>41</v>
      </c>
      <c r="J2271" t="s">
        <v>42</v>
      </c>
      <c r="K2271" t="s">
        <v>297</v>
      </c>
      <c r="L2271" t="s">
        <v>44</v>
      </c>
      <c r="M2271" s="5">
        <v>2000</v>
      </c>
      <c r="N2271" s="5">
        <v>0</v>
      </c>
      <c r="O2271" s="5">
        <f t="shared" si="140"/>
        <v>2000</v>
      </c>
      <c r="P2271" s="5">
        <v>0</v>
      </c>
      <c r="Q2271" s="5">
        <f t="shared" si="141"/>
        <v>2000</v>
      </c>
      <c r="R2271" s="5">
        <v>0</v>
      </c>
      <c r="S2271" s="5">
        <v>0</v>
      </c>
      <c r="T2271" s="5">
        <v>0</v>
      </c>
      <c r="U2271" s="5">
        <f t="shared" si="142"/>
        <v>2000</v>
      </c>
      <c r="V2271" s="5">
        <f t="shared" si="143"/>
        <v>2000</v>
      </c>
      <c r="W2271" s="5">
        <v>2000</v>
      </c>
      <c r="X2271" t="s">
        <v>1551</v>
      </c>
    </row>
    <row r="2272" spans="1:24" x14ac:dyDescent="0.2">
      <c r="A2272" t="s">
        <v>0</v>
      </c>
      <c r="B2272" t="s">
        <v>1</v>
      </c>
      <c r="C2272" t="s">
        <v>695</v>
      </c>
      <c r="D2272" t="s">
        <v>727</v>
      </c>
      <c r="E2272" t="s">
        <v>728</v>
      </c>
      <c r="F2272" t="s">
        <v>1549</v>
      </c>
      <c r="G2272" t="s">
        <v>1550</v>
      </c>
      <c r="H2272" t="s">
        <v>7</v>
      </c>
      <c r="I2272" t="s">
        <v>41</v>
      </c>
      <c r="J2272" t="s">
        <v>42</v>
      </c>
      <c r="K2272" t="s">
        <v>62</v>
      </c>
      <c r="L2272" t="s">
        <v>44</v>
      </c>
      <c r="M2272" s="5">
        <v>445300</v>
      </c>
      <c r="N2272" s="5">
        <v>-268103.18</v>
      </c>
      <c r="O2272" s="5">
        <f t="shared" si="140"/>
        <v>177196.82</v>
      </c>
      <c r="P2272" s="5">
        <v>-65000</v>
      </c>
      <c r="Q2272" s="5">
        <f t="shared" si="141"/>
        <v>112196.82</v>
      </c>
      <c r="R2272" s="5">
        <v>0</v>
      </c>
      <c r="S2272" s="5">
        <v>0</v>
      </c>
      <c r="T2272" s="5">
        <v>0</v>
      </c>
      <c r="U2272" s="5">
        <f t="shared" si="142"/>
        <v>177196.82</v>
      </c>
      <c r="V2272" s="5">
        <f t="shared" si="143"/>
        <v>177196.82</v>
      </c>
      <c r="W2272" s="5">
        <v>112196.82</v>
      </c>
      <c r="X2272" t="s">
        <v>757</v>
      </c>
    </row>
    <row r="2273" spans="1:24" x14ac:dyDescent="0.2">
      <c r="A2273" t="s">
        <v>0</v>
      </c>
      <c r="B2273" t="s">
        <v>1</v>
      </c>
      <c r="C2273" t="s">
        <v>695</v>
      </c>
      <c r="D2273" t="s">
        <v>727</v>
      </c>
      <c r="E2273" t="s">
        <v>728</v>
      </c>
      <c r="F2273" t="s">
        <v>1549</v>
      </c>
      <c r="G2273" t="s">
        <v>1550</v>
      </c>
      <c r="H2273" t="s">
        <v>7</v>
      </c>
      <c r="I2273" t="s">
        <v>41</v>
      </c>
      <c r="J2273" t="s">
        <v>42</v>
      </c>
      <c r="K2273" t="s">
        <v>299</v>
      </c>
      <c r="L2273" t="s">
        <v>44</v>
      </c>
      <c r="M2273" s="5">
        <v>4000</v>
      </c>
      <c r="N2273" s="5">
        <v>0</v>
      </c>
      <c r="O2273" s="5">
        <f t="shared" si="140"/>
        <v>4000</v>
      </c>
      <c r="P2273" s="5">
        <v>-4000</v>
      </c>
      <c r="Q2273" s="5">
        <f t="shared" si="141"/>
        <v>0</v>
      </c>
      <c r="R2273" s="5">
        <v>0</v>
      </c>
      <c r="S2273" s="5">
        <v>0</v>
      </c>
      <c r="T2273" s="5">
        <v>0</v>
      </c>
      <c r="U2273" s="5">
        <f t="shared" si="142"/>
        <v>4000</v>
      </c>
      <c r="V2273" s="5">
        <f t="shared" si="143"/>
        <v>4000</v>
      </c>
      <c r="W2273" s="5">
        <v>0</v>
      </c>
      <c r="X2273" t="s">
        <v>1552</v>
      </c>
    </row>
    <row r="2274" spans="1:24" x14ac:dyDescent="0.2">
      <c r="A2274" t="s">
        <v>0</v>
      </c>
      <c r="B2274" t="s">
        <v>1</v>
      </c>
      <c r="C2274" t="s">
        <v>695</v>
      </c>
      <c r="D2274" t="s">
        <v>727</v>
      </c>
      <c r="E2274" t="s">
        <v>728</v>
      </c>
      <c r="F2274" t="s">
        <v>1549</v>
      </c>
      <c r="G2274" t="s">
        <v>1550</v>
      </c>
      <c r="H2274" t="s">
        <v>7</v>
      </c>
      <c r="I2274" t="s">
        <v>41</v>
      </c>
      <c r="J2274" t="s">
        <v>42</v>
      </c>
      <c r="K2274" t="s">
        <v>64</v>
      </c>
      <c r="L2274" t="s">
        <v>44</v>
      </c>
      <c r="M2274" s="5">
        <v>14000</v>
      </c>
      <c r="N2274" s="5">
        <v>0</v>
      </c>
      <c r="O2274" s="5">
        <f t="shared" si="140"/>
        <v>14000</v>
      </c>
      <c r="P2274" s="5">
        <v>-14000</v>
      </c>
      <c r="Q2274" s="5">
        <f t="shared" si="141"/>
        <v>0</v>
      </c>
      <c r="R2274" s="5">
        <v>0</v>
      </c>
      <c r="S2274" s="5">
        <v>0</v>
      </c>
      <c r="T2274" s="5">
        <v>0</v>
      </c>
      <c r="U2274" s="5">
        <f t="shared" si="142"/>
        <v>14000</v>
      </c>
      <c r="V2274" s="5">
        <f t="shared" si="143"/>
        <v>14000</v>
      </c>
      <c r="W2274" s="5">
        <v>0</v>
      </c>
      <c r="X2274" t="s">
        <v>758</v>
      </c>
    </row>
    <row r="2275" spans="1:24" x14ac:dyDescent="0.2">
      <c r="A2275" t="s">
        <v>0</v>
      </c>
      <c r="B2275" t="s">
        <v>1</v>
      </c>
      <c r="C2275" t="s">
        <v>695</v>
      </c>
      <c r="D2275" t="s">
        <v>727</v>
      </c>
      <c r="E2275" t="s">
        <v>728</v>
      </c>
      <c r="F2275" t="s">
        <v>1549</v>
      </c>
      <c r="G2275" t="s">
        <v>1550</v>
      </c>
      <c r="H2275" t="s">
        <v>7</v>
      </c>
      <c r="I2275" t="s">
        <v>41</v>
      </c>
      <c r="J2275" t="s">
        <v>42</v>
      </c>
      <c r="K2275" t="s">
        <v>304</v>
      </c>
      <c r="L2275" t="s">
        <v>44</v>
      </c>
      <c r="M2275" s="5">
        <v>4500</v>
      </c>
      <c r="N2275" s="5">
        <v>0</v>
      </c>
      <c r="O2275" s="5">
        <f t="shared" si="140"/>
        <v>4500</v>
      </c>
      <c r="P2275" s="5">
        <v>-4500</v>
      </c>
      <c r="Q2275" s="5">
        <f t="shared" si="141"/>
        <v>0</v>
      </c>
      <c r="R2275" s="5">
        <v>0</v>
      </c>
      <c r="S2275" s="5">
        <v>0</v>
      </c>
      <c r="T2275" s="5">
        <v>0</v>
      </c>
      <c r="U2275" s="5">
        <f t="shared" si="142"/>
        <v>4500</v>
      </c>
      <c r="V2275" s="5">
        <f t="shared" si="143"/>
        <v>4500</v>
      </c>
      <c r="W2275" s="5">
        <v>0</v>
      </c>
      <c r="X2275" t="s">
        <v>1553</v>
      </c>
    </row>
    <row r="2276" spans="1:24" x14ac:dyDescent="0.2">
      <c r="A2276" t="s">
        <v>0</v>
      </c>
      <c r="B2276" t="s">
        <v>1</v>
      </c>
      <c r="C2276" t="s">
        <v>695</v>
      </c>
      <c r="D2276" t="s">
        <v>727</v>
      </c>
      <c r="E2276" t="s">
        <v>728</v>
      </c>
      <c r="F2276" t="s">
        <v>1549</v>
      </c>
      <c r="G2276" t="s">
        <v>1550</v>
      </c>
      <c r="H2276" t="s">
        <v>1554</v>
      </c>
      <c r="I2276" t="s">
        <v>1555</v>
      </c>
      <c r="J2276" t="s">
        <v>97</v>
      </c>
      <c r="K2276" t="s">
        <v>98</v>
      </c>
      <c r="L2276" t="s">
        <v>11</v>
      </c>
      <c r="M2276" s="5">
        <v>0</v>
      </c>
      <c r="N2276" s="5">
        <v>5790</v>
      </c>
      <c r="O2276" s="5">
        <f t="shared" si="140"/>
        <v>5790</v>
      </c>
      <c r="P2276" s="5">
        <v>0</v>
      </c>
      <c r="Q2276" s="5">
        <f t="shared" si="141"/>
        <v>5790</v>
      </c>
      <c r="R2276" s="5">
        <v>5790</v>
      </c>
      <c r="S2276" s="5">
        <v>0</v>
      </c>
      <c r="T2276" s="5">
        <v>0</v>
      </c>
      <c r="U2276" s="5">
        <f t="shared" si="142"/>
        <v>5790</v>
      </c>
      <c r="V2276" s="5">
        <f t="shared" si="143"/>
        <v>5790</v>
      </c>
      <c r="W2276" s="5">
        <v>0</v>
      </c>
      <c r="X2276" t="s">
        <v>1556</v>
      </c>
    </row>
    <row r="2277" spans="1:24" x14ac:dyDescent="0.2">
      <c r="A2277" t="s">
        <v>0</v>
      </c>
      <c r="B2277" t="s">
        <v>1</v>
      </c>
      <c r="C2277" t="s">
        <v>695</v>
      </c>
      <c r="D2277" t="s">
        <v>727</v>
      </c>
      <c r="E2277" t="s">
        <v>728</v>
      </c>
      <c r="F2277" t="s">
        <v>1549</v>
      </c>
      <c r="G2277" t="s">
        <v>1550</v>
      </c>
      <c r="H2277" t="s">
        <v>1554</v>
      </c>
      <c r="I2277" t="s">
        <v>1555</v>
      </c>
      <c r="J2277" t="s">
        <v>97</v>
      </c>
      <c r="K2277" t="s">
        <v>100</v>
      </c>
      <c r="L2277" t="s">
        <v>11</v>
      </c>
      <c r="M2277" s="5">
        <v>0</v>
      </c>
      <c r="N2277" s="5">
        <v>2400</v>
      </c>
      <c r="O2277" s="5">
        <f t="shared" si="140"/>
        <v>2400</v>
      </c>
      <c r="P2277" s="5">
        <v>0</v>
      </c>
      <c r="Q2277" s="5">
        <f t="shared" si="141"/>
        <v>2400</v>
      </c>
      <c r="R2277" s="5">
        <v>164.15</v>
      </c>
      <c r="S2277" s="5">
        <v>2235.85</v>
      </c>
      <c r="T2277" s="5">
        <v>2235.85</v>
      </c>
      <c r="U2277" s="5">
        <f t="shared" si="142"/>
        <v>164.15000000000009</v>
      </c>
      <c r="V2277" s="5">
        <f t="shared" si="143"/>
        <v>164.15000000000009</v>
      </c>
      <c r="W2277" s="5">
        <v>0</v>
      </c>
      <c r="X2277" t="s">
        <v>1557</v>
      </c>
    </row>
    <row r="2278" spans="1:24" x14ac:dyDescent="0.2">
      <c r="A2278" t="s">
        <v>0</v>
      </c>
      <c r="B2278" t="s">
        <v>1</v>
      </c>
      <c r="C2278" t="s">
        <v>695</v>
      </c>
      <c r="D2278" t="s">
        <v>727</v>
      </c>
      <c r="E2278" t="s">
        <v>728</v>
      </c>
      <c r="F2278" t="s">
        <v>1549</v>
      </c>
      <c r="G2278" t="s">
        <v>1550</v>
      </c>
      <c r="H2278" t="s">
        <v>1554</v>
      </c>
      <c r="I2278" t="s">
        <v>1555</v>
      </c>
      <c r="J2278" t="s">
        <v>97</v>
      </c>
      <c r="K2278" t="s">
        <v>104</v>
      </c>
      <c r="L2278" t="s">
        <v>11</v>
      </c>
      <c r="M2278" s="5">
        <v>0</v>
      </c>
      <c r="N2278" s="5">
        <v>69480</v>
      </c>
      <c r="O2278" s="5">
        <f t="shared" si="140"/>
        <v>69480</v>
      </c>
      <c r="P2278" s="5">
        <v>0</v>
      </c>
      <c r="Q2278" s="5">
        <f t="shared" si="141"/>
        <v>69480</v>
      </c>
      <c r="R2278" s="5">
        <v>23160</v>
      </c>
      <c r="S2278" s="5">
        <v>46320</v>
      </c>
      <c r="T2278" s="5">
        <v>46320</v>
      </c>
      <c r="U2278" s="5">
        <f t="shared" si="142"/>
        <v>23160</v>
      </c>
      <c r="V2278" s="5">
        <f t="shared" si="143"/>
        <v>23160</v>
      </c>
      <c r="W2278" s="5">
        <v>0</v>
      </c>
      <c r="X2278" t="s">
        <v>1558</v>
      </c>
    </row>
    <row r="2279" spans="1:24" x14ac:dyDescent="0.2">
      <c r="A2279" t="s">
        <v>0</v>
      </c>
      <c r="B2279" t="s">
        <v>1</v>
      </c>
      <c r="C2279" t="s">
        <v>695</v>
      </c>
      <c r="D2279" t="s">
        <v>727</v>
      </c>
      <c r="E2279" t="s">
        <v>728</v>
      </c>
      <c r="F2279" t="s">
        <v>1549</v>
      </c>
      <c r="G2279" t="s">
        <v>1550</v>
      </c>
      <c r="H2279" t="s">
        <v>1554</v>
      </c>
      <c r="I2279" t="s">
        <v>1555</v>
      </c>
      <c r="J2279" t="s">
        <v>97</v>
      </c>
      <c r="K2279" t="s">
        <v>106</v>
      </c>
      <c r="L2279" t="s">
        <v>11</v>
      </c>
      <c r="M2279" s="5">
        <v>0</v>
      </c>
      <c r="N2279" s="5">
        <v>8789.2199999999993</v>
      </c>
      <c r="O2279" s="5">
        <f t="shared" si="140"/>
        <v>8789.2199999999993</v>
      </c>
      <c r="P2279" s="5">
        <v>0</v>
      </c>
      <c r="Q2279" s="5">
        <f t="shared" si="141"/>
        <v>8789.2199999999993</v>
      </c>
      <c r="R2279" s="5">
        <v>2929.62</v>
      </c>
      <c r="S2279" s="5">
        <v>5859.6</v>
      </c>
      <c r="T2279" s="5">
        <v>5859.6</v>
      </c>
      <c r="U2279" s="5">
        <f t="shared" si="142"/>
        <v>2929.619999999999</v>
      </c>
      <c r="V2279" s="5">
        <f t="shared" si="143"/>
        <v>2929.619999999999</v>
      </c>
      <c r="W2279" s="5">
        <v>0</v>
      </c>
      <c r="X2279" t="s">
        <v>1559</v>
      </c>
    </row>
    <row r="2280" spans="1:24" x14ac:dyDescent="0.2">
      <c r="A2280" t="s">
        <v>0</v>
      </c>
      <c r="B2280" t="s">
        <v>1</v>
      </c>
      <c r="C2280" t="s">
        <v>695</v>
      </c>
      <c r="D2280" t="s">
        <v>727</v>
      </c>
      <c r="E2280" t="s">
        <v>728</v>
      </c>
      <c r="F2280" t="s">
        <v>1549</v>
      </c>
      <c r="G2280" t="s">
        <v>1550</v>
      </c>
      <c r="H2280" t="s">
        <v>1554</v>
      </c>
      <c r="I2280" t="s">
        <v>1555</v>
      </c>
      <c r="J2280" t="s">
        <v>97</v>
      </c>
      <c r="K2280" t="s">
        <v>108</v>
      </c>
      <c r="L2280" t="s">
        <v>11</v>
      </c>
      <c r="M2280" s="5">
        <v>0</v>
      </c>
      <c r="N2280" s="5">
        <v>5790</v>
      </c>
      <c r="O2280" s="5">
        <f t="shared" si="140"/>
        <v>5790</v>
      </c>
      <c r="P2280" s="5">
        <v>0</v>
      </c>
      <c r="Q2280" s="5">
        <f t="shared" si="141"/>
        <v>5790</v>
      </c>
      <c r="R2280" s="5">
        <v>4851.6899999999996</v>
      </c>
      <c r="S2280" s="5">
        <v>938.31</v>
      </c>
      <c r="T2280" s="5">
        <v>938.31</v>
      </c>
      <c r="U2280" s="5">
        <f t="shared" si="142"/>
        <v>4851.6900000000005</v>
      </c>
      <c r="V2280" s="5">
        <f t="shared" si="143"/>
        <v>4851.6900000000005</v>
      </c>
      <c r="W2280" s="5">
        <v>0</v>
      </c>
      <c r="X2280" t="s">
        <v>1560</v>
      </c>
    </row>
    <row r="2281" spans="1:24" x14ac:dyDescent="0.2">
      <c r="A2281" t="s">
        <v>0</v>
      </c>
      <c r="B2281" t="s">
        <v>1</v>
      </c>
      <c r="C2281" t="s">
        <v>695</v>
      </c>
      <c r="D2281" t="s">
        <v>727</v>
      </c>
      <c r="E2281" t="s">
        <v>728</v>
      </c>
      <c r="F2281" t="s">
        <v>1549</v>
      </c>
      <c r="G2281" t="s">
        <v>1550</v>
      </c>
      <c r="H2281" t="s">
        <v>772</v>
      </c>
      <c r="I2281" t="s">
        <v>1561</v>
      </c>
      <c r="J2281" t="s">
        <v>97</v>
      </c>
      <c r="K2281" t="s">
        <v>98</v>
      </c>
      <c r="L2281" t="s">
        <v>11</v>
      </c>
      <c r="M2281" s="5">
        <v>0</v>
      </c>
      <c r="N2281" s="5">
        <v>89486</v>
      </c>
      <c r="O2281" s="5">
        <f t="shared" si="140"/>
        <v>89486</v>
      </c>
      <c r="P2281" s="5">
        <v>0</v>
      </c>
      <c r="Q2281" s="5">
        <f t="shared" si="141"/>
        <v>89486</v>
      </c>
      <c r="R2281" s="5">
        <v>85673.52</v>
      </c>
      <c r="S2281" s="5">
        <v>3812.48</v>
      </c>
      <c r="T2281" s="5">
        <v>3812.48</v>
      </c>
      <c r="U2281" s="5">
        <f t="shared" si="142"/>
        <v>85673.52</v>
      </c>
      <c r="V2281" s="5">
        <f t="shared" si="143"/>
        <v>85673.52</v>
      </c>
      <c r="W2281" s="5">
        <v>0</v>
      </c>
      <c r="X2281" t="s">
        <v>1562</v>
      </c>
    </row>
    <row r="2282" spans="1:24" x14ac:dyDescent="0.2">
      <c r="A2282" t="s">
        <v>0</v>
      </c>
      <c r="B2282" t="s">
        <v>1</v>
      </c>
      <c r="C2282" t="s">
        <v>695</v>
      </c>
      <c r="D2282" t="s">
        <v>727</v>
      </c>
      <c r="E2282" t="s">
        <v>728</v>
      </c>
      <c r="F2282" t="s">
        <v>1549</v>
      </c>
      <c r="G2282" t="s">
        <v>1550</v>
      </c>
      <c r="H2282" t="s">
        <v>772</v>
      </c>
      <c r="I2282" t="s">
        <v>1561</v>
      </c>
      <c r="J2282" t="s">
        <v>97</v>
      </c>
      <c r="K2282" t="s">
        <v>100</v>
      </c>
      <c r="L2282" t="s">
        <v>11</v>
      </c>
      <c r="M2282" s="5">
        <v>0</v>
      </c>
      <c r="N2282" s="5">
        <v>42000</v>
      </c>
      <c r="O2282" s="5">
        <f t="shared" si="140"/>
        <v>42000</v>
      </c>
      <c r="P2282" s="5">
        <v>0</v>
      </c>
      <c r="Q2282" s="5">
        <f t="shared" si="141"/>
        <v>42000</v>
      </c>
      <c r="R2282" s="5">
        <v>3018.11</v>
      </c>
      <c r="S2282" s="5">
        <v>38981.89</v>
      </c>
      <c r="T2282" s="5">
        <v>38981.89</v>
      </c>
      <c r="U2282" s="5">
        <f t="shared" si="142"/>
        <v>3018.1100000000006</v>
      </c>
      <c r="V2282" s="5">
        <f t="shared" si="143"/>
        <v>3018.1100000000006</v>
      </c>
      <c r="W2282" s="5">
        <v>0</v>
      </c>
      <c r="X2282" t="s">
        <v>1563</v>
      </c>
    </row>
    <row r="2283" spans="1:24" x14ac:dyDescent="0.2">
      <c r="A2283" t="s">
        <v>0</v>
      </c>
      <c r="B2283" t="s">
        <v>1</v>
      </c>
      <c r="C2283" t="s">
        <v>695</v>
      </c>
      <c r="D2283" t="s">
        <v>727</v>
      </c>
      <c r="E2283" t="s">
        <v>728</v>
      </c>
      <c r="F2283" t="s">
        <v>1549</v>
      </c>
      <c r="G2283" t="s">
        <v>1550</v>
      </c>
      <c r="H2283" t="s">
        <v>772</v>
      </c>
      <c r="I2283" t="s">
        <v>1561</v>
      </c>
      <c r="J2283" t="s">
        <v>97</v>
      </c>
      <c r="K2283" t="s">
        <v>102</v>
      </c>
      <c r="L2283" t="s">
        <v>11</v>
      </c>
      <c r="M2283" s="5">
        <v>0</v>
      </c>
      <c r="N2283" s="5">
        <v>572</v>
      </c>
      <c r="O2283" s="5">
        <f t="shared" si="140"/>
        <v>572</v>
      </c>
      <c r="P2283" s="5">
        <v>449.25</v>
      </c>
      <c r="Q2283" s="5">
        <f t="shared" si="141"/>
        <v>1021.25</v>
      </c>
      <c r="R2283" s="5">
        <v>0</v>
      </c>
      <c r="S2283" s="5">
        <v>571.9</v>
      </c>
      <c r="T2283" s="5">
        <v>571.9</v>
      </c>
      <c r="U2283" s="5">
        <f t="shared" si="142"/>
        <v>0.10000000000002274</v>
      </c>
      <c r="V2283" s="5">
        <f t="shared" si="143"/>
        <v>0.10000000000002274</v>
      </c>
      <c r="W2283" s="5">
        <v>449.35</v>
      </c>
      <c r="X2283" t="s">
        <v>1564</v>
      </c>
    </row>
    <row r="2284" spans="1:24" x14ac:dyDescent="0.2">
      <c r="A2284" t="s">
        <v>0</v>
      </c>
      <c r="B2284" t="s">
        <v>1</v>
      </c>
      <c r="C2284" t="s">
        <v>695</v>
      </c>
      <c r="D2284" t="s">
        <v>727</v>
      </c>
      <c r="E2284" t="s">
        <v>728</v>
      </c>
      <c r="F2284" t="s">
        <v>1549</v>
      </c>
      <c r="G2284" t="s">
        <v>1550</v>
      </c>
      <c r="H2284" t="s">
        <v>772</v>
      </c>
      <c r="I2284" t="s">
        <v>1561</v>
      </c>
      <c r="J2284" t="s">
        <v>97</v>
      </c>
      <c r="K2284" t="s">
        <v>104</v>
      </c>
      <c r="L2284" t="s">
        <v>11</v>
      </c>
      <c r="M2284" s="5">
        <v>0</v>
      </c>
      <c r="N2284" s="5">
        <v>1073832</v>
      </c>
      <c r="O2284" s="5">
        <f t="shared" si="140"/>
        <v>1073832</v>
      </c>
      <c r="P2284" s="5">
        <v>0</v>
      </c>
      <c r="Q2284" s="5">
        <f t="shared" si="141"/>
        <v>1073832</v>
      </c>
      <c r="R2284" s="5">
        <v>372650</v>
      </c>
      <c r="S2284" s="5">
        <v>701182</v>
      </c>
      <c r="T2284" s="5">
        <v>701182</v>
      </c>
      <c r="U2284" s="5">
        <f t="shared" si="142"/>
        <v>372650</v>
      </c>
      <c r="V2284" s="5">
        <f t="shared" si="143"/>
        <v>372650</v>
      </c>
      <c r="W2284" s="5">
        <v>0</v>
      </c>
      <c r="X2284" t="s">
        <v>1565</v>
      </c>
    </row>
    <row r="2285" spans="1:24" x14ac:dyDescent="0.2">
      <c r="A2285" t="s">
        <v>0</v>
      </c>
      <c r="B2285" t="s">
        <v>1</v>
      </c>
      <c r="C2285" t="s">
        <v>695</v>
      </c>
      <c r="D2285" t="s">
        <v>727</v>
      </c>
      <c r="E2285" t="s">
        <v>728</v>
      </c>
      <c r="F2285" t="s">
        <v>1549</v>
      </c>
      <c r="G2285" t="s">
        <v>1550</v>
      </c>
      <c r="H2285" t="s">
        <v>772</v>
      </c>
      <c r="I2285" t="s">
        <v>1561</v>
      </c>
      <c r="J2285" t="s">
        <v>97</v>
      </c>
      <c r="K2285" t="s">
        <v>106</v>
      </c>
      <c r="L2285" t="s">
        <v>11</v>
      </c>
      <c r="M2285" s="5">
        <v>0</v>
      </c>
      <c r="N2285" s="5">
        <v>135839.75</v>
      </c>
      <c r="O2285" s="5">
        <f t="shared" si="140"/>
        <v>135839.75</v>
      </c>
      <c r="P2285" s="5">
        <v>0</v>
      </c>
      <c r="Q2285" s="5">
        <f t="shared" si="141"/>
        <v>135839.75</v>
      </c>
      <c r="R2285" s="5">
        <v>55578.18</v>
      </c>
      <c r="S2285" s="5">
        <v>80261.570000000007</v>
      </c>
      <c r="T2285" s="5">
        <v>80261.570000000007</v>
      </c>
      <c r="U2285" s="5">
        <f t="shared" si="142"/>
        <v>55578.179999999993</v>
      </c>
      <c r="V2285" s="5">
        <f t="shared" si="143"/>
        <v>55578.179999999993</v>
      </c>
      <c r="W2285" s="5">
        <v>0</v>
      </c>
      <c r="X2285" t="s">
        <v>1566</v>
      </c>
    </row>
    <row r="2286" spans="1:24" x14ac:dyDescent="0.2">
      <c r="A2286" t="s">
        <v>0</v>
      </c>
      <c r="B2286" t="s">
        <v>1</v>
      </c>
      <c r="C2286" t="s">
        <v>695</v>
      </c>
      <c r="D2286" t="s">
        <v>727</v>
      </c>
      <c r="E2286" t="s">
        <v>728</v>
      </c>
      <c r="F2286" t="s">
        <v>1549</v>
      </c>
      <c r="G2286" t="s">
        <v>1550</v>
      </c>
      <c r="H2286" t="s">
        <v>772</v>
      </c>
      <c r="I2286" t="s">
        <v>1561</v>
      </c>
      <c r="J2286" t="s">
        <v>97</v>
      </c>
      <c r="K2286" t="s">
        <v>108</v>
      </c>
      <c r="L2286" t="s">
        <v>11</v>
      </c>
      <c r="M2286" s="5">
        <v>0</v>
      </c>
      <c r="N2286" s="5">
        <v>89486</v>
      </c>
      <c r="O2286" s="5">
        <f t="shared" si="140"/>
        <v>89486</v>
      </c>
      <c r="P2286" s="5">
        <v>0</v>
      </c>
      <c r="Q2286" s="5">
        <f t="shared" si="141"/>
        <v>89486</v>
      </c>
      <c r="R2286" s="5">
        <v>36304.74</v>
      </c>
      <c r="S2286" s="5">
        <v>53181.26</v>
      </c>
      <c r="T2286" s="5">
        <v>53181.26</v>
      </c>
      <c r="U2286" s="5">
        <f t="shared" si="142"/>
        <v>36304.74</v>
      </c>
      <c r="V2286" s="5">
        <f t="shared" si="143"/>
        <v>36304.74</v>
      </c>
      <c r="W2286" s="5">
        <v>0</v>
      </c>
      <c r="X2286" t="s">
        <v>1567</v>
      </c>
    </row>
    <row r="2287" spans="1:24" x14ac:dyDescent="0.2">
      <c r="A2287" t="s">
        <v>0</v>
      </c>
      <c r="B2287" t="s">
        <v>1</v>
      </c>
      <c r="C2287" t="s">
        <v>695</v>
      </c>
      <c r="D2287" t="s">
        <v>727</v>
      </c>
      <c r="E2287" t="s">
        <v>728</v>
      </c>
      <c r="F2287" t="s">
        <v>1549</v>
      </c>
      <c r="G2287" t="s">
        <v>1550</v>
      </c>
      <c r="H2287" t="s">
        <v>1554</v>
      </c>
      <c r="I2287" t="s">
        <v>1555</v>
      </c>
      <c r="J2287" t="s">
        <v>121</v>
      </c>
      <c r="K2287" t="s">
        <v>137</v>
      </c>
      <c r="L2287" t="s">
        <v>44</v>
      </c>
      <c r="M2287" s="5">
        <v>2647786.7799999998</v>
      </c>
      <c r="N2287" s="5">
        <v>-2095235.6</v>
      </c>
      <c r="O2287" s="5">
        <f t="shared" si="140"/>
        <v>552551.1799999997</v>
      </c>
      <c r="P2287" s="5">
        <v>-253029.36</v>
      </c>
      <c r="Q2287" s="5">
        <f t="shared" si="141"/>
        <v>299521.81999999972</v>
      </c>
      <c r="R2287" s="5">
        <v>0</v>
      </c>
      <c r="S2287" s="5">
        <v>299521.82</v>
      </c>
      <c r="T2287" s="5">
        <v>20219.36</v>
      </c>
      <c r="U2287" s="5">
        <f t="shared" si="142"/>
        <v>253029.35999999969</v>
      </c>
      <c r="V2287" s="5">
        <f t="shared" si="143"/>
        <v>532331.81999999972</v>
      </c>
      <c r="W2287" s="5">
        <v>0</v>
      </c>
      <c r="X2287" t="s">
        <v>1568</v>
      </c>
    </row>
    <row r="2288" spans="1:24" x14ac:dyDescent="0.2">
      <c r="A2288" t="s">
        <v>0</v>
      </c>
      <c r="B2288" t="s">
        <v>1</v>
      </c>
      <c r="C2288" t="s">
        <v>695</v>
      </c>
      <c r="D2288" t="s">
        <v>727</v>
      </c>
      <c r="E2288" t="s">
        <v>728</v>
      </c>
      <c r="F2288" t="s">
        <v>1549</v>
      </c>
      <c r="G2288" t="s">
        <v>1550</v>
      </c>
      <c r="H2288" t="s">
        <v>1554</v>
      </c>
      <c r="I2288" t="s">
        <v>1555</v>
      </c>
      <c r="J2288" t="s">
        <v>121</v>
      </c>
      <c r="K2288" t="s">
        <v>128</v>
      </c>
      <c r="L2288" t="s">
        <v>44</v>
      </c>
      <c r="M2288" s="5">
        <v>92213.22</v>
      </c>
      <c r="N2288" s="5">
        <v>0</v>
      </c>
      <c r="O2288" s="5">
        <f t="shared" si="140"/>
        <v>92213.22</v>
      </c>
      <c r="P2288" s="5">
        <v>-92213.22</v>
      </c>
      <c r="Q2288" s="5">
        <f t="shared" si="141"/>
        <v>0</v>
      </c>
      <c r="R2288" s="5">
        <v>0</v>
      </c>
      <c r="S2288" s="5">
        <v>0</v>
      </c>
      <c r="T2288" s="5">
        <v>0</v>
      </c>
      <c r="U2288" s="5">
        <f t="shared" si="142"/>
        <v>92213.22</v>
      </c>
      <c r="V2288" s="5">
        <f t="shared" si="143"/>
        <v>92213.22</v>
      </c>
      <c r="W2288" s="5">
        <v>0</v>
      </c>
      <c r="X2288" t="s">
        <v>1569</v>
      </c>
    </row>
    <row r="2289" spans="1:24" x14ac:dyDescent="0.2">
      <c r="A2289" t="s">
        <v>0</v>
      </c>
      <c r="B2289" t="s">
        <v>1</v>
      </c>
      <c r="C2289" t="s">
        <v>695</v>
      </c>
      <c r="D2289" t="s">
        <v>727</v>
      </c>
      <c r="E2289" t="s">
        <v>728</v>
      </c>
      <c r="F2289" t="s">
        <v>1549</v>
      </c>
      <c r="G2289" t="s">
        <v>1550</v>
      </c>
      <c r="H2289" t="s">
        <v>1554</v>
      </c>
      <c r="I2289" t="s">
        <v>1570</v>
      </c>
      <c r="J2289" t="s">
        <v>121</v>
      </c>
      <c r="K2289" t="s">
        <v>363</v>
      </c>
      <c r="L2289" t="s">
        <v>44</v>
      </c>
      <c r="M2289" s="5">
        <v>627328</v>
      </c>
      <c r="N2289" s="5">
        <v>-239086.56</v>
      </c>
      <c r="O2289" s="5">
        <f t="shared" si="140"/>
        <v>388241.44</v>
      </c>
      <c r="P2289" s="5">
        <v>-388241.44</v>
      </c>
      <c r="Q2289" s="5">
        <f t="shared" si="141"/>
        <v>0</v>
      </c>
      <c r="R2289" s="5">
        <v>0</v>
      </c>
      <c r="S2289" s="5">
        <v>0</v>
      </c>
      <c r="T2289" s="5">
        <v>0</v>
      </c>
      <c r="U2289" s="5">
        <f t="shared" si="142"/>
        <v>388241.44</v>
      </c>
      <c r="V2289" s="5">
        <f t="shared" si="143"/>
        <v>388241.44</v>
      </c>
      <c r="W2289" s="5">
        <v>0</v>
      </c>
      <c r="X2289" t="s">
        <v>1571</v>
      </c>
    </row>
    <row r="2290" spans="1:24" x14ac:dyDescent="0.2">
      <c r="A2290" t="s">
        <v>0</v>
      </c>
      <c r="B2290" t="s">
        <v>1</v>
      </c>
      <c r="C2290" t="s">
        <v>695</v>
      </c>
      <c r="D2290" t="s">
        <v>727</v>
      </c>
      <c r="E2290" t="s">
        <v>728</v>
      </c>
      <c r="F2290" t="s">
        <v>1549</v>
      </c>
      <c r="G2290" t="s">
        <v>1550</v>
      </c>
      <c r="H2290" t="s">
        <v>1554</v>
      </c>
      <c r="I2290" t="s">
        <v>1570</v>
      </c>
      <c r="J2290" t="s">
        <v>121</v>
      </c>
      <c r="K2290" t="s">
        <v>128</v>
      </c>
      <c r="L2290" t="s">
        <v>44</v>
      </c>
      <c r="M2290" s="5">
        <v>230000</v>
      </c>
      <c r="N2290" s="5">
        <v>0</v>
      </c>
      <c r="O2290" s="5">
        <f t="shared" si="140"/>
        <v>230000</v>
      </c>
      <c r="P2290" s="5">
        <v>0</v>
      </c>
      <c r="Q2290" s="5">
        <f t="shared" si="141"/>
        <v>230000</v>
      </c>
      <c r="R2290" s="5">
        <v>89328</v>
      </c>
      <c r="S2290" s="5">
        <v>140672</v>
      </c>
      <c r="T2290" s="5">
        <v>44352</v>
      </c>
      <c r="U2290" s="5">
        <f t="shared" si="142"/>
        <v>89328</v>
      </c>
      <c r="V2290" s="5">
        <f t="shared" si="143"/>
        <v>185648</v>
      </c>
      <c r="W2290" s="5">
        <v>0</v>
      </c>
      <c r="X2290" t="s">
        <v>1569</v>
      </c>
    </row>
    <row r="2291" spans="1:24" x14ac:dyDescent="0.2">
      <c r="A2291" t="s">
        <v>0</v>
      </c>
      <c r="B2291" t="s">
        <v>1</v>
      </c>
      <c r="C2291" t="s">
        <v>695</v>
      </c>
      <c r="D2291" t="s">
        <v>727</v>
      </c>
      <c r="E2291" t="s">
        <v>728</v>
      </c>
      <c r="F2291" t="s">
        <v>1549</v>
      </c>
      <c r="G2291" t="s">
        <v>1550</v>
      </c>
      <c r="H2291" t="s">
        <v>1554</v>
      </c>
      <c r="I2291" t="s">
        <v>1570</v>
      </c>
      <c r="J2291" t="s">
        <v>121</v>
      </c>
      <c r="K2291" t="s">
        <v>473</v>
      </c>
      <c r="L2291" t="s">
        <v>44</v>
      </c>
      <c r="M2291" s="5">
        <v>2000</v>
      </c>
      <c r="N2291" s="5">
        <v>-2000</v>
      </c>
      <c r="O2291" s="5">
        <f t="shared" si="140"/>
        <v>0</v>
      </c>
      <c r="P2291" s="5">
        <v>0</v>
      </c>
      <c r="Q2291" s="5">
        <f t="shared" si="141"/>
        <v>0</v>
      </c>
      <c r="R2291" s="5">
        <v>0</v>
      </c>
      <c r="S2291" s="5">
        <v>0</v>
      </c>
      <c r="T2291" s="5">
        <v>0</v>
      </c>
      <c r="U2291" s="5">
        <f t="shared" si="142"/>
        <v>0</v>
      </c>
      <c r="V2291" s="5">
        <f t="shared" si="143"/>
        <v>0</v>
      </c>
      <c r="W2291" s="5">
        <v>0</v>
      </c>
      <c r="X2291" t="s">
        <v>1572</v>
      </c>
    </row>
    <row r="2292" spans="1:24" x14ac:dyDescent="0.2">
      <c r="A2292" t="s">
        <v>0</v>
      </c>
      <c r="B2292" t="s">
        <v>1</v>
      </c>
      <c r="C2292" t="s">
        <v>695</v>
      </c>
      <c r="D2292" t="s">
        <v>727</v>
      </c>
      <c r="E2292" t="s">
        <v>728</v>
      </c>
      <c r="F2292" t="s">
        <v>1549</v>
      </c>
      <c r="G2292" t="s">
        <v>1550</v>
      </c>
      <c r="H2292" t="s">
        <v>772</v>
      </c>
      <c r="I2292" t="s">
        <v>1573</v>
      </c>
      <c r="J2292" t="s">
        <v>121</v>
      </c>
      <c r="K2292" t="s">
        <v>130</v>
      </c>
      <c r="L2292" t="s">
        <v>44</v>
      </c>
      <c r="M2292" s="5">
        <v>25000</v>
      </c>
      <c r="N2292" s="5">
        <v>0</v>
      </c>
      <c r="O2292" s="5">
        <f t="shared" si="140"/>
        <v>25000</v>
      </c>
      <c r="P2292" s="5">
        <v>-25000</v>
      </c>
      <c r="Q2292" s="5">
        <f t="shared" si="141"/>
        <v>0</v>
      </c>
      <c r="R2292" s="5">
        <v>0</v>
      </c>
      <c r="S2292" s="5">
        <v>0</v>
      </c>
      <c r="T2292" s="5">
        <v>0</v>
      </c>
      <c r="U2292" s="5">
        <f t="shared" si="142"/>
        <v>25000</v>
      </c>
      <c r="V2292" s="5">
        <f t="shared" si="143"/>
        <v>25000</v>
      </c>
      <c r="W2292" s="5">
        <v>0</v>
      </c>
      <c r="X2292" t="s">
        <v>1574</v>
      </c>
    </row>
    <row r="2293" spans="1:24" x14ac:dyDescent="0.2">
      <c r="A2293" t="s">
        <v>0</v>
      </c>
      <c r="B2293" t="s">
        <v>1</v>
      </c>
      <c r="C2293" t="s">
        <v>695</v>
      </c>
      <c r="D2293" t="s">
        <v>727</v>
      </c>
      <c r="E2293" t="s">
        <v>728</v>
      </c>
      <c r="F2293" t="s">
        <v>1549</v>
      </c>
      <c r="G2293" t="s">
        <v>1550</v>
      </c>
      <c r="H2293" t="s">
        <v>772</v>
      </c>
      <c r="I2293" t="s">
        <v>1573</v>
      </c>
      <c r="J2293" t="s">
        <v>121</v>
      </c>
      <c r="K2293" t="s">
        <v>155</v>
      </c>
      <c r="L2293" t="s">
        <v>44</v>
      </c>
      <c r="M2293" s="5">
        <v>30000</v>
      </c>
      <c r="N2293" s="5">
        <v>0</v>
      </c>
      <c r="O2293" s="5">
        <f t="shared" si="140"/>
        <v>30000</v>
      </c>
      <c r="P2293" s="5">
        <v>-30000</v>
      </c>
      <c r="Q2293" s="5">
        <f t="shared" si="141"/>
        <v>0</v>
      </c>
      <c r="R2293" s="5">
        <v>0</v>
      </c>
      <c r="S2293" s="5">
        <v>0</v>
      </c>
      <c r="T2293" s="5">
        <v>0</v>
      </c>
      <c r="U2293" s="5">
        <f t="shared" si="142"/>
        <v>30000</v>
      </c>
      <c r="V2293" s="5">
        <f t="shared" si="143"/>
        <v>30000</v>
      </c>
      <c r="W2293" s="5">
        <v>0</v>
      </c>
      <c r="X2293" t="s">
        <v>1575</v>
      </c>
    </row>
    <row r="2294" spans="1:24" x14ac:dyDescent="0.2">
      <c r="A2294" t="s">
        <v>0</v>
      </c>
      <c r="B2294" t="s">
        <v>1</v>
      </c>
      <c r="C2294" t="s">
        <v>695</v>
      </c>
      <c r="D2294" t="s">
        <v>727</v>
      </c>
      <c r="E2294" t="s">
        <v>728</v>
      </c>
      <c r="F2294" t="s">
        <v>1549</v>
      </c>
      <c r="G2294" t="s">
        <v>1550</v>
      </c>
      <c r="H2294" t="s">
        <v>772</v>
      </c>
      <c r="I2294" t="s">
        <v>1561</v>
      </c>
      <c r="J2294" t="s">
        <v>121</v>
      </c>
      <c r="K2294" t="s">
        <v>149</v>
      </c>
      <c r="L2294" t="s">
        <v>44</v>
      </c>
      <c r="M2294" s="5">
        <v>5000</v>
      </c>
      <c r="N2294" s="5">
        <v>0</v>
      </c>
      <c r="O2294" s="5">
        <f t="shared" si="140"/>
        <v>5000</v>
      </c>
      <c r="P2294" s="5">
        <v>-5000</v>
      </c>
      <c r="Q2294" s="5">
        <f t="shared" si="141"/>
        <v>0</v>
      </c>
      <c r="R2294" s="5">
        <v>0</v>
      </c>
      <c r="S2294" s="5">
        <v>0</v>
      </c>
      <c r="T2294" s="5">
        <v>0</v>
      </c>
      <c r="U2294" s="5">
        <f t="shared" si="142"/>
        <v>5000</v>
      </c>
      <c r="V2294" s="5">
        <f t="shared" si="143"/>
        <v>5000</v>
      </c>
      <c r="W2294" s="5">
        <v>0</v>
      </c>
      <c r="X2294" t="s">
        <v>775</v>
      </c>
    </row>
    <row r="2295" spans="1:24" x14ac:dyDescent="0.2">
      <c r="A2295" t="s">
        <v>0</v>
      </c>
      <c r="B2295" t="s">
        <v>1</v>
      </c>
      <c r="C2295" t="s">
        <v>695</v>
      </c>
      <c r="D2295" t="s">
        <v>727</v>
      </c>
      <c r="E2295" t="s">
        <v>728</v>
      </c>
      <c r="F2295" t="s">
        <v>1549</v>
      </c>
      <c r="G2295" t="s">
        <v>1550</v>
      </c>
      <c r="H2295" t="s">
        <v>772</v>
      </c>
      <c r="I2295" t="s">
        <v>1561</v>
      </c>
      <c r="J2295" t="s">
        <v>121</v>
      </c>
      <c r="K2295" t="s">
        <v>137</v>
      </c>
      <c r="L2295" t="s">
        <v>44</v>
      </c>
      <c r="M2295" s="5">
        <v>16000</v>
      </c>
      <c r="N2295" s="5">
        <v>0</v>
      </c>
      <c r="O2295" s="5">
        <f t="shared" si="140"/>
        <v>16000</v>
      </c>
      <c r="P2295" s="5">
        <v>-16000</v>
      </c>
      <c r="Q2295" s="5">
        <f t="shared" si="141"/>
        <v>0</v>
      </c>
      <c r="R2295" s="5">
        <v>0</v>
      </c>
      <c r="S2295" s="5">
        <v>0</v>
      </c>
      <c r="T2295" s="5">
        <v>0</v>
      </c>
      <c r="U2295" s="5">
        <f t="shared" si="142"/>
        <v>16000</v>
      </c>
      <c r="V2295" s="5">
        <f t="shared" si="143"/>
        <v>16000</v>
      </c>
      <c r="W2295" s="5">
        <v>0</v>
      </c>
      <c r="X2295" t="s">
        <v>1576</v>
      </c>
    </row>
    <row r="2296" spans="1:24" x14ac:dyDescent="0.2">
      <c r="A2296" t="s">
        <v>0</v>
      </c>
      <c r="B2296" t="s">
        <v>1</v>
      </c>
      <c r="C2296" t="s">
        <v>695</v>
      </c>
      <c r="D2296" t="s">
        <v>727</v>
      </c>
      <c r="E2296" t="s">
        <v>728</v>
      </c>
      <c r="F2296" t="s">
        <v>1549</v>
      </c>
      <c r="G2296" t="s">
        <v>1550</v>
      </c>
      <c r="H2296" t="s">
        <v>772</v>
      </c>
      <c r="I2296" t="s">
        <v>1561</v>
      </c>
      <c r="J2296" t="s">
        <v>121</v>
      </c>
      <c r="K2296" t="s">
        <v>465</v>
      </c>
      <c r="L2296" t="s">
        <v>44</v>
      </c>
      <c r="M2296" s="5">
        <v>10000</v>
      </c>
      <c r="N2296" s="5">
        <v>0</v>
      </c>
      <c r="O2296" s="5">
        <f t="shared" si="140"/>
        <v>10000</v>
      </c>
      <c r="P2296" s="5">
        <v>-10000</v>
      </c>
      <c r="Q2296" s="5">
        <f t="shared" si="141"/>
        <v>0</v>
      </c>
      <c r="R2296" s="5">
        <v>0</v>
      </c>
      <c r="S2296" s="5">
        <v>0</v>
      </c>
      <c r="T2296" s="5">
        <v>0</v>
      </c>
      <c r="U2296" s="5">
        <f t="shared" si="142"/>
        <v>10000</v>
      </c>
      <c r="V2296" s="5">
        <f t="shared" si="143"/>
        <v>10000</v>
      </c>
      <c r="W2296" s="5">
        <v>0</v>
      </c>
      <c r="X2296" t="s">
        <v>1577</v>
      </c>
    </row>
    <row r="2297" spans="1:24" x14ac:dyDescent="0.2">
      <c r="A2297" t="s">
        <v>0</v>
      </c>
      <c r="B2297" t="s">
        <v>1</v>
      </c>
      <c r="C2297" t="s">
        <v>695</v>
      </c>
      <c r="D2297" t="s">
        <v>727</v>
      </c>
      <c r="E2297" t="s">
        <v>728</v>
      </c>
      <c r="F2297" t="s">
        <v>1549</v>
      </c>
      <c r="G2297" t="s">
        <v>1550</v>
      </c>
      <c r="H2297" t="s">
        <v>772</v>
      </c>
      <c r="I2297" t="s">
        <v>1561</v>
      </c>
      <c r="J2297" t="s">
        <v>121</v>
      </c>
      <c r="K2297" t="s">
        <v>128</v>
      </c>
      <c r="L2297" t="s">
        <v>44</v>
      </c>
      <c r="M2297" s="5">
        <v>1430013.75</v>
      </c>
      <c r="N2297" s="5">
        <v>-400000</v>
      </c>
      <c r="O2297" s="5">
        <f t="shared" si="140"/>
        <v>1030013.75</v>
      </c>
      <c r="P2297" s="5">
        <v>-880013.75</v>
      </c>
      <c r="Q2297" s="5">
        <f t="shared" si="141"/>
        <v>150000</v>
      </c>
      <c r="R2297" s="5">
        <v>0</v>
      </c>
      <c r="S2297" s="5">
        <v>0</v>
      </c>
      <c r="T2297" s="5">
        <v>0</v>
      </c>
      <c r="U2297" s="5">
        <f t="shared" si="142"/>
        <v>1030013.75</v>
      </c>
      <c r="V2297" s="5">
        <f t="shared" si="143"/>
        <v>1030013.75</v>
      </c>
      <c r="W2297" s="5">
        <v>150000</v>
      </c>
      <c r="X2297" t="s">
        <v>787</v>
      </c>
    </row>
    <row r="2298" spans="1:24" x14ac:dyDescent="0.2">
      <c r="A2298" t="s">
        <v>0</v>
      </c>
      <c r="B2298" t="s">
        <v>1</v>
      </c>
      <c r="C2298" t="s">
        <v>695</v>
      </c>
      <c r="D2298" t="s">
        <v>727</v>
      </c>
      <c r="E2298" t="s">
        <v>728</v>
      </c>
      <c r="F2298" t="s">
        <v>1549</v>
      </c>
      <c r="G2298" t="s">
        <v>1550</v>
      </c>
      <c r="H2298" t="s">
        <v>772</v>
      </c>
      <c r="I2298" t="s">
        <v>1561</v>
      </c>
      <c r="J2298" t="s">
        <v>121</v>
      </c>
      <c r="K2298" t="s">
        <v>285</v>
      </c>
      <c r="L2298" t="s">
        <v>44</v>
      </c>
      <c r="M2298" s="5">
        <v>21000</v>
      </c>
      <c r="N2298" s="5">
        <v>0</v>
      </c>
      <c r="O2298" s="5">
        <f t="shared" si="140"/>
        <v>21000</v>
      </c>
      <c r="P2298" s="5">
        <v>-21000</v>
      </c>
      <c r="Q2298" s="5">
        <f t="shared" si="141"/>
        <v>0</v>
      </c>
      <c r="R2298" s="5">
        <v>0</v>
      </c>
      <c r="S2298" s="5">
        <v>0</v>
      </c>
      <c r="T2298" s="5">
        <v>0</v>
      </c>
      <c r="U2298" s="5">
        <f t="shared" si="142"/>
        <v>21000</v>
      </c>
      <c r="V2298" s="5">
        <f t="shared" si="143"/>
        <v>21000</v>
      </c>
      <c r="W2298" s="5">
        <v>0</v>
      </c>
      <c r="X2298" t="s">
        <v>780</v>
      </c>
    </row>
    <row r="2299" spans="1:24" x14ac:dyDescent="0.2">
      <c r="A2299" t="s">
        <v>0</v>
      </c>
      <c r="B2299" t="s">
        <v>1</v>
      </c>
      <c r="C2299" t="s">
        <v>695</v>
      </c>
      <c r="D2299" t="s">
        <v>727</v>
      </c>
      <c r="E2299" t="s">
        <v>728</v>
      </c>
      <c r="F2299" t="s">
        <v>1549</v>
      </c>
      <c r="G2299" t="s">
        <v>1550</v>
      </c>
      <c r="H2299" t="s">
        <v>772</v>
      </c>
      <c r="I2299" t="s">
        <v>1561</v>
      </c>
      <c r="J2299" t="s">
        <v>121</v>
      </c>
      <c r="K2299" t="s">
        <v>288</v>
      </c>
      <c r="L2299" t="s">
        <v>44</v>
      </c>
      <c r="M2299" s="5">
        <v>176986.25</v>
      </c>
      <c r="N2299" s="5">
        <v>0</v>
      </c>
      <c r="O2299" s="5">
        <f t="shared" ref="O2299:O2362" si="144">+M2299+N2299</f>
        <v>176986.25</v>
      </c>
      <c r="P2299" s="5">
        <v>-176986.25</v>
      </c>
      <c r="Q2299" s="5">
        <f t="shared" ref="Q2299:Q2362" si="145">+O2299+P2299</f>
        <v>0</v>
      </c>
      <c r="R2299" s="5">
        <v>0</v>
      </c>
      <c r="S2299" s="5">
        <v>0</v>
      </c>
      <c r="T2299" s="5">
        <v>0</v>
      </c>
      <c r="U2299" s="5">
        <f t="shared" ref="U2299:U2362" si="146">+O2299-S2299</f>
        <v>176986.25</v>
      </c>
      <c r="V2299" s="5">
        <f t="shared" ref="V2299:V2362" si="147">+O2299-T2299</f>
        <v>176986.25</v>
      </c>
      <c r="W2299" s="5">
        <v>0</v>
      </c>
      <c r="X2299" t="s">
        <v>1578</v>
      </c>
    </row>
    <row r="2300" spans="1:24" x14ac:dyDescent="0.2">
      <c r="A2300" t="s">
        <v>0</v>
      </c>
      <c r="B2300" t="s">
        <v>1</v>
      </c>
      <c r="C2300" t="s">
        <v>695</v>
      </c>
      <c r="D2300" t="s">
        <v>727</v>
      </c>
      <c r="E2300" t="s">
        <v>728</v>
      </c>
      <c r="F2300" t="s">
        <v>1549</v>
      </c>
      <c r="G2300" t="s">
        <v>1550</v>
      </c>
      <c r="H2300" t="s">
        <v>772</v>
      </c>
      <c r="I2300" t="s">
        <v>1561</v>
      </c>
      <c r="J2300" t="s">
        <v>121</v>
      </c>
      <c r="K2300" t="s">
        <v>178</v>
      </c>
      <c r="L2300" t="s">
        <v>44</v>
      </c>
      <c r="M2300" s="5">
        <v>16500</v>
      </c>
      <c r="N2300" s="5">
        <v>0</v>
      </c>
      <c r="O2300" s="5">
        <f t="shared" si="144"/>
        <v>16500</v>
      </c>
      <c r="P2300" s="5">
        <v>-16500</v>
      </c>
      <c r="Q2300" s="5">
        <f t="shared" si="145"/>
        <v>0</v>
      </c>
      <c r="R2300" s="5">
        <v>0</v>
      </c>
      <c r="S2300" s="5">
        <v>0</v>
      </c>
      <c r="T2300" s="5">
        <v>0</v>
      </c>
      <c r="U2300" s="5">
        <f t="shared" si="146"/>
        <v>16500</v>
      </c>
      <c r="V2300" s="5">
        <f t="shared" si="147"/>
        <v>16500</v>
      </c>
      <c r="W2300" s="5">
        <v>0</v>
      </c>
      <c r="X2300" t="s">
        <v>1579</v>
      </c>
    </row>
    <row r="2301" spans="1:24" x14ac:dyDescent="0.2">
      <c r="A2301" t="s">
        <v>0</v>
      </c>
      <c r="B2301" t="s">
        <v>1</v>
      </c>
      <c r="C2301" t="s">
        <v>695</v>
      </c>
      <c r="D2301" t="s">
        <v>727</v>
      </c>
      <c r="E2301" t="s">
        <v>728</v>
      </c>
      <c r="F2301" t="s">
        <v>1549</v>
      </c>
      <c r="G2301" t="s">
        <v>1550</v>
      </c>
      <c r="H2301" t="s">
        <v>772</v>
      </c>
      <c r="I2301" t="s">
        <v>1561</v>
      </c>
      <c r="J2301" t="s">
        <v>121</v>
      </c>
      <c r="K2301" t="s">
        <v>130</v>
      </c>
      <c r="L2301" t="s">
        <v>44</v>
      </c>
      <c r="M2301" s="5">
        <v>14000</v>
      </c>
      <c r="N2301" s="5">
        <v>0</v>
      </c>
      <c r="O2301" s="5">
        <f t="shared" si="144"/>
        <v>14000</v>
      </c>
      <c r="P2301" s="5">
        <v>-14000</v>
      </c>
      <c r="Q2301" s="5">
        <f t="shared" si="145"/>
        <v>0</v>
      </c>
      <c r="R2301" s="5">
        <v>0</v>
      </c>
      <c r="S2301" s="5">
        <v>0</v>
      </c>
      <c r="T2301" s="5">
        <v>0</v>
      </c>
      <c r="U2301" s="5">
        <f t="shared" si="146"/>
        <v>14000</v>
      </c>
      <c r="V2301" s="5">
        <f t="shared" si="147"/>
        <v>14000</v>
      </c>
      <c r="W2301" s="5">
        <v>0</v>
      </c>
      <c r="X2301" t="s">
        <v>1574</v>
      </c>
    </row>
    <row r="2302" spans="1:24" x14ac:dyDescent="0.2">
      <c r="A2302" t="s">
        <v>0</v>
      </c>
      <c r="B2302" t="s">
        <v>1</v>
      </c>
      <c r="C2302" t="s">
        <v>695</v>
      </c>
      <c r="D2302" t="s">
        <v>727</v>
      </c>
      <c r="E2302" t="s">
        <v>728</v>
      </c>
      <c r="F2302" t="s">
        <v>1549</v>
      </c>
      <c r="G2302" t="s">
        <v>1550</v>
      </c>
      <c r="H2302" t="s">
        <v>772</v>
      </c>
      <c r="I2302" t="s">
        <v>1561</v>
      </c>
      <c r="J2302" t="s">
        <v>121</v>
      </c>
      <c r="K2302" t="s">
        <v>318</v>
      </c>
      <c r="L2302" t="s">
        <v>44</v>
      </c>
      <c r="M2302" s="5">
        <v>18500</v>
      </c>
      <c r="N2302" s="5">
        <v>0</v>
      </c>
      <c r="O2302" s="5">
        <f t="shared" si="144"/>
        <v>18500</v>
      </c>
      <c r="P2302" s="5">
        <v>-18500</v>
      </c>
      <c r="Q2302" s="5">
        <f t="shared" si="145"/>
        <v>0</v>
      </c>
      <c r="R2302" s="5">
        <v>0</v>
      </c>
      <c r="S2302" s="5">
        <v>0</v>
      </c>
      <c r="T2302" s="5">
        <v>0</v>
      </c>
      <c r="U2302" s="5">
        <f t="shared" si="146"/>
        <v>18500</v>
      </c>
      <c r="V2302" s="5">
        <f t="shared" si="147"/>
        <v>18500</v>
      </c>
      <c r="W2302" s="5">
        <v>0</v>
      </c>
      <c r="X2302" t="s">
        <v>1580</v>
      </c>
    </row>
    <row r="2303" spans="1:24" x14ac:dyDescent="0.2">
      <c r="A2303" t="s">
        <v>0</v>
      </c>
      <c r="B2303" t="s">
        <v>1</v>
      </c>
      <c r="C2303" t="s">
        <v>695</v>
      </c>
      <c r="D2303" t="s">
        <v>727</v>
      </c>
      <c r="E2303" t="s">
        <v>728</v>
      </c>
      <c r="F2303" t="s">
        <v>1549</v>
      </c>
      <c r="G2303" t="s">
        <v>1550</v>
      </c>
      <c r="H2303" t="s">
        <v>772</v>
      </c>
      <c r="I2303" t="s">
        <v>1581</v>
      </c>
      <c r="J2303" t="s">
        <v>121</v>
      </c>
      <c r="K2303" t="s">
        <v>137</v>
      </c>
      <c r="L2303" t="s">
        <v>44</v>
      </c>
      <c r="M2303" s="5">
        <v>15000</v>
      </c>
      <c r="N2303" s="5">
        <v>0</v>
      </c>
      <c r="O2303" s="5">
        <f t="shared" si="144"/>
        <v>15000</v>
      </c>
      <c r="P2303" s="5">
        <v>-15000</v>
      </c>
      <c r="Q2303" s="5">
        <f t="shared" si="145"/>
        <v>0</v>
      </c>
      <c r="R2303" s="5">
        <v>0</v>
      </c>
      <c r="S2303" s="5">
        <v>0</v>
      </c>
      <c r="T2303" s="5">
        <v>0</v>
      </c>
      <c r="U2303" s="5">
        <f t="shared" si="146"/>
        <v>15000</v>
      </c>
      <c r="V2303" s="5">
        <f t="shared" si="147"/>
        <v>15000</v>
      </c>
      <c r="W2303" s="5">
        <v>0</v>
      </c>
      <c r="X2303" t="s">
        <v>1576</v>
      </c>
    </row>
    <row r="2304" spans="1:24" x14ac:dyDescent="0.2">
      <c r="A2304" t="s">
        <v>0</v>
      </c>
      <c r="B2304" t="s">
        <v>1</v>
      </c>
      <c r="C2304" t="s">
        <v>695</v>
      </c>
      <c r="D2304" t="s">
        <v>727</v>
      </c>
      <c r="E2304" t="s">
        <v>728</v>
      </c>
      <c r="F2304" t="s">
        <v>1549</v>
      </c>
      <c r="G2304" t="s">
        <v>1550</v>
      </c>
      <c r="H2304" t="s">
        <v>772</v>
      </c>
      <c r="I2304" t="s">
        <v>1581</v>
      </c>
      <c r="J2304" t="s">
        <v>121</v>
      </c>
      <c r="K2304" t="s">
        <v>465</v>
      </c>
      <c r="L2304" t="s">
        <v>44</v>
      </c>
      <c r="M2304" s="5">
        <v>10000</v>
      </c>
      <c r="N2304" s="5">
        <v>0</v>
      </c>
      <c r="O2304" s="5">
        <f t="shared" si="144"/>
        <v>10000</v>
      </c>
      <c r="P2304" s="5">
        <v>-10000</v>
      </c>
      <c r="Q2304" s="5">
        <f t="shared" si="145"/>
        <v>0</v>
      </c>
      <c r="R2304" s="5">
        <v>0</v>
      </c>
      <c r="S2304" s="5">
        <v>0</v>
      </c>
      <c r="T2304" s="5">
        <v>0</v>
      </c>
      <c r="U2304" s="5">
        <f t="shared" si="146"/>
        <v>10000</v>
      </c>
      <c r="V2304" s="5">
        <f t="shared" si="147"/>
        <v>10000</v>
      </c>
      <c r="W2304" s="5">
        <v>0</v>
      </c>
      <c r="X2304" t="s">
        <v>1577</v>
      </c>
    </row>
    <row r="2305" spans="1:24" x14ac:dyDescent="0.2">
      <c r="A2305" t="s">
        <v>0</v>
      </c>
      <c r="B2305" t="s">
        <v>1</v>
      </c>
      <c r="C2305" t="s">
        <v>695</v>
      </c>
      <c r="D2305" t="s">
        <v>727</v>
      </c>
      <c r="E2305" t="s">
        <v>728</v>
      </c>
      <c r="F2305" t="s">
        <v>1549</v>
      </c>
      <c r="G2305" t="s">
        <v>1550</v>
      </c>
      <c r="H2305" t="s">
        <v>772</v>
      </c>
      <c r="I2305" t="s">
        <v>1581</v>
      </c>
      <c r="J2305" t="s">
        <v>121</v>
      </c>
      <c r="K2305" t="s">
        <v>145</v>
      </c>
      <c r="L2305" t="s">
        <v>44</v>
      </c>
      <c r="M2305" s="5">
        <v>8600</v>
      </c>
      <c r="N2305" s="5">
        <v>0</v>
      </c>
      <c r="O2305" s="5">
        <f t="shared" si="144"/>
        <v>8600</v>
      </c>
      <c r="P2305" s="5">
        <v>-8600</v>
      </c>
      <c r="Q2305" s="5">
        <f t="shared" si="145"/>
        <v>0</v>
      </c>
      <c r="R2305" s="5">
        <v>0</v>
      </c>
      <c r="S2305" s="5">
        <v>0</v>
      </c>
      <c r="T2305" s="5">
        <v>0</v>
      </c>
      <c r="U2305" s="5">
        <f t="shared" si="146"/>
        <v>8600</v>
      </c>
      <c r="V2305" s="5">
        <f t="shared" si="147"/>
        <v>8600</v>
      </c>
      <c r="W2305" s="5">
        <v>0</v>
      </c>
      <c r="X2305" t="s">
        <v>1582</v>
      </c>
    </row>
    <row r="2306" spans="1:24" x14ac:dyDescent="0.2">
      <c r="A2306" t="s">
        <v>0</v>
      </c>
      <c r="B2306" t="s">
        <v>1</v>
      </c>
      <c r="C2306" t="s">
        <v>695</v>
      </c>
      <c r="D2306" t="s">
        <v>727</v>
      </c>
      <c r="E2306" t="s">
        <v>728</v>
      </c>
      <c r="F2306" t="s">
        <v>1549</v>
      </c>
      <c r="G2306" t="s">
        <v>1550</v>
      </c>
      <c r="H2306" t="s">
        <v>772</v>
      </c>
      <c r="I2306" t="s">
        <v>1581</v>
      </c>
      <c r="J2306" t="s">
        <v>121</v>
      </c>
      <c r="K2306" t="s">
        <v>178</v>
      </c>
      <c r="L2306" t="s">
        <v>44</v>
      </c>
      <c r="M2306" s="5">
        <v>86800</v>
      </c>
      <c r="N2306" s="5">
        <v>0</v>
      </c>
      <c r="O2306" s="5">
        <f t="shared" si="144"/>
        <v>86800</v>
      </c>
      <c r="P2306" s="5">
        <v>-86800</v>
      </c>
      <c r="Q2306" s="5">
        <f t="shared" si="145"/>
        <v>0</v>
      </c>
      <c r="R2306" s="5">
        <v>0</v>
      </c>
      <c r="S2306" s="5">
        <v>0</v>
      </c>
      <c r="T2306" s="5">
        <v>0</v>
      </c>
      <c r="U2306" s="5">
        <f t="shared" si="146"/>
        <v>86800</v>
      </c>
      <c r="V2306" s="5">
        <f t="shared" si="147"/>
        <v>86800</v>
      </c>
      <c r="W2306" s="5">
        <v>0</v>
      </c>
      <c r="X2306" t="s">
        <v>1579</v>
      </c>
    </row>
    <row r="2307" spans="1:24" x14ac:dyDescent="0.2">
      <c r="A2307" t="s">
        <v>0</v>
      </c>
      <c r="B2307" t="s">
        <v>1</v>
      </c>
      <c r="C2307" t="s">
        <v>695</v>
      </c>
      <c r="D2307" t="s">
        <v>727</v>
      </c>
      <c r="E2307" t="s">
        <v>728</v>
      </c>
      <c r="F2307" t="s">
        <v>1549</v>
      </c>
      <c r="G2307" t="s">
        <v>1550</v>
      </c>
      <c r="H2307" t="s">
        <v>772</v>
      </c>
      <c r="I2307" t="s">
        <v>1581</v>
      </c>
      <c r="J2307" t="s">
        <v>121</v>
      </c>
      <c r="K2307" t="s">
        <v>130</v>
      </c>
      <c r="L2307" t="s">
        <v>44</v>
      </c>
      <c r="M2307" s="5">
        <v>23360</v>
      </c>
      <c r="N2307" s="5">
        <v>0</v>
      </c>
      <c r="O2307" s="5">
        <f t="shared" si="144"/>
        <v>23360</v>
      </c>
      <c r="P2307" s="5">
        <v>-23360</v>
      </c>
      <c r="Q2307" s="5">
        <f t="shared" si="145"/>
        <v>0</v>
      </c>
      <c r="R2307" s="5">
        <v>0</v>
      </c>
      <c r="S2307" s="5">
        <v>0</v>
      </c>
      <c r="T2307" s="5">
        <v>0</v>
      </c>
      <c r="U2307" s="5">
        <f t="shared" si="146"/>
        <v>23360</v>
      </c>
      <c r="V2307" s="5">
        <f t="shared" si="147"/>
        <v>23360</v>
      </c>
      <c r="W2307" s="5">
        <v>0</v>
      </c>
      <c r="X2307" t="s">
        <v>1574</v>
      </c>
    </row>
    <row r="2308" spans="1:24" x14ac:dyDescent="0.2">
      <c r="A2308" t="s">
        <v>0</v>
      </c>
      <c r="B2308" t="s">
        <v>1</v>
      </c>
      <c r="C2308" t="s">
        <v>695</v>
      </c>
      <c r="D2308" t="s">
        <v>727</v>
      </c>
      <c r="E2308" t="s">
        <v>728</v>
      </c>
      <c r="F2308" t="s">
        <v>1549</v>
      </c>
      <c r="G2308" t="s">
        <v>1550</v>
      </c>
      <c r="H2308" t="s">
        <v>772</v>
      </c>
      <c r="I2308" t="s">
        <v>1581</v>
      </c>
      <c r="J2308" t="s">
        <v>121</v>
      </c>
      <c r="K2308" t="s">
        <v>166</v>
      </c>
      <c r="L2308" t="s">
        <v>44</v>
      </c>
      <c r="M2308" s="5">
        <v>2000</v>
      </c>
      <c r="N2308" s="5">
        <v>0</v>
      </c>
      <c r="O2308" s="5">
        <f t="shared" si="144"/>
        <v>2000</v>
      </c>
      <c r="P2308" s="5">
        <v>-2000</v>
      </c>
      <c r="Q2308" s="5">
        <f t="shared" si="145"/>
        <v>0</v>
      </c>
      <c r="R2308" s="5">
        <v>0</v>
      </c>
      <c r="S2308" s="5">
        <v>0</v>
      </c>
      <c r="T2308" s="5">
        <v>0</v>
      </c>
      <c r="U2308" s="5">
        <f t="shared" si="146"/>
        <v>2000</v>
      </c>
      <c r="V2308" s="5">
        <f t="shared" si="147"/>
        <v>2000</v>
      </c>
      <c r="W2308" s="5">
        <v>0</v>
      </c>
      <c r="X2308" t="s">
        <v>1583</v>
      </c>
    </row>
    <row r="2309" spans="1:24" x14ac:dyDescent="0.2">
      <c r="A2309" t="s">
        <v>0</v>
      </c>
      <c r="B2309" t="s">
        <v>1</v>
      </c>
      <c r="C2309" t="s">
        <v>695</v>
      </c>
      <c r="D2309" t="s">
        <v>727</v>
      </c>
      <c r="E2309" t="s">
        <v>728</v>
      </c>
      <c r="F2309" t="s">
        <v>1549</v>
      </c>
      <c r="G2309" t="s">
        <v>1550</v>
      </c>
      <c r="H2309" t="s">
        <v>772</v>
      </c>
      <c r="I2309" t="s">
        <v>1581</v>
      </c>
      <c r="J2309" t="s">
        <v>121</v>
      </c>
      <c r="K2309" t="s">
        <v>155</v>
      </c>
      <c r="L2309" t="s">
        <v>44</v>
      </c>
      <c r="M2309" s="5">
        <v>7000</v>
      </c>
      <c r="N2309" s="5">
        <v>0</v>
      </c>
      <c r="O2309" s="5">
        <f t="shared" si="144"/>
        <v>7000</v>
      </c>
      <c r="P2309" s="5">
        <v>-7000</v>
      </c>
      <c r="Q2309" s="5">
        <f t="shared" si="145"/>
        <v>0</v>
      </c>
      <c r="R2309" s="5">
        <v>0</v>
      </c>
      <c r="S2309" s="5">
        <v>0</v>
      </c>
      <c r="T2309" s="5">
        <v>0</v>
      </c>
      <c r="U2309" s="5">
        <f t="shared" si="146"/>
        <v>7000</v>
      </c>
      <c r="V2309" s="5">
        <f t="shared" si="147"/>
        <v>7000</v>
      </c>
      <c r="W2309" s="5">
        <v>0</v>
      </c>
      <c r="X2309" t="s">
        <v>1575</v>
      </c>
    </row>
    <row r="2310" spans="1:24" x14ac:dyDescent="0.2">
      <c r="A2310" t="s">
        <v>0</v>
      </c>
      <c r="B2310" t="s">
        <v>1</v>
      </c>
      <c r="C2310" t="s">
        <v>695</v>
      </c>
      <c r="D2310" t="s">
        <v>727</v>
      </c>
      <c r="E2310" t="s">
        <v>728</v>
      </c>
      <c r="F2310" t="s">
        <v>1549</v>
      </c>
      <c r="G2310" t="s">
        <v>1550</v>
      </c>
      <c r="H2310" t="s">
        <v>772</v>
      </c>
      <c r="I2310" t="s">
        <v>1584</v>
      </c>
      <c r="J2310" t="s">
        <v>121</v>
      </c>
      <c r="K2310" t="s">
        <v>357</v>
      </c>
      <c r="L2310" t="s">
        <v>44</v>
      </c>
      <c r="M2310" s="5">
        <v>1000</v>
      </c>
      <c r="N2310" s="5">
        <v>0</v>
      </c>
      <c r="O2310" s="5">
        <f t="shared" si="144"/>
        <v>1000</v>
      </c>
      <c r="P2310" s="5">
        <v>-1000</v>
      </c>
      <c r="Q2310" s="5">
        <f t="shared" si="145"/>
        <v>0</v>
      </c>
      <c r="R2310" s="5">
        <v>0</v>
      </c>
      <c r="S2310" s="5">
        <v>0</v>
      </c>
      <c r="T2310" s="5">
        <v>0</v>
      </c>
      <c r="U2310" s="5">
        <f t="shared" si="146"/>
        <v>1000</v>
      </c>
      <c r="V2310" s="5">
        <f t="shared" si="147"/>
        <v>1000</v>
      </c>
      <c r="W2310" s="5">
        <v>0</v>
      </c>
      <c r="X2310" t="s">
        <v>1585</v>
      </c>
    </row>
    <row r="2311" spans="1:24" x14ac:dyDescent="0.2">
      <c r="A2311" t="s">
        <v>0</v>
      </c>
      <c r="B2311" t="s">
        <v>1</v>
      </c>
      <c r="C2311" t="s">
        <v>695</v>
      </c>
      <c r="D2311" t="s">
        <v>727</v>
      </c>
      <c r="E2311" t="s">
        <v>728</v>
      </c>
      <c r="F2311" t="s">
        <v>1549</v>
      </c>
      <c r="G2311" t="s">
        <v>1550</v>
      </c>
      <c r="H2311" t="s">
        <v>772</v>
      </c>
      <c r="I2311" t="s">
        <v>1584</v>
      </c>
      <c r="J2311" t="s">
        <v>121</v>
      </c>
      <c r="K2311" t="s">
        <v>149</v>
      </c>
      <c r="L2311" t="s">
        <v>44</v>
      </c>
      <c r="M2311" s="5">
        <v>206770.83</v>
      </c>
      <c r="N2311" s="5">
        <v>0</v>
      </c>
      <c r="O2311" s="5">
        <f t="shared" si="144"/>
        <v>206770.83</v>
      </c>
      <c r="P2311" s="5">
        <v>-206770.83</v>
      </c>
      <c r="Q2311" s="5">
        <f t="shared" si="145"/>
        <v>0</v>
      </c>
      <c r="R2311" s="5">
        <v>0</v>
      </c>
      <c r="S2311" s="5">
        <v>0</v>
      </c>
      <c r="T2311" s="5">
        <v>0</v>
      </c>
      <c r="U2311" s="5">
        <f t="shared" si="146"/>
        <v>206770.83</v>
      </c>
      <c r="V2311" s="5">
        <f t="shared" si="147"/>
        <v>206770.83</v>
      </c>
      <c r="W2311" s="5">
        <v>0</v>
      </c>
      <c r="X2311" t="s">
        <v>775</v>
      </c>
    </row>
    <row r="2312" spans="1:24" x14ac:dyDescent="0.2">
      <c r="A2312" t="s">
        <v>0</v>
      </c>
      <c r="B2312" t="s">
        <v>1</v>
      </c>
      <c r="C2312" t="s">
        <v>695</v>
      </c>
      <c r="D2312" t="s">
        <v>727</v>
      </c>
      <c r="E2312" t="s">
        <v>728</v>
      </c>
      <c r="F2312" t="s">
        <v>1549</v>
      </c>
      <c r="G2312" t="s">
        <v>1550</v>
      </c>
      <c r="H2312" t="s">
        <v>772</v>
      </c>
      <c r="I2312" t="s">
        <v>1584</v>
      </c>
      <c r="J2312" t="s">
        <v>121</v>
      </c>
      <c r="K2312" t="s">
        <v>137</v>
      </c>
      <c r="L2312" t="s">
        <v>44</v>
      </c>
      <c r="M2312" s="5">
        <v>186500</v>
      </c>
      <c r="N2312" s="5">
        <v>0</v>
      </c>
      <c r="O2312" s="5">
        <f t="shared" si="144"/>
        <v>186500</v>
      </c>
      <c r="P2312" s="5">
        <v>-186500</v>
      </c>
      <c r="Q2312" s="5">
        <f t="shared" si="145"/>
        <v>0</v>
      </c>
      <c r="R2312" s="5">
        <v>0</v>
      </c>
      <c r="S2312" s="5">
        <v>0</v>
      </c>
      <c r="T2312" s="5">
        <v>0</v>
      </c>
      <c r="U2312" s="5">
        <f t="shared" si="146"/>
        <v>186500</v>
      </c>
      <c r="V2312" s="5">
        <f t="shared" si="147"/>
        <v>186500</v>
      </c>
      <c r="W2312" s="5">
        <v>0</v>
      </c>
      <c r="X2312" t="s">
        <v>1576</v>
      </c>
    </row>
    <row r="2313" spans="1:24" x14ac:dyDescent="0.2">
      <c r="A2313" t="s">
        <v>0</v>
      </c>
      <c r="B2313" t="s">
        <v>1</v>
      </c>
      <c r="C2313" t="s">
        <v>695</v>
      </c>
      <c r="D2313" t="s">
        <v>727</v>
      </c>
      <c r="E2313" t="s">
        <v>728</v>
      </c>
      <c r="F2313" t="s">
        <v>1549</v>
      </c>
      <c r="G2313" t="s">
        <v>1550</v>
      </c>
      <c r="H2313" t="s">
        <v>772</v>
      </c>
      <c r="I2313" t="s">
        <v>1584</v>
      </c>
      <c r="J2313" t="s">
        <v>121</v>
      </c>
      <c r="K2313" t="s">
        <v>161</v>
      </c>
      <c r="L2313" t="s">
        <v>44</v>
      </c>
      <c r="M2313" s="5">
        <v>374273.69</v>
      </c>
      <c r="N2313" s="5">
        <v>0</v>
      </c>
      <c r="O2313" s="5">
        <f t="shared" si="144"/>
        <v>374273.69</v>
      </c>
      <c r="P2313" s="5">
        <v>-374273.69</v>
      </c>
      <c r="Q2313" s="5">
        <f t="shared" si="145"/>
        <v>0</v>
      </c>
      <c r="R2313" s="5">
        <v>0</v>
      </c>
      <c r="S2313" s="5">
        <v>0</v>
      </c>
      <c r="T2313" s="5">
        <v>0</v>
      </c>
      <c r="U2313" s="5">
        <f t="shared" si="146"/>
        <v>374273.69</v>
      </c>
      <c r="V2313" s="5">
        <f t="shared" si="147"/>
        <v>374273.69</v>
      </c>
      <c r="W2313" s="5">
        <v>0</v>
      </c>
      <c r="X2313" t="s">
        <v>1586</v>
      </c>
    </row>
    <row r="2314" spans="1:24" x14ac:dyDescent="0.2">
      <c r="A2314" t="s">
        <v>0</v>
      </c>
      <c r="B2314" t="s">
        <v>1</v>
      </c>
      <c r="C2314" t="s">
        <v>695</v>
      </c>
      <c r="D2314" t="s">
        <v>727</v>
      </c>
      <c r="E2314" t="s">
        <v>728</v>
      </c>
      <c r="F2314" t="s">
        <v>1549</v>
      </c>
      <c r="G2314" t="s">
        <v>1550</v>
      </c>
      <c r="H2314" t="s">
        <v>772</v>
      </c>
      <c r="I2314" t="s">
        <v>1584</v>
      </c>
      <c r="J2314" t="s">
        <v>121</v>
      </c>
      <c r="K2314" t="s">
        <v>1183</v>
      </c>
      <c r="L2314" t="s">
        <v>44</v>
      </c>
      <c r="M2314" s="5">
        <v>150000</v>
      </c>
      <c r="N2314" s="5">
        <v>0</v>
      </c>
      <c r="O2314" s="5">
        <f t="shared" si="144"/>
        <v>150000</v>
      </c>
      <c r="P2314" s="5">
        <v>-150000</v>
      </c>
      <c r="Q2314" s="5">
        <f t="shared" si="145"/>
        <v>0</v>
      </c>
      <c r="R2314" s="5">
        <v>0</v>
      </c>
      <c r="S2314" s="5">
        <v>0</v>
      </c>
      <c r="T2314" s="5">
        <v>0</v>
      </c>
      <c r="U2314" s="5">
        <f t="shared" si="146"/>
        <v>150000</v>
      </c>
      <c r="V2314" s="5">
        <f t="shared" si="147"/>
        <v>150000</v>
      </c>
      <c r="W2314" s="5">
        <v>0</v>
      </c>
      <c r="X2314" t="s">
        <v>1587</v>
      </c>
    </row>
    <row r="2315" spans="1:24" x14ac:dyDescent="0.2">
      <c r="A2315" t="s">
        <v>0</v>
      </c>
      <c r="B2315" t="s">
        <v>1</v>
      </c>
      <c r="C2315" t="s">
        <v>695</v>
      </c>
      <c r="D2315" t="s">
        <v>727</v>
      </c>
      <c r="E2315" t="s">
        <v>728</v>
      </c>
      <c r="F2315" t="s">
        <v>1549</v>
      </c>
      <c r="G2315" t="s">
        <v>1550</v>
      </c>
      <c r="H2315" t="s">
        <v>772</v>
      </c>
      <c r="I2315" t="s">
        <v>1584</v>
      </c>
      <c r="J2315" t="s">
        <v>121</v>
      </c>
      <c r="K2315" t="s">
        <v>285</v>
      </c>
      <c r="L2315" t="s">
        <v>44</v>
      </c>
      <c r="M2315" s="5">
        <v>584209.28</v>
      </c>
      <c r="N2315" s="5">
        <v>0</v>
      </c>
      <c r="O2315" s="5">
        <f t="shared" si="144"/>
        <v>584209.28</v>
      </c>
      <c r="P2315" s="5">
        <v>-449209.28</v>
      </c>
      <c r="Q2315" s="5">
        <f t="shared" si="145"/>
        <v>135000</v>
      </c>
      <c r="R2315" s="5">
        <v>0</v>
      </c>
      <c r="S2315" s="5">
        <v>0</v>
      </c>
      <c r="T2315" s="5">
        <v>0</v>
      </c>
      <c r="U2315" s="5">
        <f t="shared" si="146"/>
        <v>584209.28</v>
      </c>
      <c r="V2315" s="5">
        <f t="shared" si="147"/>
        <v>584209.28</v>
      </c>
      <c r="W2315" s="5">
        <v>135000</v>
      </c>
      <c r="X2315" t="s">
        <v>780</v>
      </c>
    </row>
    <row r="2316" spans="1:24" x14ac:dyDescent="0.2">
      <c r="A2316" t="s">
        <v>0</v>
      </c>
      <c r="B2316" t="s">
        <v>1</v>
      </c>
      <c r="C2316" t="s">
        <v>695</v>
      </c>
      <c r="D2316" t="s">
        <v>727</v>
      </c>
      <c r="E2316" t="s">
        <v>728</v>
      </c>
      <c r="F2316" t="s">
        <v>1549</v>
      </c>
      <c r="G2316" t="s">
        <v>1550</v>
      </c>
      <c r="H2316" t="s">
        <v>772</v>
      </c>
      <c r="I2316" t="s">
        <v>1584</v>
      </c>
      <c r="J2316" t="s">
        <v>121</v>
      </c>
      <c r="K2316" t="s">
        <v>288</v>
      </c>
      <c r="L2316" t="s">
        <v>44</v>
      </c>
      <c r="M2316" s="5">
        <v>300000</v>
      </c>
      <c r="N2316" s="5">
        <v>0</v>
      </c>
      <c r="O2316" s="5">
        <f t="shared" si="144"/>
        <v>300000</v>
      </c>
      <c r="P2316" s="5">
        <v>-300000</v>
      </c>
      <c r="Q2316" s="5">
        <f t="shared" si="145"/>
        <v>0</v>
      </c>
      <c r="R2316" s="5">
        <v>0</v>
      </c>
      <c r="S2316" s="5">
        <v>0</v>
      </c>
      <c r="T2316" s="5">
        <v>0</v>
      </c>
      <c r="U2316" s="5">
        <f t="shared" si="146"/>
        <v>300000</v>
      </c>
      <c r="V2316" s="5">
        <f t="shared" si="147"/>
        <v>300000</v>
      </c>
      <c r="W2316" s="5">
        <v>0</v>
      </c>
      <c r="X2316" t="s">
        <v>1578</v>
      </c>
    </row>
    <row r="2317" spans="1:24" x14ac:dyDescent="0.2">
      <c r="A2317" t="s">
        <v>0</v>
      </c>
      <c r="B2317" t="s">
        <v>1</v>
      </c>
      <c r="C2317" t="s">
        <v>695</v>
      </c>
      <c r="D2317" t="s">
        <v>727</v>
      </c>
      <c r="E2317" t="s">
        <v>728</v>
      </c>
      <c r="F2317" t="s">
        <v>1549</v>
      </c>
      <c r="G2317" t="s">
        <v>1550</v>
      </c>
      <c r="H2317" t="s">
        <v>772</v>
      </c>
      <c r="I2317" t="s">
        <v>1584</v>
      </c>
      <c r="J2317" t="s">
        <v>121</v>
      </c>
      <c r="K2317" t="s">
        <v>359</v>
      </c>
      <c r="L2317" t="s">
        <v>44</v>
      </c>
      <c r="M2317" s="5">
        <v>127680</v>
      </c>
      <c r="N2317" s="5">
        <v>0</v>
      </c>
      <c r="O2317" s="5">
        <f t="shared" si="144"/>
        <v>127680</v>
      </c>
      <c r="P2317" s="5">
        <v>-127680</v>
      </c>
      <c r="Q2317" s="5">
        <f t="shared" si="145"/>
        <v>0</v>
      </c>
      <c r="R2317" s="5">
        <v>0</v>
      </c>
      <c r="S2317" s="5">
        <v>0</v>
      </c>
      <c r="T2317" s="5">
        <v>0</v>
      </c>
      <c r="U2317" s="5">
        <f t="shared" si="146"/>
        <v>127680</v>
      </c>
      <c r="V2317" s="5">
        <f t="shared" si="147"/>
        <v>127680</v>
      </c>
      <c r="W2317" s="5">
        <v>0</v>
      </c>
      <c r="X2317" t="s">
        <v>1588</v>
      </c>
    </row>
    <row r="2318" spans="1:24" x14ac:dyDescent="0.2">
      <c r="A2318" t="s">
        <v>0</v>
      </c>
      <c r="B2318" t="s">
        <v>1</v>
      </c>
      <c r="C2318" t="s">
        <v>695</v>
      </c>
      <c r="D2318" t="s">
        <v>727</v>
      </c>
      <c r="E2318" t="s">
        <v>728</v>
      </c>
      <c r="F2318" t="s">
        <v>1549</v>
      </c>
      <c r="G2318" t="s">
        <v>1550</v>
      </c>
      <c r="H2318" t="s">
        <v>772</v>
      </c>
      <c r="I2318" t="s">
        <v>1584</v>
      </c>
      <c r="J2318" t="s">
        <v>121</v>
      </c>
      <c r="K2318" t="s">
        <v>155</v>
      </c>
      <c r="L2318" t="s">
        <v>44</v>
      </c>
      <c r="M2318" s="5">
        <v>463565.65</v>
      </c>
      <c r="N2318" s="5">
        <v>0</v>
      </c>
      <c r="O2318" s="5">
        <f t="shared" si="144"/>
        <v>463565.65</v>
      </c>
      <c r="P2318" s="5">
        <v>-463565.65</v>
      </c>
      <c r="Q2318" s="5">
        <f t="shared" si="145"/>
        <v>0</v>
      </c>
      <c r="R2318" s="5">
        <v>0</v>
      </c>
      <c r="S2318" s="5">
        <v>0</v>
      </c>
      <c r="T2318" s="5">
        <v>0</v>
      </c>
      <c r="U2318" s="5">
        <f t="shared" si="146"/>
        <v>463565.65</v>
      </c>
      <c r="V2318" s="5">
        <f t="shared" si="147"/>
        <v>463565.65</v>
      </c>
      <c r="W2318" s="5">
        <v>0</v>
      </c>
      <c r="X2318" t="s">
        <v>1575</v>
      </c>
    </row>
    <row r="2319" spans="1:24" x14ac:dyDescent="0.2">
      <c r="A2319" t="s">
        <v>0</v>
      </c>
      <c r="B2319" t="s">
        <v>1</v>
      </c>
      <c r="C2319" t="s">
        <v>695</v>
      </c>
      <c r="D2319" t="s">
        <v>727</v>
      </c>
      <c r="E2319" t="s">
        <v>728</v>
      </c>
      <c r="F2319" t="s">
        <v>1549</v>
      </c>
      <c r="G2319" t="s">
        <v>1550</v>
      </c>
      <c r="H2319" t="s">
        <v>772</v>
      </c>
      <c r="I2319" t="s">
        <v>1584</v>
      </c>
      <c r="J2319" t="s">
        <v>121</v>
      </c>
      <c r="K2319" t="s">
        <v>170</v>
      </c>
      <c r="L2319" t="s">
        <v>44</v>
      </c>
      <c r="M2319" s="5">
        <v>3240</v>
      </c>
      <c r="N2319" s="5">
        <v>0</v>
      </c>
      <c r="O2319" s="5">
        <f t="shared" si="144"/>
        <v>3240</v>
      </c>
      <c r="P2319" s="5">
        <v>0</v>
      </c>
      <c r="Q2319" s="5">
        <f t="shared" si="145"/>
        <v>3240</v>
      </c>
      <c r="R2319" s="5">
        <v>0</v>
      </c>
      <c r="S2319" s="5">
        <v>0</v>
      </c>
      <c r="T2319" s="5">
        <v>0</v>
      </c>
      <c r="U2319" s="5">
        <f t="shared" si="146"/>
        <v>3240</v>
      </c>
      <c r="V2319" s="5">
        <f t="shared" si="147"/>
        <v>3240</v>
      </c>
      <c r="W2319" s="5">
        <v>3240</v>
      </c>
      <c r="X2319" t="s">
        <v>1589</v>
      </c>
    </row>
    <row r="2320" spans="1:24" x14ac:dyDescent="0.2">
      <c r="A2320" t="s">
        <v>0</v>
      </c>
      <c r="B2320" t="s">
        <v>1</v>
      </c>
      <c r="C2320" t="s">
        <v>695</v>
      </c>
      <c r="D2320" t="s">
        <v>727</v>
      </c>
      <c r="E2320" t="s">
        <v>728</v>
      </c>
      <c r="F2320" t="s">
        <v>1549</v>
      </c>
      <c r="G2320" t="s">
        <v>1550</v>
      </c>
      <c r="H2320" t="s">
        <v>772</v>
      </c>
      <c r="I2320" t="s">
        <v>1590</v>
      </c>
      <c r="J2320" t="s">
        <v>121</v>
      </c>
      <c r="K2320" t="s">
        <v>161</v>
      </c>
      <c r="L2320" t="s">
        <v>44</v>
      </c>
      <c r="M2320" s="5">
        <v>1308464.8400000001</v>
      </c>
      <c r="N2320" s="5">
        <v>0</v>
      </c>
      <c r="O2320" s="5">
        <f t="shared" si="144"/>
        <v>1308464.8400000001</v>
      </c>
      <c r="P2320" s="5">
        <v>-680000</v>
      </c>
      <c r="Q2320" s="5">
        <f t="shared" si="145"/>
        <v>628464.84000000008</v>
      </c>
      <c r="R2320" s="5">
        <v>0</v>
      </c>
      <c r="S2320" s="5">
        <v>0</v>
      </c>
      <c r="T2320" s="5">
        <v>0</v>
      </c>
      <c r="U2320" s="5">
        <f t="shared" si="146"/>
        <v>1308464.8400000001</v>
      </c>
      <c r="V2320" s="5">
        <f t="shared" si="147"/>
        <v>1308464.8400000001</v>
      </c>
      <c r="W2320" s="5">
        <v>628464.84</v>
      </c>
      <c r="X2320" t="s">
        <v>1586</v>
      </c>
    </row>
    <row r="2321" spans="1:24" x14ac:dyDescent="0.2">
      <c r="A2321" t="s">
        <v>0</v>
      </c>
      <c r="B2321" t="s">
        <v>1</v>
      </c>
      <c r="C2321" t="s">
        <v>695</v>
      </c>
      <c r="D2321" t="s">
        <v>727</v>
      </c>
      <c r="E2321" t="s">
        <v>728</v>
      </c>
      <c r="F2321" t="s">
        <v>1549</v>
      </c>
      <c r="G2321" t="s">
        <v>1550</v>
      </c>
      <c r="H2321" t="s">
        <v>772</v>
      </c>
      <c r="I2321" t="s">
        <v>1590</v>
      </c>
      <c r="J2321" t="s">
        <v>121</v>
      </c>
      <c r="K2321" t="s">
        <v>126</v>
      </c>
      <c r="L2321" t="s">
        <v>44</v>
      </c>
      <c r="M2321" s="5">
        <v>471065.16</v>
      </c>
      <c r="N2321" s="5">
        <v>0</v>
      </c>
      <c r="O2321" s="5">
        <f t="shared" si="144"/>
        <v>471065.16</v>
      </c>
      <c r="P2321" s="5">
        <v>-236065.16</v>
      </c>
      <c r="Q2321" s="5">
        <f t="shared" si="145"/>
        <v>234999.99999999997</v>
      </c>
      <c r="R2321" s="5">
        <v>0</v>
      </c>
      <c r="S2321" s="5">
        <v>15726.51</v>
      </c>
      <c r="T2321" s="5">
        <v>0</v>
      </c>
      <c r="U2321" s="5">
        <f t="shared" si="146"/>
        <v>455338.64999999997</v>
      </c>
      <c r="V2321" s="5">
        <f t="shared" si="147"/>
        <v>471065.16</v>
      </c>
      <c r="W2321" s="5">
        <v>219273.49</v>
      </c>
      <c r="X2321" t="s">
        <v>1591</v>
      </c>
    </row>
    <row r="2322" spans="1:24" x14ac:dyDescent="0.2">
      <c r="A2322" t="s">
        <v>0</v>
      </c>
      <c r="B2322" t="s">
        <v>1</v>
      </c>
      <c r="C2322" t="s">
        <v>695</v>
      </c>
      <c r="D2322" t="s">
        <v>727</v>
      </c>
      <c r="E2322" t="s">
        <v>728</v>
      </c>
      <c r="F2322" t="s">
        <v>1549</v>
      </c>
      <c r="G2322" t="s">
        <v>1550</v>
      </c>
      <c r="H2322" t="s">
        <v>772</v>
      </c>
      <c r="I2322" t="s">
        <v>1590</v>
      </c>
      <c r="J2322" t="s">
        <v>121</v>
      </c>
      <c r="K2322" t="s">
        <v>128</v>
      </c>
      <c r="L2322" t="s">
        <v>44</v>
      </c>
      <c r="M2322" s="5">
        <v>150000</v>
      </c>
      <c r="N2322" s="5">
        <v>0</v>
      </c>
      <c r="O2322" s="5">
        <f t="shared" si="144"/>
        <v>150000</v>
      </c>
      <c r="P2322" s="5">
        <v>-150000</v>
      </c>
      <c r="Q2322" s="5">
        <f t="shared" si="145"/>
        <v>0</v>
      </c>
      <c r="R2322" s="5">
        <v>0</v>
      </c>
      <c r="S2322" s="5">
        <v>0</v>
      </c>
      <c r="T2322" s="5">
        <v>0</v>
      </c>
      <c r="U2322" s="5">
        <f t="shared" si="146"/>
        <v>150000</v>
      </c>
      <c r="V2322" s="5">
        <f t="shared" si="147"/>
        <v>150000</v>
      </c>
      <c r="W2322" s="5">
        <v>0</v>
      </c>
      <c r="X2322" t="s">
        <v>787</v>
      </c>
    </row>
    <row r="2323" spans="1:24" x14ac:dyDescent="0.2">
      <c r="A2323" t="s">
        <v>0</v>
      </c>
      <c r="B2323" t="s">
        <v>1</v>
      </c>
      <c r="C2323" t="s">
        <v>695</v>
      </c>
      <c r="D2323" t="s">
        <v>727</v>
      </c>
      <c r="E2323" t="s">
        <v>728</v>
      </c>
      <c r="F2323" t="s">
        <v>1549</v>
      </c>
      <c r="G2323" t="s">
        <v>1550</v>
      </c>
      <c r="H2323" t="s">
        <v>772</v>
      </c>
      <c r="I2323" t="s">
        <v>1590</v>
      </c>
      <c r="J2323" t="s">
        <v>121</v>
      </c>
      <c r="K2323" t="s">
        <v>473</v>
      </c>
      <c r="L2323" t="s">
        <v>44</v>
      </c>
      <c r="M2323" s="5">
        <v>8500</v>
      </c>
      <c r="N2323" s="5">
        <v>0</v>
      </c>
      <c r="O2323" s="5">
        <f t="shared" si="144"/>
        <v>8500</v>
      </c>
      <c r="P2323" s="5">
        <v>0</v>
      </c>
      <c r="Q2323" s="5">
        <f t="shared" si="145"/>
        <v>8500</v>
      </c>
      <c r="R2323" s="5">
        <v>0</v>
      </c>
      <c r="S2323" s="5">
        <v>0</v>
      </c>
      <c r="T2323" s="5">
        <v>0</v>
      </c>
      <c r="U2323" s="5">
        <f t="shared" si="146"/>
        <v>8500</v>
      </c>
      <c r="V2323" s="5">
        <f t="shared" si="147"/>
        <v>8500</v>
      </c>
      <c r="W2323" s="5">
        <v>8500</v>
      </c>
      <c r="X2323" t="s">
        <v>1592</v>
      </c>
    </row>
    <row r="2324" spans="1:24" x14ac:dyDescent="0.2">
      <c r="A2324" t="s">
        <v>0</v>
      </c>
      <c r="B2324" t="s">
        <v>1</v>
      </c>
      <c r="C2324" t="s">
        <v>695</v>
      </c>
      <c r="D2324" t="s">
        <v>727</v>
      </c>
      <c r="E2324" t="s">
        <v>728</v>
      </c>
      <c r="F2324" t="s">
        <v>1549</v>
      </c>
      <c r="G2324" t="s">
        <v>1550</v>
      </c>
      <c r="H2324" t="s">
        <v>772</v>
      </c>
      <c r="I2324" t="s">
        <v>1593</v>
      </c>
      <c r="J2324" t="s">
        <v>121</v>
      </c>
      <c r="K2324" t="s">
        <v>990</v>
      </c>
      <c r="L2324" t="s">
        <v>44</v>
      </c>
      <c r="M2324" s="5">
        <v>5000</v>
      </c>
      <c r="N2324" s="5">
        <v>0</v>
      </c>
      <c r="O2324" s="5">
        <f t="shared" si="144"/>
        <v>5000</v>
      </c>
      <c r="P2324" s="5">
        <v>-5000</v>
      </c>
      <c r="Q2324" s="5">
        <f t="shared" si="145"/>
        <v>0</v>
      </c>
      <c r="R2324" s="5">
        <v>0</v>
      </c>
      <c r="S2324" s="5">
        <v>0</v>
      </c>
      <c r="T2324" s="5">
        <v>0</v>
      </c>
      <c r="U2324" s="5">
        <f t="shared" si="146"/>
        <v>5000</v>
      </c>
      <c r="V2324" s="5">
        <f t="shared" si="147"/>
        <v>5000</v>
      </c>
      <c r="W2324" s="5">
        <v>0</v>
      </c>
      <c r="X2324" t="s">
        <v>1594</v>
      </c>
    </row>
    <row r="2325" spans="1:24" x14ac:dyDescent="0.2">
      <c r="A2325" t="s">
        <v>0</v>
      </c>
      <c r="B2325" t="s">
        <v>1</v>
      </c>
      <c r="C2325" t="s">
        <v>695</v>
      </c>
      <c r="D2325" t="s">
        <v>727</v>
      </c>
      <c r="E2325" t="s">
        <v>728</v>
      </c>
      <c r="F2325" t="s">
        <v>1549</v>
      </c>
      <c r="G2325" t="s">
        <v>1550</v>
      </c>
      <c r="H2325" t="s">
        <v>772</v>
      </c>
      <c r="I2325" t="s">
        <v>1593</v>
      </c>
      <c r="J2325" t="s">
        <v>121</v>
      </c>
      <c r="K2325" t="s">
        <v>145</v>
      </c>
      <c r="L2325" t="s">
        <v>44</v>
      </c>
      <c r="M2325" s="5">
        <v>10000</v>
      </c>
      <c r="N2325" s="5">
        <v>0</v>
      </c>
      <c r="O2325" s="5">
        <f t="shared" si="144"/>
        <v>10000</v>
      </c>
      <c r="P2325" s="5">
        <v>-10000</v>
      </c>
      <c r="Q2325" s="5">
        <f t="shared" si="145"/>
        <v>0</v>
      </c>
      <c r="R2325" s="5">
        <v>0</v>
      </c>
      <c r="S2325" s="5">
        <v>0</v>
      </c>
      <c r="T2325" s="5">
        <v>0</v>
      </c>
      <c r="U2325" s="5">
        <f t="shared" si="146"/>
        <v>10000</v>
      </c>
      <c r="V2325" s="5">
        <f t="shared" si="147"/>
        <v>10000</v>
      </c>
      <c r="W2325" s="5">
        <v>0</v>
      </c>
      <c r="X2325" t="s">
        <v>1582</v>
      </c>
    </row>
    <row r="2326" spans="1:24" x14ac:dyDescent="0.2">
      <c r="A2326" t="s">
        <v>0</v>
      </c>
      <c r="B2326" t="s">
        <v>1</v>
      </c>
      <c r="C2326" t="s">
        <v>695</v>
      </c>
      <c r="D2326" t="s">
        <v>727</v>
      </c>
      <c r="E2326" t="s">
        <v>728</v>
      </c>
      <c r="F2326" t="s">
        <v>1549</v>
      </c>
      <c r="G2326" t="s">
        <v>1550</v>
      </c>
      <c r="H2326" t="s">
        <v>772</v>
      </c>
      <c r="I2326" t="s">
        <v>1593</v>
      </c>
      <c r="J2326" t="s">
        <v>121</v>
      </c>
      <c r="K2326" t="s">
        <v>155</v>
      </c>
      <c r="L2326" t="s">
        <v>44</v>
      </c>
      <c r="M2326" s="5">
        <v>20000</v>
      </c>
      <c r="N2326" s="5">
        <v>0</v>
      </c>
      <c r="O2326" s="5">
        <f t="shared" si="144"/>
        <v>20000</v>
      </c>
      <c r="P2326" s="5">
        <v>-20000</v>
      </c>
      <c r="Q2326" s="5">
        <f t="shared" si="145"/>
        <v>0</v>
      </c>
      <c r="R2326" s="5">
        <v>0</v>
      </c>
      <c r="S2326" s="5">
        <v>0</v>
      </c>
      <c r="T2326" s="5">
        <v>0</v>
      </c>
      <c r="U2326" s="5">
        <f t="shared" si="146"/>
        <v>20000</v>
      </c>
      <c r="V2326" s="5">
        <f t="shared" si="147"/>
        <v>20000</v>
      </c>
      <c r="W2326" s="5">
        <v>0</v>
      </c>
      <c r="X2326" t="s">
        <v>1575</v>
      </c>
    </row>
    <row r="2327" spans="1:24" x14ac:dyDescent="0.2">
      <c r="A2327" t="s">
        <v>0</v>
      </c>
      <c r="B2327" t="s">
        <v>1</v>
      </c>
      <c r="C2327" t="s">
        <v>695</v>
      </c>
      <c r="D2327" t="s">
        <v>727</v>
      </c>
      <c r="E2327" t="s">
        <v>728</v>
      </c>
      <c r="F2327" t="s">
        <v>1549</v>
      </c>
      <c r="G2327" t="s">
        <v>1550</v>
      </c>
      <c r="H2327" t="s">
        <v>1554</v>
      </c>
      <c r="I2327" t="s">
        <v>1570</v>
      </c>
      <c r="J2327" t="s">
        <v>223</v>
      </c>
      <c r="K2327" t="s">
        <v>224</v>
      </c>
      <c r="L2327" t="s">
        <v>44</v>
      </c>
      <c r="M2327" s="5">
        <v>14742672</v>
      </c>
      <c r="N2327" s="5">
        <v>-4612221.26</v>
      </c>
      <c r="O2327" s="5">
        <f t="shared" si="144"/>
        <v>10130450.74</v>
      </c>
      <c r="P2327" s="5">
        <v>-5916931.0599999996</v>
      </c>
      <c r="Q2327" s="5">
        <f t="shared" si="145"/>
        <v>4213519.6800000006</v>
      </c>
      <c r="R2327" s="5">
        <v>1802386.36</v>
      </c>
      <c r="S2327" s="5">
        <v>15588.74</v>
      </c>
      <c r="T2327" s="5">
        <v>0</v>
      </c>
      <c r="U2327" s="5">
        <f t="shared" si="146"/>
        <v>10114862</v>
      </c>
      <c r="V2327" s="5">
        <f t="shared" si="147"/>
        <v>10130450.74</v>
      </c>
      <c r="W2327" s="5">
        <v>2395544.58</v>
      </c>
      <c r="X2327" t="s">
        <v>1595</v>
      </c>
    </row>
    <row r="2328" spans="1:24" x14ac:dyDescent="0.2">
      <c r="A2328" t="s">
        <v>0</v>
      </c>
      <c r="B2328" t="s">
        <v>1</v>
      </c>
      <c r="C2328" t="s">
        <v>695</v>
      </c>
      <c r="D2328" t="s">
        <v>727</v>
      </c>
      <c r="E2328" t="s">
        <v>728</v>
      </c>
      <c r="F2328" t="s">
        <v>1549</v>
      </c>
      <c r="G2328" t="s">
        <v>1550</v>
      </c>
      <c r="H2328" t="s">
        <v>772</v>
      </c>
      <c r="I2328" t="s">
        <v>1590</v>
      </c>
      <c r="J2328" t="s">
        <v>223</v>
      </c>
      <c r="K2328" t="s">
        <v>224</v>
      </c>
      <c r="L2328" t="s">
        <v>44</v>
      </c>
      <c r="M2328" s="5">
        <v>7648470</v>
      </c>
      <c r="N2328" s="5">
        <v>-2406030.38</v>
      </c>
      <c r="O2328" s="5">
        <f t="shared" si="144"/>
        <v>5242439.62</v>
      </c>
      <c r="P2328" s="5">
        <v>-4642439.62</v>
      </c>
      <c r="Q2328" s="5">
        <f t="shared" si="145"/>
        <v>600000</v>
      </c>
      <c r="R2328" s="5">
        <v>0</v>
      </c>
      <c r="S2328" s="5">
        <v>0</v>
      </c>
      <c r="T2328" s="5">
        <v>0</v>
      </c>
      <c r="U2328" s="5">
        <f t="shared" si="146"/>
        <v>5242439.62</v>
      </c>
      <c r="V2328" s="5">
        <f t="shared" si="147"/>
        <v>5242439.62</v>
      </c>
      <c r="W2328" s="5">
        <v>600000</v>
      </c>
      <c r="X2328" t="s">
        <v>1596</v>
      </c>
    </row>
    <row r="2329" spans="1:24" x14ac:dyDescent="0.2">
      <c r="A2329" t="s">
        <v>0</v>
      </c>
      <c r="B2329" t="s">
        <v>1</v>
      </c>
      <c r="C2329" t="s">
        <v>695</v>
      </c>
      <c r="D2329" t="s">
        <v>727</v>
      </c>
      <c r="E2329" t="s">
        <v>728</v>
      </c>
      <c r="F2329" t="s">
        <v>1549</v>
      </c>
      <c r="G2329" t="s">
        <v>1550</v>
      </c>
      <c r="H2329" t="s">
        <v>772</v>
      </c>
      <c r="I2329" t="s">
        <v>1584</v>
      </c>
      <c r="J2329" t="s">
        <v>572</v>
      </c>
      <c r="K2329" t="s">
        <v>882</v>
      </c>
      <c r="L2329" t="s">
        <v>44</v>
      </c>
      <c r="M2329" s="5">
        <v>2000</v>
      </c>
      <c r="N2329" s="5">
        <v>0</v>
      </c>
      <c r="O2329" s="5">
        <f t="shared" si="144"/>
        <v>2000</v>
      </c>
      <c r="P2329" s="5">
        <v>0</v>
      </c>
      <c r="Q2329" s="5">
        <f t="shared" si="145"/>
        <v>2000</v>
      </c>
      <c r="R2329" s="5">
        <v>0</v>
      </c>
      <c r="S2329" s="5">
        <v>1993.6</v>
      </c>
      <c r="T2329" s="5">
        <v>1993.6</v>
      </c>
      <c r="U2329" s="5">
        <f t="shared" si="146"/>
        <v>6.4000000000000909</v>
      </c>
      <c r="V2329" s="5">
        <f t="shared" si="147"/>
        <v>6.4000000000000909</v>
      </c>
      <c r="W2329" s="5">
        <v>6.4</v>
      </c>
      <c r="X2329" t="s">
        <v>1597</v>
      </c>
    </row>
    <row r="2330" spans="1:24" x14ac:dyDescent="0.2">
      <c r="A2330" t="s">
        <v>0</v>
      </c>
      <c r="B2330" t="s">
        <v>1</v>
      </c>
      <c r="C2330" t="s">
        <v>695</v>
      </c>
      <c r="D2330" t="s">
        <v>727</v>
      </c>
      <c r="E2330" t="s">
        <v>728</v>
      </c>
      <c r="F2330" t="s">
        <v>1549</v>
      </c>
      <c r="G2330" t="s">
        <v>1550</v>
      </c>
      <c r="H2330" t="s">
        <v>1554</v>
      </c>
      <c r="I2330" t="s">
        <v>1555</v>
      </c>
      <c r="J2330" t="s">
        <v>575</v>
      </c>
      <c r="K2330" t="s">
        <v>576</v>
      </c>
      <c r="L2330" t="s">
        <v>44</v>
      </c>
      <c r="M2330" s="5">
        <v>150000</v>
      </c>
      <c r="N2330" s="5">
        <v>-150000</v>
      </c>
      <c r="O2330" s="5">
        <f t="shared" si="144"/>
        <v>0</v>
      </c>
      <c r="P2330" s="5">
        <v>0</v>
      </c>
      <c r="Q2330" s="5">
        <f t="shared" si="145"/>
        <v>0</v>
      </c>
      <c r="R2330" s="5">
        <v>0</v>
      </c>
      <c r="S2330" s="5">
        <v>0</v>
      </c>
      <c r="T2330" s="5">
        <v>0</v>
      </c>
      <c r="U2330" s="5">
        <f t="shared" si="146"/>
        <v>0</v>
      </c>
      <c r="V2330" s="5">
        <f t="shared" si="147"/>
        <v>0</v>
      </c>
      <c r="W2330" s="5">
        <v>0</v>
      </c>
      <c r="X2330" t="s">
        <v>1598</v>
      </c>
    </row>
    <row r="2331" spans="1:24" x14ac:dyDescent="0.2">
      <c r="A2331" t="s">
        <v>0</v>
      </c>
      <c r="B2331" t="s">
        <v>1</v>
      </c>
      <c r="C2331" t="s">
        <v>695</v>
      </c>
      <c r="D2331" t="s">
        <v>727</v>
      </c>
      <c r="E2331" t="s">
        <v>728</v>
      </c>
      <c r="F2331" t="s">
        <v>1549</v>
      </c>
      <c r="G2331" t="s">
        <v>1550</v>
      </c>
      <c r="H2331" t="s">
        <v>1554</v>
      </c>
      <c r="I2331" t="s">
        <v>1570</v>
      </c>
      <c r="J2331" t="s">
        <v>231</v>
      </c>
      <c r="K2331" t="s">
        <v>234</v>
      </c>
      <c r="L2331" t="s">
        <v>44</v>
      </c>
      <c r="M2331" s="5">
        <v>5934.84</v>
      </c>
      <c r="N2331" s="5">
        <v>-5934.84</v>
      </c>
      <c r="O2331" s="5">
        <f t="shared" si="144"/>
        <v>0</v>
      </c>
      <c r="P2331" s="5">
        <v>0</v>
      </c>
      <c r="Q2331" s="5">
        <f t="shared" si="145"/>
        <v>0</v>
      </c>
      <c r="R2331" s="5">
        <v>0</v>
      </c>
      <c r="S2331" s="5">
        <v>0</v>
      </c>
      <c r="T2331" s="5">
        <v>0</v>
      </c>
      <c r="U2331" s="5">
        <f t="shared" si="146"/>
        <v>0</v>
      </c>
      <c r="V2331" s="5">
        <f t="shared" si="147"/>
        <v>0</v>
      </c>
      <c r="W2331" s="5">
        <v>0</v>
      </c>
      <c r="X2331" t="s">
        <v>1599</v>
      </c>
    </row>
    <row r="2332" spans="1:24" x14ac:dyDescent="0.2">
      <c r="A2332" t="s">
        <v>0</v>
      </c>
      <c r="B2332" t="s">
        <v>1</v>
      </c>
      <c r="C2332" t="s">
        <v>695</v>
      </c>
      <c r="D2332" t="s">
        <v>727</v>
      </c>
      <c r="E2332" t="s">
        <v>728</v>
      </c>
      <c r="F2332" t="s">
        <v>1549</v>
      </c>
      <c r="G2332" t="s">
        <v>1550</v>
      </c>
      <c r="H2332" t="s">
        <v>1554</v>
      </c>
      <c r="I2332" t="s">
        <v>1570</v>
      </c>
      <c r="J2332" t="s">
        <v>231</v>
      </c>
      <c r="K2332" t="s">
        <v>1313</v>
      </c>
      <c r="L2332" t="s">
        <v>44</v>
      </c>
      <c r="M2332" s="5">
        <v>0</v>
      </c>
      <c r="N2332" s="5">
        <v>1000</v>
      </c>
      <c r="O2332" s="5">
        <f t="shared" si="144"/>
        <v>1000</v>
      </c>
      <c r="P2332" s="5">
        <v>-1000</v>
      </c>
      <c r="Q2332" s="5">
        <f t="shared" si="145"/>
        <v>0</v>
      </c>
      <c r="R2332" s="5">
        <v>0</v>
      </c>
      <c r="S2332" s="5">
        <v>0</v>
      </c>
      <c r="T2332" s="5">
        <v>0</v>
      </c>
      <c r="U2332" s="5">
        <f t="shared" si="146"/>
        <v>1000</v>
      </c>
      <c r="V2332" s="5">
        <f t="shared" si="147"/>
        <v>1000</v>
      </c>
      <c r="W2332" s="5">
        <v>0</v>
      </c>
      <c r="X2332" t="s">
        <v>1600</v>
      </c>
    </row>
    <row r="2333" spans="1:24" x14ac:dyDescent="0.2">
      <c r="A2333" t="s">
        <v>0</v>
      </c>
      <c r="B2333" t="s">
        <v>1</v>
      </c>
      <c r="C2333" t="s">
        <v>695</v>
      </c>
      <c r="D2333" t="s">
        <v>727</v>
      </c>
      <c r="E2333" t="s">
        <v>728</v>
      </c>
      <c r="F2333" t="s">
        <v>1549</v>
      </c>
      <c r="G2333" t="s">
        <v>1550</v>
      </c>
      <c r="H2333" t="s">
        <v>772</v>
      </c>
      <c r="I2333" t="s">
        <v>1584</v>
      </c>
      <c r="J2333" t="s">
        <v>231</v>
      </c>
      <c r="K2333" t="s">
        <v>234</v>
      </c>
      <c r="L2333" t="s">
        <v>44</v>
      </c>
      <c r="M2333" s="5">
        <v>114480.66</v>
      </c>
      <c r="N2333" s="5">
        <v>0</v>
      </c>
      <c r="O2333" s="5">
        <f t="shared" si="144"/>
        <v>114480.66</v>
      </c>
      <c r="P2333" s="5">
        <v>-114480.66</v>
      </c>
      <c r="Q2333" s="5">
        <f t="shared" si="145"/>
        <v>0</v>
      </c>
      <c r="R2333" s="5">
        <v>0</v>
      </c>
      <c r="S2333" s="5">
        <v>0</v>
      </c>
      <c r="T2333" s="5">
        <v>0</v>
      </c>
      <c r="U2333" s="5">
        <f t="shared" si="146"/>
        <v>114480.66</v>
      </c>
      <c r="V2333" s="5">
        <f t="shared" si="147"/>
        <v>114480.66</v>
      </c>
      <c r="W2333" s="5">
        <v>0</v>
      </c>
      <c r="X2333" t="s">
        <v>783</v>
      </c>
    </row>
    <row r="2334" spans="1:24" x14ac:dyDescent="0.2">
      <c r="A2334" t="s">
        <v>0</v>
      </c>
      <c r="B2334" t="s">
        <v>1</v>
      </c>
      <c r="C2334" t="s">
        <v>2</v>
      </c>
      <c r="D2334" t="s">
        <v>3</v>
      </c>
      <c r="E2334" t="s">
        <v>4</v>
      </c>
      <c r="F2334" t="s">
        <v>1601</v>
      </c>
      <c r="G2334" t="s">
        <v>1602</v>
      </c>
      <c r="H2334" t="s">
        <v>7</v>
      </c>
      <c r="I2334" t="s">
        <v>8</v>
      </c>
      <c r="J2334" t="s">
        <v>9</v>
      </c>
      <c r="K2334" t="s">
        <v>10</v>
      </c>
      <c r="L2334" t="s">
        <v>11</v>
      </c>
      <c r="M2334" s="5">
        <v>485220</v>
      </c>
      <c r="N2334" s="5">
        <v>-12717.24</v>
      </c>
      <c r="O2334" s="5">
        <f t="shared" si="144"/>
        <v>472502.76</v>
      </c>
      <c r="P2334" s="5">
        <v>-84898.59</v>
      </c>
      <c r="Q2334" s="5">
        <f t="shared" si="145"/>
        <v>387604.17000000004</v>
      </c>
      <c r="R2334" s="5">
        <v>0</v>
      </c>
      <c r="S2334" s="5">
        <v>258878.12</v>
      </c>
      <c r="T2334" s="5">
        <v>258878.12</v>
      </c>
      <c r="U2334" s="5">
        <f t="shared" si="146"/>
        <v>213624.64</v>
      </c>
      <c r="V2334" s="5">
        <f t="shared" si="147"/>
        <v>213624.64</v>
      </c>
      <c r="W2334" s="5">
        <v>128726.05</v>
      </c>
      <c r="X2334" t="s">
        <v>12</v>
      </c>
    </row>
    <row r="2335" spans="1:24" x14ac:dyDescent="0.2">
      <c r="A2335" t="s">
        <v>0</v>
      </c>
      <c r="B2335" t="s">
        <v>1</v>
      </c>
      <c r="C2335" t="s">
        <v>2</v>
      </c>
      <c r="D2335" t="s">
        <v>3</v>
      </c>
      <c r="E2335" t="s">
        <v>4</v>
      </c>
      <c r="F2335" t="s">
        <v>1601</v>
      </c>
      <c r="G2335" t="s">
        <v>1602</v>
      </c>
      <c r="H2335" t="s">
        <v>7</v>
      </c>
      <c r="I2335" t="s">
        <v>8</v>
      </c>
      <c r="J2335" t="s">
        <v>9</v>
      </c>
      <c r="K2335" t="s">
        <v>15</v>
      </c>
      <c r="L2335" t="s">
        <v>11</v>
      </c>
      <c r="M2335" s="5">
        <v>59379</v>
      </c>
      <c r="N2335" s="5">
        <v>306</v>
      </c>
      <c r="O2335" s="5">
        <f t="shared" si="144"/>
        <v>59685</v>
      </c>
      <c r="P2335" s="5">
        <v>0</v>
      </c>
      <c r="Q2335" s="5">
        <f t="shared" si="145"/>
        <v>59685</v>
      </c>
      <c r="R2335" s="5">
        <v>14781.01</v>
      </c>
      <c r="S2335" s="5">
        <v>9187.07</v>
      </c>
      <c r="T2335" s="5">
        <v>9187.07</v>
      </c>
      <c r="U2335" s="5">
        <f t="shared" si="146"/>
        <v>50497.93</v>
      </c>
      <c r="V2335" s="5">
        <f t="shared" si="147"/>
        <v>50497.93</v>
      </c>
      <c r="W2335" s="5">
        <v>35716.92</v>
      </c>
      <c r="X2335" t="s">
        <v>16</v>
      </c>
    </row>
    <row r="2336" spans="1:24" x14ac:dyDescent="0.2">
      <c r="A2336" t="s">
        <v>0</v>
      </c>
      <c r="B2336" t="s">
        <v>1</v>
      </c>
      <c r="C2336" t="s">
        <v>2</v>
      </c>
      <c r="D2336" t="s">
        <v>3</v>
      </c>
      <c r="E2336" t="s">
        <v>4</v>
      </c>
      <c r="F2336" t="s">
        <v>1601</v>
      </c>
      <c r="G2336" t="s">
        <v>1602</v>
      </c>
      <c r="H2336" t="s">
        <v>7</v>
      </c>
      <c r="I2336" t="s">
        <v>8</v>
      </c>
      <c r="J2336" t="s">
        <v>9</v>
      </c>
      <c r="K2336" t="s">
        <v>17</v>
      </c>
      <c r="L2336" t="s">
        <v>11</v>
      </c>
      <c r="M2336" s="5">
        <v>12986.24</v>
      </c>
      <c r="N2336" s="5">
        <v>133.33000000000001</v>
      </c>
      <c r="O2336" s="5">
        <f t="shared" si="144"/>
        <v>13119.57</v>
      </c>
      <c r="P2336" s="5">
        <v>0</v>
      </c>
      <c r="Q2336" s="5">
        <f t="shared" si="145"/>
        <v>13119.57</v>
      </c>
      <c r="R2336" s="5">
        <v>2500.04</v>
      </c>
      <c r="S2336" s="5">
        <v>6973.67</v>
      </c>
      <c r="T2336" s="5">
        <v>6973.67</v>
      </c>
      <c r="U2336" s="5">
        <f t="shared" si="146"/>
        <v>6145.9</v>
      </c>
      <c r="V2336" s="5">
        <f t="shared" si="147"/>
        <v>6145.9</v>
      </c>
      <c r="W2336" s="5">
        <v>3645.86</v>
      </c>
      <c r="X2336" t="s">
        <v>18</v>
      </c>
    </row>
    <row r="2337" spans="1:24" x14ac:dyDescent="0.2">
      <c r="A2337" t="s">
        <v>0</v>
      </c>
      <c r="B2337" t="s">
        <v>1</v>
      </c>
      <c r="C2337" t="s">
        <v>2</v>
      </c>
      <c r="D2337" t="s">
        <v>3</v>
      </c>
      <c r="E2337" t="s">
        <v>4</v>
      </c>
      <c r="F2337" t="s">
        <v>1601</v>
      </c>
      <c r="G2337" t="s">
        <v>1602</v>
      </c>
      <c r="H2337" t="s">
        <v>7</v>
      </c>
      <c r="I2337" t="s">
        <v>8</v>
      </c>
      <c r="J2337" t="s">
        <v>9</v>
      </c>
      <c r="K2337" t="s">
        <v>27</v>
      </c>
      <c r="L2337" t="s">
        <v>11</v>
      </c>
      <c r="M2337" s="5">
        <v>3057.43</v>
      </c>
      <c r="N2337" s="5">
        <v>14727.58</v>
      </c>
      <c r="O2337" s="5">
        <f t="shared" si="144"/>
        <v>17785.009999999998</v>
      </c>
      <c r="P2337" s="5">
        <v>13007.51</v>
      </c>
      <c r="Q2337" s="5">
        <f t="shared" si="145"/>
        <v>30792.519999999997</v>
      </c>
      <c r="R2337" s="5">
        <v>0</v>
      </c>
      <c r="S2337" s="5">
        <v>17785.009999999998</v>
      </c>
      <c r="T2337" s="5">
        <v>17785.009999999998</v>
      </c>
      <c r="U2337" s="5">
        <f t="shared" si="146"/>
        <v>0</v>
      </c>
      <c r="V2337" s="5">
        <f t="shared" si="147"/>
        <v>0</v>
      </c>
      <c r="W2337" s="5">
        <v>13007.51</v>
      </c>
      <c r="X2337" t="s">
        <v>28</v>
      </c>
    </row>
    <row r="2338" spans="1:24" x14ac:dyDescent="0.2">
      <c r="A2338" t="s">
        <v>0</v>
      </c>
      <c r="B2338" t="s">
        <v>1</v>
      </c>
      <c r="C2338" t="s">
        <v>2</v>
      </c>
      <c r="D2338" t="s">
        <v>3</v>
      </c>
      <c r="E2338" t="s">
        <v>4</v>
      </c>
      <c r="F2338" t="s">
        <v>1601</v>
      </c>
      <c r="G2338" t="s">
        <v>1602</v>
      </c>
      <c r="H2338" t="s">
        <v>7</v>
      </c>
      <c r="I2338" t="s">
        <v>8</v>
      </c>
      <c r="J2338" t="s">
        <v>9</v>
      </c>
      <c r="K2338" t="s">
        <v>29</v>
      </c>
      <c r="L2338" t="s">
        <v>11</v>
      </c>
      <c r="M2338" s="5">
        <v>4021.74</v>
      </c>
      <c r="N2338" s="5">
        <v>0</v>
      </c>
      <c r="O2338" s="5">
        <f t="shared" si="144"/>
        <v>4021.74</v>
      </c>
      <c r="P2338" s="5">
        <v>-2010.87</v>
      </c>
      <c r="Q2338" s="5">
        <f t="shared" si="145"/>
        <v>2010.87</v>
      </c>
      <c r="R2338" s="5">
        <v>0</v>
      </c>
      <c r="S2338" s="5">
        <v>0</v>
      </c>
      <c r="T2338" s="5">
        <v>0</v>
      </c>
      <c r="U2338" s="5">
        <f t="shared" si="146"/>
        <v>4021.74</v>
      </c>
      <c r="V2338" s="5">
        <f t="shared" si="147"/>
        <v>4021.74</v>
      </c>
      <c r="W2338" s="5">
        <v>2010.87</v>
      </c>
      <c r="X2338" t="s">
        <v>30</v>
      </c>
    </row>
    <row r="2339" spans="1:24" x14ac:dyDescent="0.2">
      <c r="A2339" t="s">
        <v>0</v>
      </c>
      <c r="B2339" t="s">
        <v>1</v>
      </c>
      <c r="C2339" t="s">
        <v>2</v>
      </c>
      <c r="D2339" t="s">
        <v>3</v>
      </c>
      <c r="E2339" t="s">
        <v>4</v>
      </c>
      <c r="F2339" t="s">
        <v>1601</v>
      </c>
      <c r="G2339" t="s">
        <v>1602</v>
      </c>
      <c r="H2339" t="s">
        <v>7</v>
      </c>
      <c r="I2339" t="s">
        <v>8</v>
      </c>
      <c r="J2339" t="s">
        <v>9</v>
      </c>
      <c r="K2339" t="s">
        <v>265</v>
      </c>
      <c r="L2339" t="s">
        <v>11</v>
      </c>
      <c r="M2339" s="5">
        <v>227328</v>
      </c>
      <c r="N2339" s="5">
        <v>2961.66</v>
      </c>
      <c r="O2339" s="5">
        <f t="shared" si="144"/>
        <v>230289.66</v>
      </c>
      <c r="P2339" s="5">
        <v>0</v>
      </c>
      <c r="Q2339" s="5">
        <f t="shared" si="145"/>
        <v>230289.66</v>
      </c>
      <c r="R2339" s="5">
        <v>138678</v>
      </c>
      <c r="S2339" s="5">
        <v>91561.66</v>
      </c>
      <c r="T2339" s="5">
        <v>91561.66</v>
      </c>
      <c r="U2339" s="5">
        <f t="shared" si="146"/>
        <v>138728</v>
      </c>
      <c r="V2339" s="5">
        <f t="shared" si="147"/>
        <v>138728</v>
      </c>
      <c r="W2339" s="5">
        <v>50</v>
      </c>
      <c r="X2339" t="s">
        <v>324</v>
      </c>
    </row>
    <row r="2340" spans="1:24" x14ac:dyDescent="0.2">
      <c r="A2340" t="s">
        <v>0</v>
      </c>
      <c r="B2340" t="s">
        <v>1</v>
      </c>
      <c r="C2340" t="s">
        <v>2</v>
      </c>
      <c r="D2340" t="s">
        <v>3</v>
      </c>
      <c r="E2340" t="s">
        <v>4</v>
      </c>
      <c r="F2340" t="s">
        <v>1601</v>
      </c>
      <c r="G2340" t="s">
        <v>1602</v>
      </c>
      <c r="H2340" t="s">
        <v>7</v>
      </c>
      <c r="I2340" t="s">
        <v>8</v>
      </c>
      <c r="J2340" t="s">
        <v>9</v>
      </c>
      <c r="K2340" t="s">
        <v>31</v>
      </c>
      <c r="L2340" t="s">
        <v>11</v>
      </c>
      <c r="M2340" s="5">
        <v>12953.1</v>
      </c>
      <c r="N2340" s="5">
        <v>0</v>
      </c>
      <c r="O2340" s="5">
        <f t="shared" si="144"/>
        <v>12953.1</v>
      </c>
      <c r="P2340" s="5">
        <v>-6356.55</v>
      </c>
      <c r="Q2340" s="5">
        <f t="shared" si="145"/>
        <v>6596.55</v>
      </c>
      <c r="R2340" s="5">
        <v>0</v>
      </c>
      <c r="S2340" s="5">
        <v>240</v>
      </c>
      <c r="T2340" s="5">
        <v>240</v>
      </c>
      <c r="U2340" s="5">
        <f t="shared" si="146"/>
        <v>12713.1</v>
      </c>
      <c r="V2340" s="5">
        <f t="shared" si="147"/>
        <v>12713.1</v>
      </c>
      <c r="W2340" s="5">
        <v>6356.55</v>
      </c>
      <c r="X2340" t="s">
        <v>32</v>
      </c>
    </row>
    <row r="2341" spans="1:24" x14ac:dyDescent="0.2">
      <c r="A2341" t="s">
        <v>0</v>
      </c>
      <c r="B2341" t="s">
        <v>1</v>
      </c>
      <c r="C2341" t="s">
        <v>2</v>
      </c>
      <c r="D2341" t="s">
        <v>3</v>
      </c>
      <c r="E2341" t="s">
        <v>4</v>
      </c>
      <c r="F2341" t="s">
        <v>1601</v>
      </c>
      <c r="G2341" t="s">
        <v>1602</v>
      </c>
      <c r="H2341" t="s">
        <v>7</v>
      </c>
      <c r="I2341" t="s">
        <v>8</v>
      </c>
      <c r="J2341" t="s">
        <v>9</v>
      </c>
      <c r="K2341" t="s">
        <v>33</v>
      </c>
      <c r="L2341" t="s">
        <v>11</v>
      </c>
      <c r="M2341" s="5">
        <v>11936.24</v>
      </c>
      <c r="N2341" s="5">
        <v>0</v>
      </c>
      <c r="O2341" s="5">
        <f t="shared" si="144"/>
        <v>11936.24</v>
      </c>
      <c r="P2341" s="5">
        <v>-5968.12</v>
      </c>
      <c r="Q2341" s="5">
        <f t="shared" si="145"/>
        <v>5968.12</v>
      </c>
      <c r="R2341" s="5">
        <v>0</v>
      </c>
      <c r="S2341" s="5">
        <v>0</v>
      </c>
      <c r="T2341" s="5">
        <v>0</v>
      </c>
      <c r="U2341" s="5">
        <f t="shared" si="146"/>
        <v>11936.24</v>
      </c>
      <c r="V2341" s="5">
        <f t="shared" si="147"/>
        <v>11936.24</v>
      </c>
      <c r="W2341" s="5">
        <v>5968.12</v>
      </c>
      <c r="X2341" t="s">
        <v>34</v>
      </c>
    </row>
    <row r="2342" spans="1:24" x14ac:dyDescent="0.2">
      <c r="A2342" t="s">
        <v>0</v>
      </c>
      <c r="B2342" t="s">
        <v>1</v>
      </c>
      <c r="C2342" t="s">
        <v>2</v>
      </c>
      <c r="D2342" t="s">
        <v>3</v>
      </c>
      <c r="E2342" t="s">
        <v>4</v>
      </c>
      <c r="F2342" t="s">
        <v>1601</v>
      </c>
      <c r="G2342" t="s">
        <v>1602</v>
      </c>
      <c r="H2342" t="s">
        <v>7</v>
      </c>
      <c r="I2342" t="s">
        <v>8</v>
      </c>
      <c r="J2342" t="s">
        <v>9</v>
      </c>
      <c r="K2342" t="s">
        <v>35</v>
      </c>
      <c r="L2342" t="s">
        <v>11</v>
      </c>
      <c r="M2342" s="5">
        <v>90137.32</v>
      </c>
      <c r="N2342" s="5">
        <v>464.51</v>
      </c>
      <c r="O2342" s="5">
        <f t="shared" si="144"/>
        <v>90601.83</v>
      </c>
      <c r="P2342" s="5">
        <v>-2419.89</v>
      </c>
      <c r="Q2342" s="5">
        <f t="shared" si="145"/>
        <v>88181.94</v>
      </c>
      <c r="R2342" s="5">
        <v>16847.29</v>
      </c>
      <c r="S2342" s="5">
        <v>46169.8</v>
      </c>
      <c r="T2342" s="5">
        <v>46169.8</v>
      </c>
      <c r="U2342" s="5">
        <f t="shared" si="146"/>
        <v>44432.03</v>
      </c>
      <c r="V2342" s="5">
        <f t="shared" si="147"/>
        <v>44432.03</v>
      </c>
      <c r="W2342" s="5">
        <v>25164.85</v>
      </c>
      <c r="X2342" t="s">
        <v>36</v>
      </c>
    </row>
    <row r="2343" spans="1:24" x14ac:dyDescent="0.2">
      <c r="A2343" t="s">
        <v>0</v>
      </c>
      <c r="B2343" t="s">
        <v>1</v>
      </c>
      <c r="C2343" t="s">
        <v>2</v>
      </c>
      <c r="D2343" t="s">
        <v>3</v>
      </c>
      <c r="E2343" t="s">
        <v>4</v>
      </c>
      <c r="F2343" t="s">
        <v>1601</v>
      </c>
      <c r="G2343" t="s">
        <v>1602</v>
      </c>
      <c r="H2343" t="s">
        <v>7</v>
      </c>
      <c r="I2343" t="s">
        <v>8</v>
      </c>
      <c r="J2343" t="s">
        <v>9</v>
      </c>
      <c r="K2343" t="s">
        <v>37</v>
      </c>
      <c r="L2343" t="s">
        <v>11</v>
      </c>
      <c r="M2343" s="5">
        <v>59379</v>
      </c>
      <c r="N2343" s="5">
        <v>306</v>
      </c>
      <c r="O2343" s="5">
        <f t="shared" si="144"/>
        <v>59685</v>
      </c>
      <c r="P2343" s="5">
        <v>-14047.96</v>
      </c>
      <c r="Q2343" s="5">
        <f t="shared" si="145"/>
        <v>45637.04</v>
      </c>
      <c r="R2343" s="5">
        <v>14488.41</v>
      </c>
      <c r="S2343" s="5">
        <v>20248.53</v>
      </c>
      <c r="T2343" s="5">
        <v>20248.53</v>
      </c>
      <c r="U2343" s="5">
        <f t="shared" si="146"/>
        <v>39436.47</v>
      </c>
      <c r="V2343" s="5">
        <f t="shared" si="147"/>
        <v>39436.47</v>
      </c>
      <c r="W2343" s="5">
        <v>10900.1</v>
      </c>
      <c r="X2343" t="s">
        <v>38</v>
      </c>
    </row>
    <row r="2344" spans="1:24" x14ac:dyDescent="0.2">
      <c r="A2344" t="s">
        <v>0</v>
      </c>
      <c r="B2344" t="s">
        <v>1</v>
      </c>
      <c r="C2344" t="s">
        <v>2</v>
      </c>
      <c r="D2344" t="s">
        <v>3</v>
      </c>
      <c r="E2344" t="s">
        <v>4</v>
      </c>
      <c r="F2344" t="s">
        <v>1601</v>
      </c>
      <c r="G2344" t="s">
        <v>1602</v>
      </c>
      <c r="H2344" t="s">
        <v>7</v>
      </c>
      <c r="I2344" t="s">
        <v>8</v>
      </c>
      <c r="J2344" t="s">
        <v>9</v>
      </c>
      <c r="K2344" t="s">
        <v>39</v>
      </c>
      <c r="L2344" t="s">
        <v>11</v>
      </c>
      <c r="M2344" s="5">
        <v>10260.27</v>
      </c>
      <c r="N2344" s="5">
        <v>-1300</v>
      </c>
      <c r="O2344" s="5">
        <f t="shared" si="144"/>
        <v>8960.27</v>
      </c>
      <c r="P2344" s="5">
        <v>0</v>
      </c>
      <c r="Q2344" s="5">
        <f t="shared" si="145"/>
        <v>8960.27</v>
      </c>
      <c r="R2344" s="5">
        <v>0</v>
      </c>
      <c r="S2344" s="5">
        <v>1008.36</v>
      </c>
      <c r="T2344" s="5">
        <v>1008.36</v>
      </c>
      <c r="U2344" s="5">
        <f t="shared" si="146"/>
        <v>7951.9100000000008</v>
      </c>
      <c r="V2344" s="5">
        <f t="shared" si="147"/>
        <v>7951.9100000000008</v>
      </c>
      <c r="W2344" s="5">
        <v>7951.91</v>
      </c>
      <c r="X2344" t="s">
        <v>40</v>
      </c>
    </row>
    <row r="2345" spans="1:24" x14ac:dyDescent="0.2">
      <c r="A2345" t="s">
        <v>0</v>
      </c>
      <c r="B2345" t="s">
        <v>1</v>
      </c>
      <c r="C2345" t="s">
        <v>2</v>
      </c>
      <c r="D2345" t="s">
        <v>3</v>
      </c>
      <c r="E2345" t="s">
        <v>4</v>
      </c>
      <c r="F2345" t="s">
        <v>1601</v>
      </c>
      <c r="G2345" t="s">
        <v>1602</v>
      </c>
      <c r="H2345" t="s">
        <v>95</v>
      </c>
      <c r="I2345" t="s">
        <v>96</v>
      </c>
      <c r="J2345" t="s">
        <v>97</v>
      </c>
      <c r="K2345" t="s">
        <v>98</v>
      </c>
      <c r="L2345" t="s">
        <v>11</v>
      </c>
      <c r="M2345" s="5">
        <v>2353</v>
      </c>
      <c r="N2345" s="5">
        <v>0</v>
      </c>
      <c r="O2345" s="5">
        <f t="shared" si="144"/>
        <v>2353</v>
      </c>
      <c r="P2345" s="5">
        <v>0</v>
      </c>
      <c r="Q2345" s="5">
        <f t="shared" si="145"/>
        <v>2353</v>
      </c>
      <c r="R2345" s="5">
        <v>2353</v>
      </c>
      <c r="S2345" s="5">
        <v>0</v>
      </c>
      <c r="T2345" s="5">
        <v>0</v>
      </c>
      <c r="U2345" s="5">
        <f t="shared" si="146"/>
        <v>2353</v>
      </c>
      <c r="V2345" s="5">
        <f t="shared" si="147"/>
        <v>2353</v>
      </c>
      <c r="W2345" s="5">
        <v>0</v>
      </c>
      <c r="X2345" t="s">
        <v>99</v>
      </c>
    </row>
    <row r="2346" spans="1:24" x14ac:dyDescent="0.2">
      <c r="A2346" t="s">
        <v>0</v>
      </c>
      <c r="B2346" t="s">
        <v>1</v>
      </c>
      <c r="C2346" t="s">
        <v>2</v>
      </c>
      <c r="D2346" t="s">
        <v>3</v>
      </c>
      <c r="E2346" t="s">
        <v>4</v>
      </c>
      <c r="F2346" t="s">
        <v>1601</v>
      </c>
      <c r="G2346" t="s">
        <v>1602</v>
      </c>
      <c r="H2346" t="s">
        <v>95</v>
      </c>
      <c r="I2346" t="s">
        <v>96</v>
      </c>
      <c r="J2346" t="s">
        <v>97</v>
      </c>
      <c r="K2346" t="s">
        <v>100</v>
      </c>
      <c r="L2346" t="s">
        <v>11</v>
      </c>
      <c r="M2346" s="5">
        <v>811.64</v>
      </c>
      <c r="N2346" s="5">
        <v>0</v>
      </c>
      <c r="O2346" s="5">
        <f t="shared" si="144"/>
        <v>811.64</v>
      </c>
      <c r="P2346" s="5">
        <v>0</v>
      </c>
      <c r="Q2346" s="5">
        <f t="shared" si="145"/>
        <v>811.64</v>
      </c>
      <c r="R2346" s="5">
        <v>0</v>
      </c>
      <c r="S2346" s="5">
        <v>800</v>
      </c>
      <c r="T2346" s="5">
        <v>800</v>
      </c>
      <c r="U2346" s="5">
        <f t="shared" si="146"/>
        <v>11.639999999999986</v>
      </c>
      <c r="V2346" s="5">
        <f t="shared" si="147"/>
        <v>11.639999999999986</v>
      </c>
      <c r="W2346" s="5">
        <v>11.64</v>
      </c>
      <c r="X2346" t="s">
        <v>101</v>
      </c>
    </row>
    <row r="2347" spans="1:24" x14ac:dyDescent="0.2">
      <c r="A2347" t="s">
        <v>0</v>
      </c>
      <c r="B2347" t="s">
        <v>1</v>
      </c>
      <c r="C2347" t="s">
        <v>2</v>
      </c>
      <c r="D2347" t="s">
        <v>3</v>
      </c>
      <c r="E2347" t="s">
        <v>4</v>
      </c>
      <c r="F2347" t="s">
        <v>1601</v>
      </c>
      <c r="G2347" t="s">
        <v>1602</v>
      </c>
      <c r="H2347" t="s">
        <v>95</v>
      </c>
      <c r="I2347" t="s">
        <v>96</v>
      </c>
      <c r="J2347" t="s">
        <v>97</v>
      </c>
      <c r="K2347" t="s">
        <v>104</v>
      </c>
      <c r="L2347" t="s">
        <v>11</v>
      </c>
      <c r="M2347" s="5">
        <v>28236</v>
      </c>
      <c r="N2347" s="5">
        <v>0</v>
      </c>
      <c r="O2347" s="5">
        <f t="shared" si="144"/>
        <v>28236</v>
      </c>
      <c r="P2347" s="5">
        <v>0</v>
      </c>
      <c r="Q2347" s="5">
        <f t="shared" si="145"/>
        <v>28236</v>
      </c>
      <c r="R2347" s="5">
        <v>9412</v>
      </c>
      <c r="S2347" s="5">
        <v>18824</v>
      </c>
      <c r="T2347" s="5">
        <v>18824</v>
      </c>
      <c r="U2347" s="5">
        <f t="shared" si="146"/>
        <v>9412</v>
      </c>
      <c r="V2347" s="5">
        <f t="shared" si="147"/>
        <v>9412</v>
      </c>
      <c r="W2347" s="5">
        <v>0</v>
      </c>
      <c r="X2347" t="s">
        <v>105</v>
      </c>
    </row>
    <row r="2348" spans="1:24" x14ac:dyDescent="0.2">
      <c r="A2348" t="s">
        <v>0</v>
      </c>
      <c r="B2348" t="s">
        <v>1</v>
      </c>
      <c r="C2348" t="s">
        <v>2</v>
      </c>
      <c r="D2348" t="s">
        <v>3</v>
      </c>
      <c r="E2348" t="s">
        <v>4</v>
      </c>
      <c r="F2348" t="s">
        <v>1601</v>
      </c>
      <c r="G2348" t="s">
        <v>1602</v>
      </c>
      <c r="H2348" t="s">
        <v>95</v>
      </c>
      <c r="I2348" t="s">
        <v>96</v>
      </c>
      <c r="J2348" t="s">
        <v>97</v>
      </c>
      <c r="K2348" t="s">
        <v>106</v>
      </c>
      <c r="L2348" t="s">
        <v>11</v>
      </c>
      <c r="M2348" s="5">
        <v>3571.85</v>
      </c>
      <c r="N2348" s="5">
        <v>0</v>
      </c>
      <c r="O2348" s="5">
        <f t="shared" si="144"/>
        <v>3571.85</v>
      </c>
      <c r="P2348" s="5">
        <v>29.72</v>
      </c>
      <c r="Q2348" s="5">
        <f t="shared" si="145"/>
        <v>3601.5699999999997</v>
      </c>
      <c r="R2348" s="5">
        <v>1190.6500000000001</v>
      </c>
      <c r="S2348" s="5">
        <v>2381.1999999999998</v>
      </c>
      <c r="T2348" s="5">
        <v>2381.1999999999998</v>
      </c>
      <c r="U2348" s="5">
        <f t="shared" si="146"/>
        <v>1190.6500000000001</v>
      </c>
      <c r="V2348" s="5">
        <f t="shared" si="147"/>
        <v>1190.6500000000001</v>
      </c>
      <c r="W2348" s="5">
        <v>29.72</v>
      </c>
      <c r="X2348" t="s">
        <v>107</v>
      </c>
    </row>
    <row r="2349" spans="1:24" x14ac:dyDescent="0.2">
      <c r="A2349" t="s">
        <v>0</v>
      </c>
      <c r="B2349" t="s">
        <v>1</v>
      </c>
      <c r="C2349" t="s">
        <v>2</v>
      </c>
      <c r="D2349" t="s">
        <v>3</v>
      </c>
      <c r="E2349" t="s">
        <v>4</v>
      </c>
      <c r="F2349" t="s">
        <v>1601</v>
      </c>
      <c r="G2349" t="s">
        <v>1602</v>
      </c>
      <c r="H2349" t="s">
        <v>95</v>
      </c>
      <c r="I2349" t="s">
        <v>96</v>
      </c>
      <c r="J2349" t="s">
        <v>97</v>
      </c>
      <c r="K2349" t="s">
        <v>108</v>
      </c>
      <c r="L2349" t="s">
        <v>11</v>
      </c>
      <c r="M2349" s="5">
        <v>2353</v>
      </c>
      <c r="N2349" s="5">
        <v>0</v>
      </c>
      <c r="O2349" s="5">
        <f t="shared" si="144"/>
        <v>2353</v>
      </c>
      <c r="P2349" s="5">
        <v>0</v>
      </c>
      <c r="Q2349" s="5">
        <f t="shared" si="145"/>
        <v>2353</v>
      </c>
      <c r="R2349" s="5">
        <v>1040.3</v>
      </c>
      <c r="S2349" s="5">
        <v>1312.7</v>
      </c>
      <c r="T2349" s="5">
        <v>1312.7</v>
      </c>
      <c r="U2349" s="5">
        <f t="shared" si="146"/>
        <v>1040.3</v>
      </c>
      <c r="V2349" s="5">
        <f t="shared" si="147"/>
        <v>1040.3</v>
      </c>
      <c r="W2349" s="5">
        <v>0</v>
      </c>
      <c r="X2349" t="s">
        <v>109</v>
      </c>
    </row>
    <row r="2350" spans="1:24" x14ac:dyDescent="0.2">
      <c r="A2350" t="s">
        <v>0</v>
      </c>
      <c r="B2350" t="s">
        <v>1</v>
      </c>
      <c r="C2350" t="s">
        <v>2</v>
      </c>
      <c r="D2350" t="s">
        <v>3</v>
      </c>
      <c r="E2350" t="s">
        <v>4</v>
      </c>
      <c r="F2350" t="s">
        <v>1601</v>
      </c>
      <c r="G2350" t="s">
        <v>1602</v>
      </c>
      <c r="H2350" t="s">
        <v>95</v>
      </c>
      <c r="I2350" t="s">
        <v>148</v>
      </c>
      <c r="J2350" t="s">
        <v>121</v>
      </c>
      <c r="K2350" t="s">
        <v>137</v>
      </c>
      <c r="L2350" t="s">
        <v>44</v>
      </c>
      <c r="M2350" s="5">
        <v>4772.79</v>
      </c>
      <c r="N2350" s="5">
        <v>0</v>
      </c>
      <c r="O2350" s="5">
        <f t="shared" si="144"/>
        <v>4772.79</v>
      </c>
      <c r="P2350" s="5">
        <v>-4772.79</v>
      </c>
      <c r="Q2350" s="5">
        <f t="shared" si="145"/>
        <v>0</v>
      </c>
      <c r="R2350" s="5">
        <v>0</v>
      </c>
      <c r="S2350" s="5">
        <v>0</v>
      </c>
      <c r="T2350" s="5">
        <v>0</v>
      </c>
      <c r="U2350" s="5">
        <f t="shared" si="146"/>
        <v>4772.79</v>
      </c>
      <c r="V2350" s="5">
        <f t="shared" si="147"/>
        <v>4772.79</v>
      </c>
      <c r="W2350" s="5">
        <v>0</v>
      </c>
      <c r="X2350" t="s">
        <v>138</v>
      </c>
    </row>
    <row r="2351" spans="1:24" x14ac:dyDescent="0.2">
      <c r="A2351" t="s">
        <v>0</v>
      </c>
      <c r="B2351" t="s">
        <v>1</v>
      </c>
      <c r="C2351" t="s">
        <v>2</v>
      </c>
      <c r="D2351" t="s">
        <v>3</v>
      </c>
      <c r="E2351" t="s">
        <v>4</v>
      </c>
      <c r="F2351" t="s">
        <v>1601</v>
      </c>
      <c r="G2351" t="s">
        <v>1602</v>
      </c>
      <c r="H2351" t="s">
        <v>95</v>
      </c>
      <c r="I2351" t="s">
        <v>148</v>
      </c>
      <c r="J2351" t="s">
        <v>121</v>
      </c>
      <c r="K2351" t="s">
        <v>465</v>
      </c>
      <c r="L2351" t="s">
        <v>44</v>
      </c>
      <c r="M2351" s="5">
        <v>7500</v>
      </c>
      <c r="N2351" s="5">
        <v>0</v>
      </c>
      <c r="O2351" s="5">
        <f t="shared" si="144"/>
        <v>7500</v>
      </c>
      <c r="P2351" s="5">
        <v>-7500</v>
      </c>
      <c r="Q2351" s="5">
        <f t="shared" si="145"/>
        <v>0</v>
      </c>
      <c r="R2351" s="5">
        <v>0</v>
      </c>
      <c r="S2351" s="5">
        <v>0</v>
      </c>
      <c r="T2351" s="5">
        <v>0</v>
      </c>
      <c r="U2351" s="5">
        <f t="shared" si="146"/>
        <v>7500</v>
      </c>
      <c r="V2351" s="5">
        <f t="shared" si="147"/>
        <v>7500</v>
      </c>
      <c r="W2351" s="5">
        <v>0</v>
      </c>
      <c r="X2351" t="s">
        <v>1603</v>
      </c>
    </row>
    <row r="2352" spans="1:24" x14ac:dyDescent="0.2">
      <c r="A2352" t="s">
        <v>0</v>
      </c>
      <c r="B2352" t="s">
        <v>1</v>
      </c>
      <c r="C2352" t="s">
        <v>2</v>
      </c>
      <c r="D2352" t="s">
        <v>3</v>
      </c>
      <c r="E2352" t="s">
        <v>4</v>
      </c>
      <c r="F2352" t="s">
        <v>1601</v>
      </c>
      <c r="G2352" t="s">
        <v>1602</v>
      </c>
      <c r="H2352" t="s">
        <v>95</v>
      </c>
      <c r="I2352" t="s">
        <v>148</v>
      </c>
      <c r="J2352" t="s">
        <v>121</v>
      </c>
      <c r="K2352" t="s">
        <v>128</v>
      </c>
      <c r="L2352" t="s">
        <v>44</v>
      </c>
      <c r="M2352" s="5">
        <v>15360</v>
      </c>
      <c r="N2352" s="5">
        <v>0</v>
      </c>
      <c r="O2352" s="5">
        <f t="shared" si="144"/>
        <v>15360</v>
      </c>
      <c r="P2352" s="5">
        <v>-5360</v>
      </c>
      <c r="Q2352" s="5">
        <f t="shared" si="145"/>
        <v>10000</v>
      </c>
      <c r="R2352" s="5">
        <v>0</v>
      </c>
      <c r="S2352" s="5">
        <v>0</v>
      </c>
      <c r="T2352" s="5">
        <v>0</v>
      </c>
      <c r="U2352" s="5">
        <f t="shared" si="146"/>
        <v>15360</v>
      </c>
      <c r="V2352" s="5">
        <f t="shared" si="147"/>
        <v>15360</v>
      </c>
      <c r="W2352" s="5">
        <v>10000</v>
      </c>
      <c r="X2352" t="s">
        <v>144</v>
      </c>
    </row>
    <row r="2353" spans="1:24" x14ac:dyDescent="0.2">
      <c r="A2353" t="s">
        <v>0</v>
      </c>
      <c r="B2353" t="s">
        <v>1</v>
      </c>
      <c r="C2353" t="s">
        <v>2</v>
      </c>
      <c r="D2353" t="s">
        <v>3</v>
      </c>
      <c r="E2353" t="s">
        <v>4</v>
      </c>
      <c r="F2353" t="s">
        <v>1601</v>
      </c>
      <c r="G2353" t="s">
        <v>1602</v>
      </c>
      <c r="H2353" t="s">
        <v>95</v>
      </c>
      <c r="I2353" t="s">
        <v>154</v>
      </c>
      <c r="J2353" t="s">
        <v>121</v>
      </c>
      <c r="K2353" t="s">
        <v>137</v>
      </c>
      <c r="L2353" t="s">
        <v>44</v>
      </c>
      <c r="M2353" s="5">
        <v>1800</v>
      </c>
      <c r="N2353" s="5">
        <v>0</v>
      </c>
      <c r="O2353" s="5">
        <f t="shared" si="144"/>
        <v>1800</v>
      </c>
      <c r="P2353" s="5">
        <v>-1800</v>
      </c>
      <c r="Q2353" s="5">
        <f t="shared" si="145"/>
        <v>0</v>
      </c>
      <c r="R2353" s="5">
        <v>0</v>
      </c>
      <c r="S2353" s="5">
        <v>0</v>
      </c>
      <c r="T2353" s="5">
        <v>0</v>
      </c>
      <c r="U2353" s="5">
        <f t="shared" si="146"/>
        <v>1800</v>
      </c>
      <c r="V2353" s="5">
        <f t="shared" si="147"/>
        <v>1800</v>
      </c>
      <c r="W2353" s="5">
        <v>0</v>
      </c>
      <c r="X2353" t="s">
        <v>138</v>
      </c>
    </row>
    <row r="2354" spans="1:24" x14ac:dyDescent="0.2">
      <c r="A2354" t="s">
        <v>0</v>
      </c>
      <c r="B2354" t="s">
        <v>1</v>
      </c>
      <c r="C2354" t="s">
        <v>2</v>
      </c>
      <c r="D2354" t="s">
        <v>3</v>
      </c>
      <c r="E2354" t="s">
        <v>4</v>
      </c>
      <c r="F2354" t="s">
        <v>1601</v>
      </c>
      <c r="G2354" t="s">
        <v>1602</v>
      </c>
      <c r="H2354" t="s">
        <v>95</v>
      </c>
      <c r="I2354" t="s">
        <v>154</v>
      </c>
      <c r="J2354" t="s">
        <v>121</v>
      </c>
      <c r="K2354" t="s">
        <v>151</v>
      </c>
      <c r="L2354" t="s">
        <v>44</v>
      </c>
      <c r="M2354" s="5">
        <v>4000</v>
      </c>
      <c r="N2354" s="5">
        <v>0</v>
      </c>
      <c r="O2354" s="5">
        <f t="shared" si="144"/>
        <v>4000</v>
      </c>
      <c r="P2354" s="5">
        <v>-4000</v>
      </c>
      <c r="Q2354" s="5">
        <f t="shared" si="145"/>
        <v>0</v>
      </c>
      <c r="R2354" s="5">
        <v>0</v>
      </c>
      <c r="S2354" s="5">
        <v>0</v>
      </c>
      <c r="T2354" s="5">
        <v>0</v>
      </c>
      <c r="U2354" s="5">
        <f t="shared" si="146"/>
        <v>4000</v>
      </c>
      <c r="V2354" s="5">
        <f t="shared" si="147"/>
        <v>4000</v>
      </c>
      <c r="W2354" s="5">
        <v>0</v>
      </c>
      <c r="X2354" t="s">
        <v>152</v>
      </c>
    </row>
    <row r="2355" spans="1:24" x14ac:dyDescent="0.2">
      <c r="A2355" t="s">
        <v>0</v>
      </c>
      <c r="B2355" t="s">
        <v>1</v>
      </c>
      <c r="C2355" t="s">
        <v>2</v>
      </c>
      <c r="D2355" t="s">
        <v>3</v>
      </c>
      <c r="E2355" t="s">
        <v>4</v>
      </c>
      <c r="F2355" t="s">
        <v>1601</v>
      </c>
      <c r="G2355" t="s">
        <v>1602</v>
      </c>
      <c r="H2355" t="s">
        <v>95</v>
      </c>
      <c r="I2355" t="s">
        <v>154</v>
      </c>
      <c r="J2355" t="s">
        <v>121</v>
      </c>
      <c r="K2355" t="s">
        <v>145</v>
      </c>
      <c r="L2355" t="s">
        <v>44</v>
      </c>
      <c r="M2355" s="5">
        <v>11694.5</v>
      </c>
      <c r="N2355" s="5">
        <v>0</v>
      </c>
      <c r="O2355" s="5">
        <f t="shared" si="144"/>
        <v>11694.5</v>
      </c>
      <c r="P2355" s="5">
        <v>-11694.5</v>
      </c>
      <c r="Q2355" s="5">
        <f t="shared" si="145"/>
        <v>0</v>
      </c>
      <c r="R2355" s="5">
        <v>0</v>
      </c>
      <c r="S2355" s="5">
        <v>0</v>
      </c>
      <c r="T2355" s="5">
        <v>0</v>
      </c>
      <c r="U2355" s="5">
        <f t="shared" si="146"/>
        <v>11694.5</v>
      </c>
      <c r="V2355" s="5">
        <f t="shared" si="147"/>
        <v>11694.5</v>
      </c>
      <c r="W2355" s="5">
        <v>0</v>
      </c>
      <c r="X2355" t="s">
        <v>146</v>
      </c>
    </row>
    <row r="2356" spans="1:24" x14ac:dyDescent="0.2">
      <c r="A2356" t="s">
        <v>0</v>
      </c>
      <c r="B2356" t="s">
        <v>1</v>
      </c>
      <c r="C2356" t="s">
        <v>2</v>
      </c>
      <c r="D2356" t="s">
        <v>3</v>
      </c>
      <c r="E2356" t="s">
        <v>4</v>
      </c>
      <c r="F2356" t="s">
        <v>1601</v>
      </c>
      <c r="G2356" t="s">
        <v>1602</v>
      </c>
      <c r="H2356" t="s">
        <v>95</v>
      </c>
      <c r="I2356" t="s">
        <v>154</v>
      </c>
      <c r="J2356" t="s">
        <v>121</v>
      </c>
      <c r="K2356" t="s">
        <v>1604</v>
      </c>
      <c r="L2356" t="s">
        <v>44</v>
      </c>
      <c r="M2356" s="5">
        <v>800</v>
      </c>
      <c r="N2356" s="5">
        <v>1397.36</v>
      </c>
      <c r="O2356" s="5">
        <f t="shared" si="144"/>
        <v>2197.3599999999997</v>
      </c>
      <c r="P2356" s="5">
        <v>-800</v>
      </c>
      <c r="Q2356" s="5">
        <f t="shared" si="145"/>
        <v>1397.3599999999997</v>
      </c>
      <c r="R2356" s="5">
        <v>0</v>
      </c>
      <c r="S2356" s="5">
        <v>1397.36</v>
      </c>
      <c r="T2356" s="5">
        <v>0</v>
      </c>
      <c r="U2356" s="5">
        <f t="shared" si="146"/>
        <v>799.99999999999977</v>
      </c>
      <c r="V2356" s="5">
        <f t="shared" si="147"/>
        <v>2197.3599999999997</v>
      </c>
      <c r="W2356" s="5">
        <v>0</v>
      </c>
      <c r="X2356" t="s">
        <v>1605</v>
      </c>
    </row>
    <row r="2357" spans="1:24" x14ac:dyDescent="0.2">
      <c r="A2357" t="s">
        <v>0</v>
      </c>
      <c r="B2357" t="s">
        <v>1</v>
      </c>
      <c r="C2357" t="s">
        <v>2</v>
      </c>
      <c r="D2357" t="s">
        <v>3</v>
      </c>
      <c r="E2357" t="s">
        <v>4</v>
      </c>
      <c r="F2357" t="s">
        <v>1601</v>
      </c>
      <c r="G2357" t="s">
        <v>1602</v>
      </c>
      <c r="H2357" t="s">
        <v>95</v>
      </c>
      <c r="I2357" t="s">
        <v>96</v>
      </c>
      <c r="J2357" t="s">
        <v>121</v>
      </c>
      <c r="K2357" t="s">
        <v>128</v>
      </c>
      <c r="L2357" t="s">
        <v>44</v>
      </c>
      <c r="M2357" s="5">
        <v>38845.800000000003</v>
      </c>
      <c r="N2357" s="5">
        <v>-9237.36</v>
      </c>
      <c r="O2357" s="5">
        <f t="shared" si="144"/>
        <v>29608.440000000002</v>
      </c>
      <c r="P2357" s="5">
        <v>-29608.44</v>
      </c>
      <c r="Q2357" s="5">
        <f t="shared" si="145"/>
        <v>0</v>
      </c>
      <c r="R2357" s="5">
        <v>0</v>
      </c>
      <c r="S2357" s="5">
        <v>0</v>
      </c>
      <c r="T2357" s="5">
        <v>0</v>
      </c>
      <c r="U2357" s="5">
        <f t="shared" si="146"/>
        <v>29608.440000000002</v>
      </c>
      <c r="V2357" s="5">
        <f t="shared" si="147"/>
        <v>29608.440000000002</v>
      </c>
      <c r="W2357" s="5">
        <v>0</v>
      </c>
      <c r="X2357" t="s">
        <v>144</v>
      </c>
    </row>
    <row r="2358" spans="1:24" x14ac:dyDescent="0.2">
      <c r="A2358" t="s">
        <v>0</v>
      </c>
      <c r="B2358" t="s">
        <v>1</v>
      </c>
      <c r="C2358" t="s">
        <v>2</v>
      </c>
      <c r="D2358" t="s">
        <v>3</v>
      </c>
      <c r="E2358" t="s">
        <v>4</v>
      </c>
      <c r="F2358" t="s">
        <v>1601</v>
      </c>
      <c r="G2358" t="s">
        <v>1602</v>
      </c>
      <c r="H2358" t="s">
        <v>95</v>
      </c>
      <c r="I2358" t="s">
        <v>96</v>
      </c>
      <c r="J2358" t="s">
        <v>121</v>
      </c>
      <c r="K2358" t="s">
        <v>145</v>
      </c>
      <c r="L2358" t="s">
        <v>44</v>
      </c>
      <c r="M2358" s="5">
        <v>3456</v>
      </c>
      <c r="N2358" s="5">
        <v>0</v>
      </c>
      <c r="O2358" s="5">
        <f t="shared" si="144"/>
        <v>3456</v>
      </c>
      <c r="P2358" s="5">
        <v>0</v>
      </c>
      <c r="Q2358" s="5">
        <f t="shared" si="145"/>
        <v>3456</v>
      </c>
      <c r="R2358" s="5">
        <v>0</v>
      </c>
      <c r="S2358" s="5">
        <v>0</v>
      </c>
      <c r="T2358" s="5">
        <v>0</v>
      </c>
      <c r="U2358" s="5">
        <f t="shared" si="146"/>
        <v>3456</v>
      </c>
      <c r="V2358" s="5">
        <f t="shared" si="147"/>
        <v>3456</v>
      </c>
      <c r="W2358" s="5">
        <v>3456</v>
      </c>
      <c r="X2358" t="s">
        <v>146</v>
      </c>
    </row>
    <row r="2359" spans="1:24" x14ac:dyDescent="0.2">
      <c r="A2359" t="s">
        <v>0</v>
      </c>
      <c r="B2359" t="s">
        <v>1</v>
      </c>
      <c r="C2359" t="s">
        <v>2</v>
      </c>
      <c r="D2359" t="s">
        <v>3</v>
      </c>
      <c r="E2359" t="s">
        <v>4</v>
      </c>
      <c r="F2359" t="s">
        <v>1601</v>
      </c>
      <c r="G2359" t="s">
        <v>1602</v>
      </c>
      <c r="H2359" t="s">
        <v>95</v>
      </c>
      <c r="I2359" t="s">
        <v>177</v>
      </c>
      <c r="J2359" t="s">
        <v>121</v>
      </c>
      <c r="K2359" t="s">
        <v>137</v>
      </c>
      <c r="L2359" t="s">
        <v>44</v>
      </c>
      <c r="M2359" s="5">
        <v>6322.42</v>
      </c>
      <c r="N2359" s="5">
        <v>0</v>
      </c>
      <c r="O2359" s="5">
        <f t="shared" si="144"/>
        <v>6322.42</v>
      </c>
      <c r="P2359" s="5">
        <v>-6322.42</v>
      </c>
      <c r="Q2359" s="5">
        <f t="shared" si="145"/>
        <v>0</v>
      </c>
      <c r="R2359" s="5">
        <v>0</v>
      </c>
      <c r="S2359" s="5">
        <v>0</v>
      </c>
      <c r="T2359" s="5">
        <v>0</v>
      </c>
      <c r="U2359" s="5">
        <f t="shared" si="146"/>
        <v>6322.42</v>
      </c>
      <c r="V2359" s="5">
        <f t="shared" si="147"/>
        <v>6322.42</v>
      </c>
      <c r="W2359" s="5">
        <v>0</v>
      </c>
      <c r="X2359" t="s">
        <v>138</v>
      </c>
    </row>
    <row r="2360" spans="1:24" x14ac:dyDescent="0.2">
      <c r="A2360" t="s">
        <v>0</v>
      </c>
      <c r="B2360" t="s">
        <v>1</v>
      </c>
      <c r="C2360" t="s">
        <v>2</v>
      </c>
      <c r="D2360" t="s">
        <v>3</v>
      </c>
      <c r="E2360" t="s">
        <v>4</v>
      </c>
      <c r="F2360" t="s">
        <v>1601</v>
      </c>
      <c r="G2360" t="s">
        <v>1602</v>
      </c>
      <c r="H2360" t="s">
        <v>95</v>
      </c>
      <c r="I2360" t="s">
        <v>177</v>
      </c>
      <c r="J2360" t="s">
        <v>121</v>
      </c>
      <c r="K2360" t="s">
        <v>151</v>
      </c>
      <c r="L2360" t="s">
        <v>44</v>
      </c>
      <c r="M2360" s="5">
        <v>6160</v>
      </c>
      <c r="N2360" s="5">
        <v>0</v>
      </c>
      <c r="O2360" s="5">
        <f t="shared" si="144"/>
        <v>6160</v>
      </c>
      <c r="P2360" s="5">
        <v>-6160</v>
      </c>
      <c r="Q2360" s="5">
        <f t="shared" si="145"/>
        <v>0</v>
      </c>
      <c r="R2360" s="5">
        <v>0</v>
      </c>
      <c r="S2360" s="5">
        <v>0</v>
      </c>
      <c r="T2360" s="5">
        <v>0</v>
      </c>
      <c r="U2360" s="5">
        <f t="shared" si="146"/>
        <v>6160</v>
      </c>
      <c r="V2360" s="5">
        <f t="shared" si="147"/>
        <v>6160</v>
      </c>
      <c r="W2360" s="5">
        <v>0</v>
      </c>
      <c r="X2360" t="s">
        <v>152</v>
      </c>
    </row>
    <row r="2361" spans="1:24" x14ac:dyDescent="0.2">
      <c r="A2361" t="s">
        <v>0</v>
      </c>
      <c r="B2361" t="s">
        <v>1</v>
      </c>
      <c r="C2361" t="s">
        <v>2</v>
      </c>
      <c r="D2361" t="s">
        <v>3</v>
      </c>
      <c r="E2361" t="s">
        <v>4</v>
      </c>
      <c r="F2361" t="s">
        <v>1601</v>
      </c>
      <c r="G2361" t="s">
        <v>1602</v>
      </c>
      <c r="H2361" t="s">
        <v>95</v>
      </c>
      <c r="I2361" t="s">
        <v>177</v>
      </c>
      <c r="J2361" t="s">
        <v>121</v>
      </c>
      <c r="K2361" t="s">
        <v>145</v>
      </c>
      <c r="L2361" t="s">
        <v>44</v>
      </c>
      <c r="M2361" s="5">
        <v>12343.34</v>
      </c>
      <c r="N2361" s="5">
        <v>7840</v>
      </c>
      <c r="O2361" s="5">
        <f t="shared" si="144"/>
        <v>20183.34</v>
      </c>
      <c r="P2361" s="5">
        <v>-12343.34</v>
      </c>
      <c r="Q2361" s="5">
        <f t="shared" si="145"/>
        <v>7840</v>
      </c>
      <c r="R2361" s="5">
        <v>0</v>
      </c>
      <c r="S2361" s="5">
        <v>7840</v>
      </c>
      <c r="T2361" s="5">
        <v>0</v>
      </c>
      <c r="U2361" s="5">
        <f t="shared" si="146"/>
        <v>12343.34</v>
      </c>
      <c r="V2361" s="5">
        <f t="shared" si="147"/>
        <v>20183.34</v>
      </c>
      <c r="W2361" s="5">
        <v>0</v>
      </c>
      <c r="X2361" t="s">
        <v>146</v>
      </c>
    </row>
    <row r="2362" spans="1:24" x14ac:dyDescent="0.2">
      <c r="A2362" t="s">
        <v>0</v>
      </c>
      <c r="B2362" t="s">
        <v>1</v>
      </c>
      <c r="C2362" t="s">
        <v>2</v>
      </c>
      <c r="D2362" t="s">
        <v>3</v>
      </c>
      <c r="E2362" t="s">
        <v>4</v>
      </c>
      <c r="F2362" t="s">
        <v>1601</v>
      </c>
      <c r="G2362" t="s">
        <v>1602</v>
      </c>
      <c r="H2362" t="s">
        <v>95</v>
      </c>
      <c r="I2362" t="s">
        <v>1606</v>
      </c>
      <c r="J2362" t="s">
        <v>121</v>
      </c>
      <c r="K2362" t="s">
        <v>137</v>
      </c>
      <c r="L2362" t="s">
        <v>44</v>
      </c>
      <c r="M2362" s="5">
        <v>1346248.22</v>
      </c>
      <c r="N2362" s="5">
        <v>4500</v>
      </c>
      <c r="O2362" s="5">
        <f t="shared" si="144"/>
        <v>1350748.22</v>
      </c>
      <c r="P2362" s="5">
        <v>-346248.22</v>
      </c>
      <c r="Q2362" s="5">
        <f t="shared" si="145"/>
        <v>1004500</v>
      </c>
      <c r="R2362" s="5">
        <v>20</v>
      </c>
      <c r="S2362" s="5">
        <v>4500</v>
      </c>
      <c r="T2362" s="5">
        <v>0</v>
      </c>
      <c r="U2362" s="5">
        <f t="shared" si="146"/>
        <v>1346248.22</v>
      </c>
      <c r="V2362" s="5">
        <f t="shared" si="147"/>
        <v>1350748.22</v>
      </c>
      <c r="W2362" s="5">
        <v>999980</v>
      </c>
      <c r="X2362" t="s">
        <v>138</v>
      </c>
    </row>
    <row r="2363" spans="1:24" x14ac:dyDescent="0.2">
      <c r="A2363" t="s">
        <v>0</v>
      </c>
      <c r="B2363" t="s">
        <v>1</v>
      </c>
      <c r="C2363" t="s">
        <v>2</v>
      </c>
      <c r="D2363" t="s">
        <v>3</v>
      </c>
      <c r="E2363" t="s">
        <v>4</v>
      </c>
      <c r="F2363" t="s">
        <v>1601</v>
      </c>
      <c r="G2363" t="s">
        <v>1602</v>
      </c>
      <c r="H2363" t="s">
        <v>95</v>
      </c>
      <c r="I2363" t="s">
        <v>1606</v>
      </c>
      <c r="J2363" t="s">
        <v>121</v>
      </c>
      <c r="K2363" t="s">
        <v>314</v>
      </c>
      <c r="L2363" t="s">
        <v>44</v>
      </c>
      <c r="M2363" s="5">
        <v>5000</v>
      </c>
      <c r="N2363" s="5">
        <v>0</v>
      </c>
      <c r="O2363" s="5">
        <f t="shared" ref="O2363:O2426" si="148">+M2363+N2363</f>
        <v>5000</v>
      </c>
      <c r="P2363" s="5">
        <v>-5000</v>
      </c>
      <c r="Q2363" s="5">
        <f t="shared" ref="Q2363:Q2426" si="149">+O2363+P2363</f>
        <v>0</v>
      </c>
      <c r="R2363" s="5">
        <v>0</v>
      </c>
      <c r="S2363" s="5">
        <v>0</v>
      </c>
      <c r="T2363" s="5">
        <v>0</v>
      </c>
      <c r="U2363" s="5">
        <f t="shared" ref="U2363:U2426" si="150">+O2363-S2363</f>
        <v>5000</v>
      </c>
      <c r="V2363" s="5">
        <f t="shared" ref="V2363:V2426" si="151">+O2363-T2363</f>
        <v>5000</v>
      </c>
      <c r="W2363" s="5">
        <v>0</v>
      </c>
      <c r="X2363" t="s">
        <v>1607</v>
      </c>
    </row>
    <row r="2364" spans="1:24" x14ac:dyDescent="0.2">
      <c r="A2364" t="s">
        <v>0</v>
      </c>
      <c r="B2364" t="s">
        <v>1</v>
      </c>
      <c r="C2364" t="s">
        <v>2</v>
      </c>
      <c r="D2364" t="s">
        <v>3</v>
      </c>
      <c r="E2364" t="s">
        <v>4</v>
      </c>
      <c r="F2364" t="s">
        <v>1601</v>
      </c>
      <c r="G2364" t="s">
        <v>1602</v>
      </c>
      <c r="H2364" t="s">
        <v>95</v>
      </c>
      <c r="I2364" t="s">
        <v>1606</v>
      </c>
      <c r="J2364" t="s">
        <v>121</v>
      </c>
      <c r="K2364" t="s">
        <v>124</v>
      </c>
      <c r="L2364" t="s">
        <v>44</v>
      </c>
      <c r="M2364" s="5">
        <v>1300</v>
      </c>
      <c r="N2364" s="5">
        <v>0</v>
      </c>
      <c r="O2364" s="5">
        <f t="shared" si="148"/>
        <v>1300</v>
      </c>
      <c r="P2364" s="5">
        <v>-1300</v>
      </c>
      <c r="Q2364" s="5">
        <f t="shared" si="149"/>
        <v>0</v>
      </c>
      <c r="R2364" s="5">
        <v>0</v>
      </c>
      <c r="S2364" s="5">
        <v>0</v>
      </c>
      <c r="T2364" s="5">
        <v>0</v>
      </c>
      <c r="U2364" s="5">
        <f t="shared" si="150"/>
        <v>1300</v>
      </c>
      <c r="V2364" s="5">
        <f t="shared" si="151"/>
        <v>1300</v>
      </c>
      <c r="W2364" s="5">
        <v>0</v>
      </c>
      <c r="X2364" t="s">
        <v>153</v>
      </c>
    </row>
    <row r="2365" spans="1:24" x14ac:dyDescent="0.2">
      <c r="A2365" t="s">
        <v>0</v>
      </c>
      <c r="B2365" t="s">
        <v>1</v>
      </c>
      <c r="C2365" t="s">
        <v>2</v>
      </c>
      <c r="D2365" t="s">
        <v>3</v>
      </c>
      <c r="E2365" t="s">
        <v>4</v>
      </c>
      <c r="F2365" t="s">
        <v>1601</v>
      </c>
      <c r="G2365" t="s">
        <v>1602</v>
      </c>
      <c r="H2365" t="s">
        <v>95</v>
      </c>
      <c r="I2365" t="s">
        <v>1606</v>
      </c>
      <c r="J2365" t="s">
        <v>121</v>
      </c>
      <c r="K2365" t="s">
        <v>145</v>
      </c>
      <c r="L2365" t="s">
        <v>44</v>
      </c>
      <c r="M2365" s="5">
        <v>8000</v>
      </c>
      <c r="N2365" s="5">
        <v>-4500</v>
      </c>
      <c r="O2365" s="5">
        <f t="shared" si="148"/>
        <v>3500</v>
      </c>
      <c r="P2365" s="5">
        <v>-3500</v>
      </c>
      <c r="Q2365" s="5">
        <f t="shared" si="149"/>
        <v>0</v>
      </c>
      <c r="R2365" s="5">
        <v>0</v>
      </c>
      <c r="S2365" s="5">
        <v>0</v>
      </c>
      <c r="T2365" s="5">
        <v>0</v>
      </c>
      <c r="U2365" s="5">
        <f t="shared" si="150"/>
        <v>3500</v>
      </c>
      <c r="V2365" s="5">
        <f t="shared" si="151"/>
        <v>3500</v>
      </c>
      <c r="W2365" s="5">
        <v>0</v>
      </c>
      <c r="X2365" t="s">
        <v>146</v>
      </c>
    </row>
    <row r="2366" spans="1:24" x14ac:dyDescent="0.2">
      <c r="A2366" t="s">
        <v>0</v>
      </c>
      <c r="B2366" t="s">
        <v>1</v>
      </c>
      <c r="C2366" t="s">
        <v>2</v>
      </c>
      <c r="D2366" t="s">
        <v>3</v>
      </c>
      <c r="E2366" t="s">
        <v>4</v>
      </c>
      <c r="F2366" t="s">
        <v>1601</v>
      </c>
      <c r="G2366" t="s">
        <v>1602</v>
      </c>
      <c r="H2366" t="s">
        <v>95</v>
      </c>
      <c r="I2366" t="s">
        <v>1608</v>
      </c>
      <c r="J2366" t="s">
        <v>121</v>
      </c>
      <c r="K2366" t="s">
        <v>175</v>
      </c>
      <c r="L2366" t="s">
        <v>44</v>
      </c>
      <c r="M2366" s="5">
        <v>10000</v>
      </c>
      <c r="N2366" s="5">
        <v>0</v>
      </c>
      <c r="O2366" s="5">
        <f t="shared" si="148"/>
        <v>10000</v>
      </c>
      <c r="P2366" s="5">
        <v>-10000</v>
      </c>
      <c r="Q2366" s="5">
        <f t="shared" si="149"/>
        <v>0</v>
      </c>
      <c r="R2366" s="5">
        <v>0</v>
      </c>
      <c r="S2366" s="5">
        <v>0</v>
      </c>
      <c r="T2366" s="5">
        <v>0</v>
      </c>
      <c r="U2366" s="5">
        <f t="shared" si="150"/>
        <v>10000</v>
      </c>
      <c r="V2366" s="5">
        <f t="shared" si="151"/>
        <v>10000</v>
      </c>
      <c r="W2366" s="5">
        <v>0</v>
      </c>
      <c r="X2366" t="s">
        <v>176</v>
      </c>
    </row>
    <row r="2367" spans="1:24" x14ac:dyDescent="0.2">
      <c r="A2367" t="s">
        <v>0</v>
      </c>
      <c r="B2367" t="s">
        <v>1</v>
      </c>
      <c r="C2367" t="s">
        <v>247</v>
      </c>
      <c r="D2367" t="s">
        <v>1097</v>
      </c>
      <c r="E2367" t="s">
        <v>1098</v>
      </c>
      <c r="F2367" t="s">
        <v>1609</v>
      </c>
      <c r="G2367" t="s">
        <v>1610</v>
      </c>
      <c r="H2367" t="s">
        <v>7</v>
      </c>
      <c r="I2367" t="s">
        <v>8</v>
      </c>
      <c r="J2367" t="s">
        <v>9</v>
      </c>
      <c r="K2367" t="s">
        <v>10</v>
      </c>
      <c r="L2367" t="s">
        <v>11</v>
      </c>
      <c r="M2367" s="5">
        <v>590712</v>
      </c>
      <c r="N2367" s="5">
        <v>59649.09</v>
      </c>
      <c r="O2367" s="5">
        <f t="shared" si="148"/>
        <v>650361.09</v>
      </c>
      <c r="P2367" s="5">
        <v>-77604.22</v>
      </c>
      <c r="Q2367" s="5">
        <f t="shared" si="149"/>
        <v>572756.87</v>
      </c>
      <c r="R2367" s="5">
        <v>0</v>
      </c>
      <c r="S2367" s="5">
        <v>381664</v>
      </c>
      <c r="T2367" s="5">
        <v>381664</v>
      </c>
      <c r="U2367" s="5">
        <f t="shared" si="150"/>
        <v>268697.08999999997</v>
      </c>
      <c r="V2367" s="5">
        <f t="shared" si="151"/>
        <v>268697.08999999997</v>
      </c>
      <c r="W2367" s="5">
        <v>191092.87</v>
      </c>
      <c r="X2367" t="s">
        <v>1611</v>
      </c>
    </row>
    <row r="2368" spans="1:24" x14ac:dyDescent="0.2">
      <c r="A2368" t="s">
        <v>0</v>
      </c>
      <c r="B2368" t="s">
        <v>1</v>
      </c>
      <c r="C2368" t="s">
        <v>247</v>
      </c>
      <c r="D2368" t="s">
        <v>1097</v>
      </c>
      <c r="E2368" t="s">
        <v>1098</v>
      </c>
      <c r="F2368" t="s">
        <v>1609</v>
      </c>
      <c r="G2368" t="s">
        <v>1610</v>
      </c>
      <c r="H2368" t="s">
        <v>7</v>
      </c>
      <c r="I2368" t="s">
        <v>8</v>
      </c>
      <c r="J2368" t="s">
        <v>9</v>
      </c>
      <c r="K2368" t="s">
        <v>13</v>
      </c>
      <c r="L2368" t="s">
        <v>11</v>
      </c>
      <c r="M2368" s="5">
        <v>22068.36</v>
      </c>
      <c r="N2368" s="5">
        <v>0</v>
      </c>
      <c r="O2368" s="5">
        <f t="shared" si="148"/>
        <v>22068.36</v>
      </c>
      <c r="P2368" s="5">
        <v>-2115.2600000000002</v>
      </c>
      <c r="Q2368" s="5">
        <f t="shared" si="149"/>
        <v>19953.099999999999</v>
      </c>
      <c r="R2368" s="5">
        <v>0</v>
      </c>
      <c r="S2368" s="5">
        <v>12861.39</v>
      </c>
      <c r="T2368" s="5">
        <v>12861.39</v>
      </c>
      <c r="U2368" s="5">
        <f t="shared" si="150"/>
        <v>9206.9700000000012</v>
      </c>
      <c r="V2368" s="5">
        <f t="shared" si="151"/>
        <v>9206.9700000000012</v>
      </c>
      <c r="W2368" s="5">
        <v>7091.71</v>
      </c>
      <c r="X2368" t="s">
        <v>1612</v>
      </c>
    </row>
    <row r="2369" spans="1:24" x14ac:dyDescent="0.2">
      <c r="A2369" t="s">
        <v>0</v>
      </c>
      <c r="B2369" t="s">
        <v>1</v>
      </c>
      <c r="C2369" t="s">
        <v>247</v>
      </c>
      <c r="D2369" t="s">
        <v>1097</v>
      </c>
      <c r="E2369" t="s">
        <v>1098</v>
      </c>
      <c r="F2369" t="s">
        <v>1609</v>
      </c>
      <c r="G2369" t="s">
        <v>1610</v>
      </c>
      <c r="H2369" t="s">
        <v>7</v>
      </c>
      <c r="I2369" t="s">
        <v>8</v>
      </c>
      <c r="J2369" t="s">
        <v>9</v>
      </c>
      <c r="K2369" t="s">
        <v>15</v>
      </c>
      <c r="L2369" t="s">
        <v>11</v>
      </c>
      <c r="M2369" s="5">
        <v>72096.03</v>
      </c>
      <c r="N2369" s="5">
        <v>6708.5</v>
      </c>
      <c r="O2369" s="5">
        <f t="shared" si="148"/>
        <v>78804.53</v>
      </c>
      <c r="P2369" s="5">
        <v>0</v>
      </c>
      <c r="Q2369" s="5">
        <f t="shared" si="149"/>
        <v>78804.53</v>
      </c>
      <c r="R2369" s="5">
        <v>12298.17</v>
      </c>
      <c r="S2369" s="5">
        <v>21946.2</v>
      </c>
      <c r="T2369" s="5">
        <v>21946.2</v>
      </c>
      <c r="U2369" s="5">
        <f t="shared" si="150"/>
        <v>56858.33</v>
      </c>
      <c r="V2369" s="5">
        <f t="shared" si="151"/>
        <v>56858.33</v>
      </c>
      <c r="W2369" s="5">
        <v>44560.160000000003</v>
      </c>
      <c r="X2369" t="s">
        <v>1613</v>
      </c>
    </row>
    <row r="2370" spans="1:24" x14ac:dyDescent="0.2">
      <c r="A2370" t="s">
        <v>0</v>
      </c>
      <c r="B2370" t="s">
        <v>1</v>
      </c>
      <c r="C2370" t="s">
        <v>247</v>
      </c>
      <c r="D2370" t="s">
        <v>1097</v>
      </c>
      <c r="E2370" t="s">
        <v>1098</v>
      </c>
      <c r="F2370" t="s">
        <v>1609</v>
      </c>
      <c r="G2370" t="s">
        <v>1610</v>
      </c>
      <c r="H2370" t="s">
        <v>7</v>
      </c>
      <c r="I2370" t="s">
        <v>8</v>
      </c>
      <c r="J2370" t="s">
        <v>9</v>
      </c>
      <c r="K2370" t="s">
        <v>17</v>
      </c>
      <c r="L2370" t="s">
        <v>11</v>
      </c>
      <c r="M2370" s="5">
        <v>16638.62</v>
      </c>
      <c r="N2370" s="5">
        <v>2200</v>
      </c>
      <c r="O2370" s="5">
        <f t="shared" si="148"/>
        <v>18838.62</v>
      </c>
      <c r="P2370" s="5">
        <v>0</v>
      </c>
      <c r="Q2370" s="5">
        <f t="shared" si="149"/>
        <v>18838.62</v>
      </c>
      <c r="R2370" s="5">
        <v>883.38</v>
      </c>
      <c r="S2370" s="5">
        <v>14527.54</v>
      </c>
      <c r="T2370" s="5">
        <v>14527.54</v>
      </c>
      <c r="U2370" s="5">
        <f t="shared" si="150"/>
        <v>4311.0799999999981</v>
      </c>
      <c r="V2370" s="5">
        <f t="shared" si="151"/>
        <v>4311.0799999999981</v>
      </c>
      <c r="W2370" s="5">
        <v>3427.7</v>
      </c>
      <c r="X2370" t="s">
        <v>1614</v>
      </c>
    </row>
    <row r="2371" spans="1:24" x14ac:dyDescent="0.2">
      <c r="A2371" t="s">
        <v>0</v>
      </c>
      <c r="B2371" t="s">
        <v>1</v>
      </c>
      <c r="C2371" t="s">
        <v>247</v>
      </c>
      <c r="D2371" t="s">
        <v>1097</v>
      </c>
      <c r="E2371" t="s">
        <v>1098</v>
      </c>
      <c r="F2371" t="s">
        <v>1609</v>
      </c>
      <c r="G2371" t="s">
        <v>1610</v>
      </c>
      <c r="H2371" t="s">
        <v>7</v>
      </c>
      <c r="I2371" t="s">
        <v>8</v>
      </c>
      <c r="J2371" t="s">
        <v>9</v>
      </c>
      <c r="K2371" t="s">
        <v>19</v>
      </c>
      <c r="L2371" t="s">
        <v>11</v>
      </c>
      <c r="M2371" s="5">
        <v>396</v>
      </c>
      <c r="N2371" s="5">
        <v>0</v>
      </c>
      <c r="O2371" s="5">
        <f t="shared" si="148"/>
        <v>396</v>
      </c>
      <c r="P2371" s="5">
        <v>-324.26</v>
      </c>
      <c r="Q2371" s="5">
        <f t="shared" si="149"/>
        <v>71.740000000000009</v>
      </c>
      <c r="R2371" s="5">
        <v>0</v>
      </c>
      <c r="S2371" s="5">
        <v>41.5</v>
      </c>
      <c r="T2371" s="5">
        <v>41.5</v>
      </c>
      <c r="U2371" s="5">
        <f t="shared" si="150"/>
        <v>354.5</v>
      </c>
      <c r="V2371" s="5">
        <f t="shared" si="151"/>
        <v>354.5</v>
      </c>
      <c r="W2371" s="5">
        <v>30.24</v>
      </c>
      <c r="X2371" t="s">
        <v>1615</v>
      </c>
    </row>
    <row r="2372" spans="1:24" x14ac:dyDescent="0.2">
      <c r="A2372" t="s">
        <v>0</v>
      </c>
      <c r="B2372" t="s">
        <v>1</v>
      </c>
      <c r="C2372" t="s">
        <v>247</v>
      </c>
      <c r="D2372" t="s">
        <v>1097</v>
      </c>
      <c r="E2372" t="s">
        <v>1098</v>
      </c>
      <c r="F2372" t="s">
        <v>1609</v>
      </c>
      <c r="G2372" t="s">
        <v>1610</v>
      </c>
      <c r="H2372" t="s">
        <v>7</v>
      </c>
      <c r="I2372" t="s">
        <v>8</v>
      </c>
      <c r="J2372" t="s">
        <v>9</v>
      </c>
      <c r="K2372" t="s">
        <v>21</v>
      </c>
      <c r="L2372" t="s">
        <v>11</v>
      </c>
      <c r="M2372" s="5">
        <v>3168</v>
      </c>
      <c r="N2372" s="5">
        <v>0</v>
      </c>
      <c r="O2372" s="5">
        <f t="shared" si="148"/>
        <v>3168</v>
      </c>
      <c r="P2372" s="5">
        <v>-1446.34</v>
      </c>
      <c r="Q2372" s="5">
        <f t="shared" si="149"/>
        <v>1721.66</v>
      </c>
      <c r="R2372" s="5">
        <v>0</v>
      </c>
      <c r="S2372" s="5">
        <v>996</v>
      </c>
      <c r="T2372" s="5">
        <v>996</v>
      </c>
      <c r="U2372" s="5">
        <f t="shared" si="150"/>
        <v>2172</v>
      </c>
      <c r="V2372" s="5">
        <f t="shared" si="151"/>
        <v>2172</v>
      </c>
      <c r="W2372" s="5">
        <v>725.66</v>
      </c>
      <c r="X2372" t="s">
        <v>1616</v>
      </c>
    </row>
    <row r="2373" spans="1:24" x14ac:dyDescent="0.2">
      <c r="A2373" t="s">
        <v>0</v>
      </c>
      <c r="B2373" t="s">
        <v>1</v>
      </c>
      <c r="C2373" t="s">
        <v>247</v>
      </c>
      <c r="D2373" t="s">
        <v>1097</v>
      </c>
      <c r="E2373" t="s">
        <v>1098</v>
      </c>
      <c r="F2373" t="s">
        <v>1609</v>
      </c>
      <c r="G2373" t="s">
        <v>1610</v>
      </c>
      <c r="H2373" t="s">
        <v>7</v>
      </c>
      <c r="I2373" t="s">
        <v>8</v>
      </c>
      <c r="J2373" t="s">
        <v>9</v>
      </c>
      <c r="K2373" t="s">
        <v>23</v>
      </c>
      <c r="L2373" t="s">
        <v>11</v>
      </c>
      <c r="M2373" s="5">
        <v>110.34</v>
      </c>
      <c r="N2373" s="5">
        <v>0</v>
      </c>
      <c r="O2373" s="5">
        <f t="shared" si="148"/>
        <v>110.34</v>
      </c>
      <c r="P2373" s="5">
        <v>-110.34</v>
      </c>
      <c r="Q2373" s="5">
        <f t="shared" si="149"/>
        <v>0</v>
      </c>
      <c r="R2373" s="5">
        <v>0</v>
      </c>
      <c r="S2373" s="5">
        <v>0</v>
      </c>
      <c r="T2373" s="5">
        <v>0</v>
      </c>
      <c r="U2373" s="5">
        <f t="shared" si="150"/>
        <v>110.34</v>
      </c>
      <c r="V2373" s="5">
        <f t="shared" si="151"/>
        <v>110.34</v>
      </c>
      <c r="W2373" s="5">
        <v>0</v>
      </c>
      <c r="X2373" t="s">
        <v>1617</v>
      </c>
    </row>
    <row r="2374" spans="1:24" x14ac:dyDescent="0.2">
      <c r="A2374" t="s">
        <v>0</v>
      </c>
      <c r="B2374" t="s">
        <v>1</v>
      </c>
      <c r="C2374" t="s">
        <v>247</v>
      </c>
      <c r="D2374" t="s">
        <v>1097</v>
      </c>
      <c r="E2374" t="s">
        <v>1098</v>
      </c>
      <c r="F2374" t="s">
        <v>1609</v>
      </c>
      <c r="G2374" t="s">
        <v>1610</v>
      </c>
      <c r="H2374" t="s">
        <v>7</v>
      </c>
      <c r="I2374" t="s">
        <v>8</v>
      </c>
      <c r="J2374" t="s">
        <v>9</v>
      </c>
      <c r="K2374" t="s">
        <v>25</v>
      </c>
      <c r="L2374" t="s">
        <v>11</v>
      </c>
      <c r="M2374" s="5">
        <v>662.05</v>
      </c>
      <c r="N2374" s="5">
        <v>0</v>
      </c>
      <c r="O2374" s="5">
        <f t="shared" si="148"/>
        <v>662.05</v>
      </c>
      <c r="P2374" s="5">
        <v>142.69999999999999</v>
      </c>
      <c r="Q2374" s="5">
        <f t="shared" si="149"/>
        <v>804.75</v>
      </c>
      <c r="R2374" s="5">
        <v>0</v>
      </c>
      <c r="S2374" s="5">
        <v>514.44000000000005</v>
      </c>
      <c r="T2374" s="5">
        <v>514.44000000000005</v>
      </c>
      <c r="U2374" s="5">
        <f t="shared" si="150"/>
        <v>147.6099999999999</v>
      </c>
      <c r="V2374" s="5">
        <f t="shared" si="151"/>
        <v>147.6099999999999</v>
      </c>
      <c r="W2374" s="5">
        <v>290.31</v>
      </c>
      <c r="X2374" t="s">
        <v>1618</v>
      </c>
    </row>
    <row r="2375" spans="1:24" x14ac:dyDescent="0.2">
      <c r="A2375" t="s">
        <v>0</v>
      </c>
      <c r="B2375" t="s">
        <v>1</v>
      </c>
      <c r="C2375" t="s">
        <v>247</v>
      </c>
      <c r="D2375" t="s">
        <v>1097</v>
      </c>
      <c r="E2375" t="s">
        <v>1098</v>
      </c>
      <c r="F2375" t="s">
        <v>1609</v>
      </c>
      <c r="G2375" t="s">
        <v>1610</v>
      </c>
      <c r="H2375" t="s">
        <v>7</v>
      </c>
      <c r="I2375" t="s">
        <v>8</v>
      </c>
      <c r="J2375" t="s">
        <v>9</v>
      </c>
      <c r="K2375" t="s">
        <v>27</v>
      </c>
      <c r="L2375" t="s">
        <v>11</v>
      </c>
      <c r="M2375" s="5">
        <v>2154.48</v>
      </c>
      <c r="N2375" s="5">
        <v>11007.57</v>
      </c>
      <c r="O2375" s="5">
        <f t="shared" si="148"/>
        <v>13162.05</v>
      </c>
      <c r="P2375" s="5">
        <v>8863.01</v>
      </c>
      <c r="Q2375" s="5">
        <f t="shared" si="149"/>
        <v>22025.059999999998</v>
      </c>
      <c r="R2375" s="5">
        <v>0</v>
      </c>
      <c r="S2375" s="5">
        <v>13162.05</v>
      </c>
      <c r="T2375" s="5">
        <v>13162.05</v>
      </c>
      <c r="U2375" s="5">
        <f t="shared" si="150"/>
        <v>0</v>
      </c>
      <c r="V2375" s="5">
        <f t="shared" si="151"/>
        <v>0</v>
      </c>
      <c r="W2375" s="5">
        <v>8863.01</v>
      </c>
      <c r="X2375" t="s">
        <v>1619</v>
      </c>
    </row>
    <row r="2376" spans="1:24" x14ac:dyDescent="0.2">
      <c r="A2376" t="s">
        <v>0</v>
      </c>
      <c r="B2376" t="s">
        <v>1</v>
      </c>
      <c r="C2376" t="s">
        <v>247</v>
      </c>
      <c r="D2376" t="s">
        <v>1097</v>
      </c>
      <c r="E2376" t="s">
        <v>1098</v>
      </c>
      <c r="F2376" t="s">
        <v>1609</v>
      </c>
      <c r="G2376" t="s">
        <v>1610</v>
      </c>
      <c r="H2376" t="s">
        <v>7</v>
      </c>
      <c r="I2376" t="s">
        <v>8</v>
      </c>
      <c r="J2376" t="s">
        <v>9</v>
      </c>
      <c r="K2376" t="s">
        <v>29</v>
      </c>
      <c r="L2376" t="s">
        <v>11</v>
      </c>
      <c r="M2376" s="5">
        <v>946.53</v>
      </c>
      <c r="N2376" s="5">
        <v>0</v>
      </c>
      <c r="O2376" s="5">
        <f t="shared" si="148"/>
        <v>946.53</v>
      </c>
      <c r="P2376" s="5">
        <v>0</v>
      </c>
      <c r="Q2376" s="5">
        <f t="shared" si="149"/>
        <v>946.53</v>
      </c>
      <c r="R2376" s="5">
        <v>0</v>
      </c>
      <c r="S2376" s="5">
        <v>173.52</v>
      </c>
      <c r="T2376" s="5">
        <v>173.52</v>
      </c>
      <c r="U2376" s="5">
        <f t="shared" si="150"/>
        <v>773.01</v>
      </c>
      <c r="V2376" s="5">
        <f t="shared" si="151"/>
        <v>773.01</v>
      </c>
      <c r="W2376" s="5">
        <v>773.01</v>
      </c>
      <c r="X2376" t="s">
        <v>1620</v>
      </c>
    </row>
    <row r="2377" spans="1:24" x14ac:dyDescent="0.2">
      <c r="A2377" t="s">
        <v>0</v>
      </c>
      <c r="B2377" t="s">
        <v>1</v>
      </c>
      <c r="C2377" t="s">
        <v>247</v>
      </c>
      <c r="D2377" t="s">
        <v>1097</v>
      </c>
      <c r="E2377" t="s">
        <v>1098</v>
      </c>
      <c r="F2377" t="s">
        <v>1609</v>
      </c>
      <c r="G2377" t="s">
        <v>1610</v>
      </c>
      <c r="H2377" t="s">
        <v>7</v>
      </c>
      <c r="I2377" t="s">
        <v>8</v>
      </c>
      <c r="J2377" t="s">
        <v>9</v>
      </c>
      <c r="K2377" t="s">
        <v>265</v>
      </c>
      <c r="L2377" t="s">
        <v>11</v>
      </c>
      <c r="M2377" s="5">
        <v>252372</v>
      </c>
      <c r="N2377" s="5">
        <v>16305</v>
      </c>
      <c r="O2377" s="5">
        <f t="shared" si="148"/>
        <v>268677</v>
      </c>
      <c r="P2377" s="5">
        <v>23615.79</v>
      </c>
      <c r="Q2377" s="5">
        <f t="shared" si="149"/>
        <v>292292.78999999998</v>
      </c>
      <c r="R2377" s="5">
        <v>33290.629999999997</v>
      </c>
      <c r="S2377" s="5">
        <v>192249.37</v>
      </c>
      <c r="T2377" s="5">
        <v>192249.37</v>
      </c>
      <c r="U2377" s="5">
        <f t="shared" si="150"/>
        <v>76427.63</v>
      </c>
      <c r="V2377" s="5">
        <f t="shared" si="151"/>
        <v>76427.63</v>
      </c>
      <c r="W2377" s="5">
        <v>66752.789999999994</v>
      </c>
      <c r="X2377" t="s">
        <v>1621</v>
      </c>
    </row>
    <row r="2378" spans="1:24" x14ac:dyDescent="0.2">
      <c r="A2378" t="s">
        <v>0</v>
      </c>
      <c r="B2378" t="s">
        <v>1</v>
      </c>
      <c r="C2378" t="s">
        <v>247</v>
      </c>
      <c r="D2378" t="s">
        <v>1097</v>
      </c>
      <c r="E2378" t="s">
        <v>1098</v>
      </c>
      <c r="F2378" t="s">
        <v>1609</v>
      </c>
      <c r="G2378" t="s">
        <v>1610</v>
      </c>
      <c r="H2378" t="s">
        <v>7</v>
      </c>
      <c r="I2378" t="s">
        <v>8</v>
      </c>
      <c r="J2378" t="s">
        <v>9</v>
      </c>
      <c r="K2378" t="s">
        <v>31</v>
      </c>
      <c r="L2378" t="s">
        <v>11</v>
      </c>
      <c r="M2378" s="5">
        <v>7048.22</v>
      </c>
      <c r="N2378" s="5">
        <v>0</v>
      </c>
      <c r="O2378" s="5">
        <f t="shared" si="148"/>
        <v>7048.22</v>
      </c>
      <c r="P2378" s="5">
        <v>-3377.11</v>
      </c>
      <c r="Q2378" s="5">
        <f t="shared" si="149"/>
        <v>3671.11</v>
      </c>
      <c r="R2378" s="5">
        <v>0</v>
      </c>
      <c r="S2378" s="5">
        <v>294</v>
      </c>
      <c r="T2378" s="5">
        <v>294</v>
      </c>
      <c r="U2378" s="5">
        <f t="shared" si="150"/>
        <v>6754.22</v>
      </c>
      <c r="V2378" s="5">
        <f t="shared" si="151"/>
        <v>6754.22</v>
      </c>
      <c r="W2378" s="5">
        <v>3377.11</v>
      </c>
      <c r="X2378" t="s">
        <v>1622</v>
      </c>
    </row>
    <row r="2379" spans="1:24" x14ac:dyDescent="0.2">
      <c r="A2379" t="s">
        <v>0</v>
      </c>
      <c r="B2379" t="s">
        <v>1</v>
      </c>
      <c r="C2379" t="s">
        <v>247</v>
      </c>
      <c r="D2379" t="s">
        <v>1097</v>
      </c>
      <c r="E2379" t="s">
        <v>1098</v>
      </c>
      <c r="F2379" t="s">
        <v>1609</v>
      </c>
      <c r="G2379" t="s">
        <v>1610</v>
      </c>
      <c r="H2379" t="s">
        <v>7</v>
      </c>
      <c r="I2379" t="s">
        <v>8</v>
      </c>
      <c r="J2379" t="s">
        <v>9</v>
      </c>
      <c r="K2379" t="s">
        <v>33</v>
      </c>
      <c r="L2379" t="s">
        <v>11</v>
      </c>
      <c r="M2379" s="5">
        <v>1696.45</v>
      </c>
      <c r="N2379" s="5">
        <v>0</v>
      </c>
      <c r="O2379" s="5">
        <f t="shared" si="148"/>
        <v>1696.45</v>
      </c>
      <c r="P2379" s="5">
        <v>-848.23</v>
      </c>
      <c r="Q2379" s="5">
        <f t="shared" si="149"/>
        <v>848.22</v>
      </c>
      <c r="R2379" s="5">
        <v>0</v>
      </c>
      <c r="S2379" s="5">
        <v>0</v>
      </c>
      <c r="T2379" s="5">
        <v>0</v>
      </c>
      <c r="U2379" s="5">
        <f t="shared" si="150"/>
        <v>1696.45</v>
      </c>
      <c r="V2379" s="5">
        <f t="shared" si="151"/>
        <v>1696.45</v>
      </c>
      <c r="W2379" s="5">
        <v>848.22</v>
      </c>
      <c r="X2379" t="s">
        <v>1623</v>
      </c>
    </row>
    <row r="2380" spans="1:24" x14ac:dyDescent="0.2">
      <c r="A2380" t="s">
        <v>0</v>
      </c>
      <c r="B2380" t="s">
        <v>1</v>
      </c>
      <c r="C2380" t="s">
        <v>247</v>
      </c>
      <c r="D2380" t="s">
        <v>1097</v>
      </c>
      <c r="E2380" t="s">
        <v>1098</v>
      </c>
      <c r="F2380" t="s">
        <v>1609</v>
      </c>
      <c r="G2380" t="s">
        <v>1610</v>
      </c>
      <c r="H2380" t="s">
        <v>7</v>
      </c>
      <c r="I2380" t="s">
        <v>8</v>
      </c>
      <c r="J2380" t="s">
        <v>9</v>
      </c>
      <c r="K2380" t="s">
        <v>35</v>
      </c>
      <c r="L2380" t="s">
        <v>11</v>
      </c>
      <c r="M2380" s="5">
        <v>109331.43</v>
      </c>
      <c r="N2380" s="5">
        <v>10183.5</v>
      </c>
      <c r="O2380" s="5">
        <f t="shared" si="148"/>
        <v>119514.93</v>
      </c>
      <c r="P2380" s="5">
        <v>0</v>
      </c>
      <c r="Q2380" s="5">
        <f t="shared" si="149"/>
        <v>119514.93</v>
      </c>
      <c r="R2380" s="5">
        <v>2732.4</v>
      </c>
      <c r="S2380" s="5">
        <v>75886.06</v>
      </c>
      <c r="T2380" s="5">
        <v>75886.06</v>
      </c>
      <c r="U2380" s="5">
        <f t="shared" si="150"/>
        <v>43628.869999999995</v>
      </c>
      <c r="V2380" s="5">
        <f t="shared" si="151"/>
        <v>43628.869999999995</v>
      </c>
      <c r="W2380" s="5">
        <v>40896.47</v>
      </c>
      <c r="X2380" t="s">
        <v>1624</v>
      </c>
    </row>
    <row r="2381" spans="1:24" x14ac:dyDescent="0.2">
      <c r="A2381" t="s">
        <v>0</v>
      </c>
      <c r="B2381" t="s">
        <v>1</v>
      </c>
      <c r="C2381" t="s">
        <v>247</v>
      </c>
      <c r="D2381" t="s">
        <v>1097</v>
      </c>
      <c r="E2381" t="s">
        <v>1098</v>
      </c>
      <c r="F2381" t="s">
        <v>1609</v>
      </c>
      <c r="G2381" t="s">
        <v>1610</v>
      </c>
      <c r="H2381" t="s">
        <v>7</v>
      </c>
      <c r="I2381" t="s">
        <v>8</v>
      </c>
      <c r="J2381" t="s">
        <v>9</v>
      </c>
      <c r="K2381" t="s">
        <v>37</v>
      </c>
      <c r="L2381" t="s">
        <v>11</v>
      </c>
      <c r="M2381" s="5">
        <v>72096.03</v>
      </c>
      <c r="N2381" s="5">
        <v>6707.27</v>
      </c>
      <c r="O2381" s="5">
        <f t="shared" si="148"/>
        <v>78803.3</v>
      </c>
      <c r="P2381" s="5">
        <v>-15511.87</v>
      </c>
      <c r="Q2381" s="5">
        <f t="shared" si="149"/>
        <v>63291.43</v>
      </c>
      <c r="R2381" s="5">
        <v>11997.47</v>
      </c>
      <c r="S2381" s="5">
        <v>34144.559999999998</v>
      </c>
      <c r="T2381" s="5">
        <v>34144.559999999998</v>
      </c>
      <c r="U2381" s="5">
        <f t="shared" si="150"/>
        <v>44658.740000000005</v>
      </c>
      <c r="V2381" s="5">
        <f t="shared" si="151"/>
        <v>44658.740000000005</v>
      </c>
      <c r="W2381" s="5">
        <v>17149.400000000001</v>
      </c>
      <c r="X2381" t="s">
        <v>1625</v>
      </c>
    </row>
    <row r="2382" spans="1:24" x14ac:dyDescent="0.2">
      <c r="A2382" t="s">
        <v>0</v>
      </c>
      <c r="B2382" t="s">
        <v>1</v>
      </c>
      <c r="C2382" t="s">
        <v>247</v>
      </c>
      <c r="D2382" t="s">
        <v>1097</v>
      </c>
      <c r="E2382" t="s">
        <v>1098</v>
      </c>
      <c r="F2382" t="s">
        <v>1609</v>
      </c>
      <c r="G2382" t="s">
        <v>1610</v>
      </c>
      <c r="H2382" t="s">
        <v>7</v>
      </c>
      <c r="I2382" t="s">
        <v>8</v>
      </c>
      <c r="J2382" t="s">
        <v>9</v>
      </c>
      <c r="K2382" t="s">
        <v>39</v>
      </c>
      <c r="L2382" t="s">
        <v>11</v>
      </c>
      <c r="M2382" s="5">
        <v>30020.13</v>
      </c>
      <c r="N2382" s="5">
        <v>-6459.66</v>
      </c>
      <c r="O2382" s="5">
        <f t="shared" si="148"/>
        <v>23560.47</v>
      </c>
      <c r="P2382" s="5">
        <v>0</v>
      </c>
      <c r="Q2382" s="5">
        <f t="shared" si="149"/>
        <v>23560.47</v>
      </c>
      <c r="R2382" s="5">
        <v>0</v>
      </c>
      <c r="S2382" s="5">
        <v>14621.33</v>
      </c>
      <c r="T2382" s="5">
        <v>14621.33</v>
      </c>
      <c r="U2382" s="5">
        <f t="shared" si="150"/>
        <v>8939.1400000000012</v>
      </c>
      <c r="V2382" s="5">
        <f t="shared" si="151"/>
        <v>8939.1400000000012</v>
      </c>
      <c r="W2382" s="5">
        <v>8939.14</v>
      </c>
      <c r="X2382" t="s">
        <v>1626</v>
      </c>
    </row>
    <row r="2383" spans="1:24" x14ac:dyDescent="0.2">
      <c r="A2383" t="s">
        <v>0</v>
      </c>
      <c r="B2383" t="s">
        <v>1</v>
      </c>
      <c r="C2383" t="s">
        <v>247</v>
      </c>
      <c r="D2383" t="s">
        <v>1097</v>
      </c>
      <c r="E2383" t="s">
        <v>1098</v>
      </c>
      <c r="F2383" t="s">
        <v>1609</v>
      </c>
      <c r="G2383" t="s">
        <v>1610</v>
      </c>
      <c r="H2383" t="s">
        <v>282</v>
      </c>
      <c r="I2383" t="s">
        <v>1627</v>
      </c>
      <c r="J2383" t="s">
        <v>121</v>
      </c>
      <c r="K2383" t="s">
        <v>128</v>
      </c>
      <c r="L2383" t="s">
        <v>11</v>
      </c>
      <c r="M2383" s="5">
        <v>20000</v>
      </c>
      <c r="N2383" s="5">
        <v>-140</v>
      </c>
      <c r="O2383" s="5">
        <f t="shared" si="148"/>
        <v>19860</v>
      </c>
      <c r="P2383" s="5">
        <v>-19860</v>
      </c>
      <c r="Q2383" s="5">
        <f t="shared" si="149"/>
        <v>0</v>
      </c>
      <c r="R2383" s="5">
        <v>0</v>
      </c>
      <c r="S2383" s="5">
        <v>0</v>
      </c>
      <c r="T2383" s="5">
        <v>0</v>
      </c>
      <c r="U2383" s="5">
        <f t="shared" si="150"/>
        <v>19860</v>
      </c>
      <c r="V2383" s="5">
        <f t="shared" si="151"/>
        <v>19860</v>
      </c>
      <c r="W2383" s="5">
        <v>0</v>
      </c>
      <c r="X2383" t="s">
        <v>1628</v>
      </c>
    </row>
    <row r="2384" spans="1:24" x14ac:dyDescent="0.2">
      <c r="A2384" t="s">
        <v>0</v>
      </c>
      <c r="B2384" t="s">
        <v>1</v>
      </c>
      <c r="C2384" t="s">
        <v>247</v>
      </c>
      <c r="D2384" t="s">
        <v>1097</v>
      </c>
      <c r="E2384" t="s">
        <v>1098</v>
      </c>
      <c r="F2384" t="s">
        <v>1609</v>
      </c>
      <c r="G2384" t="s">
        <v>1610</v>
      </c>
      <c r="H2384" t="s">
        <v>282</v>
      </c>
      <c r="I2384" t="s">
        <v>1629</v>
      </c>
      <c r="J2384" t="s">
        <v>121</v>
      </c>
      <c r="K2384" t="s">
        <v>351</v>
      </c>
      <c r="L2384" t="s">
        <v>11</v>
      </c>
      <c r="M2384" s="5">
        <v>60000</v>
      </c>
      <c r="N2384" s="5">
        <v>0</v>
      </c>
      <c r="O2384" s="5">
        <f t="shared" si="148"/>
        <v>60000</v>
      </c>
      <c r="P2384" s="5">
        <v>-60000</v>
      </c>
      <c r="Q2384" s="5">
        <f t="shared" si="149"/>
        <v>0</v>
      </c>
      <c r="R2384" s="5">
        <v>0</v>
      </c>
      <c r="S2384" s="5">
        <v>0</v>
      </c>
      <c r="T2384" s="5">
        <v>0</v>
      </c>
      <c r="U2384" s="5">
        <f t="shared" si="150"/>
        <v>60000</v>
      </c>
      <c r="V2384" s="5">
        <f t="shared" si="151"/>
        <v>60000</v>
      </c>
      <c r="W2384" s="5">
        <v>0</v>
      </c>
      <c r="X2384" t="s">
        <v>1630</v>
      </c>
    </row>
    <row r="2385" spans="1:24" x14ac:dyDescent="0.2">
      <c r="A2385" t="s">
        <v>0</v>
      </c>
      <c r="B2385" t="s">
        <v>1</v>
      </c>
      <c r="C2385" t="s">
        <v>247</v>
      </c>
      <c r="D2385" t="s">
        <v>1097</v>
      </c>
      <c r="E2385" t="s">
        <v>1098</v>
      </c>
      <c r="F2385" t="s">
        <v>1609</v>
      </c>
      <c r="G2385" t="s">
        <v>1610</v>
      </c>
      <c r="H2385" t="s">
        <v>282</v>
      </c>
      <c r="I2385" t="s">
        <v>1631</v>
      </c>
      <c r="J2385" t="s">
        <v>121</v>
      </c>
      <c r="K2385" t="s">
        <v>351</v>
      </c>
      <c r="L2385" t="s">
        <v>11</v>
      </c>
      <c r="M2385" s="5">
        <v>40000</v>
      </c>
      <c r="N2385" s="5">
        <v>0</v>
      </c>
      <c r="O2385" s="5">
        <f t="shared" si="148"/>
        <v>40000</v>
      </c>
      <c r="P2385" s="5">
        <v>-40000</v>
      </c>
      <c r="Q2385" s="5">
        <f t="shared" si="149"/>
        <v>0</v>
      </c>
      <c r="R2385" s="5">
        <v>0</v>
      </c>
      <c r="S2385" s="5">
        <v>0</v>
      </c>
      <c r="T2385" s="5">
        <v>0</v>
      </c>
      <c r="U2385" s="5">
        <f t="shared" si="150"/>
        <v>40000</v>
      </c>
      <c r="V2385" s="5">
        <f t="shared" si="151"/>
        <v>40000</v>
      </c>
      <c r="W2385" s="5">
        <v>0</v>
      </c>
      <c r="X2385" t="s">
        <v>1630</v>
      </c>
    </row>
    <row r="2386" spans="1:24" x14ac:dyDescent="0.2">
      <c r="A2386" t="s">
        <v>0</v>
      </c>
      <c r="B2386" t="s">
        <v>1</v>
      </c>
      <c r="C2386" t="s">
        <v>247</v>
      </c>
      <c r="D2386" t="s">
        <v>1097</v>
      </c>
      <c r="E2386" t="s">
        <v>1098</v>
      </c>
      <c r="F2386" t="s">
        <v>1609</v>
      </c>
      <c r="G2386" t="s">
        <v>1610</v>
      </c>
      <c r="H2386" t="s">
        <v>282</v>
      </c>
      <c r="I2386" t="s">
        <v>1632</v>
      </c>
      <c r="J2386" t="s">
        <v>121</v>
      </c>
      <c r="K2386" t="s">
        <v>473</v>
      </c>
      <c r="L2386" t="s">
        <v>11</v>
      </c>
      <c r="M2386" s="5">
        <v>0</v>
      </c>
      <c r="N2386" s="5">
        <v>140</v>
      </c>
      <c r="O2386" s="5">
        <f t="shared" si="148"/>
        <v>140</v>
      </c>
      <c r="P2386" s="5">
        <v>-16.64</v>
      </c>
      <c r="Q2386" s="5">
        <f t="shared" si="149"/>
        <v>123.36</v>
      </c>
      <c r="R2386" s="5">
        <v>0</v>
      </c>
      <c r="S2386" s="5">
        <v>123.36</v>
      </c>
      <c r="T2386" s="5">
        <v>123.36</v>
      </c>
      <c r="U2386" s="5">
        <f t="shared" si="150"/>
        <v>16.64</v>
      </c>
      <c r="V2386" s="5">
        <f t="shared" si="151"/>
        <v>16.64</v>
      </c>
      <c r="W2386" s="5">
        <v>0</v>
      </c>
      <c r="X2386" t="s">
        <v>1633</v>
      </c>
    </row>
    <row r="2387" spans="1:24" x14ac:dyDescent="0.2">
      <c r="A2387" t="s">
        <v>0</v>
      </c>
      <c r="B2387" t="s">
        <v>1</v>
      </c>
      <c r="C2387" t="s">
        <v>2</v>
      </c>
      <c r="D2387" t="s">
        <v>808</v>
      </c>
      <c r="E2387" t="s">
        <v>809</v>
      </c>
      <c r="F2387" t="s">
        <v>1634</v>
      </c>
      <c r="G2387" t="s">
        <v>1635</v>
      </c>
      <c r="H2387" t="s">
        <v>7</v>
      </c>
      <c r="I2387" t="s">
        <v>8</v>
      </c>
      <c r="J2387" t="s">
        <v>9</v>
      </c>
      <c r="K2387" t="s">
        <v>10</v>
      </c>
      <c r="L2387" t="s">
        <v>11</v>
      </c>
      <c r="M2387" s="5">
        <v>2870136</v>
      </c>
      <c r="N2387" s="5">
        <v>-7498</v>
      </c>
      <c r="O2387" s="5">
        <f t="shared" si="148"/>
        <v>2862638</v>
      </c>
      <c r="P2387" s="5">
        <v>0</v>
      </c>
      <c r="Q2387" s="5">
        <f t="shared" si="149"/>
        <v>2862638</v>
      </c>
      <c r="R2387" s="5">
        <v>0</v>
      </c>
      <c r="S2387" s="5">
        <v>1667279.85</v>
      </c>
      <c r="T2387" s="5">
        <v>1667279.85</v>
      </c>
      <c r="U2387" s="5">
        <f t="shared" si="150"/>
        <v>1195358.1499999999</v>
      </c>
      <c r="V2387" s="5">
        <f t="shared" si="151"/>
        <v>1195358.1499999999</v>
      </c>
      <c r="W2387" s="5">
        <v>1195358.1499999999</v>
      </c>
      <c r="X2387" t="s">
        <v>812</v>
      </c>
    </row>
    <row r="2388" spans="1:24" x14ac:dyDescent="0.2">
      <c r="A2388" t="s">
        <v>0</v>
      </c>
      <c r="B2388" t="s">
        <v>1</v>
      </c>
      <c r="C2388" t="s">
        <v>2</v>
      </c>
      <c r="D2388" t="s">
        <v>808</v>
      </c>
      <c r="E2388" t="s">
        <v>809</v>
      </c>
      <c r="F2388" t="s">
        <v>1634</v>
      </c>
      <c r="G2388" t="s">
        <v>1635</v>
      </c>
      <c r="H2388" t="s">
        <v>7</v>
      </c>
      <c r="I2388" t="s">
        <v>8</v>
      </c>
      <c r="J2388" t="s">
        <v>9</v>
      </c>
      <c r="K2388" t="s">
        <v>13</v>
      </c>
      <c r="L2388" t="s">
        <v>11</v>
      </c>
      <c r="M2388" s="5">
        <v>121074.48</v>
      </c>
      <c r="N2388" s="5">
        <v>0</v>
      </c>
      <c r="O2388" s="5">
        <f t="shared" si="148"/>
        <v>121074.48</v>
      </c>
      <c r="P2388" s="5">
        <v>0</v>
      </c>
      <c r="Q2388" s="5">
        <f t="shared" si="149"/>
        <v>121074.48</v>
      </c>
      <c r="R2388" s="5">
        <v>0</v>
      </c>
      <c r="S2388" s="5">
        <v>80768.100000000006</v>
      </c>
      <c r="T2388" s="5">
        <v>80768.100000000006</v>
      </c>
      <c r="U2388" s="5">
        <f t="shared" si="150"/>
        <v>40306.37999999999</v>
      </c>
      <c r="V2388" s="5">
        <f t="shared" si="151"/>
        <v>40306.37999999999</v>
      </c>
      <c r="W2388" s="5">
        <v>40306.379999999997</v>
      </c>
      <c r="X2388" t="s">
        <v>813</v>
      </c>
    </row>
    <row r="2389" spans="1:24" x14ac:dyDescent="0.2">
      <c r="A2389" t="s">
        <v>0</v>
      </c>
      <c r="B2389" t="s">
        <v>1</v>
      </c>
      <c r="C2389" t="s">
        <v>2</v>
      </c>
      <c r="D2389" t="s">
        <v>808</v>
      </c>
      <c r="E2389" t="s">
        <v>809</v>
      </c>
      <c r="F2389" t="s">
        <v>1634</v>
      </c>
      <c r="G2389" t="s">
        <v>1635</v>
      </c>
      <c r="H2389" t="s">
        <v>7</v>
      </c>
      <c r="I2389" t="s">
        <v>8</v>
      </c>
      <c r="J2389" t="s">
        <v>9</v>
      </c>
      <c r="K2389" t="s">
        <v>15</v>
      </c>
      <c r="L2389" t="s">
        <v>11</v>
      </c>
      <c r="M2389" s="5">
        <v>285517.53999999998</v>
      </c>
      <c r="N2389" s="5">
        <v>-197.33</v>
      </c>
      <c r="O2389" s="5">
        <f t="shared" si="148"/>
        <v>285320.20999999996</v>
      </c>
      <c r="P2389" s="5">
        <v>0</v>
      </c>
      <c r="Q2389" s="5">
        <f t="shared" si="149"/>
        <v>285320.20999999996</v>
      </c>
      <c r="R2389" s="5">
        <v>28831.74</v>
      </c>
      <c r="S2389" s="5">
        <v>33566.1</v>
      </c>
      <c r="T2389" s="5">
        <v>33566.1</v>
      </c>
      <c r="U2389" s="5">
        <f t="shared" si="150"/>
        <v>251754.10999999996</v>
      </c>
      <c r="V2389" s="5">
        <f t="shared" si="151"/>
        <v>251754.10999999996</v>
      </c>
      <c r="W2389" s="5">
        <v>222922.37</v>
      </c>
      <c r="X2389" t="s">
        <v>814</v>
      </c>
    </row>
    <row r="2390" spans="1:24" x14ac:dyDescent="0.2">
      <c r="A2390" t="s">
        <v>0</v>
      </c>
      <c r="B2390" t="s">
        <v>1</v>
      </c>
      <c r="C2390" t="s">
        <v>2</v>
      </c>
      <c r="D2390" t="s">
        <v>808</v>
      </c>
      <c r="E2390" t="s">
        <v>809</v>
      </c>
      <c r="F2390" t="s">
        <v>1634</v>
      </c>
      <c r="G2390" t="s">
        <v>1635</v>
      </c>
      <c r="H2390" t="s">
        <v>7</v>
      </c>
      <c r="I2390" t="s">
        <v>8</v>
      </c>
      <c r="J2390" t="s">
        <v>9</v>
      </c>
      <c r="K2390" t="s">
        <v>17</v>
      </c>
      <c r="L2390" t="s">
        <v>11</v>
      </c>
      <c r="M2390" s="5">
        <v>92526.96</v>
      </c>
      <c r="N2390" s="5">
        <v>-200.01</v>
      </c>
      <c r="O2390" s="5">
        <f t="shared" si="148"/>
        <v>92326.950000000012</v>
      </c>
      <c r="P2390" s="5">
        <v>0</v>
      </c>
      <c r="Q2390" s="5">
        <f t="shared" si="149"/>
        <v>92326.950000000012</v>
      </c>
      <c r="R2390" s="5">
        <v>2651.92</v>
      </c>
      <c r="S2390" s="5">
        <v>74661.179999999993</v>
      </c>
      <c r="T2390" s="5">
        <v>74661.179999999993</v>
      </c>
      <c r="U2390" s="5">
        <f t="shared" si="150"/>
        <v>17665.770000000019</v>
      </c>
      <c r="V2390" s="5">
        <f t="shared" si="151"/>
        <v>17665.770000000019</v>
      </c>
      <c r="W2390" s="5">
        <v>15013.85</v>
      </c>
      <c r="X2390" t="s">
        <v>815</v>
      </c>
    </row>
    <row r="2391" spans="1:24" x14ac:dyDescent="0.2">
      <c r="A2391" t="s">
        <v>0</v>
      </c>
      <c r="B2391" t="s">
        <v>1</v>
      </c>
      <c r="C2391" t="s">
        <v>2</v>
      </c>
      <c r="D2391" t="s">
        <v>808</v>
      </c>
      <c r="E2391" t="s">
        <v>809</v>
      </c>
      <c r="F2391" t="s">
        <v>1634</v>
      </c>
      <c r="G2391" t="s">
        <v>1635</v>
      </c>
      <c r="H2391" t="s">
        <v>7</v>
      </c>
      <c r="I2391" t="s">
        <v>8</v>
      </c>
      <c r="J2391" t="s">
        <v>9</v>
      </c>
      <c r="K2391" t="s">
        <v>19</v>
      </c>
      <c r="L2391" t="s">
        <v>11</v>
      </c>
      <c r="M2391" s="5">
        <v>2244</v>
      </c>
      <c r="N2391" s="5">
        <v>0</v>
      </c>
      <c r="O2391" s="5">
        <f t="shared" si="148"/>
        <v>2244</v>
      </c>
      <c r="P2391" s="5">
        <v>0</v>
      </c>
      <c r="Q2391" s="5">
        <f t="shared" si="149"/>
        <v>2244</v>
      </c>
      <c r="R2391" s="5">
        <v>0</v>
      </c>
      <c r="S2391" s="5">
        <v>645.5</v>
      </c>
      <c r="T2391" s="5">
        <v>645.5</v>
      </c>
      <c r="U2391" s="5">
        <f t="shared" si="150"/>
        <v>1598.5</v>
      </c>
      <c r="V2391" s="5">
        <f t="shared" si="151"/>
        <v>1598.5</v>
      </c>
      <c r="W2391" s="5">
        <v>1598.5</v>
      </c>
      <c r="X2391" t="s">
        <v>816</v>
      </c>
    </row>
    <row r="2392" spans="1:24" x14ac:dyDescent="0.2">
      <c r="A2392" t="s">
        <v>0</v>
      </c>
      <c r="B2392" t="s">
        <v>1</v>
      </c>
      <c r="C2392" t="s">
        <v>2</v>
      </c>
      <c r="D2392" t="s">
        <v>808</v>
      </c>
      <c r="E2392" t="s">
        <v>809</v>
      </c>
      <c r="F2392" t="s">
        <v>1634</v>
      </c>
      <c r="G2392" t="s">
        <v>1635</v>
      </c>
      <c r="H2392" t="s">
        <v>7</v>
      </c>
      <c r="I2392" t="s">
        <v>8</v>
      </c>
      <c r="J2392" t="s">
        <v>9</v>
      </c>
      <c r="K2392" t="s">
        <v>21</v>
      </c>
      <c r="L2392" t="s">
        <v>11</v>
      </c>
      <c r="M2392" s="5">
        <v>17952</v>
      </c>
      <c r="N2392" s="5">
        <v>0</v>
      </c>
      <c r="O2392" s="5">
        <f t="shared" si="148"/>
        <v>17952</v>
      </c>
      <c r="P2392" s="5">
        <v>0</v>
      </c>
      <c r="Q2392" s="5">
        <f t="shared" si="149"/>
        <v>17952</v>
      </c>
      <c r="R2392" s="5">
        <v>0</v>
      </c>
      <c r="S2392" s="5">
        <v>8152</v>
      </c>
      <c r="T2392" s="5">
        <v>8152</v>
      </c>
      <c r="U2392" s="5">
        <f t="shared" si="150"/>
        <v>9800</v>
      </c>
      <c r="V2392" s="5">
        <f t="shared" si="151"/>
        <v>9800</v>
      </c>
      <c r="W2392" s="5">
        <v>9800</v>
      </c>
      <c r="X2392" t="s">
        <v>817</v>
      </c>
    </row>
    <row r="2393" spans="1:24" x14ac:dyDescent="0.2">
      <c r="A2393" t="s">
        <v>0</v>
      </c>
      <c r="B2393" t="s">
        <v>1</v>
      </c>
      <c r="C2393" t="s">
        <v>2</v>
      </c>
      <c r="D2393" t="s">
        <v>808</v>
      </c>
      <c r="E2393" t="s">
        <v>809</v>
      </c>
      <c r="F2393" t="s">
        <v>1634</v>
      </c>
      <c r="G2393" t="s">
        <v>1635</v>
      </c>
      <c r="H2393" t="s">
        <v>7</v>
      </c>
      <c r="I2393" t="s">
        <v>8</v>
      </c>
      <c r="J2393" t="s">
        <v>9</v>
      </c>
      <c r="K2393" t="s">
        <v>23</v>
      </c>
      <c r="L2393" t="s">
        <v>11</v>
      </c>
      <c r="M2393" s="5">
        <v>605.37</v>
      </c>
      <c r="N2393" s="5">
        <v>0</v>
      </c>
      <c r="O2393" s="5">
        <f t="shared" si="148"/>
        <v>605.37</v>
      </c>
      <c r="P2393" s="5">
        <v>0</v>
      </c>
      <c r="Q2393" s="5">
        <f t="shared" si="149"/>
        <v>605.37</v>
      </c>
      <c r="R2393" s="5">
        <v>0</v>
      </c>
      <c r="S2393" s="5">
        <v>288</v>
      </c>
      <c r="T2393" s="5">
        <v>288</v>
      </c>
      <c r="U2393" s="5">
        <f t="shared" si="150"/>
        <v>317.37</v>
      </c>
      <c r="V2393" s="5">
        <f t="shared" si="151"/>
        <v>317.37</v>
      </c>
      <c r="W2393" s="5">
        <v>317.37</v>
      </c>
      <c r="X2393" t="s">
        <v>818</v>
      </c>
    </row>
    <row r="2394" spans="1:24" x14ac:dyDescent="0.2">
      <c r="A2394" t="s">
        <v>0</v>
      </c>
      <c r="B2394" t="s">
        <v>1</v>
      </c>
      <c r="C2394" t="s">
        <v>2</v>
      </c>
      <c r="D2394" t="s">
        <v>808</v>
      </c>
      <c r="E2394" t="s">
        <v>809</v>
      </c>
      <c r="F2394" t="s">
        <v>1634</v>
      </c>
      <c r="G2394" t="s">
        <v>1635</v>
      </c>
      <c r="H2394" t="s">
        <v>7</v>
      </c>
      <c r="I2394" t="s">
        <v>8</v>
      </c>
      <c r="J2394" t="s">
        <v>9</v>
      </c>
      <c r="K2394" t="s">
        <v>25</v>
      </c>
      <c r="L2394" t="s">
        <v>11</v>
      </c>
      <c r="M2394" s="5">
        <v>3632.23</v>
      </c>
      <c r="N2394" s="5">
        <v>0</v>
      </c>
      <c r="O2394" s="5">
        <f t="shared" si="148"/>
        <v>3632.23</v>
      </c>
      <c r="P2394" s="5">
        <v>0</v>
      </c>
      <c r="Q2394" s="5">
        <f t="shared" si="149"/>
        <v>3632.23</v>
      </c>
      <c r="R2394" s="5">
        <v>0</v>
      </c>
      <c r="S2394" s="5">
        <v>2166.27</v>
      </c>
      <c r="T2394" s="5">
        <v>2166.27</v>
      </c>
      <c r="U2394" s="5">
        <f t="shared" si="150"/>
        <v>1465.96</v>
      </c>
      <c r="V2394" s="5">
        <f t="shared" si="151"/>
        <v>1465.96</v>
      </c>
      <c r="W2394" s="5">
        <v>1465.96</v>
      </c>
      <c r="X2394" t="s">
        <v>819</v>
      </c>
    </row>
    <row r="2395" spans="1:24" x14ac:dyDescent="0.2">
      <c r="A2395" t="s">
        <v>0</v>
      </c>
      <c r="B2395" t="s">
        <v>1</v>
      </c>
      <c r="C2395" t="s">
        <v>2</v>
      </c>
      <c r="D2395" t="s">
        <v>808</v>
      </c>
      <c r="E2395" t="s">
        <v>809</v>
      </c>
      <c r="F2395" t="s">
        <v>1634</v>
      </c>
      <c r="G2395" t="s">
        <v>1635</v>
      </c>
      <c r="H2395" t="s">
        <v>7</v>
      </c>
      <c r="I2395" t="s">
        <v>8</v>
      </c>
      <c r="J2395" t="s">
        <v>9</v>
      </c>
      <c r="K2395" t="s">
        <v>27</v>
      </c>
      <c r="L2395" t="s">
        <v>11</v>
      </c>
      <c r="M2395" s="5">
        <v>37975.72</v>
      </c>
      <c r="N2395" s="5">
        <v>5130</v>
      </c>
      <c r="O2395" s="5">
        <f t="shared" si="148"/>
        <v>43105.72</v>
      </c>
      <c r="P2395" s="5">
        <v>33867.35</v>
      </c>
      <c r="Q2395" s="5">
        <f t="shared" si="149"/>
        <v>76973.070000000007</v>
      </c>
      <c r="R2395" s="5">
        <v>0</v>
      </c>
      <c r="S2395" s="5">
        <v>43104.92</v>
      </c>
      <c r="T2395" s="5">
        <v>43104.92</v>
      </c>
      <c r="U2395" s="5">
        <f t="shared" si="150"/>
        <v>0.80000000000291038</v>
      </c>
      <c r="V2395" s="5">
        <f t="shared" si="151"/>
        <v>0.80000000000291038</v>
      </c>
      <c r="W2395" s="5">
        <v>33868.15</v>
      </c>
      <c r="X2395" t="s">
        <v>820</v>
      </c>
    </row>
    <row r="2396" spans="1:24" x14ac:dyDescent="0.2">
      <c r="A2396" t="s">
        <v>0</v>
      </c>
      <c r="B2396" t="s">
        <v>1</v>
      </c>
      <c r="C2396" t="s">
        <v>2</v>
      </c>
      <c r="D2396" t="s">
        <v>808</v>
      </c>
      <c r="E2396" t="s">
        <v>809</v>
      </c>
      <c r="F2396" t="s">
        <v>1634</v>
      </c>
      <c r="G2396" t="s">
        <v>1635</v>
      </c>
      <c r="H2396" t="s">
        <v>7</v>
      </c>
      <c r="I2396" t="s">
        <v>8</v>
      </c>
      <c r="J2396" t="s">
        <v>9</v>
      </c>
      <c r="K2396" t="s">
        <v>29</v>
      </c>
      <c r="L2396" t="s">
        <v>11</v>
      </c>
      <c r="M2396" s="5">
        <v>70078.179999999993</v>
      </c>
      <c r="N2396" s="5">
        <v>0</v>
      </c>
      <c r="O2396" s="5">
        <f t="shared" si="148"/>
        <v>70078.179999999993</v>
      </c>
      <c r="P2396" s="5">
        <v>17803.97</v>
      </c>
      <c r="Q2396" s="5">
        <f t="shared" si="149"/>
        <v>87882.15</v>
      </c>
      <c r="R2396" s="5">
        <v>0</v>
      </c>
      <c r="S2396" s="5">
        <v>62297.49</v>
      </c>
      <c r="T2396" s="5">
        <v>62297.49</v>
      </c>
      <c r="U2396" s="5">
        <f t="shared" si="150"/>
        <v>7780.6899999999951</v>
      </c>
      <c r="V2396" s="5">
        <f t="shared" si="151"/>
        <v>7780.6899999999951</v>
      </c>
      <c r="W2396" s="5">
        <v>25584.66</v>
      </c>
      <c r="X2396" t="s">
        <v>821</v>
      </c>
    </row>
    <row r="2397" spans="1:24" x14ac:dyDescent="0.2">
      <c r="A2397" t="s">
        <v>0</v>
      </c>
      <c r="B2397" t="s">
        <v>1</v>
      </c>
      <c r="C2397" t="s">
        <v>2</v>
      </c>
      <c r="D2397" t="s">
        <v>808</v>
      </c>
      <c r="E2397" t="s">
        <v>809</v>
      </c>
      <c r="F2397" t="s">
        <v>1634</v>
      </c>
      <c r="G2397" t="s">
        <v>1635</v>
      </c>
      <c r="H2397" t="s">
        <v>7</v>
      </c>
      <c r="I2397" t="s">
        <v>8</v>
      </c>
      <c r="J2397" t="s">
        <v>9</v>
      </c>
      <c r="K2397" t="s">
        <v>265</v>
      </c>
      <c r="L2397" t="s">
        <v>11</v>
      </c>
      <c r="M2397" s="5">
        <v>435000</v>
      </c>
      <c r="N2397" s="5">
        <v>0</v>
      </c>
      <c r="O2397" s="5">
        <f t="shared" si="148"/>
        <v>435000</v>
      </c>
      <c r="P2397" s="5">
        <v>0</v>
      </c>
      <c r="Q2397" s="5">
        <f t="shared" si="149"/>
        <v>435000</v>
      </c>
      <c r="R2397" s="5">
        <v>169725</v>
      </c>
      <c r="S2397" s="5">
        <v>265275</v>
      </c>
      <c r="T2397" s="5">
        <v>265275</v>
      </c>
      <c r="U2397" s="5">
        <f t="shared" si="150"/>
        <v>169725</v>
      </c>
      <c r="V2397" s="5">
        <f t="shared" si="151"/>
        <v>169725</v>
      </c>
      <c r="W2397" s="5">
        <v>0</v>
      </c>
      <c r="X2397" t="s">
        <v>822</v>
      </c>
    </row>
    <row r="2398" spans="1:24" x14ac:dyDescent="0.2">
      <c r="A2398" t="s">
        <v>0</v>
      </c>
      <c r="B2398" t="s">
        <v>1</v>
      </c>
      <c r="C2398" t="s">
        <v>2</v>
      </c>
      <c r="D2398" t="s">
        <v>808</v>
      </c>
      <c r="E2398" t="s">
        <v>809</v>
      </c>
      <c r="F2398" t="s">
        <v>1634</v>
      </c>
      <c r="G2398" t="s">
        <v>1635</v>
      </c>
      <c r="H2398" t="s">
        <v>7</v>
      </c>
      <c r="I2398" t="s">
        <v>8</v>
      </c>
      <c r="J2398" t="s">
        <v>9</v>
      </c>
      <c r="K2398" t="s">
        <v>31</v>
      </c>
      <c r="L2398" t="s">
        <v>11</v>
      </c>
      <c r="M2398" s="5">
        <v>6990.7</v>
      </c>
      <c r="N2398" s="5">
        <v>0</v>
      </c>
      <c r="O2398" s="5">
        <f t="shared" si="148"/>
        <v>6990.7</v>
      </c>
      <c r="P2398" s="5">
        <v>-3412.02</v>
      </c>
      <c r="Q2398" s="5">
        <f t="shared" si="149"/>
        <v>3578.68</v>
      </c>
      <c r="R2398" s="5">
        <v>0</v>
      </c>
      <c r="S2398" s="5">
        <v>166.67</v>
      </c>
      <c r="T2398" s="5">
        <v>166.67</v>
      </c>
      <c r="U2398" s="5">
        <f t="shared" si="150"/>
        <v>6824.03</v>
      </c>
      <c r="V2398" s="5">
        <f t="shared" si="151"/>
        <v>6824.03</v>
      </c>
      <c r="W2398" s="5">
        <v>3412.01</v>
      </c>
      <c r="X2398" t="s">
        <v>823</v>
      </c>
    </row>
    <row r="2399" spans="1:24" x14ac:dyDescent="0.2">
      <c r="A2399" t="s">
        <v>0</v>
      </c>
      <c r="B2399" t="s">
        <v>1</v>
      </c>
      <c r="C2399" t="s">
        <v>2</v>
      </c>
      <c r="D2399" t="s">
        <v>808</v>
      </c>
      <c r="E2399" t="s">
        <v>809</v>
      </c>
      <c r="F2399" t="s">
        <v>1634</v>
      </c>
      <c r="G2399" t="s">
        <v>1635</v>
      </c>
      <c r="H2399" t="s">
        <v>7</v>
      </c>
      <c r="I2399" t="s">
        <v>8</v>
      </c>
      <c r="J2399" t="s">
        <v>9</v>
      </c>
      <c r="K2399" t="s">
        <v>33</v>
      </c>
      <c r="L2399" t="s">
        <v>11</v>
      </c>
      <c r="M2399" s="5">
        <v>5981.41</v>
      </c>
      <c r="N2399" s="5">
        <v>0</v>
      </c>
      <c r="O2399" s="5">
        <f t="shared" si="148"/>
        <v>5981.41</v>
      </c>
      <c r="P2399" s="5">
        <v>3898.64</v>
      </c>
      <c r="Q2399" s="5">
        <f t="shared" si="149"/>
        <v>9880.0499999999993</v>
      </c>
      <c r="R2399" s="5">
        <v>0</v>
      </c>
      <c r="S2399" s="5">
        <v>5532.83</v>
      </c>
      <c r="T2399" s="5">
        <v>5532.83</v>
      </c>
      <c r="U2399" s="5">
        <f t="shared" si="150"/>
        <v>448.57999999999993</v>
      </c>
      <c r="V2399" s="5">
        <f t="shared" si="151"/>
        <v>448.57999999999993</v>
      </c>
      <c r="W2399" s="5">
        <v>4347.22</v>
      </c>
      <c r="X2399" t="s">
        <v>824</v>
      </c>
    </row>
    <row r="2400" spans="1:24" x14ac:dyDescent="0.2">
      <c r="A2400" t="s">
        <v>0</v>
      </c>
      <c r="B2400" t="s">
        <v>1</v>
      </c>
      <c r="C2400" t="s">
        <v>2</v>
      </c>
      <c r="D2400" t="s">
        <v>808</v>
      </c>
      <c r="E2400" t="s">
        <v>809</v>
      </c>
      <c r="F2400" t="s">
        <v>1634</v>
      </c>
      <c r="G2400" t="s">
        <v>1635</v>
      </c>
      <c r="H2400" t="s">
        <v>7</v>
      </c>
      <c r="I2400" t="s">
        <v>8</v>
      </c>
      <c r="J2400" t="s">
        <v>9</v>
      </c>
      <c r="K2400" t="s">
        <v>35</v>
      </c>
      <c r="L2400" t="s">
        <v>11</v>
      </c>
      <c r="M2400" s="5">
        <v>432810.25</v>
      </c>
      <c r="N2400" s="5">
        <v>-299.5</v>
      </c>
      <c r="O2400" s="5">
        <f t="shared" si="148"/>
        <v>432510.75</v>
      </c>
      <c r="P2400" s="5">
        <v>0</v>
      </c>
      <c r="Q2400" s="5">
        <f t="shared" si="149"/>
        <v>432510.75</v>
      </c>
      <c r="R2400" s="5">
        <v>20033.060000000001</v>
      </c>
      <c r="S2400" s="5">
        <v>261406.06</v>
      </c>
      <c r="T2400" s="5">
        <v>261406.06</v>
      </c>
      <c r="U2400" s="5">
        <f t="shared" si="150"/>
        <v>171104.69</v>
      </c>
      <c r="V2400" s="5">
        <f t="shared" si="151"/>
        <v>171104.69</v>
      </c>
      <c r="W2400" s="5">
        <v>151071.63</v>
      </c>
      <c r="X2400" t="s">
        <v>825</v>
      </c>
    </row>
    <row r="2401" spans="1:24" x14ac:dyDescent="0.2">
      <c r="A2401" t="s">
        <v>0</v>
      </c>
      <c r="B2401" t="s">
        <v>1</v>
      </c>
      <c r="C2401" t="s">
        <v>2</v>
      </c>
      <c r="D2401" t="s">
        <v>808</v>
      </c>
      <c r="E2401" t="s">
        <v>809</v>
      </c>
      <c r="F2401" t="s">
        <v>1634</v>
      </c>
      <c r="G2401" t="s">
        <v>1635</v>
      </c>
      <c r="H2401" t="s">
        <v>7</v>
      </c>
      <c r="I2401" t="s">
        <v>8</v>
      </c>
      <c r="J2401" t="s">
        <v>9</v>
      </c>
      <c r="K2401" t="s">
        <v>37</v>
      </c>
      <c r="L2401" t="s">
        <v>11</v>
      </c>
      <c r="M2401" s="5">
        <v>285517.53999999998</v>
      </c>
      <c r="N2401" s="5">
        <v>-197.33</v>
      </c>
      <c r="O2401" s="5">
        <f t="shared" si="148"/>
        <v>285320.20999999996</v>
      </c>
      <c r="P2401" s="5">
        <v>0</v>
      </c>
      <c r="Q2401" s="5">
        <f t="shared" si="149"/>
        <v>285320.20999999996</v>
      </c>
      <c r="R2401" s="5">
        <v>25196.57</v>
      </c>
      <c r="S2401" s="5">
        <v>138313.54</v>
      </c>
      <c r="T2401" s="5">
        <v>138313.54</v>
      </c>
      <c r="U2401" s="5">
        <f t="shared" si="150"/>
        <v>147006.66999999995</v>
      </c>
      <c r="V2401" s="5">
        <f t="shared" si="151"/>
        <v>147006.66999999995</v>
      </c>
      <c r="W2401" s="5">
        <v>121810.1</v>
      </c>
      <c r="X2401" t="s">
        <v>826</v>
      </c>
    </row>
    <row r="2402" spans="1:24" x14ac:dyDescent="0.2">
      <c r="A2402" t="s">
        <v>0</v>
      </c>
      <c r="B2402" t="s">
        <v>1</v>
      </c>
      <c r="C2402" t="s">
        <v>2</v>
      </c>
      <c r="D2402" t="s">
        <v>808</v>
      </c>
      <c r="E2402" t="s">
        <v>809</v>
      </c>
      <c r="F2402" t="s">
        <v>1634</v>
      </c>
      <c r="G2402" t="s">
        <v>1635</v>
      </c>
      <c r="H2402" t="s">
        <v>7</v>
      </c>
      <c r="I2402" t="s">
        <v>8</v>
      </c>
      <c r="J2402" t="s">
        <v>9</v>
      </c>
      <c r="K2402" t="s">
        <v>39</v>
      </c>
      <c r="L2402" t="s">
        <v>11</v>
      </c>
      <c r="M2402" s="5">
        <v>38261.24</v>
      </c>
      <c r="N2402" s="5">
        <v>0</v>
      </c>
      <c r="O2402" s="5">
        <f t="shared" si="148"/>
        <v>38261.24</v>
      </c>
      <c r="P2402" s="5">
        <v>0</v>
      </c>
      <c r="Q2402" s="5">
        <f t="shared" si="149"/>
        <v>38261.24</v>
      </c>
      <c r="R2402" s="5">
        <v>0</v>
      </c>
      <c r="S2402" s="5">
        <v>5404.33</v>
      </c>
      <c r="T2402" s="5">
        <v>5404.33</v>
      </c>
      <c r="U2402" s="5">
        <f t="shared" si="150"/>
        <v>32856.909999999996</v>
      </c>
      <c r="V2402" s="5">
        <f t="shared" si="151"/>
        <v>32856.909999999996</v>
      </c>
      <c r="W2402" s="5">
        <v>32856.910000000003</v>
      </c>
      <c r="X2402" t="s">
        <v>827</v>
      </c>
    </row>
    <row r="2403" spans="1:24" x14ac:dyDescent="0.2">
      <c r="A2403" t="s">
        <v>0</v>
      </c>
      <c r="B2403" t="s">
        <v>1</v>
      </c>
      <c r="C2403" t="s">
        <v>2</v>
      </c>
      <c r="D2403" t="s">
        <v>808</v>
      </c>
      <c r="E2403" t="s">
        <v>809</v>
      </c>
      <c r="F2403" t="s">
        <v>1634</v>
      </c>
      <c r="G2403" t="s">
        <v>1635</v>
      </c>
      <c r="H2403" t="s">
        <v>208</v>
      </c>
      <c r="I2403" t="s">
        <v>381</v>
      </c>
      <c r="J2403" t="s">
        <v>121</v>
      </c>
      <c r="K2403" t="s">
        <v>149</v>
      </c>
      <c r="L2403" t="s">
        <v>44</v>
      </c>
      <c r="M2403" s="5">
        <v>28000</v>
      </c>
      <c r="N2403" s="5">
        <v>0</v>
      </c>
      <c r="O2403" s="5">
        <f t="shared" si="148"/>
        <v>28000</v>
      </c>
      <c r="P2403" s="5">
        <v>-28000</v>
      </c>
      <c r="Q2403" s="5">
        <f t="shared" si="149"/>
        <v>0</v>
      </c>
      <c r="R2403" s="5">
        <v>0</v>
      </c>
      <c r="S2403" s="5">
        <v>0</v>
      </c>
      <c r="T2403" s="5">
        <v>0</v>
      </c>
      <c r="U2403" s="5">
        <f t="shared" si="150"/>
        <v>28000</v>
      </c>
      <c r="V2403" s="5">
        <f t="shared" si="151"/>
        <v>28000</v>
      </c>
      <c r="W2403" s="5">
        <v>0</v>
      </c>
      <c r="X2403" t="s">
        <v>853</v>
      </c>
    </row>
    <row r="2404" spans="1:24" x14ac:dyDescent="0.2">
      <c r="A2404" t="s">
        <v>0</v>
      </c>
      <c r="B2404" t="s">
        <v>1</v>
      </c>
      <c r="C2404" t="s">
        <v>2</v>
      </c>
      <c r="D2404" t="s">
        <v>808</v>
      </c>
      <c r="E2404" t="s">
        <v>809</v>
      </c>
      <c r="F2404" t="s">
        <v>1634</v>
      </c>
      <c r="G2404" t="s">
        <v>1635</v>
      </c>
      <c r="H2404" t="s">
        <v>208</v>
      </c>
      <c r="I2404" t="s">
        <v>381</v>
      </c>
      <c r="J2404" t="s">
        <v>121</v>
      </c>
      <c r="K2404" t="s">
        <v>137</v>
      </c>
      <c r="L2404" t="s">
        <v>44</v>
      </c>
      <c r="M2404" s="5">
        <v>55000</v>
      </c>
      <c r="N2404" s="5">
        <v>-2000</v>
      </c>
      <c r="O2404" s="5">
        <f t="shared" si="148"/>
        <v>53000</v>
      </c>
      <c r="P2404" s="5">
        <v>-45080.480000000003</v>
      </c>
      <c r="Q2404" s="5">
        <f t="shared" si="149"/>
        <v>7919.5199999999968</v>
      </c>
      <c r="R2404" s="5">
        <v>0</v>
      </c>
      <c r="S2404" s="5">
        <v>7919.52</v>
      </c>
      <c r="T2404" s="5">
        <v>7919.52</v>
      </c>
      <c r="U2404" s="5">
        <f t="shared" si="150"/>
        <v>45080.479999999996</v>
      </c>
      <c r="V2404" s="5">
        <f t="shared" si="151"/>
        <v>45080.479999999996</v>
      </c>
      <c r="W2404" s="5">
        <v>0</v>
      </c>
      <c r="X2404" t="s">
        <v>1636</v>
      </c>
    </row>
    <row r="2405" spans="1:24" x14ac:dyDescent="0.2">
      <c r="A2405" t="s">
        <v>0</v>
      </c>
      <c r="B2405" t="s">
        <v>1</v>
      </c>
      <c r="C2405" t="s">
        <v>2</v>
      </c>
      <c r="D2405" t="s">
        <v>808</v>
      </c>
      <c r="E2405" t="s">
        <v>809</v>
      </c>
      <c r="F2405" t="s">
        <v>1634</v>
      </c>
      <c r="G2405" t="s">
        <v>1635</v>
      </c>
      <c r="H2405" t="s">
        <v>208</v>
      </c>
      <c r="I2405" t="s">
        <v>381</v>
      </c>
      <c r="J2405" t="s">
        <v>121</v>
      </c>
      <c r="K2405" t="s">
        <v>465</v>
      </c>
      <c r="L2405" t="s">
        <v>44</v>
      </c>
      <c r="M2405" s="5">
        <v>20000</v>
      </c>
      <c r="N2405" s="5">
        <v>0</v>
      </c>
      <c r="O2405" s="5">
        <f t="shared" si="148"/>
        <v>20000</v>
      </c>
      <c r="P2405" s="5">
        <v>-20000</v>
      </c>
      <c r="Q2405" s="5">
        <f t="shared" si="149"/>
        <v>0</v>
      </c>
      <c r="R2405" s="5">
        <v>0</v>
      </c>
      <c r="S2405" s="5">
        <v>0</v>
      </c>
      <c r="T2405" s="5">
        <v>0</v>
      </c>
      <c r="U2405" s="5">
        <f t="shared" si="150"/>
        <v>20000</v>
      </c>
      <c r="V2405" s="5">
        <f t="shared" si="151"/>
        <v>20000</v>
      </c>
      <c r="W2405" s="5">
        <v>0</v>
      </c>
      <c r="X2405" t="s">
        <v>1637</v>
      </c>
    </row>
    <row r="2406" spans="1:24" x14ac:dyDescent="0.2">
      <c r="A2406" t="s">
        <v>0</v>
      </c>
      <c r="B2406" t="s">
        <v>1</v>
      </c>
      <c r="C2406" t="s">
        <v>2</v>
      </c>
      <c r="D2406" t="s">
        <v>808</v>
      </c>
      <c r="E2406" t="s">
        <v>809</v>
      </c>
      <c r="F2406" t="s">
        <v>1634</v>
      </c>
      <c r="G2406" t="s">
        <v>1635</v>
      </c>
      <c r="H2406" t="s">
        <v>208</v>
      </c>
      <c r="I2406" t="s">
        <v>381</v>
      </c>
      <c r="J2406" t="s">
        <v>121</v>
      </c>
      <c r="K2406" t="s">
        <v>1638</v>
      </c>
      <c r="L2406" t="s">
        <v>44</v>
      </c>
      <c r="M2406" s="5">
        <v>5117.1499999999996</v>
      </c>
      <c r="N2406" s="5">
        <v>0</v>
      </c>
      <c r="O2406" s="5">
        <f t="shared" si="148"/>
        <v>5117.1499999999996</v>
      </c>
      <c r="P2406" s="5">
        <v>0</v>
      </c>
      <c r="Q2406" s="5">
        <f t="shared" si="149"/>
        <v>5117.1499999999996</v>
      </c>
      <c r="R2406" s="5">
        <v>3048.86</v>
      </c>
      <c r="S2406" s="5">
        <v>1268.29</v>
      </c>
      <c r="T2406" s="5">
        <v>702.8</v>
      </c>
      <c r="U2406" s="5">
        <f t="shared" si="150"/>
        <v>3848.8599999999997</v>
      </c>
      <c r="V2406" s="5">
        <f t="shared" si="151"/>
        <v>4414.3499999999995</v>
      </c>
      <c r="W2406" s="5">
        <v>800</v>
      </c>
      <c r="X2406" t="s">
        <v>1639</v>
      </c>
    </row>
    <row r="2407" spans="1:24" x14ac:dyDescent="0.2">
      <c r="A2407" t="s">
        <v>0</v>
      </c>
      <c r="B2407" t="s">
        <v>1</v>
      </c>
      <c r="C2407" t="s">
        <v>2</v>
      </c>
      <c r="D2407" t="s">
        <v>808</v>
      </c>
      <c r="E2407" t="s">
        <v>809</v>
      </c>
      <c r="F2407" t="s">
        <v>1634</v>
      </c>
      <c r="G2407" t="s">
        <v>1635</v>
      </c>
      <c r="H2407" t="s">
        <v>208</v>
      </c>
      <c r="I2407" t="s">
        <v>381</v>
      </c>
      <c r="J2407" t="s">
        <v>121</v>
      </c>
      <c r="K2407" t="s">
        <v>161</v>
      </c>
      <c r="L2407" t="s">
        <v>44</v>
      </c>
      <c r="M2407" s="5">
        <v>45000</v>
      </c>
      <c r="N2407" s="5">
        <v>0</v>
      </c>
      <c r="O2407" s="5">
        <f t="shared" si="148"/>
        <v>45000</v>
      </c>
      <c r="P2407" s="5">
        <v>-45000</v>
      </c>
      <c r="Q2407" s="5">
        <f t="shared" si="149"/>
        <v>0</v>
      </c>
      <c r="R2407" s="5">
        <v>0</v>
      </c>
      <c r="S2407" s="5">
        <v>0</v>
      </c>
      <c r="T2407" s="5">
        <v>0</v>
      </c>
      <c r="U2407" s="5">
        <f t="shared" si="150"/>
        <v>45000</v>
      </c>
      <c r="V2407" s="5">
        <f t="shared" si="151"/>
        <v>45000</v>
      </c>
      <c r="W2407" s="5">
        <v>0</v>
      </c>
      <c r="X2407" t="s">
        <v>1640</v>
      </c>
    </row>
    <row r="2408" spans="1:24" x14ac:dyDescent="0.2">
      <c r="A2408" t="s">
        <v>0</v>
      </c>
      <c r="B2408" t="s">
        <v>1</v>
      </c>
      <c r="C2408" t="s">
        <v>2</v>
      </c>
      <c r="D2408" t="s">
        <v>808</v>
      </c>
      <c r="E2408" t="s">
        <v>809</v>
      </c>
      <c r="F2408" t="s">
        <v>1634</v>
      </c>
      <c r="G2408" t="s">
        <v>1635</v>
      </c>
      <c r="H2408" t="s">
        <v>208</v>
      </c>
      <c r="I2408" t="s">
        <v>381</v>
      </c>
      <c r="J2408" t="s">
        <v>121</v>
      </c>
      <c r="K2408" t="s">
        <v>859</v>
      </c>
      <c r="L2408" t="s">
        <v>44</v>
      </c>
      <c r="M2408" s="5">
        <v>188299</v>
      </c>
      <c r="N2408" s="5">
        <v>2000</v>
      </c>
      <c r="O2408" s="5">
        <f t="shared" si="148"/>
        <v>190299</v>
      </c>
      <c r="P2408" s="5">
        <v>0</v>
      </c>
      <c r="Q2408" s="5">
        <f t="shared" si="149"/>
        <v>190299</v>
      </c>
      <c r="R2408" s="5">
        <v>7225.05</v>
      </c>
      <c r="S2408" s="5">
        <v>180191.76</v>
      </c>
      <c r="T2408" s="5">
        <v>108539.49</v>
      </c>
      <c r="U2408" s="5">
        <f t="shared" si="150"/>
        <v>10107.239999999991</v>
      </c>
      <c r="V2408" s="5">
        <f t="shared" si="151"/>
        <v>81759.509999999995</v>
      </c>
      <c r="W2408" s="5">
        <v>2882.19</v>
      </c>
      <c r="X2408" t="s">
        <v>860</v>
      </c>
    </row>
    <row r="2409" spans="1:24" x14ac:dyDescent="0.2">
      <c r="A2409" t="s">
        <v>0</v>
      </c>
      <c r="B2409" t="s">
        <v>1</v>
      </c>
      <c r="C2409" t="s">
        <v>2</v>
      </c>
      <c r="D2409" t="s">
        <v>808</v>
      </c>
      <c r="E2409" t="s">
        <v>809</v>
      </c>
      <c r="F2409" t="s">
        <v>1634</v>
      </c>
      <c r="G2409" t="s">
        <v>1635</v>
      </c>
      <c r="H2409" t="s">
        <v>208</v>
      </c>
      <c r="I2409" t="s">
        <v>381</v>
      </c>
      <c r="J2409" t="s">
        <v>121</v>
      </c>
      <c r="K2409" t="s">
        <v>359</v>
      </c>
      <c r="L2409" t="s">
        <v>44</v>
      </c>
      <c r="M2409" s="5">
        <v>1740</v>
      </c>
      <c r="N2409" s="5">
        <v>0</v>
      </c>
      <c r="O2409" s="5">
        <f t="shared" si="148"/>
        <v>1740</v>
      </c>
      <c r="P2409" s="5">
        <v>0</v>
      </c>
      <c r="Q2409" s="5">
        <f t="shared" si="149"/>
        <v>1740</v>
      </c>
      <c r="R2409" s="5">
        <v>1640</v>
      </c>
      <c r="S2409" s="5">
        <v>0</v>
      </c>
      <c r="T2409" s="5">
        <v>0</v>
      </c>
      <c r="U2409" s="5">
        <f t="shared" si="150"/>
        <v>1740</v>
      </c>
      <c r="V2409" s="5">
        <f t="shared" si="151"/>
        <v>1740</v>
      </c>
      <c r="W2409" s="5">
        <v>100</v>
      </c>
      <c r="X2409" t="s">
        <v>1641</v>
      </c>
    </row>
    <row r="2410" spans="1:24" x14ac:dyDescent="0.2">
      <c r="A2410" t="s">
        <v>0</v>
      </c>
      <c r="B2410" t="s">
        <v>1</v>
      </c>
      <c r="C2410" t="s">
        <v>2</v>
      </c>
      <c r="D2410" t="s">
        <v>808</v>
      </c>
      <c r="E2410" t="s">
        <v>809</v>
      </c>
      <c r="F2410" t="s">
        <v>1634</v>
      </c>
      <c r="G2410" t="s">
        <v>1635</v>
      </c>
      <c r="H2410" t="s">
        <v>208</v>
      </c>
      <c r="I2410" t="s">
        <v>381</v>
      </c>
      <c r="J2410" t="s">
        <v>121</v>
      </c>
      <c r="K2410" t="s">
        <v>155</v>
      </c>
      <c r="L2410" t="s">
        <v>44</v>
      </c>
      <c r="M2410" s="5">
        <v>7000</v>
      </c>
      <c r="N2410" s="5">
        <v>0</v>
      </c>
      <c r="O2410" s="5">
        <f t="shared" si="148"/>
        <v>7000</v>
      </c>
      <c r="P2410" s="5">
        <v>-7000</v>
      </c>
      <c r="Q2410" s="5">
        <f t="shared" si="149"/>
        <v>0</v>
      </c>
      <c r="R2410" s="5">
        <v>0</v>
      </c>
      <c r="S2410" s="5">
        <v>0</v>
      </c>
      <c r="T2410" s="5">
        <v>0</v>
      </c>
      <c r="U2410" s="5">
        <f t="shared" si="150"/>
        <v>7000</v>
      </c>
      <c r="V2410" s="5">
        <f t="shared" si="151"/>
        <v>7000</v>
      </c>
      <c r="W2410" s="5">
        <v>0</v>
      </c>
      <c r="X2410" t="s">
        <v>868</v>
      </c>
    </row>
    <row r="2411" spans="1:24" x14ac:dyDescent="0.2">
      <c r="A2411" t="s">
        <v>0</v>
      </c>
      <c r="B2411" t="s">
        <v>1</v>
      </c>
      <c r="C2411" t="s">
        <v>2</v>
      </c>
      <c r="D2411" t="s">
        <v>808</v>
      </c>
      <c r="E2411" t="s">
        <v>809</v>
      </c>
      <c r="F2411" t="s">
        <v>1634</v>
      </c>
      <c r="G2411" t="s">
        <v>1635</v>
      </c>
      <c r="H2411" t="s">
        <v>208</v>
      </c>
      <c r="I2411" t="s">
        <v>381</v>
      </c>
      <c r="J2411" t="s">
        <v>121</v>
      </c>
      <c r="K2411" t="s">
        <v>554</v>
      </c>
      <c r="L2411" t="s">
        <v>44</v>
      </c>
      <c r="M2411" s="5">
        <v>1780</v>
      </c>
      <c r="N2411" s="5">
        <v>0</v>
      </c>
      <c r="O2411" s="5">
        <f t="shared" si="148"/>
        <v>1780</v>
      </c>
      <c r="P2411" s="5">
        <v>0</v>
      </c>
      <c r="Q2411" s="5">
        <f t="shared" si="149"/>
        <v>1780</v>
      </c>
      <c r="R2411" s="5">
        <v>1680</v>
      </c>
      <c r="S2411" s="5">
        <v>0</v>
      </c>
      <c r="T2411" s="5">
        <v>0</v>
      </c>
      <c r="U2411" s="5">
        <f t="shared" si="150"/>
        <v>1780</v>
      </c>
      <c r="V2411" s="5">
        <f t="shared" si="151"/>
        <v>1780</v>
      </c>
      <c r="W2411" s="5">
        <v>100</v>
      </c>
      <c r="X2411" t="s">
        <v>869</v>
      </c>
    </row>
    <row r="2412" spans="1:24" x14ac:dyDescent="0.2">
      <c r="A2412" t="s">
        <v>0</v>
      </c>
      <c r="B2412" t="s">
        <v>1</v>
      </c>
      <c r="C2412" t="s">
        <v>2</v>
      </c>
      <c r="D2412" t="s">
        <v>808</v>
      </c>
      <c r="E2412" t="s">
        <v>809</v>
      </c>
      <c r="F2412" t="s">
        <v>1634</v>
      </c>
      <c r="G2412" t="s">
        <v>1635</v>
      </c>
      <c r="H2412" t="s">
        <v>208</v>
      </c>
      <c r="I2412" t="s">
        <v>209</v>
      </c>
      <c r="J2412" t="s">
        <v>121</v>
      </c>
      <c r="K2412" t="s">
        <v>149</v>
      </c>
      <c r="L2412" t="s">
        <v>44</v>
      </c>
      <c r="M2412" s="5">
        <v>10000</v>
      </c>
      <c r="N2412" s="5">
        <v>10000</v>
      </c>
      <c r="O2412" s="5">
        <f t="shared" si="148"/>
        <v>20000</v>
      </c>
      <c r="P2412" s="5">
        <v>-20000</v>
      </c>
      <c r="Q2412" s="5">
        <f t="shared" si="149"/>
        <v>0</v>
      </c>
      <c r="R2412" s="5">
        <v>0</v>
      </c>
      <c r="S2412" s="5">
        <v>0</v>
      </c>
      <c r="T2412" s="5">
        <v>0</v>
      </c>
      <c r="U2412" s="5">
        <f t="shared" si="150"/>
        <v>20000</v>
      </c>
      <c r="V2412" s="5">
        <f t="shared" si="151"/>
        <v>20000</v>
      </c>
      <c r="W2412" s="5">
        <v>0</v>
      </c>
      <c r="X2412" t="s">
        <v>853</v>
      </c>
    </row>
    <row r="2413" spans="1:24" x14ac:dyDescent="0.2">
      <c r="A2413" t="s">
        <v>0</v>
      </c>
      <c r="B2413" t="s">
        <v>1</v>
      </c>
      <c r="C2413" t="s">
        <v>2</v>
      </c>
      <c r="D2413" t="s">
        <v>808</v>
      </c>
      <c r="E2413" t="s">
        <v>809</v>
      </c>
      <c r="F2413" t="s">
        <v>1634</v>
      </c>
      <c r="G2413" t="s">
        <v>1635</v>
      </c>
      <c r="H2413" t="s">
        <v>208</v>
      </c>
      <c r="I2413" t="s">
        <v>209</v>
      </c>
      <c r="J2413" t="s">
        <v>121</v>
      </c>
      <c r="K2413" t="s">
        <v>137</v>
      </c>
      <c r="L2413" t="s">
        <v>44</v>
      </c>
      <c r="M2413" s="5">
        <v>0</v>
      </c>
      <c r="N2413" s="5">
        <v>130000</v>
      </c>
      <c r="O2413" s="5">
        <f t="shared" si="148"/>
        <v>130000</v>
      </c>
      <c r="P2413" s="5">
        <v>-130000</v>
      </c>
      <c r="Q2413" s="5">
        <f t="shared" si="149"/>
        <v>0</v>
      </c>
      <c r="R2413" s="5">
        <v>0</v>
      </c>
      <c r="S2413" s="5">
        <v>0</v>
      </c>
      <c r="T2413" s="5">
        <v>0</v>
      </c>
      <c r="U2413" s="5">
        <f t="shared" si="150"/>
        <v>130000</v>
      </c>
      <c r="V2413" s="5">
        <f t="shared" si="151"/>
        <v>130000</v>
      </c>
      <c r="W2413" s="5">
        <v>0</v>
      </c>
      <c r="X2413" t="s">
        <v>1636</v>
      </c>
    </row>
    <row r="2414" spans="1:24" x14ac:dyDescent="0.2">
      <c r="A2414" t="s">
        <v>0</v>
      </c>
      <c r="B2414" t="s">
        <v>1</v>
      </c>
      <c r="C2414" t="s">
        <v>2</v>
      </c>
      <c r="D2414" t="s">
        <v>808</v>
      </c>
      <c r="E2414" t="s">
        <v>809</v>
      </c>
      <c r="F2414" t="s">
        <v>1634</v>
      </c>
      <c r="G2414" t="s">
        <v>1635</v>
      </c>
      <c r="H2414" t="s">
        <v>208</v>
      </c>
      <c r="I2414" t="s">
        <v>209</v>
      </c>
      <c r="J2414" t="s">
        <v>121</v>
      </c>
      <c r="K2414" t="s">
        <v>1044</v>
      </c>
      <c r="L2414" t="s">
        <v>44</v>
      </c>
      <c r="M2414" s="5">
        <v>131000</v>
      </c>
      <c r="N2414" s="5">
        <v>-131000</v>
      </c>
      <c r="O2414" s="5">
        <f t="shared" si="148"/>
        <v>0</v>
      </c>
      <c r="P2414" s="5">
        <v>0</v>
      </c>
      <c r="Q2414" s="5">
        <f t="shared" si="149"/>
        <v>0</v>
      </c>
      <c r="R2414" s="5">
        <v>0</v>
      </c>
      <c r="S2414" s="5">
        <v>0</v>
      </c>
      <c r="T2414" s="5">
        <v>0</v>
      </c>
      <c r="U2414" s="5">
        <f t="shared" si="150"/>
        <v>0</v>
      </c>
      <c r="V2414" s="5">
        <f t="shared" si="151"/>
        <v>0</v>
      </c>
      <c r="W2414" s="5">
        <v>0</v>
      </c>
      <c r="X2414" t="s">
        <v>1642</v>
      </c>
    </row>
    <row r="2415" spans="1:24" x14ac:dyDescent="0.2">
      <c r="A2415" t="s">
        <v>0</v>
      </c>
      <c r="B2415" t="s">
        <v>1</v>
      </c>
      <c r="C2415" t="s">
        <v>2</v>
      </c>
      <c r="D2415" t="s">
        <v>808</v>
      </c>
      <c r="E2415" t="s">
        <v>809</v>
      </c>
      <c r="F2415" t="s">
        <v>1634</v>
      </c>
      <c r="G2415" t="s">
        <v>1635</v>
      </c>
      <c r="H2415" t="s">
        <v>208</v>
      </c>
      <c r="I2415" t="s">
        <v>209</v>
      </c>
      <c r="J2415" t="s">
        <v>121</v>
      </c>
      <c r="K2415" t="s">
        <v>218</v>
      </c>
      <c r="L2415" t="s">
        <v>44</v>
      </c>
      <c r="M2415" s="5">
        <v>0</v>
      </c>
      <c r="N2415" s="5">
        <v>9555.84</v>
      </c>
      <c r="O2415" s="5">
        <f t="shared" si="148"/>
        <v>9555.84</v>
      </c>
      <c r="P2415" s="5">
        <v>0</v>
      </c>
      <c r="Q2415" s="5">
        <f t="shared" si="149"/>
        <v>9555.84</v>
      </c>
      <c r="R2415" s="5">
        <v>2971.78</v>
      </c>
      <c r="S2415" s="5">
        <v>6584.06</v>
      </c>
      <c r="T2415" s="5">
        <v>6584.06</v>
      </c>
      <c r="U2415" s="5">
        <f t="shared" si="150"/>
        <v>2971.7799999999997</v>
      </c>
      <c r="V2415" s="5">
        <f t="shared" si="151"/>
        <v>2971.7799999999997</v>
      </c>
      <c r="W2415" s="5">
        <v>0</v>
      </c>
      <c r="X2415" t="s">
        <v>865</v>
      </c>
    </row>
    <row r="2416" spans="1:24" x14ac:dyDescent="0.2">
      <c r="A2416" t="s">
        <v>0</v>
      </c>
      <c r="B2416" t="s">
        <v>1</v>
      </c>
      <c r="C2416" t="s">
        <v>2</v>
      </c>
      <c r="D2416" t="s">
        <v>808</v>
      </c>
      <c r="E2416" t="s">
        <v>809</v>
      </c>
      <c r="F2416" t="s">
        <v>1634</v>
      </c>
      <c r="G2416" t="s">
        <v>1635</v>
      </c>
      <c r="H2416" t="s">
        <v>208</v>
      </c>
      <c r="I2416" t="s">
        <v>209</v>
      </c>
      <c r="J2416" t="s">
        <v>121</v>
      </c>
      <c r="K2416" t="s">
        <v>175</v>
      </c>
      <c r="L2416" t="s">
        <v>44</v>
      </c>
      <c r="M2416" s="5">
        <v>20000</v>
      </c>
      <c r="N2416" s="5">
        <v>0</v>
      </c>
      <c r="O2416" s="5">
        <f t="shared" si="148"/>
        <v>20000</v>
      </c>
      <c r="P2416" s="5">
        <v>-20000</v>
      </c>
      <c r="Q2416" s="5">
        <f t="shared" si="149"/>
        <v>0</v>
      </c>
      <c r="R2416" s="5">
        <v>0</v>
      </c>
      <c r="S2416" s="5">
        <v>0</v>
      </c>
      <c r="T2416" s="5">
        <v>0</v>
      </c>
      <c r="U2416" s="5">
        <f t="shared" si="150"/>
        <v>20000</v>
      </c>
      <c r="V2416" s="5">
        <f t="shared" si="151"/>
        <v>20000</v>
      </c>
      <c r="W2416" s="5">
        <v>0</v>
      </c>
      <c r="X2416" t="s">
        <v>1643</v>
      </c>
    </row>
    <row r="2417" spans="1:24" x14ac:dyDescent="0.2">
      <c r="A2417" t="s">
        <v>0</v>
      </c>
      <c r="B2417" t="s">
        <v>1</v>
      </c>
      <c r="C2417" t="s">
        <v>2</v>
      </c>
      <c r="D2417" t="s">
        <v>808</v>
      </c>
      <c r="E2417" t="s">
        <v>809</v>
      </c>
      <c r="F2417" t="s">
        <v>1634</v>
      </c>
      <c r="G2417" t="s">
        <v>1635</v>
      </c>
      <c r="H2417" t="s">
        <v>208</v>
      </c>
      <c r="I2417" t="s">
        <v>209</v>
      </c>
      <c r="J2417" t="s">
        <v>121</v>
      </c>
      <c r="K2417" t="s">
        <v>385</v>
      </c>
      <c r="L2417" t="s">
        <v>44</v>
      </c>
      <c r="M2417" s="5">
        <v>0</v>
      </c>
      <c r="N2417" s="5">
        <v>1881.6</v>
      </c>
      <c r="O2417" s="5">
        <f t="shared" si="148"/>
        <v>1881.6</v>
      </c>
      <c r="P2417" s="5">
        <v>0</v>
      </c>
      <c r="Q2417" s="5">
        <f t="shared" si="149"/>
        <v>1881.6</v>
      </c>
      <c r="R2417" s="5">
        <v>645.12</v>
      </c>
      <c r="S2417" s="5">
        <v>1236.48</v>
      </c>
      <c r="T2417" s="5">
        <v>1236.48</v>
      </c>
      <c r="U2417" s="5">
        <f t="shared" si="150"/>
        <v>645.11999999999989</v>
      </c>
      <c r="V2417" s="5">
        <f t="shared" si="151"/>
        <v>645.11999999999989</v>
      </c>
      <c r="W2417" s="5">
        <v>0</v>
      </c>
      <c r="X2417" t="s">
        <v>875</v>
      </c>
    </row>
    <row r="2418" spans="1:24" x14ac:dyDescent="0.2">
      <c r="A2418" t="s">
        <v>0</v>
      </c>
      <c r="B2418" t="s">
        <v>1</v>
      </c>
      <c r="C2418" t="s">
        <v>2</v>
      </c>
      <c r="D2418" t="s">
        <v>808</v>
      </c>
      <c r="E2418" t="s">
        <v>809</v>
      </c>
      <c r="F2418" t="s">
        <v>1634</v>
      </c>
      <c r="G2418" t="s">
        <v>1635</v>
      </c>
      <c r="H2418" t="s">
        <v>208</v>
      </c>
      <c r="I2418" t="s">
        <v>1644</v>
      </c>
      <c r="J2418" t="s">
        <v>121</v>
      </c>
      <c r="K2418" t="s">
        <v>149</v>
      </c>
      <c r="L2418" t="s">
        <v>44</v>
      </c>
      <c r="M2418" s="5">
        <v>0</v>
      </c>
      <c r="N2418" s="5">
        <v>10000</v>
      </c>
      <c r="O2418" s="5">
        <f t="shared" si="148"/>
        <v>10000</v>
      </c>
      <c r="P2418" s="5">
        <v>-10000</v>
      </c>
      <c r="Q2418" s="5">
        <f t="shared" si="149"/>
        <v>0</v>
      </c>
      <c r="R2418" s="5">
        <v>0</v>
      </c>
      <c r="S2418" s="5">
        <v>0</v>
      </c>
      <c r="T2418" s="5">
        <v>0</v>
      </c>
      <c r="U2418" s="5">
        <f t="shared" si="150"/>
        <v>10000</v>
      </c>
      <c r="V2418" s="5">
        <f t="shared" si="151"/>
        <v>10000</v>
      </c>
      <c r="W2418" s="5">
        <v>0</v>
      </c>
      <c r="X2418" t="s">
        <v>853</v>
      </c>
    </row>
    <row r="2419" spans="1:24" x14ac:dyDescent="0.2">
      <c r="A2419" t="s">
        <v>0</v>
      </c>
      <c r="B2419" t="s">
        <v>1</v>
      </c>
      <c r="C2419" t="s">
        <v>2</v>
      </c>
      <c r="D2419" t="s">
        <v>808</v>
      </c>
      <c r="E2419" t="s">
        <v>809</v>
      </c>
      <c r="F2419" t="s">
        <v>1634</v>
      </c>
      <c r="G2419" t="s">
        <v>1635</v>
      </c>
      <c r="H2419" t="s">
        <v>208</v>
      </c>
      <c r="I2419" t="s">
        <v>1644</v>
      </c>
      <c r="J2419" t="s">
        <v>121</v>
      </c>
      <c r="K2419" t="s">
        <v>137</v>
      </c>
      <c r="L2419" t="s">
        <v>44</v>
      </c>
      <c r="M2419" s="5">
        <v>149500</v>
      </c>
      <c r="N2419" s="5">
        <v>-149500</v>
      </c>
      <c r="O2419" s="5">
        <f t="shared" si="148"/>
        <v>0</v>
      </c>
      <c r="P2419" s="5">
        <v>0</v>
      </c>
      <c r="Q2419" s="5">
        <f t="shared" si="149"/>
        <v>0</v>
      </c>
      <c r="R2419" s="5">
        <v>0</v>
      </c>
      <c r="S2419" s="5">
        <v>0</v>
      </c>
      <c r="T2419" s="5">
        <v>0</v>
      </c>
      <c r="U2419" s="5">
        <f t="shared" si="150"/>
        <v>0</v>
      </c>
      <c r="V2419" s="5">
        <f t="shared" si="151"/>
        <v>0</v>
      </c>
      <c r="W2419" s="5">
        <v>0</v>
      </c>
      <c r="X2419" t="s">
        <v>1636</v>
      </c>
    </row>
    <row r="2420" spans="1:24" x14ac:dyDescent="0.2">
      <c r="A2420" t="s">
        <v>0</v>
      </c>
      <c r="B2420" t="s">
        <v>1</v>
      </c>
      <c r="C2420" t="s">
        <v>2</v>
      </c>
      <c r="D2420" t="s">
        <v>808</v>
      </c>
      <c r="E2420" t="s">
        <v>809</v>
      </c>
      <c r="F2420" t="s">
        <v>1634</v>
      </c>
      <c r="G2420" t="s">
        <v>1635</v>
      </c>
      <c r="H2420" t="s">
        <v>208</v>
      </c>
      <c r="I2420" t="s">
        <v>1644</v>
      </c>
      <c r="J2420" t="s">
        <v>121</v>
      </c>
      <c r="K2420" t="s">
        <v>1044</v>
      </c>
      <c r="L2420" t="s">
        <v>44</v>
      </c>
      <c r="M2420" s="5">
        <v>0</v>
      </c>
      <c r="N2420" s="5">
        <v>130500</v>
      </c>
      <c r="O2420" s="5">
        <f t="shared" si="148"/>
        <v>130500</v>
      </c>
      <c r="P2420" s="5">
        <v>-130500</v>
      </c>
      <c r="Q2420" s="5">
        <f t="shared" si="149"/>
        <v>0</v>
      </c>
      <c r="R2420" s="5">
        <v>0</v>
      </c>
      <c r="S2420" s="5">
        <v>0</v>
      </c>
      <c r="T2420" s="5">
        <v>0</v>
      </c>
      <c r="U2420" s="5">
        <f t="shared" si="150"/>
        <v>130500</v>
      </c>
      <c r="V2420" s="5">
        <f t="shared" si="151"/>
        <v>130500</v>
      </c>
      <c r="W2420" s="5">
        <v>0</v>
      </c>
      <c r="X2420" t="s">
        <v>1642</v>
      </c>
    </row>
    <row r="2421" spans="1:24" x14ac:dyDescent="0.2">
      <c r="A2421" t="s">
        <v>117</v>
      </c>
      <c r="B2421" t="s">
        <v>118</v>
      </c>
      <c r="C2421" t="s">
        <v>2</v>
      </c>
      <c r="D2421" t="s">
        <v>808</v>
      </c>
      <c r="E2421" t="s">
        <v>809</v>
      </c>
      <c r="F2421" t="s">
        <v>1634</v>
      </c>
      <c r="G2421" t="s">
        <v>1635</v>
      </c>
      <c r="H2421" t="s">
        <v>211</v>
      </c>
      <c r="I2421" t="s">
        <v>1645</v>
      </c>
      <c r="J2421" t="s">
        <v>121</v>
      </c>
      <c r="K2421" t="s">
        <v>149</v>
      </c>
      <c r="L2421" t="s">
        <v>44</v>
      </c>
      <c r="M2421" s="5">
        <v>55000</v>
      </c>
      <c r="N2421" s="5">
        <v>0</v>
      </c>
      <c r="O2421" s="5">
        <f t="shared" si="148"/>
        <v>55000</v>
      </c>
      <c r="P2421" s="5">
        <v>-55000</v>
      </c>
      <c r="Q2421" s="5">
        <f t="shared" si="149"/>
        <v>0</v>
      </c>
      <c r="R2421" s="5">
        <v>0</v>
      </c>
      <c r="S2421" s="5">
        <v>0</v>
      </c>
      <c r="T2421" s="5">
        <v>0</v>
      </c>
      <c r="U2421" s="5">
        <f t="shared" si="150"/>
        <v>55000</v>
      </c>
      <c r="V2421" s="5">
        <f t="shared" si="151"/>
        <v>55000</v>
      </c>
      <c r="W2421" s="5">
        <v>0</v>
      </c>
      <c r="X2421" t="s">
        <v>877</v>
      </c>
    </row>
    <row r="2422" spans="1:24" x14ac:dyDescent="0.2">
      <c r="A2422" t="s">
        <v>0</v>
      </c>
      <c r="B2422" t="s">
        <v>1</v>
      </c>
      <c r="C2422" t="s">
        <v>2</v>
      </c>
      <c r="D2422" t="s">
        <v>808</v>
      </c>
      <c r="E2422" t="s">
        <v>809</v>
      </c>
      <c r="F2422" t="s">
        <v>1634</v>
      </c>
      <c r="G2422" t="s">
        <v>1635</v>
      </c>
      <c r="H2422" t="s">
        <v>208</v>
      </c>
      <c r="I2422" t="s">
        <v>209</v>
      </c>
      <c r="J2422" t="s">
        <v>575</v>
      </c>
      <c r="K2422" t="s">
        <v>796</v>
      </c>
      <c r="L2422" t="s">
        <v>44</v>
      </c>
      <c r="M2422" s="5">
        <v>216905.54</v>
      </c>
      <c r="N2422" s="5">
        <v>-11437.44</v>
      </c>
      <c r="O2422" s="5">
        <f t="shared" si="148"/>
        <v>205468.1</v>
      </c>
      <c r="P2422" s="5">
        <v>-205468.1</v>
      </c>
      <c r="Q2422" s="5">
        <f t="shared" si="149"/>
        <v>0</v>
      </c>
      <c r="R2422" s="5">
        <v>0</v>
      </c>
      <c r="S2422" s="5">
        <v>0</v>
      </c>
      <c r="T2422" s="5">
        <v>0</v>
      </c>
      <c r="U2422" s="5">
        <f t="shared" si="150"/>
        <v>205468.1</v>
      </c>
      <c r="V2422" s="5">
        <f t="shared" si="151"/>
        <v>205468.1</v>
      </c>
      <c r="W2422" s="5">
        <v>0</v>
      </c>
      <c r="X2422" t="s">
        <v>1646</v>
      </c>
    </row>
    <row r="2423" spans="1:24" x14ac:dyDescent="0.2">
      <c r="A2423" t="s">
        <v>0</v>
      </c>
      <c r="B2423" t="s">
        <v>1</v>
      </c>
      <c r="C2423" t="s">
        <v>2</v>
      </c>
      <c r="D2423" t="s">
        <v>808</v>
      </c>
      <c r="E2423" t="s">
        <v>809</v>
      </c>
      <c r="F2423" t="s">
        <v>1634</v>
      </c>
      <c r="G2423" t="s">
        <v>1635</v>
      </c>
      <c r="H2423" t="s">
        <v>208</v>
      </c>
      <c r="I2423" t="s">
        <v>209</v>
      </c>
      <c r="J2423" t="s">
        <v>575</v>
      </c>
      <c r="K2423" t="s">
        <v>576</v>
      </c>
      <c r="L2423" t="s">
        <v>44</v>
      </c>
      <c r="M2423" s="5">
        <v>9000</v>
      </c>
      <c r="N2423" s="5">
        <v>-9000</v>
      </c>
      <c r="O2423" s="5">
        <f t="shared" si="148"/>
        <v>0</v>
      </c>
      <c r="P2423" s="5">
        <v>0</v>
      </c>
      <c r="Q2423" s="5">
        <f t="shared" si="149"/>
        <v>0</v>
      </c>
      <c r="R2423" s="5">
        <v>0</v>
      </c>
      <c r="S2423" s="5">
        <v>0</v>
      </c>
      <c r="T2423" s="5">
        <v>0</v>
      </c>
      <c r="U2423" s="5">
        <f t="shared" si="150"/>
        <v>0</v>
      </c>
      <c r="V2423" s="5">
        <f t="shared" si="151"/>
        <v>0</v>
      </c>
      <c r="W2423" s="5">
        <v>0</v>
      </c>
      <c r="X2423" t="s">
        <v>1647</v>
      </c>
    </row>
    <row r="2424" spans="1:24" x14ac:dyDescent="0.2">
      <c r="A2424" t="s">
        <v>0</v>
      </c>
      <c r="B2424" t="s">
        <v>1</v>
      </c>
      <c r="C2424" t="s">
        <v>2</v>
      </c>
      <c r="D2424" t="s">
        <v>808</v>
      </c>
      <c r="E2424" t="s">
        <v>809</v>
      </c>
      <c r="F2424" t="s">
        <v>1634</v>
      </c>
      <c r="G2424" t="s">
        <v>1635</v>
      </c>
      <c r="H2424" t="s">
        <v>208</v>
      </c>
      <c r="I2424" t="s">
        <v>1644</v>
      </c>
      <c r="J2424" t="s">
        <v>575</v>
      </c>
      <c r="K2424" t="s">
        <v>576</v>
      </c>
      <c r="L2424" t="s">
        <v>44</v>
      </c>
      <c r="M2424" s="5">
        <v>0</v>
      </c>
      <c r="N2424" s="5">
        <v>9000</v>
      </c>
      <c r="O2424" s="5">
        <f t="shared" si="148"/>
        <v>9000</v>
      </c>
      <c r="P2424" s="5">
        <v>-9000</v>
      </c>
      <c r="Q2424" s="5">
        <f t="shared" si="149"/>
        <v>0</v>
      </c>
      <c r="R2424" s="5">
        <v>0</v>
      </c>
      <c r="S2424" s="5">
        <v>0</v>
      </c>
      <c r="T2424" s="5">
        <v>0</v>
      </c>
      <c r="U2424" s="5">
        <f t="shared" si="150"/>
        <v>9000</v>
      </c>
      <c r="V2424" s="5">
        <f t="shared" si="151"/>
        <v>9000</v>
      </c>
      <c r="W2424" s="5">
        <v>0</v>
      </c>
      <c r="X2424" t="s">
        <v>1647</v>
      </c>
    </row>
    <row r="2425" spans="1:24" x14ac:dyDescent="0.2">
      <c r="A2425" t="s">
        <v>117</v>
      </c>
      <c r="B2425" t="s">
        <v>118</v>
      </c>
      <c r="C2425" t="s">
        <v>2</v>
      </c>
      <c r="D2425" t="s">
        <v>808</v>
      </c>
      <c r="E2425" t="s">
        <v>809</v>
      </c>
      <c r="F2425" t="s">
        <v>1634</v>
      </c>
      <c r="G2425" t="s">
        <v>1635</v>
      </c>
      <c r="H2425" t="s">
        <v>211</v>
      </c>
      <c r="I2425" t="s">
        <v>1645</v>
      </c>
      <c r="J2425" t="s">
        <v>575</v>
      </c>
      <c r="K2425" t="s">
        <v>1648</v>
      </c>
      <c r="L2425" t="s">
        <v>44</v>
      </c>
      <c r="M2425" s="5">
        <v>250000</v>
      </c>
      <c r="N2425" s="5">
        <v>0</v>
      </c>
      <c r="O2425" s="5">
        <f t="shared" si="148"/>
        <v>250000</v>
      </c>
      <c r="P2425" s="5">
        <v>-250000</v>
      </c>
      <c r="Q2425" s="5">
        <f t="shared" si="149"/>
        <v>0</v>
      </c>
      <c r="R2425" s="5">
        <v>0</v>
      </c>
      <c r="S2425" s="5">
        <v>0</v>
      </c>
      <c r="T2425" s="5">
        <v>0</v>
      </c>
      <c r="U2425" s="5">
        <f t="shared" si="150"/>
        <v>250000</v>
      </c>
      <c r="V2425" s="5">
        <f t="shared" si="151"/>
        <v>250000</v>
      </c>
      <c r="W2425" s="5">
        <v>0</v>
      </c>
      <c r="X2425" t="s">
        <v>1649</v>
      </c>
    </row>
    <row r="2426" spans="1:24" x14ac:dyDescent="0.2">
      <c r="A2426" t="s">
        <v>117</v>
      </c>
      <c r="B2426" t="s">
        <v>118</v>
      </c>
      <c r="C2426" t="s">
        <v>2</v>
      </c>
      <c r="D2426" t="s">
        <v>808</v>
      </c>
      <c r="E2426" t="s">
        <v>809</v>
      </c>
      <c r="F2426" t="s">
        <v>1634</v>
      </c>
      <c r="G2426" t="s">
        <v>1635</v>
      </c>
      <c r="H2426" t="s">
        <v>211</v>
      </c>
      <c r="I2426" t="s">
        <v>1645</v>
      </c>
      <c r="J2426" t="s">
        <v>575</v>
      </c>
      <c r="K2426" t="s">
        <v>576</v>
      </c>
      <c r="L2426" t="s">
        <v>44</v>
      </c>
      <c r="M2426" s="5">
        <v>300000</v>
      </c>
      <c r="N2426" s="5">
        <v>0</v>
      </c>
      <c r="O2426" s="5">
        <f t="shared" si="148"/>
        <v>300000</v>
      </c>
      <c r="P2426" s="5">
        <v>-300000</v>
      </c>
      <c r="Q2426" s="5">
        <f t="shared" si="149"/>
        <v>0</v>
      </c>
      <c r="R2426" s="5">
        <v>0</v>
      </c>
      <c r="S2426" s="5">
        <v>0</v>
      </c>
      <c r="T2426" s="5">
        <v>0</v>
      </c>
      <c r="U2426" s="5">
        <f t="shared" si="150"/>
        <v>300000</v>
      </c>
      <c r="V2426" s="5">
        <f t="shared" si="151"/>
        <v>300000</v>
      </c>
      <c r="W2426" s="5">
        <v>0</v>
      </c>
      <c r="X2426" t="s">
        <v>1650</v>
      </c>
    </row>
    <row r="2427" spans="1:24" x14ac:dyDescent="0.2">
      <c r="A2427" t="s">
        <v>117</v>
      </c>
      <c r="B2427" t="s">
        <v>118</v>
      </c>
      <c r="C2427" t="s">
        <v>2</v>
      </c>
      <c r="D2427" t="s">
        <v>808</v>
      </c>
      <c r="E2427" t="s">
        <v>809</v>
      </c>
      <c r="F2427" t="s">
        <v>1634</v>
      </c>
      <c r="G2427" t="s">
        <v>1635</v>
      </c>
      <c r="H2427" t="s">
        <v>211</v>
      </c>
      <c r="I2427" t="s">
        <v>212</v>
      </c>
      <c r="J2427" t="s">
        <v>575</v>
      </c>
      <c r="K2427" t="s">
        <v>796</v>
      </c>
      <c r="L2427" t="s">
        <v>44</v>
      </c>
      <c r="M2427" s="5">
        <v>1000000</v>
      </c>
      <c r="N2427" s="5">
        <v>0</v>
      </c>
      <c r="O2427" s="5">
        <f t="shared" ref="O2427:O2490" si="152">+M2427+N2427</f>
        <v>1000000</v>
      </c>
      <c r="P2427" s="5">
        <v>0</v>
      </c>
      <c r="Q2427" s="5">
        <f t="shared" ref="Q2427:Q2490" si="153">+O2427+P2427</f>
        <v>1000000</v>
      </c>
      <c r="R2427" s="5">
        <v>0</v>
      </c>
      <c r="S2427" s="5">
        <v>1000000</v>
      </c>
      <c r="T2427" s="5">
        <v>1000000</v>
      </c>
      <c r="U2427" s="5">
        <f t="shared" ref="U2427:U2490" si="154">+O2427-S2427</f>
        <v>0</v>
      </c>
      <c r="V2427" s="5">
        <f t="shared" ref="V2427:V2490" si="155">+O2427-T2427</f>
        <v>0</v>
      </c>
      <c r="W2427" s="5">
        <v>0</v>
      </c>
      <c r="X2427" t="s">
        <v>1651</v>
      </c>
    </row>
    <row r="2428" spans="1:24" x14ac:dyDescent="0.2">
      <c r="A2428" t="s">
        <v>117</v>
      </c>
      <c r="B2428" t="s">
        <v>118</v>
      </c>
      <c r="C2428" t="s">
        <v>2</v>
      </c>
      <c r="D2428" t="s">
        <v>808</v>
      </c>
      <c r="E2428" t="s">
        <v>809</v>
      </c>
      <c r="F2428" t="s">
        <v>1634</v>
      </c>
      <c r="G2428" t="s">
        <v>1635</v>
      </c>
      <c r="H2428" t="s">
        <v>211</v>
      </c>
      <c r="I2428" t="s">
        <v>212</v>
      </c>
      <c r="J2428" t="s">
        <v>575</v>
      </c>
      <c r="K2428" t="s">
        <v>576</v>
      </c>
      <c r="L2428" t="s">
        <v>44</v>
      </c>
      <c r="M2428" s="5">
        <v>30000</v>
      </c>
      <c r="N2428" s="5">
        <v>0</v>
      </c>
      <c r="O2428" s="5">
        <f t="shared" si="152"/>
        <v>30000</v>
      </c>
      <c r="P2428" s="5">
        <v>0</v>
      </c>
      <c r="Q2428" s="5">
        <f t="shared" si="153"/>
        <v>30000</v>
      </c>
      <c r="R2428" s="5">
        <v>0</v>
      </c>
      <c r="S2428" s="5">
        <v>30000</v>
      </c>
      <c r="T2428" s="5">
        <v>197</v>
      </c>
      <c r="U2428" s="5">
        <f t="shared" si="154"/>
        <v>0</v>
      </c>
      <c r="V2428" s="5">
        <f t="shared" si="155"/>
        <v>29803</v>
      </c>
      <c r="W2428" s="5">
        <v>0</v>
      </c>
      <c r="X2428" t="s">
        <v>1650</v>
      </c>
    </row>
    <row r="2429" spans="1:24" x14ac:dyDescent="0.2">
      <c r="A2429" t="s">
        <v>0</v>
      </c>
      <c r="B2429" t="s">
        <v>1</v>
      </c>
      <c r="C2429" t="s">
        <v>2</v>
      </c>
      <c r="D2429" t="s">
        <v>808</v>
      </c>
      <c r="E2429" t="s">
        <v>809</v>
      </c>
      <c r="F2429" t="s">
        <v>1634</v>
      </c>
      <c r="G2429" t="s">
        <v>1635</v>
      </c>
      <c r="H2429" t="s">
        <v>208</v>
      </c>
      <c r="I2429" t="s">
        <v>381</v>
      </c>
      <c r="J2429" t="s">
        <v>231</v>
      </c>
      <c r="K2429" t="s">
        <v>234</v>
      </c>
      <c r="L2429" t="s">
        <v>44</v>
      </c>
      <c r="M2429" s="5">
        <v>65600</v>
      </c>
      <c r="N2429" s="5">
        <v>0</v>
      </c>
      <c r="O2429" s="5">
        <f t="shared" si="152"/>
        <v>65600</v>
      </c>
      <c r="P2429" s="5">
        <v>-65600</v>
      </c>
      <c r="Q2429" s="5">
        <f t="shared" si="153"/>
        <v>0</v>
      </c>
      <c r="R2429" s="5">
        <v>0</v>
      </c>
      <c r="S2429" s="5">
        <v>0</v>
      </c>
      <c r="T2429" s="5">
        <v>0</v>
      </c>
      <c r="U2429" s="5">
        <f t="shared" si="154"/>
        <v>65600</v>
      </c>
      <c r="V2429" s="5">
        <f t="shared" si="155"/>
        <v>65600</v>
      </c>
      <c r="W2429" s="5">
        <v>0</v>
      </c>
      <c r="X2429" t="s">
        <v>884</v>
      </c>
    </row>
    <row r="2430" spans="1:24" x14ac:dyDescent="0.2">
      <c r="A2430" t="s">
        <v>117</v>
      </c>
      <c r="B2430" t="s">
        <v>118</v>
      </c>
      <c r="C2430" t="s">
        <v>2</v>
      </c>
      <c r="D2430" t="s">
        <v>808</v>
      </c>
      <c r="E2430" t="s">
        <v>809</v>
      </c>
      <c r="F2430" t="s">
        <v>1634</v>
      </c>
      <c r="G2430" t="s">
        <v>1635</v>
      </c>
      <c r="H2430" t="s">
        <v>211</v>
      </c>
      <c r="I2430" t="s">
        <v>1645</v>
      </c>
      <c r="J2430" t="s">
        <v>231</v>
      </c>
      <c r="K2430" t="s">
        <v>234</v>
      </c>
      <c r="L2430" t="s">
        <v>44</v>
      </c>
      <c r="M2430" s="5">
        <v>0</v>
      </c>
      <c r="N2430" s="5">
        <v>0</v>
      </c>
      <c r="O2430" s="5">
        <f t="shared" si="152"/>
        <v>0</v>
      </c>
      <c r="P2430" s="5">
        <v>125000</v>
      </c>
      <c r="Q2430" s="5">
        <f t="shared" si="153"/>
        <v>125000</v>
      </c>
      <c r="R2430" s="5">
        <v>0</v>
      </c>
      <c r="S2430" s="5">
        <v>0</v>
      </c>
      <c r="T2430" s="5">
        <v>0</v>
      </c>
      <c r="U2430" s="5">
        <f t="shared" si="154"/>
        <v>0</v>
      </c>
      <c r="V2430" s="5">
        <f t="shared" si="155"/>
        <v>0</v>
      </c>
      <c r="W2430" s="5">
        <v>125000</v>
      </c>
      <c r="X2430" t="s">
        <v>1652</v>
      </c>
    </row>
    <row r="2431" spans="1:24" x14ac:dyDescent="0.2">
      <c r="A2431" t="s">
        <v>0</v>
      </c>
      <c r="B2431" t="s">
        <v>1</v>
      </c>
      <c r="C2431" t="s">
        <v>2</v>
      </c>
      <c r="D2431" t="s">
        <v>1046</v>
      </c>
      <c r="E2431" t="s">
        <v>1047</v>
      </c>
      <c r="F2431" t="s">
        <v>1653</v>
      </c>
      <c r="G2431" t="s">
        <v>1654</v>
      </c>
      <c r="H2431" t="s">
        <v>7</v>
      </c>
      <c r="I2431" t="s">
        <v>8</v>
      </c>
      <c r="J2431" t="s">
        <v>9</v>
      </c>
      <c r="K2431" t="s">
        <v>10</v>
      </c>
      <c r="L2431" t="s">
        <v>11</v>
      </c>
      <c r="M2431" s="5">
        <v>1226304</v>
      </c>
      <c r="N2431" s="5">
        <v>-961.53</v>
      </c>
      <c r="O2431" s="5">
        <f t="shared" si="152"/>
        <v>1225342.47</v>
      </c>
      <c r="P2431" s="5">
        <v>-56513.72</v>
      </c>
      <c r="Q2431" s="5">
        <f t="shared" si="153"/>
        <v>1168828.75</v>
      </c>
      <c r="R2431" s="5">
        <v>0</v>
      </c>
      <c r="S2431" s="5">
        <v>769886.88</v>
      </c>
      <c r="T2431" s="5">
        <v>769886.88</v>
      </c>
      <c r="U2431" s="5">
        <f t="shared" si="154"/>
        <v>455455.58999999997</v>
      </c>
      <c r="V2431" s="5">
        <f t="shared" si="155"/>
        <v>455455.58999999997</v>
      </c>
      <c r="W2431" s="5">
        <v>398941.87</v>
      </c>
      <c r="X2431" t="s">
        <v>1110</v>
      </c>
    </row>
    <row r="2432" spans="1:24" x14ac:dyDescent="0.2">
      <c r="A2432" t="s">
        <v>0</v>
      </c>
      <c r="B2432" t="s">
        <v>1</v>
      </c>
      <c r="C2432" t="s">
        <v>2</v>
      </c>
      <c r="D2432" t="s">
        <v>1046</v>
      </c>
      <c r="E2432" t="s">
        <v>1047</v>
      </c>
      <c r="F2432" t="s">
        <v>1653</v>
      </c>
      <c r="G2432" t="s">
        <v>1654</v>
      </c>
      <c r="H2432" t="s">
        <v>7</v>
      </c>
      <c r="I2432" t="s">
        <v>8</v>
      </c>
      <c r="J2432" t="s">
        <v>9</v>
      </c>
      <c r="K2432" t="s">
        <v>13</v>
      </c>
      <c r="L2432" t="s">
        <v>11</v>
      </c>
      <c r="M2432" s="5">
        <v>7232.52</v>
      </c>
      <c r="N2432" s="5">
        <v>0</v>
      </c>
      <c r="O2432" s="5">
        <f t="shared" si="152"/>
        <v>7232.52</v>
      </c>
      <c r="P2432" s="5">
        <v>0</v>
      </c>
      <c r="Q2432" s="5">
        <f t="shared" si="153"/>
        <v>7232.52</v>
      </c>
      <c r="R2432" s="5">
        <v>0</v>
      </c>
      <c r="S2432" s="5">
        <v>4821.68</v>
      </c>
      <c r="T2432" s="5">
        <v>4821.68</v>
      </c>
      <c r="U2432" s="5">
        <f t="shared" si="154"/>
        <v>2410.84</v>
      </c>
      <c r="V2432" s="5">
        <f t="shared" si="155"/>
        <v>2410.84</v>
      </c>
      <c r="W2432" s="5">
        <v>2410.84</v>
      </c>
      <c r="X2432" t="s">
        <v>1655</v>
      </c>
    </row>
    <row r="2433" spans="1:24" x14ac:dyDescent="0.2">
      <c r="A2433" t="s">
        <v>0</v>
      </c>
      <c r="B2433" t="s">
        <v>1</v>
      </c>
      <c r="C2433" t="s">
        <v>2</v>
      </c>
      <c r="D2433" t="s">
        <v>1046</v>
      </c>
      <c r="E2433" t="s">
        <v>1047</v>
      </c>
      <c r="F2433" t="s">
        <v>1653</v>
      </c>
      <c r="G2433" t="s">
        <v>1654</v>
      </c>
      <c r="H2433" t="s">
        <v>7</v>
      </c>
      <c r="I2433" t="s">
        <v>8</v>
      </c>
      <c r="J2433" t="s">
        <v>9</v>
      </c>
      <c r="K2433" t="s">
        <v>15</v>
      </c>
      <c r="L2433" t="s">
        <v>11</v>
      </c>
      <c r="M2433" s="5">
        <v>103889.71</v>
      </c>
      <c r="N2433" s="5">
        <v>0</v>
      </c>
      <c r="O2433" s="5">
        <f t="shared" si="152"/>
        <v>103889.71</v>
      </c>
      <c r="P2433" s="5">
        <v>0</v>
      </c>
      <c r="Q2433" s="5">
        <f t="shared" si="153"/>
        <v>103889.71</v>
      </c>
      <c r="R2433" s="5">
        <v>821.25</v>
      </c>
      <c r="S2433" s="5">
        <v>21817.13</v>
      </c>
      <c r="T2433" s="5">
        <v>21817.13</v>
      </c>
      <c r="U2433" s="5">
        <f t="shared" si="154"/>
        <v>82072.58</v>
      </c>
      <c r="V2433" s="5">
        <f t="shared" si="155"/>
        <v>82072.58</v>
      </c>
      <c r="W2433" s="5">
        <v>81251.33</v>
      </c>
      <c r="X2433" t="s">
        <v>1111</v>
      </c>
    </row>
    <row r="2434" spans="1:24" x14ac:dyDescent="0.2">
      <c r="A2434" t="s">
        <v>0</v>
      </c>
      <c r="B2434" t="s">
        <v>1</v>
      </c>
      <c r="C2434" t="s">
        <v>2</v>
      </c>
      <c r="D2434" t="s">
        <v>1046</v>
      </c>
      <c r="E2434" t="s">
        <v>1047</v>
      </c>
      <c r="F2434" t="s">
        <v>1653</v>
      </c>
      <c r="G2434" t="s">
        <v>1654</v>
      </c>
      <c r="H2434" t="s">
        <v>7</v>
      </c>
      <c r="I2434" t="s">
        <v>8</v>
      </c>
      <c r="J2434" t="s">
        <v>9</v>
      </c>
      <c r="K2434" t="s">
        <v>17</v>
      </c>
      <c r="L2434" t="s">
        <v>11</v>
      </c>
      <c r="M2434" s="5">
        <v>26784.12</v>
      </c>
      <c r="N2434" s="5">
        <v>0</v>
      </c>
      <c r="O2434" s="5">
        <f t="shared" si="152"/>
        <v>26784.12</v>
      </c>
      <c r="P2434" s="5">
        <v>0</v>
      </c>
      <c r="Q2434" s="5">
        <f t="shared" si="153"/>
        <v>26784.12</v>
      </c>
      <c r="R2434" s="5">
        <v>242.22</v>
      </c>
      <c r="S2434" s="5">
        <v>21838.15</v>
      </c>
      <c r="T2434" s="5">
        <v>21838.15</v>
      </c>
      <c r="U2434" s="5">
        <f t="shared" si="154"/>
        <v>4945.9699999999975</v>
      </c>
      <c r="V2434" s="5">
        <f t="shared" si="155"/>
        <v>4945.9699999999975</v>
      </c>
      <c r="W2434" s="5">
        <v>4703.75</v>
      </c>
      <c r="X2434" t="s">
        <v>1112</v>
      </c>
    </row>
    <row r="2435" spans="1:24" x14ac:dyDescent="0.2">
      <c r="A2435" t="s">
        <v>0</v>
      </c>
      <c r="B2435" t="s">
        <v>1</v>
      </c>
      <c r="C2435" t="s">
        <v>2</v>
      </c>
      <c r="D2435" t="s">
        <v>1046</v>
      </c>
      <c r="E2435" t="s">
        <v>1047</v>
      </c>
      <c r="F2435" t="s">
        <v>1653</v>
      </c>
      <c r="G2435" t="s">
        <v>1654</v>
      </c>
      <c r="H2435" t="s">
        <v>7</v>
      </c>
      <c r="I2435" t="s">
        <v>8</v>
      </c>
      <c r="J2435" t="s">
        <v>9</v>
      </c>
      <c r="K2435" t="s">
        <v>19</v>
      </c>
      <c r="L2435" t="s">
        <v>11</v>
      </c>
      <c r="M2435" s="5">
        <v>132</v>
      </c>
      <c r="N2435" s="5">
        <v>0</v>
      </c>
      <c r="O2435" s="5">
        <f t="shared" si="152"/>
        <v>132</v>
      </c>
      <c r="P2435" s="5">
        <v>-60.26</v>
      </c>
      <c r="Q2435" s="5">
        <f t="shared" si="153"/>
        <v>71.740000000000009</v>
      </c>
      <c r="R2435" s="5">
        <v>0</v>
      </c>
      <c r="S2435" s="5">
        <v>41.5</v>
      </c>
      <c r="T2435" s="5">
        <v>41.5</v>
      </c>
      <c r="U2435" s="5">
        <f t="shared" si="154"/>
        <v>90.5</v>
      </c>
      <c r="V2435" s="5">
        <f t="shared" si="155"/>
        <v>90.5</v>
      </c>
      <c r="W2435" s="5">
        <v>30.24</v>
      </c>
      <c r="X2435" t="s">
        <v>1656</v>
      </c>
    </row>
    <row r="2436" spans="1:24" x14ac:dyDescent="0.2">
      <c r="A2436" t="s">
        <v>0</v>
      </c>
      <c r="B2436" t="s">
        <v>1</v>
      </c>
      <c r="C2436" t="s">
        <v>2</v>
      </c>
      <c r="D2436" t="s">
        <v>1046</v>
      </c>
      <c r="E2436" t="s">
        <v>1047</v>
      </c>
      <c r="F2436" t="s">
        <v>1653</v>
      </c>
      <c r="G2436" t="s">
        <v>1654</v>
      </c>
      <c r="H2436" t="s">
        <v>7</v>
      </c>
      <c r="I2436" t="s">
        <v>8</v>
      </c>
      <c r="J2436" t="s">
        <v>9</v>
      </c>
      <c r="K2436" t="s">
        <v>21</v>
      </c>
      <c r="L2436" t="s">
        <v>11</v>
      </c>
      <c r="M2436" s="5">
        <v>1056</v>
      </c>
      <c r="N2436" s="5">
        <v>0</v>
      </c>
      <c r="O2436" s="5">
        <f t="shared" si="152"/>
        <v>1056</v>
      </c>
      <c r="P2436" s="5">
        <v>-482.11</v>
      </c>
      <c r="Q2436" s="5">
        <f t="shared" si="153"/>
        <v>573.89</v>
      </c>
      <c r="R2436" s="5">
        <v>0</v>
      </c>
      <c r="S2436" s="5">
        <v>332</v>
      </c>
      <c r="T2436" s="5">
        <v>332</v>
      </c>
      <c r="U2436" s="5">
        <f t="shared" si="154"/>
        <v>724</v>
      </c>
      <c r="V2436" s="5">
        <f t="shared" si="155"/>
        <v>724</v>
      </c>
      <c r="W2436" s="5">
        <v>241.89</v>
      </c>
      <c r="X2436" t="s">
        <v>1657</v>
      </c>
    </row>
    <row r="2437" spans="1:24" x14ac:dyDescent="0.2">
      <c r="A2437" t="s">
        <v>0</v>
      </c>
      <c r="B2437" t="s">
        <v>1</v>
      </c>
      <c r="C2437" t="s">
        <v>2</v>
      </c>
      <c r="D2437" t="s">
        <v>1046</v>
      </c>
      <c r="E2437" t="s">
        <v>1047</v>
      </c>
      <c r="F2437" t="s">
        <v>1653</v>
      </c>
      <c r="G2437" t="s">
        <v>1654</v>
      </c>
      <c r="H2437" t="s">
        <v>7</v>
      </c>
      <c r="I2437" t="s">
        <v>8</v>
      </c>
      <c r="J2437" t="s">
        <v>9</v>
      </c>
      <c r="K2437" t="s">
        <v>23</v>
      </c>
      <c r="L2437" t="s">
        <v>11</v>
      </c>
      <c r="M2437" s="5">
        <v>36.159999999999997</v>
      </c>
      <c r="N2437" s="5">
        <v>30.84</v>
      </c>
      <c r="O2437" s="5">
        <f t="shared" si="152"/>
        <v>67</v>
      </c>
      <c r="P2437" s="5">
        <v>0</v>
      </c>
      <c r="Q2437" s="5">
        <f t="shared" si="153"/>
        <v>67</v>
      </c>
      <c r="R2437" s="5">
        <v>0</v>
      </c>
      <c r="S2437" s="5">
        <v>64</v>
      </c>
      <c r="T2437" s="5">
        <v>64</v>
      </c>
      <c r="U2437" s="5">
        <f t="shared" si="154"/>
        <v>3</v>
      </c>
      <c r="V2437" s="5">
        <f t="shared" si="155"/>
        <v>3</v>
      </c>
      <c r="W2437" s="5">
        <v>3</v>
      </c>
      <c r="X2437" t="s">
        <v>1658</v>
      </c>
    </row>
    <row r="2438" spans="1:24" x14ac:dyDescent="0.2">
      <c r="A2438" t="s">
        <v>0</v>
      </c>
      <c r="B2438" t="s">
        <v>1</v>
      </c>
      <c r="C2438" t="s">
        <v>2</v>
      </c>
      <c r="D2438" t="s">
        <v>1046</v>
      </c>
      <c r="E2438" t="s">
        <v>1047</v>
      </c>
      <c r="F2438" t="s">
        <v>1653</v>
      </c>
      <c r="G2438" t="s">
        <v>1654</v>
      </c>
      <c r="H2438" t="s">
        <v>7</v>
      </c>
      <c r="I2438" t="s">
        <v>8</v>
      </c>
      <c r="J2438" t="s">
        <v>9</v>
      </c>
      <c r="K2438" t="s">
        <v>25</v>
      </c>
      <c r="L2438" t="s">
        <v>11</v>
      </c>
      <c r="M2438" s="5">
        <v>216.98</v>
      </c>
      <c r="N2438" s="5">
        <v>0</v>
      </c>
      <c r="O2438" s="5">
        <f t="shared" si="152"/>
        <v>216.98</v>
      </c>
      <c r="P2438" s="5">
        <v>0</v>
      </c>
      <c r="Q2438" s="5">
        <f t="shared" si="153"/>
        <v>216.98</v>
      </c>
      <c r="R2438" s="5">
        <v>0</v>
      </c>
      <c r="S2438" s="5">
        <v>192.88</v>
      </c>
      <c r="T2438" s="5">
        <v>192.88</v>
      </c>
      <c r="U2438" s="5">
        <f t="shared" si="154"/>
        <v>24.099999999999994</v>
      </c>
      <c r="V2438" s="5">
        <f t="shared" si="155"/>
        <v>24.099999999999994</v>
      </c>
      <c r="W2438" s="5">
        <v>24.1</v>
      </c>
      <c r="X2438" t="s">
        <v>1659</v>
      </c>
    </row>
    <row r="2439" spans="1:24" x14ac:dyDescent="0.2">
      <c r="A2439" t="s">
        <v>0</v>
      </c>
      <c r="B2439" t="s">
        <v>1</v>
      </c>
      <c r="C2439" t="s">
        <v>2</v>
      </c>
      <c r="D2439" t="s">
        <v>1046</v>
      </c>
      <c r="E2439" t="s">
        <v>1047</v>
      </c>
      <c r="F2439" t="s">
        <v>1653</v>
      </c>
      <c r="G2439" t="s">
        <v>1654</v>
      </c>
      <c r="H2439" t="s">
        <v>7</v>
      </c>
      <c r="I2439" t="s">
        <v>8</v>
      </c>
      <c r="J2439" t="s">
        <v>9</v>
      </c>
      <c r="K2439" t="s">
        <v>27</v>
      </c>
      <c r="L2439" t="s">
        <v>11</v>
      </c>
      <c r="M2439" s="5">
        <v>8806.02</v>
      </c>
      <c r="N2439" s="5">
        <v>0</v>
      </c>
      <c r="O2439" s="5">
        <f t="shared" si="152"/>
        <v>8806.02</v>
      </c>
      <c r="P2439" s="5">
        <v>0</v>
      </c>
      <c r="Q2439" s="5">
        <f t="shared" si="153"/>
        <v>8806.02</v>
      </c>
      <c r="R2439" s="5">
        <v>0</v>
      </c>
      <c r="S2439" s="5">
        <v>6478.36</v>
      </c>
      <c r="T2439" s="5">
        <v>6478.36</v>
      </c>
      <c r="U2439" s="5">
        <f t="shared" si="154"/>
        <v>2327.6600000000008</v>
      </c>
      <c r="V2439" s="5">
        <f t="shared" si="155"/>
        <v>2327.6600000000008</v>
      </c>
      <c r="W2439" s="5">
        <v>2327.66</v>
      </c>
      <c r="X2439" t="s">
        <v>1113</v>
      </c>
    </row>
    <row r="2440" spans="1:24" x14ac:dyDescent="0.2">
      <c r="A2440" t="s">
        <v>0</v>
      </c>
      <c r="B2440" t="s">
        <v>1</v>
      </c>
      <c r="C2440" t="s">
        <v>2</v>
      </c>
      <c r="D2440" t="s">
        <v>1046</v>
      </c>
      <c r="E2440" t="s">
        <v>1047</v>
      </c>
      <c r="F2440" t="s">
        <v>1653</v>
      </c>
      <c r="G2440" t="s">
        <v>1654</v>
      </c>
      <c r="H2440" t="s">
        <v>7</v>
      </c>
      <c r="I2440" t="s">
        <v>8</v>
      </c>
      <c r="J2440" t="s">
        <v>9</v>
      </c>
      <c r="K2440" t="s">
        <v>29</v>
      </c>
      <c r="L2440" t="s">
        <v>11</v>
      </c>
      <c r="M2440" s="5">
        <v>2833</v>
      </c>
      <c r="N2440" s="5">
        <v>0</v>
      </c>
      <c r="O2440" s="5">
        <f t="shared" si="152"/>
        <v>2833</v>
      </c>
      <c r="P2440" s="5">
        <v>-1416.5</v>
      </c>
      <c r="Q2440" s="5">
        <f t="shared" si="153"/>
        <v>1416.5</v>
      </c>
      <c r="R2440" s="5">
        <v>0</v>
      </c>
      <c r="S2440" s="5">
        <v>0</v>
      </c>
      <c r="T2440" s="5">
        <v>0</v>
      </c>
      <c r="U2440" s="5">
        <f t="shared" si="154"/>
        <v>2833</v>
      </c>
      <c r="V2440" s="5">
        <f t="shared" si="155"/>
        <v>2833</v>
      </c>
      <c r="W2440" s="5">
        <v>1416.5</v>
      </c>
      <c r="X2440" t="s">
        <v>1114</v>
      </c>
    </row>
    <row r="2441" spans="1:24" x14ac:dyDescent="0.2">
      <c r="A2441" t="s">
        <v>0</v>
      </c>
      <c r="B2441" t="s">
        <v>1</v>
      </c>
      <c r="C2441" t="s">
        <v>2</v>
      </c>
      <c r="D2441" t="s">
        <v>1046</v>
      </c>
      <c r="E2441" t="s">
        <v>1047</v>
      </c>
      <c r="F2441" t="s">
        <v>1653</v>
      </c>
      <c r="G2441" t="s">
        <v>1654</v>
      </c>
      <c r="H2441" t="s">
        <v>7</v>
      </c>
      <c r="I2441" t="s">
        <v>8</v>
      </c>
      <c r="J2441" t="s">
        <v>9</v>
      </c>
      <c r="K2441" t="s">
        <v>265</v>
      </c>
      <c r="L2441" t="s">
        <v>11</v>
      </c>
      <c r="M2441" s="5">
        <v>13140</v>
      </c>
      <c r="N2441" s="5">
        <v>0</v>
      </c>
      <c r="O2441" s="5">
        <f t="shared" si="152"/>
        <v>13140</v>
      </c>
      <c r="P2441" s="5">
        <v>0</v>
      </c>
      <c r="Q2441" s="5">
        <f t="shared" si="153"/>
        <v>13140</v>
      </c>
      <c r="R2441" s="5">
        <v>7665</v>
      </c>
      <c r="S2441" s="5">
        <v>5475</v>
      </c>
      <c r="T2441" s="5">
        <v>5475</v>
      </c>
      <c r="U2441" s="5">
        <f t="shared" si="154"/>
        <v>7665</v>
      </c>
      <c r="V2441" s="5">
        <f t="shared" si="155"/>
        <v>7665</v>
      </c>
      <c r="W2441" s="5">
        <v>0</v>
      </c>
      <c r="X2441" t="s">
        <v>1115</v>
      </c>
    </row>
    <row r="2442" spans="1:24" x14ac:dyDescent="0.2">
      <c r="A2442" t="s">
        <v>0</v>
      </c>
      <c r="B2442" t="s">
        <v>1</v>
      </c>
      <c r="C2442" t="s">
        <v>2</v>
      </c>
      <c r="D2442" t="s">
        <v>1046</v>
      </c>
      <c r="E2442" t="s">
        <v>1047</v>
      </c>
      <c r="F2442" t="s">
        <v>1653</v>
      </c>
      <c r="G2442" t="s">
        <v>1654</v>
      </c>
      <c r="H2442" t="s">
        <v>7</v>
      </c>
      <c r="I2442" t="s">
        <v>8</v>
      </c>
      <c r="J2442" t="s">
        <v>9</v>
      </c>
      <c r="K2442" t="s">
        <v>31</v>
      </c>
      <c r="L2442" t="s">
        <v>11</v>
      </c>
      <c r="M2442" s="5">
        <v>3542.65</v>
      </c>
      <c r="N2442" s="5">
        <v>99</v>
      </c>
      <c r="O2442" s="5">
        <f t="shared" si="152"/>
        <v>3641.65</v>
      </c>
      <c r="P2442" s="5">
        <v>1263.8699999999999</v>
      </c>
      <c r="Q2442" s="5">
        <f t="shared" si="153"/>
        <v>4905.5200000000004</v>
      </c>
      <c r="R2442" s="5">
        <v>0</v>
      </c>
      <c r="S2442" s="5">
        <v>3641.65</v>
      </c>
      <c r="T2442" s="5">
        <v>3641.65</v>
      </c>
      <c r="U2442" s="5">
        <f t="shared" si="154"/>
        <v>0</v>
      </c>
      <c r="V2442" s="5">
        <f t="shared" si="155"/>
        <v>0</v>
      </c>
      <c r="W2442" s="5">
        <v>1263.8699999999999</v>
      </c>
      <c r="X2442" t="s">
        <v>1116</v>
      </c>
    </row>
    <row r="2443" spans="1:24" x14ac:dyDescent="0.2">
      <c r="A2443" t="s">
        <v>0</v>
      </c>
      <c r="B2443" t="s">
        <v>1</v>
      </c>
      <c r="C2443" t="s">
        <v>2</v>
      </c>
      <c r="D2443" t="s">
        <v>1046</v>
      </c>
      <c r="E2443" t="s">
        <v>1047</v>
      </c>
      <c r="F2443" t="s">
        <v>1653</v>
      </c>
      <c r="G2443" t="s">
        <v>1654</v>
      </c>
      <c r="H2443" t="s">
        <v>7</v>
      </c>
      <c r="I2443" t="s">
        <v>8</v>
      </c>
      <c r="J2443" t="s">
        <v>9</v>
      </c>
      <c r="K2443" t="s">
        <v>33</v>
      </c>
      <c r="L2443" t="s">
        <v>11</v>
      </c>
      <c r="M2443" s="5">
        <v>3085.3</v>
      </c>
      <c r="N2443" s="5">
        <v>521.36</v>
      </c>
      <c r="O2443" s="5">
        <f t="shared" si="152"/>
        <v>3606.6600000000003</v>
      </c>
      <c r="P2443" s="5">
        <v>1992.08</v>
      </c>
      <c r="Q2443" s="5">
        <f t="shared" si="153"/>
        <v>5598.74</v>
      </c>
      <c r="R2443" s="5">
        <v>0</v>
      </c>
      <c r="S2443" s="5">
        <v>3606.66</v>
      </c>
      <c r="T2443" s="5">
        <v>3606.66</v>
      </c>
      <c r="U2443" s="5">
        <f t="shared" si="154"/>
        <v>0</v>
      </c>
      <c r="V2443" s="5">
        <f t="shared" si="155"/>
        <v>0</v>
      </c>
      <c r="W2443" s="5">
        <v>1992.08</v>
      </c>
      <c r="X2443" t="s">
        <v>1117</v>
      </c>
    </row>
    <row r="2444" spans="1:24" x14ac:dyDescent="0.2">
      <c r="A2444" t="s">
        <v>0</v>
      </c>
      <c r="B2444" t="s">
        <v>1</v>
      </c>
      <c r="C2444" t="s">
        <v>2</v>
      </c>
      <c r="D2444" t="s">
        <v>1046</v>
      </c>
      <c r="E2444" t="s">
        <v>1047</v>
      </c>
      <c r="F2444" t="s">
        <v>1653</v>
      </c>
      <c r="G2444" t="s">
        <v>1654</v>
      </c>
      <c r="H2444" t="s">
        <v>7</v>
      </c>
      <c r="I2444" t="s">
        <v>8</v>
      </c>
      <c r="J2444" t="s">
        <v>9</v>
      </c>
      <c r="K2444" t="s">
        <v>35</v>
      </c>
      <c r="L2444" t="s">
        <v>11</v>
      </c>
      <c r="M2444" s="5">
        <v>157668.42000000001</v>
      </c>
      <c r="N2444" s="5">
        <v>0</v>
      </c>
      <c r="O2444" s="5">
        <f t="shared" si="152"/>
        <v>157668.42000000001</v>
      </c>
      <c r="P2444" s="5">
        <v>-4671.62</v>
      </c>
      <c r="Q2444" s="5">
        <f t="shared" si="153"/>
        <v>152996.80000000002</v>
      </c>
      <c r="R2444" s="5">
        <v>1246.6500000000001</v>
      </c>
      <c r="S2444" s="5">
        <v>100138.93</v>
      </c>
      <c r="T2444" s="5">
        <v>100138.93</v>
      </c>
      <c r="U2444" s="5">
        <f t="shared" si="154"/>
        <v>57529.49000000002</v>
      </c>
      <c r="V2444" s="5">
        <f t="shared" si="155"/>
        <v>57529.49000000002</v>
      </c>
      <c r="W2444" s="5">
        <v>51611.22</v>
      </c>
      <c r="X2444" t="s">
        <v>1118</v>
      </c>
    </row>
    <row r="2445" spans="1:24" x14ac:dyDescent="0.2">
      <c r="A2445" t="s">
        <v>0</v>
      </c>
      <c r="B2445" t="s">
        <v>1</v>
      </c>
      <c r="C2445" t="s">
        <v>2</v>
      </c>
      <c r="D2445" t="s">
        <v>1046</v>
      </c>
      <c r="E2445" t="s">
        <v>1047</v>
      </c>
      <c r="F2445" t="s">
        <v>1653</v>
      </c>
      <c r="G2445" t="s">
        <v>1654</v>
      </c>
      <c r="H2445" t="s">
        <v>7</v>
      </c>
      <c r="I2445" t="s">
        <v>8</v>
      </c>
      <c r="J2445" t="s">
        <v>9</v>
      </c>
      <c r="K2445" t="s">
        <v>37</v>
      </c>
      <c r="L2445" t="s">
        <v>11</v>
      </c>
      <c r="M2445" s="5">
        <v>103889.71</v>
      </c>
      <c r="N2445" s="5">
        <v>0</v>
      </c>
      <c r="O2445" s="5">
        <f t="shared" si="152"/>
        <v>103889.71</v>
      </c>
      <c r="P2445" s="5">
        <v>-21896.27</v>
      </c>
      <c r="Q2445" s="5">
        <f t="shared" si="153"/>
        <v>81993.440000000002</v>
      </c>
      <c r="R2445" s="5">
        <v>821.37</v>
      </c>
      <c r="S2445" s="5">
        <v>53719.22</v>
      </c>
      <c r="T2445" s="5">
        <v>53719.22</v>
      </c>
      <c r="U2445" s="5">
        <f t="shared" si="154"/>
        <v>50170.490000000005</v>
      </c>
      <c r="V2445" s="5">
        <f t="shared" si="155"/>
        <v>50170.490000000005</v>
      </c>
      <c r="W2445" s="5">
        <v>27452.85</v>
      </c>
      <c r="X2445" t="s">
        <v>1119</v>
      </c>
    </row>
    <row r="2446" spans="1:24" x14ac:dyDescent="0.2">
      <c r="A2446" t="s">
        <v>0</v>
      </c>
      <c r="B2446" t="s">
        <v>1</v>
      </c>
      <c r="C2446" t="s">
        <v>2</v>
      </c>
      <c r="D2446" t="s">
        <v>1046</v>
      </c>
      <c r="E2446" t="s">
        <v>1047</v>
      </c>
      <c r="F2446" t="s">
        <v>1653</v>
      </c>
      <c r="G2446" t="s">
        <v>1654</v>
      </c>
      <c r="H2446" t="s">
        <v>7</v>
      </c>
      <c r="I2446" t="s">
        <v>8</v>
      </c>
      <c r="J2446" t="s">
        <v>9</v>
      </c>
      <c r="K2446" t="s">
        <v>39</v>
      </c>
      <c r="L2446" t="s">
        <v>11</v>
      </c>
      <c r="M2446" s="5">
        <v>10027.09</v>
      </c>
      <c r="N2446" s="5">
        <v>0</v>
      </c>
      <c r="O2446" s="5">
        <f t="shared" si="152"/>
        <v>10027.09</v>
      </c>
      <c r="P2446" s="5">
        <v>0</v>
      </c>
      <c r="Q2446" s="5">
        <f t="shared" si="153"/>
        <v>10027.09</v>
      </c>
      <c r="R2446" s="5">
        <v>0</v>
      </c>
      <c r="S2446" s="5">
        <v>318.58999999999997</v>
      </c>
      <c r="T2446" s="5">
        <v>318.58999999999997</v>
      </c>
      <c r="U2446" s="5">
        <f t="shared" si="154"/>
        <v>9708.5</v>
      </c>
      <c r="V2446" s="5">
        <f t="shared" si="155"/>
        <v>9708.5</v>
      </c>
      <c r="W2446" s="5">
        <v>9708.5</v>
      </c>
      <c r="X2446" t="s">
        <v>1120</v>
      </c>
    </row>
    <row r="2447" spans="1:24" x14ac:dyDescent="0.2">
      <c r="A2447" t="s">
        <v>0</v>
      </c>
      <c r="B2447" t="s">
        <v>1</v>
      </c>
      <c r="C2447" t="s">
        <v>2</v>
      </c>
      <c r="D2447" t="s">
        <v>1046</v>
      </c>
      <c r="E2447" t="s">
        <v>1047</v>
      </c>
      <c r="F2447" t="s">
        <v>1653</v>
      </c>
      <c r="G2447" t="s">
        <v>1654</v>
      </c>
      <c r="H2447" t="s">
        <v>7</v>
      </c>
      <c r="I2447" t="s">
        <v>41</v>
      </c>
      <c r="J2447" t="s">
        <v>42</v>
      </c>
      <c r="K2447" t="s">
        <v>62</v>
      </c>
      <c r="L2447" t="s">
        <v>44</v>
      </c>
      <c r="M2447" s="5">
        <v>5000</v>
      </c>
      <c r="N2447" s="5">
        <v>0</v>
      </c>
      <c r="O2447" s="5">
        <f t="shared" si="152"/>
        <v>5000</v>
      </c>
      <c r="P2447" s="5">
        <v>-2500</v>
      </c>
      <c r="Q2447" s="5">
        <f t="shared" si="153"/>
        <v>2500</v>
      </c>
      <c r="R2447" s="5">
        <v>0</v>
      </c>
      <c r="S2447" s="5">
        <v>0</v>
      </c>
      <c r="T2447" s="5">
        <v>0</v>
      </c>
      <c r="U2447" s="5">
        <f t="shared" si="154"/>
        <v>5000</v>
      </c>
      <c r="V2447" s="5">
        <f t="shared" si="155"/>
        <v>5000</v>
      </c>
      <c r="W2447" s="5">
        <v>2500</v>
      </c>
      <c r="X2447" t="s">
        <v>1131</v>
      </c>
    </row>
    <row r="2448" spans="1:24" x14ac:dyDescent="0.2">
      <c r="A2448" t="s">
        <v>0</v>
      </c>
      <c r="B2448" t="s">
        <v>1</v>
      </c>
      <c r="C2448" t="s">
        <v>2</v>
      </c>
      <c r="D2448" t="s">
        <v>1046</v>
      </c>
      <c r="E2448" t="s">
        <v>1047</v>
      </c>
      <c r="F2448" t="s">
        <v>1653</v>
      </c>
      <c r="G2448" t="s">
        <v>1654</v>
      </c>
      <c r="H2448" t="s">
        <v>7</v>
      </c>
      <c r="I2448" t="s">
        <v>41</v>
      </c>
      <c r="J2448" t="s">
        <v>42</v>
      </c>
      <c r="K2448" t="s">
        <v>512</v>
      </c>
      <c r="L2448" t="s">
        <v>44</v>
      </c>
      <c r="M2448" s="5">
        <v>2000</v>
      </c>
      <c r="N2448" s="5">
        <v>0</v>
      </c>
      <c r="O2448" s="5">
        <f t="shared" si="152"/>
        <v>2000</v>
      </c>
      <c r="P2448" s="5">
        <v>-1000</v>
      </c>
      <c r="Q2448" s="5">
        <f t="shared" si="153"/>
        <v>1000</v>
      </c>
      <c r="R2448" s="5">
        <v>0</v>
      </c>
      <c r="S2448" s="5">
        <v>0</v>
      </c>
      <c r="T2448" s="5">
        <v>0</v>
      </c>
      <c r="U2448" s="5">
        <f t="shared" si="154"/>
        <v>2000</v>
      </c>
      <c r="V2448" s="5">
        <f t="shared" si="155"/>
        <v>2000</v>
      </c>
      <c r="W2448" s="5">
        <v>1000</v>
      </c>
      <c r="X2448" t="s">
        <v>1660</v>
      </c>
    </row>
    <row r="2449" spans="1:24" x14ac:dyDescent="0.2">
      <c r="A2449" t="s">
        <v>0</v>
      </c>
      <c r="B2449" t="s">
        <v>1</v>
      </c>
      <c r="C2449" t="s">
        <v>2</v>
      </c>
      <c r="D2449" t="s">
        <v>1046</v>
      </c>
      <c r="E2449" t="s">
        <v>1047</v>
      </c>
      <c r="F2449" t="s">
        <v>1653</v>
      </c>
      <c r="G2449" t="s">
        <v>1654</v>
      </c>
      <c r="H2449" t="s">
        <v>7</v>
      </c>
      <c r="I2449" t="s">
        <v>41</v>
      </c>
      <c r="J2449" t="s">
        <v>42</v>
      </c>
      <c r="K2449" t="s">
        <v>70</v>
      </c>
      <c r="L2449" t="s">
        <v>44</v>
      </c>
      <c r="M2449" s="5">
        <v>500</v>
      </c>
      <c r="N2449" s="5">
        <v>0</v>
      </c>
      <c r="O2449" s="5">
        <f t="shared" si="152"/>
        <v>500</v>
      </c>
      <c r="P2449" s="5">
        <v>-250</v>
      </c>
      <c r="Q2449" s="5">
        <f t="shared" si="153"/>
        <v>250</v>
      </c>
      <c r="R2449" s="5">
        <v>180</v>
      </c>
      <c r="S2449" s="5">
        <v>0</v>
      </c>
      <c r="T2449" s="5">
        <v>0</v>
      </c>
      <c r="U2449" s="5">
        <f t="shared" si="154"/>
        <v>500</v>
      </c>
      <c r="V2449" s="5">
        <f t="shared" si="155"/>
        <v>500</v>
      </c>
      <c r="W2449" s="5">
        <v>70</v>
      </c>
      <c r="X2449" t="s">
        <v>1136</v>
      </c>
    </row>
    <row r="2450" spans="1:24" x14ac:dyDescent="0.2">
      <c r="A2450" t="s">
        <v>0</v>
      </c>
      <c r="B2450" t="s">
        <v>1</v>
      </c>
      <c r="C2450" t="s">
        <v>2</v>
      </c>
      <c r="D2450" t="s">
        <v>1046</v>
      </c>
      <c r="E2450" t="s">
        <v>1047</v>
      </c>
      <c r="F2450" t="s">
        <v>1653</v>
      </c>
      <c r="G2450" t="s">
        <v>1654</v>
      </c>
      <c r="H2450" t="s">
        <v>7</v>
      </c>
      <c r="I2450" t="s">
        <v>41</v>
      </c>
      <c r="J2450" t="s">
        <v>42</v>
      </c>
      <c r="K2450" t="s">
        <v>88</v>
      </c>
      <c r="L2450" t="s">
        <v>44</v>
      </c>
      <c r="M2450" s="5">
        <v>2000</v>
      </c>
      <c r="N2450" s="5">
        <v>0</v>
      </c>
      <c r="O2450" s="5">
        <f t="shared" si="152"/>
        <v>2000</v>
      </c>
      <c r="P2450" s="5">
        <v>-1000</v>
      </c>
      <c r="Q2450" s="5">
        <f t="shared" si="153"/>
        <v>1000</v>
      </c>
      <c r="R2450" s="5">
        <v>0</v>
      </c>
      <c r="S2450" s="5">
        <v>0</v>
      </c>
      <c r="T2450" s="5">
        <v>0</v>
      </c>
      <c r="U2450" s="5">
        <f t="shared" si="154"/>
        <v>2000</v>
      </c>
      <c r="V2450" s="5">
        <f t="shared" si="155"/>
        <v>2000</v>
      </c>
      <c r="W2450" s="5">
        <v>1000</v>
      </c>
      <c r="X2450" t="s">
        <v>1145</v>
      </c>
    </row>
    <row r="2451" spans="1:24" x14ac:dyDescent="0.2">
      <c r="A2451" t="s">
        <v>117</v>
      </c>
      <c r="B2451" t="s">
        <v>118</v>
      </c>
      <c r="C2451" t="s">
        <v>2</v>
      </c>
      <c r="D2451" t="s">
        <v>1046</v>
      </c>
      <c r="E2451" t="s">
        <v>1047</v>
      </c>
      <c r="F2451" t="s">
        <v>1653</v>
      </c>
      <c r="G2451" t="s">
        <v>1654</v>
      </c>
      <c r="H2451" t="s">
        <v>1661</v>
      </c>
      <c r="I2451" t="s">
        <v>1662</v>
      </c>
      <c r="J2451" t="s">
        <v>97</v>
      </c>
      <c r="K2451" t="s">
        <v>98</v>
      </c>
      <c r="L2451" t="s">
        <v>44</v>
      </c>
      <c r="M2451" s="5">
        <v>0</v>
      </c>
      <c r="N2451" s="5">
        <v>41065.75</v>
      </c>
      <c r="O2451" s="5">
        <f t="shared" si="152"/>
        <v>41065.75</v>
      </c>
      <c r="P2451" s="5">
        <v>0</v>
      </c>
      <c r="Q2451" s="5">
        <f t="shared" si="153"/>
        <v>41065.75</v>
      </c>
      <c r="R2451" s="5">
        <v>31663.37</v>
      </c>
      <c r="S2451" s="5">
        <v>9402.3799999999992</v>
      </c>
      <c r="T2451" s="5">
        <v>9402.3799999999992</v>
      </c>
      <c r="U2451" s="5">
        <f t="shared" si="154"/>
        <v>31663.370000000003</v>
      </c>
      <c r="V2451" s="5">
        <f t="shared" si="155"/>
        <v>31663.370000000003</v>
      </c>
      <c r="W2451" s="5">
        <v>0</v>
      </c>
      <c r="X2451" t="s">
        <v>1663</v>
      </c>
    </row>
    <row r="2452" spans="1:24" x14ac:dyDescent="0.2">
      <c r="A2452" t="s">
        <v>117</v>
      </c>
      <c r="B2452" t="s">
        <v>118</v>
      </c>
      <c r="C2452" t="s">
        <v>2</v>
      </c>
      <c r="D2452" t="s">
        <v>1046</v>
      </c>
      <c r="E2452" t="s">
        <v>1047</v>
      </c>
      <c r="F2452" t="s">
        <v>1653</v>
      </c>
      <c r="G2452" t="s">
        <v>1654</v>
      </c>
      <c r="H2452" t="s">
        <v>1661</v>
      </c>
      <c r="I2452" t="s">
        <v>1662</v>
      </c>
      <c r="J2452" t="s">
        <v>97</v>
      </c>
      <c r="K2452" t="s">
        <v>100</v>
      </c>
      <c r="L2452" t="s">
        <v>44</v>
      </c>
      <c r="M2452" s="5">
        <v>0</v>
      </c>
      <c r="N2452" s="5">
        <v>10633.33</v>
      </c>
      <c r="O2452" s="5">
        <f t="shared" si="152"/>
        <v>10633.33</v>
      </c>
      <c r="P2452" s="5">
        <v>0</v>
      </c>
      <c r="Q2452" s="5">
        <f t="shared" si="153"/>
        <v>10633.33</v>
      </c>
      <c r="R2452" s="5">
        <v>4450.13</v>
      </c>
      <c r="S2452" s="5">
        <v>6183.2</v>
      </c>
      <c r="T2452" s="5">
        <v>6183.2</v>
      </c>
      <c r="U2452" s="5">
        <f t="shared" si="154"/>
        <v>4450.13</v>
      </c>
      <c r="V2452" s="5">
        <f t="shared" si="155"/>
        <v>4450.13</v>
      </c>
      <c r="W2452" s="5">
        <v>0</v>
      </c>
      <c r="X2452" t="s">
        <v>1664</v>
      </c>
    </row>
    <row r="2453" spans="1:24" x14ac:dyDescent="0.2">
      <c r="A2453" t="s">
        <v>117</v>
      </c>
      <c r="B2453" t="s">
        <v>118</v>
      </c>
      <c r="C2453" t="s">
        <v>2</v>
      </c>
      <c r="D2453" t="s">
        <v>1046</v>
      </c>
      <c r="E2453" t="s">
        <v>1047</v>
      </c>
      <c r="F2453" t="s">
        <v>1653</v>
      </c>
      <c r="G2453" t="s">
        <v>1654</v>
      </c>
      <c r="H2453" t="s">
        <v>1661</v>
      </c>
      <c r="I2453" t="s">
        <v>1662</v>
      </c>
      <c r="J2453" t="s">
        <v>97</v>
      </c>
      <c r="K2453" t="s">
        <v>102</v>
      </c>
      <c r="L2453" t="s">
        <v>44</v>
      </c>
      <c r="M2453" s="5">
        <v>0</v>
      </c>
      <c r="N2453" s="5">
        <v>23740.63</v>
      </c>
      <c r="O2453" s="5">
        <f t="shared" si="152"/>
        <v>23740.63</v>
      </c>
      <c r="P2453" s="5">
        <v>-11870.32</v>
      </c>
      <c r="Q2453" s="5">
        <f t="shared" si="153"/>
        <v>11870.310000000001</v>
      </c>
      <c r="R2453" s="5">
        <v>0</v>
      </c>
      <c r="S2453" s="5">
        <v>2338.67</v>
      </c>
      <c r="T2453" s="5">
        <v>2338.67</v>
      </c>
      <c r="U2453" s="5">
        <f t="shared" si="154"/>
        <v>21401.96</v>
      </c>
      <c r="V2453" s="5">
        <f t="shared" si="155"/>
        <v>21401.96</v>
      </c>
      <c r="W2453" s="5">
        <v>9531.64</v>
      </c>
      <c r="X2453" t="s">
        <v>1665</v>
      </c>
    </row>
    <row r="2454" spans="1:24" x14ac:dyDescent="0.2">
      <c r="A2454" t="s">
        <v>117</v>
      </c>
      <c r="B2454" t="s">
        <v>118</v>
      </c>
      <c r="C2454" t="s">
        <v>2</v>
      </c>
      <c r="D2454" t="s">
        <v>1046</v>
      </c>
      <c r="E2454" t="s">
        <v>1047</v>
      </c>
      <c r="F2454" t="s">
        <v>1653</v>
      </c>
      <c r="G2454" t="s">
        <v>1654</v>
      </c>
      <c r="H2454" t="s">
        <v>1661</v>
      </c>
      <c r="I2454" t="s">
        <v>1662</v>
      </c>
      <c r="J2454" t="s">
        <v>97</v>
      </c>
      <c r="K2454" t="s">
        <v>104</v>
      </c>
      <c r="L2454" t="s">
        <v>44</v>
      </c>
      <c r="M2454" s="5">
        <v>0</v>
      </c>
      <c r="N2454" s="5">
        <v>510189</v>
      </c>
      <c r="O2454" s="5">
        <f t="shared" si="152"/>
        <v>510189</v>
      </c>
      <c r="P2454" s="5">
        <v>0</v>
      </c>
      <c r="Q2454" s="5">
        <f t="shared" si="153"/>
        <v>510189</v>
      </c>
      <c r="R2454" s="5">
        <v>195278.93</v>
      </c>
      <c r="S2454" s="5">
        <v>314910.07</v>
      </c>
      <c r="T2454" s="5">
        <v>314910.07</v>
      </c>
      <c r="U2454" s="5">
        <f t="shared" si="154"/>
        <v>195278.93</v>
      </c>
      <c r="V2454" s="5">
        <f t="shared" si="155"/>
        <v>195278.93</v>
      </c>
      <c r="W2454" s="5">
        <v>0</v>
      </c>
      <c r="X2454" t="s">
        <v>1666</v>
      </c>
    </row>
    <row r="2455" spans="1:24" x14ac:dyDescent="0.2">
      <c r="A2455" t="s">
        <v>117</v>
      </c>
      <c r="B2455" t="s">
        <v>118</v>
      </c>
      <c r="C2455" t="s">
        <v>2</v>
      </c>
      <c r="D2455" t="s">
        <v>1046</v>
      </c>
      <c r="E2455" t="s">
        <v>1047</v>
      </c>
      <c r="F2455" t="s">
        <v>1653</v>
      </c>
      <c r="G2455" t="s">
        <v>1654</v>
      </c>
      <c r="H2455" t="s">
        <v>1661</v>
      </c>
      <c r="I2455" t="s">
        <v>1662</v>
      </c>
      <c r="J2455" t="s">
        <v>97</v>
      </c>
      <c r="K2455" t="s">
        <v>1342</v>
      </c>
      <c r="L2455" t="s">
        <v>44</v>
      </c>
      <c r="M2455" s="5">
        <v>0</v>
      </c>
      <c r="N2455" s="5">
        <v>569</v>
      </c>
      <c r="O2455" s="5">
        <f t="shared" si="152"/>
        <v>569</v>
      </c>
      <c r="P2455" s="5">
        <v>0</v>
      </c>
      <c r="Q2455" s="5">
        <f t="shared" si="153"/>
        <v>569</v>
      </c>
      <c r="R2455" s="5">
        <v>0</v>
      </c>
      <c r="S2455" s="5">
        <v>568.33000000000004</v>
      </c>
      <c r="T2455" s="5">
        <v>568.33000000000004</v>
      </c>
      <c r="U2455" s="5">
        <f t="shared" si="154"/>
        <v>0.66999999999995907</v>
      </c>
      <c r="V2455" s="5">
        <f t="shared" si="155"/>
        <v>0.66999999999995907</v>
      </c>
      <c r="W2455" s="5">
        <v>0.67</v>
      </c>
      <c r="X2455" t="s">
        <v>1667</v>
      </c>
    </row>
    <row r="2456" spans="1:24" x14ac:dyDescent="0.2">
      <c r="A2456" t="s">
        <v>117</v>
      </c>
      <c r="B2456" t="s">
        <v>118</v>
      </c>
      <c r="C2456" t="s">
        <v>2</v>
      </c>
      <c r="D2456" t="s">
        <v>1046</v>
      </c>
      <c r="E2456" t="s">
        <v>1047</v>
      </c>
      <c r="F2456" t="s">
        <v>1653</v>
      </c>
      <c r="G2456" t="s">
        <v>1654</v>
      </c>
      <c r="H2456" t="s">
        <v>1661</v>
      </c>
      <c r="I2456" t="s">
        <v>1662</v>
      </c>
      <c r="J2456" t="s">
        <v>97</v>
      </c>
      <c r="K2456" t="s">
        <v>1342</v>
      </c>
      <c r="L2456" t="s">
        <v>11</v>
      </c>
      <c r="M2456" s="5">
        <v>0</v>
      </c>
      <c r="N2456" s="5">
        <v>310.33</v>
      </c>
      <c r="O2456" s="5">
        <f t="shared" si="152"/>
        <v>310.33</v>
      </c>
      <c r="P2456" s="5">
        <v>0</v>
      </c>
      <c r="Q2456" s="5">
        <f t="shared" si="153"/>
        <v>310.33</v>
      </c>
      <c r="R2456" s="5">
        <v>0</v>
      </c>
      <c r="S2456" s="5">
        <v>310</v>
      </c>
      <c r="T2456" s="5">
        <v>310</v>
      </c>
      <c r="U2456" s="5">
        <f t="shared" si="154"/>
        <v>0.32999999999998408</v>
      </c>
      <c r="V2456" s="5">
        <f t="shared" si="155"/>
        <v>0.32999999999998408</v>
      </c>
      <c r="W2456" s="5">
        <v>0.33</v>
      </c>
      <c r="X2456" t="s">
        <v>1667</v>
      </c>
    </row>
    <row r="2457" spans="1:24" x14ac:dyDescent="0.2">
      <c r="A2457" t="s">
        <v>117</v>
      </c>
      <c r="B2457" t="s">
        <v>118</v>
      </c>
      <c r="C2457" t="s">
        <v>2</v>
      </c>
      <c r="D2457" t="s">
        <v>1046</v>
      </c>
      <c r="E2457" t="s">
        <v>1047</v>
      </c>
      <c r="F2457" t="s">
        <v>1653</v>
      </c>
      <c r="G2457" t="s">
        <v>1654</v>
      </c>
      <c r="H2457" t="s">
        <v>1661</v>
      </c>
      <c r="I2457" t="s">
        <v>1662</v>
      </c>
      <c r="J2457" t="s">
        <v>97</v>
      </c>
      <c r="K2457" t="s">
        <v>106</v>
      </c>
      <c r="L2457" t="s">
        <v>44</v>
      </c>
      <c r="M2457" s="5">
        <v>0</v>
      </c>
      <c r="N2457" s="5">
        <v>44187.88</v>
      </c>
      <c r="O2457" s="5">
        <f t="shared" si="152"/>
        <v>44187.88</v>
      </c>
      <c r="P2457" s="5">
        <v>16049.36</v>
      </c>
      <c r="Q2457" s="5">
        <f t="shared" si="153"/>
        <v>60237.24</v>
      </c>
      <c r="R2457" s="5">
        <v>3946.61</v>
      </c>
      <c r="S2457" s="5">
        <v>40241.269999999997</v>
      </c>
      <c r="T2457" s="5">
        <v>40241.269999999997</v>
      </c>
      <c r="U2457" s="5">
        <f t="shared" si="154"/>
        <v>3946.6100000000006</v>
      </c>
      <c r="V2457" s="5">
        <f t="shared" si="155"/>
        <v>3946.6100000000006</v>
      </c>
      <c r="W2457" s="5">
        <v>16049.36</v>
      </c>
      <c r="X2457" t="s">
        <v>1668</v>
      </c>
    </row>
    <row r="2458" spans="1:24" x14ac:dyDescent="0.2">
      <c r="A2458" t="s">
        <v>117</v>
      </c>
      <c r="B2458" t="s">
        <v>118</v>
      </c>
      <c r="C2458" t="s">
        <v>2</v>
      </c>
      <c r="D2458" t="s">
        <v>1046</v>
      </c>
      <c r="E2458" t="s">
        <v>1047</v>
      </c>
      <c r="F2458" t="s">
        <v>1653</v>
      </c>
      <c r="G2458" t="s">
        <v>1654</v>
      </c>
      <c r="H2458" t="s">
        <v>1661</v>
      </c>
      <c r="I2458" t="s">
        <v>1662</v>
      </c>
      <c r="J2458" t="s">
        <v>97</v>
      </c>
      <c r="K2458" t="s">
        <v>108</v>
      </c>
      <c r="L2458" t="s">
        <v>44</v>
      </c>
      <c r="M2458" s="5">
        <v>0</v>
      </c>
      <c r="N2458" s="5">
        <v>41065.75</v>
      </c>
      <c r="O2458" s="5">
        <f t="shared" si="152"/>
        <v>41065.75</v>
      </c>
      <c r="P2458" s="5">
        <v>0</v>
      </c>
      <c r="Q2458" s="5">
        <f t="shared" si="153"/>
        <v>41065.75</v>
      </c>
      <c r="R2458" s="5">
        <v>37401.11</v>
      </c>
      <c r="S2458" s="5">
        <v>3664.64</v>
      </c>
      <c r="T2458" s="5">
        <v>3664.64</v>
      </c>
      <c r="U2458" s="5">
        <f t="shared" si="154"/>
        <v>37401.11</v>
      </c>
      <c r="V2458" s="5">
        <f t="shared" si="155"/>
        <v>37401.11</v>
      </c>
      <c r="W2458" s="5">
        <v>0</v>
      </c>
      <c r="X2458" t="s">
        <v>1669</v>
      </c>
    </row>
    <row r="2459" spans="1:24" x14ac:dyDescent="0.2">
      <c r="A2459" t="s">
        <v>117</v>
      </c>
      <c r="B2459" t="s">
        <v>118</v>
      </c>
      <c r="C2459" t="s">
        <v>2</v>
      </c>
      <c r="D2459" t="s">
        <v>1046</v>
      </c>
      <c r="E2459" t="s">
        <v>1047</v>
      </c>
      <c r="F2459" t="s">
        <v>1653</v>
      </c>
      <c r="G2459" t="s">
        <v>1654</v>
      </c>
      <c r="H2459" t="s">
        <v>1661</v>
      </c>
      <c r="I2459" t="s">
        <v>1662</v>
      </c>
      <c r="J2459" t="s">
        <v>121</v>
      </c>
      <c r="K2459" t="s">
        <v>465</v>
      </c>
      <c r="L2459" t="s">
        <v>44</v>
      </c>
      <c r="M2459" s="5">
        <v>14000</v>
      </c>
      <c r="N2459" s="5">
        <v>0</v>
      </c>
      <c r="O2459" s="5">
        <f t="shared" si="152"/>
        <v>14000</v>
      </c>
      <c r="P2459" s="5">
        <v>-14000</v>
      </c>
      <c r="Q2459" s="5">
        <f t="shared" si="153"/>
        <v>0</v>
      </c>
      <c r="R2459" s="5">
        <v>0</v>
      </c>
      <c r="S2459" s="5">
        <v>0</v>
      </c>
      <c r="T2459" s="5">
        <v>0</v>
      </c>
      <c r="U2459" s="5">
        <f t="shared" si="154"/>
        <v>14000</v>
      </c>
      <c r="V2459" s="5">
        <f t="shared" si="155"/>
        <v>14000</v>
      </c>
      <c r="W2459" s="5">
        <v>0</v>
      </c>
      <c r="X2459" t="s">
        <v>1670</v>
      </c>
    </row>
    <row r="2460" spans="1:24" x14ac:dyDescent="0.2">
      <c r="A2460" t="s">
        <v>117</v>
      </c>
      <c r="B2460" t="s">
        <v>118</v>
      </c>
      <c r="C2460" t="s">
        <v>2</v>
      </c>
      <c r="D2460" t="s">
        <v>1046</v>
      </c>
      <c r="E2460" t="s">
        <v>1047</v>
      </c>
      <c r="F2460" t="s">
        <v>1653</v>
      </c>
      <c r="G2460" t="s">
        <v>1654</v>
      </c>
      <c r="H2460" t="s">
        <v>1661</v>
      </c>
      <c r="I2460" t="s">
        <v>1662</v>
      </c>
      <c r="J2460" t="s">
        <v>121</v>
      </c>
      <c r="K2460" t="s">
        <v>128</v>
      </c>
      <c r="L2460" t="s">
        <v>44</v>
      </c>
      <c r="M2460" s="5">
        <v>713000</v>
      </c>
      <c r="N2460" s="5">
        <v>-671451.34</v>
      </c>
      <c r="O2460" s="5">
        <f t="shared" si="152"/>
        <v>41548.660000000033</v>
      </c>
      <c r="P2460" s="5">
        <v>-41548.660000000003</v>
      </c>
      <c r="Q2460" s="5">
        <f t="shared" si="153"/>
        <v>0</v>
      </c>
      <c r="R2460" s="5">
        <v>0</v>
      </c>
      <c r="S2460" s="5">
        <v>0</v>
      </c>
      <c r="T2460" s="5">
        <v>0</v>
      </c>
      <c r="U2460" s="5">
        <f t="shared" si="154"/>
        <v>41548.660000000033</v>
      </c>
      <c r="V2460" s="5">
        <f t="shared" si="155"/>
        <v>41548.660000000033</v>
      </c>
      <c r="W2460" s="5">
        <v>0</v>
      </c>
      <c r="X2460" t="s">
        <v>1671</v>
      </c>
    </row>
    <row r="2461" spans="1:24" x14ac:dyDescent="0.2">
      <c r="A2461" t="s">
        <v>117</v>
      </c>
      <c r="B2461" t="s">
        <v>118</v>
      </c>
      <c r="C2461" t="s">
        <v>2</v>
      </c>
      <c r="D2461" t="s">
        <v>1046</v>
      </c>
      <c r="E2461" t="s">
        <v>1047</v>
      </c>
      <c r="F2461" t="s">
        <v>1653</v>
      </c>
      <c r="G2461" t="s">
        <v>1654</v>
      </c>
      <c r="H2461" t="s">
        <v>1661</v>
      </c>
      <c r="I2461" t="s">
        <v>1662</v>
      </c>
      <c r="J2461" t="s">
        <v>121</v>
      </c>
      <c r="K2461" t="s">
        <v>473</v>
      </c>
      <c r="L2461" t="s">
        <v>44</v>
      </c>
      <c r="M2461" s="5">
        <v>7000</v>
      </c>
      <c r="N2461" s="5">
        <v>0</v>
      </c>
      <c r="O2461" s="5">
        <f t="shared" si="152"/>
        <v>7000</v>
      </c>
      <c r="P2461" s="5">
        <v>-7000</v>
      </c>
      <c r="Q2461" s="5">
        <f t="shared" si="153"/>
        <v>0</v>
      </c>
      <c r="R2461" s="5">
        <v>0</v>
      </c>
      <c r="S2461" s="5">
        <v>0</v>
      </c>
      <c r="T2461" s="5">
        <v>0</v>
      </c>
      <c r="U2461" s="5">
        <f t="shared" si="154"/>
        <v>7000</v>
      </c>
      <c r="V2461" s="5">
        <f t="shared" si="155"/>
        <v>7000</v>
      </c>
      <c r="W2461" s="5">
        <v>0</v>
      </c>
      <c r="X2461" t="s">
        <v>1672</v>
      </c>
    </row>
    <row r="2462" spans="1:24" x14ac:dyDescent="0.2">
      <c r="A2462" t="s">
        <v>117</v>
      </c>
      <c r="B2462" t="s">
        <v>118</v>
      </c>
      <c r="C2462" t="s">
        <v>2</v>
      </c>
      <c r="D2462" t="s">
        <v>1046</v>
      </c>
      <c r="E2462" t="s">
        <v>1047</v>
      </c>
      <c r="F2462" t="s">
        <v>1653</v>
      </c>
      <c r="G2462" t="s">
        <v>1654</v>
      </c>
      <c r="H2462" t="s">
        <v>1661</v>
      </c>
      <c r="I2462" t="s">
        <v>1662</v>
      </c>
      <c r="J2462" t="s">
        <v>121</v>
      </c>
      <c r="K2462" t="s">
        <v>359</v>
      </c>
      <c r="L2462" t="s">
        <v>44</v>
      </c>
      <c r="M2462" s="5">
        <v>14000</v>
      </c>
      <c r="N2462" s="5">
        <v>0</v>
      </c>
      <c r="O2462" s="5">
        <f t="shared" si="152"/>
        <v>14000</v>
      </c>
      <c r="P2462" s="5">
        <v>0</v>
      </c>
      <c r="Q2462" s="5">
        <f t="shared" si="153"/>
        <v>14000</v>
      </c>
      <c r="R2462" s="5">
        <v>0</v>
      </c>
      <c r="S2462" s="5">
        <v>0</v>
      </c>
      <c r="T2462" s="5">
        <v>0</v>
      </c>
      <c r="U2462" s="5">
        <f t="shared" si="154"/>
        <v>14000</v>
      </c>
      <c r="V2462" s="5">
        <f t="shared" si="155"/>
        <v>14000</v>
      </c>
      <c r="W2462" s="5">
        <v>14000</v>
      </c>
      <c r="X2462" t="s">
        <v>1673</v>
      </c>
    </row>
    <row r="2463" spans="1:24" x14ac:dyDescent="0.2">
      <c r="A2463" t="s">
        <v>117</v>
      </c>
      <c r="B2463" t="s">
        <v>118</v>
      </c>
      <c r="C2463" t="s">
        <v>2</v>
      </c>
      <c r="D2463" t="s">
        <v>1046</v>
      </c>
      <c r="E2463" t="s">
        <v>1047</v>
      </c>
      <c r="F2463" t="s">
        <v>1653</v>
      </c>
      <c r="G2463" t="s">
        <v>1654</v>
      </c>
      <c r="H2463" t="s">
        <v>1661</v>
      </c>
      <c r="I2463" t="s">
        <v>1662</v>
      </c>
      <c r="J2463" t="s">
        <v>121</v>
      </c>
      <c r="K2463" t="s">
        <v>166</v>
      </c>
      <c r="L2463" t="s">
        <v>44</v>
      </c>
      <c r="M2463" s="5">
        <v>7000</v>
      </c>
      <c r="N2463" s="5">
        <v>0</v>
      </c>
      <c r="O2463" s="5">
        <f t="shared" si="152"/>
        <v>7000</v>
      </c>
      <c r="P2463" s="5">
        <v>-7000</v>
      </c>
      <c r="Q2463" s="5">
        <f t="shared" si="153"/>
        <v>0</v>
      </c>
      <c r="R2463" s="5">
        <v>0</v>
      </c>
      <c r="S2463" s="5">
        <v>0</v>
      </c>
      <c r="T2463" s="5">
        <v>0</v>
      </c>
      <c r="U2463" s="5">
        <f t="shared" si="154"/>
        <v>7000</v>
      </c>
      <c r="V2463" s="5">
        <f t="shared" si="155"/>
        <v>7000</v>
      </c>
      <c r="W2463" s="5">
        <v>0</v>
      </c>
      <c r="X2463" t="s">
        <v>1674</v>
      </c>
    </row>
    <row r="2464" spans="1:24" x14ac:dyDescent="0.2">
      <c r="A2464" t="s">
        <v>117</v>
      </c>
      <c r="B2464" t="s">
        <v>118</v>
      </c>
      <c r="C2464" t="s">
        <v>2</v>
      </c>
      <c r="D2464" t="s">
        <v>1046</v>
      </c>
      <c r="E2464" t="s">
        <v>1047</v>
      </c>
      <c r="F2464" t="s">
        <v>1653</v>
      </c>
      <c r="G2464" t="s">
        <v>1654</v>
      </c>
      <c r="H2464" t="s">
        <v>1661</v>
      </c>
      <c r="I2464" t="s">
        <v>1662</v>
      </c>
      <c r="J2464" t="s">
        <v>121</v>
      </c>
      <c r="K2464" t="s">
        <v>554</v>
      </c>
      <c r="L2464" t="s">
        <v>44</v>
      </c>
      <c r="M2464" s="5">
        <v>5000</v>
      </c>
      <c r="N2464" s="5">
        <v>0</v>
      </c>
      <c r="O2464" s="5">
        <f t="shared" si="152"/>
        <v>5000</v>
      </c>
      <c r="P2464" s="5">
        <v>0</v>
      </c>
      <c r="Q2464" s="5">
        <f t="shared" si="153"/>
        <v>5000</v>
      </c>
      <c r="R2464" s="5">
        <v>0</v>
      </c>
      <c r="S2464" s="5">
        <v>0</v>
      </c>
      <c r="T2464" s="5">
        <v>0</v>
      </c>
      <c r="U2464" s="5">
        <f t="shared" si="154"/>
        <v>5000</v>
      </c>
      <c r="V2464" s="5">
        <f t="shared" si="155"/>
        <v>5000</v>
      </c>
      <c r="W2464" s="5">
        <v>5000</v>
      </c>
      <c r="X2464" t="s">
        <v>1675</v>
      </c>
    </row>
    <row r="2465" spans="1:24" x14ac:dyDescent="0.2">
      <c r="A2465" t="s">
        <v>117</v>
      </c>
      <c r="B2465" t="s">
        <v>118</v>
      </c>
      <c r="C2465" t="s">
        <v>2</v>
      </c>
      <c r="D2465" t="s">
        <v>1046</v>
      </c>
      <c r="E2465" t="s">
        <v>1047</v>
      </c>
      <c r="F2465" t="s">
        <v>1653</v>
      </c>
      <c r="G2465" t="s">
        <v>1654</v>
      </c>
      <c r="H2465" t="s">
        <v>1661</v>
      </c>
      <c r="I2465" t="s">
        <v>1676</v>
      </c>
      <c r="J2465" t="s">
        <v>121</v>
      </c>
      <c r="K2465" t="s">
        <v>149</v>
      </c>
      <c r="L2465" t="s">
        <v>44</v>
      </c>
      <c r="M2465" s="5">
        <v>10000</v>
      </c>
      <c r="N2465" s="5">
        <v>0</v>
      </c>
      <c r="O2465" s="5">
        <f t="shared" si="152"/>
        <v>10000</v>
      </c>
      <c r="P2465" s="5">
        <v>-10000</v>
      </c>
      <c r="Q2465" s="5">
        <f t="shared" si="153"/>
        <v>0</v>
      </c>
      <c r="R2465" s="5">
        <v>0</v>
      </c>
      <c r="S2465" s="5">
        <v>0</v>
      </c>
      <c r="T2465" s="5">
        <v>0</v>
      </c>
      <c r="U2465" s="5">
        <f t="shared" si="154"/>
        <v>10000</v>
      </c>
      <c r="V2465" s="5">
        <f t="shared" si="155"/>
        <v>10000</v>
      </c>
      <c r="W2465" s="5">
        <v>0</v>
      </c>
      <c r="X2465" t="s">
        <v>1677</v>
      </c>
    </row>
    <row r="2466" spans="1:24" x14ac:dyDescent="0.2">
      <c r="A2466" t="s">
        <v>117</v>
      </c>
      <c r="B2466" t="s">
        <v>118</v>
      </c>
      <c r="C2466" t="s">
        <v>2</v>
      </c>
      <c r="D2466" t="s">
        <v>1046</v>
      </c>
      <c r="E2466" t="s">
        <v>1047</v>
      </c>
      <c r="F2466" t="s">
        <v>1653</v>
      </c>
      <c r="G2466" t="s">
        <v>1654</v>
      </c>
      <c r="H2466" t="s">
        <v>1661</v>
      </c>
      <c r="I2466" t="s">
        <v>1676</v>
      </c>
      <c r="J2466" t="s">
        <v>121</v>
      </c>
      <c r="K2466" t="s">
        <v>137</v>
      </c>
      <c r="L2466" t="s">
        <v>44</v>
      </c>
      <c r="M2466" s="5">
        <v>10000</v>
      </c>
      <c r="N2466" s="5">
        <v>0</v>
      </c>
      <c r="O2466" s="5">
        <f t="shared" si="152"/>
        <v>10000</v>
      </c>
      <c r="P2466" s="5">
        <v>-10000</v>
      </c>
      <c r="Q2466" s="5">
        <f t="shared" si="153"/>
        <v>0</v>
      </c>
      <c r="R2466" s="5">
        <v>0</v>
      </c>
      <c r="S2466" s="5">
        <v>0</v>
      </c>
      <c r="T2466" s="5">
        <v>0</v>
      </c>
      <c r="U2466" s="5">
        <f t="shared" si="154"/>
        <v>10000</v>
      </c>
      <c r="V2466" s="5">
        <f t="shared" si="155"/>
        <v>10000</v>
      </c>
      <c r="W2466" s="5">
        <v>0</v>
      </c>
      <c r="X2466" t="s">
        <v>1678</v>
      </c>
    </row>
    <row r="2467" spans="1:24" x14ac:dyDescent="0.2">
      <c r="A2467" t="s">
        <v>117</v>
      </c>
      <c r="B2467" t="s">
        <v>118</v>
      </c>
      <c r="C2467" t="s">
        <v>2</v>
      </c>
      <c r="D2467" t="s">
        <v>1046</v>
      </c>
      <c r="E2467" t="s">
        <v>1047</v>
      </c>
      <c r="F2467" t="s">
        <v>1653</v>
      </c>
      <c r="G2467" t="s">
        <v>1654</v>
      </c>
      <c r="H2467" t="s">
        <v>1661</v>
      </c>
      <c r="I2467" t="s">
        <v>1679</v>
      </c>
      <c r="J2467" t="s">
        <v>121</v>
      </c>
      <c r="K2467" t="s">
        <v>351</v>
      </c>
      <c r="L2467" t="s">
        <v>44</v>
      </c>
      <c r="M2467" s="5">
        <v>60000</v>
      </c>
      <c r="N2467" s="5">
        <v>0</v>
      </c>
      <c r="O2467" s="5">
        <f t="shared" si="152"/>
        <v>60000</v>
      </c>
      <c r="P2467" s="5">
        <v>-60000</v>
      </c>
      <c r="Q2467" s="5">
        <f t="shared" si="153"/>
        <v>0</v>
      </c>
      <c r="R2467" s="5">
        <v>0</v>
      </c>
      <c r="S2467" s="5">
        <v>0</v>
      </c>
      <c r="T2467" s="5">
        <v>0</v>
      </c>
      <c r="U2467" s="5">
        <f t="shared" si="154"/>
        <v>60000</v>
      </c>
      <c r="V2467" s="5">
        <f t="shared" si="155"/>
        <v>60000</v>
      </c>
      <c r="W2467" s="5">
        <v>0</v>
      </c>
      <c r="X2467" t="s">
        <v>1680</v>
      </c>
    </row>
    <row r="2468" spans="1:24" x14ac:dyDescent="0.2">
      <c r="A2468" t="s">
        <v>117</v>
      </c>
      <c r="B2468" t="s">
        <v>118</v>
      </c>
      <c r="C2468" t="s">
        <v>2</v>
      </c>
      <c r="D2468" t="s">
        <v>1046</v>
      </c>
      <c r="E2468" t="s">
        <v>1047</v>
      </c>
      <c r="F2468" t="s">
        <v>1653</v>
      </c>
      <c r="G2468" t="s">
        <v>1654</v>
      </c>
      <c r="H2468" t="s">
        <v>1661</v>
      </c>
      <c r="I2468" t="s">
        <v>1679</v>
      </c>
      <c r="J2468" t="s">
        <v>121</v>
      </c>
      <c r="K2468" t="s">
        <v>128</v>
      </c>
      <c r="L2468" t="s">
        <v>44</v>
      </c>
      <c r="M2468" s="5">
        <v>139485.76000000001</v>
      </c>
      <c r="N2468" s="5">
        <v>0</v>
      </c>
      <c r="O2468" s="5">
        <f t="shared" si="152"/>
        <v>139485.76000000001</v>
      </c>
      <c r="P2468" s="5">
        <v>-139485.76000000001</v>
      </c>
      <c r="Q2468" s="5">
        <f t="shared" si="153"/>
        <v>0</v>
      </c>
      <c r="R2468" s="5">
        <v>0</v>
      </c>
      <c r="S2468" s="5">
        <v>0</v>
      </c>
      <c r="T2468" s="5">
        <v>0</v>
      </c>
      <c r="U2468" s="5">
        <f t="shared" si="154"/>
        <v>139485.76000000001</v>
      </c>
      <c r="V2468" s="5">
        <f t="shared" si="155"/>
        <v>139485.76000000001</v>
      </c>
      <c r="W2468" s="5">
        <v>0</v>
      </c>
      <c r="X2468" t="s">
        <v>1671</v>
      </c>
    </row>
    <row r="2469" spans="1:24" x14ac:dyDescent="0.2">
      <c r="A2469" t="s">
        <v>117</v>
      </c>
      <c r="B2469" t="s">
        <v>118</v>
      </c>
      <c r="C2469" t="s">
        <v>2</v>
      </c>
      <c r="D2469" t="s">
        <v>1046</v>
      </c>
      <c r="E2469" t="s">
        <v>1047</v>
      </c>
      <c r="F2469" t="s">
        <v>1653</v>
      </c>
      <c r="G2469" t="s">
        <v>1654</v>
      </c>
      <c r="H2469" t="s">
        <v>1661</v>
      </c>
      <c r="I2469" t="s">
        <v>1662</v>
      </c>
      <c r="J2469" t="s">
        <v>231</v>
      </c>
      <c r="K2469" t="s">
        <v>234</v>
      </c>
      <c r="L2469" t="s">
        <v>44</v>
      </c>
      <c r="M2469" s="5">
        <v>40000</v>
      </c>
      <c r="N2469" s="5">
        <v>0</v>
      </c>
      <c r="O2469" s="5">
        <f t="shared" si="152"/>
        <v>40000</v>
      </c>
      <c r="P2469" s="5">
        <v>0</v>
      </c>
      <c r="Q2469" s="5">
        <f t="shared" si="153"/>
        <v>40000</v>
      </c>
      <c r="R2469" s="5">
        <v>0</v>
      </c>
      <c r="S2469" s="5">
        <v>0</v>
      </c>
      <c r="T2469" s="5">
        <v>0</v>
      </c>
      <c r="U2469" s="5">
        <f t="shared" si="154"/>
        <v>40000</v>
      </c>
      <c r="V2469" s="5">
        <f t="shared" si="155"/>
        <v>40000</v>
      </c>
      <c r="W2469" s="5">
        <v>40000</v>
      </c>
      <c r="X2469" t="s">
        <v>1681</v>
      </c>
    </row>
    <row r="2470" spans="1:24" x14ac:dyDescent="0.2">
      <c r="A2470" t="s">
        <v>0</v>
      </c>
      <c r="B2470" t="s">
        <v>1</v>
      </c>
      <c r="C2470" t="s">
        <v>695</v>
      </c>
      <c r="D2470" t="s">
        <v>1454</v>
      </c>
      <c r="E2470" t="s">
        <v>1455</v>
      </c>
      <c r="F2470" t="s">
        <v>1682</v>
      </c>
      <c r="G2470" t="s">
        <v>1683</v>
      </c>
      <c r="H2470" t="s">
        <v>7</v>
      </c>
      <c r="I2470" t="s">
        <v>8</v>
      </c>
      <c r="J2470" t="s">
        <v>9</v>
      </c>
      <c r="K2470" t="s">
        <v>10</v>
      </c>
      <c r="L2470" t="s">
        <v>11</v>
      </c>
      <c r="M2470" s="5">
        <v>1556724</v>
      </c>
      <c r="N2470" s="5">
        <v>-399795</v>
      </c>
      <c r="O2470" s="5">
        <f t="shared" si="152"/>
        <v>1156929</v>
      </c>
      <c r="P2470" s="5">
        <v>142747.68</v>
      </c>
      <c r="Q2470" s="5">
        <f t="shared" si="153"/>
        <v>1299676.68</v>
      </c>
      <c r="R2470" s="5">
        <v>0</v>
      </c>
      <c r="S2470" s="5">
        <v>857263.07</v>
      </c>
      <c r="T2470" s="5">
        <v>857263.07</v>
      </c>
      <c r="U2470" s="5">
        <f t="shared" si="154"/>
        <v>299665.93000000005</v>
      </c>
      <c r="V2470" s="5">
        <f t="shared" si="155"/>
        <v>299665.93000000005</v>
      </c>
      <c r="W2470" s="5">
        <v>442413.61</v>
      </c>
      <c r="X2470" t="s">
        <v>1458</v>
      </c>
    </row>
    <row r="2471" spans="1:24" x14ac:dyDescent="0.2">
      <c r="A2471" t="s">
        <v>0</v>
      </c>
      <c r="B2471" t="s">
        <v>1</v>
      </c>
      <c r="C2471" t="s">
        <v>695</v>
      </c>
      <c r="D2471" t="s">
        <v>1454</v>
      </c>
      <c r="E2471" t="s">
        <v>1455</v>
      </c>
      <c r="F2471" t="s">
        <v>1682</v>
      </c>
      <c r="G2471" t="s">
        <v>1683</v>
      </c>
      <c r="H2471" t="s">
        <v>7</v>
      </c>
      <c r="I2471" t="s">
        <v>8</v>
      </c>
      <c r="J2471" t="s">
        <v>9</v>
      </c>
      <c r="K2471" t="s">
        <v>13</v>
      </c>
      <c r="L2471" t="s">
        <v>11</v>
      </c>
      <c r="M2471" s="5">
        <v>114411</v>
      </c>
      <c r="N2471" s="5">
        <v>5670.96</v>
      </c>
      <c r="O2471" s="5">
        <f t="shared" si="152"/>
        <v>120081.96</v>
      </c>
      <c r="P2471" s="5">
        <v>0</v>
      </c>
      <c r="Q2471" s="5">
        <f t="shared" si="153"/>
        <v>120081.96</v>
      </c>
      <c r="R2471" s="5">
        <v>0</v>
      </c>
      <c r="S2471" s="5">
        <v>73908.22</v>
      </c>
      <c r="T2471" s="5">
        <v>73908.22</v>
      </c>
      <c r="U2471" s="5">
        <f t="shared" si="154"/>
        <v>46173.740000000005</v>
      </c>
      <c r="V2471" s="5">
        <f t="shared" si="155"/>
        <v>46173.740000000005</v>
      </c>
      <c r="W2471" s="5">
        <v>46173.74</v>
      </c>
      <c r="X2471" t="s">
        <v>1459</v>
      </c>
    </row>
    <row r="2472" spans="1:24" x14ac:dyDescent="0.2">
      <c r="A2472" t="s">
        <v>0</v>
      </c>
      <c r="B2472" t="s">
        <v>1</v>
      </c>
      <c r="C2472" t="s">
        <v>695</v>
      </c>
      <c r="D2472" t="s">
        <v>1454</v>
      </c>
      <c r="E2472" t="s">
        <v>1455</v>
      </c>
      <c r="F2472" t="s">
        <v>1682</v>
      </c>
      <c r="G2472" t="s">
        <v>1683</v>
      </c>
      <c r="H2472" t="s">
        <v>7</v>
      </c>
      <c r="I2472" t="s">
        <v>8</v>
      </c>
      <c r="J2472" t="s">
        <v>9</v>
      </c>
      <c r="K2472" t="s">
        <v>15</v>
      </c>
      <c r="L2472" t="s">
        <v>11</v>
      </c>
      <c r="M2472" s="5">
        <v>239114.25</v>
      </c>
      <c r="N2472" s="5">
        <v>-113007.09</v>
      </c>
      <c r="O2472" s="5">
        <f t="shared" si="152"/>
        <v>126107.16</v>
      </c>
      <c r="P2472" s="5">
        <v>0</v>
      </c>
      <c r="Q2472" s="5">
        <f t="shared" si="153"/>
        <v>126107.16</v>
      </c>
      <c r="R2472" s="5">
        <v>18221.27</v>
      </c>
      <c r="S2472" s="5">
        <v>11472.3</v>
      </c>
      <c r="T2472" s="5">
        <v>11472.3</v>
      </c>
      <c r="U2472" s="5">
        <f t="shared" si="154"/>
        <v>114634.86</v>
      </c>
      <c r="V2472" s="5">
        <f t="shared" si="155"/>
        <v>114634.86</v>
      </c>
      <c r="W2472" s="5">
        <v>96413.59</v>
      </c>
      <c r="X2472" t="s">
        <v>1460</v>
      </c>
    </row>
    <row r="2473" spans="1:24" x14ac:dyDescent="0.2">
      <c r="A2473" t="s">
        <v>0</v>
      </c>
      <c r="B2473" t="s">
        <v>1</v>
      </c>
      <c r="C2473" t="s">
        <v>695</v>
      </c>
      <c r="D2473" t="s">
        <v>1454</v>
      </c>
      <c r="E2473" t="s">
        <v>1455</v>
      </c>
      <c r="F2473" t="s">
        <v>1682</v>
      </c>
      <c r="G2473" t="s">
        <v>1683</v>
      </c>
      <c r="H2473" t="s">
        <v>7</v>
      </c>
      <c r="I2473" t="s">
        <v>8</v>
      </c>
      <c r="J2473" t="s">
        <v>9</v>
      </c>
      <c r="K2473" t="s">
        <v>17</v>
      </c>
      <c r="L2473" t="s">
        <v>11</v>
      </c>
      <c r="M2473" s="5">
        <v>71018.5</v>
      </c>
      <c r="N2473" s="5">
        <v>-31300</v>
      </c>
      <c r="O2473" s="5">
        <f t="shared" si="152"/>
        <v>39718.5</v>
      </c>
      <c r="P2473" s="5">
        <v>0</v>
      </c>
      <c r="Q2473" s="5">
        <f t="shared" si="153"/>
        <v>39718.5</v>
      </c>
      <c r="R2473" s="5">
        <v>3379.7</v>
      </c>
      <c r="S2473" s="5">
        <v>34667.99</v>
      </c>
      <c r="T2473" s="5">
        <v>34667.99</v>
      </c>
      <c r="U2473" s="5">
        <f t="shared" si="154"/>
        <v>5050.510000000002</v>
      </c>
      <c r="V2473" s="5">
        <f t="shared" si="155"/>
        <v>5050.510000000002</v>
      </c>
      <c r="W2473" s="5">
        <v>1670.81</v>
      </c>
      <c r="X2473" t="s">
        <v>1461</v>
      </c>
    </row>
    <row r="2474" spans="1:24" x14ac:dyDescent="0.2">
      <c r="A2474" t="s">
        <v>0</v>
      </c>
      <c r="B2474" t="s">
        <v>1</v>
      </c>
      <c r="C2474" t="s">
        <v>695</v>
      </c>
      <c r="D2474" t="s">
        <v>1454</v>
      </c>
      <c r="E2474" t="s">
        <v>1455</v>
      </c>
      <c r="F2474" t="s">
        <v>1682</v>
      </c>
      <c r="G2474" t="s">
        <v>1683</v>
      </c>
      <c r="H2474" t="s">
        <v>7</v>
      </c>
      <c r="I2474" t="s">
        <v>8</v>
      </c>
      <c r="J2474" t="s">
        <v>9</v>
      </c>
      <c r="K2474" t="s">
        <v>19</v>
      </c>
      <c r="L2474" t="s">
        <v>11</v>
      </c>
      <c r="M2474" s="5">
        <v>1584</v>
      </c>
      <c r="N2474" s="5">
        <v>242</v>
      </c>
      <c r="O2474" s="5">
        <f t="shared" si="152"/>
        <v>1826</v>
      </c>
      <c r="P2474" s="5">
        <v>0</v>
      </c>
      <c r="Q2474" s="5">
        <f t="shared" si="153"/>
        <v>1826</v>
      </c>
      <c r="R2474" s="5">
        <v>0</v>
      </c>
      <c r="S2474" s="5">
        <v>548.5</v>
      </c>
      <c r="T2474" s="5">
        <v>548.5</v>
      </c>
      <c r="U2474" s="5">
        <f t="shared" si="154"/>
        <v>1277.5</v>
      </c>
      <c r="V2474" s="5">
        <f t="shared" si="155"/>
        <v>1277.5</v>
      </c>
      <c r="W2474" s="5">
        <v>1277.5</v>
      </c>
      <c r="X2474" t="s">
        <v>1462</v>
      </c>
    </row>
    <row r="2475" spans="1:24" x14ac:dyDescent="0.2">
      <c r="A2475" t="s">
        <v>0</v>
      </c>
      <c r="B2475" t="s">
        <v>1</v>
      </c>
      <c r="C2475" t="s">
        <v>695</v>
      </c>
      <c r="D2475" t="s">
        <v>1454</v>
      </c>
      <c r="E2475" t="s">
        <v>1455</v>
      </c>
      <c r="F2475" t="s">
        <v>1682</v>
      </c>
      <c r="G2475" t="s">
        <v>1683</v>
      </c>
      <c r="H2475" t="s">
        <v>7</v>
      </c>
      <c r="I2475" t="s">
        <v>8</v>
      </c>
      <c r="J2475" t="s">
        <v>9</v>
      </c>
      <c r="K2475" t="s">
        <v>21</v>
      </c>
      <c r="L2475" t="s">
        <v>11</v>
      </c>
      <c r="M2475" s="5">
        <v>12672</v>
      </c>
      <c r="N2475" s="5">
        <v>800</v>
      </c>
      <c r="O2475" s="5">
        <f t="shared" si="152"/>
        <v>13472</v>
      </c>
      <c r="P2475" s="5">
        <v>0</v>
      </c>
      <c r="Q2475" s="5">
        <f t="shared" si="153"/>
        <v>13472</v>
      </c>
      <c r="R2475" s="5">
        <v>0</v>
      </c>
      <c r="S2475" s="5">
        <v>5460</v>
      </c>
      <c r="T2475" s="5">
        <v>5460</v>
      </c>
      <c r="U2475" s="5">
        <f t="shared" si="154"/>
        <v>8012</v>
      </c>
      <c r="V2475" s="5">
        <f t="shared" si="155"/>
        <v>8012</v>
      </c>
      <c r="W2475" s="5">
        <v>8012</v>
      </c>
      <c r="X2475" t="s">
        <v>1463</v>
      </c>
    </row>
    <row r="2476" spans="1:24" x14ac:dyDescent="0.2">
      <c r="A2476" t="s">
        <v>0</v>
      </c>
      <c r="B2476" t="s">
        <v>1</v>
      </c>
      <c r="C2476" t="s">
        <v>695</v>
      </c>
      <c r="D2476" t="s">
        <v>1454</v>
      </c>
      <c r="E2476" t="s">
        <v>1455</v>
      </c>
      <c r="F2476" t="s">
        <v>1682</v>
      </c>
      <c r="G2476" t="s">
        <v>1683</v>
      </c>
      <c r="H2476" t="s">
        <v>7</v>
      </c>
      <c r="I2476" t="s">
        <v>8</v>
      </c>
      <c r="J2476" t="s">
        <v>9</v>
      </c>
      <c r="K2476" t="s">
        <v>23</v>
      </c>
      <c r="L2476" t="s">
        <v>11</v>
      </c>
      <c r="M2476" s="5">
        <v>572.05999999999995</v>
      </c>
      <c r="N2476" s="5">
        <v>264</v>
      </c>
      <c r="O2476" s="5">
        <f t="shared" si="152"/>
        <v>836.06</v>
      </c>
      <c r="P2476" s="5">
        <v>0</v>
      </c>
      <c r="Q2476" s="5">
        <f t="shared" si="153"/>
        <v>836.06</v>
      </c>
      <c r="R2476" s="5">
        <v>0</v>
      </c>
      <c r="S2476" s="5">
        <v>212</v>
      </c>
      <c r="T2476" s="5">
        <v>212</v>
      </c>
      <c r="U2476" s="5">
        <f t="shared" si="154"/>
        <v>624.05999999999995</v>
      </c>
      <c r="V2476" s="5">
        <f t="shared" si="155"/>
        <v>624.05999999999995</v>
      </c>
      <c r="W2476" s="5">
        <v>624.05999999999995</v>
      </c>
      <c r="X2476" t="s">
        <v>1464</v>
      </c>
    </row>
    <row r="2477" spans="1:24" x14ac:dyDescent="0.2">
      <c r="A2477" t="s">
        <v>0</v>
      </c>
      <c r="B2477" t="s">
        <v>1</v>
      </c>
      <c r="C2477" t="s">
        <v>695</v>
      </c>
      <c r="D2477" t="s">
        <v>1454</v>
      </c>
      <c r="E2477" t="s">
        <v>1455</v>
      </c>
      <c r="F2477" t="s">
        <v>1682</v>
      </c>
      <c r="G2477" t="s">
        <v>1683</v>
      </c>
      <c r="H2477" t="s">
        <v>7</v>
      </c>
      <c r="I2477" t="s">
        <v>8</v>
      </c>
      <c r="J2477" t="s">
        <v>9</v>
      </c>
      <c r="K2477" t="s">
        <v>25</v>
      </c>
      <c r="L2477" t="s">
        <v>11</v>
      </c>
      <c r="M2477" s="5">
        <v>3432.33</v>
      </c>
      <c r="N2477" s="5">
        <v>29.58</v>
      </c>
      <c r="O2477" s="5">
        <f t="shared" si="152"/>
        <v>3461.91</v>
      </c>
      <c r="P2477" s="5">
        <v>0</v>
      </c>
      <c r="Q2477" s="5">
        <f t="shared" si="153"/>
        <v>3461.91</v>
      </c>
      <c r="R2477" s="5">
        <v>0</v>
      </c>
      <c r="S2477" s="5">
        <v>2392.54</v>
      </c>
      <c r="T2477" s="5">
        <v>2392.54</v>
      </c>
      <c r="U2477" s="5">
        <f t="shared" si="154"/>
        <v>1069.3699999999999</v>
      </c>
      <c r="V2477" s="5">
        <f t="shared" si="155"/>
        <v>1069.3699999999999</v>
      </c>
      <c r="W2477" s="5">
        <v>1069.3699999999999</v>
      </c>
      <c r="X2477" t="s">
        <v>1465</v>
      </c>
    </row>
    <row r="2478" spans="1:24" x14ac:dyDescent="0.2">
      <c r="A2478" t="s">
        <v>0</v>
      </c>
      <c r="B2478" t="s">
        <v>1</v>
      </c>
      <c r="C2478" t="s">
        <v>695</v>
      </c>
      <c r="D2478" t="s">
        <v>1454</v>
      </c>
      <c r="E2478" t="s">
        <v>1455</v>
      </c>
      <c r="F2478" t="s">
        <v>1682</v>
      </c>
      <c r="G2478" t="s">
        <v>1683</v>
      </c>
      <c r="H2478" t="s">
        <v>7</v>
      </c>
      <c r="I2478" t="s">
        <v>8</v>
      </c>
      <c r="J2478" t="s">
        <v>9</v>
      </c>
      <c r="K2478" t="s">
        <v>27</v>
      </c>
      <c r="L2478" t="s">
        <v>11</v>
      </c>
      <c r="M2478" s="5">
        <v>12543.73</v>
      </c>
      <c r="N2478" s="5">
        <v>0</v>
      </c>
      <c r="O2478" s="5">
        <f t="shared" si="152"/>
        <v>12543.73</v>
      </c>
      <c r="P2478" s="5">
        <v>0</v>
      </c>
      <c r="Q2478" s="5">
        <f t="shared" si="153"/>
        <v>12543.73</v>
      </c>
      <c r="R2478" s="5">
        <v>0</v>
      </c>
      <c r="S2478" s="5">
        <v>8418.66</v>
      </c>
      <c r="T2478" s="5">
        <v>8418.66</v>
      </c>
      <c r="U2478" s="5">
        <f t="shared" si="154"/>
        <v>4125.07</v>
      </c>
      <c r="V2478" s="5">
        <f t="shared" si="155"/>
        <v>4125.07</v>
      </c>
      <c r="W2478" s="5">
        <v>4125.07</v>
      </c>
      <c r="X2478" t="s">
        <v>1466</v>
      </c>
    </row>
    <row r="2479" spans="1:24" x14ac:dyDescent="0.2">
      <c r="A2479" t="s">
        <v>0</v>
      </c>
      <c r="B2479" t="s">
        <v>1</v>
      </c>
      <c r="C2479" t="s">
        <v>695</v>
      </c>
      <c r="D2479" t="s">
        <v>1454</v>
      </c>
      <c r="E2479" t="s">
        <v>1455</v>
      </c>
      <c r="F2479" t="s">
        <v>1682</v>
      </c>
      <c r="G2479" t="s">
        <v>1683</v>
      </c>
      <c r="H2479" t="s">
        <v>7</v>
      </c>
      <c r="I2479" t="s">
        <v>8</v>
      </c>
      <c r="J2479" t="s">
        <v>9</v>
      </c>
      <c r="K2479" t="s">
        <v>29</v>
      </c>
      <c r="L2479" t="s">
        <v>11</v>
      </c>
      <c r="M2479" s="5">
        <v>1290.8499999999999</v>
      </c>
      <c r="N2479" s="5">
        <v>0</v>
      </c>
      <c r="O2479" s="5">
        <f t="shared" si="152"/>
        <v>1290.8499999999999</v>
      </c>
      <c r="P2479" s="5">
        <v>-645.42999999999995</v>
      </c>
      <c r="Q2479" s="5">
        <f t="shared" si="153"/>
        <v>645.41999999999996</v>
      </c>
      <c r="R2479" s="5">
        <v>0</v>
      </c>
      <c r="S2479" s="5">
        <v>0</v>
      </c>
      <c r="T2479" s="5">
        <v>0</v>
      </c>
      <c r="U2479" s="5">
        <f t="shared" si="154"/>
        <v>1290.8499999999999</v>
      </c>
      <c r="V2479" s="5">
        <f t="shared" si="155"/>
        <v>1290.8499999999999</v>
      </c>
      <c r="W2479" s="5">
        <v>645.41999999999996</v>
      </c>
      <c r="X2479" t="s">
        <v>1467</v>
      </c>
    </row>
    <row r="2480" spans="1:24" x14ac:dyDescent="0.2">
      <c r="A2480" t="s">
        <v>0</v>
      </c>
      <c r="B2480" t="s">
        <v>1</v>
      </c>
      <c r="C2480" t="s">
        <v>695</v>
      </c>
      <c r="D2480" t="s">
        <v>1454</v>
      </c>
      <c r="E2480" t="s">
        <v>1455</v>
      </c>
      <c r="F2480" t="s">
        <v>1682</v>
      </c>
      <c r="G2480" t="s">
        <v>1683</v>
      </c>
      <c r="H2480" t="s">
        <v>7</v>
      </c>
      <c r="I2480" t="s">
        <v>8</v>
      </c>
      <c r="J2480" t="s">
        <v>9</v>
      </c>
      <c r="K2480" t="s">
        <v>265</v>
      </c>
      <c r="L2480" t="s">
        <v>11</v>
      </c>
      <c r="M2480" s="5">
        <v>1198236</v>
      </c>
      <c r="N2480" s="5">
        <v>-961215</v>
      </c>
      <c r="O2480" s="5">
        <f t="shared" si="152"/>
        <v>237021</v>
      </c>
      <c r="P2480" s="5">
        <v>0</v>
      </c>
      <c r="Q2480" s="5">
        <f t="shared" si="153"/>
        <v>237021</v>
      </c>
      <c r="R2480" s="5">
        <v>127439.83</v>
      </c>
      <c r="S2480" s="5">
        <v>109581.17</v>
      </c>
      <c r="T2480" s="5">
        <v>109581.17</v>
      </c>
      <c r="U2480" s="5">
        <f t="shared" si="154"/>
        <v>127439.83</v>
      </c>
      <c r="V2480" s="5">
        <f t="shared" si="155"/>
        <v>127439.83</v>
      </c>
      <c r="W2480" s="5">
        <v>0</v>
      </c>
      <c r="X2480" t="s">
        <v>1468</v>
      </c>
    </row>
    <row r="2481" spans="1:24" x14ac:dyDescent="0.2">
      <c r="A2481" t="s">
        <v>0</v>
      </c>
      <c r="B2481" t="s">
        <v>1</v>
      </c>
      <c r="C2481" t="s">
        <v>695</v>
      </c>
      <c r="D2481" t="s">
        <v>1454</v>
      </c>
      <c r="E2481" t="s">
        <v>1455</v>
      </c>
      <c r="F2481" t="s">
        <v>1682</v>
      </c>
      <c r="G2481" t="s">
        <v>1683</v>
      </c>
      <c r="H2481" t="s">
        <v>7</v>
      </c>
      <c r="I2481" t="s">
        <v>8</v>
      </c>
      <c r="J2481" t="s">
        <v>9</v>
      </c>
      <c r="K2481" t="s">
        <v>31</v>
      </c>
      <c r="L2481" t="s">
        <v>11</v>
      </c>
      <c r="M2481" s="5">
        <v>3635.4</v>
      </c>
      <c r="N2481" s="5">
        <v>0</v>
      </c>
      <c r="O2481" s="5">
        <f t="shared" si="152"/>
        <v>3635.4</v>
      </c>
      <c r="P2481" s="5">
        <v>-1710.45</v>
      </c>
      <c r="Q2481" s="5">
        <f t="shared" si="153"/>
        <v>1924.95</v>
      </c>
      <c r="R2481" s="5">
        <v>0</v>
      </c>
      <c r="S2481" s="5">
        <v>214.5</v>
      </c>
      <c r="T2481" s="5">
        <v>214.5</v>
      </c>
      <c r="U2481" s="5">
        <f t="shared" si="154"/>
        <v>3420.9</v>
      </c>
      <c r="V2481" s="5">
        <f t="shared" si="155"/>
        <v>3420.9</v>
      </c>
      <c r="W2481" s="5">
        <v>1710.45</v>
      </c>
      <c r="X2481" t="s">
        <v>1469</v>
      </c>
    </row>
    <row r="2482" spans="1:24" x14ac:dyDescent="0.2">
      <c r="A2482" t="s">
        <v>0</v>
      </c>
      <c r="B2482" t="s">
        <v>1</v>
      </c>
      <c r="C2482" t="s">
        <v>695</v>
      </c>
      <c r="D2482" t="s">
        <v>1454</v>
      </c>
      <c r="E2482" t="s">
        <v>1455</v>
      </c>
      <c r="F2482" t="s">
        <v>1682</v>
      </c>
      <c r="G2482" t="s">
        <v>1683</v>
      </c>
      <c r="H2482" t="s">
        <v>7</v>
      </c>
      <c r="I2482" t="s">
        <v>8</v>
      </c>
      <c r="J2482" t="s">
        <v>9</v>
      </c>
      <c r="K2482" t="s">
        <v>33</v>
      </c>
      <c r="L2482" t="s">
        <v>11</v>
      </c>
      <c r="M2482" s="5">
        <v>7270.8</v>
      </c>
      <c r="N2482" s="5">
        <v>0</v>
      </c>
      <c r="O2482" s="5">
        <f t="shared" si="152"/>
        <v>7270.8</v>
      </c>
      <c r="P2482" s="5">
        <v>-3003.67</v>
      </c>
      <c r="Q2482" s="5">
        <f t="shared" si="153"/>
        <v>4267.13</v>
      </c>
      <c r="R2482" s="5">
        <v>0</v>
      </c>
      <c r="S2482" s="5">
        <v>2087.4699999999998</v>
      </c>
      <c r="T2482" s="5">
        <v>2087.4699999999998</v>
      </c>
      <c r="U2482" s="5">
        <f t="shared" si="154"/>
        <v>5183.33</v>
      </c>
      <c r="V2482" s="5">
        <f t="shared" si="155"/>
        <v>5183.33</v>
      </c>
      <c r="W2482" s="5">
        <v>2179.66</v>
      </c>
      <c r="X2482" t="s">
        <v>1470</v>
      </c>
    </row>
    <row r="2483" spans="1:24" x14ac:dyDescent="0.2">
      <c r="A2483" t="s">
        <v>0</v>
      </c>
      <c r="B2483" t="s">
        <v>1</v>
      </c>
      <c r="C2483" t="s">
        <v>695</v>
      </c>
      <c r="D2483" t="s">
        <v>1454</v>
      </c>
      <c r="E2483" t="s">
        <v>1455</v>
      </c>
      <c r="F2483" t="s">
        <v>1682</v>
      </c>
      <c r="G2483" t="s">
        <v>1683</v>
      </c>
      <c r="H2483" t="s">
        <v>7</v>
      </c>
      <c r="I2483" t="s">
        <v>8</v>
      </c>
      <c r="J2483" t="s">
        <v>9</v>
      </c>
      <c r="K2483" t="s">
        <v>35</v>
      </c>
      <c r="L2483" t="s">
        <v>11</v>
      </c>
      <c r="M2483" s="5">
        <v>362403.38</v>
      </c>
      <c r="N2483" s="5">
        <v>-171247.84</v>
      </c>
      <c r="O2483" s="5">
        <f t="shared" si="152"/>
        <v>191155.54</v>
      </c>
      <c r="P2483" s="5">
        <v>8252.32</v>
      </c>
      <c r="Q2483" s="5">
        <f t="shared" si="153"/>
        <v>199407.86000000002</v>
      </c>
      <c r="R2483" s="5">
        <v>15569.42</v>
      </c>
      <c r="S2483" s="5">
        <v>132557.78</v>
      </c>
      <c r="T2483" s="5">
        <v>132557.78</v>
      </c>
      <c r="U2483" s="5">
        <f t="shared" si="154"/>
        <v>58597.760000000009</v>
      </c>
      <c r="V2483" s="5">
        <f t="shared" si="155"/>
        <v>58597.760000000009</v>
      </c>
      <c r="W2483" s="5">
        <v>51280.66</v>
      </c>
      <c r="X2483" t="s">
        <v>1471</v>
      </c>
    </row>
    <row r="2484" spans="1:24" x14ac:dyDescent="0.2">
      <c r="A2484" t="s">
        <v>0</v>
      </c>
      <c r="B2484" t="s">
        <v>1</v>
      </c>
      <c r="C2484" t="s">
        <v>695</v>
      </c>
      <c r="D2484" t="s">
        <v>1454</v>
      </c>
      <c r="E2484" t="s">
        <v>1455</v>
      </c>
      <c r="F2484" t="s">
        <v>1682</v>
      </c>
      <c r="G2484" t="s">
        <v>1683</v>
      </c>
      <c r="H2484" t="s">
        <v>7</v>
      </c>
      <c r="I2484" t="s">
        <v>8</v>
      </c>
      <c r="J2484" t="s">
        <v>9</v>
      </c>
      <c r="K2484" t="s">
        <v>37</v>
      </c>
      <c r="L2484" t="s">
        <v>11</v>
      </c>
      <c r="M2484" s="5">
        <v>239114.25</v>
      </c>
      <c r="N2484" s="5">
        <v>-113007.09</v>
      </c>
      <c r="O2484" s="5">
        <f t="shared" si="152"/>
        <v>126107.16</v>
      </c>
      <c r="P2484" s="5">
        <v>0</v>
      </c>
      <c r="Q2484" s="5">
        <f t="shared" si="153"/>
        <v>126107.16</v>
      </c>
      <c r="R2484" s="5">
        <v>17617.009999999998</v>
      </c>
      <c r="S2484" s="5">
        <v>80511.679999999993</v>
      </c>
      <c r="T2484" s="5">
        <v>80511.679999999993</v>
      </c>
      <c r="U2484" s="5">
        <f t="shared" si="154"/>
        <v>45595.48000000001</v>
      </c>
      <c r="V2484" s="5">
        <f t="shared" si="155"/>
        <v>45595.48000000001</v>
      </c>
      <c r="W2484" s="5">
        <v>27978.47</v>
      </c>
      <c r="X2484" t="s">
        <v>1472</v>
      </c>
    </row>
    <row r="2485" spans="1:24" x14ac:dyDescent="0.2">
      <c r="A2485" t="s">
        <v>0</v>
      </c>
      <c r="B2485" t="s">
        <v>1</v>
      </c>
      <c r="C2485" t="s">
        <v>695</v>
      </c>
      <c r="D2485" t="s">
        <v>1454</v>
      </c>
      <c r="E2485" t="s">
        <v>1455</v>
      </c>
      <c r="F2485" t="s">
        <v>1682</v>
      </c>
      <c r="G2485" t="s">
        <v>1683</v>
      </c>
      <c r="H2485" t="s">
        <v>7</v>
      </c>
      <c r="I2485" t="s">
        <v>8</v>
      </c>
      <c r="J2485" t="s">
        <v>9</v>
      </c>
      <c r="K2485" t="s">
        <v>39</v>
      </c>
      <c r="L2485" t="s">
        <v>11</v>
      </c>
      <c r="M2485" s="5">
        <v>23630.06</v>
      </c>
      <c r="N2485" s="5">
        <v>0</v>
      </c>
      <c r="O2485" s="5">
        <f t="shared" si="152"/>
        <v>23630.06</v>
      </c>
      <c r="P2485" s="5">
        <v>0</v>
      </c>
      <c r="Q2485" s="5">
        <f t="shared" si="153"/>
        <v>23630.06</v>
      </c>
      <c r="R2485" s="5">
        <v>0</v>
      </c>
      <c r="S2485" s="5">
        <v>7795.72</v>
      </c>
      <c r="T2485" s="5">
        <v>7795.72</v>
      </c>
      <c r="U2485" s="5">
        <f t="shared" si="154"/>
        <v>15834.34</v>
      </c>
      <c r="V2485" s="5">
        <f t="shared" si="155"/>
        <v>15834.34</v>
      </c>
      <c r="W2485" s="5">
        <v>15834.34</v>
      </c>
      <c r="X2485" t="s">
        <v>1473</v>
      </c>
    </row>
    <row r="2486" spans="1:24" x14ac:dyDescent="0.2">
      <c r="A2486" t="s">
        <v>0</v>
      </c>
      <c r="B2486" t="s">
        <v>1</v>
      </c>
      <c r="C2486" t="s">
        <v>695</v>
      </c>
      <c r="D2486" t="s">
        <v>1454</v>
      </c>
      <c r="E2486" t="s">
        <v>1455</v>
      </c>
      <c r="F2486" t="s">
        <v>1682</v>
      </c>
      <c r="G2486" t="s">
        <v>1683</v>
      </c>
      <c r="H2486" t="s">
        <v>7</v>
      </c>
      <c r="I2486" t="s">
        <v>41</v>
      </c>
      <c r="J2486" t="s">
        <v>42</v>
      </c>
      <c r="K2486" t="s">
        <v>43</v>
      </c>
      <c r="L2486" t="s">
        <v>44</v>
      </c>
      <c r="M2486" s="5">
        <v>7016</v>
      </c>
      <c r="N2486" s="5">
        <v>0</v>
      </c>
      <c r="O2486" s="5">
        <f t="shared" si="152"/>
        <v>7016</v>
      </c>
      <c r="P2486" s="5">
        <v>0</v>
      </c>
      <c r="Q2486" s="5">
        <f t="shared" si="153"/>
        <v>7016</v>
      </c>
      <c r="R2486" s="5">
        <v>0</v>
      </c>
      <c r="S2486" s="5">
        <v>7016</v>
      </c>
      <c r="T2486" s="5">
        <v>5045.91</v>
      </c>
      <c r="U2486" s="5">
        <f t="shared" si="154"/>
        <v>0</v>
      </c>
      <c r="V2486" s="5">
        <f t="shared" si="155"/>
        <v>1970.0900000000001</v>
      </c>
      <c r="W2486" s="5">
        <v>0</v>
      </c>
      <c r="X2486" t="s">
        <v>1684</v>
      </c>
    </row>
    <row r="2487" spans="1:24" x14ac:dyDescent="0.2">
      <c r="A2487" t="s">
        <v>0</v>
      </c>
      <c r="B2487" t="s">
        <v>1</v>
      </c>
      <c r="C2487" t="s">
        <v>695</v>
      </c>
      <c r="D2487" t="s">
        <v>1454</v>
      </c>
      <c r="E2487" t="s">
        <v>1455</v>
      </c>
      <c r="F2487" t="s">
        <v>1682</v>
      </c>
      <c r="G2487" t="s">
        <v>1683</v>
      </c>
      <c r="H2487" t="s">
        <v>7</v>
      </c>
      <c r="I2487" t="s">
        <v>41</v>
      </c>
      <c r="J2487" t="s">
        <v>42</v>
      </c>
      <c r="K2487" t="s">
        <v>46</v>
      </c>
      <c r="L2487" t="s">
        <v>44</v>
      </c>
      <c r="M2487" s="5">
        <v>11000</v>
      </c>
      <c r="N2487" s="5">
        <v>0</v>
      </c>
      <c r="O2487" s="5">
        <f t="shared" si="152"/>
        <v>11000</v>
      </c>
      <c r="P2487" s="5">
        <v>0</v>
      </c>
      <c r="Q2487" s="5">
        <f t="shared" si="153"/>
        <v>11000</v>
      </c>
      <c r="R2487" s="5">
        <v>0</v>
      </c>
      <c r="S2487" s="5">
        <v>11000</v>
      </c>
      <c r="T2487" s="5">
        <v>8017.4</v>
      </c>
      <c r="U2487" s="5">
        <f t="shared" si="154"/>
        <v>0</v>
      </c>
      <c r="V2487" s="5">
        <f t="shared" si="155"/>
        <v>2982.6000000000004</v>
      </c>
      <c r="W2487" s="5">
        <v>0</v>
      </c>
      <c r="X2487" t="s">
        <v>1685</v>
      </c>
    </row>
    <row r="2488" spans="1:24" x14ac:dyDescent="0.2">
      <c r="A2488" t="s">
        <v>0</v>
      </c>
      <c r="B2488" t="s">
        <v>1</v>
      </c>
      <c r="C2488" t="s">
        <v>695</v>
      </c>
      <c r="D2488" t="s">
        <v>1454</v>
      </c>
      <c r="E2488" t="s">
        <v>1455</v>
      </c>
      <c r="F2488" t="s">
        <v>1682</v>
      </c>
      <c r="G2488" t="s">
        <v>1683</v>
      </c>
      <c r="H2488" t="s">
        <v>7</v>
      </c>
      <c r="I2488" t="s">
        <v>41</v>
      </c>
      <c r="J2488" t="s">
        <v>42</v>
      </c>
      <c r="K2488" t="s">
        <v>48</v>
      </c>
      <c r="L2488" t="s">
        <v>44</v>
      </c>
      <c r="M2488" s="5">
        <v>4000</v>
      </c>
      <c r="N2488" s="5">
        <v>0</v>
      </c>
      <c r="O2488" s="5">
        <f t="shared" si="152"/>
        <v>4000</v>
      </c>
      <c r="P2488" s="5">
        <v>0</v>
      </c>
      <c r="Q2488" s="5">
        <f t="shared" si="153"/>
        <v>4000</v>
      </c>
      <c r="R2488" s="5">
        <v>0</v>
      </c>
      <c r="S2488" s="5">
        <v>4000</v>
      </c>
      <c r="T2488" s="5">
        <v>2567.4</v>
      </c>
      <c r="U2488" s="5">
        <f t="shared" si="154"/>
        <v>0</v>
      </c>
      <c r="V2488" s="5">
        <f t="shared" si="155"/>
        <v>1432.6</v>
      </c>
      <c r="W2488" s="5">
        <v>0</v>
      </c>
      <c r="X2488" t="s">
        <v>1686</v>
      </c>
    </row>
    <row r="2489" spans="1:24" x14ac:dyDescent="0.2">
      <c r="A2489" t="s">
        <v>0</v>
      </c>
      <c r="B2489" t="s">
        <v>1</v>
      </c>
      <c r="C2489" t="s">
        <v>695</v>
      </c>
      <c r="D2489" t="s">
        <v>1454</v>
      </c>
      <c r="E2489" t="s">
        <v>1455</v>
      </c>
      <c r="F2489" t="s">
        <v>1682</v>
      </c>
      <c r="G2489" t="s">
        <v>1683</v>
      </c>
      <c r="H2489" t="s">
        <v>7</v>
      </c>
      <c r="I2489" t="s">
        <v>41</v>
      </c>
      <c r="J2489" t="s">
        <v>42</v>
      </c>
      <c r="K2489" t="s">
        <v>56</v>
      </c>
      <c r="L2489" t="s">
        <v>44</v>
      </c>
      <c r="M2489" s="5">
        <v>97000</v>
      </c>
      <c r="N2489" s="5">
        <v>-32708.39</v>
      </c>
      <c r="O2489" s="5">
        <f t="shared" si="152"/>
        <v>64291.61</v>
      </c>
      <c r="P2489" s="5">
        <v>0</v>
      </c>
      <c r="Q2489" s="5">
        <f t="shared" si="153"/>
        <v>64291.61</v>
      </c>
      <c r="R2489" s="5">
        <v>0</v>
      </c>
      <c r="S2489" s="5">
        <v>64291.61</v>
      </c>
      <c r="T2489" s="5">
        <v>42103.08</v>
      </c>
      <c r="U2489" s="5">
        <f t="shared" si="154"/>
        <v>0</v>
      </c>
      <c r="V2489" s="5">
        <f t="shared" si="155"/>
        <v>22188.53</v>
      </c>
      <c r="W2489" s="5">
        <v>0</v>
      </c>
      <c r="X2489" t="s">
        <v>1687</v>
      </c>
    </row>
    <row r="2490" spans="1:24" x14ac:dyDescent="0.2">
      <c r="A2490" t="s">
        <v>0</v>
      </c>
      <c r="B2490" t="s">
        <v>1</v>
      </c>
      <c r="C2490" t="s">
        <v>695</v>
      </c>
      <c r="D2490" t="s">
        <v>1454</v>
      </c>
      <c r="E2490" t="s">
        <v>1455</v>
      </c>
      <c r="F2490" t="s">
        <v>1682</v>
      </c>
      <c r="G2490" t="s">
        <v>1683</v>
      </c>
      <c r="H2490" t="s">
        <v>7</v>
      </c>
      <c r="I2490" t="s">
        <v>41</v>
      </c>
      <c r="J2490" t="s">
        <v>42</v>
      </c>
      <c r="K2490" t="s">
        <v>58</v>
      </c>
      <c r="L2490" t="s">
        <v>44</v>
      </c>
      <c r="M2490" s="5">
        <v>78000</v>
      </c>
      <c r="N2490" s="5">
        <v>32708.39</v>
      </c>
      <c r="O2490" s="5">
        <f t="shared" si="152"/>
        <v>110708.39</v>
      </c>
      <c r="P2490" s="5">
        <v>0</v>
      </c>
      <c r="Q2490" s="5">
        <f t="shared" si="153"/>
        <v>110708.39</v>
      </c>
      <c r="R2490" s="5">
        <v>3800.01</v>
      </c>
      <c r="S2490" s="5">
        <v>68879.839999999997</v>
      </c>
      <c r="T2490" s="5">
        <v>38502.449999999997</v>
      </c>
      <c r="U2490" s="5">
        <f t="shared" si="154"/>
        <v>41828.550000000003</v>
      </c>
      <c r="V2490" s="5">
        <f t="shared" si="155"/>
        <v>72205.94</v>
      </c>
      <c r="W2490" s="5">
        <v>38028.54</v>
      </c>
      <c r="X2490" t="s">
        <v>1688</v>
      </c>
    </row>
    <row r="2491" spans="1:24" x14ac:dyDescent="0.2">
      <c r="A2491" t="s">
        <v>0</v>
      </c>
      <c r="B2491" t="s">
        <v>1</v>
      </c>
      <c r="C2491" t="s">
        <v>695</v>
      </c>
      <c r="D2491" t="s">
        <v>1454</v>
      </c>
      <c r="E2491" t="s">
        <v>1455</v>
      </c>
      <c r="F2491" t="s">
        <v>1682</v>
      </c>
      <c r="G2491" t="s">
        <v>1683</v>
      </c>
      <c r="H2491" t="s">
        <v>7</v>
      </c>
      <c r="I2491" t="s">
        <v>41</v>
      </c>
      <c r="J2491" t="s">
        <v>42</v>
      </c>
      <c r="K2491" t="s">
        <v>74</v>
      </c>
      <c r="L2491" t="s">
        <v>44</v>
      </c>
      <c r="M2491" s="5">
        <v>4000</v>
      </c>
      <c r="N2491" s="5">
        <v>0</v>
      </c>
      <c r="O2491" s="5">
        <f t="shared" ref="O2491:O2554" si="156">+M2491+N2491</f>
        <v>4000</v>
      </c>
      <c r="P2491" s="5">
        <v>0</v>
      </c>
      <c r="Q2491" s="5">
        <f t="shared" ref="Q2491:Q2554" si="157">+O2491+P2491</f>
        <v>4000</v>
      </c>
      <c r="R2491" s="5">
        <v>0</v>
      </c>
      <c r="S2491" s="5">
        <v>4000</v>
      </c>
      <c r="T2491" s="5">
        <v>1693.56</v>
      </c>
      <c r="U2491" s="5">
        <f t="shared" ref="U2491:U2554" si="158">+O2491-S2491</f>
        <v>0</v>
      </c>
      <c r="V2491" s="5">
        <f t="shared" ref="V2491:V2554" si="159">+O2491-T2491</f>
        <v>2306.44</v>
      </c>
      <c r="W2491" s="5">
        <v>0</v>
      </c>
      <c r="X2491" t="s">
        <v>1689</v>
      </c>
    </row>
    <row r="2492" spans="1:24" x14ac:dyDescent="0.2">
      <c r="A2492" t="s">
        <v>0</v>
      </c>
      <c r="B2492" t="s">
        <v>1</v>
      </c>
      <c r="C2492" t="s">
        <v>695</v>
      </c>
      <c r="D2492" t="s">
        <v>1454</v>
      </c>
      <c r="E2492" t="s">
        <v>1455</v>
      </c>
      <c r="F2492" t="s">
        <v>1682</v>
      </c>
      <c r="G2492" t="s">
        <v>1683</v>
      </c>
      <c r="H2492" t="s">
        <v>110</v>
      </c>
      <c r="I2492" t="s">
        <v>1513</v>
      </c>
      <c r="J2492" t="s">
        <v>97</v>
      </c>
      <c r="K2492" t="s">
        <v>98</v>
      </c>
      <c r="L2492" t="s">
        <v>11</v>
      </c>
      <c r="M2492" s="5">
        <v>0</v>
      </c>
      <c r="N2492" s="5">
        <v>45867</v>
      </c>
      <c r="O2492" s="5">
        <f t="shared" si="156"/>
        <v>45867</v>
      </c>
      <c r="P2492" s="5">
        <v>0</v>
      </c>
      <c r="Q2492" s="5">
        <f t="shared" si="157"/>
        <v>45867</v>
      </c>
      <c r="R2492" s="5">
        <v>42529.75</v>
      </c>
      <c r="S2492" s="5">
        <v>3337.25</v>
      </c>
      <c r="T2492" s="5">
        <v>3337.25</v>
      </c>
      <c r="U2492" s="5">
        <f t="shared" si="158"/>
        <v>42529.75</v>
      </c>
      <c r="V2492" s="5">
        <f t="shared" si="159"/>
        <v>42529.75</v>
      </c>
      <c r="W2492" s="5">
        <v>0</v>
      </c>
      <c r="X2492" t="s">
        <v>1475</v>
      </c>
    </row>
    <row r="2493" spans="1:24" x14ac:dyDescent="0.2">
      <c r="A2493" t="s">
        <v>0</v>
      </c>
      <c r="B2493" t="s">
        <v>1</v>
      </c>
      <c r="C2493" t="s">
        <v>695</v>
      </c>
      <c r="D2493" t="s">
        <v>1454</v>
      </c>
      <c r="E2493" t="s">
        <v>1455</v>
      </c>
      <c r="F2493" t="s">
        <v>1682</v>
      </c>
      <c r="G2493" t="s">
        <v>1683</v>
      </c>
      <c r="H2493" t="s">
        <v>110</v>
      </c>
      <c r="I2493" t="s">
        <v>1513</v>
      </c>
      <c r="J2493" t="s">
        <v>97</v>
      </c>
      <c r="K2493" t="s">
        <v>100</v>
      </c>
      <c r="L2493" t="s">
        <v>11</v>
      </c>
      <c r="M2493" s="5">
        <v>0</v>
      </c>
      <c r="N2493" s="5">
        <v>14800</v>
      </c>
      <c r="O2493" s="5">
        <f t="shared" si="156"/>
        <v>14800</v>
      </c>
      <c r="P2493" s="5">
        <v>0</v>
      </c>
      <c r="Q2493" s="5">
        <f t="shared" si="157"/>
        <v>14800</v>
      </c>
      <c r="R2493" s="5">
        <v>1700.27</v>
      </c>
      <c r="S2493" s="5">
        <v>13099.73</v>
      </c>
      <c r="T2493" s="5">
        <v>13099.73</v>
      </c>
      <c r="U2493" s="5">
        <f t="shared" si="158"/>
        <v>1700.2700000000004</v>
      </c>
      <c r="V2493" s="5">
        <f t="shared" si="159"/>
        <v>1700.2700000000004</v>
      </c>
      <c r="W2493" s="5">
        <v>0</v>
      </c>
      <c r="X2493" t="s">
        <v>1476</v>
      </c>
    </row>
    <row r="2494" spans="1:24" x14ac:dyDescent="0.2">
      <c r="A2494" t="s">
        <v>0</v>
      </c>
      <c r="B2494" t="s">
        <v>1</v>
      </c>
      <c r="C2494" t="s">
        <v>695</v>
      </c>
      <c r="D2494" t="s">
        <v>1454</v>
      </c>
      <c r="E2494" t="s">
        <v>1455</v>
      </c>
      <c r="F2494" t="s">
        <v>1682</v>
      </c>
      <c r="G2494" t="s">
        <v>1683</v>
      </c>
      <c r="H2494" t="s">
        <v>110</v>
      </c>
      <c r="I2494" t="s">
        <v>1513</v>
      </c>
      <c r="J2494" t="s">
        <v>97</v>
      </c>
      <c r="K2494" t="s">
        <v>102</v>
      </c>
      <c r="L2494" t="s">
        <v>11</v>
      </c>
      <c r="M2494" s="5">
        <v>0</v>
      </c>
      <c r="N2494" s="5">
        <v>1920</v>
      </c>
      <c r="O2494" s="5">
        <f t="shared" si="156"/>
        <v>1920</v>
      </c>
      <c r="P2494" s="5">
        <v>1508.57</v>
      </c>
      <c r="Q2494" s="5">
        <f t="shared" si="157"/>
        <v>3428.5699999999997</v>
      </c>
      <c r="R2494" s="5">
        <v>0</v>
      </c>
      <c r="S2494" s="5">
        <v>1920</v>
      </c>
      <c r="T2494" s="5">
        <v>1920</v>
      </c>
      <c r="U2494" s="5">
        <f t="shared" si="158"/>
        <v>0</v>
      </c>
      <c r="V2494" s="5">
        <f t="shared" si="159"/>
        <v>0</v>
      </c>
      <c r="W2494" s="5">
        <v>1508.57</v>
      </c>
      <c r="X2494" t="s">
        <v>1477</v>
      </c>
    </row>
    <row r="2495" spans="1:24" x14ac:dyDescent="0.2">
      <c r="A2495" t="s">
        <v>0</v>
      </c>
      <c r="B2495" t="s">
        <v>1</v>
      </c>
      <c r="C2495" t="s">
        <v>695</v>
      </c>
      <c r="D2495" t="s">
        <v>1454</v>
      </c>
      <c r="E2495" t="s">
        <v>1455</v>
      </c>
      <c r="F2495" t="s">
        <v>1682</v>
      </c>
      <c r="G2495" t="s">
        <v>1683</v>
      </c>
      <c r="H2495" t="s">
        <v>110</v>
      </c>
      <c r="I2495" t="s">
        <v>1513</v>
      </c>
      <c r="J2495" t="s">
        <v>97</v>
      </c>
      <c r="K2495" t="s">
        <v>104</v>
      </c>
      <c r="L2495" t="s">
        <v>11</v>
      </c>
      <c r="M2495" s="5">
        <v>0</v>
      </c>
      <c r="N2495" s="5">
        <v>550404</v>
      </c>
      <c r="O2495" s="5">
        <f t="shared" si="156"/>
        <v>550404</v>
      </c>
      <c r="P2495" s="5">
        <v>0</v>
      </c>
      <c r="Q2495" s="5">
        <f t="shared" si="157"/>
        <v>550404</v>
      </c>
      <c r="R2495" s="5">
        <v>190771</v>
      </c>
      <c r="S2495" s="5">
        <v>359633</v>
      </c>
      <c r="T2495" s="5">
        <v>359633</v>
      </c>
      <c r="U2495" s="5">
        <f t="shared" si="158"/>
        <v>190771</v>
      </c>
      <c r="V2495" s="5">
        <f t="shared" si="159"/>
        <v>190771</v>
      </c>
      <c r="W2495" s="5">
        <v>0</v>
      </c>
      <c r="X2495" t="s">
        <v>1478</v>
      </c>
    </row>
    <row r="2496" spans="1:24" x14ac:dyDescent="0.2">
      <c r="A2496" t="s">
        <v>0</v>
      </c>
      <c r="B2496" t="s">
        <v>1</v>
      </c>
      <c r="C2496" t="s">
        <v>695</v>
      </c>
      <c r="D2496" t="s">
        <v>1454</v>
      </c>
      <c r="E2496" t="s">
        <v>1455</v>
      </c>
      <c r="F2496" t="s">
        <v>1682</v>
      </c>
      <c r="G2496" t="s">
        <v>1683</v>
      </c>
      <c r="H2496" t="s">
        <v>110</v>
      </c>
      <c r="I2496" t="s">
        <v>1513</v>
      </c>
      <c r="J2496" t="s">
        <v>97</v>
      </c>
      <c r="K2496" t="s">
        <v>106</v>
      </c>
      <c r="L2496" t="s">
        <v>11</v>
      </c>
      <c r="M2496" s="5">
        <v>0</v>
      </c>
      <c r="N2496" s="5">
        <v>69626.11</v>
      </c>
      <c r="O2496" s="5">
        <f t="shared" si="156"/>
        <v>69626.11</v>
      </c>
      <c r="P2496" s="5">
        <v>0</v>
      </c>
      <c r="Q2496" s="5">
        <f t="shared" si="157"/>
        <v>69626.11</v>
      </c>
      <c r="R2496" s="5">
        <v>23889.7</v>
      </c>
      <c r="S2496" s="5">
        <v>45736.41</v>
      </c>
      <c r="T2496" s="5">
        <v>45736.41</v>
      </c>
      <c r="U2496" s="5">
        <f t="shared" si="158"/>
        <v>23889.699999999997</v>
      </c>
      <c r="V2496" s="5">
        <f t="shared" si="159"/>
        <v>23889.699999999997</v>
      </c>
      <c r="W2496" s="5">
        <v>0</v>
      </c>
      <c r="X2496" t="s">
        <v>1479</v>
      </c>
    </row>
    <row r="2497" spans="1:24" x14ac:dyDescent="0.2">
      <c r="A2497" t="s">
        <v>0</v>
      </c>
      <c r="B2497" t="s">
        <v>1</v>
      </c>
      <c r="C2497" t="s">
        <v>695</v>
      </c>
      <c r="D2497" t="s">
        <v>1454</v>
      </c>
      <c r="E2497" t="s">
        <v>1455</v>
      </c>
      <c r="F2497" t="s">
        <v>1682</v>
      </c>
      <c r="G2497" t="s">
        <v>1683</v>
      </c>
      <c r="H2497" t="s">
        <v>110</v>
      </c>
      <c r="I2497" t="s">
        <v>1513</v>
      </c>
      <c r="J2497" t="s">
        <v>97</v>
      </c>
      <c r="K2497" t="s">
        <v>108</v>
      </c>
      <c r="L2497" t="s">
        <v>11</v>
      </c>
      <c r="M2497" s="5">
        <v>0</v>
      </c>
      <c r="N2497" s="5">
        <v>45867</v>
      </c>
      <c r="O2497" s="5">
        <f t="shared" si="156"/>
        <v>45867</v>
      </c>
      <c r="P2497" s="5">
        <v>0</v>
      </c>
      <c r="Q2497" s="5">
        <f t="shared" si="157"/>
        <v>45867</v>
      </c>
      <c r="R2497" s="5">
        <v>16283.53</v>
      </c>
      <c r="S2497" s="5">
        <v>29583.47</v>
      </c>
      <c r="T2497" s="5">
        <v>29583.47</v>
      </c>
      <c r="U2497" s="5">
        <f t="shared" si="158"/>
        <v>16283.529999999999</v>
      </c>
      <c r="V2497" s="5">
        <f t="shared" si="159"/>
        <v>16283.529999999999</v>
      </c>
      <c r="W2497" s="5">
        <v>0</v>
      </c>
      <c r="X2497" t="s">
        <v>1480</v>
      </c>
    </row>
    <row r="2498" spans="1:24" x14ac:dyDescent="0.2">
      <c r="A2498" t="s">
        <v>0</v>
      </c>
      <c r="B2498" t="s">
        <v>1</v>
      </c>
      <c r="C2498" t="s">
        <v>695</v>
      </c>
      <c r="D2498" t="s">
        <v>1454</v>
      </c>
      <c r="E2498" t="s">
        <v>1455</v>
      </c>
      <c r="F2498" t="s">
        <v>1682</v>
      </c>
      <c r="G2498" t="s">
        <v>1683</v>
      </c>
      <c r="H2498" t="s">
        <v>110</v>
      </c>
      <c r="I2498" t="s">
        <v>1690</v>
      </c>
      <c r="J2498" t="s">
        <v>121</v>
      </c>
      <c r="K2498" t="s">
        <v>149</v>
      </c>
      <c r="L2498" t="s">
        <v>44</v>
      </c>
      <c r="M2498" s="5">
        <v>25000</v>
      </c>
      <c r="N2498" s="5">
        <v>-23300</v>
      </c>
      <c r="O2498" s="5">
        <f t="shared" si="156"/>
        <v>1700</v>
      </c>
      <c r="P2498" s="5">
        <v>0</v>
      </c>
      <c r="Q2498" s="5">
        <f t="shared" si="157"/>
        <v>1700</v>
      </c>
      <c r="R2498" s="5">
        <v>372</v>
      </c>
      <c r="S2498" s="5">
        <v>1285.2</v>
      </c>
      <c r="T2498" s="5">
        <v>1285.2</v>
      </c>
      <c r="U2498" s="5">
        <f t="shared" si="158"/>
        <v>414.79999999999995</v>
      </c>
      <c r="V2498" s="5">
        <f t="shared" si="159"/>
        <v>414.79999999999995</v>
      </c>
      <c r="W2498" s="5">
        <v>42.8</v>
      </c>
      <c r="X2498" t="s">
        <v>1488</v>
      </c>
    </row>
    <row r="2499" spans="1:24" x14ac:dyDescent="0.2">
      <c r="A2499" t="s">
        <v>0</v>
      </c>
      <c r="B2499" t="s">
        <v>1</v>
      </c>
      <c r="C2499" t="s">
        <v>695</v>
      </c>
      <c r="D2499" t="s">
        <v>1454</v>
      </c>
      <c r="E2499" t="s">
        <v>1455</v>
      </c>
      <c r="F2499" t="s">
        <v>1682</v>
      </c>
      <c r="G2499" t="s">
        <v>1683</v>
      </c>
      <c r="H2499" t="s">
        <v>110</v>
      </c>
      <c r="I2499" t="s">
        <v>1690</v>
      </c>
      <c r="J2499" t="s">
        <v>121</v>
      </c>
      <c r="K2499" t="s">
        <v>1489</v>
      </c>
      <c r="L2499" t="s">
        <v>44</v>
      </c>
      <c r="M2499" s="5">
        <v>32000</v>
      </c>
      <c r="N2499" s="5">
        <v>13350</v>
      </c>
      <c r="O2499" s="5">
        <f t="shared" si="156"/>
        <v>45350</v>
      </c>
      <c r="P2499" s="5">
        <v>0</v>
      </c>
      <c r="Q2499" s="5">
        <f t="shared" si="157"/>
        <v>45350</v>
      </c>
      <c r="R2499" s="5">
        <v>5600</v>
      </c>
      <c r="S2499" s="5">
        <v>8690</v>
      </c>
      <c r="T2499" s="5">
        <v>5426.5</v>
      </c>
      <c r="U2499" s="5">
        <f t="shared" si="158"/>
        <v>36660</v>
      </c>
      <c r="V2499" s="5">
        <f t="shared" si="159"/>
        <v>39923.5</v>
      </c>
      <c r="W2499" s="5">
        <v>31060</v>
      </c>
      <c r="X2499" t="s">
        <v>1490</v>
      </c>
    </row>
    <row r="2500" spans="1:24" x14ac:dyDescent="0.2">
      <c r="A2500" t="s">
        <v>0</v>
      </c>
      <c r="B2500" t="s">
        <v>1</v>
      </c>
      <c r="C2500" t="s">
        <v>695</v>
      </c>
      <c r="D2500" t="s">
        <v>1454</v>
      </c>
      <c r="E2500" t="s">
        <v>1455</v>
      </c>
      <c r="F2500" t="s">
        <v>1682</v>
      </c>
      <c r="G2500" t="s">
        <v>1683</v>
      </c>
      <c r="H2500" t="s">
        <v>110</v>
      </c>
      <c r="I2500" t="s">
        <v>1690</v>
      </c>
      <c r="J2500" t="s">
        <v>121</v>
      </c>
      <c r="K2500" t="s">
        <v>151</v>
      </c>
      <c r="L2500" t="s">
        <v>44</v>
      </c>
      <c r="M2500" s="5">
        <v>10000</v>
      </c>
      <c r="N2500" s="5">
        <v>-6220</v>
      </c>
      <c r="O2500" s="5">
        <f t="shared" si="156"/>
        <v>3780</v>
      </c>
      <c r="P2500" s="5">
        <v>0</v>
      </c>
      <c r="Q2500" s="5">
        <f t="shared" si="157"/>
        <v>3780</v>
      </c>
      <c r="R2500" s="5">
        <v>3780</v>
      </c>
      <c r="S2500" s="5">
        <v>0</v>
      </c>
      <c r="T2500" s="5">
        <v>0</v>
      </c>
      <c r="U2500" s="5">
        <f t="shared" si="158"/>
        <v>3780</v>
      </c>
      <c r="V2500" s="5">
        <f t="shared" si="159"/>
        <v>3780</v>
      </c>
      <c r="W2500" s="5">
        <v>0</v>
      </c>
      <c r="X2500" t="s">
        <v>1691</v>
      </c>
    </row>
    <row r="2501" spans="1:24" x14ac:dyDescent="0.2">
      <c r="A2501" t="s">
        <v>0</v>
      </c>
      <c r="B2501" t="s">
        <v>1</v>
      </c>
      <c r="C2501" t="s">
        <v>695</v>
      </c>
      <c r="D2501" t="s">
        <v>1454</v>
      </c>
      <c r="E2501" t="s">
        <v>1455</v>
      </c>
      <c r="F2501" t="s">
        <v>1682</v>
      </c>
      <c r="G2501" t="s">
        <v>1683</v>
      </c>
      <c r="H2501" t="s">
        <v>110</v>
      </c>
      <c r="I2501" t="s">
        <v>1690</v>
      </c>
      <c r="J2501" t="s">
        <v>121</v>
      </c>
      <c r="K2501" t="s">
        <v>161</v>
      </c>
      <c r="L2501" t="s">
        <v>44</v>
      </c>
      <c r="M2501" s="5">
        <v>80876.490000000005</v>
      </c>
      <c r="N2501" s="5">
        <v>0</v>
      </c>
      <c r="O2501" s="5">
        <f t="shared" si="156"/>
        <v>80876.490000000005</v>
      </c>
      <c r="P2501" s="5">
        <v>0</v>
      </c>
      <c r="Q2501" s="5">
        <f t="shared" si="157"/>
        <v>80876.490000000005</v>
      </c>
      <c r="R2501" s="5">
        <v>808.64</v>
      </c>
      <c r="S2501" s="5">
        <v>16484.03</v>
      </c>
      <c r="T2501" s="5">
        <v>16484.03</v>
      </c>
      <c r="U2501" s="5">
        <f t="shared" si="158"/>
        <v>64392.460000000006</v>
      </c>
      <c r="V2501" s="5">
        <f t="shared" si="159"/>
        <v>64392.460000000006</v>
      </c>
      <c r="W2501" s="5">
        <v>63583.82</v>
      </c>
      <c r="X2501" t="s">
        <v>1493</v>
      </c>
    </row>
    <row r="2502" spans="1:24" x14ac:dyDescent="0.2">
      <c r="A2502" t="s">
        <v>0</v>
      </c>
      <c r="B2502" t="s">
        <v>1</v>
      </c>
      <c r="C2502" t="s">
        <v>695</v>
      </c>
      <c r="D2502" t="s">
        <v>1454</v>
      </c>
      <c r="E2502" t="s">
        <v>1455</v>
      </c>
      <c r="F2502" t="s">
        <v>1682</v>
      </c>
      <c r="G2502" t="s">
        <v>1683</v>
      </c>
      <c r="H2502" t="s">
        <v>110</v>
      </c>
      <c r="I2502" t="s">
        <v>1690</v>
      </c>
      <c r="J2502" t="s">
        <v>121</v>
      </c>
      <c r="K2502" t="s">
        <v>163</v>
      </c>
      <c r="L2502" t="s">
        <v>44</v>
      </c>
      <c r="M2502" s="5">
        <v>5000</v>
      </c>
      <c r="N2502" s="5">
        <v>-2000</v>
      </c>
      <c r="O2502" s="5">
        <f t="shared" si="156"/>
        <v>3000</v>
      </c>
      <c r="P2502" s="5">
        <v>-3000</v>
      </c>
      <c r="Q2502" s="5">
        <f t="shared" si="157"/>
        <v>0</v>
      </c>
      <c r="R2502" s="5">
        <v>0</v>
      </c>
      <c r="S2502" s="5">
        <v>0</v>
      </c>
      <c r="T2502" s="5">
        <v>0</v>
      </c>
      <c r="U2502" s="5">
        <f t="shared" si="158"/>
        <v>3000</v>
      </c>
      <c r="V2502" s="5">
        <f t="shared" si="159"/>
        <v>3000</v>
      </c>
      <c r="W2502" s="5">
        <v>0</v>
      </c>
      <c r="X2502" t="s">
        <v>1692</v>
      </c>
    </row>
    <row r="2503" spans="1:24" x14ac:dyDescent="0.2">
      <c r="A2503" t="s">
        <v>0</v>
      </c>
      <c r="B2503" t="s">
        <v>1</v>
      </c>
      <c r="C2503" t="s">
        <v>695</v>
      </c>
      <c r="D2503" t="s">
        <v>1454</v>
      </c>
      <c r="E2503" t="s">
        <v>1455</v>
      </c>
      <c r="F2503" t="s">
        <v>1682</v>
      </c>
      <c r="G2503" t="s">
        <v>1683</v>
      </c>
      <c r="H2503" t="s">
        <v>110</v>
      </c>
      <c r="I2503" t="s">
        <v>1690</v>
      </c>
      <c r="J2503" t="s">
        <v>121</v>
      </c>
      <c r="K2503" t="s">
        <v>122</v>
      </c>
      <c r="L2503" t="s">
        <v>44</v>
      </c>
      <c r="M2503" s="5">
        <v>50000</v>
      </c>
      <c r="N2503" s="5">
        <v>-20000</v>
      </c>
      <c r="O2503" s="5">
        <f t="shared" si="156"/>
        <v>30000</v>
      </c>
      <c r="P2503" s="5">
        <v>0</v>
      </c>
      <c r="Q2503" s="5">
        <f t="shared" si="157"/>
        <v>30000</v>
      </c>
      <c r="R2503" s="5">
        <v>0</v>
      </c>
      <c r="S2503" s="5">
        <v>18725.5</v>
      </c>
      <c r="T2503" s="5">
        <v>13423.87</v>
      </c>
      <c r="U2503" s="5">
        <f t="shared" si="158"/>
        <v>11274.5</v>
      </c>
      <c r="V2503" s="5">
        <f t="shared" si="159"/>
        <v>16576.129999999997</v>
      </c>
      <c r="W2503" s="5">
        <v>11274.5</v>
      </c>
      <c r="X2503" t="s">
        <v>1500</v>
      </c>
    </row>
    <row r="2504" spans="1:24" x14ac:dyDescent="0.2">
      <c r="A2504" t="s">
        <v>0</v>
      </c>
      <c r="B2504" t="s">
        <v>1</v>
      </c>
      <c r="C2504" t="s">
        <v>695</v>
      </c>
      <c r="D2504" t="s">
        <v>1454</v>
      </c>
      <c r="E2504" t="s">
        <v>1455</v>
      </c>
      <c r="F2504" t="s">
        <v>1682</v>
      </c>
      <c r="G2504" t="s">
        <v>1683</v>
      </c>
      <c r="H2504" t="s">
        <v>110</v>
      </c>
      <c r="I2504" t="s">
        <v>1690</v>
      </c>
      <c r="J2504" t="s">
        <v>121</v>
      </c>
      <c r="K2504" t="s">
        <v>539</v>
      </c>
      <c r="L2504" t="s">
        <v>44</v>
      </c>
      <c r="M2504" s="5">
        <v>25000</v>
      </c>
      <c r="N2504" s="5">
        <v>-7710</v>
      </c>
      <c r="O2504" s="5">
        <f t="shared" si="156"/>
        <v>17290</v>
      </c>
      <c r="P2504" s="5">
        <v>-7000</v>
      </c>
      <c r="Q2504" s="5">
        <f t="shared" si="157"/>
        <v>10290</v>
      </c>
      <c r="R2504" s="5">
        <v>0</v>
      </c>
      <c r="S2504" s="5">
        <v>7950.88</v>
      </c>
      <c r="T2504" s="5">
        <v>3824.8</v>
      </c>
      <c r="U2504" s="5">
        <f t="shared" si="158"/>
        <v>9339.119999999999</v>
      </c>
      <c r="V2504" s="5">
        <f t="shared" si="159"/>
        <v>13465.2</v>
      </c>
      <c r="W2504" s="5">
        <v>2339.12</v>
      </c>
      <c r="X2504" t="s">
        <v>1693</v>
      </c>
    </row>
    <row r="2505" spans="1:24" x14ac:dyDescent="0.2">
      <c r="A2505" t="s">
        <v>0</v>
      </c>
      <c r="B2505" t="s">
        <v>1</v>
      </c>
      <c r="C2505" t="s">
        <v>695</v>
      </c>
      <c r="D2505" t="s">
        <v>1454</v>
      </c>
      <c r="E2505" t="s">
        <v>1455</v>
      </c>
      <c r="F2505" t="s">
        <v>1682</v>
      </c>
      <c r="G2505" t="s">
        <v>1683</v>
      </c>
      <c r="H2505" t="s">
        <v>110</v>
      </c>
      <c r="I2505" t="s">
        <v>1690</v>
      </c>
      <c r="J2505" t="s">
        <v>121</v>
      </c>
      <c r="K2505" t="s">
        <v>359</v>
      </c>
      <c r="L2505" t="s">
        <v>44</v>
      </c>
      <c r="M2505" s="5">
        <v>20000</v>
      </c>
      <c r="N2505" s="5">
        <v>-8200</v>
      </c>
      <c r="O2505" s="5">
        <f t="shared" si="156"/>
        <v>11800</v>
      </c>
      <c r="P2505" s="5">
        <v>0</v>
      </c>
      <c r="Q2505" s="5">
        <f t="shared" si="157"/>
        <v>11800</v>
      </c>
      <c r="R2505" s="5">
        <v>0</v>
      </c>
      <c r="S2505" s="5">
        <v>3223.36</v>
      </c>
      <c r="T2505" s="5">
        <v>2278.8200000000002</v>
      </c>
      <c r="U2505" s="5">
        <f t="shared" si="158"/>
        <v>8576.64</v>
      </c>
      <c r="V2505" s="5">
        <f t="shared" si="159"/>
        <v>9521.18</v>
      </c>
      <c r="W2505" s="5">
        <v>8576.64</v>
      </c>
      <c r="X2505" t="s">
        <v>1506</v>
      </c>
    </row>
    <row r="2506" spans="1:24" x14ac:dyDescent="0.2">
      <c r="A2506" t="s">
        <v>0</v>
      </c>
      <c r="B2506" t="s">
        <v>1</v>
      </c>
      <c r="C2506" t="s">
        <v>695</v>
      </c>
      <c r="D2506" t="s">
        <v>1454</v>
      </c>
      <c r="E2506" t="s">
        <v>1455</v>
      </c>
      <c r="F2506" t="s">
        <v>1682</v>
      </c>
      <c r="G2506" t="s">
        <v>1683</v>
      </c>
      <c r="H2506" t="s">
        <v>110</v>
      </c>
      <c r="I2506" t="s">
        <v>1690</v>
      </c>
      <c r="J2506" t="s">
        <v>121</v>
      </c>
      <c r="K2506" t="s">
        <v>178</v>
      </c>
      <c r="L2506" t="s">
        <v>44</v>
      </c>
      <c r="M2506" s="5">
        <v>4000</v>
      </c>
      <c r="N2506" s="5">
        <v>262996.32</v>
      </c>
      <c r="O2506" s="5">
        <f t="shared" si="156"/>
        <v>266996.32</v>
      </c>
      <c r="P2506" s="5">
        <v>-228480</v>
      </c>
      <c r="Q2506" s="5">
        <f t="shared" si="157"/>
        <v>38516.320000000007</v>
      </c>
      <c r="R2506" s="5">
        <v>13272.34</v>
      </c>
      <c r="S2506" s="5">
        <v>23107.5</v>
      </c>
      <c r="T2506" s="5">
        <v>19521.599999999999</v>
      </c>
      <c r="U2506" s="5">
        <f t="shared" si="158"/>
        <v>243888.82</v>
      </c>
      <c r="V2506" s="5">
        <f t="shared" si="159"/>
        <v>247474.72</v>
      </c>
      <c r="W2506" s="5">
        <v>2136.48</v>
      </c>
      <c r="X2506" t="s">
        <v>1494</v>
      </c>
    </row>
    <row r="2507" spans="1:24" x14ac:dyDescent="0.2">
      <c r="A2507" t="s">
        <v>0</v>
      </c>
      <c r="B2507" t="s">
        <v>1</v>
      </c>
      <c r="C2507" t="s">
        <v>695</v>
      </c>
      <c r="D2507" t="s">
        <v>1454</v>
      </c>
      <c r="E2507" t="s">
        <v>1455</v>
      </c>
      <c r="F2507" t="s">
        <v>1682</v>
      </c>
      <c r="G2507" t="s">
        <v>1683</v>
      </c>
      <c r="H2507" t="s">
        <v>110</v>
      </c>
      <c r="I2507" t="s">
        <v>1690</v>
      </c>
      <c r="J2507" t="s">
        <v>121</v>
      </c>
      <c r="K2507" t="s">
        <v>130</v>
      </c>
      <c r="L2507" t="s">
        <v>44</v>
      </c>
      <c r="M2507" s="5">
        <v>6000</v>
      </c>
      <c r="N2507" s="5">
        <v>3200</v>
      </c>
      <c r="O2507" s="5">
        <f t="shared" si="156"/>
        <v>9200</v>
      </c>
      <c r="P2507" s="5">
        <v>0</v>
      </c>
      <c r="Q2507" s="5">
        <f t="shared" si="157"/>
        <v>9200</v>
      </c>
      <c r="R2507" s="5">
        <v>9096.6</v>
      </c>
      <c r="S2507" s="5">
        <v>0</v>
      </c>
      <c r="T2507" s="5">
        <v>0</v>
      </c>
      <c r="U2507" s="5">
        <f t="shared" si="158"/>
        <v>9200</v>
      </c>
      <c r="V2507" s="5">
        <f t="shared" si="159"/>
        <v>9200</v>
      </c>
      <c r="W2507" s="5">
        <v>103.4</v>
      </c>
      <c r="X2507" t="s">
        <v>1495</v>
      </c>
    </row>
    <row r="2508" spans="1:24" x14ac:dyDescent="0.2">
      <c r="A2508" t="s">
        <v>0</v>
      </c>
      <c r="B2508" t="s">
        <v>1</v>
      </c>
      <c r="C2508" t="s">
        <v>695</v>
      </c>
      <c r="D2508" t="s">
        <v>1454</v>
      </c>
      <c r="E2508" t="s">
        <v>1455</v>
      </c>
      <c r="F2508" t="s">
        <v>1682</v>
      </c>
      <c r="G2508" t="s">
        <v>1683</v>
      </c>
      <c r="H2508" t="s">
        <v>110</v>
      </c>
      <c r="I2508" t="s">
        <v>1690</v>
      </c>
      <c r="J2508" t="s">
        <v>121</v>
      </c>
      <c r="K2508" t="s">
        <v>218</v>
      </c>
      <c r="L2508" t="s">
        <v>44</v>
      </c>
      <c r="M2508" s="5">
        <v>15000</v>
      </c>
      <c r="N2508" s="5">
        <v>7000</v>
      </c>
      <c r="O2508" s="5">
        <f t="shared" si="156"/>
        <v>22000</v>
      </c>
      <c r="P2508" s="5">
        <v>0</v>
      </c>
      <c r="Q2508" s="5">
        <f t="shared" si="157"/>
        <v>22000</v>
      </c>
      <c r="R2508" s="5">
        <v>9358.02</v>
      </c>
      <c r="S2508" s="5">
        <v>10484.52</v>
      </c>
      <c r="T2508" s="5">
        <v>10484.52</v>
      </c>
      <c r="U2508" s="5">
        <f t="shared" si="158"/>
        <v>11515.48</v>
      </c>
      <c r="V2508" s="5">
        <f t="shared" si="159"/>
        <v>11515.48</v>
      </c>
      <c r="W2508" s="5">
        <v>2157.46</v>
      </c>
      <c r="X2508" t="s">
        <v>1496</v>
      </c>
    </row>
    <row r="2509" spans="1:24" x14ac:dyDescent="0.2">
      <c r="A2509" t="s">
        <v>0</v>
      </c>
      <c r="B2509" t="s">
        <v>1</v>
      </c>
      <c r="C2509" t="s">
        <v>695</v>
      </c>
      <c r="D2509" t="s">
        <v>1454</v>
      </c>
      <c r="E2509" t="s">
        <v>1455</v>
      </c>
      <c r="F2509" t="s">
        <v>1682</v>
      </c>
      <c r="G2509" t="s">
        <v>1683</v>
      </c>
      <c r="H2509" t="s">
        <v>110</v>
      </c>
      <c r="I2509" t="s">
        <v>1690</v>
      </c>
      <c r="J2509" t="s">
        <v>121</v>
      </c>
      <c r="K2509" t="s">
        <v>166</v>
      </c>
      <c r="L2509" t="s">
        <v>44</v>
      </c>
      <c r="M2509" s="5">
        <v>20000</v>
      </c>
      <c r="N2509" s="5">
        <v>-6700</v>
      </c>
      <c r="O2509" s="5">
        <f t="shared" si="156"/>
        <v>13300</v>
      </c>
      <c r="P2509" s="5">
        <v>-10000</v>
      </c>
      <c r="Q2509" s="5">
        <f t="shared" si="157"/>
        <v>3300</v>
      </c>
      <c r="R2509" s="5">
        <v>0</v>
      </c>
      <c r="S2509" s="5">
        <v>0</v>
      </c>
      <c r="T2509" s="5">
        <v>0</v>
      </c>
      <c r="U2509" s="5">
        <f t="shared" si="158"/>
        <v>13300</v>
      </c>
      <c r="V2509" s="5">
        <f t="shared" si="159"/>
        <v>13300</v>
      </c>
      <c r="W2509" s="5">
        <v>3300</v>
      </c>
      <c r="X2509" t="s">
        <v>1507</v>
      </c>
    </row>
    <row r="2510" spans="1:24" x14ac:dyDescent="0.2">
      <c r="A2510" t="s">
        <v>0</v>
      </c>
      <c r="B2510" t="s">
        <v>1</v>
      </c>
      <c r="C2510" t="s">
        <v>695</v>
      </c>
      <c r="D2510" t="s">
        <v>1454</v>
      </c>
      <c r="E2510" t="s">
        <v>1455</v>
      </c>
      <c r="F2510" t="s">
        <v>1682</v>
      </c>
      <c r="G2510" t="s">
        <v>1683</v>
      </c>
      <c r="H2510" t="s">
        <v>110</v>
      </c>
      <c r="I2510" t="s">
        <v>1690</v>
      </c>
      <c r="J2510" t="s">
        <v>121</v>
      </c>
      <c r="K2510" t="s">
        <v>551</v>
      </c>
      <c r="L2510" t="s">
        <v>44</v>
      </c>
      <c r="M2510" s="5">
        <v>60000</v>
      </c>
      <c r="N2510" s="5">
        <v>-28903.439999999999</v>
      </c>
      <c r="O2510" s="5">
        <f t="shared" si="156"/>
        <v>31096.560000000001</v>
      </c>
      <c r="P2510" s="5">
        <v>0</v>
      </c>
      <c r="Q2510" s="5">
        <f t="shared" si="157"/>
        <v>31096.560000000001</v>
      </c>
      <c r="R2510" s="5">
        <v>200.31</v>
      </c>
      <c r="S2510" s="5">
        <v>15034.4</v>
      </c>
      <c r="T2510" s="5">
        <v>15034.4</v>
      </c>
      <c r="U2510" s="5">
        <f t="shared" si="158"/>
        <v>16062.160000000002</v>
      </c>
      <c r="V2510" s="5">
        <f t="shared" si="159"/>
        <v>16062.160000000002</v>
      </c>
      <c r="W2510" s="5">
        <v>15861.85</v>
      </c>
      <c r="X2510" t="s">
        <v>1508</v>
      </c>
    </row>
    <row r="2511" spans="1:24" x14ac:dyDescent="0.2">
      <c r="A2511" t="s">
        <v>0</v>
      </c>
      <c r="B2511" t="s">
        <v>1</v>
      </c>
      <c r="C2511" t="s">
        <v>695</v>
      </c>
      <c r="D2511" t="s">
        <v>1454</v>
      </c>
      <c r="E2511" t="s">
        <v>1455</v>
      </c>
      <c r="F2511" t="s">
        <v>1682</v>
      </c>
      <c r="G2511" t="s">
        <v>1683</v>
      </c>
      <c r="H2511" t="s">
        <v>110</v>
      </c>
      <c r="I2511" t="s">
        <v>1690</v>
      </c>
      <c r="J2511" t="s">
        <v>121</v>
      </c>
      <c r="K2511" t="s">
        <v>204</v>
      </c>
      <c r="L2511" t="s">
        <v>44</v>
      </c>
      <c r="M2511" s="5">
        <v>115000</v>
      </c>
      <c r="N2511" s="5">
        <v>-53900</v>
      </c>
      <c r="O2511" s="5">
        <f t="shared" si="156"/>
        <v>61100</v>
      </c>
      <c r="P2511" s="5">
        <v>0</v>
      </c>
      <c r="Q2511" s="5">
        <f t="shared" si="157"/>
        <v>61100</v>
      </c>
      <c r="R2511" s="5">
        <v>426.72</v>
      </c>
      <c r="S2511" s="5">
        <v>14522.85</v>
      </c>
      <c r="T2511" s="5">
        <v>14522.85</v>
      </c>
      <c r="U2511" s="5">
        <f t="shared" si="158"/>
        <v>46577.15</v>
      </c>
      <c r="V2511" s="5">
        <f t="shared" si="159"/>
        <v>46577.15</v>
      </c>
      <c r="W2511" s="5">
        <v>46150.43</v>
      </c>
      <c r="X2511" t="s">
        <v>1497</v>
      </c>
    </row>
    <row r="2512" spans="1:24" x14ac:dyDescent="0.2">
      <c r="A2512" t="s">
        <v>0</v>
      </c>
      <c r="B2512" t="s">
        <v>1</v>
      </c>
      <c r="C2512" t="s">
        <v>695</v>
      </c>
      <c r="D2512" t="s">
        <v>1454</v>
      </c>
      <c r="E2512" t="s">
        <v>1455</v>
      </c>
      <c r="F2512" t="s">
        <v>1682</v>
      </c>
      <c r="G2512" t="s">
        <v>1683</v>
      </c>
      <c r="H2512" t="s">
        <v>110</v>
      </c>
      <c r="I2512" t="s">
        <v>1690</v>
      </c>
      <c r="J2512" t="s">
        <v>121</v>
      </c>
      <c r="K2512" t="s">
        <v>175</v>
      </c>
      <c r="L2512" t="s">
        <v>44</v>
      </c>
      <c r="M2512" s="5">
        <v>2000</v>
      </c>
      <c r="N2512" s="5">
        <v>0</v>
      </c>
      <c r="O2512" s="5">
        <f t="shared" si="156"/>
        <v>2000</v>
      </c>
      <c r="P2512" s="5">
        <v>0</v>
      </c>
      <c r="Q2512" s="5">
        <f t="shared" si="157"/>
        <v>2000</v>
      </c>
      <c r="R2512" s="5">
        <v>0</v>
      </c>
      <c r="S2512" s="5">
        <v>0</v>
      </c>
      <c r="T2512" s="5">
        <v>0</v>
      </c>
      <c r="U2512" s="5">
        <f t="shared" si="158"/>
        <v>2000</v>
      </c>
      <c r="V2512" s="5">
        <f t="shared" si="159"/>
        <v>2000</v>
      </c>
      <c r="W2512" s="5">
        <v>2000</v>
      </c>
      <c r="X2512" t="s">
        <v>1694</v>
      </c>
    </row>
    <row r="2513" spans="1:24" x14ac:dyDescent="0.2">
      <c r="A2513" t="s">
        <v>0</v>
      </c>
      <c r="B2513" t="s">
        <v>1</v>
      </c>
      <c r="C2513" t="s">
        <v>695</v>
      </c>
      <c r="D2513" t="s">
        <v>1454</v>
      </c>
      <c r="E2513" t="s">
        <v>1455</v>
      </c>
      <c r="F2513" t="s">
        <v>1682</v>
      </c>
      <c r="G2513" t="s">
        <v>1683</v>
      </c>
      <c r="H2513" t="s">
        <v>110</v>
      </c>
      <c r="I2513" t="s">
        <v>1690</v>
      </c>
      <c r="J2513" t="s">
        <v>121</v>
      </c>
      <c r="K2513" t="s">
        <v>554</v>
      </c>
      <c r="L2513" t="s">
        <v>44</v>
      </c>
      <c r="M2513" s="5">
        <v>18000</v>
      </c>
      <c r="N2513" s="5">
        <v>0</v>
      </c>
      <c r="O2513" s="5">
        <f t="shared" si="156"/>
        <v>18000</v>
      </c>
      <c r="P2513" s="5">
        <v>-10000</v>
      </c>
      <c r="Q2513" s="5">
        <f t="shared" si="157"/>
        <v>8000</v>
      </c>
      <c r="R2513" s="5">
        <v>0</v>
      </c>
      <c r="S2513" s="5">
        <v>0</v>
      </c>
      <c r="T2513" s="5">
        <v>0</v>
      </c>
      <c r="U2513" s="5">
        <f t="shared" si="158"/>
        <v>18000</v>
      </c>
      <c r="V2513" s="5">
        <f t="shared" si="159"/>
        <v>18000</v>
      </c>
      <c r="W2513" s="5">
        <v>8000</v>
      </c>
      <c r="X2513" t="s">
        <v>1509</v>
      </c>
    </row>
    <row r="2514" spans="1:24" x14ac:dyDescent="0.2">
      <c r="A2514" t="s">
        <v>0</v>
      </c>
      <c r="B2514" t="s">
        <v>1</v>
      </c>
      <c r="C2514" t="s">
        <v>695</v>
      </c>
      <c r="D2514" t="s">
        <v>1454</v>
      </c>
      <c r="E2514" t="s">
        <v>1455</v>
      </c>
      <c r="F2514" t="s">
        <v>1682</v>
      </c>
      <c r="G2514" t="s">
        <v>1683</v>
      </c>
      <c r="H2514" t="s">
        <v>110</v>
      </c>
      <c r="I2514" t="s">
        <v>1690</v>
      </c>
      <c r="J2514" t="s">
        <v>121</v>
      </c>
      <c r="K2514" t="s">
        <v>168</v>
      </c>
      <c r="L2514" t="s">
        <v>44</v>
      </c>
      <c r="M2514" s="5">
        <v>0</v>
      </c>
      <c r="N2514" s="5">
        <v>6100</v>
      </c>
      <c r="O2514" s="5">
        <f t="shared" si="156"/>
        <v>6100</v>
      </c>
      <c r="P2514" s="5">
        <v>0</v>
      </c>
      <c r="Q2514" s="5">
        <f t="shared" si="157"/>
        <v>6100</v>
      </c>
      <c r="R2514" s="5">
        <v>4141.76</v>
      </c>
      <c r="S2514" s="5">
        <v>1877.21</v>
      </c>
      <c r="T2514" s="5">
        <v>1877.21</v>
      </c>
      <c r="U2514" s="5">
        <f t="shared" si="158"/>
        <v>4222.79</v>
      </c>
      <c r="V2514" s="5">
        <f t="shared" si="159"/>
        <v>4222.79</v>
      </c>
      <c r="W2514" s="5">
        <v>81.03</v>
      </c>
      <c r="X2514" t="s">
        <v>1695</v>
      </c>
    </row>
    <row r="2515" spans="1:24" x14ac:dyDescent="0.2">
      <c r="A2515" t="s">
        <v>0</v>
      </c>
      <c r="B2515" t="s">
        <v>1</v>
      </c>
      <c r="C2515" t="s">
        <v>695</v>
      </c>
      <c r="D2515" t="s">
        <v>1454</v>
      </c>
      <c r="E2515" t="s">
        <v>1455</v>
      </c>
      <c r="F2515" t="s">
        <v>1682</v>
      </c>
      <c r="G2515" t="s">
        <v>1683</v>
      </c>
      <c r="H2515" t="s">
        <v>110</v>
      </c>
      <c r="I2515" t="s">
        <v>1690</v>
      </c>
      <c r="J2515" t="s">
        <v>121</v>
      </c>
      <c r="K2515" t="s">
        <v>556</v>
      </c>
      <c r="L2515" t="s">
        <v>44</v>
      </c>
      <c r="M2515" s="5">
        <v>33000</v>
      </c>
      <c r="N2515" s="5">
        <v>223460</v>
      </c>
      <c r="O2515" s="5">
        <f t="shared" si="156"/>
        <v>256460</v>
      </c>
      <c r="P2515" s="5">
        <v>-122456.32000000001</v>
      </c>
      <c r="Q2515" s="5">
        <f t="shared" si="157"/>
        <v>134003.68</v>
      </c>
      <c r="R2515" s="5">
        <v>48043.42</v>
      </c>
      <c r="S2515" s="5">
        <v>29505.360000000001</v>
      </c>
      <c r="T2515" s="5">
        <v>29505.360000000001</v>
      </c>
      <c r="U2515" s="5">
        <f t="shared" si="158"/>
        <v>226954.64</v>
      </c>
      <c r="V2515" s="5">
        <f t="shared" si="159"/>
        <v>226954.64</v>
      </c>
      <c r="W2515" s="5">
        <v>56454.9</v>
      </c>
      <c r="X2515" t="s">
        <v>1498</v>
      </c>
    </row>
    <row r="2516" spans="1:24" x14ac:dyDescent="0.2">
      <c r="A2516" t="s">
        <v>0</v>
      </c>
      <c r="B2516" t="s">
        <v>1</v>
      </c>
      <c r="C2516" t="s">
        <v>695</v>
      </c>
      <c r="D2516" t="s">
        <v>1454</v>
      </c>
      <c r="E2516" t="s">
        <v>1455</v>
      </c>
      <c r="F2516" t="s">
        <v>1682</v>
      </c>
      <c r="G2516" t="s">
        <v>1683</v>
      </c>
      <c r="H2516" t="s">
        <v>110</v>
      </c>
      <c r="I2516" t="s">
        <v>1690</v>
      </c>
      <c r="J2516" t="s">
        <v>121</v>
      </c>
      <c r="K2516" t="s">
        <v>558</v>
      </c>
      <c r="L2516" t="s">
        <v>44</v>
      </c>
      <c r="M2516" s="5">
        <v>40000</v>
      </c>
      <c r="N2516" s="5">
        <v>-12700</v>
      </c>
      <c r="O2516" s="5">
        <f t="shared" si="156"/>
        <v>27300</v>
      </c>
      <c r="P2516" s="5">
        <v>0</v>
      </c>
      <c r="Q2516" s="5">
        <f t="shared" si="157"/>
        <v>27300</v>
      </c>
      <c r="R2516" s="5">
        <v>0</v>
      </c>
      <c r="S2516" s="5">
        <v>0</v>
      </c>
      <c r="T2516" s="5">
        <v>0</v>
      </c>
      <c r="U2516" s="5">
        <f t="shared" si="158"/>
        <v>27300</v>
      </c>
      <c r="V2516" s="5">
        <f t="shared" si="159"/>
        <v>27300</v>
      </c>
      <c r="W2516" s="5">
        <v>27300</v>
      </c>
      <c r="X2516" t="s">
        <v>1696</v>
      </c>
    </row>
    <row r="2517" spans="1:24" x14ac:dyDescent="0.2">
      <c r="A2517" t="s">
        <v>0</v>
      </c>
      <c r="B2517" t="s">
        <v>1</v>
      </c>
      <c r="C2517" t="s">
        <v>695</v>
      </c>
      <c r="D2517" t="s">
        <v>1454</v>
      </c>
      <c r="E2517" t="s">
        <v>1455</v>
      </c>
      <c r="F2517" t="s">
        <v>1682</v>
      </c>
      <c r="G2517" t="s">
        <v>1683</v>
      </c>
      <c r="H2517" t="s">
        <v>110</v>
      </c>
      <c r="I2517" t="s">
        <v>1690</v>
      </c>
      <c r="J2517" t="s">
        <v>121</v>
      </c>
      <c r="K2517" t="s">
        <v>342</v>
      </c>
      <c r="L2517" t="s">
        <v>44</v>
      </c>
      <c r="M2517" s="5">
        <v>0</v>
      </c>
      <c r="N2517" s="5">
        <v>2000</v>
      </c>
      <c r="O2517" s="5">
        <f t="shared" si="156"/>
        <v>2000</v>
      </c>
      <c r="P2517" s="5">
        <v>-2000</v>
      </c>
      <c r="Q2517" s="5">
        <f t="shared" si="157"/>
        <v>0</v>
      </c>
      <c r="R2517" s="5">
        <v>0</v>
      </c>
      <c r="S2517" s="5">
        <v>0</v>
      </c>
      <c r="T2517" s="5">
        <v>0</v>
      </c>
      <c r="U2517" s="5">
        <f t="shared" si="158"/>
        <v>2000</v>
      </c>
      <c r="V2517" s="5">
        <f t="shared" si="159"/>
        <v>2000</v>
      </c>
      <c r="W2517" s="5">
        <v>0</v>
      </c>
      <c r="X2517" t="s">
        <v>1697</v>
      </c>
    </row>
    <row r="2518" spans="1:24" x14ac:dyDescent="0.2">
      <c r="A2518" t="s">
        <v>0</v>
      </c>
      <c r="B2518" t="s">
        <v>1</v>
      </c>
      <c r="C2518" t="s">
        <v>695</v>
      </c>
      <c r="D2518" t="s">
        <v>1454</v>
      </c>
      <c r="E2518" t="s">
        <v>1455</v>
      </c>
      <c r="F2518" t="s">
        <v>1682</v>
      </c>
      <c r="G2518" t="s">
        <v>1683</v>
      </c>
      <c r="H2518" t="s">
        <v>110</v>
      </c>
      <c r="I2518" t="s">
        <v>1690</v>
      </c>
      <c r="J2518" t="s">
        <v>121</v>
      </c>
      <c r="K2518" t="s">
        <v>385</v>
      </c>
      <c r="L2518" t="s">
        <v>44</v>
      </c>
      <c r="M2518" s="5">
        <v>4000</v>
      </c>
      <c r="N2518" s="5">
        <v>5100</v>
      </c>
      <c r="O2518" s="5">
        <f t="shared" si="156"/>
        <v>9100</v>
      </c>
      <c r="P2518" s="5">
        <v>-1000</v>
      </c>
      <c r="Q2518" s="5">
        <f t="shared" si="157"/>
        <v>8100</v>
      </c>
      <c r="R2518" s="5">
        <v>0</v>
      </c>
      <c r="S2518" s="5">
        <v>211.68</v>
      </c>
      <c r="T2518" s="5">
        <v>211.68</v>
      </c>
      <c r="U2518" s="5">
        <f t="shared" si="158"/>
        <v>8888.32</v>
      </c>
      <c r="V2518" s="5">
        <f t="shared" si="159"/>
        <v>8888.32</v>
      </c>
      <c r="W2518" s="5">
        <v>7888.32</v>
      </c>
      <c r="X2518" t="s">
        <v>1499</v>
      </c>
    </row>
    <row r="2519" spans="1:24" x14ac:dyDescent="0.2">
      <c r="A2519" t="s">
        <v>0</v>
      </c>
      <c r="B2519" t="s">
        <v>1</v>
      </c>
      <c r="C2519" t="s">
        <v>695</v>
      </c>
      <c r="D2519" t="s">
        <v>1454</v>
      </c>
      <c r="E2519" t="s">
        <v>1455</v>
      </c>
      <c r="F2519" t="s">
        <v>1682</v>
      </c>
      <c r="G2519" t="s">
        <v>1683</v>
      </c>
      <c r="H2519" t="s">
        <v>110</v>
      </c>
      <c r="I2519" t="s">
        <v>1698</v>
      </c>
      <c r="J2519" t="s">
        <v>121</v>
      </c>
      <c r="K2519" t="s">
        <v>137</v>
      </c>
      <c r="L2519" t="s">
        <v>44</v>
      </c>
      <c r="M2519" s="5">
        <v>60000</v>
      </c>
      <c r="N2519" s="5">
        <v>0</v>
      </c>
      <c r="O2519" s="5">
        <f t="shared" si="156"/>
        <v>60000</v>
      </c>
      <c r="P2519" s="5">
        <v>-15000</v>
      </c>
      <c r="Q2519" s="5">
        <f t="shared" si="157"/>
        <v>45000</v>
      </c>
      <c r="R2519" s="5">
        <v>1185.52</v>
      </c>
      <c r="S2519" s="5">
        <v>5927.6</v>
      </c>
      <c r="T2519" s="5">
        <v>5927.6</v>
      </c>
      <c r="U2519" s="5">
        <f t="shared" si="158"/>
        <v>54072.4</v>
      </c>
      <c r="V2519" s="5">
        <f t="shared" si="159"/>
        <v>54072.4</v>
      </c>
      <c r="W2519" s="5">
        <v>37886.879999999997</v>
      </c>
      <c r="X2519" t="s">
        <v>1699</v>
      </c>
    </row>
    <row r="2520" spans="1:24" x14ac:dyDescent="0.2">
      <c r="A2520" t="s">
        <v>0</v>
      </c>
      <c r="B2520" t="s">
        <v>1</v>
      </c>
      <c r="C2520" t="s">
        <v>695</v>
      </c>
      <c r="D2520" t="s">
        <v>1454</v>
      </c>
      <c r="E2520" t="s">
        <v>1455</v>
      </c>
      <c r="F2520" t="s">
        <v>1682</v>
      </c>
      <c r="G2520" t="s">
        <v>1683</v>
      </c>
      <c r="H2520" t="s">
        <v>110</v>
      </c>
      <c r="I2520" t="s">
        <v>1698</v>
      </c>
      <c r="J2520" t="s">
        <v>121</v>
      </c>
      <c r="K2520" t="s">
        <v>151</v>
      </c>
      <c r="L2520" t="s">
        <v>44</v>
      </c>
      <c r="M2520" s="5">
        <v>18000</v>
      </c>
      <c r="N2520" s="5">
        <v>0</v>
      </c>
      <c r="O2520" s="5">
        <f t="shared" si="156"/>
        <v>18000</v>
      </c>
      <c r="P2520" s="5">
        <v>0</v>
      </c>
      <c r="Q2520" s="5">
        <f t="shared" si="157"/>
        <v>18000</v>
      </c>
      <c r="R2520" s="5">
        <v>0</v>
      </c>
      <c r="S2520" s="5">
        <v>0</v>
      </c>
      <c r="T2520" s="5">
        <v>0</v>
      </c>
      <c r="U2520" s="5">
        <f t="shared" si="158"/>
        <v>18000</v>
      </c>
      <c r="V2520" s="5">
        <f t="shared" si="159"/>
        <v>18000</v>
      </c>
      <c r="W2520" s="5">
        <v>18000</v>
      </c>
      <c r="X2520" t="s">
        <v>1691</v>
      </c>
    </row>
    <row r="2521" spans="1:24" x14ac:dyDescent="0.2">
      <c r="A2521" t="s">
        <v>0</v>
      </c>
      <c r="B2521" t="s">
        <v>1</v>
      </c>
      <c r="C2521" t="s">
        <v>695</v>
      </c>
      <c r="D2521" t="s">
        <v>1454</v>
      </c>
      <c r="E2521" t="s">
        <v>1455</v>
      </c>
      <c r="F2521" t="s">
        <v>1682</v>
      </c>
      <c r="G2521" t="s">
        <v>1683</v>
      </c>
      <c r="H2521" t="s">
        <v>110</v>
      </c>
      <c r="I2521" t="s">
        <v>1698</v>
      </c>
      <c r="J2521" t="s">
        <v>121</v>
      </c>
      <c r="K2521" t="s">
        <v>155</v>
      </c>
      <c r="L2521" t="s">
        <v>44</v>
      </c>
      <c r="M2521" s="5">
        <v>2000</v>
      </c>
      <c r="N2521" s="5">
        <v>0</v>
      </c>
      <c r="O2521" s="5">
        <f t="shared" si="156"/>
        <v>2000</v>
      </c>
      <c r="P2521" s="5">
        <v>0</v>
      </c>
      <c r="Q2521" s="5">
        <f t="shared" si="157"/>
        <v>2000</v>
      </c>
      <c r="R2521" s="5">
        <v>0</v>
      </c>
      <c r="S2521" s="5">
        <v>0</v>
      </c>
      <c r="T2521" s="5">
        <v>0</v>
      </c>
      <c r="U2521" s="5">
        <f t="shared" si="158"/>
        <v>2000</v>
      </c>
      <c r="V2521" s="5">
        <f t="shared" si="159"/>
        <v>2000</v>
      </c>
      <c r="W2521" s="5">
        <v>2000</v>
      </c>
      <c r="X2521" t="s">
        <v>1700</v>
      </c>
    </row>
    <row r="2522" spans="1:24" x14ac:dyDescent="0.2">
      <c r="A2522" t="s">
        <v>0</v>
      </c>
      <c r="B2522" t="s">
        <v>1</v>
      </c>
      <c r="C2522" t="s">
        <v>695</v>
      </c>
      <c r="D2522" t="s">
        <v>1454</v>
      </c>
      <c r="E2522" t="s">
        <v>1455</v>
      </c>
      <c r="F2522" t="s">
        <v>1682</v>
      </c>
      <c r="G2522" t="s">
        <v>1683</v>
      </c>
      <c r="H2522" t="s">
        <v>110</v>
      </c>
      <c r="I2522" t="s">
        <v>1513</v>
      </c>
      <c r="J2522" t="s">
        <v>121</v>
      </c>
      <c r="K2522" t="s">
        <v>357</v>
      </c>
      <c r="L2522" t="s">
        <v>44</v>
      </c>
      <c r="M2522" s="5">
        <v>12000</v>
      </c>
      <c r="N2522" s="5">
        <v>-7000</v>
      </c>
      <c r="O2522" s="5">
        <f t="shared" si="156"/>
        <v>5000</v>
      </c>
      <c r="P2522" s="5">
        <v>-3000</v>
      </c>
      <c r="Q2522" s="5">
        <f t="shared" si="157"/>
        <v>2000</v>
      </c>
      <c r="R2522" s="5">
        <v>0</v>
      </c>
      <c r="S2522" s="5">
        <v>0</v>
      </c>
      <c r="T2522" s="5">
        <v>0</v>
      </c>
      <c r="U2522" s="5">
        <f t="shared" si="158"/>
        <v>5000</v>
      </c>
      <c r="V2522" s="5">
        <f t="shared" si="159"/>
        <v>5000</v>
      </c>
      <c r="W2522" s="5">
        <v>2000</v>
      </c>
      <c r="X2522" t="s">
        <v>1701</v>
      </c>
    </row>
    <row r="2523" spans="1:24" x14ac:dyDescent="0.2">
      <c r="A2523" t="s">
        <v>0</v>
      </c>
      <c r="B2523" t="s">
        <v>1</v>
      </c>
      <c r="C2523" t="s">
        <v>695</v>
      </c>
      <c r="D2523" t="s">
        <v>1454</v>
      </c>
      <c r="E2523" t="s">
        <v>1455</v>
      </c>
      <c r="F2523" t="s">
        <v>1682</v>
      </c>
      <c r="G2523" t="s">
        <v>1683</v>
      </c>
      <c r="H2523" t="s">
        <v>110</v>
      </c>
      <c r="I2523" t="s">
        <v>1513</v>
      </c>
      <c r="J2523" t="s">
        <v>121</v>
      </c>
      <c r="K2523" t="s">
        <v>990</v>
      </c>
      <c r="L2523" t="s">
        <v>44</v>
      </c>
      <c r="M2523" s="5">
        <v>36000</v>
      </c>
      <c r="N2523" s="5">
        <v>0</v>
      </c>
      <c r="O2523" s="5">
        <f t="shared" si="156"/>
        <v>36000</v>
      </c>
      <c r="P2523" s="5">
        <v>-36000</v>
      </c>
      <c r="Q2523" s="5">
        <f t="shared" si="157"/>
        <v>0</v>
      </c>
      <c r="R2523" s="5">
        <v>0</v>
      </c>
      <c r="S2523" s="5">
        <v>0</v>
      </c>
      <c r="T2523" s="5">
        <v>0</v>
      </c>
      <c r="U2523" s="5">
        <f t="shared" si="158"/>
        <v>36000</v>
      </c>
      <c r="V2523" s="5">
        <f t="shared" si="159"/>
        <v>36000</v>
      </c>
      <c r="W2523" s="5">
        <v>0</v>
      </c>
      <c r="X2523" t="s">
        <v>1487</v>
      </c>
    </row>
    <row r="2524" spans="1:24" x14ac:dyDescent="0.2">
      <c r="A2524" t="s">
        <v>0</v>
      </c>
      <c r="B2524" t="s">
        <v>1</v>
      </c>
      <c r="C2524" t="s">
        <v>695</v>
      </c>
      <c r="D2524" t="s">
        <v>1454</v>
      </c>
      <c r="E2524" t="s">
        <v>1455</v>
      </c>
      <c r="F2524" t="s">
        <v>1682</v>
      </c>
      <c r="G2524" t="s">
        <v>1683</v>
      </c>
      <c r="H2524" t="s">
        <v>110</v>
      </c>
      <c r="I2524" t="s">
        <v>1513</v>
      </c>
      <c r="J2524" t="s">
        <v>121</v>
      </c>
      <c r="K2524" t="s">
        <v>149</v>
      </c>
      <c r="L2524" t="s">
        <v>44</v>
      </c>
      <c r="M2524" s="5">
        <v>27170</v>
      </c>
      <c r="N2524" s="5">
        <v>-17930</v>
      </c>
      <c r="O2524" s="5">
        <f t="shared" si="156"/>
        <v>9240</v>
      </c>
      <c r="P2524" s="5">
        <v>-7000</v>
      </c>
      <c r="Q2524" s="5">
        <f t="shared" si="157"/>
        <v>2240</v>
      </c>
      <c r="R2524" s="5">
        <v>0</v>
      </c>
      <c r="S2524" s="5">
        <v>0</v>
      </c>
      <c r="T2524" s="5">
        <v>0</v>
      </c>
      <c r="U2524" s="5">
        <f t="shared" si="158"/>
        <v>9240</v>
      </c>
      <c r="V2524" s="5">
        <f t="shared" si="159"/>
        <v>9240</v>
      </c>
      <c r="W2524" s="5">
        <v>2240</v>
      </c>
      <c r="X2524" t="s">
        <v>1488</v>
      </c>
    </row>
    <row r="2525" spans="1:24" x14ac:dyDescent="0.2">
      <c r="A2525" t="s">
        <v>0</v>
      </c>
      <c r="B2525" t="s">
        <v>1</v>
      </c>
      <c r="C2525" t="s">
        <v>695</v>
      </c>
      <c r="D2525" t="s">
        <v>1454</v>
      </c>
      <c r="E2525" t="s">
        <v>1455</v>
      </c>
      <c r="F2525" t="s">
        <v>1682</v>
      </c>
      <c r="G2525" t="s">
        <v>1683</v>
      </c>
      <c r="H2525" t="s">
        <v>110</v>
      </c>
      <c r="I2525" t="s">
        <v>1513</v>
      </c>
      <c r="J2525" t="s">
        <v>121</v>
      </c>
      <c r="K2525" t="s">
        <v>137</v>
      </c>
      <c r="L2525" t="s">
        <v>44</v>
      </c>
      <c r="M2525" s="5">
        <v>31150</v>
      </c>
      <c r="N2525" s="5">
        <v>-25150</v>
      </c>
      <c r="O2525" s="5">
        <f t="shared" si="156"/>
        <v>6000</v>
      </c>
      <c r="P2525" s="5">
        <v>-6000</v>
      </c>
      <c r="Q2525" s="5">
        <f t="shared" si="157"/>
        <v>0</v>
      </c>
      <c r="R2525" s="5">
        <v>0</v>
      </c>
      <c r="S2525" s="5">
        <v>0</v>
      </c>
      <c r="T2525" s="5">
        <v>0</v>
      </c>
      <c r="U2525" s="5">
        <f t="shared" si="158"/>
        <v>6000</v>
      </c>
      <c r="V2525" s="5">
        <f t="shared" si="159"/>
        <v>6000</v>
      </c>
      <c r="W2525" s="5">
        <v>0</v>
      </c>
      <c r="X2525" t="s">
        <v>1699</v>
      </c>
    </row>
    <row r="2526" spans="1:24" x14ac:dyDescent="0.2">
      <c r="A2526" t="s">
        <v>0</v>
      </c>
      <c r="B2526" t="s">
        <v>1</v>
      </c>
      <c r="C2526" t="s">
        <v>695</v>
      </c>
      <c r="D2526" t="s">
        <v>1454</v>
      </c>
      <c r="E2526" t="s">
        <v>1455</v>
      </c>
      <c r="F2526" t="s">
        <v>1682</v>
      </c>
      <c r="G2526" t="s">
        <v>1683</v>
      </c>
      <c r="H2526" t="s">
        <v>110</v>
      </c>
      <c r="I2526" t="s">
        <v>1513</v>
      </c>
      <c r="J2526" t="s">
        <v>121</v>
      </c>
      <c r="K2526" t="s">
        <v>465</v>
      </c>
      <c r="L2526" t="s">
        <v>44</v>
      </c>
      <c r="M2526" s="5">
        <v>20000</v>
      </c>
      <c r="N2526" s="5">
        <v>-20000</v>
      </c>
      <c r="O2526" s="5">
        <f t="shared" si="156"/>
        <v>0</v>
      </c>
      <c r="P2526" s="5">
        <v>0</v>
      </c>
      <c r="Q2526" s="5">
        <f t="shared" si="157"/>
        <v>0</v>
      </c>
      <c r="R2526" s="5">
        <v>0</v>
      </c>
      <c r="S2526" s="5">
        <v>0</v>
      </c>
      <c r="T2526" s="5">
        <v>0</v>
      </c>
      <c r="U2526" s="5">
        <f t="shared" si="158"/>
        <v>0</v>
      </c>
      <c r="V2526" s="5">
        <f t="shared" si="159"/>
        <v>0</v>
      </c>
      <c r="W2526" s="5">
        <v>0</v>
      </c>
      <c r="X2526" t="s">
        <v>1702</v>
      </c>
    </row>
    <row r="2527" spans="1:24" x14ac:dyDescent="0.2">
      <c r="A2527" t="s">
        <v>0</v>
      </c>
      <c r="B2527" t="s">
        <v>1</v>
      </c>
      <c r="C2527" t="s">
        <v>695</v>
      </c>
      <c r="D2527" t="s">
        <v>1454</v>
      </c>
      <c r="E2527" t="s">
        <v>1455</v>
      </c>
      <c r="F2527" t="s">
        <v>1682</v>
      </c>
      <c r="G2527" t="s">
        <v>1683</v>
      </c>
      <c r="H2527" t="s">
        <v>110</v>
      </c>
      <c r="I2527" t="s">
        <v>1513</v>
      </c>
      <c r="J2527" t="s">
        <v>121</v>
      </c>
      <c r="K2527" t="s">
        <v>122</v>
      </c>
      <c r="L2527" t="s">
        <v>44</v>
      </c>
      <c r="M2527" s="5">
        <v>6840</v>
      </c>
      <c r="N2527" s="5">
        <v>-6840</v>
      </c>
      <c r="O2527" s="5">
        <f t="shared" si="156"/>
        <v>0</v>
      </c>
      <c r="P2527" s="5">
        <v>0</v>
      </c>
      <c r="Q2527" s="5">
        <f t="shared" si="157"/>
        <v>0</v>
      </c>
      <c r="R2527" s="5">
        <v>0</v>
      </c>
      <c r="S2527" s="5">
        <v>0</v>
      </c>
      <c r="T2527" s="5">
        <v>0</v>
      </c>
      <c r="U2527" s="5">
        <f t="shared" si="158"/>
        <v>0</v>
      </c>
      <c r="V2527" s="5">
        <f t="shared" si="159"/>
        <v>0</v>
      </c>
      <c r="W2527" s="5">
        <v>0</v>
      </c>
      <c r="X2527" t="s">
        <v>1500</v>
      </c>
    </row>
    <row r="2528" spans="1:24" x14ac:dyDescent="0.2">
      <c r="A2528" t="s">
        <v>0</v>
      </c>
      <c r="B2528" t="s">
        <v>1</v>
      </c>
      <c r="C2528" t="s">
        <v>695</v>
      </c>
      <c r="D2528" t="s">
        <v>1454</v>
      </c>
      <c r="E2528" t="s">
        <v>1455</v>
      </c>
      <c r="F2528" t="s">
        <v>1682</v>
      </c>
      <c r="G2528" t="s">
        <v>1683</v>
      </c>
      <c r="H2528" t="s">
        <v>110</v>
      </c>
      <c r="I2528" t="s">
        <v>1513</v>
      </c>
      <c r="J2528" t="s">
        <v>121</v>
      </c>
      <c r="K2528" t="s">
        <v>539</v>
      </c>
      <c r="L2528" t="s">
        <v>44</v>
      </c>
      <c r="M2528" s="5">
        <v>4800</v>
      </c>
      <c r="N2528" s="5">
        <v>-3200</v>
      </c>
      <c r="O2528" s="5">
        <f t="shared" si="156"/>
        <v>1600</v>
      </c>
      <c r="P2528" s="5">
        <v>0</v>
      </c>
      <c r="Q2528" s="5">
        <f t="shared" si="157"/>
        <v>1600</v>
      </c>
      <c r="R2528" s="5">
        <v>0</v>
      </c>
      <c r="S2528" s="5">
        <v>0</v>
      </c>
      <c r="T2528" s="5">
        <v>0</v>
      </c>
      <c r="U2528" s="5">
        <f t="shared" si="158"/>
        <v>1600</v>
      </c>
      <c r="V2528" s="5">
        <f t="shared" si="159"/>
        <v>1600</v>
      </c>
      <c r="W2528" s="5">
        <v>1600</v>
      </c>
      <c r="X2528" t="s">
        <v>1693</v>
      </c>
    </row>
    <row r="2529" spans="1:24" x14ac:dyDescent="0.2">
      <c r="A2529" t="s">
        <v>0</v>
      </c>
      <c r="B2529" t="s">
        <v>1</v>
      </c>
      <c r="C2529" t="s">
        <v>695</v>
      </c>
      <c r="D2529" t="s">
        <v>1454</v>
      </c>
      <c r="E2529" t="s">
        <v>1455</v>
      </c>
      <c r="F2529" t="s">
        <v>1682</v>
      </c>
      <c r="G2529" t="s">
        <v>1683</v>
      </c>
      <c r="H2529" t="s">
        <v>110</v>
      </c>
      <c r="I2529" t="s">
        <v>1513</v>
      </c>
      <c r="J2529" t="s">
        <v>121</v>
      </c>
      <c r="K2529" t="s">
        <v>128</v>
      </c>
      <c r="L2529" t="s">
        <v>44</v>
      </c>
      <c r="M2529" s="5">
        <v>861358.82</v>
      </c>
      <c r="N2529" s="5">
        <v>-861358.82</v>
      </c>
      <c r="O2529" s="5">
        <f t="shared" si="156"/>
        <v>0</v>
      </c>
      <c r="P2529" s="5">
        <v>0</v>
      </c>
      <c r="Q2529" s="5">
        <f t="shared" si="157"/>
        <v>0</v>
      </c>
      <c r="R2529" s="5">
        <v>0</v>
      </c>
      <c r="S2529" s="5">
        <v>0</v>
      </c>
      <c r="T2529" s="5">
        <v>0</v>
      </c>
      <c r="U2529" s="5">
        <f t="shared" si="158"/>
        <v>0</v>
      </c>
      <c r="V2529" s="5">
        <f t="shared" si="159"/>
        <v>0</v>
      </c>
      <c r="W2529" s="5">
        <v>0</v>
      </c>
      <c r="X2529" t="s">
        <v>1501</v>
      </c>
    </row>
    <row r="2530" spans="1:24" x14ac:dyDescent="0.2">
      <c r="A2530" t="s">
        <v>0</v>
      </c>
      <c r="B2530" t="s">
        <v>1</v>
      </c>
      <c r="C2530" t="s">
        <v>695</v>
      </c>
      <c r="D2530" t="s">
        <v>1454</v>
      </c>
      <c r="E2530" t="s">
        <v>1455</v>
      </c>
      <c r="F2530" t="s">
        <v>1682</v>
      </c>
      <c r="G2530" t="s">
        <v>1683</v>
      </c>
      <c r="H2530" t="s">
        <v>110</v>
      </c>
      <c r="I2530" t="s">
        <v>1513</v>
      </c>
      <c r="J2530" t="s">
        <v>121</v>
      </c>
      <c r="K2530" t="s">
        <v>288</v>
      </c>
      <c r="L2530" t="s">
        <v>44</v>
      </c>
      <c r="M2530" s="5">
        <v>55000</v>
      </c>
      <c r="N2530" s="5">
        <v>-55000</v>
      </c>
      <c r="O2530" s="5">
        <f t="shared" si="156"/>
        <v>0</v>
      </c>
      <c r="P2530" s="5">
        <v>0</v>
      </c>
      <c r="Q2530" s="5">
        <f t="shared" si="157"/>
        <v>0</v>
      </c>
      <c r="R2530" s="5">
        <v>0</v>
      </c>
      <c r="S2530" s="5">
        <v>0</v>
      </c>
      <c r="T2530" s="5">
        <v>0</v>
      </c>
      <c r="U2530" s="5">
        <f t="shared" si="158"/>
        <v>0</v>
      </c>
      <c r="V2530" s="5">
        <f t="shared" si="159"/>
        <v>0</v>
      </c>
      <c r="W2530" s="5">
        <v>0</v>
      </c>
      <c r="X2530" t="s">
        <v>1505</v>
      </c>
    </row>
    <row r="2531" spans="1:24" x14ac:dyDescent="0.2">
      <c r="A2531" t="s">
        <v>0</v>
      </c>
      <c r="B2531" t="s">
        <v>1</v>
      </c>
      <c r="C2531" t="s">
        <v>695</v>
      </c>
      <c r="D2531" t="s">
        <v>1454</v>
      </c>
      <c r="E2531" t="s">
        <v>1455</v>
      </c>
      <c r="F2531" t="s">
        <v>1682</v>
      </c>
      <c r="G2531" t="s">
        <v>1683</v>
      </c>
      <c r="H2531" t="s">
        <v>110</v>
      </c>
      <c r="I2531" t="s">
        <v>1513</v>
      </c>
      <c r="J2531" t="s">
        <v>121</v>
      </c>
      <c r="K2531" t="s">
        <v>359</v>
      </c>
      <c r="L2531" t="s">
        <v>44</v>
      </c>
      <c r="M2531" s="5">
        <v>18152</v>
      </c>
      <c r="N2531" s="5">
        <v>-7650</v>
      </c>
      <c r="O2531" s="5">
        <f t="shared" si="156"/>
        <v>10502</v>
      </c>
      <c r="P2531" s="5">
        <v>-3452</v>
      </c>
      <c r="Q2531" s="5">
        <f t="shared" si="157"/>
        <v>7050</v>
      </c>
      <c r="R2531" s="5">
        <v>0</v>
      </c>
      <c r="S2531" s="5">
        <v>0</v>
      </c>
      <c r="T2531" s="5">
        <v>0</v>
      </c>
      <c r="U2531" s="5">
        <f t="shared" si="158"/>
        <v>10502</v>
      </c>
      <c r="V2531" s="5">
        <f t="shared" si="159"/>
        <v>10502</v>
      </c>
      <c r="W2531" s="5">
        <v>7050</v>
      </c>
      <c r="X2531" t="s">
        <v>1506</v>
      </c>
    </row>
    <row r="2532" spans="1:24" x14ac:dyDescent="0.2">
      <c r="A2532" t="s">
        <v>0</v>
      </c>
      <c r="B2532" t="s">
        <v>1</v>
      </c>
      <c r="C2532" t="s">
        <v>695</v>
      </c>
      <c r="D2532" t="s">
        <v>1454</v>
      </c>
      <c r="E2532" t="s">
        <v>1455</v>
      </c>
      <c r="F2532" t="s">
        <v>1682</v>
      </c>
      <c r="G2532" t="s">
        <v>1683</v>
      </c>
      <c r="H2532" t="s">
        <v>110</v>
      </c>
      <c r="I2532" t="s">
        <v>1513</v>
      </c>
      <c r="J2532" t="s">
        <v>121</v>
      </c>
      <c r="K2532" t="s">
        <v>178</v>
      </c>
      <c r="L2532" t="s">
        <v>44</v>
      </c>
      <c r="M2532" s="5">
        <v>16800</v>
      </c>
      <c r="N2532" s="5">
        <v>0</v>
      </c>
      <c r="O2532" s="5">
        <f t="shared" si="156"/>
        <v>16800</v>
      </c>
      <c r="P2532" s="5">
        <v>-16800</v>
      </c>
      <c r="Q2532" s="5">
        <f t="shared" si="157"/>
        <v>0</v>
      </c>
      <c r="R2532" s="5">
        <v>0</v>
      </c>
      <c r="S2532" s="5">
        <v>0</v>
      </c>
      <c r="T2532" s="5">
        <v>0</v>
      </c>
      <c r="U2532" s="5">
        <f t="shared" si="158"/>
        <v>16800</v>
      </c>
      <c r="V2532" s="5">
        <f t="shared" si="159"/>
        <v>16800</v>
      </c>
      <c r="W2532" s="5">
        <v>0</v>
      </c>
      <c r="X2532" t="s">
        <v>1494</v>
      </c>
    </row>
    <row r="2533" spans="1:24" x14ac:dyDescent="0.2">
      <c r="A2533" t="s">
        <v>0</v>
      </c>
      <c r="B2533" t="s">
        <v>1</v>
      </c>
      <c r="C2533" t="s">
        <v>695</v>
      </c>
      <c r="D2533" t="s">
        <v>1454</v>
      </c>
      <c r="E2533" t="s">
        <v>1455</v>
      </c>
      <c r="F2533" t="s">
        <v>1682</v>
      </c>
      <c r="G2533" t="s">
        <v>1683</v>
      </c>
      <c r="H2533" t="s">
        <v>110</v>
      </c>
      <c r="I2533" t="s">
        <v>1513</v>
      </c>
      <c r="J2533" t="s">
        <v>121</v>
      </c>
      <c r="K2533" t="s">
        <v>544</v>
      </c>
      <c r="L2533" t="s">
        <v>44</v>
      </c>
      <c r="M2533" s="5">
        <v>5750</v>
      </c>
      <c r="N2533" s="5">
        <v>-2000</v>
      </c>
      <c r="O2533" s="5">
        <f t="shared" si="156"/>
        <v>3750</v>
      </c>
      <c r="P2533" s="5">
        <v>-2750</v>
      </c>
      <c r="Q2533" s="5">
        <f t="shared" si="157"/>
        <v>1000</v>
      </c>
      <c r="R2533" s="5">
        <v>0</v>
      </c>
      <c r="S2533" s="5">
        <v>0</v>
      </c>
      <c r="T2533" s="5">
        <v>0</v>
      </c>
      <c r="U2533" s="5">
        <f t="shared" si="158"/>
        <v>3750</v>
      </c>
      <c r="V2533" s="5">
        <f t="shared" si="159"/>
        <v>3750</v>
      </c>
      <c r="W2533" s="5">
        <v>1000</v>
      </c>
      <c r="X2533" t="s">
        <v>1703</v>
      </c>
    </row>
    <row r="2534" spans="1:24" x14ac:dyDescent="0.2">
      <c r="A2534" t="s">
        <v>0</v>
      </c>
      <c r="B2534" t="s">
        <v>1</v>
      </c>
      <c r="C2534" t="s">
        <v>695</v>
      </c>
      <c r="D2534" t="s">
        <v>1454</v>
      </c>
      <c r="E2534" t="s">
        <v>1455</v>
      </c>
      <c r="F2534" t="s">
        <v>1682</v>
      </c>
      <c r="G2534" t="s">
        <v>1683</v>
      </c>
      <c r="H2534" t="s">
        <v>110</v>
      </c>
      <c r="I2534" t="s">
        <v>1513</v>
      </c>
      <c r="J2534" t="s">
        <v>121</v>
      </c>
      <c r="K2534" t="s">
        <v>130</v>
      </c>
      <c r="L2534" t="s">
        <v>44</v>
      </c>
      <c r="M2534" s="5">
        <v>3000</v>
      </c>
      <c r="N2534" s="5">
        <v>-2000</v>
      </c>
      <c r="O2534" s="5">
        <f t="shared" si="156"/>
        <v>1000</v>
      </c>
      <c r="P2534" s="5">
        <v>-1000</v>
      </c>
      <c r="Q2534" s="5">
        <f t="shared" si="157"/>
        <v>0</v>
      </c>
      <c r="R2534" s="5">
        <v>0</v>
      </c>
      <c r="S2534" s="5">
        <v>0</v>
      </c>
      <c r="T2534" s="5">
        <v>0</v>
      </c>
      <c r="U2534" s="5">
        <f t="shared" si="158"/>
        <v>1000</v>
      </c>
      <c r="V2534" s="5">
        <f t="shared" si="159"/>
        <v>1000</v>
      </c>
      <c r="W2534" s="5">
        <v>0</v>
      </c>
      <c r="X2534" t="s">
        <v>1495</v>
      </c>
    </row>
    <row r="2535" spans="1:24" x14ac:dyDescent="0.2">
      <c r="A2535" t="s">
        <v>0</v>
      </c>
      <c r="B2535" t="s">
        <v>1</v>
      </c>
      <c r="C2535" t="s">
        <v>695</v>
      </c>
      <c r="D2535" t="s">
        <v>1454</v>
      </c>
      <c r="E2535" t="s">
        <v>1455</v>
      </c>
      <c r="F2535" t="s">
        <v>1682</v>
      </c>
      <c r="G2535" t="s">
        <v>1683</v>
      </c>
      <c r="H2535" t="s">
        <v>110</v>
      </c>
      <c r="I2535" t="s">
        <v>1513</v>
      </c>
      <c r="J2535" t="s">
        <v>121</v>
      </c>
      <c r="K2535" t="s">
        <v>218</v>
      </c>
      <c r="L2535" t="s">
        <v>44</v>
      </c>
      <c r="M2535" s="5">
        <v>7000</v>
      </c>
      <c r="N2535" s="5">
        <v>0</v>
      </c>
      <c r="O2535" s="5">
        <f t="shared" si="156"/>
        <v>7000</v>
      </c>
      <c r="P2535" s="5">
        <v>-7000</v>
      </c>
      <c r="Q2535" s="5">
        <f t="shared" si="157"/>
        <v>0</v>
      </c>
      <c r="R2535" s="5">
        <v>0</v>
      </c>
      <c r="S2535" s="5">
        <v>0</v>
      </c>
      <c r="T2535" s="5">
        <v>0</v>
      </c>
      <c r="U2535" s="5">
        <f t="shared" si="158"/>
        <v>7000</v>
      </c>
      <c r="V2535" s="5">
        <f t="shared" si="159"/>
        <v>7000</v>
      </c>
      <c r="W2535" s="5">
        <v>0</v>
      </c>
      <c r="X2535" t="s">
        <v>1496</v>
      </c>
    </row>
    <row r="2536" spans="1:24" x14ac:dyDescent="0.2">
      <c r="A2536" t="s">
        <v>0</v>
      </c>
      <c r="B2536" t="s">
        <v>1</v>
      </c>
      <c r="C2536" t="s">
        <v>695</v>
      </c>
      <c r="D2536" t="s">
        <v>1454</v>
      </c>
      <c r="E2536" t="s">
        <v>1455</v>
      </c>
      <c r="F2536" t="s">
        <v>1682</v>
      </c>
      <c r="G2536" t="s">
        <v>1683</v>
      </c>
      <c r="H2536" t="s">
        <v>110</v>
      </c>
      <c r="I2536" t="s">
        <v>1513</v>
      </c>
      <c r="J2536" t="s">
        <v>121</v>
      </c>
      <c r="K2536" t="s">
        <v>204</v>
      </c>
      <c r="L2536" t="s">
        <v>44</v>
      </c>
      <c r="M2536" s="5">
        <v>67631</v>
      </c>
      <c r="N2536" s="5">
        <v>0</v>
      </c>
      <c r="O2536" s="5">
        <f t="shared" si="156"/>
        <v>67631</v>
      </c>
      <c r="P2536" s="5">
        <v>-1085.08</v>
      </c>
      <c r="Q2536" s="5">
        <f t="shared" si="157"/>
        <v>66545.919999999998</v>
      </c>
      <c r="R2536" s="5">
        <v>0</v>
      </c>
      <c r="S2536" s="5">
        <v>0</v>
      </c>
      <c r="T2536" s="5">
        <v>0</v>
      </c>
      <c r="U2536" s="5">
        <f t="shared" si="158"/>
        <v>67631</v>
      </c>
      <c r="V2536" s="5">
        <f t="shared" si="159"/>
        <v>67631</v>
      </c>
      <c r="W2536" s="5">
        <v>66545.919999999998</v>
      </c>
      <c r="X2536" t="s">
        <v>1497</v>
      </c>
    </row>
    <row r="2537" spans="1:24" x14ac:dyDescent="0.2">
      <c r="A2537" t="s">
        <v>0</v>
      </c>
      <c r="B2537" t="s">
        <v>1</v>
      </c>
      <c r="C2537" t="s">
        <v>695</v>
      </c>
      <c r="D2537" t="s">
        <v>1454</v>
      </c>
      <c r="E2537" t="s">
        <v>1455</v>
      </c>
      <c r="F2537" t="s">
        <v>1682</v>
      </c>
      <c r="G2537" t="s">
        <v>1683</v>
      </c>
      <c r="H2537" t="s">
        <v>110</v>
      </c>
      <c r="I2537" t="s">
        <v>1513</v>
      </c>
      <c r="J2537" t="s">
        <v>121</v>
      </c>
      <c r="K2537" t="s">
        <v>556</v>
      </c>
      <c r="L2537" t="s">
        <v>44</v>
      </c>
      <c r="M2537" s="5">
        <v>39815.5</v>
      </c>
      <c r="N2537" s="5">
        <v>0</v>
      </c>
      <c r="O2537" s="5">
        <f t="shared" si="156"/>
        <v>39815.5</v>
      </c>
      <c r="P2537" s="5">
        <v>-23871.5</v>
      </c>
      <c r="Q2537" s="5">
        <f t="shared" si="157"/>
        <v>15944</v>
      </c>
      <c r="R2537" s="5">
        <v>0</v>
      </c>
      <c r="S2537" s="5">
        <v>0</v>
      </c>
      <c r="T2537" s="5">
        <v>0</v>
      </c>
      <c r="U2537" s="5">
        <f t="shared" si="158"/>
        <v>39815.5</v>
      </c>
      <c r="V2537" s="5">
        <f t="shared" si="159"/>
        <v>39815.5</v>
      </c>
      <c r="W2537" s="5">
        <v>15944</v>
      </c>
      <c r="X2537" t="s">
        <v>1498</v>
      </c>
    </row>
    <row r="2538" spans="1:24" x14ac:dyDescent="0.2">
      <c r="A2538" t="s">
        <v>0</v>
      </c>
      <c r="B2538" t="s">
        <v>1</v>
      </c>
      <c r="C2538" t="s">
        <v>695</v>
      </c>
      <c r="D2538" t="s">
        <v>1454</v>
      </c>
      <c r="E2538" t="s">
        <v>1455</v>
      </c>
      <c r="F2538" t="s">
        <v>1682</v>
      </c>
      <c r="G2538" t="s">
        <v>1683</v>
      </c>
      <c r="H2538" t="s">
        <v>110</v>
      </c>
      <c r="I2538" t="s">
        <v>1513</v>
      </c>
      <c r="J2538" t="s">
        <v>121</v>
      </c>
      <c r="K2538" t="s">
        <v>170</v>
      </c>
      <c r="L2538" t="s">
        <v>44</v>
      </c>
      <c r="M2538" s="5">
        <v>4500</v>
      </c>
      <c r="N2538" s="5">
        <v>-4500</v>
      </c>
      <c r="O2538" s="5">
        <f t="shared" si="156"/>
        <v>0</v>
      </c>
      <c r="P2538" s="5">
        <v>0</v>
      </c>
      <c r="Q2538" s="5">
        <f t="shared" si="157"/>
        <v>0</v>
      </c>
      <c r="R2538" s="5">
        <v>0</v>
      </c>
      <c r="S2538" s="5">
        <v>0</v>
      </c>
      <c r="T2538" s="5">
        <v>0</v>
      </c>
      <c r="U2538" s="5">
        <f t="shared" si="158"/>
        <v>0</v>
      </c>
      <c r="V2538" s="5">
        <f t="shared" si="159"/>
        <v>0</v>
      </c>
      <c r="W2538" s="5">
        <v>0</v>
      </c>
      <c r="X2538" t="s">
        <v>1704</v>
      </c>
    </row>
    <row r="2539" spans="1:24" x14ac:dyDescent="0.2">
      <c r="A2539" t="s">
        <v>0</v>
      </c>
      <c r="B2539" t="s">
        <v>1</v>
      </c>
      <c r="C2539" t="s">
        <v>695</v>
      </c>
      <c r="D2539" t="s">
        <v>1454</v>
      </c>
      <c r="E2539" t="s">
        <v>1455</v>
      </c>
      <c r="F2539" t="s">
        <v>1682</v>
      </c>
      <c r="G2539" t="s">
        <v>1683</v>
      </c>
      <c r="H2539" t="s">
        <v>110</v>
      </c>
      <c r="I2539" t="s">
        <v>1690</v>
      </c>
      <c r="J2539" t="s">
        <v>572</v>
      </c>
      <c r="K2539" t="s">
        <v>573</v>
      </c>
      <c r="L2539" t="s">
        <v>44</v>
      </c>
      <c r="M2539" s="5">
        <v>0</v>
      </c>
      <c r="N2539" s="5">
        <v>710</v>
      </c>
      <c r="O2539" s="5">
        <f t="shared" si="156"/>
        <v>710</v>
      </c>
      <c r="P2539" s="5">
        <v>0</v>
      </c>
      <c r="Q2539" s="5">
        <f t="shared" si="157"/>
        <v>710</v>
      </c>
      <c r="R2539" s="5">
        <v>0</v>
      </c>
      <c r="S2539" s="5">
        <v>710</v>
      </c>
      <c r="T2539" s="5">
        <v>508.98</v>
      </c>
      <c r="U2539" s="5">
        <f t="shared" si="158"/>
        <v>0</v>
      </c>
      <c r="V2539" s="5">
        <f t="shared" si="159"/>
        <v>201.01999999999998</v>
      </c>
      <c r="W2539" s="5">
        <v>0</v>
      </c>
      <c r="X2539" t="s">
        <v>1705</v>
      </c>
    </row>
    <row r="2540" spans="1:24" x14ac:dyDescent="0.2">
      <c r="A2540" t="s">
        <v>0</v>
      </c>
      <c r="B2540" t="s">
        <v>1</v>
      </c>
      <c r="C2540" t="s">
        <v>695</v>
      </c>
      <c r="D2540" t="s">
        <v>1454</v>
      </c>
      <c r="E2540" t="s">
        <v>1455</v>
      </c>
      <c r="F2540" t="s">
        <v>1682</v>
      </c>
      <c r="G2540" t="s">
        <v>1683</v>
      </c>
      <c r="H2540" t="s">
        <v>110</v>
      </c>
      <c r="I2540" t="s">
        <v>1513</v>
      </c>
      <c r="J2540" t="s">
        <v>572</v>
      </c>
      <c r="K2540" t="s">
        <v>573</v>
      </c>
      <c r="L2540" t="s">
        <v>44</v>
      </c>
      <c r="M2540" s="5">
        <v>600</v>
      </c>
      <c r="N2540" s="5">
        <v>0</v>
      </c>
      <c r="O2540" s="5">
        <f t="shared" si="156"/>
        <v>600</v>
      </c>
      <c r="P2540" s="5">
        <v>0</v>
      </c>
      <c r="Q2540" s="5">
        <f t="shared" si="157"/>
        <v>600</v>
      </c>
      <c r="R2540" s="5">
        <v>0</v>
      </c>
      <c r="S2540" s="5">
        <v>0</v>
      </c>
      <c r="T2540" s="5">
        <v>0</v>
      </c>
      <c r="U2540" s="5">
        <f t="shared" si="158"/>
        <v>600</v>
      </c>
      <c r="V2540" s="5">
        <f t="shared" si="159"/>
        <v>600</v>
      </c>
      <c r="W2540" s="5">
        <v>600</v>
      </c>
      <c r="X2540" t="s">
        <v>1705</v>
      </c>
    </row>
    <row r="2541" spans="1:24" x14ac:dyDescent="0.2">
      <c r="A2541" t="s">
        <v>0</v>
      </c>
      <c r="B2541" t="s">
        <v>1</v>
      </c>
      <c r="C2541" t="s">
        <v>695</v>
      </c>
      <c r="D2541" t="s">
        <v>1454</v>
      </c>
      <c r="E2541" t="s">
        <v>1455</v>
      </c>
      <c r="F2541" t="s">
        <v>1682</v>
      </c>
      <c r="G2541" t="s">
        <v>1683</v>
      </c>
      <c r="H2541" t="s">
        <v>110</v>
      </c>
      <c r="I2541" t="s">
        <v>1690</v>
      </c>
      <c r="J2541" t="s">
        <v>231</v>
      </c>
      <c r="K2541" t="s">
        <v>232</v>
      </c>
      <c r="L2541" t="s">
        <v>44</v>
      </c>
      <c r="M2541" s="5">
        <v>50000</v>
      </c>
      <c r="N2541" s="5">
        <v>0</v>
      </c>
      <c r="O2541" s="5">
        <f t="shared" si="156"/>
        <v>50000</v>
      </c>
      <c r="P2541" s="5">
        <v>-1666.56</v>
      </c>
      <c r="Q2541" s="5">
        <f t="shared" si="157"/>
        <v>48333.440000000002</v>
      </c>
      <c r="R2541" s="5">
        <v>1666.56</v>
      </c>
      <c r="S2541" s="5">
        <v>3108</v>
      </c>
      <c r="T2541" s="5">
        <v>3108</v>
      </c>
      <c r="U2541" s="5">
        <f t="shared" si="158"/>
        <v>46892</v>
      </c>
      <c r="V2541" s="5">
        <f t="shared" si="159"/>
        <v>46892</v>
      </c>
      <c r="W2541" s="5">
        <v>43558.879999999997</v>
      </c>
      <c r="X2541" t="s">
        <v>1515</v>
      </c>
    </row>
    <row r="2542" spans="1:24" x14ac:dyDescent="0.2">
      <c r="A2542" t="s">
        <v>0</v>
      </c>
      <c r="B2542" t="s">
        <v>1</v>
      </c>
      <c r="C2542" t="s">
        <v>695</v>
      </c>
      <c r="D2542" t="s">
        <v>1454</v>
      </c>
      <c r="E2542" t="s">
        <v>1455</v>
      </c>
      <c r="F2542" t="s">
        <v>1682</v>
      </c>
      <c r="G2542" t="s">
        <v>1683</v>
      </c>
      <c r="H2542" t="s">
        <v>110</v>
      </c>
      <c r="I2542" t="s">
        <v>1690</v>
      </c>
      <c r="J2542" t="s">
        <v>231</v>
      </c>
      <c r="K2542" t="s">
        <v>234</v>
      </c>
      <c r="L2542" t="s">
        <v>44</v>
      </c>
      <c r="M2542" s="5">
        <v>46000</v>
      </c>
      <c r="N2542" s="5">
        <v>0</v>
      </c>
      <c r="O2542" s="5">
        <f t="shared" si="156"/>
        <v>46000</v>
      </c>
      <c r="P2542" s="5">
        <v>0</v>
      </c>
      <c r="Q2542" s="5">
        <f t="shared" si="157"/>
        <v>46000</v>
      </c>
      <c r="R2542" s="5">
        <v>104.92</v>
      </c>
      <c r="S2542" s="5">
        <v>10379.040000000001</v>
      </c>
      <c r="T2542" s="5">
        <v>10379.040000000001</v>
      </c>
      <c r="U2542" s="5">
        <f t="shared" si="158"/>
        <v>35620.959999999999</v>
      </c>
      <c r="V2542" s="5">
        <f t="shared" si="159"/>
        <v>35620.959999999999</v>
      </c>
      <c r="W2542" s="5">
        <v>35516.04</v>
      </c>
      <c r="X2542" t="s">
        <v>1514</v>
      </c>
    </row>
    <row r="2543" spans="1:24" x14ac:dyDescent="0.2">
      <c r="A2543" t="s">
        <v>0</v>
      </c>
      <c r="B2543" t="s">
        <v>1</v>
      </c>
      <c r="C2543" t="s">
        <v>695</v>
      </c>
      <c r="D2543" t="s">
        <v>1454</v>
      </c>
      <c r="E2543" t="s">
        <v>1455</v>
      </c>
      <c r="F2543" t="s">
        <v>1682</v>
      </c>
      <c r="G2543" t="s">
        <v>1683</v>
      </c>
      <c r="H2543" t="s">
        <v>110</v>
      </c>
      <c r="I2543" t="s">
        <v>1513</v>
      </c>
      <c r="J2543" t="s">
        <v>231</v>
      </c>
      <c r="K2543" t="s">
        <v>236</v>
      </c>
      <c r="L2543" t="s">
        <v>44</v>
      </c>
      <c r="M2543" s="5">
        <v>4000</v>
      </c>
      <c r="N2543" s="5">
        <v>-4000</v>
      </c>
      <c r="O2543" s="5">
        <f t="shared" si="156"/>
        <v>0</v>
      </c>
      <c r="P2543" s="5">
        <v>0</v>
      </c>
      <c r="Q2543" s="5">
        <f t="shared" si="157"/>
        <v>0</v>
      </c>
      <c r="R2543" s="5">
        <v>0</v>
      </c>
      <c r="S2543" s="5">
        <v>0</v>
      </c>
      <c r="T2543" s="5">
        <v>0</v>
      </c>
      <c r="U2543" s="5">
        <f t="shared" si="158"/>
        <v>0</v>
      </c>
      <c r="V2543" s="5">
        <f t="shared" si="159"/>
        <v>0</v>
      </c>
      <c r="W2543" s="5">
        <v>0</v>
      </c>
      <c r="X2543" t="s">
        <v>1706</v>
      </c>
    </row>
    <row r="2544" spans="1:24" x14ac:dyDescent="0.2">
      <c r="A2544" t="s">
        <v>0</v>
      </c>
      <c r="B2544" t="s">
        <v>1</v>
      </c>
      <c r="C2544" t="s">
        <v>695</v>
      </c>
      <c r="D2544" t="s">
        <v>1454</v>
      </c>
      <c r="E2544" t="s">
        <v>1455</v>
      </c>
      <c r="F2544" t="s">
        <v>1682</v>
      </c>
      <c r="G2544" t="s">
        <v>1683</v>
      </c>
      <c r="H2544" t="s">
        <v>110</v>
      </c>
      <c r="I2544" t="s">
        <v>1513</v>
      </c>
      <c r="J2544" t="s">
        <v>231</v>
      </c>
      <c r="K2544" t="s">
        <v>232</v>
      </c>
      <c r="L2544" t="s">
        <v>44</v>
      </c>
      <c r="M2544" s="5">
        <v>84000</v>
      </c>
      <c r="N2544" s="5">
        <v>-84000</v>
      </c>
      <c r="O2544" s="5">
        <f t="shared" si="156"/>
        <v>0</v>
      </c>
      <c r="P2544" s="5">
        <v>0</v>
      </c>
      <c r="Q2544" s="5">
        <f t="shared" si="157"/>
        <v>0</v>
      </c>
      <c r="R2544" s="5">
        <v>0</v>
      </c>
      <c r="S2544" s="5">
        <v>0</v>
      </c>
      <c r="T2544" s="5">
        <v>0</v>
      </c>
      <c r="U2544" s="5">
        <f t="shared" si="158"/>
        <v>0</v>
      </c>
      <c r="V2544" s="5">
        <f t="shared" si="159"/>
        <v>0</v>
      </c>
      <c r="W2544" s="5">
        <v>0</v>
      </c>
      <c r="X2544" t="s">
        <v>1515</v>
      </c>
    </row>
    <row r="2545" spans="1:24" x14ac:dyDescent="0.2">
      <c r="A2545" t="s">
        <v>0</v>
      </c>
      <c r="B2545" t="s">
        <v>1</v>
      </c>
      <c r="C2545" t="s">
        <v>695</v>
      </c>
      <c r="D2545" t="s">
        <v>1454</v>
      </c>
      <c r="E2545" t="s">
        <v>1455</v>
      </c>
      <c r="F2545" t="s">
        <v>1682</v>
      </c>
      <c r="G2545" t="s">
        <v>1683</v>
      </c>
      <c r="H2545" t="s">
        <v>110</v>
      </c>
      <c r="I2545" t="s">
        <v>1513</v>
      </c>
      <c r="J2545" t="s">
        <v>231</v>
      </c>
      <c r="K2545" t="s">
        <v>234</v>
      </c>
      <c r="L2545" t="s">
        <v>44</v>
      </c>
      <c r="M2545" s="5">
        <v>22000</v>
      </c>
      <c r="N2545" s="5">
        <v>-15000</v>
      </c>
      <c r="O2545" s="5">
        <f t="shared" si="156"/>
        <v>7000</v>
      </c>
      <c r="P2545" s="5">
        <v>0</v>
      </c>
      <c r="Q2545" s="5">
        <f t="shared" si="157"/>
        <v>7000</v>
      </c>
      <c r="R2545" s="5">
        <v>0</v>
      </c>
      <c r="S2545" s="5">
        <v>0</v>
      </c>
      <c r="T2545" s="5">
        <v>0</v>
      </c>
      <c r="U2545" s="5">
        <f t="shared" si="158"/>
        <v>7000</v>
      </c>
      <c r="V2545" s="5">
        <f t="shared" si="159"/>
        <v>7000</v>
      </c>
      <c r="W2545" s="5">
        <v>7000</v>
      </c>
      <c r="X2545" t="s">
        <v>1514</v>
      </c>
    </row>
    <row r="2546" spans="1:24" x14ac:dyDescent="0.2">
      <c r="A2546" t="s">
        <v>0</v>
      </c>
      <c r="B2546" t="s">
        <v>1</v>
      </c>
      <c r="C2546" t="s">
        <v>695</v>
      </c>
      <c r="D2546" t="s">
        <v>1454</v>
      </c>
      <c r="E2546" t="s">
        <v>1455</v>
      </c>
      <c r="F2546" t="s">
        <v>1707</v>
      </c>
      <c r="G2546" t="s">
        <v>1708</v>
      </c>
      <c r="H2546" t="s">
        <v>7</v>
      </c>
      <c r="I2546" t="s">
        <v>8</v>
      </c>
      <c r="J2546" t="s">
        <v>9</v>
      </c>
      <c r="K2546" t="s">
        <v>10</v>
      </c>
      <c r="L2546" t="s">
        <v>11</v>
      </c>
      <c r="M2546" s="5">
        <v>2298072</v>
      </c>
      <c r="N2546" s="5">
        <v>-404314.09</v>
      </c>
      <c r="O2546" s="5">
        <f t="shared" si="156"/>
        <v>1893757.91</v>
      </c>
      <c r="P2546" s="5">
        <v>0</v>
      </c>
      <c r="Q2546" s="5">
        <f t="shared" si="157"/>
        <v>1893757.91</v>
      </c>
      <c r="R2546" s="5">
        <v>0</v>
      </c>
      <c r="S2546" s="5">
        <v>1085236.54</v>
      </c>
      <c r="T2546" s="5">
        <v>1085236.54</v>
      </c>
      <c r="U2546" s="5">
        <f t="shared" si="158"/>
        <v>808521.36999999988</v>
      </c>
      <c r="V2546" s="5">
        <f t="shared" si="159"/>
        <v>808521.36999999988</v>
      </c>
      <c r="W2546" s="5">
        <v>808521.37</v>
      </c>
      <c r="X2546" t="s">
        <v>1458</v>
      </c>
    </row>
    <row r="2547" spans="1:24" x14ac:dyDescent="0.2">
      <c r="A2547" t="s">
        <v>0</v>
      </c>
      <c r="B2547" t="s">
        <v>1</v>
      </c>
      <c r="C2547" t="s">
        <v>695</v>
      </c>
      <c r="D2547" t="s">
        <v>1454</v>
      </c>
      <c r="E2547" t="s">
        <v>1455</v>
      </c>
      <c r="F2547" t="s">
        <v>1707</v>
      </c>
      <c r="G2547" t="s">
        <v>1708</v>
      </c>
      <c r="H2547" t="s">
        <v>7</v>
      </c>
      <c r="I2547" t="s">
        <v>8</v>
      </c>
      <c r="J2547" t="s">
        <v>9</v>
      </c>
      <c r="K2547" t="s">
        <v>13</v>
      </c>
      <c r="L2547" t="s">
        <v>11</v>
      </c>
      <c r="M2547" s="5">
        <v>151835.4</v>
      </c>
      <c r="N2547" s="5">
        <v>15274.64</v>
      </c>
      <c r="O2547" s="5">
        <f t="shared" si="156"/>
        <v>167110.03999999998</v>
      </c>
      <c r="P2547" s="5">
        <v>0</v>
      </c>
      <c r="Q2547" s="5">
        <f t="shared" si="157"/>
        <v>167110.03999999998</v>
      </c>
      <c r="R2547" s="5">
        <v>0</v>
      </c>
      <c r="S2547" s="5">
        <v>108746.06</v>
      </c>
      <c r="T2547" s="5">
        <v>108746.06</v>
      </c>
      <c r="U2547" s="5">
        <f t="shared" si="158"/>
        <v>58363.979999999981</v>
      </c>
      <c r="V2547" s="5">
        <f t="shared" si="159"/>
        <v>58363.979999999981</v>
      </c>
      <c r="W2547" s="5">
        <v>58363.98</v>
      </c>
      <c r="X2547" t="s">
        <v>1459</v>
      </c>
    </row>
    <row r="2548" spans="1:24" x14ac:dyDescent="0.2">
      <c r="A2548" t="s">
        <v>0</v>
      </c>
      <c r="B2548" t="s">
        <v>1</v>
      </c>
      <c r="C2548" t="s">
        <v>695</v>
      </c>
      <c r="D2548" t="s">
        <v>1454</v>
      </c>
      <c r="E2548" t="s">
        <v>1455</v>
      </c>
      <c r="F2548" t="s">
        <v>1707</v>
      </c>
      <c r="G2548" t="s">
        <v>1708</v>
      </c>
      <c r="H2548" t="s">
        <v>7</v>
      </c>
      <c r="I2548" t="s">
        <v>8</v>
      </c>
      <c r="J2548" t="s">
        <v>9</v>
      </c>
      <c r="K2548" t="s">
        <v>15</v>
      </c>
      <c r="L2548" t="s">
        <v>11</v>
      </c>
      <c r="M2548" s="5">
        <v>208670.95</v>
      </c>
      <c r="N2548" s="5">
        <v>-4490.1099999999997</v>
      </c>
      <c r="O2548" s="5">
        <f t="shared" si="156"/>
        <v>204180.84000000003</v>
      </c>
      <c r="P2548" s="5">
        <v>0</v>
      </c>
      <c r="Q2548" s="5">
        <f t="shared" si="157"/>
        <v>204180.84000000003</v>
      </c>
      <c r="R2548" s="5">
        <v>25021.02</v>
      </c>
      <c r="S2548" s="5">
        <v>24910.47</v>
      </c>
      <c r="T2548" s="5">
        <v>24910.47</v>
      </c>
      <c r="U2548" s="5">
        <f t="shared" si="158"/>
        <v>179270.37000000002</v>
      </c>
      <c r="V2548" s="5">
        <f t="shared" si="159"/>
        <v>179270.37000000002</v>
      </c>
      <c r="W2548" s="5">
        <v>154249.35</v>
      </c>
      <c r="X2548" t="s">
        <v>1460</v>
      </c>
    </row>
    <row r="2549" spans="1:24" x14ac:dyDescent="0.2">
      <c r="A2549" t="s">
        <v>0</v>
      </c>
      <c r="B2549" t="s">
        <v>1</v>
      </c>
      <c r="C2549" t="s">
        <v>695</v>
      </c>
      <c r="D2549" t="s">
        <v>1454</v>
      </c>
      <c r="E2549" t="s">
        <v>1455</v>
      </c>
      <c r="F2549" t="s">
        <v>1707</v>
      </c>
      <c r="G2549" t="s">
        <v>1708</v>
      </c>
      <c r="H2549" t="s">
        <v>7</v>
      </c>
      <c r="I2549" t="s">
        <v>8</v>
      </c>
      <c r="J2549" t="s">
        <v>9</v>
      </c>
      <c r="K2549" t="s">
        <v>17</v>
      </c>
      <c r="L2549" t="s">
        <v>11</v>
      </c>
      <c r="M2549" s="5">
        <v>55597.34</v>
      </c>
      <c r="N2549" s="5">
        <v>800</v>
      </c>
      <c r="O2549" s="5">
        <f t="shared" si="156"/>
        <v>56397.34</v>
      </c>
      <c r="P2549" s="5">
        <v>0</v>
      </c>
      <c r="Q2549" s="5">
        <f t="shared" si="157"/>
        <v>56397.34</v>
      </c>
      <c r="R2549" s="5">
        <v>2915.63</v>
      </c>
      <c r="S2549" s="5">
        <v>44482.81</v>
      </c>
      <c r="T2549" s="5">
        <v>44482.81</v>
      </c>
      <c r="U2549" s="5">
        <f t="shared" si="158"/>
        <v>11914.529999999999</v>
      </c>
      <c r="V2549" s="5">
        <f t="shared" si="159"/>
        <v>11914.529999999999</v>
      </c>
      <c r="W2549" s="5">
        <v>8998.9</v>
      </c>
      <c r="X2549" t="s">
        <v>1461</v>
      </c>
    </row>
    <row r="2550" spans="1:24" x14ac:dyDescent="0.2">
      <c r="A2550" t="s">
        <v>0</v>
      </c>
      <c r="B2550" t="s">
        <v>1</v>
      </c>
      <c r="C2550" t="s">
        <v>695</v>
      </c>
      <c r="D2550" t="s">
        <v>1454</v>
      </c>
      <c r="E2550" t="s">
        <v>1455</v>
      </c>
      <c r="F2550" t="s">
        <v>1707</v>
      </c>
      <c r="G2550" t="s">
        <v>1708</v>
      </c>
      <c r="H2550" t="s">
        <v>7</v>
      </c>
      <c r="I2550" t="s">
        <v>8</v>
      </c>
      <c r="J2550" t="s">
        <v>9</v>
      </c>
      <c r="K2550" t="s">
        <v>19</v>
      </c>
      <c r="L2550" t="s">
        <v>11</v>
      </c>
      <c r="M2550" s="5">
        <v>2376</v>
      </c>
      <c r="N2550" s="5">
        <v>320</v>
      </c>
      <c r="O2550" s="5">
        <f t="shared" si="156"/>
        <v>2696</v>
      </c>
      <c r="P2550" s="5">
        <v>0</v>
      </c>
      <c r="Q2550" s="5">
        <f t="shared" si="157"/>
        <v>2696</v>
      </c>
      <c r="R2550" s="5">
        <v>0</v>
      </c>
      <c r="S2550" s="5">
        <v>729</v>
      </c>
      <c r="T2550" s="5">
        <v>729</v>
      </c>
      <c r="U2550" s="5">
        <f t="shared" si="158"/>
        <v>1967</v>
      </c>
      <c r="V2550" s="5">
        <f t="shared" si="159"/>
        <v>1967</v>
      </c>
      <c r="W2550" s="5">
        <v>1967</v>
      </c>
      <c r="X2550" t="s">
        <v>1462</v>
      </c>
    </row>
    <row r="2551" spans="1:24" x14ac:dyDescent="0.2">
      <c r="A2551" t="s">
        <v>0</v>
      </c>
      <c r="B2551" t="s">
        <v>1</v>
      </c>
      <c r="C2551" t="s">
        <v>695</v>
      </c>
      <c r="D2551" t="s">
        <v>1454</v>
      </c>
      <c r="E2551" t="s">
        <v>1455</v>
      </c>
      <c r="F2551" t="s">
        <v>1707</v>
      </c>
      <c r="G2551" t="s">
        <v>1708</v>
      </c>
      <c r="H2551" t="s">
        <v>7</v>
      </c>
      <c r="I2551" t="s">
        <v>8</v>
      </c>
      <c r="J2551" t="s">
        <v>9</v>
      </c>
      <c r="K2551" t="s">
        <v>21</v>
      </c>
      <c r="L2551" t="s">
        <v>11</v>
      </c>
      <c r="M2551" s="5">
        <v>19008</v>
      </c>
      <c r="N2551" s="5">
        <v>1600</v>
      </c>
      <c r="O2551" s="5">
        <f t="shared" si="156"/>
        <v>20608</v>
      </c>
      <c r="P2551" s="5">
        <v>0</v>
      </c>
      <c r="Q2551" s="5">
        <f t="shared" si="157"/>
        <v>20608</v>
      </c>
      <c r="R2551" s="5">
        <v>0</v>
      </c>
      <c r="S2551" s="5">
        <v>7492</v>
      </c>
      <c r="T2551" s="5">
        <v>7492</v>
      </c>
      <c r="U2551" s="5">
        <f t="shared" si="158"/>
        <v>13116</v>
      </c>
      <c r="V2551" s="5">
        <f t="shared" si="159"/>
        <v>13116</v>
      </c>
      <c r="W2551" s="5">
        <v>13116</v>
      </c>
      <c r="X2551" t="s">
        <v>1463</v>
      </c>
    </row>
    <row r="2552" spans="1:24" x14ac:dyDescent="0.2">
      <c r="A2552" t="s">
        <v>0</v>
      </c>
      <c r="B2552" t="s">
        <v>1</v>
      </c>
      <c r="C2552" t="s">
        <v>695</v>
      </c>
      <c r="D2552" t="s">
        <v>1454</v>
      </c>
      <c r="E2552" t="s">
        <v>1455</v>
      </c>
      <c r="F2552" t="s">
        <v>1707</v>
      </c>
      <c r="G2552" t="s">
        <v>1708</v>
      </c>
      <c r="H2552" t="s">
        <v>7</v>
      </c>
      <c r="I2552" t="s">
        <v>8</v>
      </c>
      <c r="J2552" t="s">
        <v>9</v>
      </c>
      <c r="K2552" t="s">
        <v>23</v>
      </c>
      <c r="L2552" t="s">
        <v>11</v>
      </c>
      <c r="M2552" s="5">
        <v>759.18</v>
      </c>
      <c r="N2552" s="5">
        <v>528</v>
      </c>
      <c r="O2552" s="5">
        <f t="shared" si="156"/>
        <v>1287.1799999999998</v>
      </c>
      <c r="P2552" s="5">
        <v>0</v>
      </c>
      <c r="Q2552" s="5">
        <f t="shared" si="157"/>
        <v>1287.1799999999998</v>
      </c>
      <c r="R2552" s="5">
        <v>0</v>
      </c>
      <c r="S2552" s="5">
        <v>32</v>
      </c>
      <c r="T2552" s="5">
        <v>32</v>
      </c>
      <c r="U2552" s="5">
        <f t="shared" si="158"/>
        <v>1255.1799999999998</v>
      </c>
      <c r="V2552" s="5">
        <f t="shared" si="159"/>
        <v>1255.1799999999998</v>
      </c>
      <c r="W2552" s="5">
        <v>1255.18</v>
      </c>
      <c r="X2552" t="s">
        <v>1464</v>
      </c>
    </row>
    <row r="2553" spans="1:24" x14ac:dyDescent="0.2">
      <c r="A2553" t="s">
        <v>0</v>
      </c>
      <c r="B2553" t="s">
        <v>1</v>
      </c>
      <c r="C2553" t="s">
        <v>695</v>
      </c>
      <c r="D2553" t="s">
        <v>1454</v>
      </c>
      <c r="E2553" t="s">
        <v>1455</v>
      </c>
      <c r="F2553" t="s">
        <v>1707</v>
      </c>
      <c r="G2553" t="s">
        <v>1708</v>
      </c>
      <c r="H2553" t="s">
        <v>7</v>
      </c>
      <c r="I2553" t="s">
        <v>8</v>
      </c>
      <c r="J2553" t="s">
        <v>9</v>
      </c>
      <c r="K2553" t="s">
        <v>25</v>
      </c>
      <c r="L2553" t="s">
        <v>11</v>
      </c>
      <c r="M2553" s="5">
        <v>4555.0600000000004</v>
      </c>
      <c r="N2553" s="5">
        <v>-47.12</v>
      </c>
      <c r="O2553" s="5">
        <f t="shared" si="156"/>
        <v>4507.9400000000005</v>
      </c>
      <c r="P2553" s="5">
        <v>0</v>
      </c>
      <c r="Q2553" s="5">
        <f t="shared" si="157"/>
        <v>4507.9400000000005</v>
      </c>
      <c r="R2553" s="5">
        <v>0</v>
      </c>
      <c r="S2553" s="5">
        <v>3432.56</v>
      </c>
      <c r="T2553" s="5">
        <v>3432.56</v>
      </c>
      <c r="U2553" s="5">
        <f t="shared" si="158"/>
        <v>1075.3800000000006</v>
      </c>
      <c r="V2553" s="5">
        <f t="shared" si="159"/>
        <v>1075.3800000000006</v>
      </c>
      <c r="W2553" s="5">
        <v>1075.3800000000001</v>
      </c>
      <c r="X2553" t="s">
        <v>1465</v>
      </c>
    </row>
    <row r="2554" spans="1:24" x14ac:dyDescent="0.2">
      <c r="A2554" t="s">
        <v>0</v>
      </c>
      <c r="B2554" t="s">
        <v>1</v>
      </c>
      <c r="C2554" t="s">
        <v>695</v>
      </c>
      <c r="D2554" t="s">
        <v>1454</v>
      </c>
      <c r="E2554" t="s">
        <v>1455</v>
      </c>
      <c r="F2554" t="s">
        <v>1707</v>
      </c>
      <c r="G2554" t="s">
        <v>1708</v>
      </c>
      <c r="H2554" t="s">
        <v>7</v>
      </c>
      <c r="I2554" t="s">
        <v>8</v>
      </c>
      <c r="J2554" t="s">
        <v>9</v>
      </c>
      <c r="K2554" t="s">
        <v>27</v>
      </c>
      <c r="L2554" t="s">
        <v>11</v>
      </c>
      <c r="M2554" s="5">
        <v>8977.4599999999991</v>
      </c>
      <c r="N2554" s="5">
        <v>826.07</v>
      </c>
      <c r="O2554" s="5">
        <f t="shared" si="156"/>
        <v>9803.5299999999988</v>
      </c>
      <c r="P2554" s="5">
        <v>1470.27</v>
      </c>
      <c r="Q2554" s="5">
        <f t="shared" si="157"/>
        <v>11273.8</v>
      </c>
      <c r="R2554" s="5">
        <v>0</v>
      </c>
      <c r="S2554" s="5">
        <v>9803.5300000000007</v>
      </c>
      <c r="T2554" s="5">
        <v>9803.5300000000007</v>
      </c>
      <c r="U2554" s="5">
        <f t="shared" si="158"/>
        <v>0</v>
      </c>
      <c r="V2554" s="5">
        <f t="shared" si="159"/>
        <v>0</v>
      </c>
      <c r="W2554" s="5">
        <v>1470.27</v>
      </c>
      <c r="X2554" t="s">
        <v>1466</v>
      </c>
    </row>
    <row r="2555" spans="1:24" x14ac:dyDescent="0.2">
      <c r="A2555" t="s">
        <v>0</v>
      </c>
      <c r="B2555" t="s">
        <v>1</v>
      </c>
      <c r="C2555" t="s">
        <v>695</v>
      </c>
      <c r="D2555" t="s">
        <v>1454</v>
      </c>
      <c r="E2555" t="s">
        <v>1455</v>
      </c>
      <c r="F2555" t="s">
        <v>1707</v>
      </c>
      <c r="G2555" t="s">
        <v>1708</v>
      </c>
      <c r="H2555" t="s">
        <v>7</v>
      </c>
      <c r="I2555" t="s">
        <v>8</v>
      </c>
      <c r="J2555" t="s">
        <v>9</v>
      </c>
      <c r="K2555" t="s">
        <v>29</v>
      </c>
      <c r="L2555" t="s">
        <v>11</v>
      </c>
      <c r="M2555" s="5">
        <v>1840.7</v>
      </c>
      <c r="N2555" s="5">
        <v>0</v>
      </c>
      <c r="O2555" s="5">
        <f t="shared" ref="O2555:O2618" si="160">+M2555+N2555</f>
        <v>1840.7</v>
      </c>
      <c r="P2555" s="5">
        <v>787.07</v>
      </c>
      <c r="Q2555" s="5">
        <f t="shared" ref="Q2555:Q2618" si="161">+O2555+P2555</f>
        <v>2627.77</v>
      </c>
      <c r="R2555" s="5">
        <v>0</v>
      </c>
      <c r="S2555" s="5">
        <v>1620.98</v>
      </c>
      <c r="T2555" s="5">
        <v>1620.98</v>
      </c>
      <c r="U2555" s="5">
        <f t="shared" ref="U2555:U2618" si="162">+O2555-S2555</f>
        <v>219.72000000000003</v>
      </c>
      <c r="V2555" s="5">
        <f t="shared" ref="V2555:V2618" si="163">+O2555-T2555</f>
        <v>219.72000000000003</v>
      </c>
      <c r="W2555" s="5">
        <v>1006.79</v>
      </c>
      <c r="X2555" t="s">
        <v>1467</v>
      </c>
    </row>
    <row r="2556" spans="1:24" x14ac:dyDescent="0.2">
      <c r="A2556" t="s">
        <v>0</v>
      </c>
      <c r="B2556" t="s">
        <v>1</v>
      </c>
      <c r="C2556" t="s">
        <v>695</v>
      </c>
      <c r="D2556" t="s">
        <v>1454</v>
      </c>
      <c r="E2556" t="s">
        <v>1455</v>
      </c>
      <c r="F2556" t="s">
        <v>1707</v>
      </c>
      <c r="G2556" t="s">
        <v>1708</v>
      </c>
      <c r="H2556" t="s">
        <v>7</v>
      </c>
      <c r="I2556" t="s">
        <v>8</v>
      </c>
      <c r="J2556" t="s">
        <v>9</v>
      </c>
      <c r="K2556" t="s">
        <v>265</v>
      </c>
      <c r="L2556" t="s">
        <v>11</v>
      </c>
      <c r="M2556" s="5">
        <v>54144</v>
      </c>
      <c r="N2556" s="5">
        <v>333288</v>
      </c>
      <c r="O2556" s="5">
        <f t="shared" si="160"/>
        <v>387432</v>
      </c>
      <c r="P2556" s="5">
        <v>0</v>
      </c>
      <c r="Q2556" s="5">
        <f t="shared" si="161"/>
        <v>387432</v>
      </c>
      <c r="R2556" s="5">
        <v>173504.41</v>
      </c>
      <c r="S2556" s="5">
        <v>213927.59</v>
      </c>
      <c r="T2556" s="5">
        <v>213927.59</v>
      </c>
      <c r="U2556" s="5">
        <f t="shared" si="162"/>
        <v>173504.41</v>
      </c>
      <c r="V2556" s="5">
        <f t="shared" si="163"/>
        <v>173504.41</v>
      </c>
      <c r="W2556" s="5">
        <v>0</v>
      </c>
      <c r="X2556" t="s">
        <v>1468</v>
      </c>
    </row>
    <row r="2557" spans="1:24" x14ac:dyDescent="0.2">
      <c r="A2557" t="s">
        <v>0</v>
      </c>
      <c r="B2557" t="s">
        <v>1</v>
      </c>
      <c r="C2557" t="s">
        <v>695</v>
      </c>
      <c r="D2557" t="s">
        <v>1454</v>
      </c>
      <c r="E2557" t="s">
        <v>1455</v>
      </c>
      <c r="F2557" t="s">
        <v>1707</v>
      </c>
      <c r="G2557" t="s">
        <v>1708</v>
      </c>
      <c r="H2557" t="s">
        <v>7</v>
      </c>
      <c r="I2557" t="s">
        <v>8</v>
      </c>
      <c r="J2557" t="s">
        <v>9</v>
      </c>
      <c r="K2557" t="s">
        <v>31</v>
      </c>
      <c r="L2557" t="s">
        <v>11</v>
      </c>
      <c r="M2557" s="5">
        <v>3760.77</v>
      </c>
      <c r="N2557" s="5">
        <v>0</v>
      </c>
      <c r="O2557" s="5">
        <f t="shared" si="160"/>
        <v>3760.77</v>
      </c>
      <c r="P2557" s="5">
        <v>-1880.39</v>
      </c>
      <c r="Q2557" s="5">
        <f t="shared" si="161"/>
        <v>1880.3799999999999</v>
      </c>
      <c r="R2557" s="5">
        <v>0</v>
      </c>
      <c r="S2557" s="5">
        <v>0</v>
      </c>
      <c r="T2557" s="5">
        <v>0</v>
      </c>
      <c r="U2557" s="5">
        <f t="shared" si="162"/>
        <v>3760.77</v>
      </c>
      <c r="V2557" s="5">
        <f t="shared" si="163"/>
        <v>3760.77</v>
      </c>
      <c r="W2557" s="5">
        <v>1880.38</v>
      </c>
      <c r="X2557" t="s">
        <v>1469</v>
      </c>
    </row>
    <row r="2558" spans="1:24" x14ac:dyDescent="0.2">
      <c r="A2558" t="s">
        <v>0</v>
      </c>
      <c r="B2558" t="s">
        <v>1</v>
      </c>
      <c r="C2558" t="s">
        <v>695</v>
      </c>
      <c r="D2558" t="s">
        <v>1454</v>
      </c>
      <c r="E2558" t="s">
        <v>1455</v>
      </c>
      <c r="F2558" t="s">
        <v>1707</v>
      </c>
      <c r="G2558" t="s">
        <v>1708</v>
      </c>
      <c r="H2558" t="s">
        <v>7</v>
      </c>
      <c r="I2558" t="s">
        <v>8</v>
      </c>
      <c r="J2558" t="s">
        <v>9</v>
      </c>
      <c r="K2558" t="s">
        <v>33</v>
      </c>
      <c r="L2558" t="s">
        <v>11</v>
      </c>
      <c r="M2558" s="5">
        <v>7521.53</v>
      </c>
      <c r="N2558" s="5">
        <v>0</v>
      </c>
      <c r="O2558" s="5">
        <f t="shared" si="160"/>
        <v>7521.53</v>
      </c>
      <c r="P2558" s="5">
        <v>-3669.12</v>
      </c>
      <c r="Q2558" s="5">
        <f t="shared" si="161"/>
        <v>3852.41</v>
      </c>
      <c r="R2558" s="5">
        <v>0</v>
      </c>
      <c r="S2558" s="5">
        <v>183.3</v>
      </c>
      <c r="T2558" s="5">
        <v>183.3</v>
      </c>
      <c r="U2558" s="5">
        <f t="shared" si="162"/>
        <v>7338.23</v>
      </c>
      <c r="V2558" s="5">
        <f t="shared" si="163"/>
        <v>7338.23</v>
      </c>
      <c r="W2558" s="5">
        <v>3669.11</v>
      </c>
      <c r="X2558" t="s">
        <v>1470</v>
      </c>
    </row>
    <row r="2559" spans="1:24" x14ac:dyDescent="0.2">
      <c r="A2559" t="s">
        <v>0</v>
      </c>
      <c r="B2559" t="s">
        <v>1</v>
      </c>
      <c r="C2559" t="s">
        <v>695</v>
      </c>
      <c r="D2559" t="s">
        <v>1454</v>
      </c>
      <c r="E2559" t="s">
        <v>1455</v>
      </c>
      <c r="F2559" t="s">
        <v>1707</v>
      </c>
      <c r="G2559" t="s">
        <v>1708</v>
      </c>
      <c r="H2559" t="s">
        <v>7</v>
      </c>
      <c r="I2559" t="s">
        <v>8</v>
      </c>
      <c r="J2559" t="s">
        <v>9</v>
      </c>
      <c r="K2559" t="s">
        <v>35</v>
      </c>
      <c r="L2559" t="s">
        <v>11</v>
      </c>
      <c r="M2559" s="5">
        <v>316003.33</v>
      </c>
      <c r="N2559" s="5">
        <v>-5989.35</v>
      </c>
      <c r="O2559" s="5">
        <f t="shared" si="160"/>
        <v>310013.98000000004</v>
      </c>
      <c r="P2559" s="5">
        <v>0</v>
      </c>
      <c r="Q2559" s="5">
        <f t="shared" si="161"/>
        <v>310013.98000000004</v>
      </c>
      <c r="R2559" s="5">
        <v>36811.18</v>
      </c>
      <c r="S2559" s="5">
        <v>178670.38</v>
      </c>
      <c r="T2559" s="5">
        <v>178670.38</v>
      </c>
      <c r="U2559" s="5">
        <f t="shared" si="162"/>
        <v>131343.60000000003</v>
      </c>
      <c r="V2559" s="5">
        <f t="shared" si="163"/>
        <v>131343.60000000003</v>
      </c>
      <c r="W2559" s="5">
        <v>94532.42</v>
      </c>
      <c r="X2559" t="s">
        <v>1471</v>
      </c>
    </row>
    <row r="2560" spans="1:24" x14ac:dyDescent="0.2">
      <c r="A2560" t="s">
        <v>0</v>
      </c>
      <c r="B2560" t="s">
        <v>1</v>
      </c>
      <c r="C2560" t="s">
        <v>695</v>
      </c>
      <c r="D2560" t="s">
        <v>1454</v>
      </c>
      <c r="E2560" t="s">
        <v>1455</v>
      </c>
      <c r="F2560" t="s">
        <v>1707</v>
      </c>
      <c r="G2560" t="s">
        <v>1708</v>
      </c>
      <c r="H2560" t="s">
        <v>7</v>
      </c>
      <c r="I2560" t="s">
        <v>8</v>
      </c>
      <c r="J2560" t="s">
        <v>9</v>
      </c>
      <c r="K2560" t="s">
        <v>37</v>
      </c>
      <c r="L2560" t="s">
        <v>11</v>
      </c>
      <c r="M2560" s="5">
        <v>208670.95</v>
      </c>
      <c r="N2560" s="5">
        <v>-5368.11</v>
      </c>
      <c r="O2560" s="5">
        <f t="shared" si="160"/>
        <v>203302.84000000003</v>
      </c>
      <c r="P2560" s="5">
        <v>0</v>
      </c>
      <c r="Q2560" s="5">
        <f t="shared" si="161"/>
        <v>203302.84000000003</v>
      </c>
      <c r="R2560" s="5">
        <v>28760.58</v>
      </c>
      <c r="S2560" s="5">
        <v>109045.42</v>
      </c>
      <c r="T2560" s="5">
        <v>109045.42</v>
      </c>
      <c r="U2560" s="5">
        <f t="shared" si="162"/>
        <v>94257.420000000027</v>
      </c>
      <c r="V2560" s="5">
        <f t="shared" si="163"/>
        <v>94257.420000000027</v>
      </c>
      <c r="W2560" s="5">
        <v>65496.84</v>
      </c>
      <c r="X2560" t="s">
        <v>1472</v>
      </c>
    </row>
    <row r="2561" spans="1:24" x14ac:dyDescent="0.2">
      <c r="A2561" t="s">
        <v>0</v>
      </c>
      <c r="B2561" t="s">
        <v>1</v>
      </c>
      <c r="C2561" t="s">
        <v>695</v>
      </c>
      <c r="D2561" t="s">
        <v>1454</v>
      </c>
      <c r="E2561" t="s">
        <v>1455</v>
      </c>
      <c r="F2561" t="s">
        <v>1707</v>
      </c>
      <c r="G2561" t="s">
        <v>1708</v>
      </c>
      <c r="H2561" t="s">
        <v>7</v>
      </c>
      <c r="I2561" t="s">
        <v>8</v>
      </c>
      <c r="J2561" t="s">
        <v>9</v>
      </c>
      <c r="K2561" t="s">
        <v>39</v>
      </c>
      <c r="L2561" t="s">
        <v>11</v>
      </c>
      <c r="M2561" s="5">
        <v>24444.99</v>
      </c>
      <c r="N2561" s="5">
        <v>0</v>
      </c>
      <c r="O2561" s="5">
        <f t="shared" si="160"/>
        <v>24444.99</v>
      </c>
      <c r="P2561" s="5">
        <v>0</v>
      </c>
      <c r="Q2561" s="5">
        <f t="shared" si="161"/>
        <v>24444.99</v>
      </c>
      <c r="R2561" s="5">
        <v>0</v>
      </c>
      <c r="S2561" s="5">
        <v>7004.17</v>
      </c>
      <c r="T2561" s="5">
        <v>7004.17</v>
      </c>
      <c r="U2561" s="5">
        <f t="shared" si="162"/>
        <v>17440.82</v>
      </c>
      <c r="V2561" s="5">
        <f t="shared" si="163"/>
        <v>17440.82</v>
      </c>
      <c r="W2561" s="5">
        <v>17440.82</v>
      </c>
      <c r="X2561" t="s">
        <v>1473</v>
      </c>
    </row>
    <row r="2562" spans="1:24" x14ac:dyDescent="0.2">
      <c r="A2562" t="s">
        <v>0</v>
      </c>
      <c r="B2562" t="s">
        <v>1</v>
      </c>
      <c r="C2562" t="s">
        <v>695</v>
      </c>
      <c r="D2562" t="s">
        <v>1454</v>
      </c>
      <c r="E2562" t="s">
        <v>1455</v>
      </c>
      <c r="F2562" t="s">
        <v>1707</v>
      </c>
      <c r="G2562" t="s">
        <v>1708</v>
      </c>
      <c r="H2562" t="s">
        <v>7</v>
      </c>
      <c r="I2562" t="s">
        <v>41</v>
      </c>
      <c r="J2562" t="s">
        <v>42</v>
      </c>
      <c r="K2562" t="s">
        <v>43</v>
      </c>
      <c r="L2562" t="s">
        <v>44</v>
      </c>
      <c r="M2562" s="5">
        <v>9000</v>
      </c>
      <c r="N2562" s="5">
        <v>0</v>
      </c>
      <c r="O2562" s="5">
        <f t="shared" si="160"/>
        <v>9000</v>
      </c>
      <c r="P2562" s="5">
        <v>0</v>
      </c>
      <c r="Q2562" s="5">
        <f t="shared" si="161"/>
        <v>9000</v>
      </c>
      <c r="R2562" s="5">
        <v>0</v>
      </c>
      <c r="S2562" s="5">
        <v>9000</v>
      </c>
      <c r="T2562" s="5">
        <v>3573.19</v>
      </c>
      <c r="U2562" s="5">
        <f t="shared" si="162"/>
        <v>0</v>
      </c>
      <c r="V2562" s="5">
        <f t="shared" si="163"/>
        <v>5426.8099999999995</v>
      </c>
      <c r="W2562" s="5">
        <v>0</v>
      </c>
      <c r="X2562" t="s">
        <v>1684</v>
      </c>
    </row>
    <row r="2563" spans="1:24" x14ac:dyDescent="0.2">
      <c r="A2563" t="s">
        <v>0</v>
      </c>
      <c r="B2563" t="s">
        <v>1</v>
      </c>
      <c r="C2563" t="s">
        <v>695</v>
      </c>
      <c r="D2563" t="s">
        <v>1454</v>
      </c>
      <c r="E2563" t="s">
        <v>1455</v>
      </c>
      <c r="F2563" t="s">
        <v>1707</v>
      </c>
      <c r="G2563" t="s">
        <v>1708</v>
      </c>
      <c r="H2563" t="s">
        <v>7</v>
      </c>
      <c r="I2563" t="s">
        <v>41</v>
      </c>
      <c r="J2563" t="s">
        <v>42</v>
      </c>
      <c r="K2563" t="s">
        <v>46</v>
      </c>
      <c r="L2563" t="s">
        <v>44</v>
      </c>
      <c r="M2563" s="5">
        <v>18000</v>
      </c>
      <c r="N2563" s="5">
        <v>0</v>
      </c>
      <c r="O2563" s="5">
        <f t="shared" si="160"/>
        <v>18000</v>
      </c>
      <c r="P2563" s="5">
        <v>0</v>
      </c>
      <c r="Q2563" s="5">
        <f t="shared" si="161"/>
        <v>18000</v>
      </c>
      <c r="R2563" s="5">
        <v>0</v>
      </c>
      <c r="S2563" s="5">
        <v>18000</v>
      </c>
      <c r="T2563" s="5">
        <v>10106.27</v>
      </c>
      <c r="U2563" s="5">
        <f t="shared" si="162"/>
        <v>0</v>
      </c>
      <c r="V2563" s="5">
        <f t="shared" si="163"/>
        <v>7893.73</v>
      </c>
      <c r="W2563" s="5">
        <v>0</v>
      </c>
      <c r="X2563" t="s">
        <v>1685</v>
      </c>
    </row>
    <row r="2564" spans="1:24" x14ac:dyDescent="0.2">
      <c r="A2564" t="s">
        <v>0</v>
      </c>
      <c r="B2564" t="s">
        <v>1</v>
      </c>
      <c r="C2564" t="s">
        <v>695</v>
      </c>
      <c r="D2564" t="s">
        <v>1454</v>
      </c>
      <c r="E2564" t="s">
        <v>1455</v>
      </c>
      <c r="F2564" t="s">
        <v>1707</v>
      </c>
      <c r="G2564" t="s">
        <v>1708</v>
      </c>
      <c r="H2564" t="s">
        <v>7</v>
      </c>
      <c r="I2564" t="s">
        <v>41</v>
      </c>
      <c r="J2564" t="s">
        <v>42</v>
      </c>
      <c r="K2564" t="s">
        <v>48</v>
      </c>
      <c r="L2564" t="s">
        <v>44</v>
      </c>
      <c r="M2564" s="5">
        <v>6000</v>
      </c>
      <c r="N2564" s="5">
        <v>0</v>
      </c>
      <c r="O2564" s="5">
        <f t="shared" si="160"/>
        <v>6000</v>
      </c>
      <c r="P2564" s="5">
        <v>0</v>
      </c>
      <c r="Q2564" s="5">
        <f t="shared" si="161"/>
        <v>6000</v>
      </c>
      <c r="R2564" s="5">
        <v>0</v>
      </c>
      <c r="S2564" s="5">
        <v>6000</v>
      </c>
      <c r="T2564" s="5">
        <v>3457.13</v>
      </c>
      <c r="U2564" s="5">
        <f t="shared" si="162"/>
        <v>0</v>
      </c>
      <c r="V2564" s="5">
        <f t="shared" si="163"/>
        <v>2542.87</v>
      </c>
      <c r="W2564" s="5">
        <v>0</v>
      </c>
      <c r="X2564" t="s">
        <v>1686</v>
      </c>
    </row>
    <row r="2565" spans="1:24" x14ac:dyDescent="0.2">
      <c r="A2565" t="s">
        <v>0</v>
      </c>
      <c r="B2565" t="s">
        <v>1</v>
      </c>
      <c r="C2565" t="s">
        <v>695</v>
      </c>
      <c r="D2565" t="s">
        <v>1454</v>
      </c>
      <c r="E2565" t="s">
        <v>1455</v>
      </c>
      <c r="F2565" t="s">
        <v>1707</v>
      </c>
      <c r="G2565" t="s">
        <v>1708</v>
      </c>
      <c r="H2565" t="s">
        <v>7</v>
      </c>
      <c r="I2565" t="s">
        <v>41</v>
      </c>
      <c r="J2565" t="s">
        <v>42</v>
      </c>
      <c r="K2565" t="s">
        <v>50</v>
      </c>
      <c r="L2565" t="s">
        <v>44</v>
      </c>
      <c r="M2565" s="5">
        <v>30000</v>
      </c>
      <c r="N2565" s="5">
        <v>0</v>
      </c>
      <c r="O2565" s="5">
        <f t="shared" si="160"/>
        <v>30000</v>
      </c>
      <c r="P2565" s="5">
        <v>-727.68</v>
      </c>
      <c r="Q2565" s="5">
        <f t="shared" si="161"/>
        <v>29272.32</v>
      </c>
      <c r="R2565" s="5">
        <v>0</v>
      </c>
      <c r="S2565" s="5">
        <v>20648.72</v>
      </c>
      <c r="T2565" s="5">
        <v>13983.4</v>
      </c>
      <c r="U2565" s="5">
        <f t="shared" si="162"/>
        <v>9351.2799999999988</v>
      </c>
      <c r="V2565" s="5">
        <f t="shared" si="163"/>
        <v>16016.6</v>
      </c>
      <c r="W2565" s="5">
        <v>8623.6</v>
      </c>
      <c r="X2565" t="s">
        <v>1709</v>
      </c>
    </row>
    <row r="2566" spans="1:24" x14ac:dyDescent="0.2">
      <c r="A2566" t="s">
        <v>0</v>
      </c>
      <c r="B2566" t="s">
        <v>1</v>
      </c>
      <c r="C2566" t="s">
        <v>695</v>
      </c>
      <c r="D2566" t="s">
        <v>1454</v>
      </c>
      <c r="E2566" t="s">
        <v>1455</v>
      </c>
      <c r="F2566" t="s">
        <v>1707</v>
      </c>
      <c r="G2566" t="s">
        <v>1708</v>
      </c>
      <c r="H2566" t="s">
        <v>7</v>
      </c>
      <c r="I2566" t="s">
        <v>41</v>
      </c>
      <c r="J2566" t="s">
        <v>42</v>
      </c>
      <c r="K2566" t="s">
        <v>52</v>
      </c>
      <c r="L2566" t="s">
        <v>44</v>
      </c>
      <c r="M2566" s="5">
        <v>600</v>
      </c>
      <c r="N2566" s="5">
        <v>2100</v>
      </c>
      <c r="O2566" s="5">
        <f t="shared" si="160"/>
        <v>2700</v>
      </c>
      <c r="P2566" s="5">
        <v>0</v>
      </c>
      <c r="Q2566" s="5">
        <f t="shared" si="161"/>
        <v>2700</v>
      </c>
      <c r="R2566" s="5">
        <v>0</v>
      </c>
      <c r="S2566" s="5">
        <v>0</v>
      </c>
      <c r="T2566" s="5">
        <v>0</v>
      </c>
      <c r="U2566" s="5">
        <f t="shared" si="162"/>
        <v>2700</v>
      </c>
      <c r="V2566" s="5">
        <f t="shared" si="163"/>
        <v>2700</v>
      </c>
      <c r="W2566" s="5">
        <v>2700</v>
      </c>
      <c r="X2566" t="s">
        <v>1710</v>
      </c>
    </row>
    <row r="2567" spans="1:24" x14ac:dyDescent="0.2">
      <c r="A2567" t="s">
        <v>0</v>
      </c>
      <c r="B2567" t="s">
        <v>1</v>
      </c>
      <c r="C2567" t="s">
        <v>695</v>
      </c>
      <c r="D2567" t="s">
        <v>1454</v>
      </c>
      <c r="E2567" t="s">
        <v>1455</v>
      </c>
      <c r="F2567" t="s">
        <v>1707</v>
      </c>
      <c r="G2567" t="s">
        <v>1708</v>
      </c>
      <c r="H2567" t="s">
        <v>7</v>
      </c>
      <c r="I2567" t="s">
        <v>41</v>
      </c>
      <c r="J2567" t="s">
        <v>42</v>
      </c>
      <c r="K2567" t="s">
        <v>297</v>
      </c>
      <c r="L2567" t="s">
        <v>44</v>
      </c>
      <c r="M2567" s="5">
        <v>500</v>
      </c>
      <c r="N2567" s="5">
        <v>0</v>
      </c>
      <c r="O2567" s="5">
        <f t="shared" si="160"/>
        <v>500</v>
      </c>
      <c r="P2567" s="5">
        <v>-500</v>
      </c>
      <c r="Q2567" s="5">
        <f t="shared" si="161"/>
        <v>0</v>
      </c>
      <c r="R2567" s="5">
        <v>0</v>
      </c>
      <c r="S2567" s="5">
        <v>0</v>
      </c>
      <c r="T2567" s="5">
        <v>0</v>
      </c>
      <c r="U2567" s="5">
        <f t="shared" si="162"/>
        <v>500</v>
      </c>
      <c r="V2567" s="5">
        <f t="shared" si="163"/>
        <v>500</v>
      </c>
      <c r="W2567" s="5">
        <v>0</v>
      </c>
      <c r="X2567" t="s">
        <v>1711</v>
      </c>
    </row>
    <row r="2568" spans="1:24" x14ac:dyDescent="0.2">
      <c r="A2568" t="s">
        <v>0</v>
      </c>
      <c r="B2568" t="s">
        <v>1</v>
      </c>
      <c r="C2568" t="s">
        <v>695</v>
      </c>
      <c r="D2568" t="s">
        <v>1454</v>
      </c>
      <c r="E2568" t="s">
        <v>1455</v>
      </c>
      <c r="F2568" t="s">
        <v>1707</v>
      </c>
      <c r="G2568" t="s">
        <v>1708</v>
      </c>
      <c r="H2568" t="s">
        <v>7</v>
      </c>
      <c r="I2568" t="s">
        <v>41</v>
      </c>
      <c r="J2568" t="s">
        <v>42</v>
      </c>
      <c r="K2568" t="s">
        <v>56</v>
      </c>
      <c r="L2568" t="s">
        <v>44</v>
      </c>
      <c r="M2568" s="5">
        <v>92000</v>
      </c>
      <c r="N2568" s="5">
        <v>41100</v>
      </c>
      <c r="O2568" s="5">
        <f t="shared" si="160"/>
        <v>133100</v>
      </c>
      <c r="P2568" s="5">
        <v>-25000</v>
      </c>
      <c r="Q2568" s="5">
        <f t="shared" si="161"/>
        <v>108100</v>
      </c>
      <c r="R2568" s="5">
        <v>6533.35</v>
      </c>
      <c r="S2568" s="5">
        <v>77412.13</v>
      </c>
      <c r="T2568" s="5">
        <v>50611.65</v>
      </c>
      <c r="U2568" s="5">
        <f t="shared" si="162"/>
        <v>55687.869999999995</v>
      </c>
      <c r="V2568" s="5">
        <f t="shared" si="163"/>
        <v>82488.350000000006</v>
      </c>
      <c r="W2568" s="5">
        <v>24154.52</v>
      </c>
      <c r="X2568" t="s">
        <v>1687</v>
      </c>
    </row>
    <row r="2569" spans="1:24" x14ac:dyDescent="0.2">
      <c r="A2569" t="s">
        <v>0</v>
      </c>
      <c r="B2569" t="s">
        <v>1</v>
      </c>
      <c r="C2569" t="s">
        <v>695</v>
      </c>
      <c r="D2569" t="s">
        <v>1454</v>
      </c>
      <c r="E2569" t="s">
        <v>1455</v>
      </c>
      <c r="F2569" t="s">
        <v>1707</v>
      </c>
      <c r="G2569" t="s">
        <v>1708</v>
      </c>
      <c r="H2569" t="s">
        <v>7</v>
      </c>
      <c r="I2569" t="s">
        <v>41</v>
      </c>
      <c r="J2569" t="s">
        <v>42</v>
      </c>
      <c r="K2569" t="s">
        <v>58</v>
      </c>
      <c r="L2569" t="s">
        <v>44</v>
      </c>
      <c r="M2569" s="5">
        <v>133380</v>
      </c>
      <c r="N2569" s="5">
        <v>-67700</v>
      </c>
      <c r="O2569" s="5">
        <f t="shared" si="160"/>
        <v>65680</v>
      </c>
      <c r="P2569" s="5">
        <v>0</v>
      </c>
      <c r="Q2569" s="5">
        <f t="shared" si="161"/>
        <v>65680</v>
      </c>
      <c r="R2569" s="5">
        <v>283.88</v>
      </c>
      <c r="S2569" s="5">
        <v>61201.53</v>
      </c>
      <c r="T2569" s="5">
        <v>34642.879999999997</v>
      </c>
      <c r="U2569" s="5">
        <f t="shared" si="162"/>
        <v>4478.4700000000012</v>
      </c>
      <c r="V2569" s="5">
        <f t="shared" si="163"/>
        <v>31037.120000000003</v>
      </c>
      <c r="W2569" s="5">
        <v>4194.59</v>
      </c>
      <c r="X2569" t="s">
        <v>1688</v>
      </c>
    </row>
    <row r="2570" spans="1:24" x14ac:dyDescent="0.2">
      <c r="A2570" t="s">
        <v>0</v>
      </c>
      <c r="B2570" t="s">
        <v>1</v>
      </c>
      <c r="C2570" t="s">
        <v>695</v>
      </c>
      <c r="D2570" t="s">
        <v>1454</v>
      </c>
      <c r="E2570" t="s">
        <v>1455</v>
      </c>
      <c r="F2570" t="s">
        <v>1707</v>
      </c>
      <c r="G2570" t="s">
        <v>1708</v>
      </c>
      <c r="H2570" t="s">
        <v>7</v>
      </c>
      <c r="I2570" t="s">
        <v>41</v>
      </c>
      <c r="J2570" t="s">
        <v>42</v>
      </c>
      <c r="K2570" t="s">
        <v>66</v>
      </c>
      <c r="L2570" t="s">
        <v>44</v>
      </c>
      <c r="M2570" s="5">
        <v>10000</v>
      </c>
      <c r="N2570" s="5">
        <v>2000</v>
      </c>
      <c r="O2570" s="5">
        <f t="shared" si="160"/>
        <v>12000</v>
      </c>
      <c r="P2570" s="5">
        <v>-4800</v>
      </c>
      <c r="Q2570" s="5">
        <f t="shared" si="161"/>
        <v>7200</v>
      </c>
      <c r="R2570" s="5">
        <v>0</v>
      </c>
      <c r="S2570" s="5">
        <v>1220.8</v>
      </c>
      <c r="T2570" s="5">
        <v>918.4</v>
      </c>
      <c r="U2570" s="5">
        <f t="shared" si="162"/>
        <v>10779.2</v>
      </c>
      <c r="V2570" s="5">
        <f t="shared" si="163"/>
        <v>11081.6</v>
      </c>
      <c r="W2570" s="5">
        <v>5979.2</v>
      </c>
      <c r="X2570" t="s">
        <v>1712</v>
      </c>
    </row>
    <row r="2571" spans="1:24" x14ac:dyDescent="0.2">
      <c r="A2571" t="s">
        <v>0</v>
      </c>
      <c r="B2571" t="s">
        <v>1</v>
      </c>
      <c r="C2571" t="s">
        <v>695</v>
      </c>
      <c r="D2571" t="s">
        <v>1454</v>
      </c>
      <c r="E2571" t="s">
        <v>1455</v>
      </c>
      <c r="F2571" t="s">
        <v>1707</v>
      </c>
      <c r="G2571" t="s">
        <v>1708</v>
      </c>
      <c r="H2571" t="s">
        <v>7</v>
      </c>
      <c r="I2571" t="s">
        <v>41</v>
      </c>
      <c r="J2571" t="s">
        <v>42</v>
      </c>
      <c r="K2571" t="s">
        <v>68</v>
      </c>
      <c r="L2571" t="s">
        <v>44</v>
      </c>
      <c r="M2571" s="5">
        <v>100</v>
      </c>
      <c r="N2571" s="5">
        <v>0</v>
      </c>
      <c r="O2571" s="5">
        <f t="shared" si="160"/>
        <v>100</v>
      </c>
      <c r="P2571" s="5">
        <v>0</v>
      </c>
      <c r="Q2571" s="5">
        <f t="shared" si="161"/>
        <v>100</v>
      </c>
      <c r="R2571" s="5">
        <v>0</v>
      </c>
      <c r="S2571" s="5">
        <v>0</v>
      </c>
      <c r="T2571" s="5">
        <v>0</v>
      </c>
      <c r="U2571" s="5">
        <f t="shared" si="162"/>
        <v>100</v>
      </c>
      <c r="V2571" s="5">
        <f t="shared" si="163"/>
        <v>100</v>
      </c>
      <c r="W2571" s="5">
        <v>100</v>
      </c>
      <c r="X2571" t="s">
        <v>1713</v>
      </c>
    </row>
    <row r="2572" spans="1:24" x14ac:dyDescent="0.2">
      <c r="A2572" t="s">
        <v>0</v>
      </c>
      <c r="B2572" t="s">
        <v>1</v>
      </c>
      <c r="C2572" t="s">
        <v>695</v>
      </c>
      <c r="D2572" t="s">
        <v>1454</v>
      </c>
      <c r="E2572" t="s">
        <v>1455</v>
      </c>
      <c r="F2572" t="s">
        <v>1707</v>
      </c>
      <c r="G2572" t="s">
        <v>1708</v>
      </c>
      <c r="H2572" t="s">
        <v>7</v>
      </c>
      <c r="I2572" t="s">
        <v>41</v>
      </c>
      <c r="J2572" t="s">
        <v>42</v>
      </c>
      <c r="K2572" t="s">
        <v>74</v>
      </c>
      <c r="L2572" t="s">
        <v>44</v>
      </c>
      <c r="M2572" s="5">
        <v>7000</v>
      </c>
      <c r="N2572" s="5">
        <v>500</v>
      </c>
      <c r="O2572" s="5">
        <f t="shared" si="160"/>
        <v>7500</v>
      </c>
      <c r="P2572" s="5">
        <v>-1800</v>
      </c>
      <c r="Q2572" s="5">
        <f t="shared" si="161"/>
        <v>5700</v>
      </c>
      <c r="R2572" s="5">
        <v>0.01</v>
      </c>
      <c r="S2572" s="5">
        <v>4652.72</v>
      </c>
      <c r="T2572" s="5">
        <v>2497.73</v>
      </c>
      <c r="U2572" s="5">
        <f t="shared" si="162"/>
        <v>2847.2799999999997</v>
      </c>
      <c r="V2572" s="5">
        <f t="shared" si="163"/>
        <v>5002.2700000000004</v>
      </c>
      <c r="W2572" s="5">
        <v>1047.27</v>
      </c>
      <c r="X2572" t="s">
        <v>1689</v>
      </c>
    </row>
    <row r="2573" spans="1:24" x14ac:dyDescent="0.2">
      <c r="A2573" t="s">
        <v>0</v>
      </c>
      <c r="B2573" t="s">
        <v>1</v>
      </c>
      <c r="C2573" t="s">
        <v>695</v>
      </c>
      <c r="D2573" t="s">
        <v>1454</v>
      </c>
      <c r="E2573" t="s">
        <v>1455</v>
      </c>
      <c r="F2573" t="s">
        <v>1707</v>
      </c>
      <c r="G2573" t="s">
        <v>1708</v>
      </c>
      <c r="H2573" t="s">
        <v>7</v>
      </c>
      <c r="I2573" t="s">
        <v>41</v>
      </c>
      <c r="J2573" t="s">
        <v>42</v>
      </c>
      <c r="K2573" t="s">
        <v>76</v>
      </c>
      <c r="L2573" t="s">
        <v>44</v>
      </c>
      <c r="M2573" s="5">
        <v>6000</v>
      </c>
      <c r="N2573" s="5">
        <v>-1000</v>
      </c>
      <c r="O2573" s="5">
        <f t="shared" si="160"/>
        <v>5000</v>
      </c>
      <c r="P2573" s="5">
        <v>-2500</v>
      </c>
      <c r="Q2573" s="5">
        <f t="shared" si="161"/>
        <v>2500</v>
      </c>
      <c r="R2573" s="5">
        <v>366.36</v>
      </c>
      <c r="S2573" s="5">
        <v>830.64</v>
      </c>
      <c r="T2573" s="5">
        <v>830.64</v>
      </c>
      <c r="U2573" s="5">
        <f t="shared" si="162"/>
        <v>4169.3599999999997</v>
      </c>
      <c r="V2573" s="5">
        <f t="shared" si="163"/>
        <v>4169.3599999999997</v>
      </c>
      <c r="W2573" s="5">
        <v>1303</v>
      </c>
      <c r="X2573" t="s">
        <v>1714</v>
      </c>
    </row>
    <row r="2574" spans="1:24" x14ac:dyDescent="0.2">
      <c r="A2574" t="s">
        <v>0</v>
      </c>
      <c r="B2574" t="s">
        <v>1</v>
      </c>
      <c r="C2574" t="s">
        <v>695</v>
      </c>
      <c r="D2574" t="s">
        <v>1454</v>
      </c>
      <c r="E2574" t="s">
        <v>1455</v>
      </c>
      <c r="F2574" t="s">
        <v>1707</v>
      </c>
      <c r="G2574" t="s">
        <v>1708</v>
      </c>
      <c r="H2574" t="s">
        <v>7</v>
      </c>
      <c r="I2574" t="s">
        <v>41</v>
      </c>
      <c r="J2574" t="s">
        <v>42</v>
      </c>
      <c r="K2574" t="s">
        <v>78</v>
      </c>
      <c r="L2574" t="s">
        <v>44</v>
      </c>
      <c r="M2574" s="5">
        <v>11000</v>
      </c>
      <c r="N2574" s="5">
        <v>0</v>
      </c>
      <c r="O2574" s="5">
        <f t="shared" si="160"/>
        <v>11000</v>
      </c>
      <c r="P2574" s="5">
        <v>0</v>
      </c>
      <c r="Q2574" s="5">
        <f t="shared" si="161"/>
        <v>11000</v>
      </c>
      <c r="R2574" s="5">
        <v>1965.31</v>
      </c>
      <c r="S2574" s="5">
        <v>2148.08</v>
      </c>
      <c r="T2574" s="5">
        <v>1501.59</v>
      </c>
      <c r="U2574" s="5">
        <f t="shared" si="162"/>
        <v>8851.92</v>
      </c>
      <c r="V2574" s="5">
        <f t="shared" si="163"/>
        <v>9498.41</v>
      </c>
      <c r="W2574" s="5">
        <v>6886.61</v>
      </c>
      <c r="X2574" t="s">
        <v>1715</v>
      </c>
    </row>
    <row r="2575" spans="1:24" x14ac:dyDescent="0.2">
      <c r="A2575" t="s">
        <v>0</v>
      </c>
      <c r="B2575" t="s">
        <v>1</v>
      </c>
      <c r="C2575" t="s">
        <v>695</v>
      </c>
      <c r="D2575" t="s">
        <v>1454</v>
      </c>
      <c r="E2575" t="s">
        <v>1455</v>
      </c>
      <c r="F2575" t="s">
        <v>1707</v>
      </c>
      <c r="G2575" t="s">
        <v>1708</v>
      </c>
      <c r="H2575" t="s">
        <v>7</v>
      </c>
      <c r="I2575" t="s">
        <v>41</v>
      </c>
      <c r="J2575" t="s">
        <v>42</v>
      </c>
      <c r="K2575" t="s">
        <v>82</v>
      </c>
      <c r="L2575" t="s">
        <v>44</v>
      </c>
      <c r="M2575" s="5">
        <v>5000</v>
      </c>
      <c r="N2575" s="5">
        <v>0</v>
      </c>
      <c r="O2575" s="5">
        <f t="shared" si="160"/>
        <v>5000</v>
      </c>
      <c r="P2575" s="5">
        <v>0</v>
      </c>
      <c r="Q2575" s="5">
        <f t="shared" si="161"/>
        <v>5000</v>
      </c>
      <c r="R2575" s="5">
        <v>0.01</v>
      </c>
      <c r="S2575" s="5">
        <v>4999.99</v>
      </c>
      <c r="T2575" s="5">
        <v>4999.99</v>
      </c>
      <c r="U2575" s="5">
        <f t="shared" si="162"/>
        <v>1.0000000000218279E-2</v>
      </c>
      <c r="V2575" s="5">
        <f t="shared" si="163"/>
        <v>1.0000000000218279E-2</v>
      </c>
      <c r="W2575" s="5">
        <v>0</v>
      </c>
      <c r="X2575" t="s">
        <v>1716</v>
      </c>
    </row>
    <row r="2576" spans="1:24" x14ac:dyDescent="0.2">
      <c r="A2576" t="s">
        <v>0</v>
      </c>
      <c r="B2576" t="s">
        <v>1</v>
      </c>
      <c r="C2576" t="s">
        <v>695</v>
      </c>
      <c r="D2576" t="s">
        <v>1454</v>
      </c>
      <c r="E2576" t="s">
        <v>1455</v>
      </c>
      <c r="F2576" t="s">
        <v>1707</v>
      </c>
      <c r="G2576" t="s">
        <v>1708</v>
      </c>
      <c r="H2576" t="s">
        <v>7</v>
      </c>
      <c r="I2576" t="s">
        <v>41</v>
      </c>
      <c r="J2576" t="s">
        <v>42</v>
      </c>
      <c r="K2576" t="s">
        <v>86</v>
      </c>
      <c r="L2576" t="s">
        <v>44</v>
      </c>
      <c r="M2576" s="5">
        <v>7000</v>
      </c>
      <c r="N2576" s="5">
        <v>17000</v>
      </c>
      <c r="O2576" s="5">
        <f t="shared" si="160"/>
        <v>24000</v>
      </c>
      <c r="P2576" s="5">
        <v>-9900</v>
      </c>
      <c r="Q2576" s="5">
        <f t="shared" si="161"/>
        <v>14100</v>
      </c>
      <c r="R2576" s="5">
        <v>0</v>
      </c>
      <c r="S2576" s="5">
        <v>0</v>
      </c>
      <c r="T2576" s="5">
        <v>0</v>
      </c>
      <c r="U2576" s="5">
        <f t="shared" si="162"/>
        <v>24000</v>
      </c>
      <c r="V2576" s="5">
        <f t="shared" si="163"/>
        <v>24000</v>
      </c>
      <c r="W2576" s="5">
        <v>14100</v>
      </c>
      <c r="X2576" t="s">
        <v>1717</v>
      </c>
    </row>
    <row r="2577" spans="1:24" x14ac:dyDescent="0.2">
      <c r="A2577" t="s">
        <v>0</v>
      </c>
      <c r="B2577" t="s">
        <v>1</v>
      </c>
      <c r="C2577" t="s">
        <v>695</v>
      </c>
      <c r="D2577" t="s">
        <v>1454</v>
      </c>
      <c r="E2577" t="s">
        <v>1455</v>
      </c>
      <c r="F2577" t="s">
        <v>1707</v>
      </c>
      <c r="G2577" t="s">
        <v>1708</v>
      </c>
      <c r="H2577" t="s">
        <v>7</v>
      </c>
      <c r="I2577" t="s">
        <v>41</v>
      </c>
      <c r="J2577" t="s">
        <v>42</v>
      </c>
      <c r="K2577" t="s">
        <v>88</v>
      </c>
      <c r="L2577" t="s">
        <v>44</v>
      </c>
      <c r="M2577" s="5">
        <v>5000</v>
      </c>
      <c r="N2577" s="5">
        <v>5000</v>
      </c>
      <c r="O2577" s="5">
        <f t="shared" si="160"/>
        <v>10000</v>
      </c>
      <c r="P2577" s="5">
        <v>0</v>
      </c>
      <c r="Q2577" s="5">
        <f t="shared" si="161"/>
        <v>10000</v>
      </c>
      <c r="R2577" s="5">
        <v>0</v>
      </c>
      <c r="S2577" s="5">
        <v>806.4</v>
      </c>
      <c r="T2577" s="5">
        <v>477.12</v>
      </c>
      <c r="U2577" s="5">
        <f t="shared" si="162"/>
        <v>9193.6</v>
      </c>
      <c r="V2577" s="5">
        <f t="shared" si="163"/>
        <v>9522.8799999999992</v>
      </c>
      <c r="W2577" s="5">
        <v>9193.6</v>
      </c>
      <c r="X2577" t="s">
        <v>1718</v>
      </c>
    </row>
    <row r="2578" spans="1:24" x14ac:dyDescent="0.2">
      <c r="A2578" t="s">
        <v>0</v>
      </c>
      <c r="B2578" t="s">
        <v>1</v>
      </c>
      <c r="C2578" t="s">
        <v>695</v>
      </c>
      <c r="D2578" t="s">
        <v>1454</v>
      </c>
      <c r="E2578" t="s">
        <v>1455</v>
      </c>
      <c r="F2578" t="s">
        <v>1707</v>
      </c>
      <c r="G2578" t="s">
        <v>1708</v>
      </c>
      <c r="H2578" t="s">
        <v>7</v>
      </c>
      <c r="I2578" t="s">
        <v>41</v>
      </c>
      <c r="J2578" t="s">
        <v>42</v>
      </c>
      <c r="K2578" t="s">
        <v>518</v>
      </c>
      <c r="L2578" t="s">
        <v>44</v>
      </c>
      <c r="M2578" s="5">
        <v>0</v>
      </c>
      <c r="N2578" s="5">
        <v>1000</v>
      </c>
      <c r="O2578" s="5">
        <f t="shared" si="160"/>
        <v>1000</v>
      </c>
      <c r="P2578" s="5">
        <v>-1000</v>
      </c>
      <c r="Q2578" s="5">
        <f t="shared" si="161"/>
        <v>0</v>
      </c>
      <c r="R2578" s="5">
        <v>0</v>
      </c>
      <c r="S2578" s="5">
        <v>0</v>
      </c>
      <c r="T2578" s="5">
        <v>0</v>
      </c>
      <c r="U2578" s="5">
        <f t="shared" si="162"/>
        <v>1000</v>
      </c>
      <c r="V2578" s="5">
        <f t="shared" si="163"/>
        <v>1000</v>
      </c>
      <c r="W2578" s="5">
        <v>0</v>
      </c>
      <c r="X2578" t="s">
        <v>1719</v>
      </c>
    </row>
    <row r="2579" spans="1:24" x14ac:dyDescent="0.2">
      <c r="A2579" t="s">
        <v>0</v>
      </c>
      <c r="B2579" t="s">
        <v>1</v>
      </c>
      <c r="C2579" t="s">
        <v>695</v>
      </c>
      <c r="D2579" t="s">
        <v>1454</v>
      </c>
      <c r="E2579" t="s">
        <v>1455</v>
      </c>
      <c r="F2579" t="s">
        <v>1707</v>
      </c>
      <c r="G2579" t="s">
        <v>1708</v>
      </c>
      <c r="H2579" t="s">
        <v>7</v>
      </c>
      <c r="I2579" t="s">
        <v>41</v>
      </c>
      <c r="J2579" t="s">
        <v>90</v>
      </c>
      <c r="K2579" t="s">
        <v>91</v>
      </c>
      <c r="L2579" t="s">
        <v>44</v>
      </c>
      <c r="M2579" s="5">
        <v>5700</v>
      </c>
      <c r="N2579" s="5">
        <v>0</v>
      </c>
      <c r="O2579" s="5">
        <f t="shared" si="160"/>
        <v>5700</v>
      </c>
      <c r="P2579" s="5">
        <v>0</v>
      </c>
      <c r="Q2579" s="5">
        <f t="shared" si="161"/>
        <v>5700</v>
      </c>
      <c r="R2579" s="5">
        <v>0</v>
      </c>
      <c r="S2579" s="5">
        <v>1025.8900000000001</v>
      </c>
      <c r="T2579" s="5">
        <v>705.55</v>
      </c>
      <c r="U2579" s="5">
        <f t="shared" si="162"/>
        <v>4674.1099999999997</v>
      </c>
      <c r="V2579" s="5">
        <f t="shared" si="163"/>
        <v>4994.45</v>
      </c>
      <c r="W2579" s="5">
        <v>4674.1099999999997</v>
      </c>
      <c r="X2579" t="s">
        <v>1720</v>
      </c>
    </row>
    <row r="2580" spans="1:24" x14ac:dyDescent="0.2">
      <c r="A2580" t="s">
        <v>0</v>
      </c>
      <c r="B2580" t="s">
        <v>1</v>
      </c>
      <c r="C2580" t="s">
        <v>695</v>
      </c>
      <c r="D2580" t="s">
        <v>1454</v>
      </c>
      <c r="E2580" t="s">
        <v>1455</v>
      </c>
      <c r="F2580" t="s">
        <v>1707</v>
      </c>
      <c r="G2580" t="s">
        <v>1708</v>
      </c>
      <c r="H2580" t="s">
        <v>7</v>
      </c>
      <c r="I2580" t="s">
        <v>41</v>
      </c>
      <c r="J2580" t="s">
        <v>90</v>
      </c>
      <c r="K2580" t="s">
        <v>93</v>
      </c>
      <c r="L2580" t="s">
        <v>44</v>
      </c>
      <c r="M2580" s="5">
        <v>100</v>
      </c>
      <c r="N2580" s="5">
        <v>0</v>
      </c>
      <c r="O2580" s="5">
        <f t="shared" si="160"/>
        <v>100</v>
      </c>
      <c r="P2580" s="5">
        <v>0</v>
      </c>
      <c r="Q2580" s="5">
        <f t="shared" si="161"/>
        <v>100</v>
      </c>
      <c r="R2580" s="5">
        <v>0</v>
      </c>
      <c r="S2580" s="5">
        <v>12.21</v>
      </c>
      <c r="T2580" s="5">
        <v>10.5</v>
      </c>
      <c r="U2580" s="5">
        <f t="shared" si="162"/>
        <v>87.789999999999992</v>
      </c>
      <c r="V2580" s="5">
        <f t="shared" si="163"/>
        <v>89.5</v>
      </c>
      <c r="W2580" s="5">
        <v>87.79</v>
      </c>
      <c r="X2580" t="s">
        <v>1721</v>
      </c>
    </row>
    <row r="2581" spans="1:24" x14ac:dyDescent="0.2">
      <c r="A2581" t="s">
        <v>0</v>
      </c>
      <c r="B2581" t="s">
        <v>1</v>
      </c>
      <c r="C2581" t="s">
        <v>695</v>
      </c>
      <c r="D2581" t="s">
        <v>1454</v>
      </c>
      <c r="E2581" t="s">
        <v>1455</v>
      </c>
      <c r="F2581" t="s">
        <v>1707</v>
      </c>
      <c r="G2581" t="s">
        <v>1708</v>
      </c>
      <c r="H2581" t="s">
        <v>110</v>
      </c>
      <c r="I2581" t="s">
        <v>1722</v>
      </c>
      <c r="J2581" t="s">
        <v>97</v>
      </c>
      <c r="K2581" t="s">
        <v>98</v>
      </c>
      <c r="L2581" t="s">
        <v>44</v>
      </c>
      <c r="M2581" s="5">
        <v>0</v>
      </c>
      <c r="N2581" s="5">
        <v>14234.25</v>
      </c>
      <c r="O2581" s="5">
        <f t="shared" si="160"/>
        <v>14234.25</v>
      </c>
      <c r="P2581" s="5">
        <v>0</v>
      </c>
      <c r="Q2581" s="5">
        <f t="shared" si="161"/>
        <v>14234.25</v>
      </c>
      <c r="R2581" s="5">
        <v>0</v>
      </c>
      <c r="S2581" s="5">
        <v>0</v>
      </c>
      <c r="T2581" s="5">
        <v>0</v>
      </c>
      <c r="U2581" s="5">
        <f t="shared" si="162"/>
        <v>14234.25</v>
      </c>
      <c r="V2581" s="5">
        <f t="shared" si="163"/>
        <v>14234.25</v>
      </c>
      <c r="W2581" s="5">
        <v>14234.25</v>
      </c>
      <c r="X2581" t="s">
        <v>1475</v>
      </c>
    </row>
    <row r="2582" spans="1:24" x14ac:dyDescent="0.2">
      <c r="A2582" t="s">
        <v>0</v>
      </c>
      <c r="B2582" t="s">
        <v>1</v>
      </c>
      <c r="C2582" t="s">
        <v>695</v>
      </c>
      <c r="D2582" t="s">
        <v>1454</v>
      </c>
      <c r="E2582" t="s">
        <v>1455</v>
      </c>
      <c r="F2582" t="s">
        <v>1707</v>
      </c>
      <c r="G2582" t="s">
        <v>1708</v>
      </c>
      <c r="H2582" t="s">
        <v>110</v>
      </c>
      <c r="I2582" t="s">
        <v>1722</v>
      </c>
      <c r="J2582" t="s">
        <v>97</v>
      </c>
      <c r="K2582" t="s">
        <v>98</v>
      </c>
      <c r="L2582" t="s">
        <v>11</v>
      </c>
      <c r="M2582" s="5">
        <v>0</v>
      </c>
      <c r="N2582" s="5">
        <v>50810</v>
      </c>
      <c r="O2582" s="5">
        <f t="shared" si="160"/>
        <v>50810</v>
      </c>
      <c r="P2582" s="5">
        <v>0</v>
      </c>
      <c r="Q2582" s="5">
        <f t="shared" si="161"/>
        <v>50810</v>
      </c>
      <c r="R2582" s="5">
        <v>41200.449999999997</v>
      </c>
      <c r="S2582" s="5">
        <v>6058.46</v>
      </c>
      <c r="T2582" s="5">
        <v>6058.46</v>
      </c>
      <c r="U2582" s="5">
        <f t="shared" si="162"/>
        <v>44751.54</v>
      </c>
      <c r="V2582" s="5">
        <f t="shared" si="163"/>
        <v>44751.54</v>
      </c>
      <c r="W2582" s="5">
        <v>3551.09</v>
      </c>
      <c r="X2582" t="s">
        <v>1475</v>
      </c>
    </row>
    <row r="2583" spans="1:24" x14ac:dyDescent="0.2">
      <c r="A2583" t="s">
        <v>0</v>
      </c>
      <c r="B2583" t="s">
        <v>1</v>
      </c>
      <c r="C2583" t="s">
        <v>695</v>
      </c>
      <c r="D2583" t="s">
        <v>1454</v>
      </c>
      <c r="E2583" t="s">
        <v>1455</v>
      </c>
      <c r="F2583" t="s">
        <v>1707</v>
      </c>
      <c r="G2583" t="s">
        <v>1708</v>
      </c>
      <c r="H2583" t="s">
        <v>110</v>
      </c>
      <c r="I2583" t="s">
        <v>1722</v>
      </c>
      <c r="J2583" t="s">
        <v>97</v>
      </c>
      <c r="K2583" t="s">
        <v>100</v>
      </c>
      <c r="L2583" t="s">
        <v>44</v>
      </c>
      <c r="M2583" s="5">
        <v>0</v>
      </c>
      <c r="N2583" s="5">
        <v>4600</v>
      </c>
      <c r="O2583" s="5">
        <f t="shared" si="160"/>
        <v>4600</v>
      </c>
      <c r="P2583" s="5">
        <v>0</v>
      </c>
      <c r="Q2583" s="5">
        <f t="shared" si="161"/>
        <v>4600</v>
      </c>
      <c r="R2583" s="5">
        <v>0</v>
      </c>
      <c r="S2583" s="5">
        <v>0</v>
      </c>
      <c r="T2583" s="5">
        <v>0</v>
      </c>
      <c r="U2583" s="5">
        <f t="shared" si="162"/>
        <v>4600</v>
      </c>
      <c r="V2583" s="5">
        <f t="shared" si="163"/>
        <v>4600</v>
      </c>
      <c r="W2583" s="5">
        <v>4600</v>
      </c>
      <c r="X2583" t="s">
        <v>1476</v>
      </c>
    </row>
    <row r="2584" spans="1:24" x14ac:dyDescent="0.2">
      <c r="A2584" t="s">
        <v>0</v>
      </c>
      <c r="B2584" t="s">
        <v>1</v>
      </c>
      <c r="C2584" t="s">
        <v>695</v>
      </c>
      <c r="D2584" t="s">
        <v>1454</v>
      </c>
      <c r="E2584" t="s">
        <v>1455</v>
      </c>
      <c r="F2584" t="s">
        <v>1707</v>
      </c>
      <c r="G2584" t="s">
        <v>1708</v>
      </c>
      <c r="H2584" t="s">
        <v>110</v>
      </c>
      <c r="I2584" t="s">
        <v>1722</v>
      </c>
      <c r="J2584" t="s">
        <v>97</v>
      </c>
      <c r="K2584" t="s">
        <v>100</v>
      </c>
      <c r="L2584" t="s">
        <v>11</v>
      </c>
      <c r="M2584" s="5">
        <v>0</v>
      </c>
      <c r="N2584" s="5">
        <v>15200</v>
      </c>
      <c r="O2584" s="5">
        <f t="shared" si="160"/>
        <v>15200</v>
      </c>
      <c r="P2584" s="5">
        <v>0</v>
      </c>
      <c r="Q2584" s="5">
        <f t="shared" si="161"/>
        <v>15200</v>
      </c>
      <c r="R2584" s="5">
        <v>1897.97</v>
      </c>
      <c r="S2584" s="5">
        <v>13002.02</v>
      </c>
      <c r="T2584" s="5">
        <v>13002.02</v>
      </c>
      <c r="U2584" s="5">
        <f t="shared" si="162"/>
        <v>2197.9799999999996</v>
      </c>
      <c r="V2584" s="5">
        <f t="shared" si="163"/>
        <v>2197.9799999999996</v>
      </c>
      <c r="W2584" s="5">
        <v>300.01</v>
      </c>
      <c r="X2584" t="s">
        <v>1476</v>
      </c>
    </row>
    <row r="2585" spans="1:24" x14ac:dyDescent="0.2">
      <c r="A2585" t="s">
        <v>0</v>
      </c>
      <c r="B2585" t="s">
        <v>1</v>
      </c>
      <c r="C2585" t="s">
        <v>695</v>
      </c>
      <c r="D2585" t="s">
        <v>1454</v>
      </c>
      <c r="E2585" t="s">
        <v>1455</v>
      </c>
      <c r="F2585" t="s">
        <v>1707</v>
      </c>
      <c r="G2585" t="s">
        <v>1708</v>
      </c>
      <c r="H2585" t="s">
        <v>110</v>
      </c>
      <c r="I2585" t="s">
        <v>1722</v>
      </c>
      <c r="J2585" t="s">
        <v>97</v>
      </c>
      <c r="K2585" t="s">
        <v>102</v>
      </c>
      <c r="L2585" t="s">
        <v>11</v>
      </c>
      <c r="M2585" s="5">
        <v>0</v>
      </c>
      <c r="N2585" s="5">
        <v>3928.33</v>
      </c>
      <c r="O2585" s="5">
        <f t="shared" si="160"/>
        <v>3928.33</v>
      </c>
      <c r="P2585" s="5">
        <v>1636.9</v>
      </c>
      <c r="Q2585" s="5">
        <f t="shared" si="161"/>
        <v>5565.23</v>
      </c>
      <c r="R2585" s="5">
        <v>0</v>
      </c>
      <c r="S2585" s="5">
        <v>3928.33</v>
      </c>
      <c r="T2585" s="5">
        <v>3928.33</v>
      </c>
      <c r="U2585" s="5">
        <f t="shared" si="162"/>
        <v>0</v>
      </c>
      <c r="V2585" s="5">
        <f t="shared" si="163"/>
        <v>0</v>
      </c>
      <c r="W2585" s="5">
        <v>1636.9</v>
      </c>
      <c r="X2585" t="s">
        <v>1477</v>
      </c>
    </row>
    <row r="2586" spans="1:24" x14ac:dyDescent="0.2">
      <c r="A2586" t="s">
        <v>0</v>
      </c>
      <c r="B2586" t="s">
        <v>1</v>
      </c>
      <c r="C2586" t="s">
        <v>695</v>
      </c>
      <c r="D2586" t="s">
        <v>1454</v>
      </c>
      <c r="E2586" t="s">
        <v>1455</v>
      </c>
      <c r="F2586" t="s">
        <v>1707</v>
      </c>
      <c r="G2586" t="s">
        <v>1708</v>
      </c>
      <c r="H2586" t="s">
        <v>110</v>
      </c>
      <c r="I2586" t="s">
        <v>1722</v>
      </c>
      <c r="J2586" t="s">
        <v>97</v>
      </c>
      <c r="K2586" t="s">
        <v>104</v>
      </c>
      <c r="L2586" t="s">
        <v>44</v>
      </c>
      <c r="M2586" s="5">
        <v>0</v>
      </c>
      <c r="N2586" s="5">
        <v>170811</v>
      </c>
      <c r="O2586" s="5">
        <f t="shared" si="160"/>
        <v>170811</v>
      </c>
      <c r="P2586" s="5">
        <v>0</v>
      </c>
      <c r="Q2586" s="5">
        <f t="shared" si="161"/>
        <v>170811</v>
      </c>
      <c r="R2586" s="5">
        <v>0</v>
      </c>
      <c r="S2586" s="5">
        <v>0</v>
      </c>
      <c r="T2586" s="5">
        <v>0</v>
      </c>
      <c r="U2586" s="5">
        <f t="shared" si="162"/>
        <v>170811</v>
      </c>
      <c r="V2586" s="5">
        <f t="shared" si="163"/>
        <v>170811</v>
      </c>
      <c r="W2586" s="5">
        <v>170811</v>
      </c>
      <c r="X2586" t="s">
        <v>1478</v>
      </c>
    </row>
    <row r="2587" spans="1:24" x14ac:dyDescent="0.2">
      <c r="A2587" t="s">
        <v>0</v>
      </c>
      <c r="B2587" t="s">
        <v>1</v>
      </c>
      <c r="C2587" t="s">
        <v>695</v>
      </c>
      <c r="D2587" t="s">
        <v>1454</v>
      </c>
      <c r="E2587" t="s">
        <v>1455</v>
      </c>
      <c r="F2587" t="s">
        <v>1707</v>
      </c>
      <c r="G2587" t="s">
        <v>1708</v>
      </c>
      <c r="H2587" t="s">
        <v>110</v>
      </c>
      <c r="I2587" t="s">
        <v>1722</v>
      </c>
      <c r="J2587" t="s">
        <v>97</v>
      </c>
      <c r="K2587" t="s">
        <v>104</v>
      </c>
      <c r="L2587" t="s">
        <v>11</v>
      </c>
      <c r="M2587" s="5">
        <v>0</v>
      </c>
      <c r="N2587" s="5">
        <v>609720</v>
      </c>
      <c r="O2587" s="5">
        <f t="shared" si="160"/>
        <v>609720</v>
      </c>
      <c r="P2587" s="5">
        <v>125366.18</v>
      </c>
      <c r="Q2587" s="5">
        <f t="shared" si="161"/>
        <v>735086.17999999993</v>
      </c>
      <c r="R2587" s="5">
        <v>118577.53</v>
      </c>
      <c r="S2587" s="5">
        <v>482354.47</v>
      </c>
      <c r="T2587" s="5">
        <v>482354.47</v>
      </c>
      <c r="U2587" s="5">
        <f t="shared" si="162"/>
        <v>127365.53000000003</v>
      </c>
      <c r="V2587" s="5">
        <f t="shared" si="163"/>
        <v>127365.53000000003</v>
      </c>
      <c r="W2587" s="5">
        <v>134154.18</v>
      </c>
      <c r="X2587" t="s">
        <v>1478</v>
      </c>
    </row>
    <row r="2588" spans="1:24" x14ac:dyDescent="0.2">
      <c r="A2588" t="s">
        <v>0</v>
      </c>
      <c r="B2588" t="s">
        <v>1</v>
      </c>
      <c r="C2588" t="s">
        <v>695</v>
      </c>
      <c r="D2588" t="s">
        <v>1454</v>
      </c>
      <c r="E2588" t="s">
        <v>1455</v>
      </c>
      <c r="F2588" t="s">
        <v>1707</v>
      </c>
      <c r="G2588" t="s">
        <v>1708</v>
      </c>
      <c r="H2588" t="s">
        <v>110</v>
      </c>
      <c r="I2588" t="s">
        <v>1722</v>
      </c>
      <c r="J2588" t="s">
        <v>97</v>
      </c>
      <c r="K2588" t="s">
        <v>106</v>
      </c>
      <c r="L2588" t="s">
        <v>44</v>
      </c>
      <c r="M2588" s="5">
        <v>0</v>
      </c>
      <c r="N2588" s="5">
        <v>21607.59</v>
      </c>
      <c r="O2588" s="5">
        <f t="shared" si="160"/>
        <v>21607.59</v>
      </c>
      <c r="P2588" s="5">
        <v>0</v>
      </c>
      <c r="Q2588" s="5">
        <f t="shared" si="161"/>
        <v>21607.59</v>
      </c>
      <c r="R2588" s="5">
        <v>0</v>
      </c>
      <c r="S2588" s="5">
        <v>0</v>
      </c>
      <c r="T2588" s="5">
        <v>0</v>
      </c>
      <c r="U2588" s="5">
        <f t="shared" si="162"/>
        <v>21607.59</v>
      </c>
      <c r="V2588" s="5">
        <f t="shared" si="163"/>
        <v>21607.59</v>
      </c>
      <c r="W2588" s="5">
        <v>21607.59</v>
      </c>
      <c r="X2588" t="s">
        <v>1479</v>
      </c>
    </row>
    <row r="2589" spans="1:24" x14ac:dyDescent="0.2">
      <c r="A2589" t="s">
        <v>0</v>
      </c>
      <c r="B2589" t="s">
        <v>1</v>
      </c>
      <c r="C2589" t="s">
        <v>695</v>
      </c>
      <c r="D2589" t="s">
        <v>1454</v>
      </c>
      <c r="E2589" t="s">
        <v>1455</v>
      </c>
      <c r="F2589" t="s">
        <v>1707</v>
      </c>
      <c r="G2589" t="s">
        <v>1708</v>
      </c>
      <c r="H2589" t="s">
        <v>110</v>
      </c>
      <c r="I2589" t="s">
        <v>1722</v>
      </c>
      <c r="J2589" t="s">
        <v>97</v>
      </c>
      <c r="K2589" t="s">
        <v>106</v>
      </c>
      <c r="L2589" t="s">
        <v>11</v>
      </c>
      <c r="M2589" s="5">
        <v>0</v>
      </c>
      <c r="N2589" s="5">
        <v>77129.58</v>
      </c>
      <c r="O2589" s="5">
        <f t="shared" si="160"/>
        <v>77129.58</v>
      </c>
      <c r="P2589" s="5">
        <v>16314.81</v>
      </c>
      <c r="Q2589" s="5">
        <f t="shared" si="161"/>
        <v>93444.39</v>
      </c>
      <c r="R2589" s="5">
        <v>14502.88</v>
      </c>
      <c r="S2589" s="5">
        <v>61515.05</v>
      </c>
      <c r="T2589" s="5">
        <v>61515.05</v>
      </c>
      <c r="U2589" s="5">
        <f t="shared" si="162"/>
        <v>15614.529999999999</v>
      </c>
      <c r="V2589" s="5">
        <f t="shared" si="163"/>
        <v>15614.529999999999</v>
      </c>
      <c r="W2589" s="5">
        <v>17426.46</v>
      </c>
      <c r="X2589" t="s">
        <v>1479</v>
      </c>
    </row>
    <row r="2590" spans="1:24" x14ac:dyDescent="0.2">
      <c r="A2590" t="s">
        <v>0</v>
      </c>
      <c r="B2590" t="s">
        <v>1</v>
      </c>
      <c r="C2590" t="s">
        <v>695</v>
      </c>
      <c r="D2590" t="s">
        <v>1454</v>
      </c>
      <c r="E2590" t="s">
        <v>1455</v>
      </c>
      <c r="F2590" t="s">
        <v>1707</v>
      </c>
      <c r="G2590" t="s">
        <v>1708</v>
      </c>
      <c r="H2590" t="s">
        <v>110</v>
      </c>
      <c r="I2590" t="s">
        <v>1722</v>
      </c>
      <c r="J2590" t="s">
        <v>97</v>
      </c>
      <c r="K2590" t="s">
        <v>108</v>
      </c>
      <c r="L2590" t="s">
        <v>11</v>
      </c>
      <c r="M2590" s="5">
        <v>0</v>
      </c>
      <c r="N2590" s="5">
        <v>50810</v>
      </c>
      <c r="O2590" s="5">
        <f t="shared" si="160"/>
        <v>50810</v>
      </c>
      <c r="P2590" s="5">
        <v>0</v>
      </c>
      <c r="Q2590" s="5">
        <f t="shared" si="161"/>
        <v>50810</v>
      </c>
      <c r="R2590" s="5">
        <v>44262.32</v>
      </c>
      <c r="S2590" s="5">
        <v>2657.47</v>
      </c>
      <c r="T2590" s="5">
        <v>2657.47</v>
      </c>
      <c r="U2590" s="5">
        <f t="shared" si="162"/>
        <v>48152.53</v>
      </c>
      <c r="V2590" s="5">
        <f t="shared" si="163"/>
        <v>48152.53</v>
      </c>
      <c r="W2590" s="5">
        <v>3890.21</v>
      </c>
      <c r="X2590" t="s">
        <v>1480</v>
      </c>
    </row>
    <row r="2591" spans="1:24" x14ac:dyDescent="0.2">
      <c r="A2591" t="s">
        <v>0</v>
      </c>
      <c r="B2591" t="s">
        <v>1</v>
      </c>
      <c r="C2591" t="s">
        <v>695</v>
      </c>
      <c r="D2591" t="s">
        <v>1454</v>
      </c>
      <c r="E2591" t="s">
        <v>1455</v>
      </c>
      <c r="F2591" t="s">
        <v>1707</v>
      </c>
      <c r="G2591" t="s">
        <v>1708</v>
      </c>
      <c r="H2591" t="s">
        <v>110</v>
      </c>
      <c r="I2591" t="s">
        <v>1722</v>
      </c>
      <c r="J2591" t="s">
        <v>97</v>
      </c>
      <c r="K2591" t="s">
        <v>108</v>
      </c>
      <c r="L2591" t="s">
        <v>44</v>
      </c>
      <c r="M2591" s="5">
        <v>0</v>
      </c>
      <c r="N2591" s="5">
        <v>14234.25</v>
      </c>
      <c r="O2591" s="5">
        <f t="shared" si="160"/>
        <v>14234.25</v>
      </c>
      <c r="P2591" s="5">
        <v>0</v>
      </c>
      <c r="Q2591" s="5">
        <f t="shared" si="161"/>
        <v>14234.25</v>
      </c>
      <c r="R2591" s="5">
        <v>0</v>
      </c>
      <c r="S2591" s="5">
        <v>0</v>
      </c>
      <c r="T2591" s="5">
        <v>0</v>
      </c>
      <c r="U2591" s="5">
        <f t="shared" si="162"/>
        <v>14234.25</v>
      </c>
      <c r="V2591" s="5">
        <f t="shared" si="163"/>
        <v>14234.25</v>
      </c>
      <c r="W2591" s="5">
        <v>14234.25</v>
      </c>
      <c r="X2591" t="s">
        <v>1480</v>
      </c>
    </row>
    <row r="2592" spans="1:24" x14ac:dyDescent="0.2">
      <c r="A2592" t="s">
        <v>0</v>
      </c>
      <c r="B2592" t="s">
        <v>1</v>
      </c>
      <c r="C2592" t="s">
        <v>695</v>
      </c>
      <c r="D2592" t="s">
        <v>1454</v>
      </c>
      <c r="E2592" t="s">
        <v>1455</v>
      </c>
      <c r="F2592" t="s">
        <v>1707</v>
      </c>
      <c r="G2592" t="s">
        <v>1708</v>
      </c>
      <c r="H2592" t="s">
        <v>110</v>
      </c>
      <c r="I2592" t="s">
        <v>1722</v>
      </c>
      <c r="J2592" t="s">
        <v>97</v>
      </c>
      <c r="K2592" t="s">
        <v>1163</v>
      </c>
      <c r="L2592" t="s">
        <v>44</v>
      </c>
      <c r="M2592" s="5">
        <v>0</v>
      </c>
      <c r="N2592" s="5">
        <v>70699.44</v>
      </c>
      <c r="O2592" s="5">
        <f t="shared" si="160"/>
        <v>70699.44</v>
      </c>
      <c r="P2592" s="5">
        <v>0</v>
      </c>
      <c r="Q2592" s="5">
        <f t="shared" si="161"/>
        <v>70699.44</v>
      </c>
      <c r="R2592" s="5">
        <v>0</v>
      </c>
      <c r="S2592" s="5">
        <v>0</v>
      </c>
      <c r="T2592" s="5">
        <v>0</v>
      </c>
      <c r="U2592" s="5">
        <f t="shared" si="162"/>
        <v>70699.44</v>
      </c>
      <c r="V2592" s="5">
        <f t="shared" si="163"/>
        <v>70699.44</v>
      </c>
      <c r="W2592" s="5">
        <v>70699.44</v>
      </c>
      <c r="X2592" t="s">
        <v>1723</v>
      </c>
    </row>
    <row r="2593" spans="1:24" x14ac:dyDescent="0.2">
      <c r="A2593" t="s">
        <v>0</v>
      </c>
      <c r="B2593" t="s">
        <v>1</v>
      </c>
      <c r="C2593" t="s">
        <v>695</v>
      </c>
      <c r="D2593" t="s">
        <v>1454</v>
      </c>
      <c r="E2593" t="s">
        <v>1455</v>
      </c>
      <c r="F2593" t="s">
        <v>1707</v>
      </c>
      <c r="G2593" t="s">
        <v>1708</v>
      </c>
      <c r="H2593" t="s">
        <v>110</v>
      </c>
      <c r="I2593" t="s">
        <v>1690</v>
      </c>
      <c r="J2593" t="s">
        <v>121</v>
      </c>
      <c r="K2593" t="s">
        <v>149</v>
      </c>
      <c r="L2593" t="s">
        <v>44</v>
      </c>
      <c r="M2593" s="5">
        <v>3000</v>
      </c>
      <c r="N2593" s="5">
        <v>33180.639999999999</v>
      </c>
      <c r="O2593" s="5">
        <f t="shared" si="160"/>
        <v>36180.639999999999</v>
      </c>
      <c r="P2593" s="5">
        <v>-16180.64</v>
      </c>
      <c r="Q2593" s="5">
        <f t="shared" si="161"/>
        <v>20000</v>
      </c>
      <c r="R2593" s="5">
        <v>0</v>
      </c>
      <c r="S2593" s="5">
        <v>0</v>
      </c>
      <c r="T2593" s="5">
        <v>0</v>
      </c>
      <c r="U2593" s="5">
        <f t="shared" si="162"/>
        <v>36180.639999999999</v>
      </c>
      <c r="V2593" s="5">
        <f t="shared" si="163"/>
        <v>36180.639999999999</v>
      </c>
      <c r="W2593" s="5">
        <v>20000</v>
      </c>
      <c r="X2593" t="s">
        <v>1488</v>
      </c>
    </row>
    <row r="2594" spans="1:24" x14ac:dyDescent="0.2">
      <c r="A2594" t="s">
        <v>0</v>
      </c>
      <c r="B2594" t="s">
        <v>1</v>
      </c>
      <c r="C2594" t="s">
        <v>695</v>
      </c>
      <c r="D2594" t="s">
        <v>1454</v>
      </c>
      <c r="E2594" t="s">
        <v>1455</v>
      </c>
      <c r="F2594" t="s">
        <v>1707</v>
      </c>
      <c r="G2594" t="s">
        <v>1708</v>
      </c>
      <c r="H2594" t="s">
        <v>110</v>
      </c>
      <c r="I2594" t="s">
        <v>1690</v>
      </c>
      <c r="J2594" t="s">
        <v>121</v>
      </c>
      <c r="K2594" t="s">
        <v>137</v>
      </c>
      <c r="L2594" t="s">
        <v>44</v>
      </c>
      <c r="M2594" s="5">
        <v>6500</v>
      </c>
      <c r="N2594" s="5">
        <v>0</v>
      </c>
      <c r="O2594" s="5">
        <f t="shared" si="160"/>
        <v>6500</v>
      </c>
      <c r="P2594" s="5">
        <v>-6500</v>
      </c>
      <c r="Q2594" s="5">
        <f t="shared" si="161"/>
        <v>0</v>
      </c>
      <c r="R2594" s="5">
        <v>0</v>
      </c>
      <c r="S2594" s="5">
        <v>0</v>
      </c>
      <c r="T2594" s="5">
        <v>0</v>
      </c>
      <c r="U2594" s="5">
        <f t="shared" si="162"/>
        <v>6500</v>
      </c>
      <c r="V2594" s="5">
        <f t="shared" si="163"/>
        <v>6500</v>
      </c>
      <c r="W2594" s="5">
        <v>0</v>
      </c>
      <c r="X2594" t="s">
        <v>1699</v>
      </c>
    </row>
    <row r="2595" spans="1:24" x14ac:dyDescent="0.2">
      <c r="A2595" t="s">
        <v>0</v>
      </c>
      <c r="B2595" t="s">
        <v>1</v>
      </c>
      <c r="C2595" t="s">
        <v>695</v>
      </c>
      <c r="D2595" t="s">
        <v>1454</v>
      </c>
      <c r="E2595" t="s">
        <v>1455</v>
      </c>
      <c r="F2595" t="s">
        <v>1707</v>
      </c>
      <c r="G2595" t="s">
        <v>1708</v>
      </c>
      <c r="H2595" t="s">
        <v>110</v>
      </c>
      <c r="I2595" t="s">
        <v>1690</v>
      </c>
      <c r="J2595" t="s">
        <v>121</v>
      </c>
      <c r="K2595" t="s">
        <v>214</v>
      </c>
      <c r="L2595" t="s">
        <v>44</v>
      </c>
      <c r="M2595" s="5">
        <v>0</v>
      </c>
      <c r="N2595" s="5">
        <v>88842.59</v>
      </c>
      <c r="O2595" s="5">
        <f t="shared" si="160"/>
        <v>88842.59</v>
      </c>
      <c r="P2595" s="5">
        <v>0</v>
      </c>
      <c r="Q2595" s="5">
        <f t="shared" si="161"/>
        <v>88842.59</v>
      </c>
      <c r="R2595" s="5">
        <v>0</v>
      </c>
      <c r="S2595" s="5">
        <v>88842.59</v>
      </c>
      <c r="T2595" s="5">
        <v>52604.160000000003</v>
      </c>
      <c r="U2595" s="5">
        <f t="shared" si="162"/>
        <v>0</v>
      </c>
      <c r="V2595" s="5">
        <f t="shared" si="163"/>
        <v>36238.429999999993</v>
      </c>
      <c r="W2595" s="5">
        <v>0</v>
      </c>
      <c r="X2595" t="s">
        <v>1502</v>
      </c>
    </row>
    <row r="2596" spans="1:24" x14ac:dyDescent="0.2">
      <c r="A2596" t="s">
        <v>0</v>
      </c>
      <c r="B2596" t="s">
        <v>1</v>
      </c>
      <c r="C2596" t="s">
        <v>695</v>
      </c>
      <c r="D2596" t="s">
        <v>1454</v>
      </c>
      <c r="E2596" t="s">
        <v>1455</v>
      </c>
      <c r="F2596" t="s">
        <v>1707</v>
      </c>
      <c r="G2596" t="s">
        <v>1708</v>
      </c>
      <c r="H2596" t="s">
        <v>110</v>
      </c>
      <c r="I2596" t="s">
        <v>1690</v>
      </c>
      <c r="J2596" t="s">
        <v>121</v>
      </c>
      <c r="K2596" t="s">
        <v>1489</v>
      </c>
      <c r="L2596" t="s">
        <v>44</v>
      </c>
      <c r="M2596" s="5">
        <v>45000</v>
      </c>
      <c r="N2596" s="5">
        <v>-45000</v>
      </c>
      <c r="O2596" s="5">
        <f t="shared" si="160"/>
        <v>0</v>
      </c>
      <c r="P2596" s="5">
        <v>0</v>
      </c>
      <c r="Q2596" s="5">
        <f t="shared" si="161"/>
        <v>0</v>
      </c>
      <c r="R2596" s="5">
        <v>0</v>
      </c>
      <c r="S2596" s="5">
        <v>0</v>
      </c>
      <c r="T2596" s="5">
        <v>0</v>
      </c>
      <c r="U2596" s="5">
        <f t="shared" si="162"/>
        <v>0</v>
      </c>
      <c r="V2596" s="5">
        <f t="shared" si="163"/>
        <v>0</v>
      </c>
      <c r="W2596" s="5">
        <v>0</v>
      </c>
      <c r="X2596" t="s">
        <v>1490</v>
      </c>
    </row>
    <row r="2597" spans="1:24" x14ac:dyDescent="0.2">
      <c r="A2597" t="s">
        <v>0</v>
      </c>
      <c r="B2597" t="s">
        <v>1</v>
      </c>
      <c r="C2597" t="s">
        <v>695</v>
      </c>
      <c r="D2597" t="s">
        <v>1454</v>
      </c>
      <c r="E2597" t="s">
        <v>1455</v>
      </c>
      <c r="F2597" t="s">
        <v>1707</v>
      </c>
      <c r="G2597" t="s">
        <v>1708</v>
      </c>
      <c r="H2597" t="s">
        <v>110</v>
      </c>
      <c r="I2597" t="s">
        <v>1690</v>
      </c>
      <c r="J2597" t="s">
        <v>121</v>
      </c>
      <c r="K2597" t="s">
        <v>161</v>
      </c>
      <c r="L2597" t="s">
        <v>44</v>
      </c>
      <c r="M2597" s="5">
        <v>129000</v>
      </c>
      <c r="N2597" s="5">
        <v>137914</v>
      </c>
      <c r="O2597" s="5">
        <f t="shared" si="160"/>
        <v>266914</v>
      </c>
      <c r="P2597" s="5">
        <v>0</v>
      </c>
      <c r="Q2597" s="5">
        <f t="shared" si="161"/>
        <v>266914</v>
      </c>
      <c r="R2597" s="5">
        <v>6597.32</v>
      </c>
      <c r="S2597" s="5">
        <v>125397.68</v>
      </c>
      <c r="T2597" s="5">
        <v>21728</v>
      </c>
      <c r="U2597" s="5">
        <f t="shared" si="162"/>
        <v>141516.32</v>
      </c>
      <c r="V2597" s="5">
        <f t="shared" si="163"/>
        <v>245186</v>
      </c>
      <c r="W2597" s="5">
        <v>134919</v>
      </c>
      <c r="X2597" t="s">
        <v>1493</v>
      </c>
    </row>
    <row r="2598" spans="1:24" x14ac:dyDescent="0.2">
      <c r="A2598" t="s">
        <v>0</v>
      </c>
      <c r="B2598" t="s">
        <v>1</v>
      </c>
      <c r="C2598" t="s">
        <v>695</v>
      </c>
      <c r="D2598" t="s">
        <v>1454</v>
      </c>
      <c r="E2598" t="s">
        <v>1455</v>
      </c>
      <c r="F2598" t="s">
        <v>1707</v>
      </c>
      <c r="G2598" t="s">
        <v>1708</v>
      </c>
      <c r="H2598" t="s">
        <v>110</v>
      </c>
      <c r="I2598" t="s">
        <v>1690</v>
      </c>
      <c r="J2598" t="s">
        <v>121</v>
      </c>
      <c r="K2598" t="s">
        <v>122</v>
      </c>
      <c r="L2598" t="s">
        <v>44</v>
      </c>
      <c r="M2598" s="5">
        <v>50000</v>
      </c>
      <c r="N2598" s="5">
        <v>0</v>
      </c>
      <c r="O2598" s="5">
        <f t="shared" si="160"/>
        <v>50000</v>
      </c>
      <c r="P2598" s="5">
        <v>0</v>
      </c>
      <c r="Q2598" s="5">
        <f t="shared" si="161"/>
        <v>50000</v>
      </c>
      <c r="R2598" s="5">
        <v>0</v>
      </c>
      <c r="S2598" s="5">
        <v>8584.7999999999993</v>
      </c>
      <c r="T2598" s="5">
        <v>4569.6000000000004</v>
      </c>
      <c r="U2598" s="5">
        <f t="shared" si="162"/>
        <v>41415.199999999997</v>
      </c>
      <c r="V2598" s="5">
        <f t="shared" si="163"/>
        <v>45430.400000000001</v>
      </c>
      <c r="W2598" s="5">
        <v>41415.199999999997</v>
      </c>
      <c r="X2598" t="s">
        <v>1500</v>
      </c>
    </row>
    <row r="2599" spans="1:24" x14ac:dyDescent="0.2">
      <c r="A2599" t="s">
        <v>0</v>
      </c>
      <c r="B2599" t="s">
        <v>1</v>
      </c>
      <c r="C2599" t="s">
        <v>695</v>
      </c>
      <c r="D2599" t="s">
        <v>1454</v>
      </c>
      <c r="E2599" t="s">
        <v>1455</v>
      </c>
      <c r="F2599" t="s">
        <v>1707</v>
      </c>
      <c r="G2599" t="s">
        <v>1708</v>
      </c>
      <c r="H2599" t="s">
        <v>110</v>
      </c>
      <c r="I2599" t="s">
        <v>1690</v>
      </c>
      <c r="J2599" t="s">
        <v>121</v>
      </c>
      <c r="K2599" t="s">
        <v>128</v>
      </c>
      <c r="L2599" t="s">
        <v>44</v>
      </c>
      <c r="M2599" s="5">
        <v>68961</v>
      </c>
      <c r="N2599" s="5">
        <v>-42551</v>
      </c>
      <c r="O2599" s="5">
        <f t="shared" si="160"/>
        <v>26410</v>
      </c>
      <c r="P2599" s="5">
        <v>-15846</v>
      </c>
      <c r="Q2599" s="5">
        <f t="shared" si="161"/>
        <v>10564</v>
      </c>
      <c r="R2599" s="5">
        <v>0</v>
      </c>
      <c r="S2599" s="5">
        <v>0</v>
      </c>
      <c r="T2599" s="5">
        <v>0</v>
      </c>
      <c r="U2599" s="5">
        <f t="shared" si="162"/>
        <v>26410</v>
      </c>
      <c r="V2599" s="5">
        <f t="shared" si="163"/>
        <v>26410</v>
      </c>
      <c r="W2599" s="5">
        <v>10564</v>
      </c>
      <c r="X2599" t="s">
        <v>1501</v>
      </c>
    </row>
    <row r="2600" spans="1:24" x14ac:dyDescent="0.2">
      <c r="A2600" t="s">
        <v>0</v>
      </c>
      <c r="B2600" t="s">
        <v>1</v>
      </c>
      <c r="C2600" t="s">
        <v>695</v>
      </c>
      <c r="D2600" t="s">
        <v>1454</v>
      </c>
      <c r="E2600" t="s">
        <v>1455</v>
      </c>
      <c r="F2600" t="s">
        <v>1707</v>
      </c>
      <c r="G2600" t="s">
        <v>1708</v>
      </c>
      <c r="H2600" t="s">
        <v>110</v>
      </c>
      <c r="I2600" t="s">
        <v>1690</v>
      </c>
      <c r="J2600" t="s">
        <v>121</v>
      </c>
      <c r="K2600" t="s">
        <v>178</v>
      </c>
      <c r="L2600" t="s">
        <v>44</v>
      </c>
      <c r="M2600" s="5">
        <v>18500</v>
      </c>
      <c r="N2600" s="5">
        <v>181880</v>
      </c>
      <c r="O2600" s="5">
        <f t="shared" si="160"/>
        <v>200380</v>
      </c>
      <c r="P2600" s="5">
        <v>-133000</v>
      </c>
      <c r="Q2600" s="5">
        <f t="shared" si="161"/>
        <v>67380</v>
      </c>
      <c r="R2600" s="5">
        <v>2.0699999999999998</v>
      </c>
      <c r="S2600" s="5">
        <v>29173.37</v>
      </c>
      <c r="T2600" s="5">
        <v>16800</v>
      </c>
      <c r="U2600" s="5">
        <f t="shared" si="162"/>
        <v>171206.63</v>
      </c>
      <c r="V2600" s="5">
        <f t="shared" si="163"/>
        <v>183580</v>
      </c>
      <c r="W2600" s="5">
        <v>38204.559999999998</v>
      </c>
      <c r="X2600" t="s">
        <v>1494</v>
      </c>
    </row>
    <row r="2601" spans="1:24" x14ac:dyDescent="0.2">
      <c r="A2601" t="s">
        <v>0</v>
      </c>
      <c r="B2601" t="s">
        <v>1</v>
      </c>
      <c r="C2601" t="s">
        <v>695</v>
      </c>
      <c r="D2601" t="s">
        <v>1454</v>
      </c>
      <c r="E2601" t="s">
        <v>1455</v>
      </c>
      <c r="F2601" t="s">
        <v>1707</v>
      </c>
      <c r="G2601" t="s">
        <v>1708</v>
      </c>
      <c r="H2601" t="s">
        <v>110</v>
      </c>
      <c r="I2601" t="s">
        <v>1690</v>
      </c>
      <c r="J2601" t="s">
        <v>121</v>
      </c>
      <c r="K2601" t="s">
        <v>166</v>
      </c>
      <c r="L2601" t="s">
        <v>44</v>
      </c>
      <c r="M2601" s="5">
        <v>4000</v>
      </c>
      <c r="N2601" s="5">
        <v>0</v>
      </c>
      <c r="O2601" s="5">
        <f t="shared" si="160"/>
        <v>4000</v>
      </c>
      <c r="P2601" s="5">
        <v>-4000</v>
      </c>
      <c r="Q2601" s="5">
        <f t="shared" si="161"/>
        <v>0</v>
      </c>
      <c r="R2601" s="5">
        <v>0</v>
      </c>
      <c r="S2601" s="5">
        <v>0</v>
      </c>
      <c r="T2601" s="5">
        <v>0</v>
      </c>
      <c r="U2601" s="5">
        <f t="shared" si="162"/>
        <v>4000</v>
      </c>
      <c r="V2601" s="5">
        <f t="shared" si="163"/>
        <v>4000</v>
      </c>
      <c r="W2601" s="5">
        <v>0</v>
      </c>
      <c r="X2601" t="s">
        <v>1507</v>
      </c>
    </row>
    <row r="2602" spans="1:24" x14ac:dyDescent="0.2">
      <c r="A2602" t="s">
        <v>0</v>
      </c>
      <c r="B2602" t="s">
        <v>1</v>
      </c>
      <c r="C2602" t="s">
        <v>695</v>
      </c>
      <c r="D2602" t="s">
        <v>1454</v>
      </c>
      <c r="E2602" t="s">
        <v>1455</v>
      </c>
      <c r="F2602" t="s">
        <v>1707</v>
      </c>
      <c r="G2602" t="s">
        <v>1708</v>
      </c>
      <c r="H2602" t="s">
        <v>110</v>
      </c>
      <c r="I2602" t="s">
        <v>1690</v>
      </c>
      <c r="J2602" t="s">
        <v>121</v>
      </c>
      <c r="K2602" t="s">
        <v>551</v>
      </c>
      <c r="L2602" t="s">
        <v>44</v>
      </c>
      <c r="M2602" s="5">
        <v>130998.14</v>
      </c>
      <c r="N2602" s="5">
        <v>-44056.01</v>
      </c>
      <c r="O2602" s="5">
        <f t="shared" si="160"/>
        <v>86942.13</v>
      </c>
      <c r="P2602" s="5">
        <v>-46460.75</v>
      </c>
      <c r="Q2602" s="5">
        <f t="shared" si="161"/>
        <v>40481.380000000005</v>
      </c>
      <c r="R2602" s="5">
        <v>4694.72</v>
      </c>
      <c r="S2602" s="5">
        <v>15168.79</v>
      </c>
      <c r="T2602" s="5">
        <v>2258.62</v>
      </c>
      <c r="U2602" s="5">
        <f t="shared" si="162"/>
        <v>71773.34</v>
      </c>
      <c r="V2602" s="5">
        <f t="shared" si="163"/>
        <v>84683.510000000009</v>
      </c>
      <c r="W2602" s="5">
        <v>20617.87</v>
      </c>
      <c r="X2602" t="s">
        <v>1508</v>
      </c>
    </row>
    <row r="2603" spans="1:24" x14ac:dyDescent="0.2">
      <c r="A2603" t="s">
        <v>0</v>
      </c>
      <c r="B2603" t="s">
        <v>1</v>
      </c>
      <c r="C2603" t="s">
        <v>695</v>
      </c>
      <c r="D2603" t="s">
        <v>1454</v>
      </c>
      <c r="E2603" t="s">
        <v>1455</v>
      </c>
      <c r="F2603" t="s">
        <v>1707</v>
      </c>
      <c r="G2603" t="s">
        <v>1708</v>
      </c>
      <c r="H2603" t="s">
        <v>110</v>
      </c>
      <c r="I2603" t="s">
        <v>1690</v>
      </c>
      <c r="J2603" t="s">
        <v>121</v>
      </c>
      <c r="K2603" t="s">
        <v>204</v>
      </c>
      <c r="L2603" t="s">
        <v>44</v>
      </c>
      <c r="M2603" s="5">
        <v>193316.22</v>
      </c>
      <c r="N2603" s="5">
        <v>0</v>
      </c>
      <c r="O2603" s="5">
        <f t="shared" si="160"/>
        <v>193316.22</v>
      </c>
      <c r="P2603" s="5">
        <v>-80000</v>
      </c>
      <c r="Q2603" s="5">
        <f t="shared" si="161"/>
        <v>113316.22</v>
      </c>
      <c r="R2603" s="5">
        <v>0</v>
      </c>
      <c r="S2603" s="5">
        <v>32782.43</v>
      </c>
      <c r="T2603" s="5">
        <v>32782.43</v>
      </c>
      <c r="U2603" s="5">
        <f t="shared" si="162"/>
        <v>160533.79</v>
      </c>
      <c r="V2603" s="5">
        <f t="shared" si="163"/>
        <v>160533.79</v>
      </c>
      <c r="W2603" s="5">
        <v>80533.789999999994</v>
      </c>
      <c r="X2603" t="s">
        <v>1497</v>
      </c>
    </row>
    <row r="2604" spans="1:24" x14ac:dyDescent="0.2">
      <c r="A2604" t="s">
        <v>0</v>
      </c>
      <c r="B2604" t="s">
        <v>1</v>
      </c>
      <c r="C2604" t="s">
        <v>695</v>
      </c>
      <c r="D2604" t="s">
        <v>1454</v>
      </c>
      <c r="E2604" t="s">
        <v>1455</v>
      </c>
      <c r="F2604" t="s">
        <v>1707</v>
      </c>
      <c r="G2604" t="s">
        <v>1708</v>
      </c>
      <c r="H2604" t="s">
        <v>110</v>
      </c>
      <c r="I2604" t="s">
        <v>1690</v>
      </c>
      <c r="J2604" t="s">
        <v>121</v>
      </c>
      <c r="K2604" t="s">
        <v>155</v>
      </c>
      <c r="L2604" t="s">
        <v>44</v>
      </c>
      <c r="M2604" s="5">
        <v>11352.41</v>
      </c>
      <c r="N2604" s="5">
        <v>-11352.41</v>
      </c>
      <c r="O2604" s="5">
        <f t="shared" si="160"/>
        <v>0</v>
      </c>
      <c r="P2604" s="5">
        <v>0</v>
      </c>
      <c r="Q2604" s="5">
        <f t="shared" si="161"/>
        <v>0</v>
      </c>
      <c r="R2604" s="5">
        <v>0</v>
      </c>
      <c r="S2604" s="5">
        <v>0</v>
      </c>
      <c r="T2604" s="5">
        <v>0</v>
      </c>
      <c r="U2604" s="5">
        <f t="shared" si="162"/>
        <v>0</v>
      </c>
      <c r="V2604" s="5">
        <f t="shared" si="163"/>
        <v>0</v>
      </c>
      <c r="W2604" s="5">
        <v>0</v>
      </c>
      <c r="X2604" t="s">
        <v>1700</v>
      </c>
    </row>
    <row r="2605" spans="1:24" x14ac:dyDescent="0.2">
      <c r="A2605" t="s">
        <v>0</v>
      </c>
      <c r="B2605" t="s">
        <v>1</v>
      </c>
      <c r="C2605" t="s">
        <v>695</v>
      </c>
      <c r="D2605" t="s">
        <v>1454</v>
      </c>
      <c r="E2605" t="s">
        <v>1455</v>
      </c>
      <c r="F2605" t="s">
        <v>1707</v>
      </c>
      <c r="G2605" t="s">
        <v>1708</v>
      </c>
      <c r="H2605" t="s">
        <v>110</v>
      </c>
      <c r="I2605" t="s">
        <v>1690</v>
      </c>
      <c r="J2605" t="s">
        <v>121</v>
      </c>
      <c r="K2605" t="s">
        <v>554</v>
      </c>
      <c r="L2605" t="s">
        <v>44</v>
      </c>
      <c r="M2605" s="5">
        <v>40000</v>
      </c>
      <c r="N2605" s="5">
        <v>6068.15</v>
      </c>
      <c r="O2605" s="5">
        <f t="shared" si="160"/>
        <v>46068.15</v>
      </c>
      <c r="P2605" s="5">
        <v>0</v>
      </c>
      <c r="Q2605" s="5">
        <f t="shared" si="161"/>
        <v>46068.15</v>
      </c>
      <c r="R2605" s="5">
        <v>7773.92</v>
      </c>
      <c r="S2605" s="5">
        <v>0</v>
      </c>
      <c r="T2605" s="5">
        <v>0</v>
      </c>
      <c r="U2605" s="5">
        <f t="shared" si="162"/>
        <v>46068.15</v>
      </c>
      <c r="V2605" s="5">
        <f t="shared" si="163"/>
        <v>46068.15</v>
      </c>
      <c r="W2605" s="5">
        <v>38294.230000000003</v>
      </c>
      <c r="X2605" t="s">
        <v>1509</v>
      </c>
    </row>
    <row r="2606" spans="1:24" x14ac:dyDescent="0.2">
      <c r="A2606" t="s">
        <v>0</v>
      </c>
      <c r="B2606" t="s">
        <v>1</v>
      </c>
      <c r="C2606" t="s">
        <v>695</v>
      </c>
      <c r="D2606" t="s">
        <v>1454</v>
      </c>
      <c r="E2606" t="s">
        <v>1455</v>
      </c>
      <c r="F2606" t="s">
        <v>1707</v>
      </c>
      <c r="G2606" t="s">
        <v>1708</v>
      </c>
      <c r="H2606" t="s">
        <v>110</v>
      </c>
      <c r="I2606" t="s">
        <v>1690</v>
      </c>
      <c r="J2606" t="s">
        <v>121</v>
      </c>
      <c r="K2606" t="s">
        <v>556</v>
      </c>
      <c r="L2606" t="s">
        <v>44</v>
      </c>
      <c r="M2606" s="5">
        <v>230000</v>
      </c>
      <c r="N2606" s="5">
        <v>233947.11</v>
      </c>
      <c r="O2606" s="5">
        <f t="shared" si="160"/>
        <v>463947.11</v>
      </c>
      <c r="P2606" s="5">
        <v>-300000</v>
      </c>
      <c r="Q2606" s="5">
        <f t="shared" si="161"/>
        <v>163947.10999999999</v>
      </c>
      <c r="R2606" s="5">
        <v>0</v>
      </c>
      <c r="S2606" s="5">
        <v>17269.95</v>
      </c>
      <c r="T2606" s="5">
        <v>9410.24</v>
      </c>
      <c r="U2606" s="5">
        <f t="shared" si="162"/>
        <v>446677.16</v>
      </c>
      <c r="V2606" s="5">
        <f t="shared" si="163"/>
        <v>454536.87</v>
      </c>
      <c r="W2606" s="5">
        <v>146677.16</v>
      </c>
      <c r="X2606" t="s">
        <v>1498</v>
      </c>
    </row>
    <row r="2607" spans="1:24" x14ac:dyDescent="0.2">
      <c r="A2607" t="s">
        <v>0</v>
      </c>
      <c r="B2607" t="s">
        <v>1</v>
      </c>
      <c r="C2607" t="s">
        <v>695</v>
      </c>
      <c r="D2607" t="s">
        <v>1454</v>
      </c>
      <c r="E2607" t="s">
        <v>1455</v>
      </c>
      <c r="F2607" t="s">
        <v>1707</v>
      </c>
      <c r="G2607" t="s">
        <v>1708</v>
      </c>
      <c r="H2607" t="s">
        <v>110</v>
      </c>
      <c r="I2607" t="s">
        <v>1690</v>
      </c>
      <c r="J2607" t="s">
        <v>121</v>
      </c>
      <c r="K2607" t="s">
        <v>558</v>
      </c>
      <c r="L2607" t="s">
        <v>44</v>
      </c>
      <c r="M2607" s="5">
        <v>37000</v>
      </c>
      <c r="N2607" s="5">
        <v>-13000</v>
      </c>
      <c r="O2607" s="5">
        <f t="shared" si="160"/>
        <v>24000</v>
      </c>
      <c r="P2607" s="5">
        <v>-23000</v>
      </c>
      <c r="Q2607" s="5">
        <f t="shared" si="161"/>
        <v>1000</v>
      </c>
      <c r="R2607" s="5">
        <v>0</v>
      </c>
      <c r="S2607" s="5">
        <v>0</v>
      </c>
      <c r="T2607" s="5">
        <v>0</v>
      </c>
      <c r="U2607" s="5">
        <f t="shared" si="162"/>
        <v>24000</v>
      </c>
      <c r="V2607" s="5">
        <f t="shared" si="163"/>
        <v>24000</v>
      </c>
      <c r="W2607" s="5">
        <v>1000</v>
      </c>
      <c r="X2607" t="s">
        <v>1696</v>
      </c>
    </row>
    <row r="2608" spans="1:24" x14ac:dyDescent="0.2">
      <c r="A2608" t="s">
        <v>0</v>
      </c>
      <c r="B2608" t="s">
        <v>1</v>
      </c>
      <c r="C2608" t="s">
        <v>695</v>
      </c>
      <c r="D2608" t="s">
        <v>1454</v>
      </c>
      <c r="E2608" t="s">
        <v>1455</v>
      </c>
      <c r="F2608" t="s">
        <v>1707</v>
      </c>
      <c r="G2608" t="s">
        <v>1708</v>
      </c>
      <c r="H2608" t="s">
        <v>110</v>
      </c>
      <c r="I2608" t="s">
        <v>1722</v>
      </c>
      <c r="J2608" t="s">
        <v>121</v>
      </c>
      <c r="K2608" t="s">
        <v>353</v>
      </c>
      <c r="L2608" t="s">
        <v>44</v>
      </c>
      <c r="M2608" s="5">
        <v>0</v>
      </c>
      <c r="N2608" s="5">
        <v>3000</v>
      </c>
      <c r="O2608" s="5">
        <f t="shared" si="160"/>
        <v>3000</v>
      </c>
      <c r="P2608" s="5">
        <v>0</v>
      </c>
      <c r="Q2608" s="5">
        <f t="shared" si="161"/>
        <v>3000</v>
      </c>
      <c r="R2608" s="5">
        <v>0</v>
      </c>
      <c r="S2608" s="5">
        <v>3000</v>
      </c>
      <c r="T2608" s="5">
        <v>179.98</v>
      </c>
      <c r="U2608" s="5">
        <f t="shared" si="162"/>
        <v>0</v>
      </c>
      <c r="V2608" s="5">
        <f t="shared" si="163"/>
        <v>2820.02</v>
      </c>
      <c r="W2608" s="5">
        <v>0</v>
      </c>
      <c r="X2608" t="s">
        <v>1724</v>
      </c>
    </row>
    <row r="2609" spans="1:24" x14ac:dyDescent="0.2">
      <c r="A2609" t="s">
        <v>0</v>
      </c>
      <c r="B2609" t="s">
        <v>1</v>
      </c>
      <c r="C2609" t="s">
        <v>695</v>
      </c>
      <c r="D2609" t="s">
        <v>1454</v>
      </c>
      <c r="E2609" t="s">
        <v>1455</v>
      </c>
      <c r="F2609" t="s">
        <v>1707</v>
      </c>
      <c r="G2609" t="s">
        <v>1708</v>
      </c>
      <c r="H2609" t="s">
        <v>110</v>
      </c>
      <c r="I2609" t="s">
        <v>1722</v>
      </c>
      <c r="J2609" t="s">
        <v>121</v>
      </c>
      <c r="K2609" t="s">
        <v>355</v>
      </c>
      <c r="L2609" t="s">
        <v>44</v>
      </c>
      <c r="M2609" s="5">
        <v>0</v>
      </c>
      <c r="N2609" s="5">
        <v>25000</v>
      </c>
      <c r="O2609" s="5">
        <f t="shared" si="160"/>
        <v>25000</v>
      </c>
      <c r="P2609" s="5">
        <v>0</v>
      </c>
      <c r="Q2609" s="5">
        <f t="shared" si="161"/>
        <v>25000</v>
      </c>
      <c r="R2609" s="5">
        <v>0</v>
      </c>
      <c r="S2609" s="5">
        <v>25000</v>
      </c>
      <c r="T2609" s="5">
        <v>2966.13</v>
      </c>
      <c r="U2609" s="5">
        <f t="shared" si="162"/>
        <v>0</v>
      </c>
      <c r="V2609" s="5">
        <f t="shared" si="163"/>
        <v>22033.87</v>
      </c>
      <c r="W2609" s="5">
        <v>0</v>
      </c>
      <c r="X2609" t="s">
        <v>1725</v>
      </c>
    </row>
    <row r="2610" spans="1:24" x14ac:dyDescent="0.2">
      <c r="A2610" t="s">
        <v>0</v>
      </c>
      <c r="B2610" t="s">
        <v>1</v>
      </c>
      <c r="C2610" t="s">
        <v>695</v>
      </c>
      <c r="D2610" t="s">
        <v>1454</v>
      </c>
      <c r="E2610" t="s">
        <v>1455</v>
      </c>
      <c r="F2610" t="s">
        <v>1707</v>
      </c>
      <c r="G2610" t="s">
        <v>1708</v>
      </c>
      <c r="H2610" t="s">
        <v>110</v>
      </c>
      <c r="I2610" t="s">
        <v>1722</v>
      </c>
      <c r="J2610" t="s">
        <v>121</v>
      </c>
      <c r="K2610" t="s">
        <v>357</v>
      </c>
      <c r="L2610" t="s">
        <v>44</v>
      </c>
      <c r="M2610" s="5">
        <v>0</v>
      </c>
      <c r="N2610" s="5">
        <v>22000</v>
      </c>
      <c r="O2610" s="5">
        <f t="shared" si="160"/>
        <v>22000</v>
      </c>
      <c r="P2610" s="5">
        <v>0</v>
      </c>
      <c r="Q2610" s="5">
        <f t="shared" si="161"/>
        <v>22000</v>
      </c>
      <c r="R2610" s="5">
        <v>0</v>
      </c>
      <c r="S2610" s="5">
        <v>22000</v>
      </c>
      <c r="T2610" s="5">
        <v>0</v>
      </c>
      <c r="U2610" s="5">
        <f t="shared" si="162"/>
        <v>0</v>
      </c>
      <c r="V2610" s="5">
        <f t="shared" si="163"/>
        <v>22000</v>
      </c>
      <c r="W2610" s="5">
        <v>0</v>
      </c>
      <c r="X2610" t="s">
        <v>1701</v>
      </c>
    </row>
    <row r="2611" spans="1:24" x14ac:dyDescent="0.2">
      <c r="A2611" t="s">
        <v>0</v>
      </c>
      <c r="B2611" t="s">
        <v>1</v>
      </c>
      <c r="C2611" t="s">
        <v>695</v>
      </c>
      <c r="D2611" t="s">
        <v>1454</v>
      </c>
      <c r="E2611" t="s">
        <v>1455</v>
      </c>
      <c r="F2611" t="s">
        <v>1707</v>
      </c>
      <c r="G2611" t="s">
        <v>1708</v>
      </c>
      <c r="H2611" t="s">
        <v>110</v>
      </c>
      <c r="I2611" t="s">
        <v>1722</v>
      </c>
      <c r="J2611" t="s">
        <v>121</v>
      </c>
      <c r="K2611" t="s">
        <v>387</v>
      </c>
      <c r="L2611" t="s">
        <v>44</v>
      </c>
      <c r="M2611" s="5">
        <v>6500</v>
      </c>
      <c r="N2611" s="5">
        <v>-6500</v>
      </c>
      <c r="O2611" s="5">
        <f t="shared" si="160"/>
        <v>0</v>
      </c>
      <c r="P2611" s="5">
        <v>0</v>
      </c>
      <c r="Q2611" s="5">
        <f t="shared" si="161"/>
        <v>0</v>
      </c>
      <c r="R2611" s="5">
        <v>0</v>
      </c>
      <c r="S2611" s="5">
        <v>0</v>
      </c>
      <c r="T2611" s="5">
        <v>0</v>
      </c>
      <c r="U2611" s="5">
        <f t="shared" si="162"/>
        <v>0</v>
      </c>
      <c r="V2611" s="5">
        <f t="shared" si="163"/>
        <v>0</v>
      </c>
      <c r="W2611" s="5">
        <v>0</v>
      </c>
      <c r="X2611" t="s">
        <v>1726</v>
      </c>
    </row>
    <row r="2612" spans="1:24" x14ac:dyDescent="0.2">
      <c r="A2612" t="s">
        <v>0</v>
      </c>
      <c r="B2612" t="s">
        <v>1</v>
      </c>
      <c r="C2612" t="s">
        <v>695</v>
      </c>
      <c r="D2612" t="s">
        <v>1454</v>
      </c>
      <c r="E2612" t="s">
        <v>1455</v>
      </c>
      <c r="F2612" t="s">
        <v>1707</v>
      </c>
      <c r="G2612" t="s">
        <v>1708</v>
      </c>
      <c r="H2612" t="s">
        <v>110</v>
      </c>
      <c r="I2612" t="s">
        <v>1722</v>
      </c>
      <c r="J2612" t="s">
        <v>121</v>
      </c>
      <c r="K2612" t="s">
        <v>149</v>
      </c>
      <c r="L2612" t="s">
        <v>44</v>
      </c>
      <c r="M2612" s="5">
        <v>105000</v>
      </c>
      <c r="N2612" s="5">
        <v>-105000</v>
      </c>
      <c r="O2612" s="5">
        <f t="shared" si="160"/>
        <v>0</v>
      </c>
      <c r="P2612" s="5">
        <v>0</v>
      </c>
      <c r="Q2612" s="5">
        <f t="shared" si="161"/>
        <v>0</v>
      </c>
      <c r="R2612" s="5">
        <v>0</v>
      </c>
      <c r="S2612" s="5">
        <v>0</v>
      </c>
      <c r="T2612" s="5">
        <v>0</v>
      </c>
      <c r="U2612" s="5">
        <f t="shared" si="162"/>
        <v>0</v>
      </c>
      <c r="V2612" s="5">
        <f t="shared" si="163"/>
        <v>0</v>
      </c>
      <c r="W2612" s="5">
        <v>0</v>
      </c>
      <c r="X2612" t="s">
        <v>1488</v>
      </c>
    </row>
    <row r="2613" spans="1:24" x14ac:dyDescent="0.2">
      <c r="A2613" t="s">
        <v>0</v>
      </c>
      <c r="B2613" t="s">
        <v>1</v>
      </c>
      <c r="C2613" t="s">
        <v>695</v>
      </c>
      <c r="D2613" t="s">
        <v>1454</v>
      </c>
      <c r="E2613" t="s">
        <v>1455</v>
      </c>
      <c r="F2613" t="s">
        <v>1707</v>
      </c>
      <c r="G2613" t="s">
        <v>1708</v>
      </c>
      <c r="H2613" t="s">
        <v>110</v>
      </c>
      <c r="I2613" t="s">
        <v>1722</v>
      </c>
      <c r="J2613" t="s">
        <v>121</v>
      </c>
      <c r="K2613" t="s">
        <v>137</v>
      </c>
      <c r="L2613" t="s">
        <v>44</v>
      </c>
      <c r="M2613" s="5">
        <v>95000</v>
      </c>
      <c r="N2613" s="5">
        <v>-20000</v>
      </c>
      <c r="O2613" s="5">
        <f t="shared" si="160"/>
        <v>75000</v>
      </c>
      <c r="P2613" s="5">
        <v>-75000</v>
      </c>
      <c r="Q2613" s="5">
        <f t="shared" si="161"/>
        <v>0</v>
      </c>
      <c r="R2613" s="5">
        <v>0</v>
      </c>
      <c r="S2613" s="5">
        <v>0</v>
      </c>
      <c r="T2613" s="5">
        <v>0</v>
      </c>
      <c r="U2613" s="5">
        <f t="shared" si="162"/>
        <v>75000</v>
      </c>
      <c r="V2613" s="5">
        <f t="shared" si="163"/>
        <v>75000</v>
      </c>
      <c r="W2613" s="5">
        <v>0</v>
      </c>
      <c r="X2613" t="s">
        <v>1699</v>
      </c>
    </row>
    <row r="2614" spans="1:24" x14ac:dyDescent="0.2">
      <c r="A2614" t="s">
        <v>0</v>
      </c>
      <c r="B2614" t="s">
        <v>1</v>
      </c>
      <c r="C2614" t="s">
        <v>695</v>
      </c>
      <c r="D2614" t="s">
        <v>1454</v>
      </c>
      <c r="E2614" t="s">
        <v>1455</v>
      </c>
      <c r="F2614" t="s">
        <v>1707</v>
      </c>
      <c r="G2614" t="s">
        <v>1708</v>
      </c>
      <c r="H2614" t="s">
        <v>110</v>
      </c>
      <c r="I2614" t="s">
        <v>1722</v>
      </c>
      <c r="J2614" t="s">
        <v>121</v>
      </c>
      <c r="K2614" t="s">
        <v>465</v>
      </c>
      <c r="L2614" t="s">
        <v>44</v>
      </c>
      <c r="M2614" s="5">
        <v>80000</v>
      </c>
      <c r="N2614" s="5">
        <v>-60000</v>
      </c>
      <c r="O2614" s="5">
        <f t="shared" si="160"/>
        <v>20000</v>
      </c>
      <c r="P2614" s="5">
        <v>-20000</v>
      </c>
      <c r="Q2614" s="5">
        <f t="shared" si="161"/>
        <v>0</v>
      </c>
      <c r="R2614" s="5">
        <v>0</v>
      </c>
      <c r="S2614" s="5">
        <v>0</v>
      </c>
      <c r="T2614" s="5">
        <v>0</v>
      </c>
      <c r="U2614" s="5">
        <f t="shared" si="162"/>
        <v>20000</v>
      </c>
      <c r="V2614" s="5">
        <f t="shared" si="163"/>
        <v>20000</v>
      </c>
      <c r="W2614" s="5">
        <v>0</v>
      </c>
      <c r="X2614" t="s">
        <v>1702</v>
      </c>
    </row>
    <row r="2615" spans="1:24" x14ac:dyDescent="0.2">
      <c r="A2615" t="s">
        <v>0</v>
      </c>
      <c r="B2615" t="s">
        <v>1</v>
      </c>
      <c r="C2615" t="s">
        <v>695</v>
      </c>
      <c r="D2615" t="s">
        <v>1454</v>
      </c>
      <c r="E2615" t="s">
        <v>1455</v>
      </c>
      <c r="F2615" t="s">
        <v>1707</v>
      </c>
      <c r="G2615" t="s">
        <v>1708</v>
      </c>
      <c r="H2615" t="s">
        <v>110</v>
      </c>
      <c r="I2615" t="s">
        <v>1722</v>
      </c>
      <c r="J2615" t="s">
        <v>121</v>
      </c>
      <c r="K2615" t="s">
        <v>159</v>
      </c>
      <c r="L2615" t="s">
        <v>44</v>
      </c>
      <c r="M2615" s="5">
        <v>54000</v>
      </c>
      <c r="N2615" s="5">
        <v>51800</v>
      </c>
      <c r="O2615" s="5">
        <f t="shared" si="160"/>
        <v>105800</v>
      </c>
      <c r="P2615" s="5">
        <v>-54447.44</v>
      </c>
      <c r="Q2615" s="5">
        <f t="shared" si="161"/>
        <v>51352.56</v>
      </c>
      <c r="R2615" s="5">
        <v>0</v>
      </c>
      <c r="S2615" s="5">
        <v>31352.560000000001</v>
      </c>
      <c r="T2615" s="5">
        <v>11757.21</v>
      </c>
      <c r="U2615" s="5">
        <f t="shared" si="162"/>
        <v>74447.44</v>
      </c>
      <c r="V2615" s="5">
        <f t="shared" si="163"/>
        <v>94042.790000000008</v>
      </c>
      <c r="W2615" s="5">
        <v>20000</v>
      </c>
      <c r="X2615" t="s">
        <v>1727</v>
      </c>
    </row>
    <row r="2616" spans="1:24" x14ac:dyDescent="0.2">
      <c r="A2616" t="s">
        <v>0</v>
      </c>
      <c r="B2616" t="s">
        <v>1</v>
      </c>
      <c r="C2616" t="s">
        <v>695</v>
      </c>
      <c r="D2616" t="s">
        <v>1454</v>
      </c>
      <c r="E2616" t="s">
        <v>1455</v>
      </c>
      <c r="F2616" t="s">
        <v>1707</v>
      </c>
      <c r="G2616" t="s">
        <v>1708</v>
      </c>
      <c r="H2616" t="s">
        <v>110</v>
      </c>
      <c r="I2616" t="s">
        <v>1722</v>
      </c>
      <c r="J2616" t="s">
        <v>121</v>
      </c>
      <c r="K2616" t="s">
        <v>325</v>
      </c>
      <c r="L2616" t="s">
        <v>44</v>
      </c>
      <c r="M2616" s="5">
        <v>20000</v>
      </c>
      <c r="N2616" s="5">
        <v>50000</v>
      </c>
      <c r="O2616" s="5">
        <f t="shared" si="160"/>
        <v>70000</v>
      </c>
      <c r="P2616" s="5">
        <v>-70000</v>
      </c>
      <c r="Q2616" s="5">
        <f t="shared" si="161"/>
        <v>0</v>
      </c>
      <c r="R2616" s="5">
        <v>0</v>
      </c>
      <c r="S2616" s="5">
        <v>0</v>
      </c>
      <c r="T2616" s="5">
        <v>0</v>
      </c>
      <c r="U2616" s="5">
        <f t="shared" si="162"/>
        <v>70000</v>
      </c>
      <c r="V2616" s="5">
        <f t="shared" si="163"/>
        <v>70000</v>
      </c>
      <c r="W2616" s="5">
        <v>0</v>
      </c>
      <c r="X2616" t="s">
        <v>1728</v>
      </c>
    </row>
    <row r="2617" spans="1:24" x14ac:dyDescent="0.2">
      <c r="A2617" t="s">
        <v>0</v>
      </c>
      <c r="B2617" t="s">
        <v>1</v>
      </c>
      <c r="C2617" t="s">
        <v>695</v>
      </c>
      <c r="D2617" t="s">
        <v>1454</v>
      </c>
      <c r="E2617" t="s">
        <v>1455</v>
      </c>
      <c r="F2617" t="s">
        <v>1707</v>
      </c>
      <c r="G2617" t="s">
        <v>1708</v>
      </c>
      <c r="H2617" t="s">
        <v>110</v>
      </c>
      <c r="I2617" t="s">
        <v>1722</v>
      </c>
      <c r="J2617" t="s">
        <v>121</v>
      </c>
      <c r="K2617" t="s">
        <v>314</v>
      </c>
      <c r="L2617" t="s">
        <v>44</v>
      </c>
      <c r="M2617" s="5">
        <v>115000</v>
      </c>
      <c r="N2617" s="5">
        <v>-15000</v>
      </c>
      <c r="O2617" s="5">
        <f t="shared" si="160"/>
        <v>100000</v>
      </c>
      <c r="P2617" s="5">
        <v>-100000</v>
      </c>
      <c r="Q2617" s="5">
        <f t="shared" si="161"/>
        <v>0</v>
      </c>
      <c r="R2617" s="5">
        <v>0</v>
      </c>
      <c r="S2617" s="5">
        <v>0</v>
      </c>
      <c r="T2617" s="5">
        <v>0</v>
      </c>
      <c r="U2617" s="5">
        <f t="shared" si="162"/>
        <v>100000</v>
      </c>
      <c r="V2617" s="5">
        <f t="shared" si="163"/>
        <v>100000</v>
      </c>
      <c r="W2617" s="5">
        <v>0</v>
      </c>
      <c r="X2617" t="s">
        <v>1729</v>
      </c>
    </row>
    <row r="2618" spans="1:24" x14ac:dyDescent="0.2">
      <c r="A2618" t="s">
        <v>0</v>
      </c>
      <c r="B2618" t="s">
        <v>1</v>
      </c>
      <c r="C2618" t="s">
        <v>695</v>
      </c>
      <c r="D2618" t="s">
        <v>1454</v>
      </c>
      <c r="E2618" t="s">
        <v>1455</v>
      </c>
      <c r="F2618" t="s">
        <v>1707</v>
      </c>
      <c r="G2618" t="s">
        <v>1708</v>
      </c>
      <c r="H2618" t="s">
        <v>110</v>
      </c>
      <c r="I2618" t="s">
        <v>1722</v>
      </c>
      <c r="J2618" t="s">
        <v>121</v>
      </c>
      <c r="K2618" t="s">
        <v>161</v>
      </c>
      <c r="L2618" t="s">
        <v>44</v>
      </c>
      <c r="M2618" s="5">
        <v>0</v>
      </c>
      <c r="N2618" s="5">
        <v>50000</v>
      </c>
      <c r="O2618" s="5">
        <f t="shared" si="160"/>
        <v>50000</v>
      </c>
      <c r="P2618" s="5">
        <v>0</v>
      </c>
      <c r="Q2618" s="5">
        <f t="shared" si="161"/>
        <v>50000</v>
      </c>
      <c r="R2618" s="5">
        <v>0</v>
      </c>
      <c r="S2618" s="5">
        <v>23816.57</v>
      </c>
      <c r="T2618" s="5">
        <v>0</v>
      </c>
      <c r="U2618" s="5">
        <f t="shared" si="162"/>
        <v>26183.43</v>
      </c>
      <c r="V2618" s="5">
        <f t="shared" si="163"/>
        <v>50000</v>
      </c>
      <c r="W2618" s="5">
        <v>26183.43</v>
      </c>
      <c r="X2618" t="s">
        <v>1493</v>
      </c>
    </row>
    <row r="2619" spans="1:24" x14ac:dyDescent="0.2">
      <c r="A2619" t="s">
        <v>0</v>
      </c>
      <c r="B2619" t="s">
        <v>1</v>
      </c>
      <c r="C2619" t="s">
        <v>695</v>
      </c>
      <c r="D2619" t="s">
        <v>1454</v>
      </c>
      <c r="E2619" t="s">
        <v>1455</v>
      </c>
      <c r="F2619" t="s">
        <v>1707</v>
      </c>
      <c r="G2619" t="s">
        <v>1708</v>
      </c>
      <c r="H2619" t="s">
        <v>110</v>
      </c>
      <c r="I2619" t="s">
        <v>1722</v>
      </c>
      <c r="J2619" t="s">
        <v>121</v>
      </c>
      <c r="K2619" t="s">
        <v>416</v>
      </c>
      <c r="L2619" t="s">
        <v>44</v>
      </c>
      <c r="M2619" s="5">
        <v>270000</v>
      </c>
      <c r="N2619" s="5">
        <v>-100000</v>
      </c>
      <c r="O2619" s="5">
        <f t="shared" ref="O2619:O2682" si="164">+M2619+N2619</f>
        <v>170000</v>
      </c>
      <c r="P2619" s="5">
        <v>-170000</v>
      </c>
      <c r="Q2619" s="5">
        <f t="shared" ref="Q2619:Q2682" si="165">+O2619+P2619</f>
        <v>0</v>
      </c>
      <c r="R2619" s="5">
        <v>0</v>
      </c>
      <c r="S2619" s="5">
        <v>0</v>
      </c>
      <c r="T2619" s="5">
        <v>0</v>
      </c>
      <c r="U2619" s="5">
        <f t="shared" ref="U2619:U2682" si="166">+O2619-S2619</f>
        <v>170000</v>
      </c>
      <c r="V2619" s="5">
        <f t="shared" ref="V2619:V2682" si="167">+O2619-T2619</f>
        <v>170000</v>
      </c>
      <c r="W2619" s="5">
        <v>0</v>
      </c>
      <c r="X2619" t="s">
        <v>1730</v>
      </c>
    </row>
    <row r="2620" spans="1:24" x14ac:dyDescent="0.2">
      <c r="A2620" t="s">
        <v>0</v>
      </c>
      <c r="B2620" t="s">
        <v>1</v>
      </c>
      <c r="C2620" t="s">
        <v>695</v>
      </c>
      <c r="D2620" t="s">
        <v>1454</v>
      </c>
      <c r="E2620" t="s">
        <v>1455</v>
      </c>
      <c r="F2620" t="s">
        <v>1707</v>
      </c>
      <c r="G2620" t="s">
        <v>1708</v>
      </c>
      <c r="H2620" t="s">
        <v>110</v>
      </c>
      <c r="I2620" t="s">
        <v>1722</v>
      </c>
      <c r="J2620" t="s">
        <v>121</v>
      </c>
      <c r="K2620" t="s">
        <v>173</v>
      </c>
      <c r="L2620" t="s">
        <v>44</v>
      </c>
      <c r="M2620" s="5">
        <v>0</v>
      </c>
      <c r="N2620" s="5">
        <v>1000</v>
      </c>
      <c r="O2620" s="5">
        <f t="shared" si="164"/>
        <v>1000</v>
      </c>
      <c r="P2620" s="5">
        <v>0</v>
      </c>
      <c r="Q2620" s="5">
        <f t="shared" si="165"/>
        <v>1000</v>
      </c>
      <c r="R2620" s="5">
        <v>0</v>
      </c>
      <c r="S2620" s="5">
        <v>0</v>
      </c>
      <c r="T2620" s="5">
        <v>0</v>
      </c>
      <c r="U2620" s="5">
        <f t="shared" si="166"/>
        <v>1000</v>
      </c>
      <c r="V2620" s="5">
        <f t="shared" si="167"/>
        <v>1000</v>
      </c>
      <c r="W2620" s="5">
        <v>1000</v>
      </c>
      <c r="X2620" t="s">
        <v>1731</v>
      </c>
    </row>
    <row r="2621" spans="1:24" x14ac:dyDescent="0.2">
      <c r="A2621" t="s">
        <v>0</v>
      </c>
      <c r="B2621" t="s">
        <v>1</v>
      </c>
      <c r="C2621" t="s">
        <v>695</v>
      </c>
      <c r="D2621" t="s">
        <v>1454</v>
      </c>
      <c r="E2621" t="s">
        <v>1455</v>
      </c>
      <c r="F2621" t="s">
        <v>1707</v>
      </c>
      <c r="G2621" t="s">
        <v>1708</v>
      </c>
      <c r="H2621" t="s">
        <v>110</v>
      </c>
      <c r="I2621" t="s">
        <v>1722</v>
      </c>
      <c r="J2621" t="s">
        <v>121</v>
      </c>
      <c r="K2621" t="s">
        <v>285</v>
      </c>
      <c r="L2621" t="s">
        <v>44</v>
      </c>
      <c r="M2621" s="5">
        <v>105000</v>
      </c>
      <c r="N2621" s="5">
        <v>-55000</v>
      </c>
      <c r="O2621" s="5">
        <f t="shared" si="164"/>
        <v>50000</v>
      </c>
      <c r="P2621" s="5">
        <v>-50000</v>
      </c>
      <c r="Q2621" s="5">
        <f t="shared" si="165"/>
        <v>0</v>
      </c>
      <c r="R2621" s="5">
        <v>0</v>
      </c>
      <c r="S2621" s="5">
        <v>0</v>
      </c>
      <c r="T2621" s="5">
        <v>0</v>
      </c>
      <c r="U2621" s="5">
        <f t="shared" si="166"/>
        <v>50000</v>
      </c>
      <c r="V2621" s="5">
        <f t="shared" si="167"/>
        <v>50000</v>
      </c>
      <c r="W2621" s="5">
        <v>0</v>
      </c>
      <c r="X2621" t="s">
        <v>1732</v>
      </c>
    </row>
    <row r="2622" spans="1:24" x14ac:dyDescent="0.2">
      <c r="A2622" t="s">
        <v>0</v>
      </c>
      <c r="B2622" t="s">
        <v>1</v>
      </c>
      <c r="C2622" t="s">
        <v>695</v>
      </c>
      <c r="D2622" t="s">
        <v>1454</v>
      </c>
      <c r="E2622" t="s">
        <v>1455</v>
      </c>
      <c r="F2622" t="s">
        <v>1707</v>
      </c>
      <c r="G2622" t="s">
        <v>1708</v>
      </c>
      <c r="H2622" t="s">
        <v>110</v>
      </c>
      <c r="I2622" t="s">
        <v>1722</v>
      </c>
      <c r="J2622" t="s">
        <v>121</v>
      </c>
      <c r="K2622" t="s">
        <v>145</v>
      </c>
      <c r="L2622" t="s">
        <v>44</v>
      </c>
      <c r="M2622" s="5">
        <v>120000</v>
      </c>
      <c r="N2622" s="5">
        <v>-87400</v>
      </c>
      <c r="O2622" s="5">
        <f t="shared" si="164"/>
        <v>32600</v>
      </c>
      <c r="P2622" s="5">
        <v>-32600</v>
      </c>
      <c r="Q2622" s="5">
        <f t="shared" si="165"/>
        <v>0</v>
      </c>
      <c r="R2622" s="5">
        <v>0</v>
      </c>
      <c r="S2622" s="5">
        <v>0</v>
      </c>
      <c r="T2622" s="5">
        <v>0</v>
      </c>
      <c r="U2622" s="5">
        <f t="shared" si="166"/>
        <v>32600</v>
      </c>
      <c r="V2622" s="5">
        <f t="shared" si="167"/>
        <v>32600</v>
      </c>
      <c r="W2622" s="5">
        <v>0</v>
      </c>
      <c r="X2622" t="s">
        <v>1733</v>
      </c>
    </row>
    <row r="2623" spans="1:24" x14ac:dyDescent="0.2">
      <c r="A2623" t="s">
        <v>0</v>
      </c>
      <c r="B2623" t="s">
        <v>1</v>
      </c>
      <c r="C2623" t="s">
        <v>695</v>
      </c>
      <c r="D2623" t="s">
        <v>1454</v>
      </c>
      <c r="E2623" t="s">
        <v>1455</v>
      </c>
      <c r="F2623" t="s">
        <v>1707</v>
      </c>
      <c r="G2623" t="s">
        <v>1708</v>
      </c>
      <c r="H2623" t="s">
        <v>110</v>
      </c>
      <c r="I2623" t="s">
        <v>1722</v>
      </c>
      <c r="J2623" t="s">
        <v>121</v>
      </c>
      <c r="K2623" t="s">
        <v>130</v>
      </c>
      <c r="L2623" t="s">
        <v>44</v>
      </c>
      <c r="M2623" s="5">
        <v>10000</v>
      </c>
      <c r="N2623" s="5">
        <v>8800</v>
      </c>
      <c r="O2623" s="5">
        <f t="shared" si="164"/>
        <v>18800</v>
      </c>
      <c r="P2623" s="5">
        <v>-18800</v>
      </c>
      <c r="Q2623" s="5">
        <f t="shared" si="165"/>
        <v>0</v>
      </c>
      <c r="R2623" s="5">
        <v>0</v>
      </c>
      <c r="S2623" s="5">
        <v>0</v>
      </c>
      <c r="T2623" s="5">
        <v>0</v>
      </c>
      <c r="U2623" s="5">
        <f t="shared" si="166"/>
        <v>18800</v>
      </c>
      <c r="V2623" s="5">
        <f t="shared" si="167"/>
        <v>18800</v>
      </c>
      <c r="W2623" s="5">
        <v>0</v>
      </c>
      <c r="X2623" t="s">
        <v>1495</v>
      </c>
    </row>
    <row r="2624" spans="1:24" x14ac:dyDescent="0.2">
      <c r="A2624" t="s">
        <v>0</v>
      </c>
      <c r="B2624" t="s">
        <v>1</v>
      </c>
      <c r="C2624" t="s">
        <v>695</v>
      </c>
      <c r="D2624" t="s">
        <v>1454</v>
      </c>
      <c r="E2624" t="s">
        <v>1455</v>
      </c>
      <c r="F2624" t="s">
        <v>1707</v>
      </c>
      <c r="G2624" t="s">
        <v>1708</v>
      </c>
      <c r="H2624" t="s">
        <v>110</v>
      </c>
      <c r="I2624" t="s">
        <v>1722</v>
      </c>
      <c r="J2624" t="s">
        <v>121</v>
      </c>
      <c r="K2624" t="s">
        <v>218</v>
      </c>
      <c r="L2624" t="s">
        <v>44</v>
      </c>
      <c r="M2624" s="5">
        <v>1750</v>
      </c>
      <c r="N2624" s="5">
        <v>-858.09</v>
      </c>
      <c r="O2624" s="5">
        <f t="shared" si="164"/>
        <v>891.91</v>
      </c>
      <c r="P2624" s="5">
        <v>0</v>
      </c>
      <c r="Q2624" s="5">
        <f t="shared" si="165"/>
        <v>891.91</v>
      </c>
      <c r="R2624" s="5">
        <v>0</v>
      </c>
      <c r="S2624" s="5">
        <v>0</v>
      </c>
      <c r="T2624" s="5">
        <v>0</v>
      </c>
      <c r="U2624" s="5">
        <f t="shared" si="166"/>
        <v>891.91</v>
      </c>
      <c r="V2624" s="5">
        <f t="shared" si="167"/>
        <v>891.91</v>
      </c>
      <c r="W2624" s="5">
        <v>891.91</v>
      </c>
      <c r="X2624" t="s">
        <v>1496</v>
      </c>
    </row>
    <row r="2625" spans="1:24" x14ac:dyDescent="0.2">
      <c r="A2625" t="s">
        <v>0</v>
      </c>
      <c r="B2625" t="s">
        <v>1</v>
      </c>
      <c r="C2625" t="s">
        <v>695</v>
      </c>
      <c r="D2625" t="s">
        <v>1454</v>
      </c>
      <c r="E2625" t="s">
        <v>1455</v>
      </c>
      <c r="F2625" t="s">
        <v>1707</v>
      </c>
      <c r="G2625" t="s">
        <v>1708</v>
      </c>
      <c r="H2625" t="s">
        <v>110</v>
      </c>
      <c r="I2625" t="s">
        <v>1722</v>
      </c>
      <c r="J2625" t="s">
        <v>121</v>
      </c>
      <c r="K2625" t="s">
        <v>166</v>
      </c>
      <c r="L2625" t="s">
        <v>44</v>
      </c>
      <c r="M2625" s="5">
        <v>0</v>
      </c>
      <c r="N2625" s="5">
        <v>3700</v>
      </c>
      <c r="O2625" s="5">
        <f t="shared" si="164"/>
        <v>3700</v>
      </c>
      <c r="P2625" s="5">
        <v>-3700</v>
      </c>
      <c r="Q2625" s="5">
        <f t="shared" si="165"/>
        <v>0</v>
      </c>
      <c r="R2625" s="5">
        <v>0</v>
      </c>
      <c r="S2625" s="5">
        <v>0</v>
      </c>
      <c r="T2625" s="5">
        <v>0</v>
      </c>
      <c r="U2625" s="5">
        <f t="shared" si="166"/>
        <v>3700</v>
      </c>
      <c r="V2625" s="5">
        <f t="shared" si="167"/>
        <v>3700</v>
      </c>
      <c r="W2625" s="5">
        <v>0</v>
      </c>
      <c r="X2625" t="s">
        <v>1507</v>
      </c>
    </row>
    <row r="2626" spans="1:24" x14ac:dyDescent="0.2">
      <c r="A2626" t="s">
        <v>0</v>
      </c>
      <c r="B2626" t="s">
        <v>1</v>
      </c>
      <c r="C2626" t="s">
        <v>695</v>
      </c>
      <c r="D2626" t="s">
        <v>1454</v>
      </c>
      <c r="E2626" t="s">
        <v>1455</v>
      </c>
      <c r="F2626" t="s">
        <v>1707</v>
      </c>
      <c r="G2626" t="s">
        <v>1708</v>
      </c>
      <c r="H2626" t="s">
        <v>110</v>
      </c>
      <c r="I2626" t="s">
        <v>1722</v>
      </c>
      <c r="J2626" t="s">
        <v>121</v>
      </c>
      <c r="K2626" t="s">
        <v>155</v>
      </c>
      <c r="L2626" t="s">
        <v>44</v>
      </c>
      <c r="M2626" s="5">
        <v>90000</v>
      </c>
      <c r="N2626" s="5">
        <v>-60000</v>
      </c>
      <c r="O2626" s="5">
        <f t="shared" si="164"/>
        <v>30000</v>
      </c>
      <c r="P2626" s="5">
        <v>0</v>
      </c>
      <c r="Q2626" s="5">
        <f t="shared" si="165"/>
        <v>30000</v>
      </c>
      <c r="R2626" s="5">
        <v>0</v>
      </c>
      <c r="S2626" s="5">
        <v>0</v>
      </c>
      <c r="T2626" s="5">
        <v>0</v>
      </c>
      <c r="U2626" s="5">
        <f t="shared" si="166"/>
        <v>30000</v>
      </c>
      <c r="V2626" s="5">
        <f t="shared" si="167"/>
        <v>30000</v>
      </c>
      <c r="W2626" s="5">
        <v>30000</v>
      </c>
      <c r="X2626" t="s">
        <v>1700</v>
      </c>
    </row>
    <row r="2627" spans="1:24" x14ac:dyDescent="0.2">
      <c r="A2627" t="s">
        <v>0</v>
      </c>
      <c r="B2627" t="s">
        <v>1</v>
      </c>
      <c r="C2627" t="s">
        <v>695</v>
      </c>
      <c r="D2627" t="s">
        <v>1454</v>
      </c>
      <c r="E2627" t="s">
        <v>1455</v>
      </c>
      <c r="F2627" t="s">
        <v>1707</v>
      </c>
      <c r="G2627" t="s">
        <v>1708</v>
      </c>
      <c r="H2627" t="s">
        <v>110</v>
      </c>
      <c r="I2627" t="s">
        <v>1722</v>
      </c>
      <c r="J2627" t="s">
        <v>121</v>
      </c>
      <c r="K2627" t="s">
        <v>342</v>
      </c>
      <c r="L2627" t="s">
        <v>44</v>
      </c>
      <c r="M2627" s="5">
        <v>750</v>
      </c>
      <c r="N2627" s="5">
        <v>0</v>
      </c>
      <c r="O2627" s="5">
        <f t="shared" si="164"/>
        <v>750</v>
      </c>
      <c r="P2627" s="5">
        <v>-750</v>
      </c>
      <c r="Q2627" s="5">
        <f t="shared" si="165"/>
        <v>0</v>
      </c>
      <c r="R2627" s="5">
        <v>0</v>
      </c>
      <c r="S2627" s="5">
        <v>0</v>
      </c>
      <c r="T2627" s="5">
        <v>0</v>
      </c>
      <c r="U2627" s="5">
        <f t="shared" si="166"/>
        <v>750</v>
      </c>
      <c r="V2627" s="5">
        <f t="shared" si="167"/>
        <v>750</v>
      </c>
      <c r="W2627" s="5">
        <v>0</v>
      </c>
      <c r="X2627" t="s">
        <v>1697</v>
      </c>
    </row>
    <row r="2628" spans="1:24" x14ac:dyDescent="0.2">
      <c r="A2628" t="s">
        <v>0</v>
      </c>
      <c r="B2628" t="s">
        <v>1</v>
      </c>
      <c r="C2628" t="s">
        <v>695</v>
      </c>
      <c r="D2628" t="s">
        <v>1454</v>
      </c>
      <c r="E2628" t="s">
        <v>1455</v>
      </c>
      <c r="F2628" t="s">
        <v>1707</v>
      </c>
      <c r="G2628" t="s">
        <v>1708</v>
      </c>
      <c r="H2628" t="s">
        <v>110</v>
      </c>
      <c r="I2628" t="s">
        <v>1722</v>
      </c>
      <c r="J2628" t="s">
        <v>121</v>
      </c>
      <c r="K2628" t="s">
        <v>385</v>
      </c>
      <c r="L2628" t="s">
        <v>44</v>
      </c>
      <c r="M2628" s="5">
        <v>2000</v>
      </c>
      <c r="N2628" s="5">
        <v>-250</v>
      </c>
      <c r="O2628" s="5">
        <f t="shared" si="164"/>
        <v>1750</v>
      </c>
      <c r="P2628" s="5">
        <v>0</v>
      </c>
      <c r="Q2628" s="5">
        <f t="shared" si="165"/>
        <v>1750</v>
      </c>
      <c r="R2628" s="5">
        <v>0</v>
      </c>
      <c r="S2628" s="5">
        <v>0</v>
      </c>
      <c r="T2628" s="5">
        <v>0</v>
      </c>
      <c r="U2628" s="5">
        <f t="shared" si="166"/>
        <v>1750</v>
      </c>
      <c r="V2628" s="5">
        <f t="shared" si="167"/>
        <v>1750</v>
      </c>
      <c r="W2628" s="5">
        <v>1750</v>
      </c>
      <c r="X2628" t="s">
        <v>1499</v>
      </c>
    </row>
    <row r="2629" spans="1:24" x14ac:dyDescent="0.2">
      <c r="A2629" t="s">
        <v>0</v>
      </c>
      <c r="B2629" t="s">
        <v>1</v>
      </c>
      <c r="C2629" t="s">
        <v>695</v>
      </c>
      <c r="D2629" t="s">
        <v>1454</v>
      </c>
      <c r="E2629" t="s">
        <v>1455</v>
      </c>
      <c r="F2629" t="s">
        <v>1707</v>
      </c>
      <c r="G2629" t="s">
        <v>1708</v>
      </c>
      <c r="H2629" t="s">
        <v>110</v>
      </c>
      <c r="I2629" t="s">
        <v>1690</v>
      </c>
      <c r="J2629" t="s">
        <v>575</v>
      </c>
      <c r="K2629" t="s">
        <v>1422</v>
      </c>
      <c r="L2629" t="s">
        <v>44</v>
      </c>
      <c r="M2629" s="5">
        <v>80448</v>
      </c>
      <c r="N2629" s="5">
        <v>-53000</v>
      </c>
      <c r="O2629" s="5">
        <f t="shared" si="164"/>
        <v>27448</v>
      </c>
      <c r="P2629" s="5">
        <v>-27448</v>
      </c>
      <c r="Q2629" s="5">
        <f t="shared" si="165"/>
        <v>0</v>
      </c>
      <c r="R2629" s="5">
        <v>0</v>
      </c>
      <c r="S2629" s="5">
        <v>0</v>
      </c>
      <c r="T2629" s="5">
        <v>0</v>
      </c>
      <c r="U2629" s="5">
        <f t="shared" si="166"/>
        <v>27448</v>
      </c>
      <c r="V2629" s="5">
        <f t="shared" si="167"/>
        <v>27448</v>
      </c>
      <c r="W2629" s="5">
        <v>0</v>
      </c>
      <c r="X2629" t="s">
        <v>1734</v>
      </c>
    </row>
    <row r="2630" spans="1:24" x14ac:dyDescent="0.2">
      <c r="A2630" t="s">
        <v>0</v>
      </c>
      <c r="B2630" t="s">
        <v>1</v>
      </c>
      <c r="C2630" t="s">
        <v>695</v>
      </c>
      <c r="D2630" t="s">
        <v>1454</v>
      </c>
      <c r="E2630" t="s">
        <v>1455</v>
      </c>
      <c r="F2630" t="s">
        <v>1707</v>
      </c>
      <c r="G2630" t="s">
        <v>1708</v>
      </c>
      <c r="H2630" t="s">
        <v>110</v>
      </c>
      <c r="I2630" t="s">
        <v>1690</v>
      </c>
      <c r="J2630" t="s">
        <v>231</v>
      </c>
      <c r="K2630" t="s">
        <v>236</v>
      </c>
      <c r="L2630" t="s">
        <v>44</v>
      </c>
      <c r="M2630" s="5">
        <v>1500</v>
      </c>
      <c r="N2630" s="5">
        <v>36155.22</v>
      </c>
      <c r="O2630" s="5">
        <f t="shared" si="164"/>
        <v>37655.22</v>
      </c>
      <c r="P2630" s="5">
        <v>0</v>
      </c>
      <c r="Q2630" s="5">
        <f t="shared" si="165"/>
        <v>37655.22</v>
      </c>
      <c r="R2630" s="5">
        <v>0</v>
      </c>
      <c r="S2630" s="5">
        <v>0</v>
      </c>
      <c r="T2630" s="5">
        <v>0</v>
      </c>
      <c r="U2630" s="5">
        <f t="shared" si="166"/>
        <v>37655.22</v>
      </c>
      <c r="V2630" s="5">
        <f t="shared" si="167"/>
        <v>37655.22</v>
      </c>
      <c r="W2630" s="5">
        <v>37655.22</v>
      </c>
      <c r="X2630" t="s">
        <v>1706</v>
      </c>
    </row>
    <row r="2631" spans="1:24" x14ac:dyDescent="0.2">
      <c r="A2631" t="s">
        <v>0</v>
      </c>
      <c r="B2631" t="s">
        <v>1</v>
      </c>
      <c r="C2631" t="s">
        <v>695</v>
      </c>
      <c r="D2631" t="s">
        <v>1454</v>
      </c>
      <c r="E2631" t="s">
        <v>1455</v>
      </c>
      <c r="F2631" t="s">
        <v>1707</v>
      </c>
      <c r="G2631" t="s">
        <v>1708</v>
      </c>
      <c r="H2631" t="s">
        <v>110</v>
      </c>
      <c r="I2631" t="s">
        <v>1690</v>
      </c>
      <c r="J2631" t="s">
        <v>231</v>
      </c>
      <c r="K2631" t="s">
        <v>232</v>
      </c>
      <c r="L2631" t="s">
        <v>44</v>
      </c>
      <c r="M2631" s="5">
        <v>30000</v>
      </c>
      <c r="N2631" s="5">
        <v>78616</v>
      </c>
      <c r="O2631" s="5">
        <f t="shared" si="164"/>
        <v>108616</v>
      </c>
      <c r="P2631" s="5">
        <v>0</v>
      </c>
      <c r="Q2631" s="5">
        <f t="shared" si="165"/>
        <v>108616</v>
      </c>
      <c r="R2631" s="5">
        <v>0</v>
      </c>
      <c r="S2631" s="5">
        <v>0</v>
      </c>
      <c r="T2631" s="5">
        <v>0</v>
      </c>
      <c r="U2631" s="5">
        <f t="shared" si="166"/>
        <v>108616</v>
      </c>
      <c r="V2631" s="5">
        <f t="shared" si="167"/>
        <v>108616</v>
      </c>
      <c r="W2631" s="5">
        <v>108616</v>
      </c>
      <c r="X2631" t="s">
        <v>1515</v>
      </c>
    </row>
    <row r="2632" spans="1:24" x14ac:dyDescent="0.2">
      <c r="A2632" t="s">
        <v>0</v>
      </c>
      <c r="B2632" t="s">
        <v>1</v>
      </c>
      <c r="C2632" t="s">
        <v>695</v>
      </c>
      <c r="D2632" t="s">
        <v>1454</v>
      </c>
      <c r="E2632" t="s">
        <v>1455</v>
      </c>
      <c r="F2632" t="s">
        <v>1707</v>
      </c>
      <c r="G2632" t="s">
        <v>1708</v>
      </c>
      <c r="H2632" t="s">
        <v>110</v>
      </c>
      <c r="I2632" t="s">
        <v>1690</v>
      </c>
      <c r="J2632" t="s">
        <v>231</v>
      </c>
      <c r="K2632" t="s">
        <v>234</v>
      </c>
      <c r="L2632" t="s">
        <v>44</v>
      </c>
      <c r="M2632" s="5">
        <v>50000</v>
      </c>
      <c r="N2632" s="5">
        <v>-42133.88</v>
      </c>
      <c r="O2632" s="5">
        <f t="shared" si="164"/>
        <v>7866.1200000000026</v>
      </c>
      <c r="P2632" s="5">
        <v>0</v>
      </c>
      <c r="Q2632" s="5">
        <f t="shared" si="165"/>
        <v>7866.1200000000026</v>
      </c>
      <c r="R2632" s="5">
        <v>0</v>
      </c>
      <c r="S2632" s="5">
        <v>0</v>
      </c>
      <c r="T2632" s="5">
        <v>0</v>
      </c>
      <c r="U2632" s="5">
        <f t="shared" si="166"/>
        <v>7866.1200000000026</v>
      </c>
      <c r="V2632" s="5">
        <f t="shared" si="167"/>
        <v>7866.1200000000026</v>
      </c>
      <c r="W2632" s="5">
        <v>7866.12</v>
      </c>
      <c r="X2632" t="s">
        <v>1514</v>
      </c>
    </row>
    <row r="2633" spans="1:24" x14ac:dyDescent="0.2">
      <c r="A2633" t="s">
        <v>0</v>
      </c>
      <c r="B2633" t="s">
        <v>1</v>
      </c>
      <c r="C2633" t="s">
        <v>695</v>
      </c>
      <c r="D2633" t="s">
        <v>1454</v>
      </c>
      <c r="E2633" t="s">
        <v>1455</v>
      </c>
      <c r="F2633" t="s">
        <v>1707</v>
      </c>
      <c r="G2633" t="s">
        <v>1708</v>
      </c>
      <c r="H2633" t="s">
        <v>110</v>
      </c>
      <c r="I2633" t="s">
        <v>1690</v>
      </c>
      <c r="J2633" t="s">
        <v>231</v>
      </c>
      <c r="K2633" t="s">
        <v>241</v>
      </c>
      <c r="L2633" t="s">
        <v>44</v>
      </c>
      <c r="M2633" s="5">
        <v>650757</v>
      </c>
      <c r="N2633" s="5">
        <v>-416807.37</v>
      </c>
      <c r="O2633" s="5">
        <f t="shared" si="164"/>
        <v>233949.63</v>
      </c>
      <c r="P2633" s="5">
        <v>-139200</v>
      </c>
      <c r="Q2633" s="5">
        <f t="shared" si="165"/>
        <v>94749.63</v>
      </c>
      <c r="R2633" s="5">
        <v>0</v>
      </c>
      <c r="S2633" s="5">
        <v>47687.02</v>
      </c>
      <c r="T2633" s="5">
        <v>47687.02</v>
      </c>
      <c r="U2633" s="5">
        <f t="shared" si="166"/>
        <v>186262.61000000002</v>
      </c>
      <c r="V2633" s="5">
        <f t="shared" si="167"/>
        <v>186262.61000000002</v>
      </c>
      <c r="W2633" s="5">
        <v>47062.61</v>
      </c>
      <c r="X2633" t="s">
        <v>1735</v>
      </c>
    </row>
    <row r="2634" spans="1:24" x14ac:dyDescent="0.2">
      <c r="A2634" t="s">
        <v>0</v>
      </c>
      <c r="B2634" t="s">
        <v>1</v>
      </c>
      <c r="C2634" t="s">
        <v>695</v>
      </c>
      <c r="D2634" t="s">
        <v>1454</v>
      </c>
      <c r="E2634" t="s">
        <v>1455</v>
      </c>
      <c r="F2634" t="s">
        <v>1707</v>
      </c>
      <c r="G2634" t="s">
        <v>1708</v>
      </c>
      <c r="H2634" t="s">
        <v>110</v>
      </c>
      <c r="I2634" t="s">
        <v>1690</v>
      </c>
      <c r="J2634" t="s">
        <v>231</v>
      </c>
      <c r="K2634" t="s">
        <v>1736</v>
      </c>
      <c r="L2634" t="s">
        <v>44</v>
      </c>
      <c r="M2634" s="5">
        <v>2550</v>
      </c>
      <c r="N2634" s="5">
        <v>38176.959999999999</v>
      </c>
      <c r="O2634" s="5">
        <f t="shared" si="164"/>
        <v>40726.959999999999</v>
      </c>
      <c r="P2634" s="5">
        <v>-30726.959999999999</v>
      </c>
      <c r="Q2634" s="5">
        <f t="shared" si="165"/>
        <v>10000</v>
      </c>
      <c r="R2634" s="5">
        <v>0</v>
      </c>
      <c r="S2634" s="5">
        <v>0</v>
      </c>
      <c r="T2634" s="5">
        <v>0</v>
      </c>
      <c r="U2634" s="5">
        <f t="shared" si="166"/>
        <v>40726.959999999999</v>
      </c>
      <c r="V2634" s="5">
        <f t="shared" si="167"/>
        <v>40726.959999999999</v>
      </c>
      <c r="W2634" s="5">
        <v>10000</v>
      </c>
      <c r="X2634" t="s">
        <v>1737</v>
      </c>
    </row>
    <row r="2635" spans="1:24" x14ac:dyDescent="0.2">
      <c r="A2635" t="s">
        <v>0</v>
      </c>
      <c r="B2635" t="s">
        <v>1</v>
      </c>
      <c r="C2635" t="s">
        <v>695</v>
      </c>
      <c r="D2635" t="s">
        <v>1454</v>
      </c>
      <c r="E2635" t="s">
        <v>1455</v>
      </c>
      <c r="F2635" t="s">
        <v>1707</v>
      </c>
      <c r="G2635" t="s">
        <v>1708</v>
      </c>
      <c r="H2635" t="s">
        <v>110</v>
      </c>
      <c r="I2635" t="s">
        <v>1722</v>
      </c>
      <c r="J2635" t="s">
        <v>231</v>
      </c>
      <c r="K2635" t="s">
        <v>236</v>
      </c>
      <c r="L2635" t="s">
        <v>44</v>
      </c>
      <c r="M2635" s="5">
        <v>6000</v>
      </c>
      <c r="N2635" s="5">
        <v>12000</v>
      </c>
      <c r="O2635" s="5">
        <f t="shared" si="164"/>
        <v>18000</v>
      </c>
      <c r="P2635" s="5">
        <v>-8000</v>
      </c>
      <c r="Q2635" s="5">
        <f t="shared" si="165"/>
        <v>10000</v>
      </c>
      <c r="R2635" s="5">
        <v>0</v>
      </c>
      <c r="S2635" s="5">
        <v>0</v>
      </c>
      <c r="T2635" s="5">
        <v>0</v>
      </c>
      <c r="U2635" s="5">
        <f t="shared" si="166"/>
        <v>18000</v>
      </c>
      <c r="V2635" s="5">
        <f t="shared" si="167"/>
        <v>18000</v>
      </c>
      <c r="W2635" s="5">
        <v>10000</v>
      </c>
      <c r="X2635" t="s">
        <v>1706</v>
      </c>
    </row>
    <row r="2636" spans="1:24" x14ac:dyDescent="0.2">
      <c r="A2636" t="s">
        <v>0</v>
      </c>
      <c r="B2636" t="s">
        <v>1</v>
      </c>
      <c r="C2636" t="s">
        <v>695</v>
      </c>
      <c r="D2636" t="s">
        <v>1454</v>
      </c>
      <c r="E2636" t="s">
        <v>1455</v>
      </c>
      <c r="F2636" t="s">
        <v>1707</v>
      </c>
      <c r="G2636" t="s">
        <v>1708</v>
      </c>
      <c r="H2636" t="s">
        <v>110</v>
      </c>
      <c r="I2636" t="s">
        <v>1722</v>
      </c>
      <c r="J2636" t="s">
        <v>231</v>
      </c>
      <c r="K2636" t="s">
        <v>232</v>
      </c>
      <c r="L2636" t="s">
        <v>44</v>
      </c>
      <c r="M2636" s="5">
        <v>19000</v>
      </c>
      <c r="N2636" s="5">
        <v>-5000</v>
      </c>
      <c r="O2636" s="5">
        <f t="shared" si="164"/>
        <v>14000</v>
      </c>
      <c r="P2636" s="5">
        <v>-10000</v>
      </c>
      <c r="Q2636" s="5">
        <f t="shared" si="165"/>
        <v>4000</v>
      </c>
      <c r="R2636" s="5">
        <v>0</v>
      </c>
      <c r="S2636" s="5">
        <v>0</v>
      </c>
      <c r="T2636" s="5">
        <v>0</v>
      </c>
      <c r="U2636" s="5">
        <f t="shared" si="166"/>
        <v>14000</v>
      </c>
      <c r="V2636" s="5">
        <f t="shared" si="167"/>
        <v>14000</v>
      </c>
      <c r="W2636" s="5">
        <v>4000</v>
      </c>
      <c r="X2636" t="s">
        <v>1515</v>
      </c>
    </row>
    <row r="2637" spans="1:24" x14ac:dyDescent="0.2">
      <c r="A2637" t="s">
        <v>0</v>
      </c>
      <c r="B2637" t="s">
        <v>1</v>
      </c>
      <c r="C2637" t="s">
        <v>695</v>
      </c>
      <c r="D2637" t="s">
        <v>1454</v>
      </c>
      <c r="E2637" t="s">
        <v>1455</v>
      </c>
      <c r="F2637" t="s">
        <v>1707</v>
      </c>
      <c r="G2637" t="s">
        <v>1708</v>
      </c>
      <c r="H2637" t="s">
        <v>110</v>
      </c>
      <c r="I2637" t="s">
        <v>1722</v>
      </c>
      <c r="J2637" t="s">
        <v>231</v>
      </c>
      <c r="K2637" t="s">
        <v>234</v>
      </c>
      <c r="L2637" t="s">
        <v>44</v>
      </c>
      <c r="M2637" s="5">
        <v>50000</v>
      </c>
      <c r="N2637" s="5">
        <v>-8478.44</v>
      </c>
      <c r="O2637" s="5">
        <f t="shared" si="164"/>
        <v>41521.56</v>
      </c>
      <c r="P2637" s="5">
        <v>-20000</v>
      </c>
      <c r="Q2637" s="5">
        <f t="shared" si="165"/>
        <v>21521.559999999998</v>
      </c>
      <c r="R2637" s="5">
        <v>0</v>
      </c>
      <c r="S2637" s="5">
        <v>0</v>
      </c>
      <c r="T2637" s="5">
        <v>0</v>
      </c>
      <c r="U2637" s="5">
        <f t="shared" si="166"/>
        <v>41521.56</v>
      </c>
      <c r="V2637" s="5">
        <f t="shared" si="167"/>
        <v>41521.56</v>
      </c>
      <c r="W2637" s="5">
        <v>21521.56</v>
      </c>
      <c r="X2637" t="s">
        <v>1514</v>
      </c>
    </row>
    <row r="2638" spans="1:24" x14ac:dyDescent="0.2">
      <c r="A2638" t="s">
        <v>0</v>
      </c>
      <c r="B2638" t="s">
        <v>1</v>
      </c>
      <c r="C2638" t="s">
        <v>695</v>
      </c>
      <c r="D2638" t="s">
        <v>1454</v>
      </c>
      <c r="E2638" t="s">
        <v>1455</v>
      </c>
      <c r="F2638" t="s">
        <v>1738</v>
      </c>
      <c r="G2638" t="s">
        <v>1739</v>
      </c>
      <c r="H2638" t="s">
        <v>7</v>
      </c>
      <c r="I2638" t="s">
        <v>8</v>
      </c>
      <c r="J2638" t="s">
        <v>9</v>
      </c>
      <c r="K2638" t="s">
        <v>10</v>
      </c>
      <c r="L2638" t="s">
        <v>11</v>
      </c>
      <c r="M2638" s="5">
        <v>3409428</v>
      </c>
      <c r="N2638" s="5">
        <v>-332794.39</v>
      </c>
      <c r="O2638" s="5">
        <f t="shared" si="164"/>
        <v>3076633.61</v>
      </c>
      <c r="P2638" s="5">
        <v>0</v>
      </c>
      <c r="Q2638" s="5">
        <f t="shared" si="165"/>
        <v>3076633.61</v>
      </c>
      <c r="R2638" s="5">
        <v>0</v>
      </c>
      <c r="S2638" s="5">
        <v>1785437.83</v>
      </c>
      <c r="T2638" s="5">
        <v>1785437.83</v>
      </c>
      <c r="U2638" s="5">
        <f t="shared" si="166"/>
        <v>1291195.7799999998</v>
      </c>
      <c r="V2638" s="5">
        <f t="shared" si="167"/>
        <v>1291195.7799999998</v>
      </c>
      <c r="W2638" s="5">
        <v>1291195.78</v>
      </c>
      <c r="X2638" t="s">
        <v>1458</v>
      </c>
    </row>
    <row r="2639" spans="1:24" x14ac:dyDescent="0.2">
      <c r="A2639" t="s">
        <v>0</v>
      </c>
      <c r="B2639" t="s">
        <v>1</v>
      </c>
      <c r="C2639" t="s">
        <v>695</v>
      </c>
      <c r="D2639" t="s">
        <v>1454</v>
      </c>
      <c r="E2639" t="s">
        <v>1455</v>
      </c>
      <c r="F2639" t="s">
        <v>1738</v>
      </c>
      <c r="G2639" t="s">
        <v>1739</v>
      </c>
      <c r="H2639" t="s">
        <v>7</v>
      </c>
      <c r="I2639" t="s">
        <v>8</v>
      </c>
      <c r="J2639" t="s">
        <v>9</v>
      </c>
      <c r="K2639" t="s">
        <v>13</v>
      </c>
      <c r="L2639" t="s">
        <v>11</v>
      </c>
      <c r="M2639" s="5">
        <v>158226.23999999999</v>
      </c>
      <c r="N2639" s="5">
        <v>10174.959999999999</v>
      </c>
      <c r="O2639" s="5">
        <f t="shared" si="164"/>
        <v>168401.19999999998</v>
      </c>
      <c r="P2639" s="5">
        <v>0</v>
      </c>
      <c r="Q2639" s="5">
        <f t="shared" si="165"/>
        <v>168401.19999999998</v>
      </c>
      <c r="R2639" s="5">
        <v>0</v>
      </c>
      <c r="S2639" s="5">
        <v>110980.76</v>
      </c>
      <c r="T2639" s="5">
        <v>110980.76</v>
      </c>
      <c r="U2639" s="5">
        <f t="shared" si="166"/>
        <v>57420.439999999988</v>
      </c>
      <c r="V2639" s="5">
        <f t="shared" si="167"/>
        <v>57420.439999999988</v>
      </c>
      <c r="W2639" s="5">
        <v>57420.44</v>
      </c>
      <c r="X2639" t="s">
        <v>1459</v>
      </c>
    </row>
    <row r="2640" spans="1:24" x14ac:dyDescent="0.2">
      <c r="A2640" t="s">
        <v>0</v>
      </c>
      <c r="B2640" t="s">
        <v>1</v>
      </c>
      <c r="C2640" t="s">
        <v>695</v>
      </c>
      <c r="D2640" t="s">
        <v>1454</v>
      </c>
      <c r="E2640" t="s">
        <v>1455</v>
      </c>
      <c r="F2640" t="s">
        <v>1738</v>
      </c>
      <c r="G2640" t="s">
        <v>1739</v>
      </c>
      <c r="H2640" t="s">
        <v>7</v>
      </c>
      <c r="I2640" t="s">
        <v>8</v>
      </c>
      <c r="J2640" t="s">
        <v>9</v>
      </c>
      <c r="K2640" t="s">
        <v>15</v>
      </c>
      <c r="L2640" t="s">
        <v>11</v>
      </c>
      <c r="M2640" s="5">
        <v>300907.52000000002</v>
      </c>
      <c r="N2640" s="5">
        <v>12320.08</v>
      </c>
      <c r="O2640" s="5">
        <f t="shared" si="164"/>
        <v>313227.60000000003</v>
      </c>
      <c r="P2640" s="5">
        <v>0</v>
      </c>
      <c r="Q2640" s="5">
        <f t="shared" si="165"/>
        <v>313227.60000000003</v>
      </c>
      <c r="R2640" s="5">
        <v>27042.69</v>
      </c>
      <c r="S2640" s="5">
        <v>16896.099999999999</v>
      </c>
      <c r="T2640" s="5">
        <v>16896.099999999999</v>
      </c>
      <c r="U2640" s="5">
        <f t="shared" si="166"/>
        <v>296331.50000000006</v>
      </c>
      <c r="V2640" s="5">
        <f t="shared" si="167"/>
        <v>296331.50000000006</v>
      </c>
      <c r="W2640" s="5">
        <v>269288.81</v>
      </c>
      <c r="X2640" t="s">
        <v>1460</v>
      </c>
    </row>
    <row r="2641" spans="1:24" x14ac:dyDescent="0.2">
      <c r="A2641" t="s">
        <v>0</v>
      </c>
      <c r="B2641" t="s">
        <v>1</v>
      </c>
      <c r="C2641" t="s">
        <v>695</v>
      </c>
      <c r="D2641" t="s">
        <v>1454</v>
      </c>
      <c r="E2641" t="s">
        <v>1455</v>
      </c>
      <c r="F2641" t="s">
        <v>1738</v>
      </c>
      <c r="G2641" t="s">
        <v>1739</v>
      </c>
      <c r="H2641" t="s">
        <v>7</v>
      </c>
      <c r="I2641" t="s">
        <v>8</v>
      </c>
      <c r="J2641" t="s">
        <v>9</v>
      </c>
      <c r="K2641" t="s">
        <v>17</v>
      </c>
      <c r="L2641" t="s">
        <v>11</v>
      </c>
      <c r="M2641" s="5">
        <v>83193.100000000006</v>
      </c>
      <c r="N2641" s="5">
        <v>3733.33</v>
      </c>
      <c r="O2641" s="5">
        <f t="shared" si="164"/>
        <v>86926.430000000008</v>
      </c>
      <c r="P2641" s="5">
        <v>0</v>
      </c>
      <c r="Q2641" s="5">
        <f t="shared" si="165"/>
        <v>86926.430000000008</v>
      </c>
      <c r="R2641" s="5">
        <v>5070.7700000000004</v>
      </c>
      <c r="S2641" s="5">
        <v>67275.61</v>
      </c>
      <c r="T2641" s="5">
        <v>67275.61</v>
      </c>
      <c r="U2641" s="5">
        <f t="shared" si="166"/>
        <v>19650.820000000007</v>
      </c>
      <c r="V2641" s="5">
        <f t="shared" si="167"/>
        <v>19650.820000000007</v>
      </c>
      <c r="W2641" s="5">
        <v>14580.05</v>
      </c>
      <c r="X2641" t="s">
        <v>1461</v>
      </c>
    </row>
    <row r="2642" spans="1:24" x14ac:dyDescent="0.2">
      <c r="A2642" t="s">
        <v>0</v>
      </c>
      <c r="B2642" t="s">
        <v>1</v>
      </c>
      <c r="C2642" t="s">
        <v>695</v>
      </c>
      <c r="D2642" t="s">
        <v>1454</v>
      </c>
      <c r="E2642" t="s">
        <v>1455</v>
      </c>
      <c r="F2642" t="s">
        <v>1738</v>
      </c>
      <c r="G2642" t="s">
        <v>1739</v>
      </c>
      <c r="H2642" t="s">
        <v>7</v>
      </c>
      <c r="I2642" t="s">
        <v>8</v>
      </c>
      <c r="J2642" t="s">
        <v>9</v>
      </c>
      <c r="K2642" t="s">
        <v>19</v>
      </c>
      <c r="L2642" t="s">
        <v>11</v>
      </c>
      <c r="M2642" s="5">
        <v>2640</v>
      </c>
      <c r="N2642" s="5">
        <v>100</v>
      </c>
      <c r="O2642" s="5">
        <f t="shared" si="164"/>
        <v>2740</v>
      </c>
      <c r="P2642" s="5">
        <v>0</v>
      </c>
      <c r="Q2642" s="5">
        <f t="shared" si="165"/>
        <v>2740</v>
      </c>
      <c r="R2642" s="5">
        <v>0</v>
      </c>
      <c r="S2642" s="5">
        <v>1119</v>
      </c>
      <c r="T2642" s="5">
        <v>1119</v>
      </c>
      <c r="U2642" s="5">
        <f t="shared" si="166"/>
        <v>1621</v>
      </c>
      <c r="V2642" s="5">
        <f t="shared" si="167"/>
        <v>1621</v>
      </c>
      <c r="W2642" s="5">
        <v>1621</v>
      </c>
      <c r="X2642" t="s">
        <v>1462</v>
      </c>
    </row>
    <row r="2643" spans="1:24" x14ac:dyDescent="0.2">
      <c r="A2643" t="s">
        <v>0</v>
      </c>
      <c r="B2643" t="s">
        <v>1</v>
      </c>
      <c r="C2643" t="s">
        <v>695</v>
      </c>
      <c r="D2643" t="s">
        <v>1454</v>
      </c>
      <c r="E2643" t="s">
        <v>1455</v>
      </c>
      <c r="F2643" t="s">
        <v>1738</v>
      </c>
      <c r="G2643" t="s">
        <v>1739</v>
      </c>
      <c r="H2643" t="s">
        <v>7</v>
      </c>
      <c r="I2643" t="s">
        <v>8</v>
      </c>
      <c r="J2643" t="s">
        <v>9</v>
      </c>
      <c r="K2643" t="s">
        <v>21</v>
      </c>
      <c r="L2643" t="s">
        <v>11</v>
      </c>
      <c r="M2643" s="5">
        <v>21120</v>
      </c>
      <c r="N2643" s="5">
        <v>800</v>
      </c>
      <c r="O2643" s="5">
        <f t="shared" si="164"/>
        <v>21920</v>
      </c>
      <c r="P2643" s="5">
        <v>0</v>
      </c>
      <c r="Q2643" s="5">
        <f t="shared" si="165"/>
        <v>21920</v>
      </c>
      <c r="R2643" s="5">
        <v>0</v>
      </c>
      <c r="S2643" s="5">
        <v>9616</v>
      </c>
      <c r="T2643" s="5">
        <v>9616</v>
      </c>
      <c r="U2643" s="5">
        <f t="shared" si="166"/>
        <v>12304</v>
      </c>
      <c r="V2643" s="5">
        <f t="shared" si="167"/>
        <v>12304</v>
      </c>
      <c r="W2643" s="5">
        <v>12304</v>
      </c>
      <c r="X2643" t="s">
        <v>1463</v>
      </c>
    </row>
    <row r="2644" spans="1:24" x14ac:dyDescent="0.2">
      <c r="A2644" t="s">
        <v>0</v>
      </c>
      <c r="B2644" t="s">
        <v>1</v>
      </c>
      <c r="C2644" t="s">
        <v>695</v>
      </c>
      <c r="D2644" t="s">
        <v>1454</v>
      </c>
      <c r="E2644" t="s">
        <v>1455</v>
      </c>
      <c r="F2644" t="s">
        <v>1738</v>
      </c>
      <c r="G2644" t="s">
        <v>1739</v>
      </c>
      <c r="H2644" t="s">
        <v>7</v>
      </c>
      <c r="I2644" t="s">
        <v>8</v>
      </c>
      <c r="J2644" t="s">
        <v>9</v>
      </c>
      <c r="K2644" t="s">
        <v>23</v>
      </c>
      <c r="L2644" t="s">
        <v>11</v>
      </c>
      <c r="M2644" s="5">
        <v>791.13</v>
      </c>
      <c r="N2644" s="5">
        <v>264</v>
      </c>
      <c r="O2644" s="5">
        <f t="shared" si="164"/>
        <v>1055.1300000000001</v>
      </c>
      <c r="P2644" s="5">
        <v>0</v>
      </c>
      <c r="Q2644" s="5">
        <f t="shared" si="165"/>
        <v>1055.1300000000001</v>
      </c>
      <c r="R2644" s="5">
        <v>0</v>
      </c>
      <c r="S2644" s="5">
        <v>320</v>
      </c>
      <c r="T2644" s="5">
        <v>320</v>
      </c>
      <c r="U2644" s="5">
        <f t="shared" si="166"/>
        <v>735.13000000000011</v>
      </c>
      <c r="V2644" s="5">
        <f t="shared" si="167"/>
        <v>735.13000000000011</v>
      </c>
      <c r="W2644" s="5">
        <v>735.13</v>
      </c>
      <c r="X2644" t="s">
        <v>1464</v>
      </c>
    </row>
    <row r="2645" spans="1:24" x14ac:dyDescent="0.2">
      <c r="A2645" t="s">
        <v>0</v>
      </c>
      <c r="B2645" t="s">
        <v>1</v>
      </c>
      <c r="C2645" t="s">
        <v>695</v>
      </c>
      <c r="D2645" t="s">
        <v>1454</v>
      </c>
      <c r="E2645" t="s">
        <v>1455</v>
      </c>
      <c r="F2645" t="s">
        <v>1738</v>
      </c>
      <c r="G2645" t="s">
        <v>1739</v>
      </c>
      <c r="H2645" t="s">
        <v>7</v>
      </c>
      <c r="I2645" t="s">
        <v>8</v>
      </c>
      <c r="J2645" t="s">
        <v>9</v>
      </c>
      <c r="K2645" t="s">
        <v>25</v>
      </c>
      <c r="L2645" t="s">
        <v>11</v>
      </c>
      <c r="M2645" s="5">
        <v>4746.79</v>
      </c>
      <c r="N2645" s="5">
        <v>-18.52</v>
      </c>
      <c r="O2645" s="5">
        <f t="shared" si="164"/>
        <v>4728.2699999999995</v>
      </c>
      <c r="P2645" s="5">
        <v>1237.48</v>
      </c>
      <c r="Q2645" s="5">
        <f t="shared" si="165"/>
        <v>5965.75</v>
      </c>
      <c r="R2645" s="5">
        <v>0</v>
      </c>
      <c r="S2645" s="5">
        <v>3944.51</v>
      </c>
      <c r="T2645" s="5">
        <v>3944.51</v>
      </c>
      <c r="U2645" s="5">
        <f t="shared" si="166"/>
        <v>783.75999999999931</v>
      </c>
      <c r="V2645" s="5">
        <f t="shared" si="167"/>
        <v>783.75999999999931</v>
      </c>
      <c r="W2645" s="5">
        <v>2021.24</v>
      </c>
      <c r="X2645" t="s">
        <v>1465</v>
      </c>
    </row>
    <row r="2646" spans="1:24" x14ac:dyDescent="0.2">
      <c r="A2646" t="s">
        <v>0</v>
      </c>
      <c r="B2646" t="s">
        <v>1</v>
      </c>
      <c r="C2646" t="s">
        <v>695</v>
      </c>
      <c r="D2646" t="s">
        <v>1454</v>
      </c>
      <c r="E2646" t="s">
        <v>1455</v>
      </c>
      <c r="F2646" t="s">
        <v>1738</v>
      </c>
      <c r="G2646" t="s">
        <v>1739</v>
      </c>
      <c r="H2646" t="s">
        <v>7</v>
      </c>
      <c r="I2646" t="s">
        <v>8</v>
      </c>
      <c r="J2646" t="s">
        <v>9</v>
      </c>
      <c r="K2646" t="s">
        <v>27</v>
      </c>
      <c r="L2646" t="s">
        <v>11</v>
      </c>
      <c r="M2646" s="5">
        <v>12516.01</v>
      </c>
      <c r="N2646" s="5">
        <v>0</v>
      </c>
      <c r="O2646" s="5">
        <f t="shared" si="164"/>
        <v>12516.01</v>
      </c>
      <c r="P2646" s="5">
        <v>0</v>
      </c>
      <c r="Q2646" s="5">
        <f t="shared" si="165"/>
        <v>12516.01</v>
      </c>
      <c r="R2646" s="5">
        <v>0</v>
      </c>
      <c r="S2646" s="5">
        <v>8782.7999999999993</v>
      </c>
      <c r="T2646" s="5">
        <v>8782.7999999999993</v>
      </c>
      <c r="U2646" s="5">
        <f t="shared" si="166"/>
        <v>3733.2100000000009</v>
      </c>
      <c r="V2646" s="5">
        <f t="shared" si="167"/>
        <v>3733.2100000000009</v>
      </c>
      <c r="W2646" s="5">
        <v>3733.21</v>
      </c>
      <c r="X2646" t="s">
        <v>1466</v>
      </c>
    </row>
    <row r="2647" spans="1:24" x14ac:dyDescent="0.2">
      <c r="A2647" t="s">
        <v>0</v>
      </c>
      <c r="B2647" t="s">
        <v>1</v>
      </c>
      <c r="C2647" t="s">
        <v>695</v>
      </c>
      <c r="D2647" t="s">
        <v>1454</v>
      </c>
      <c r="E2647" t="s">
        <v>1455</v>
      </c>
      <c r="F2647" t="s">
        <v>1738</v>
      </c>
      <c r="G2647" t="s">
        <v>1739</v>
      </c>
      <c r="H2647" t="s">
        <v>7</v>
      </c>
      <c r="I2647" t="s">
        <v>8</v>
      </c>
      <c r="J2647" t="s">
        <v>9</v>
      </c>
      <c r="K2647" t="s">
        <v>29</v>
      </c>
      <c r="L2647" t="s">
        <v>11</v>
      </c>
      <c r="M2647" s="5">
        <v>14033.49</v>
      </c>
      <c r="N2647" s="5">
        <v>0</v>
      </c>
      <c r="O2647" s="5">
        <f t="shared" si="164"/>
        <v>14033.49</v>
      </c>
      <c r="P2647" s="5">
        <v>0</v>
      </c>
      <c r="Q2647" s="5">
        <f t="shared" si="165"/>
        <v>14033.49</v>
      </c>
      <c r="R2647" s="5">
        <v>0</v>
      </c>
      <c r="S2647" s="5">
        <v>6811.64</v>
      </c>
      <c r="T2647" s="5">
        <v>6811.64</v>
      </c>
      <c r="U2647" s="5">
        <f t="shared" si="166"/>
        <v>7221.8499999999995</v>
      </c>
      <c r="V2647" s="5">
        <f t="shared" si="167"/>
        <v>7221.8499999999995</v>
      </c>
      <c r="W2647" s="5">
        <v>7221.85</v>
      </c>
      <c r="X2647" t="s">
        <v>1467</v>
      </c>
    </row>
    <row r="2648" spans="1:24" x14ac:dyDescent="0.2">
      <c r="A2648" t="s">
        <v>0</v>
      </c>
      <c r="B2648" t="s">
        <v>1</v>
      </c>
      <c r="C2648" t="s">
        <v>695</v>
      </c>
      <c r="D2648" t="s">
        <v>1454</v>
      </c>
      <c r="E2648" t="s">
        <v>1455</v>
      </c>
      <c r="F2648" t="s">
        <v>1738</v>
      </c>
      <c r="G2648" t="s">
        <v>1739</v>
      </c>
      <c r="H2648" t="s">
        <v>7</v>
      </c>
      <c r="I2648" t="s">
        <v>8</v>
      </c>
      <c r="J2648" t="s">
        <v>9</v>
      </c>
      <c r="K2648" t="s">
        <v>265</v>
      </c>
      <c r="L2648" t="s">
        <v>11</v>
      </c>
      <c r="M2648" s="5">
        <v>43236</v>
      </c>
      <c r="N2648" s="5">
        <v>297326</v>
      </c>
      <c r="O2648" s="5">
        <f t="shared" si="164"/>
        <v>340562</v>
      </c>
      <c r="P2648" s="5">
        <v>0</v>
      </c>
      <c r="Q2648" s="5">
        <f t="shared" si="165"/>
        <v>340562</v>
      </c>
      <c r="R2648" s="5">
        <v>187486.46</v>
      </c>
      <c r="S2648" s="5">
        <v>153075.54</v>
      </c>
      <c r="T2648" s="5">
        <v>153075.54</v>
      </c>
      <c r="U2648" s="5">
        <f t="shared" si="166"/>
        <v>187486.46</v>
      </c>
      <c r="V2648" s="5">
        <f t="shared" si="167"/>
        <v>187486.46</v>
      </c>
      <c r="W2648" s="5">
        <v>0</v>
      </c>
      <c r="X2648" t="s">
        <v>1468</v>
      </c>
    </row>
    <row r="2649" spans="1:24" x14ac:dyDescent="0.2">
      <c r="A2649" t="s">
        <v>0</v>
      </c>
      <c r="B2649" t="s">
        <v>1</v>
      </c>
      <c r="C2649" t="s">
        <v>695</v>
      </c>
      <c r="D2649" t="s">
        <v>1454</v>
      </c>
      <c r="E2649" t="s">
        <v>1455</v>
      </c>
      <c r="F2649" t="s">
        <v>1738</v>
      </c>
      <c r="G2649" t="s">
        <v>1739</v>
      </c>
      <c r="H2649" t="s">
        <v>7</v>
      </c>
      <c r="I2649" t="s">
        <v>8</v>
      </c>
      <c r="J2649" t="s">
        <v>9</v>
      </c>
      <c r="K2649" t="s">
        <v>31</v>
      </c>
      <c r="L2649" t="s">
        <v>11</v>
      </c>
      <c r="M2649" s="5">
        <v>5286.67</v>
      </c>
      <c r="N2649" s="5">
        <v>0</v>
      </c>
      <c r="O2649" s="5">
        <f t="shared" si="164"/>
        <v>5286.67</v>
      </c>
      <c r="P2649" s="5">
        <v>-2531.7399999999998</v>
      </c>
      <c r="Q2649" s="5">
        <f t="shared" si="165"/>
        <v>2754.9300000000003</v>
      </c>
      <c r="R2649" s="5">
        <v>0</v>
      </c>
      <c r="S2649" s="5">
        <v>223.2</v>
      </c>
      <c r="T2649" s="5">
        <v>223.2</v>
      </c>
      <c r="U2649" s="5">
        <f t="shared" si="166"/>
        <v>5063.47</v>
      </c>
      <c r="V2649" s="5">
        <f t="shared" si="167"/>
        <v>5063.47</v>
      </c>
      <c r="W2649" s="5">
        <v>2531.73</v>
      </c>
      <c r="X2649" t="s">
        <v>1469</v>
      </c>
    </row>
    <row r="2650" spans="1:24" x14ac:dyDescent="0.2">
      <c r="A2650" t="s">
        <v>0</v>
      </c>
      <c r="B2650" t="s">
        <v>1</v>
      </c>
      <c r="C2650" t="s">
        <v>695</v>
      </c>
      <c r="D2650" t="s">
        <v>1454</v>
      </c>
      <c r="E2650" t="s">
        <v>1455</v>
      </c>
      <c r="F2650" t="s">
        <v>1738</v>
      </c>
      <c r="G2650" t="s">
        <v>1739</v>
      </c>
      <c r="H2650" t="s">
        <v>7</v>
      </c>
      <c r="I2650" t="s">
        <v>8</v>
      </c>
      <c r="J2650" t="s">
        <v>9</v>
      </c>
      <c r="K2650" t="s">
        <v>33</v>
      </c>
      <c r="L2650" t="s">
        <v>11</v>
      </c>
      <c r="M2650" s="5">
        <v>10573.35</v>
      </c>
      <c r="N2650" s="5">
        <v>0</v>
      </c>
      <c r="O2650" s="5">
        <f t="shared" si="164"/>
        <v>10573.35</v>
      </c>
      <c r="P2650" s="5">
        <v>-5286.68</v>
      </c>
      <c r="Q2650" s="5">
        <f t="shared" si="165"/>
        <v>5286.67</v>
      </c>
      <c r="R2650" s="5">
        <v>0</v>
      </c>
      <c r="S2650" s="5">
        <v>0</v>
      </c>
      <c r="T2650" s="5">
        <v>0</v>
      </c>
      <c r="U2650" s="5">
        <f t="shared" si="166"/>
        <v>10573.35</v>
      </c>
      <c r="V2650" s="5">
        <f t="shared" si="167"/>
        <v>10573.35</v>
      </c>
      <c r="W2650" s="5">
        <v>5286.67</v>
      </c>
      <c r="X2650" t="s">
        <v>1470</v>
      </c>
    </row>
    <row r="2651" spans="1:24" x14ac:dyDescent="0.2">
      <c r="A2651" t="s">
        <v>0</v>
      </c>
      <c r="B2651" t="s">
        <v>1</v>
      </c>
      <c r="C2651" t="s">
        <v>695</v>
      </c>
      <c r="D2651" t="s">
        <v>1454</v>
      </c>
      <c r="E2651" t="s">
        <v>1455</v>
      </c>
      <c r="F2651" t="s">
        <v>1738</v>
      </c>
      <c r="G2651" t="s">
        <v>1739</v>
      </c>
      <c r="H2651" t="s">
        <v>7</v>
      </c>
      <c r="I2651" t="s">
        <v>8</v>
      </c>
      <c r="J2651" t="s">
        <v>9</v>
      </c>
      <c r="K2651" t="s">
        <v>35</v>
      </c>
      <c r="L2651" t="s">
        <v>11</v>
      </c>
      <c r="M2651" s="5">
        <v>455986.48</v>
      </c>
      <c r="N2651" s="5">
        <v>18751.57</v>
      </c>
      <c r="O2651" s="5">
        <f t="shared" si="164"/>
        <v>474738.05</v>
      </c>
      <c r="P2651" s="5">
        <v>0</v>
      </c>
      <c r="Q2651" s="5">
        <f t="shared" si="165"/>
        <v>474738.05</v>
      </c>
      <c r="R2651" s="5">
        <v>22805.16</v>
      </c>
      <c r="S2651" s="5">
        <v>260530.18</v>
      </c>
      <c r="T2651" s="5">
        <v>260530.18</v>
      </c>
      <c r="U2651" s="5">
        <f t="shared" si="166"/>
        <v>214207.87</v>
      </c>
      <c r="V2651" s="5">
        <f t="shared" si="167"/>
        <v>214207.87</v>
      </c>
      <c r="W2651" s="5">
        <v>191402.71</v>
      </c>
      <c r="X2651" t="s">
        <v>1471</v>
      </c>
    </row>
    <row r="2652" spans="1:24" x14ac:dyDescent="0.2">
      <c r="A2652" t="s">
        <v>0</v>
      </c>
      <c r="B2652" t="s">
        <v>1</v>
      </c>
      <c r="C2652" t="s">
        <v>695</v>
      </c>
      <c r="D2652" t="s">
        <v>1454</v>
      </c>
      <c r="E2652" t="s">
        <v>1455</v>
      </c>
      <c r="F2652" t="s">
        <v>1738</v>
      </c>
      <c r="G2652" t="s">
        <v>1739</v>
      </c>
      <c r="H2652" t="s">
        <v>7</v>
      </c>
      <c r="I2652" t="s">
        <v>8</v>
      </c>
      <c r="J2652" t="s">
        <v>9</v>
      </c>
      <c r="K2652" t="s">
        <v>37</v>
      </c>
      <c r="L2652" t="s">
        <v>11</v>
      </c>
      <c r="M2652" s="5">
        <v>300907.52000000002</v>
      </c>
      <c r="N2652" s="5">
        <v>12320.08</v>
      </c>
      <c r="O2652" s="5">
        <f t="shared" si="164"/>
        <v>313227.60000000003</v>
      </c>
      <c r="P2652" s="5">
        <v>0</v>
      </c>
      <c r="Q2652" s="5">
        <f t="shared" si="165"/>
        <v>313227.60000000003</v>
      </c>
      <c r="R2652" s="5">
        <v>26814.09</v>
      </c>
      <c r="S2652" s="5">
        <v>155257.03</v>
      </c>
      <c r="T2652" s="5">
        <v>155257.03</v>
      </c>
      <c r="U2652" s="5">
        <f t="shared" si="166"/>
        <v>157970.57000000004</v>
      </c>
      <c r="V2652" s="5">
        <f t="shared" si="167"/>
        <v>157970.57000000004</v>
      </c>
      <c r="W2652" s="5">
        <v>131156.48000000001</v>
      </c>
      <c r="X2652" t="s">
        <v>1472</v>
      </c>
    </row>
    <row r="2653" spans="1:24" x14ac:dyDescent="0.2">
      <c r="A2653" t="s">
        <v>0</v>
      </c>
      <c r="B2653" t="s">
        <v>1</v>
      </c>
      <c r="C2653" t="s">
        <v>695</v>
      </c>
      <c r="D2653" t="s">
        <v>1454</v>
      </c>
      <c r="E2653" t="s">
        <v>1455</v>
      </c>
      <c r="F2653" t="s">
        <v>1738</v>
      </c>
      <c r="G2653" t="s">
        <v>1739</v>
      </c>
      <c r="H2653" t="s">
        <v>7</v>
      </c>
      <c r="I2653" t="s">
        <v>8</v>
      </c>
      <c r="J2653" t="s">
        <v>9</v>
      </c>
      <c r="K2653" t="s">
        <v>39</v>
      </c>
      <c r="L2653" t="s">
        <v>11</v>
      </c>
      <c r="M2653" s="5">
        <v>34363.379999999997</v>
      </c>
      <c r="N2653" s="5">
        <v>0</v>
      </c>
      <c r="O2653" s="5">
        <f t="shared" si="164"/>
        <v>34363.379999999997</v>
      </c>
      <c r="P2653" s="5">
        <v>0</v>
      </c>
      <c r="Q2653" s="5">
        <f t="shared" si="165"/>
        <v>34363.379999999997</v>
      </c>
      <c r="R2653" s="5">
        <v>0</v>
      </c>
      <c r="S2653" s="5">
        <v>7363.71</v>
      </c>
      <c r="T2653" s="5">
        <v>7363.71</v>
      </c>
      <c r="U2653" s="5">
        <f t="shared" si="166"/>
        <v>26999.67</v>
      </c>
      <c r="V2653" s="5">
        <f t="shared" si="167"/>
        <v>26999.67</v>
      </c>
      <c r="W2653" s="5">
        <v>26999.67</v>
      </c>
      <c r="X2653" t="s">
        <v>1473</v>
      </c>
    </row>
    <row r="2654" spans="1:24" x14ac:dyDescent="0.2">
      <c r="A2654" t="s">
        <v>0</v>
      </c>
      <c r="B2654" t="s">
        <v>1</v>
      </c>
      <c r="C2654" t="s">
        <v>695</v>
      </c>
      <c r="D2654" t="s">
        <v>1454</v>
      </c>
      <c r="E2654" t="s">
        <v>1455</v>
      </c>
      <c r="F2654" t="s">
        <v>1738</v>
      </c>
      <c r="G2654" t="s">
        <v>1739</v>
      </c>
      <c r="H2654" t="s">
        <v>7</v>
      </c>
      <c r="I2654" t="s">
        <v>41</v>
      </c>
      <c r="J2654" t="s">
        <v>42</v>
      </c>
      <c r="K2654" t="s">
        <v>43</v>
      </c>
      <c r="L2654" t="s">
        <v>44</v>
      </c>
      <c r="M2654" s="5">
        <v>12200</v>
      </c>
      <c r="N2654" s="5">
        <v>0</v>
      </c>
      <c r="O2654" s="5">
        <f t="shared" si="164"/>
        <v>12200</v>
      </c>
      <c r="P2654" s="5">
        <v>0</v>
      </c>
      <c r="Q2654" s="5">
        <f t="shared" si="165"/>
        <v>12200</v>
      </c>
      <c r="R2654" s="5">
        <v>0</v>
      </c>
      <c r="S2654" s="5">
        <v>6045.1</v>
      </c>
      <c r="T2654" s="5">
        <v>6045.1</v>
      </c>
      <c r="U2654" s="5">
        <f t="shared" si="166"/>
        <v>6154.9</v>
      </c>
      <c r="V2654" s="5">
        <f t="shared" si="167"/>
        <v>6154.9</v>
      </c>
      <c r="W2654" s="5">
        <v>6154.9</v>
      </c>
      <c r="X2654" t="s">
        <v>1684</v>
      </c>
    </row>
    <row r="2655" spans="1:24" x14ac:dyDescent="0.2">
      <c r="A2655" t="s">
        <v>0</v>
      </c>
      <c r="B2655" t="s">
        <v>1</v>
      </c>
      <c r="C2655" t="s">
        <v>695</v>
      </c>
      <c r="D2655" t="s">
        <v>1454</v>
      </c>
      <c r="E2655" t="s">
        <v>1455</v>
      </c>
      <c r="F2655" t="s">
        <v>1738</v>
      </c>
      <c r="G2655" t="s">
        <v>1739</v>
      </c>
      <c r="H2655" t="s">
        <v>7</v>
      </c>
      <c r="I2655" t="s">
        <v>41</v>
      </c>
      <c r="J2655" t="s">
        <v>42</v>
      </c>
      <c r="K2655" t="s">
        <v>46</v>
      </c>
      <c r="L2655" t="s">
        <v>44</v>
      </c>
      <c r="M2655" s="5">
        <v>15000</v>
      </c>
      <c r="N2655" s="5">
        <v>-3000</v>
      </c>
      <c r="O2655" s="5">
        <f t="shared" si="164"/>
        <v>12000</v>
      </c>
      <c r="P2655" s="5">
        <v>0</v>
      </c>
      <c r="Q2655" s="5">
        <f t="shared" si="165"/>
        <v>12000</v>
      </c>
      <c r="R2655" s="5">
        <v>0</v>
      </c>
      <c r="S2655" s="5">
        <v>6654.45</v>
      </c>
      <c r="T2655" s="5">
        <v>6654.45</v>
      </c>
      <c r="U2655" s="5">
        <f t="shared" si="166"/>
        <v>5345.55</v>
      </c>
      <c r="V2655" s="5">
        <f t="shared" si="167"/>
        <v>5345.55</v>
      </c>
      <c r="W2655" s="5">
        <v>5345.55</v>
      </c>
      <c r="X2655" t="s">
        <v>1685</v>
      </c>
    </row>
    <row r="2656" spans="1:24" x14ac:dyDescent="0.2">
      <c r="A2656" t="s">
        <v>0</v>
      </c>
      <c r="B2656" t="s">
        <v>1</v>
      </c>
      <c r="C2656" t="s">
        <v>695</v>
      </c>
      <c r="D2656" t="s">
        <v>1454</v>
      </c>
      <c r="E2656" t="s">
        <v>1455</v>
      </c>
      <c r="F2656" t="s">
        <v>1738</v>
      </c>
      <c r="G2656" t="s">
        <v>1739</v>
      </c>
      <c r="H2656" t="s">
        <v>7</v>
      </c>
      <c r="I2656" t="s">
        <v>41</v>
      </c>
      <c r="J2656" t="s">
        <v>42</v>
      </c>
      <c r="K2656" t="s">
        <v>48</v>
      </c>
      <c r="L2656" t="s">
        <v>44</v>
      </c>
      <c r="M2656" s="5">
        <v>18000</v>
      </c>
      <c r="N2656" s="5">
        <v>-9000</v>
      </c>
      <c r="O2656" s="5">
        <f t="shared" si="164"/>
        <v>9000</v>
      </c>
      <c r="P2656" s="5">
        <v>0</v>
      </c>
      <c r="Q2656" s="5">
        <f t="shared" si="165"/>
        <v>9000</v>
      </c>
      <c r="R2656" s="5">
        <v>1834.56</v>
      </c>
      <c r="S2656" s="5">
        <v>4896.32</v>
      </c>
      <c r="T2656" s="5">
        <v>4896.32</v>
      </c>
      <c r="U2656" s="5">
        <f t="shared" si="166"/>
        <v>4103.68</v>
      </c>
      <c r="V2656" s="5">
        <f t="shared" si="167"/>
        <v>4103.68</v>
      </c>
      <c r="W2656" s="5">
        <v>2269.12</v>
      </c>
      <c r="X2656" t="s">
        <v>1686</v>
      </c>
    </row>
    <row r="2657" spans="1:24" x14ac:dyDescent="0.2">
      <c r="A2657" t="s">
        <v>0</v>
      </c>
      <c r="B2657" t="s">
        <v>1</v>
      </c>
      <c r="C2657" t="s">
        <v>695</v>
      </c>
      <c r="D2657" t="s">
        <v>1454</v>
      </c>
      <c r="E2657" t="s">
        <v>1455</v>
      </c>
      <c r="F2657" t="s">
        <v>1738</v>
      </c>
      <c r="G2657" t="s">
        <v>1739</v>
      </c>
      <c r="H2657" t="s">
        <v>7</v>
      </c>
      <c r="I2657" t="s">
        <v>41</v>
      </c>
      <c r="J2657" t="s">
        <v>42</v>
      </c>
      <c r="K2657" t="s">
        <v>50</v>
      </c>
      <c r="L2657" t="s">
        <v>44</v>
      </c>
      <c r="M2657" s="5">
        <v>70000</v>
      </c>
      <c r="N2657" s="5">
        <v>-40980</v>
      </c>
      <c r="O2657" s="5">
        <f t="shared" si="164"/>
        <v>29020</v>
      </c>
      <c r="P2657" s="5">
        <v>0</v>
      </c>
      <c r="Q2657" s="5">
        <f t="shared" si="165"/>
        <v>29020</v>
      </c>
      <c r="R2657" s="5">
        <v>0</v>
      </c>
      <c r="S2657" s="5">
        <v>11220</v>
      </c>
      <c r="T2657" s="5">
        <v>10336.81</v>
      </c>
      <c r="U2657" s="5">
        <f t="shared" si="166"/>
        <v>17800</v>
      </c>
      <c r="V2657" s="5">
        <f t="shared" si="167"/>
        <v>18683.190000000002</v>
      </c>
      <c r="W2657" s="5">
        <v>17800</v>
      </c>
      <c r="X2657" t="s">
        <v>1709</v>
      </c>
    </row>
    <row r="2658" spans="1:24" x14ac:dyDescent="0.2">
      <c r="A2658" t="s">
        <v>0</v>
      </c>
      <c r="B2658" t="s">
        <v>1</v>
      </c>
      <c r="C2658" t="s">
        <v>695</v>
      </c>
      <c r="D2658" t="s">
        <v>1454</v>
      </c>
      <c r="E2658" t="s">
        <v>1455</v>
      </c>
      <c r="F2658" t="s">
        <v>1738</v>
      </c>
      <c r="G2658" t="s">
        <v>1739</v>
      </c>
      <c r="H2658" t="s">
        <v>7</v>
      </c>
      <c r="I2658" t="s">
        <v>41</v>
      </c>
      <c r="J2658" t="s">
        <v>42</v>
      </c>
      <c r="K2658" t="s">
        <v>52</v>
      </c>
      <c r="L2658" t="s">
        <v>44</v>
      </c>
      <c r="M2658" s="5">
        <v>3000</v>
      </c>
      <c r="N2658" s="5">
        <v>0</v>
      </c>
      <c r="O2658" s="5">
        <f t="shared" si="164"/>
        <v>3000</v>
      </c>
      <c r="P2658" s="5">
        <v>0</v>
      </c>
      <c r="Q2658" s="5">
        <f t="shared" si="165"/>
        <v>3000</v>
      </c>
      <c r="R2658" s="5">
        <v>0</v>
      </c>
      <c r="S2658" s="5">
        <v>0</v>
      </c>
      <c r="T2658" s="5">
        <v>0</v>
      </c>
      <c r="U2658" s="5">
        <f t="shared" si="166"/>
        <v>3000</v>
      </c>
      <c r="V2658" s="5">
        <f t="shared" si="167"/>
        <v>3000</v>
      </c>
      <c r="W2658" s="5">
        <v>3000</v>
      </c>
      <c r="X2658" t="s">
        <v>1710</v>
      </c>
    </row>
    <row r="2659" spans="1:24" x14ac:dyDescent="0.2">
      <c r="A2659" t="s">
        <v>0</v>
      </c>
      <c r="B2659" t="s">
        <v>1</v>
      </c>
      <c r="C2659" t="s">
        <v>695</v>
      </c>
      <c r="D2659" t="s">
        <v>1454</v>
      </c>
      <c r="E2659" t="s">
        <v>1455</v>
      </c>
      <c r="F2659" t="s">
        <v>1738</v>
      </c>
      <c r="G2659" t="s">
        <v>1739</v>
      </c>
      <c r="H2659" t="s">
        <v>7</v>
      </c>
      <c r="I2659" t="s">
        <v>41</v>
      </c>
      <c r="J2659" t="s">
        <v>42</v>
      </c>
      <c r="K2659" t="s">
        <v>54</v>
      </c>
      <c r="L2659" t="s">
        <v>44</v>
      </c>
      <c r="M2659" s="5">
        <v>35000</v>
      </c>
      <c r="N2659" s="5">
        <v>0</v>
      </c>
      <c r="O2659" s="5">
        <f t="shared" si="164"/>
        <v>35000</v>
      </c>
      <c r="P2659" s="5">
        <v>0</v>
      </c>
      <c r="Q2659" s="5">
        <f t="shared" si="165"/>
        <v>35000</v>
      </c>
      <c r="R2659" s="5">
        <v>0</v>
      </c>
      <c r="S2659" s="5">
        <v>6804</v>
      </c>
      <c r="T2659" s="5">
        <v>6804</v>
      </c>
      <c r="U2659" s="5">
        <f t="shared" si="166"/>
        <v>28196</v>
      </c>
      <c r="V2659" s="5">
        <f t="shared" si="167"/>
        <v>28196</v>
      </c>
      <c r="W2659" s="5">
        <v>28196</v>
      </c>
      <c r="X2659" t="s">
        <v>1740</v>
      </c>
    </row>
    <row r="2660" spans="1:24" x14ac:dyDescent="0.2">
      <c r="A2660" t="s">
        <v>0</v>
      </c>
      <c r="B2660" t="s">
        <v>1</v>
      </c>
      <c r="C2660" t="s">
        <v>695</v>
      </c>
      <c r="D2660" t="s">
        <v>1454</v>
      </c>
      <c r="E2660" t="s">
        <v>1455</v>
      </c>
      <c r="F2660" t="s">
        <v>1738</v>
      </c>
      <c r="G2660" t="s">
        <v>1739</v>
      </c>
      <c r="H2660" t="s">
        <v>7</v>
      </c>
      <c r="I2660" t="s">
        <v>41</v>
      </c>
      <c r="J2660" t="s">
        <v>42</v>
      </c>
      <c r="K2660" t="s">
        <v>297</v>
      </c>
      <c r="L2660" t="s">
        <v>44</v>
      </c>
      <c r="M2660" s="5">
        <v>5000</v>
      </c>
      <c r="N2660" s="5">
        <v>0</v>
      </c>
      <c r="O2660" s="5">
        <f t="shared" si="164"/>
        <v>5000</v>
      </c>
      <c r="P2660" s="5">
        <v>0</v>
      </c>
      <c r="Q2660" s="5">
        <f t="shared" si="165"/>
        <v>5000</v>
      </c>
      <c r="R2660" s="5">
        <v>0</v>
      </c>
      <c r="S2660" s="5">
        <v>0</v>
      </c>
      <c r="T2660" s="5">
        <v>0</v>
      </c>
      <c r="U2660" s="5">
        <f t="shared" si="166"/>
        <v>5000</v>
      </c>
      <c r="V2660" s="5">
        <f t="shared" si="167"/>
        <v>5000</v>
      </c>
      <c r="W2660" s="5">
        <v>5000</v>
      </c>
      <c r="X2660" t="s">
        <v>1711</v>
      </c>
    </row>
    <row r="2661" spans="1:24" x14ac:dyDescent="0.2">
      <c r="A2661" t="s">
        <v>0</v>
      </c>
      <c r="B2661" t="s">
        <v>1</v>
      </c>
      <c r="C2661" t="s">
        <v>695</v>
      </c>
      <c r="D2661" t="s">
        <v>1454</v>
      </c>
      <c r="E2661" t="s">
        <v>1455</v>
      </c>
      <c r="F2661" t="s">
        <v>1738</v>
      </c>
      <c r="G2661" t="s">
        <v>1739</v>
      </c>
      <c r="H2661" t="s">
        <v>7</v>
      </c>
      <c r="I2661" t="s">
        <v>41</v>
      </c>
      <c r="J2661" t="s">
        <v>42</v>
      </c>
      <c r="K2661" t="s">
        <v>56</v>
      </c>
      <c r="L2661" t="s">
        <v>44</v>
      </c>
      <c r="M2661" s="5">
        <v>150000</v>
      </c>
      <c r="N2661" s="5">
        <v>0</v>
      </c>
      <c r="O2661" s="5">
        <f t="shared" si="164"/>
        <v>150000</v>
      </c>
      <c r="P2661" s="5">
        <v>0</v>
      </c>
      <c r="Q2661" s="5">
        <f t="shared" si="165"/>
        <v>150000</v>
      </c>
      <c r="R2661" s="5">
        <v>0</v>
      </c>
      <c r="S2661" s="5">
        <v>98840</v>
      </c>
      <c r="T2661" s="5">
        <v>79072</v>
      </c>
      <c r="U2661" s="5">
        <f t="shared" si="166"/>
        <v>51160</v>
      </c>
      <c r="V2661" s="5">
        <f t="shared" si="167"/>
        <v>70928</v>
      </c>
      <c r="W2661" s="5">
        <v>51160</v>
      </c>
      <c r="X2661" t="s">
        <v>1687</v>
      </c>
    </row>
    <row r="2662" spans="1:24" x14ac:dyDescent="0.2">
      <c r="A2662" t="s">
        <v>0</v>
      </c>
      <c r="B2662" t="s">
        <v>1</v>
      </c>
      <c r="C2662" t="s">
        <v>695</v>
      </c>
      <c r="D2662" t="s">
        <v>1454</v>
      </c>
      <c r="E2662" t="s">
        <v>1455</v>
      </c>
      <c r="F2662" t="s">
        <v>1738</v>
      </c>
      <c r="G2662" t="s">
        <v>1739</v>
      </c>
      <c r="H2662" t="s">
        <v>7</v>
      </c>
      <c r="I2662" t="s">
        <v>41</v>
      </c>
      <c r="J2662" t="s">
        <v>42</v>
      </c>
      <c r="K2662" t="s">
        <v>1741</v>
      </c>
      <c r="L2662" t="s">
        <v>44</v>
      </c>
      <c r="M2662" s="5">
        <v>1500</v>
      </c>
      <c r="N2662" s="5">
        <v>0</v>
      </c>
      <c r="O2662" s="5">
        <f t="shared" si="164"/>
        <v>1500</v>
      </c>
      <c r="P2662" s="5">
        <v>0</v>
      </c>
      <c r="Q2662" s="5">
        <f t="shared" si="165"/>
        <v>1500</v>
      </c>
      <c r="R2662" s="5">
        <v>0</v>
      </c>
      <c r="S2662" s="5">
        <v>0</v>
      </c>
      <c r="T2662" s="5">
        <v>0</v>
      </c>
      <c r="U2662" s="5">
        <f t="shared" si="166"/>
        <v>1500</v>
      </c>
      <c r="V2662" s="5">
        <f t="shared" si="167"/>
        <v>1500</v>
      </c>
      <c r="W2662" s="5">
        <v>1500</v>
      </c>
      <c r="X2662" t="s">
        <v>1742</v>
      </c>
    </row>
    <row r="2663" spans="1:24" x14ac:dyDescent="0.2">
      <c r="A2663" t="s">
        <v>0</v>
      </c>
      <c r="B2663" t="s">
        <v>1</v>
      </c>
      <c r="C2663" t="s">
        <v>695</v>
      </c>
      <c r="D2663" t="s">
        <v>1454</v>
      </c>
      <c r="E2663" t="s">
        <v>1455</v>
      </c>
      <c r="F2663" t="s">
        <v>1738</v>
      </c>
      <c r="G2663" t="s">
        <v>1739</v>
      </c>
      <c r="H2663" t="s">
        <v>7</v>
      </c>
      <c r="I2663" t="s">
        <v>41</v>
      </c>
      <c r="J2663" t="s">
        <v>42</v>
      </c>
      <c r="K2663" t="s">
        <v>62</v>
      </c>
      <c r="L2663" t="s">
        <v>44</v>
      </c>
      <c r="M2663" s="5">
        <v>15000</v>
      </c>
      <c r="N2663" s="5">
        <v>32040.959999999999</v>
      </c>
      <c r="O2663" s="5">
        <f t="shared" si="164"/>
        <v>47040.959999999999</v>
      </c>
      <c r="P2663" s="5">
        <v>0</v>
      </c>
      <c r="Q2663" s="5">
        <f t="shared" si="165"/>
        <v>47040.959999999999</v>
      </c>
      <c r="R2663" s="5">
        <v>0</v>
      </c>
      <c r="S2663" s="5">
        <v>42903.16</v>
      </c>
      <c r="T2663" s="5">
        <v>42903.16</v>
      </c>
      <c r="U2663" s="5">
        <f t="shared" si="166"/>
        <v>4137.7999999999956</v>
      </c>
      <c r="V2663" s="5">
        <f t="shared" si="167"/>
        <v>4137.7999999999956</v>
      </c>
      <c r="W2663" s="5">
        <v>4137.8</v>
      </c>
      <c r="X2663" t="s">
        <v>1474</v>
      </c>
    </row>
    <row r="2664" spans="1:24" x14ac:dyDescent="0.2">
      <c r="A2664" t="s">
        <v>0</v>
      </c>
      <c r="B2664" t="s">
        <v>1</v>
      </c>
      <c r="C2664" t="s">
        <v>695</v>
      </c>
      <c r="D2664" t="s">
        <v>1454</v>
      </c>
      <c r="E2664" t="s">
        <v>1455</v>
      </c>
      <c r="F2664" t="s">
        <v>1738</v>
      </c>
      <c r="G2664" t="s">
        <v>1739</v>
      </c>
      <c r="H2664" t="s">
        <v>7</v>
      </c>
      <c r="I2664" t="s">
        <v>41</v>
      </c>
      <c r="J2664" t="s">
        <v>42</v>
      </c>
      <c r="K2664" t="s">
        <v>299</v>
      </c>
      <c r="L2664" t="s">
        <v>44</v>
      </c>
      <c r="M2664" s="5">
        <v>5000</v>
      </c>
      <c r="N2664" s="5">
        <v>0</v>
      </c>
      <c r="O2664" s="5">
        <f t="shared" si="164"/>
        <v>5000</v>
      </c>
      <c r="P2664" s="5">
        <v>0</v>
      </c>
      <c r="Q2664" s="5">
        <f t="shared" si="165"/>
        <v>5000</v>
      </c>
      <c r="R2664" s="5">
        <v>0</v>
      </c>
      <c r="S2664" s="5">
        <v>0</v>
      </c>
      <c r="T2664" s="5">
        <v>0</v>
      </c>
      <c r="U2664" s="5">
        <f t="shared" si="166"/>
        <v>5000</v>
      </c>
      <c r="V2664" s="5">
        <f t="shared" si="167"/>
        <v>5000</v>
      </c>
      <c r="W2664" s="5">
        <v>5000</v>
      </c>
      <c r="X2664" t="s">
        <v>1743</v>
      </c>
    </row>
    <row r="2665" spans="1:24" x14ac:dyDescent="0.2">
      <c r="A2665" t="s">
        <v>0</v>
      </c>
      <c r="B2665" t="s">
        <v>1</v>
      </c>
      <c r="C2665" t="s">
        <v>695</v>
      </c>
      <c r="D2665" t="s">
        <v>1454</v>
      </c>
      <c r="E2665" t="s">
        <v>1455</v>
      </c>
      <c r="F2665" t="s">
        <v>1738</v>
      </c>
      <c r="G2665" t="s">
        <v>1739</v>
      </c>
      <c r="H2665" t="s">
        <v>7</v>
      </c>
      <c r="I2665" t="s">
        <v>41</v>
      </c>
      <c r="J2665" t="s">
        <v>42</v>
      </c>
      <c r="K2665" t="s">
        <v>64</v>
      </c>
      <c r="L2665" t="s">
        <v>44</v>
      </c>
      <c r="M2665" s="5">
        <v>170000</v>
      </c>
      <c r="N2665" s="5">
        <v>-102040.96000000001</v>
      </c>
      <c r="O2665" s="5">
        <f t="shared" si="164"/>
        <v>67959.039999999994</v>
      </c>
      <c r="P2665" s="5">
        <v>0</v>
      </c>
      <c r="Q2665" s="5">
        <f t="shared" si="165"/>
        <v>67959.039999999994</v>
      </c>
      <c r="R2665" s="5">
        <v>672</v>
      </c>
      <c r="S2665" s="5">
        <v>23442.66</v>
      </c>
      <c r="T2665" s="5">
        <v>15207.56</v>
      </c>
      <c r="U2665" s="5">
        <f t="shared" si="166"/>
        <v>44516.37999999999</v>
      </c>
      <c r="V2665" s="5">
        <f t="shared" si="167"/>
        <v>52751.479999999996</v>
      </c>
      <c r="W2665" s="5">
        <v>43844.38</v>
      </c>
      <c r="X2665" t="s">
        <v>1744</v>
      </c>
    </row>
    <row r="2666" spans="1:24" x14ac:dyDescent="0.2">
      <c r="A2666" t="s">
        <v>0</v>
      </c>
      <c r="B2666" t="s">
        <v>1</v>
      </c>
      <c r="C2666" t="s">
        <v>695</v>
      </c>
      <c r="D2666" t="s">
        <v>1454</v>
      </c>
      <c r="E2666" t="s">
        <v>1455</v>
      </c>
      <c r="F2666" t="s">
        <v>1738</v>
      </c>
      <c r="G2666" t="s">
        <v>1739</v>
      </c>
      <c r="H2666" t="s">
        <v>7</v>
      </c>
      <c r="I2666" t="s">
        <v>41</v>
      </c>
      <c r="J2666" t="s">
        <v>42</v>
      </c>
      <c r="K2666" t="s">
        <v>66</v>
      </c>
      <c r="L2666" t="s">
        <v>44</v>
      </c>
      <c r="M2666" s="5">
        <v>16000</v>
      </c>
      <c r="N2666" s="5">
        <v>0</v>
      </c>
      <c r="O2666" s="5">
        <f t="shared" si="164"/>
        <v>16000</v>
      </c>
      <c r="P2666" s="5">
        <v>0</v>
      </c>
      <c r="Q2666" s="5">
        <f t="shared" si="165"/>
        <v>16000</v>
      </c>
      <c r="R2666" s="5">
        <v>2084.3200000000002</v>
      </c>
      <c r="S2666" s="5">
        <v>67.239999999999995</v>
      </c>
      <c r="T2666" s="5">
        <v>67.239999999999995</v>
      </c>
      <c r="U2666" s="5">
        <f t="shared" si="166"/>
        <v>15932.76</v>
      </c>
      <c r="V2666" s="5">
        <f t="shared" si="167"/>
        <v>15932.76</v>
      </c>
      <c r="W2666" s="5">
        <v>13848.44</v>
      </c>
      <c r="X2666" t="s">
        <v>1712</v>
      </c>
    </row>
    <row r="2667" spans="1:24" x14ac:dyDescent="0.2">
      <c r="A2667" t="s">
        <v>0</v>
      </c>
      <c r="B2667" t="s">
        <v>1</v>
      </c>
      <c r="C2667" t="s">
        <v>695</v>
      </c>
      <c r="D2667" t="s">
        <v>1454</v>
      </c>
      <c r="E2667" t="s">
        <v>1455</v>
      </c>
      <c r="F2667" t="s">
        <v>1738</v>
      </c>
      <c r="G2667" t="s">
        <v>1739</v>
      </c>
      <c r="H2667" t="s">
        <v>7</v>
      </c>
      <c r="I2667" t="s">
        <v>41</v>
      </c>
      <c r="J2667" t="s">
        <v>42</v>
      </c>
      <c r="K2667" t="s">
        <v>70</v>
      </c>
      <c r="L2667" t="s">
        <v>44</v>
      </c>
      <c r="M2667" s="5">
        <v>8000</v>
      </c>
      <c r="N2667" s="5">
        <v>0</v>
      </c>
      <c r="O2667" s="5">
        <f t="shared" si="164"/>
        <v>8000</v>
      </c>
      <c r="P2667" s="5">
        <v>0</v>
      </c>
      <c r="Q2667" s="5">
        <f t="shared" si="165"/>
        <v>8000</v>
      </c>
      <c r="R2667" s="5">
        <v>0</v>
      </c>
      <c r="S2667" s="5">
        <v>2248.5700000000002</v>
      </c>
      <c r="T2667" s="5">
        <v>1970.58</v>
      </c>
      <c r="U2667" s="5">
        <f t="shared" si="166"/>
        <v>5751.43</v>
      </c>
      <c r="V2667" s="5">
        <f t="shared" si="167"/>
        <v>6029.42</v>
      </c>
      <c r="W2667" s="5">
        <v>5751.43</v>
      </c>
      <c r="X2667" t="s">
        <v>1745</v>
      </c>
    </row>
    <row r="2668" spans="1:24" x14ac:dyDescent="0.2">
      <c r="A2668" t="s">
        <v>0</v>
      </c>
      <c r="B2668" t="s">
        <v>1</v>
      </c>
      <c r="C2668" t="s">
        <v>695</v>
      </c>
      <c r="D2668" t="s">
        <v>1454</v>
      </c>
      <c r="E2668" t="s">
        <v>1455</v>
      </c>
      <c r="F2668" t="s">
        <v>1738</v>
      </c>
      <c r="G2668" t="s">
        <v>1739</v>
      </c>
      <c r="H2668" t="s">
        <v>7</v>
      </c>
      <c r="I2668" t="s">
        <v>41</v>
      </c>
      <c r="J2668" t="s">
        <v>42</v>
      </c>
      <c r="K2668" t="s">
        <v>74</v>
      </c>
      <c r="L2668" t="s">
        <v>44</v>
      </c>
      <c r="M2668" s="5">
        <v>10000</v>
      </c>
      <c r="N2668" s="5">
        <v>0</v>
      </c>
      <c r="O2668" s="5">
        <f t="shared" si="164"/>
        <v>10000</v>
      </c>
      <c r="P2668" s="5">
        <v>0</v>
      </c>
      <c r="Q2668" s="5">
        <f t="shared" si="165"/>
        <v>10000</v>
      </c>
      <c r="R2668" s="5">
        <v>0</v>
      </c>
      <c r="S2668" s="5">
        <v>5199.6400000000003</v>
      </c>
      <c r="T2668" s="5">
        <v>3582.16</v>
      </c>
      <c r="U2668" s="5">
        <f t="shared" si="166"/>
        <v>4800.3599999999997</v>
      </c>
      <c r="V2668" s="5">
        <f t="shared" si="167"/>
        <v>6417.84</v>
      </c>
      <c r="W2668" s="5">
        <v>4800.3599999999997</v>
      </c>
      <c r="X2668" t="s">
        <v>1689</v>
      </c>
    </row>
    <row r="2669" spans="1:24" x14ac:dyDescent="0.2">
      <c r="A2669" t="s">
        <v>0</v>
      </c>
      <c r="B2669" t="s">
        <v>1</v>
      </c>
      <c r="C2669" t="s">
        <v>695</v>
      </c>
      <c r="D2669" t="s">
        <v>1454</v>
      </c>
      <c r="E2669" t="s">
        <v>1455</v>
      </c>
      <c r="F2669" t="s">
        <v>1738</v>
      </c>
      <c r="G2669" t="s">
        <v>1739</v>
      </c>
      <c r="H2669" t="s">
        <v>7</v>
      </c>
      <c r="I2669" t="s">
        <v>41</v>
      </c>
      <c r="J2669" t="s">
        <v>42</v>
      </c>
      <c r="K2669" t="s">
        <v>76</v>
      </c>
      <c r="L2669" t="s">
        <v>44</v>
      </c>
      <c r="M2669" s="5">
        <v>10000</v>
      </c>
      <c r="N2669" s="5">
        <v>0</v>
      </c>
      <c r="O2669" s="5">
        <f t="shared" si="164"/>
        <v>10000</v>
      </c>
      <c r="P2669" s="5">
        <v>0</v>
      </c>
      <c r="Q2669" s="5">
        <f t="shared" si="165"/>
        <v>10000</v>
      </c>
      <c r="R2669" s="5">
        <v>0</v>
      </c>
      <c r="S2669" s="5">
        <v>0</v>
      </c>
      <c r="T2669" s="5">
        <v>0</v>
      </c>
      <c r="U2669" s="5">
        <f t="shared" si="166"/>
        <v>10000</v>
      </c>
      <c r="V2669" s="5">
        <f t="shared" si="167"/>
        <v>10000</v>
      </c>
      <c r="W2669" s="5">
        <v>10000</v>
      </c>
      <c r="X2669" t="s">
        <v>1714</v>
      </c>
    </row>
    <row r="2670" spans="1:24" x14ac:dyDescent="0.2">
      <c r="A2670" t="s">
        <v>0</v>
      </c>
      <c r="B2670" t="s">
        <v>1</v>
      </c>
      <c r="C2670" t="s">
        <v>695</v>
      </c>
      <c r="D2670" t="s">
        <v>1454</v>
      </c>
      <c r="E2670" t="s">
        <v>1455</v>
      </c>
      <c r="F2670" t="s">
        <v>1738</v>
      </c>
      <c r="G2670" t="s">
        <v>1739</v>
      </c>
      <c r="H2670" t="s">
        <v>7</v>
      </c>
      <c r="I2670" t="s">
        <v>41</v>
      </c>
      <c r="J2670" t="s">
        <v>42</v>
      </c>
      <c r="K2670" t="s">
        <v>78</v>
      </c>
      <c r="L2670" t="s">
        <v>44</v>
      </c>
      <c r="M2670" s="5">
        <v>30000</v>
      </c>
      <c r="N2670" s="5">
        <v>0</v>
      </c>
      <c r="O2670" s="5">
        <f t="shared" si="164"/>
        <v>30000</v>
      </c>
      <c r="P2670" s="5">
        <v>0</v>
      </c>
      <c r="Q2670" s="5">
        <f t="shared" si="165"/>
        <v>30000</v>
      </c>
      <c r="R2670" s="5">
        <v>4015.78</v>
      </c>
      <c r="S2670" s="5">
        <v>4049.73</v>
      </c>
      <c r="T2670" s="5">
        <v>1635.2</v>
      </c>
      <c r="U2670" s="5">
        <f t="shared" si="166"/>
        <v>25950.27</v>
      </c>
      <c r="V2670" s="5">
        <f t="shared" si="167"/>
        <v>28364.799999999999</v>
      </c>
      <c r="W2670" s="5">
        <v>21934.49</v>
      </c>
      <c r="X2670" t="s">
        <v>1715</v>
      </c>
    </row>
    <row r="2671" spans="1:24" x14ac:dyDescent="0.2">
      <c r="A2671" t="s">
        <v>0</v>
      </c>
      <c r="B2671" t="s">
        <v>1</v>
      </c>
      <c r="C2671" t="s">
        <v>695</v>
      </c>
      <c r="D2671" t="s">
        <v>1454</v>
      </c>
      <c r="E2671" t="s">
        <v>1455</v>
      </c>
      <c r="F2671" t="s">
        <v>1738</v>
      </c>
      <c r="G2671" t="s">
        <v>1739</v>
      </c>
      <c r="H2671" t="s">
        <v>7</v>
      </c>
      <c r="I2671" t="s">
        <v>41</v>
      </c>
      <c r="J2671" t="s">
        <v>42</v>
      </c>
      <c r="K2671" t="s">
        <v>82</v>
      </c>
      <c r="L2671" t="s">
        <v>44</v>
      </c>
      <c r="M2671" s="5">
        <v>40000</v>
      </c>
      <c r="N2671" s="5">
        <v>0</v>
      </c>
      <c r="O2671" s="5">
        <f t="shared" si="164"/>
        <v>40000</v>
      </c>
      <c r="P2671" s="5">
        <v>0</v>
      </c>
      <c r="Q2671" s="5">
        <f t="shared" si="165"/>
        <v>40000</v>
      </c>
      <c r="R2671" s="5">
        <v>22190.34</v>
      </c>
      <c r="S2671" s="5">
        <v>0</v>
      </c>
      <c r="T2671" s="5">
        <v>0</v>
      </c>
      <c r="U2671" s="5">
        <f t="shared" si="166"/>
        <v>40000</v>
      </c>
      <c r="V2671" s="5">
        <f t="shared" si="167"/>
        <v>40000</v>
      </c>
      <c r="W2671" s="5">
        <v>17809.66</v>
      </c>
      <c r="X2671" t="s">
        <v>1716</v>
      </c>
    </row>
    <row r="2672" spans="1:24" x14ac:dyDescent="0.2">
      <c r="A2672" t="s">
        <v>0</v>
      </c>
      <c r="B2672" t="s">
        <v>1</v>
      </c>
      <c r="C2672" t="s">
        <v>695</v>
      </c>
      <c r="D2672" t="s">
        <v>1454</v>
      </c>
      <c r="E2672" t="s">
        <v>1455</v>
      </c>
      <c r="F2672" t="s">
        <v>1738</v>
      </c>
      <c r="G2672" t="s">
        <v>1739</v>
      </c>
      <c r="H2672" t="s">
        <v>7</v>
      </c>
      <c r="I2672" t="s">
        <v>41</v>
      </c>
      <c r="J2672" t="s">
        <v>42</v>
      </c>
      <c r="K2672" t="s">
        <v>86</v>
      </c>
      <c r="L2672" t="s">
        <v>44</v>
      </c>
      <c r="M2672" s="5">
        <v>10000</v>
      </c>
      <c r="N2672" s="5">
        <v>0</v>
      </c>
      <c r="O2672" s="5">
        <f t="shared" si="164"/>
        <v>10000</v>
      </c>
      <c r="P2672" s="5">
        <v>0</v>
      </c>
      <c r="Q2672" s="5">
        <f t="shared" si="165"/>
        <v>10000</v>
      </c>
      <c r="R2672" s="5">
        <v>0</v>
      </c>
      <c r="S2672" s="5">
        <v>0</v>
      </c>
      <c r="T2672" s="5">
        <v>0</v>
      </c>
      <c r="U2672" s="5">
        <f t="shared" si="166"/>
        <v>10000</v>
      </c>
      <c r="V2672" s="5">
        <f t="shared" si="167"/>
        <v>10000</v>
      </c>
      <c r="W2672" s="5">
        <v>10000</v>
      </c>
      <c r="X2672" t="s">
        <v>1717</v>
      </c>
    </row>
    <row r="2673" spans="1:24" x14ac:dyDescent="0.2">
      <c r="A2673" t="s">
        <v>0</v>
      </c>
      <c r="B2673" t="s">
        <v>1</v>
      </c>
      <c r="C2673" t="s">
        <v>695</v>
      </c>
      <c r="D2673" t="s">
        <v>1454</v>
      </c>
      <c r="E2673" t="s">
        <v>1455</v>
      </c>
      <c r="F2673" t="s">
        <v>1738</v>
      </c>
      <c r="G2673" t="s">
        <v>1739</v>
      </c>
      <c r="H2673" t="s">
        <v>7</v>
      </c>
      <c r="I2673" t="s">
        <v>41</v>
      </c>
      <c r="J2673" t="s">
        <v>42</v>
      </c>
      <c r="K2673" t="s">
        <v>88</v>
      </c>
      <c r="L2673" t="s">
        <v>44</v>
      </c>
      <c r="M2673" s="5">
        <v>180000</v>
      </c>
      <c r="N2673" s="5">
        <v>-150000</v>
      </c>
      <c r="O2673" s="5">
        <f t="shared" si="164"/>
        <v>30000</v>
      </c>
      <c r="P2673" s="5">
        <v>0</v>
      </c>
      <c r="Q2673" s="5">
        <f t="shared" si="165"/>
        <v>30000</v>
      </c>
      <c r="R2673" s="5">
        <v>546</v>
      </c>
      <c r="S2673" s="5">
        <v>3347.12</v>
      </c>
      <c r="T2673" s="5">
        <v>3347.12</v>
      </c>
      <c r="U2673" s="5">
        <f t="shared" si="166"/>
        <v>26652.880000000001</v>
      </c>
      <c r="V2673" s="5">
        <f t="shared" si="167"/>
        <v>26652.880000000001</v>
      </c>
      <c r="W2673" s="5">
        <v>26106.880000000001</v>
      </c>
      <c r="X2673" t="s">
        <v>1718</v>
      </c>
    </row>
    <row r="2674" spans="1:24" x14ac:dyDescent="0.2">
      <c r="A2674" t="s">
        <v>0</v>
      </c>
      <c r="B2674" t="s">
        <v>1</v>
      </c>
      <c r="C2674" t="s">
        <v>695</v>
      </c>
      <c r="D2674" t="s">
        <v>1454</v>
      </c>
      <c r="E2674" t="s">
        <v>1455</v>
      </c>
      <c r="F2674" t="s">
        <v>1738</v>
      </c>
      <c r="G2674" t="s">
        <v>1739</v>
      </c>
      <c r="H2674" t="s">
        <v>7</v>
      </c>
      <c r="I2674" t="s">
        <v>41</v>
      </c>
      <c r="J2674" t="s">
        <v>42</v>
      </c>
      <c r="K2674" t="s">
        <v>518</v>
      </c>
      <c r="L2674" t="s">
        <v>44</v>
      </c>
      <c r="M2674" s="5">
        <v>3000</v>
      </c>
      <c r="N2674" s="5">
        <v>0</v>
      </c>
      <c r="O2674" s="5">
        <f t="shared" si="164"/>
        <v>3000</v>
      </c>
      <c r="P2674" s="5">
        <v>0</v>
      </c>
      <c r="Q2674" s="5">
        <f t="shared" si="165"/>
        <v>3000</v>
      </c>
      <c r="R2674" s="5">
        <v>0</v>
      </c>
      <c r="S2674" s="5">
        <v>0</v>
      </c>
      <c r="T2674" s="5">
        <v>0</v>
      </c>
      <c r="U2674" s="5">
        <f t="shared" si="166"/>
        <v>3000</v>
      </c>
      <c r="V2674" s="5">
        <f t="shared" si="167"/>
        <v>3000</v>
      </c>
      <c r="W2674" s="5">
        <v>3000</v>
      </c>
      <c r="X2674" t="s">
        <v>1719</v>
      </c>
    </row>
    <row r="2675" spans="1:24" x14ac:dyDescent="0.2">
      <c r="A2675" t="s">
        <v>0</v>
      </c>
      <c r="B2675" t="s">
        <v>1</v>
      </c>
      <c r="C2675" t="s">
        <v>695</v>
      </c>
      <c r="D2675" t="s">
        <v>1454</v>
      </c>
      <c r="E2675" t="s">
        <v>1455</v>
      </c>
      <c r="F2675" t="s">
        <v>1738</v>
      </c>
      <c r="G2675" t="s">
        <v>1739</v>
      </c>
      <c r="H2675" t="s">
        <v>7</v>
      </c>
      <c r="I2675" t="s">
        <v>41</v>
      </c>
      <c r="J2675" t="s">
        <v>42</v>
      </c>
      <c r="K2675" t="s">
        <v>923</v>
      </c>
      <c r="L2675" t="s">
        <v>44</v>
      </c>
      <c r="M2675" s="5">
        <v>5000</v>
      </c>
      <c r="N2675" s="5">
        <v>0</v>
      </c>
      <c r="O2675" s="5">
        <f t="shared" si="164"/>
        <v>5000</v>
      </c>
      <c r="P2675" s="5">
        <v>0</v>
      </c>
      <c r="Q2675" s="5">
        <f t="shared" si="165"/>
        <v>5000</v>
      </c>
      <c r="R2675" s="5">
        <v>0</v>
      </c>
      <c r="S2675" s="5">
        <v>0</v>
      </c>
      <c r="T2675" s="5">
        <v>0</v>
      </c>
      <c r="U2675" s="5">
        <f t="shared" si="166"/>
        <v>5000</v>
      </c>
      <c r="V2675" s="5">
        <f t="shared" si="167"/>
        <v>5000</v>
      </c>
      <c r="W2675" s="5">
        <v>5000</v>
      </c>
      <c r="X2675" t="s">
        <v>1746</v>
      </c>
    </row>
    <row r="2676" spans="1:24" x14ac:dyDescent="0.2">
      <c r="A2676" t="s">
        <v>0</v>
      </c>
      <c r="B2676" t="s">
        <v>1</v>
      </c>
      <c r="C2676" t="s">
        <v>695</v>
      </c>
      <c r="D2676" t="s">
        <v>1454</v>
      </c>
      <c r="E2676" t="s">
        <v>1455</v>
      </c>
      <c r="F2676" t="s">
        <v>1738</v>
      </c>
      <c r="G2676" t="s">
        <v>1739</v>
      </c>
      <c r="H2676" t="s">
        <v>7</v>
      </c>
      <c r="I2676" t="s">
        <v>41</v>
      </c>
      <c r="J2676" t="s">
        <v>42</v>
      </c>
      <c r="K2676" t="s">
        <v>306</v>
      </c>
      <c r="L2676" t="s">
        <v>44</v>
      </c>
      <c r="M2676" s="5">
        <v>2000</v>
      </c>
      <c r="N2676" s="5">
        <v>0</v>
      </c>
      <c r="O2676" s="5">
        <f t="shared" si="164"/>
        <v>2000</v>
      </c>
      <c r="P2676" s="5">
        <v>0</v>
      </c>
      <c r="Q2676" s="5">
        <f t="shared" si="165"/>
        <v>2000</v>
      </c>
      <c r="R2676" s="5">
        <v>0</v>
      </c>
      <c r="S2676" s="5">
        <v>0</v>
      </c>
      <c r="T2676" s="5">
        <v>0</v>
      </c>
      <c r="U2676" s="5">
        <f t="shared" si="166"/>
        <v>2000</v>
      </c>
      <c r="V2676" s="5">
        <f t="shared" si="167"/>
        <v>2000</v>
      </c>
      <c r="W2676" s="5">
        <v>2000</v>
      </c>
      <c r="X2676" t="s">
        <v>1747</v>
      </c>
    </row>
    <row r="2677" spans="1:24" x14ac:dyDescent="0.2">
      <c r="A2677" t="s">
        <v>0</v>
      </c>
      <c r="B2677" t="s">
        <v>1</v>
      </c>
      <c r="C2677" t="s">
        <v>695</v>
      </c>
      <c r="D2677" t="s">
        <v>1454</v>
      </c>
      <c r="E2677" t="s">
        <v>1455</v>
      </c>
      <c r="F2677" t="s">
        <v>1738</v>
      </c>
      <c r="G2677" t="s">
        <v>1739</v>
      </c>
      <c r="H2677" t="s">
        <v>7</v>
      </c>
      <c r="I2677" t="s">
        <v>41</v>
      </c>
      <c r="J2677" t="s">
        <v>42</v>
      </c>
      <c r="K2677" t="s">
        <v>308</v>
      </c>
      <c r="L2677" t="s">
        <v>44</v>
      </c>
      <c r="M2677" s="5">
        <v>7000</v>
      </c>
      <c r="N2677" s="5">
        <v>-7000</v>
      </c>
      <c r="O2677" s="5">
        <f t="shared" si="164"/>
        <v>0</v>
      </c>
      <c r="P2677" s="5">
        <v>0</v>
      </c>
      <c r="Q2677" s="5">
        <f t="shared" si="165"/>
        <v>0</v>
      </c>
      <c r="R2677" s="5">
        <v>0</v>
      </c>
      <c r="S2677" s="5">
        <v>0</v>
      </c>
      <c r="T2677" s="5">
        <v>0</v>
      </c>
      <c r="U2677" s="5">
        <f t="shared" si="166"/>
        <v>0</v>
      </c>
      <c r="V2677" s="5">
        <f t="shared" si="167"/>
        <v>0</v>
      </c>
      <c r="W2677" s="5">
        <v>0</v>
      </c>
      <c r="X2677" t="s">
        <v>1748</v>
      </c>
    </row>
    <row r="2678" spans="1:24" x14ac:dyDescent="0.2">
      <c r="A2678" t="s">
        <v>0</v>
      </c>
      <c r="B2678" t="s">
        <v>1</v>
      </c>
      <c r="C2678" t="s">
        <v>695</v>
      </c>
      <c r="D2678" t="s">
        <v>1454</v>
      </c>
      <c r="E2678" t="s">
        <v>1455</v>
      </c>
      <c r="F2678" t="s">
        <v>1738</v>
      </c>
      <c r="G2678" t="s">
        <v>1739</v>
      </c>
      <c r="H2678" t="s">
        <v>7</v>
      </c>
      <c r="I2678" t="s">
        <v>41</v>
      </c>
      <c r="J2678" t="s">
        <v>90</v>
      </c>
      <c r="K2678" t="s">
        <v>91</v>
      </c>
      <c r="L2678" t="s">
        <v>44</v>
      </c>
      <c r="M2678" s="5">
        <v>5000</v>
      </c>
      <c r="N2678" s="5">
        <v>-2500</v>
      </c>
      <c r="O2678" s="5">
        <f t="shared" si="164"/>
        <v>2500</v>
      </c>
      <c r="P2678" s="5">
        <v>0</v>
      </c>
      <c r="Q2678" s="5">
        <f t="shared" si="165"/>
        <v>2500</v>
      </c>
      <c r="R2678" s="5">
        <v>0</v>
      </c>
      <c r="S2678" s="5">
        <v>1500</v>
      </c>
      <c r="T2678" s="5">
        <v>0</v>
      </c>
      <c r="U2678" s="5">
        <f t="shared" si="166"/>
        <v>1000</v>
      </c>
      <c r="V2678" s="5">
        <f t="shared" si="167"/>
        <v>2500</v>
      </c>
      <c r="W2678" s="5">
        <v>1000</v>
      </c>
      <c r="X2678" t="s">
        <v>1720</v>
      </c>
    </row>
    <row r="2679" spans="1:24" x14ac:dyDescent="0.2">
      <c r="A2679" t="s">
        <v>0</v>
      </c>
      <c r="B2679" t="s">
        <v>1</v>
      </c>
      <c r="C2679" t="s">
        <v>695</v>
      </c>
      <c r="D2679" t="s">
        <v>1454</v>
      </c>
      <c r="E2679" t="s">
        <v>1455</v>
      </c>
      <c r="F2679" t="s">
        <v>1738</v>
      </c>
      <c r="G2679" t="s">
        <v>1739</v>
      </c>
      <c r="H2679" t="s">
        <v>7</v>
      </c>
      <c r="I2679" t="s">
        <v>41</v>
      </c>
      <c r="J2679" t="s">
        <v>90</v>
      </c>
      <c r="K2679" t="s">
        <v>93</v>
      </c>
      <c r="L2679" t="s">
        <v>44</v>
      </c>
      <c r="M2679" s="5">
        <v>550</v>
      </c>
      <c r="N2679" s="5">
        <v>0</v>
      </c>
      <c r="O2679" s="5">
        <f t="shared" si="164"/>
        <v>550</v>
      </c>
      <c r="P2679" s="5">
        <v>0</v>
      </c>
      <c r="Q2679" s="5">
        <f t="shared" si="165"/>
        <v>550</v>
      </c>
      <c r="R2679" s="5">
        <v>0</v>
      </c>
      <c r="S2679" s="5">
        <v>0</v>
      </c>
      <c r="T2679" s="5">
        <v>0</v>
      </c>
      <c r="U2679" s="5">
        <f t="shared" si="166"/>
        <v>550</v>
      </c>
      <c r="V2679" s="5">
        <f t="shared" si="167"/>
        <v>550</v>
      </c>
      <c r="W2679" s="5">
        <v>550</v>
      </c>
      <c r="X2679" t="s">
        <v>1721</v>
      </c>
    </row>
    <row r="2680" spans="1:24" x14ac:dyDescent="0.2">
      <c r="A2680" t="s">
        <v>0</v>
      </c>
      <c r="B2680" t="s">
        <v>1</v>
      </c>
      <c r="C2680" t="s">
        <v>695</v>
      </c>
      <c r="D2680" t="s">
        <v>1454</v>
      </c>
      <c r="E2680" t="s">
        <v>1455</v>
      </c>
      <c r="F2680" t="s">
        <v>1738</v>
      </c>
      <c r="G2680" t="s">
        <v>1739</v>
      </c>
      <c r="H2680" t="s">
        <v>110</v>
      </c>
      <c r="I2680" t="s">
        <v>1690</v>
      </c>
      <c r="J2680" t="s">
        <v>97</v>
      </c>
      <c r="K2680" t="s">
        <v>1749</v>
      </c>
      <c r="L2680" t="s">
        <v>44</v>
      </c>
      <c r="M2680" s="5">
        <v>0</v>
      </c>
      <c r="N2680" s="5">
        <v>367027</v>
      </c>
      <c r="O2680" s="5">
        <f t="shared" si="164"/>
        <v>367027</v>
      </c>
      <c r="P2680" s="5">
        <v>0</v>
      </c>
      <c r="Q2680" s="5">
        <f t="shared" si="165"/>
        <v>367027</v>
      </c>
      <c r="R2680" s="5">
        <v>210695.32</v>
      </c>
      <c r="S2680" s="5">
        <v>88764.68</v>
      </c>
      <c r="T2680" s="5">
        <v>88764.68</v>
      </c>
      <c r="U2680" s="5">
        <f t="shared" si="166"/>
        <v>278262.32</v>
      </c>
      <c r="V2680" s="5">
        <f t="shared" si="167"/>
        <v>278262.32</v>
      </c>
      <c r="W2680" s="5">
        <v>67567</v>
      </c>
      <c r="X2680" t="s">
        <v>1750</v>
      </c>
    </row>
    <row r="2681" spans="1:24" x14ac:dyDescent="0.2">
      <c r="A2681" t="s">
        <v>0</v>
      </c>
      <c r="B2681" t="s">
        <v>1</v>
      </c>
      <c r="C2681" t="s">
        <v>695</v>
      </c>
      <c r="D2681" t="s">
        <v>1454</v>
      </c>
      <c r="E2681" t="s">
        <v>1455</v>
      </c>
      <c r="F2681" t="s">
        <v>1738</v>
      </c>
      <c r="G2681" t="s">
        <v>1739</v>
      </c>
      <c r="H2681" t="s">
        <v>110</v>
      </c>
      <c r="I2681" t="s">
        <v>1690</v>
      </c>
      <c r="J2681" t="s">
        <v>97</v>
      </c>
      <c r="K2681" t="s">
        <v>98</v>
      </c>
      <c r="L2681" t="s">
        <v>44</v>
      </c>
      <c r="M2681" s="5">
        <v>0</v>
      </c>
      <c r="N2681" s="5">
        <v>221729.66</v>
      </c>
      <c r="O2681" s="5">
        <f t="shared" si="164"/>
        <v>221729.66</v>
      </c>
      <c r="P2681" s="5">
        <v>0</v>
      </c>
      <c r="Q2681" s="5">
        <f t="shared" si="165"/>
        <v>221729.66</v>
      </c>
      <c r="R2681" s="5">
        <v>191149.58</v>
      </c>
      <c r="S2681" s="5">
        <v>30580.080000000002</v>
      </c>
      <c r="T2681" s="5">
        <v>30580.080000000002</v>
      </c>
      <c r="U2681" s="5">
        <f t="shared" si="166"/>
        <v>191149.58000000002</v>
      </c>
      <c r="V2681" s="5">
        <f t="shared" si="167"/>
        <v>191149.58000000002</v>
      </c>
      <c r="W2681" s="5">
        <v>0</v>
      </c>
      <c r="X2681" t="s">
        <v>1475</v>
      </c>
    </row>
    <row r="2682" spans="1:24" x14ac:dyDescent="0.2">
      <c r="A2682" t="s">
        <v>0</v>
      </c>
      <c r="B2682" t="s">
        <v>1</v>
      </c>
      <c r="C2682" t="s">
        <v>695</v>
      </c>
      <c r="D2682" t="s">
        <v>1454</v>
      </c>
      <c r="E2682" t="s">
        <v>1455</v>
      </c>
      <c r="F2682" t="s">
        <v>1738</v>
      </c>
      <c r="G2682" t="s">
        <v>1739</v>
      </c>
      <c r="H2682" t="s">
        <v>110</v>
      </c>
      <c r="I2682" t="s">
        <v>1690</v>
      </c>
      <c r="J2682" t="s">
        <v>97</v>
      </c>
      <c r="K2682" t="s">
        <v>100</v>
      </c>
      <c r="L2682" t="s">
        <v>44</v>
      </c>
      <c r="M2682" s="5">
        <v>0</v>
      </c>
      <c r="N2682" s="5">
        <v>64100</v>
      </c>
      <c r="O2682" s="5">
        <f t="shared" si="164"/>
        <v>64100</v>
      </c>
      <c r="P2682" s="5">
        <v>0</v>
      </c>
      <c r="Q2682" s="5">
        <f t="shared" si="165"/>
        <v>64100</v>
      </c>
      <c r="R2682" s="5">
        <v>51964.49</v>
      </c>
      <c r="S2682" s="5">
        <v>12135.51</v>
      </c>
      <c r="T2682" s="5">
        <v>12135.51</v>
      </c>
      <c r="U2682" s="5">
        <f t="shared" si="166"/>
        <v>51964.49</v>
      </c>
      <c r="V2682" s="5">
        <f t="shared" si="167"/>
        <v>51964.49</v>
      </c>
      <c r="W2682" s="5">
        <v>0</v>
      </c>
      <c r="X2682" t="s">
        <v>1476</v>
      </c>
    </row>
    <row r="2683" spans="1:24" x14ac:dyDescent="0.2">
      <c r="A2683" t="s">
        <v>0</v>
      </c>
      <c r="B2683" t="s">
        <v>1</v>
      </c>
      <c r="C2683" t="s">
        <v>695</v>
      </c>
      <c r="D2683" t="s">
        <v>1454</v>
      </c>
      <c r="E2683" t="s">
        <v>1455</v>
      </c>
      <c r="F2683" t="s">
        <v>1738</v>
      </c>
      <c r="G2683" t="s">
        <v>1739</v>
      </c>
      <c r="H2683" t="s">
        <v>110</v>
      </c>
      <c r="I2683" t="s">
        <v>1690</v>
      </c>
      <c r="J2683" t="s">
        <v>97</v>
      </c>
      <c r="K2683" t="s">
        <v>1751</v>
      </c>
      <c r="L2683" t="s">
        <v>44</v>
      </c>
      <c r="M2683" s="5">
        <v>0</v>
      </c>
      <c r="N2683" s="5">
        <v>3720</v>
      </c>
      <c r="O2683" s="5">
        <f t="shared" ref="O2683:O2746" si="168">+M2683+N2683</f>
        <v>3720</v>
      </c>
      <c r="P2683" s="5">
        <v>0</v>
      </c>
      <c r="Q2683" s="5">
        <f t="shared" ref="Q2683:Q2746" si="169">+O2683+P2683</f>
        <v>3720</v>
      </c>
      <c r="R2683" s="5">
        <v>3720</v>
      </c>
      <c r="S2683" s="5">
        <v>0</v>
      </c>
      <c r="T2683" s="5">
        <v>0</v>
      </c>
      <c r="U2683" s="5">
        <f t="shared" ref="U2683:U2746" si="170">+O2683-S2683</f>
        <v>3720</v>
      </c>
      <c r="V2683" s="5">
        <f t="shared" ref="V2683:V2746" si="171">+O2683-T2683</f>
        <v>3720</v>
      </c>
      <c r="W2683" s="5">
        <v>0</v>
      </c>
      <c r="X2683" t="s">
        <v>1752</v>
      </c>
    </row>
    <row r="2684" spans="1:24" x14ac:dyDescent="0.2">
      <c r="A2684" t="s">
        <v>0</v>
      </c>
      <c r="B2684" t="s">
        <v>1</v>
      </c>
      <c r="C2684" t="s">
        <v>695</v>
      </c>
      <c r="D2684" t="s">
        <v>1454</v>
      </c>
      <c r="E2684" t="s">
        <v>1455</v>
      </c>
      <c r="F2684" t="s">
        <v>1738</v>
      </c>
      <c r="G2684" t="s">
        <v>1739</v>
      </c>
      <c r="H2684" t="s">
        <v>110</v>
      </c>
      <c r="I2684" t="s">
        <v>1690</v>
      </c>
      <c r="J2684" t="s">
        <v>97</v>
      </c>
      <c r="K2684" t="s">
        <v>1753</v>
      </c>
      <c r="L2684" t="s">
        <v>44</v>
      </c>
      <c r="M2684" s="5">
        <v>0</v>
      </c>
      <c r="N2684" s="5">
        <v>30000</v>
      </c>
      <c r="O2684" s="5">
        <f t="shared" si="168"/>
        <v>30000</v>
      </c>
      <c r="P2684" s="5">
        <v>0</v>
      </c>
      <c r="Q2684" s="5">
        <f t="shared" si="169"/>
        <v>30000</v>
      </c>
      <c r="R2684" s="5">
        <v>30000</v>
      </c>
      <c r="S2684" s="5">
        <v>0</v>
      </c>
      <c r="T2684" s="5">
        <v>0</v>
      </c>
      <c r="U2684" s="5">
        <f t="shared" si="170"/>
        <v>30000</v>
      </c>
      <c r="V2684" s="5">
        <f t="shared" si="171"/>
        <v>30000</v>
      </c>
      <c r="W2684" s="5">
        <v>0</v>
      </c>
      <c r="X2684" t="s">
        <v>1754</v>
      </c>
    </row>
    <row r="2685" spans="1:24" x14ac:dyDescent="0.2">
      <c r="A2685" t="s">
        <v>0</v>
      </c>
      <c r="B2685" t="s">
        <v>1</v>
      </c>
      <c r="C2685" t="s">
        <v>695</v>
      </c>
      <c r="D2685" t="s">
        <v>1454</v>
      </c>
      <c r="E2685" t="s">
        <v>1455</v>
      </c>
      <c r="F2685" t="s">
        <v>1738</v>
      </c>
      <c r="G2685" t="s">
        <v>1739</v>
      </c>
      <c r="H2685" t="s">
        <v>110</v>
      </c>
      <c r="I2685" t="s">
        <v>1690</v>
      </c>
      <c r="J2685" t="s">
        <v>97</v>
      </c>
      <c r="K2685" t="s">
        <v>1755</v>
      </c>
      <c r="L2685" t="s">
        <v>44</v>
      </c>
      <c r="M2685" s="5">
        <v>0</v>
      </c>
      <c r="N2685" s="5">
        <v>4464</v>
      </c>
      <c r="O2685" s="5">
        <f t="shared" si="168"/>
        <v>4464</v>
      </c>
      <c r="P2685" s="5">
        <v>0</v>
      </c>
      <c r="Q2685" s="5">
        <f t="shared" si="169"/>
        <v>4464</v>
      </c>
      <c r="R2685" s="5">
        <v>4464</v>
      </c>
      <c r="S2685" s="5">
        <v>0</v>
      </c>
      <c r="T2685" s="5">
        <v>0</v>
      </c>
      <c r="U2685" s="5">
        <f t="shared" si="170"/>
        <v>4464</v>
      </c>
      <c r="V2685" s="5">
        <f t="shared" si="171"/>
        <v>4464</v>
      </c>
      <c r="W2685" s="5">
        <v>0</v>
      </c>
      <c r="X2685" t="s">
        <v>1756</v>
      </c>
    </row>
    <row r="2686" spans="1:24" x14ac:dyDescent="0.2">
      <c r="A2686" t="s">
        <v>0</v>
      </c>
      <c r="B2686" t="s">
        <v>1</v>
      </c>
      <c r="C2686" t="s">
        <v>695</v>
      </c>
      <c r="D2686" t="s">
        <v>1454</v>
      </c>
      <c r="E2686" t="s">
        <v>1455</v>
      </c>
      <c r="F2686" t="s">
        <v>1738</v>
      </c>
      <c r="G2686" t="s">
        <v>1739</v>
      </c>
      <c r="H2686" t="s">
        <v>110</v>
      </c>
      <c r="I2686" t="s">
        <v>1690</v>
      </c>
      <c r="J2686" t="s">
        <v>97</v>
      </c>
      <c r="K2686" t="s">
        <v>102</v>
      </c>
      <c r="L2686" t="s">
        <v>44</v>
      </c>
      <c r="M2686" s="5">
        <v>0</v>
      </c>
      <c r="N2686" s="5">
        <v>1663</v>
      </c>
      <c r="O2686" s="5">
        <f t="shared" si="168"/>
        <v>1663</v>
      </c>
      <c r="P2686" s="5">
        <v>1305.3399999999999</v>
      </c>
      <c r="Q2686" s="5">
        <f t="shared" si="169"/>
        <v>2968.34</v>
      </c>
      <c r="R2686" s="5">
        <v>0</v>
      </c>
      <c r="S2686" s="5">
        <v>1662.27</v>
      </c>
      <c r="T2686" s="5">
        <v>1662.27</v>
      </c>
      <c r="U2686" s="5">
        <f t="shared" si="170"/>
        <v>0.73000000000001819</v>
      </c>
      <c r="V2686" s="5">
        <f t="shared" si="171"/>
        <v>0.73000000000001819</v>
      </c>
      <c r="W2686" s="5">
        <v>1306.07</v>
      </c>
      <c r="X2686" t="s">
        <v>1477</v>
      </c>
    </row>
    <row r="2687" spans="1:24" x14ac:dyDescent="0.2">
      <c r="A2687" t="s">
        <v>0</v>
      </c>
      <c r="B2687" t="s">
        <v>1</v>
      </c>
      <c r="C2687" t="s">
        <v>695</v>
      </c>
      <c r="D2687" t="s">
        <v>1454</v>
      </c>
      <c r="E2687" t="s">
        <v>1455</v>
      </c>
      <c r="F2687" t="s">
        <v>1738</v>
      </c>
      <c r="G2687" t="s">
        <v>1739</v>
      </c>
      <c r="H2687" t="s">
        <v>110</v>
      </c>
      <c r="I2687" t="s">
        <v>1690</v>
      </c>
      <c r="J2687" t="s">
        <v>97</v>
      </c>
      <c r="K2687" t="s">
        <v>102</v>
      </c>
      <c r="L2687" t="s">
        <v>11</v>
      </c>
      <c r="M2687" s="5">
        <v>0</v>
      </c>
      <c r="N2687" s="5">
        <v>173134.39</v>
      </c>
      <c r="O2687" s="5">
        <f t="shared" si="168"/>
        <v>173134.39</v>
      </c>
      <c r="P2687" s="5">
        <v>30103.38</v>
      </c>
      <c r="Q2687" s="5">
        <f t="shared" si="169"/>
        <v>203237.77000000002</v>
      </c>
      <c r="R2687" s="5">
        <v>0</v>
      </c>
      <c r="S2687" s="5">
        <v>173133.81</v>
      </c>
      <c r="T2687" s="5">
        <v>173133.81</v>
      </c>
      <c r="U2687" s="5">
        <f t="shared" si="170"/>
        <v>0.58000000001629815</v>
      </c>
      <c r="V2687" s="5">
        <f t="shared" si="171"/>
        <v>0.58000000001629815</v>
      </c>
      <c r="W2687" s="5">
        <v>30103.96</v>
      </c>
      <c r="X2687" t="s">
        <v>1477</v>
      </c>
    </row>
    <row r="2688" spans="1:24" x14ac:dyDescent="0.2">
      <c r="A2688" t="s">
        <v>0</v>
      </c>
      <c r="B2688" t="s">
        <v>1</v>
      </c>
      <c r="C2688" t="s">
        <v>695</v>
      </c>
      <c r="D2688" t="s">
        <v>1454</v>
      </c>
      <c r="E2688" t="s">
        <v>1455</v>
      </c>
      <c r="F2688" t="s">
        <v>1738</v>
      </c>
      <c r="G2688" t="s">
        <v>1739</v>
      </c>
      <c r="H2688" t="s">
        <v>110</v>
      </c>
      <c r="I2688" t="s">
        <v>1690</v>
      </c>
      <c r="J2688" t="s">
        <v>97</v>
      </c>
      <c r="K2688" t="s">
        <v>104</v>
      </c>
      <c r="L2688" t="s">
        <v>44</v>
      </c>
      <c r="M2688" s="5">
        <v>0</v>
      </c>
      <c r="N2688" s="5">
        <v>2361296</v>
      </c>
      <c r="O2688" s="5">
        <f t="shared" si="168"/>
        <v>2361296</v>
      </c>
      <c r="P2688" s="5">
        <v>0</v>
      </c>
      <c r="Q2688" s="5">
        <f t="shared" si="169"/>
        <v>2361296</v>
      </c>
      <c r="R2688" s="5">
        <v>2035061.23</v>
      </c>
      <c r="S2688" s="5">
        <v>326234.77</v>
      </c>
      <c r="T2688" s="5">
        <v>326234.77</v>
      </c>
      <c r="U2688" s="5">
        <f t="shared" si="170"/>
        <v>2035061.23</v>
      </c>
      <c r="V2688" s="5">
        <f t="shared" si="171"/>
        <v>2035061.23</v>
      </c>
      <c r="W2688" s="5">
        <v>0</v>
      </c>
      <c r="X2688" t="s">
        <v>1478</v>
      </c>
    </row>
    <row r="2689" spans="1:24" x14ac:dyDescent="0.2">
      <c r="A2689" t="s">
        <v>0</v>
      </c>
      <c r="B2689" t="s">
        <v>1</v>
      </c>
      <c r="C2689" t="s">
        <v>695</v>
      </c>
      <c r="D2689" t="s">
        <v>1454</v>
      </c>
      <c r="E2689" t="s">
        <v>1455</v>
      </c>
      <c r="F2689" t="s">
        <v>1738</v>
      </c>
      <c r="G2689" t="s">
        <v>1739</v>
      </c>
      <c r="H2689" t="s">
        <v>110</v>
      </c>
      <c r="I2689" t="s">
        <v>1690</v>
      </c>
      <c r="J2689" t="s">
        <v>97</v>
      </c>
      <c r="K2689" t="s">
        <v>106</v>
      </c>
      <c r="L2689" t="s">
        <v>44</v>
      </c>
      <c r="M2689" s="5">
        <v>0</v>
      </c>
      <c r="N2689" s="5">
        <v>335088.33</v>
      </c>
      <c r="O2689" s="5">
        <f t="shared" si="168"/>
        <v>335088.33</v>
      </c>
      <c r="P2689" s="5">
        <v>0</v>
      </c>
      <c r="Q2689" s="5">
        <f t="shared" si="169"/>
        <v>335088.33</v>
      </c>
      <c r="R2689" s="5">
        <v>262585.3</v>
      </c>
      <c r="S2689" s="5">
        <v>72503.03</v>
      </c>
      <c r="T2689" s="5">
        <v>72503.03</v>
      </c>
      <c r="U2689" s="5">
        <f t="shared" si="170"/>
        <v>262585.30000000005</v>
      </c>
      <c r="V2689" s="5">
        <f t="shared" si="171"/>
        <v>262585.30000000005</v>
      </c>
      <c r="W2689" s="5">
        <v>0</v>
      </c>
      <c r="X2689" t="s">
        <v>1479</v>
      </c>
    </row>
    <row r="2690" spans="1:24" x14ac:dyDescent="0.2">
      <c r="A2690" t="s">
        <v>0</v>
      </c>
      <c r="B2690" t="s">
        <v>1</v>
      </c>
      <c r="C2690" t="s">
        <v>695</v>
      </c>
      <c r="D2690" t="s">
        <v>1454</v>
      </c>
      <c r="E2690" t="s">
        <v>1455</v>
      </c>
      <c r="F2690" t="s">
        <v>1738</v>
      </c>
      <c r="G2690" t="s">
        <v>1739</v>
      </c>
      <c r="H2690" t="s">
        <v>110</v>
      </c>
      <c r="I2690" t="s">
        <v>1690</v>
      </c>
      <c r="J2690" t="s">
        <v>97</v>
      </c>
      <c r="K2690" t="s">
        <v>108</v>
      </c>
      <c r="L2690" t="s">
        <v>44</v>
      </c>
      <c r="M2690" s="5">
        <v>0</v>
      </c>
      <c r="N2690" s="5">
        <v>196774.67</v>
      </c>
      <c r="O2690" s="5">
        <f t="shared" si="168"/>
        <v>196774.67</v>
      </c>
      <c r="P2690" s="5">
        <v>0</v>
      </c>
      <c r="Q2690" s="5">
        <f t="shared" si="169"/>
        <v>196774.67</v>
      </c>
      <c r="R2690" s="5">
        <v>196774.67</v>
      </c>
      <c r="S2690" s="5">
        <v>0</v>
      </c>
      <c r="T2690" s="5">
        <v>0</v>
      </c>
      <c r="U2690" s="5">
        <f t="shared" si="170"/>
        <v>196774.67</v>
      </c>
      <c r="V2690" s="5">
        <f t="shared" si="171"/>
        <v>196774.67</v>
      </c>
      <c r="W2690" s="5">
        <v>0</v>
      </c>
      <c r="X2690" t="s">
        <v>1480</v>
      </c>
    </row>
    <row r="2691" spans="1:24" x14ac:dyDescent="0.2">
      <c r="A2691" t="s">
        <v>0</v>
      </c>
      <c r="B2691" t="s">
        <v>1</v>
      </c>
      <c r="C2691" t="s">
        <v>695</v>
      </c>
      <c r="D2691" t="s">
        <v>1454</v>
      </c>
      <c r="E2691" t="s">
        <v>1455</v>
      </c>
      <c r="F2691" t="s">
        <v>1738</v>
      </c>
      <c r="G2691" t="s">
        <v>1739</v>
      </c>
      <c r="H2691" t="s">
        <v>110</v>
      </c>
      <c r="I2691" t="s">
        <v>1690</v>
      </c>
      <c r="J2691" t="s">
        <v>97</v>
      </c>
      <c r="K2691" t="s">
        <v>1757</v>
      </c>
      <c r="L2691" t="s">
        <v>44</v>
      </c>
      <c r="M2691" s="5">
        <v>0</v>
      </c>
      <c r="N2691" s="5">
        <v>10465</v>
      </c>
      <c r="O2691" s="5">
        <f t="shared" si="168"/>
        <v>10465</v>
      </c>
      <c r="P2691" s="5">
        <v>0</v>
      </c>
      <c r="Q2691" s="5">
        <f t="shared" si="169"/>
        <v>10465</v>
      </c>
      <c r="R2691" s="5">
        <v>10465</v>
      </c>
      <c r="S2691" s="5">
        <v>0</v>
      </c>
      <c r="T2691" s="5">
        <v>0</v>
      </c>
      <c r="U2691" s="5">
        <f t="shared" si="170"/>
        <v>10465</v>
      </c>
      <c r="V2691" s="5">
        <f t="shared" si="171"/>
        <v>10465</v>
      </c>
      <c r="W2691" s="5">
        <v>0</v>
      </c>
      <c r="X2691" t="s">
        <v>1758</v>
      </c>
    </row>
    <row r="2692" spans="1:24" x14ac:dyDescent="0.2">
      <c r="A2692" t="s">
        <v>0</v>
      </c>
      <c r="B2692" t="s">
        <v>1</v>
      </c>
      <c r="C2692" t="s">
        <v>695</v>
      </c>
      <c r="D2692" t="s">
        <v>1454</v>
      </c>
      <c r="E2692" t="s">
        <v>1455</v>
      </c>
      <c r="F2692" t="s">
        <v>1738</v>
      </c>
      <c r="G2692" t="s">
        <v>1739</v>
      </c>
      <c r="H2692" t="s">
        <v>110</v>
      </c>
      <c r="I2692" t="s">
        <v>1690</v>
      </c>
      <c r="J2692" t="s">
        <v>97</v>
      </c>
      <c r="K2692" t="s">
        <v>1163</v>
      </c>
      <c r="L2692" t="s">
        <v>44</v>
      </c>
      <c r="M2692" s="5">
        <v>0</v>
      </c>
      <c r="N2692" s="5">
        <v>70985.84</v>
      </c>
      <c r="O2692" s="5">
        <f t="shared" si="168"/>
        <v>70985.84</v>
      </c>
      <c r="P2692" s="5">
        <v>0</v>
      </c>
      <c r="Q2692" s="5">
        <f t="shared" si="169"/>
        <v>70985.84</v>
      </c>
      <c r="R2692" s="5">
        <v>1744.17</v>
      </c>
      <c r="S2692" s="5">
        <v>0</v>
      </c>
      <c r="T2692" s="5">
        <v>0</v>
      </c>
      <c r="U2692" s="5">
        <f t="shared" si="170"/>
        <v>70985.84</v>
      </c>
      <c r="V2692" s="5">
        <f t="shared" si="171"/>
        <v>70985.84</v>
      </c>
      <c r="W2692" s="5">
        <v>69241.67</v>
      </c>
      <c r="X2692" t="s">
        <v>1723</v>
      </c>
    </row>
    <row r="2693" spans="1:24" x14ac:dyDescent="0.2">
      <c r="A2693" t="s">
        <v>0</v>
      </c>
      <c r="B2693" t="s">
        <v>1</v>
      </c>
      <c r="C2693" t="s">
        <v>695</v>
      </c>
      <c r="D2693" t="s">
        <v>1454</v>
      </c>
      <c r="E2693" t="s">
        <v>1455</v>
      </c>
      <c r="F2693" t="s">
        <v>1738</v>
      </c>
      <c r="G2693" t="s">
        <v>1739</v>
      </c>
      <c r="H2693" t="s">
        <v>110</v>
      </c>
      <c r="I2693" t="s">
        <v>1690</v>
      </c>
      <c r="J2693" t="s">
        <v>121</v>
      </c>
      <c r="K2693" t="s">
        <v>353</v>
      </c>
      <c r="L2693" t="s">
        <v>44</v>
      </c>
      <c r="M2693" s="5">
        <v>0</v>
      </c>
      <c r="N2693" s="5">
        <v>2400</v>
      </c>
      <c r="O2693" s="5">
        <f t="shared" si="168"/>
        <v>2400</v>
      </c>
      <c r="P2693" s="5">
        <v>0</v>
      </c>
      <c r="Q2693" s="5">
        <f t="shared" si="169"/>
        <v>2400</v>
      </c>
      <c r="R2693" s="5">
        <v>0</v>
      </c>
      <c r="S2693" s="5">
        <v>871.87</v>
      </c>
      <c r="T2693" s="5">
        <v>871.87</v>
      </c>
      <c r="U2693" s="5">
        <f t="shared" si="170"/>
        <v>1528.13</v>
      </c>
      <c r="V2693" s="5">
        <f t="shared" si="171"/>
        <v>1528.13</v>
      </c>
      <c r="W2693" s="5">
        <v>1528.13</v>
      </c>
      <c r="X2693" t="s">
        <v>1724</v>
      </c>
    </row>
    <row r="2694" spans="1:24" x14ac:dyDescent="0.2">
      <c r="A2694" t="s">
        <v>0</v>
      </c>
      <c r="B2694" t="s">
        <v>1</v>
      </c>
      <c r="C2694" t="s">
        <v>695</v>
      </c>
      <c r="D2694" t="s">
        <v>1454</v>
      </c>
      <c r="E2694" t="s">
        <v>1455</v>
      </c>
      <c r="F2694" t="s">
        <v>1738</v>
      </c>
      <c r="G2694" t="s">
        <v>1739</v>
      </c>
      <c r="H2694" t="s">
        <v>110</v>
      </c>
      <c r="I2694" t="s">
        <v>1690</v>
      </c>
      <c r="J2694" t="s">
        <v>121</v>
      </c>
      <c r="K2694" t="s">
        <v>355</v>
      </c>
      <c r="L2694" t="s">
        <v>44</v>
      </c>
      <c r="M2694" s="5">
        <v>0</v>
      </c>
      <c r="N2694" s="5">
        <v>19800</v>
      </c>
      <c r="O2694" s="5">
        <f t="shared" si="168"/>
        <v>19800</v>
      </c>
      <c r="P2694" s="5">
        <v>0</v>
      </c>
      <c r="Q2694" s="5">
        <f t="shared" si="169"/>
        <v>19800</v>
      </c>
      <c r="R2694" s="5">
        <v>0</v>
      </c>
      <c r="S2694" s="5">
        <v>12902.21</v>
      </c>
      <c r="T2694" s="5">
        <v>12902.21</v>
      </c>
      <c r="U2694" s="5">
        <f t="shared" si="170"/>
        <v>6897.7900000000009</v>
      </c>
      <c r="V2694" s="5">
        <f t="shared" si="171"/>
        <v>6897.7900000000009</v>
      </c>
      <c r="W2694" s="5">
        <v>6897.79</v>
      </c>
      <c r="X2694" t="s">
        <v>1725</v>
      </c>
    </row>
    <row r="2695" spans="1:24" x14ac:dyDescent="0.2">
      <c r="A2695" t="s">
        <v>0</v>
      </c>
      <c r="B2695" t="s">
        <v>1</v>
      </c>
      <c r="C2695" t="s">
        <v>695</v>
      </c>
      <c r="D2695" t="s">
        <v>1454</v>
      </c>
      <c r="E2695" t="s">
        <v>1455</v>
      </c>
      <c r="F2695" t="s">
        <v>1738</v>
      </c>
      <c r="G2695" t="s">
        <v>1739</v>
      </c>
      <c r="H2695" t="s">
        <v>110</v>
      </c>
      <c r="I2695" t="s">
        <v>1690</v>
      </c>
      <c r="J2695" t="s">
        <v>121</v>
      </c>
      <c r="K2695" t="s">
        <v>990</v>
      </c>
      <c r="L2695" t="s">
        <v>44</v>
      </c>
      <c r="M2695" s="5">
        <v>0</v>
      </c>
      <c r="N2695" s="5">
        <v>50000</v>
      </c>
      <c r="O2695" s="5">
        <f t="shared" si="168"/>
        <v>50000</v>
      </c>
      <c r="P2695" s="5">
        <v>0</v>
      </c>
      <c r="Q2695" s="5">
        <f t="shared" si="169"/>
        <v>50000</v>
      </c>
      <c r="R2695" s="5">
        <v>0</v>
      </c>
      <c r="S2695" s="5">
        <v>45300</v>
      </c>
      <c r="T2695" s="5">
        <v>25566.66</v>
      </c>
      <c r="U2695" s="5">
        <f t="shared" si="170"/>
        <v>4700</v>
      </c>
      <c r="V2695" s="5">
        <f t="shared" si="171"/>
        <v>24433.34</v>
      </c>
      <c r="W2695" s="5">
        <v>4700</v>
      </c>
      <c r="X2695" t="s">
        <v>1487</v>
      </c>
    </row>
    <row r="2696" spans="1:24" x14ac:dyDescent="0.2">
      <c r="A2696" t="s">
        <v>0</v>
      </c>
      <c r="B2696" t="s">
        <v>1</v>
      </c>
      <c r="C2696" t="s">
        <v>695</v>
      </c>
      <c r="D2696" t="s">
        <v>1454</v>
      </c>
      <c r="E2696" t="s">
        <v>1455</v>
      </c>
      <c r="F2696" t="s">
        <v>1738</v>
      </c>
      <c r="G2696" t="s">
        <v>1739</v>
      </c>
      <c r="H2696" t="s">
        <v>110</v>
      </c>
      <c r="I2696" t="s">
        <v>1690</v>
      </c>
      <c r="J2696" t="s">
        <v>121</v>
      </c>
      <c r="K2696" t="s">
        <v>387</v>
      </c>
      <c r="L2696" t="s">
        <v>44</v>
      </c>
      <c r="M2696" s="5">
        <v>0</v>
      </c>
      <c r="N2696" s="5">
        <v>700</v>
      </c>
      <c r="O2696" s="5">
        <f t="shared" si="168"/>
        <v>700</v>
      </c>
      <c r="P2696" s="5">
        <v>0</v>
      </c>
      <c r="Q2696" s="5">
        <f t="shared" si="169"/>
        <v>700</v>
      </c>
      <c r="R2696" s="5">
        <v>0</v>
      </c>
      <c r="S2696" s="5">
        <v>681</v>
      </c>
      <c r="T2696" s="5">
        <v>681</v>
      </c>
      <c r="U2696" s="5">
        <f t="shared" si="170"/>
        <v>19</v>
      </c>
      <c r="V2696" s="5">
        <f t="shared" si="171"/>
        <v>19</v>
      </c>
      <c r="W2696" s="5">
        <v>19</v>
      </c>
      <c r="X2696" t="s">
        <v>1726</v>
      </c>
    </row>
    <row r="2697" spans="1:24" x14ac:dyDescent="0.2">
      <c r="A2697" t="s">
        <v>0</v>
      </c>
      <c r="B2697" t="s">
        <v>1</v>
      </c>
      <c r="C2697" t="s">
        <v>695</v>
      </c>
      <c r="D2697" t="s">
        <v>1454</v>
      </c>
      <c r="E2697" t="s">
        <v>1455</v>
      </c>
      <c r="F2697" t="s">
        <v>1738</v>
      </c>
      <c r="G2697" t="s">
        <v>1739</v>
      </c>
      <c r="H2697" t="s">
        <v>110</v>
      </c>
      <c r="I2697" t="s">
        <v>1690</v>
      </c>
      <c r="J2697" t="s">
        <v>121</v>
      </c>
      <c r="K2697" t="s">
        <v>159</v>
      </c>
      <c r="L2697" t="s">
        <v>44</v>
      </c>
      <c r="M2697" s="5">
        <v>0</v>
      </c>
      <c r="N2697" s="5">
        <v>78328</v>
      </c>
      <c r="O2697" s="5">
        <f t="shared" si="168"/>
        <v>78328</v>
      </c>
      <c r="P2697" s="5">
        <v>0</v>
      </c>
      <c r="Q2697" s="5">
        <f t="shared" si="169"/>
        <v>78328</v>
      </c>
      <c r="R2697" s="5">
        <v>0</v>
      </c>
      <c r="S2697" s="5">
        <v>76608</v>
      </c>
      <c r="T2697" s="5">
        <v>45539.199999999997</v>
      </c>
      <c r="U2697" s="5">
        <f t="shared" si="170"/>
        <v>1720</v>
      </c>
      <c r="V2697" s="5">
        <f t="shared" si="171"/>
        <v>32788.800000000003</v>
      </c>
      <c r="W2697" s="5">
        <v>1720</v>
      </c>
      <c r="X2697" t="s">
        <v>1727</v>
      </c>
    </row>
    <row r="2698" spans="1:24" x14ac:dyDescent="0.2">
      <c r="A2698" t="s">
        <v>0</v>
      </c>
      <c r="B2698" t="s">
        <v>1</v>
      </c>
      <c r="C2698" t="s">
        <v>695</v>
      </c>
      <c r="D2698" t="s">
        <v>1454</v>
      </c>
      <c r="E2698" t="s">
        <v>1455</v>
      </c>
      <c r="F2698" t="s">
        <v>1738</v>
      </c>
      <c r="G2698" t="s">
        <v>1739</v>
      </c>
      <c r="H2698" t="s">
        <v>110</v>
      </c>
      <c r="I2698" t="s">
        <v>1690</v>
      </c>
      <c r="J2698" t="s">
        <v>121</v>
      </c>
      <c r="K2698" t="s">
        <v>214</v>
      </c>
      <c r="L2698" t="s">
        <v>44</v>
      </c>
      <c r="M2698" s="5">
        <v>160000</v>
      </c>
      <c r="N2698" s="5">
        <v>450339.96</v>
      </c>
      <c r="O2698" s="5">
        <f t="shared" si="168"/>
        <v>610339.96</v>
      </c>
      <c r="P2698" s="5">
        <v>0</v>
      </c>
      <c r="Q2698" s="5">
        <f t="shared" si="169"/>
        <v>610339.96</v>
      </c>
      <c r="R2698" s="5">
        <v>23520</v>
      </c>
      <c r="S2698" s="5">
        <v>586223.81000000006</v>
      </c>
      <c r="T2698" s="5">
        <v>180533.28</v>
      </c>
      <c r="U2698" s="5">
        <f t="shared" si="170"/>
        <v>24116.149999999907</v>
      </c>
      <c r="V2698" s="5">
        <f t="shared" si="171"/>
        <v>429806.67999999993</v>
      </c>
      <c r="W2698" s="5">
        <v>596.15</v>
      </c>
      <c r="X2698" t="s">
        <v>1502</v>
      </c>
    </row>
    <row r="2699" spans="1:24" x14ac:dyDescent="0.2">
      <c r="A2699" t="s">
        <v>0</v>
      </c>
      <c r="B2699" t="s">
        <v>1</v>
      </c>
      <c r="C2699" t="s">
        <v>695</v>
      </c>
      <c r="D2699" t="s">
        <v>1454</v>
      </c>
      <c r="E2699" t="s">
        <v>1455</v>
      </c>
      <c r="F2699" t="s">
        <v>1738</v>
      </c>
      <c r="G2699" t="s">
        <v>1739</v>
      </c>
      <c r="H2699" t="s">
        <v>110</v>
      </c>
      <c r="I2699" t="s">
        <v>1690</v>
      </c>
      <c r="J2699" t="s">
        <v>121</v>
      </c>
      <c r="K2699" t="s">
        <v>1489</v>
      </c>
      <c r="L2699" t="s">
        <v>44</v>
      </c>
      <c r="M2699" s="5">
        <v>0</v>
      </c>
      <c r="N2699" s="5">
        <v>6400</v>
      </c>
      <c r="O2699" s="5">
        <f t="shared" si="168"/>
        <v>6400</v>
      </c>
      <c r="P2699" s="5">
        <v>0</v>
      </c>
      <c r="Q2699" s="5">
        <f t="shared" si="169"/>
        <v>6400</v>
      </c>
      <c r="R2699" s="5">
        <v>0</v>
      </c>
      <c r="S2699" s="5">
        <v>6400</v>
      </c>
      <c r="T2699" s="5">
        <v>2240</v>
      </c>
      <c r="U2699" s="5">
        <f t="shared" si="170"/>
        <v>0</v>
      </c>
      <c r="V2699" s="5">
        <f t="shared" si="171"/>
        <v>4160</v>
      </c>
      <c r="W2699" s="5">
        <v>0</v>
      </c>
      <c r="X2699" t="s">
        <v>1490</v>
      </c>
    </row>
    <row r="2700" spans="1:24" x14ac:dyDescent="0.2">
      <c r="A2700" t="s">
        <v>0</v>
      </c>
      <c r="B2700" t="s">
        <v>1</v>
      </c>
      <c r="C2700" t="s">
        <v>695</v>
      </c>
      <c r="D2700" t="s">
        <v>1454</v>
      </c>
      <c r="E2700" t="s">
        <v>1455</v>
      </c>
      <c r="F2700" t="s">
        <v>1738</v>
      </c>
      <c r="G2700" t="s">
        <v>1739</v>
      </c>
      <c r="H2700" t="s">
        <v>110</v>
      </c>
      <c r="I2700" t="s">
        <v>1690</v>
      </c>
      <c r="J2700" t="s">
        <v>121</v>
      </c>
      <c r="K2700" t="s">
        <v>151</v>
      </c>
      <c r="L2700" t="s">
        <v>44</v>
      </c>
      <c r="M2700" s="5">
        <v>0</v>
      </c>
      <c r="N2700" s="5">
        <v>874191.1</v>
      </c>
      <c r="O2700" s="5">
        <f t="shared" si="168"/>
        <v>874191.1</v>
      </c>
      <c r="P2700" s="5">
        <v>0</v>
      </c>
      <c r="Q2700" s="5">
        <f t="shared" si="169"/>
        <v>874191.1</v>
      </c>
      <c r="R2700" s="5">
        <v>0</v>
      </c>
      <c r="S2700" s="5">
        <v>874191.1</v>
      </c>
      <c r="T2700" s="5">
        <v>140269.07</v>
      </c>
      <c r="U2700" s="5">
        <f t="shared" si="170"/>
        <v>0</v>
      </c>
      <c r="V2700" s="5">
        <f t="shared" si="171"/>
        <v>733922.03</v>
      </c>
      <c r="W2700" s="5">
        <v>0</v>
      </c>
      <c r="X2700" t="s">
        <v>1691</v>
      </c>
    </row>
    <row r="2701" spans="1:24" x14ac:dyDescent="0.2">
      <c r="A2701" t="s">
        <v>0</v>
      </c>
      <c r="B2701" t="s">
        <v>1</v>
      </c>
      <c r="C2701" t="s">
        <v>695</v>
      </c>
      <c r="D2701" t="s">
        <v>1454</v>
      </c>
      <c r="E2701" t="s">
        <v>1455</v>
      </c>
      <c r="F2701" t="s">
        <v>1738</v>
      </c>
      <c r="G2701" t="s">
        <v>1739</v>
      </c>
      <c r="H2701" t="s">
        <v>110</v>
      </c>
      <c r="I2701" t="s">
        <v>1690</v>
      </c>
      <c r="J2701" t="s">
        <v>121</v>
      </c>
      <c r="K2701" t="s">
        <v>161</v>
      </c>
      <c r="L2701" t="s">
        <v>44</v>
      </c>
      <c r="M2701" s="5">
        <v>0</v>
      </c>
      <c r="N2701" s="5">
        <v>460010.73</v>
      </c>
      <c r="O2701" s="5">
        <f t="shared" si="168"/>
        <v>460010.73</v>
      </c>
      <c r="P2701" s="5">
        <v>0</v>
      </c>
      <c r="Q2701" s="5">
        <f t="shared" si="169"/>
        <v>460010.73</v>
      </c>
      <c r="R2701" s="5">
        <v>0</v>
      </c>
      <c r="S2701" s="5">
        <v>449177.4</v>
      </c>
      <c r="T2701" s="5">
        <v>447749.99</v>
      </c>
      <c r="U2701" s="5">
        <f t="shared" si="170"/>
        <v>10833.329999999958</v>
      </c>
      <c r="V2701" s="5">
        <f t="shared" si="171"/>
        <v>12260.739999999991</v>
      </c>
      <c r="W2701" s="5">
        <v>10833.33</v>
      </c>
      <c r="X2701" t="s">
        <v>1493</v>
      </c>
    </row>
    <row r="2702" spans="1:24" x14ac:dyDescent="0.2">
      <c r="A2702" t="s">
        <v>0</v>
      </c>
      <c r="B2702" t="s">
        <v>1</v>
      </c>
      <c r="C2702" t="s">
        <v>695</v>
      </c>
      <c r="D2702" t="s">
        <v>1454</v>
      </c>
      <c r="E2702" t="s">
        <v>1455</v>
      </c>
      <c r="F2702" t="s">
        <v>1738</v>
      </c>
      <c r="G2702" t="s">
        <v>1739</v>
      </c>
      <c r="H2702" t="s">
        <v>110</v>
      </c>
      <c r="I2702" t="s">
        <v>1690</v>
      </c>
      <c r="J2702" t="s">
        <v>121</v>
      </c>
      <c r="K2702" t="s">
        <v>128</v>
      </c>
      <c r="L2702" t="s">
        <v>44</v>
      </c>
      <c r="M2702" s="5">
        <v>0</v>
      </c>
      <c r="N2702" s="5">
        <v>107878.39999999999</v>
      </c>
      <c r="O2702" s="5">
        <f t="shared" si="168"/>
        <v>107878.39999999999</v>
      </c>
      <c r="P2702" s="5">
        <v>0</v>
      </c>
      <c r="Q2702" s="5">
        <f t="shared" si="169"/>
        <v>107878.39999999999</v>
      </c>
      <c r="R2702" s="5">
        <v>47678.400000000001</v>
      </c>
      <c r="S2702" s="5">
        <v>60200</v>
      </c>
      <c r="T2702" s="5">
        <v>12040</v>
      </c>
      <c r="U2702" s="5">
        <f t="shared" si="170"/>
        <v>47678.399999999994</v>
      </c>
      <c r="V2702" s="5">
        <f t="shared" si="171"/>
        <v>95838.399999999994</v>
      </c>
      <c r="W2702" s="5">
        <v>0</v>
      </c>
      <c r="X2702" t="s">
        <v>1501</v>
      </c>
    </row>
    <row r="2703" spans="1:24" x14ac:dyDescent="0.2">
      <c r="A2703" t="s">
        <v>0</v>
      </c>
      <c r="B2703" t="s">
        <v>1</v>
      </c>
      <c r="C2703" t="s">
        <v>695</v>
      </c>
      <c r="D2703" t="s">
        <v>1454</v>
      </c>
      <c r="E2703" t="s">
        <v>1455</v>
      </c>
      <c r="F2703" t="s">
        <v>1738</v>
      </c>
      <c r="G2703" t="s">
        <v>1739</v>
      </c>
      <c r="H2703" t="s">
        <v>110</v>
      </c>
      <c r="I2703" t="s">
        <v>1690</v>
      </c>
      <c r="J2703" t="s">
        <v>121</v>
      </c>
      <c r="K2703" t="s">
        <v>178</v>
      </c>
      <c r="L2703" t="s">
        <v>44</v>
      </c>
      <c r="M2703" s="5">
        <v>5000</v>
      </c>
      <c r="N2703" s="5">
        <v>307420.96000000002</v>
      </c>
      <c r="O2703" s="5">
        <f t="shared" si="168"/>
        <v>312420.96000000002</v>
      </c>
      <c r="P2703" s="5">
        <v>0</v>
      </c>
      <c r="Q2703" s="5">
        <f t="shared" si="169"/>
        <v>312420.96000000002</v>
      </c>
      <c r="R2703" s="5">
        <v>0</v>
      </c>
      <c r="S2703" s="5">
        <v>268044.31</v>
      </c>
      <c r="T2703" s="5">
        <v>262444.31</v>
      </c>
      <c r="U2703" s="5">
        <f t="shared" si="170"/>
        <v>44376.650000000023</v>
      </c>
      <c r="V2703" s="5">
        <f t="shared" si="171"/>
        <v>49976.650000000023</v>
      </c>
      <c r="W2703" s="5">
        <v>44376.65</v>
      </c>
      <c r="X2703" t="s">
        <v>1494</v>
      </c>
    </row>
    <row r="2704" spans="1:24" x14ac:dyDescent="0.2">
      <c r="A2704" t="s">
        <v>0</v>
      </c>
      <c r="B2704" t="s">
        <v>1</v>
      </c>
      <c r="C2704" t="s">
        <v>695</v>
      </c>
      <c r="D2704" t="s">
        <v>1454</v>
      </c>
      <c r="E2704" t="s">
        <v>1455</v>
      </c>
      <c r="F2704" t="s">
        <v>1738</v>
      </c>
      <c r="G2704" t="s">
        <v>1739</v>
      </c>
      <c r="H2704" t="s">
        <v>110</v>
      </c>
      <c r="I2704" t="s">
        <v>1690</v>
      </c>
      <c r="J2704" t="s">
        <v>121</v>
      </c>
      <c r="K2704" t="s">
        <v>218</v>
      </c>
      <c r="L2704" t="s">
        <v>44</v>
      </c>
      <c r="M2704" s="5">
        <v>0</v>
      </c>
      <c r="N2704" s="5">
        <v>13400</v>
      </c>
      <c r="O2704" s="5">
        <f t="shared" si="168"/>
        <v>13400</v>
      </c>
      <c r="P2704" s="5">
        <v>0</v>
      </c>
      <c r="Q2704" s="5">
        <f t="shared" si="169"/>
        <v>13400</v>
      </c>
      <c r="R2704" s="5">
        <v>6423.76</v>
      </c>
      <c r="S2704" s="5">
        <v>3959.29</v>
      </c>
      <c r="T2704" s="5">
        <v>0</v>
      </c>
      <c r="U2704" s="5">
        <f t="shared" si="170"/>
        <v>9440.7099999999991</v>
      </c>
      <c r="V2704" s="5">
        <f t="shared" si="171"/>
        <v>13400</v>
      </c>
      <c r="W2704" s="5">
        <v>3016.95</v>
      </c>
      <c r="X2704" t="s">
        <v>1496</v>
      </c>
    </row>
    <row r="2705" spans="1:24" x14ac:dyDescent="0.2">
      <c r="A2705" t="s">
        <v>0</v>
      </c>
      <c r="B2705" t="s">
        <v>1</v>
      </c>
      <c r="C2705" t="s">
        <v>695</v>
      </c>
      <c r="D2705" t="s">
        <v>1454</v>
      </c>
      <c r="E2705" t="s">
        <v>1455</v>
      </c>
      <c r="F2705" t="s">
        <v>1738</v>
      </c>
      <c r="G2705" t="s">
        <v>1739</v>
      </c>
      <c r="H2705" t="s">
        <v>110</v>
      </c>
      <c r="I2705" t="s">
        <v>1690</v>
      </c>
      <c r="J2705" t="s">
        <v>121</v>
      </c>
      <c r="K2705" t="s">
        <v>549</v>
      </c>
      <c r="L2705" t="s">
        <v>44</v>
      </c>
      <c r="M2705" s="5">
        <v>6872</v>
      </c>
      <c r="N2705" s="5">
        <v>-6872</v>
      </c>
      <c r="O2705" s="5">
        <f t="shared" si="168"/>
        <v>0</v>
      </c>
      <c r="P2705" s="5">
        <v>0</v>
      </c>
      <c r="Q2705" s="5">
        <f t="shared" si="169"/>
        <v>0</v>
      </c>
      <c r="R2705" s="5">
        <v>0</v>
      </c>
      <c r="S2705" s="5">
        <v>0</v>
      </c>
      <c r="T2705" s="5">
        <v>0</v>
      </c>
      <c r="U2705" s="5">
        <f t="shared" si="170"/>
        <v>0</v>
      </c>
      <c r="V2705" s="5">
        <f t="shared" si="171"/>
        <v>0</v>
      </c>
      <c r="W2705" s="5">
        <v>0</v>
      </c>
      <c r="X2705" t="s">
        <v>1759</v>
      </c>
    </row>
    <row r="2706" spans="1:24" x14ac:dyDescent="0.2">
      <c r="A2706" t="s">
        <v>0</v>
      </c>
      <c r="B2706" t="s">
        <v>1</v>
      </c>
      <c r="C2706" t="s">
        <v>695</v>
      </c>
      <c r="D2706" t="s">
        <v>1454</v>
      </c>
      <c r="E2706" t="s">
        <v>1455</v>
      </c>
      <c r="F2706" t="s">
        <v>1738</v>
      </c>
      <c r="G2706" t="s">
        <v>1739</v>
      </c>
      <c r="H2706" t="s">
        <v>110</v>
      </c>
      <c r="I2706" t="s">
        <v>1690</v>
      </c>
      <c r="J2706" t="s">
        <v>121</v>
      </c>
      <c r="K2706" t="s">
        <v>551</v>
      </c>
      <c r="L2706" t="s">
        <v>44</v>
      </c>
      <c r="M2706" s="5">
        <v>70000</v>
      </c>
      <c r="N2706" s="5">
        <v>272960</v>
      </c>
      <c r="O2706" s="5">
        <f t="shared" si="168"/>
        <v>342960</v>
      </c>
      <c r="P2706" s="5">
        <v>0</v>
      </c>
      <c r="Q2706" s="5">
        <f t="shared" si="169"/>
        <v>342960</v>
      </c>
      <c r="R2706" s="5">
        <v>47023.62</v>
      </c>
      <c r="S2706" s="5">
        <v>251062.39</v>
      </c>
      <c r="T2706" s="5">
        <v>91878.48</v>
      </c>
      <c r="U2706" s="5">
        <f t="shared" si="170"/>
        <v>91897.609999999986</v>
      </c>
      <c r="V2706" s="5">
        <f t="shared" si="171"/>
        <v>251081.52000000002</v>
      </c>
      <c r="W2706" s="5">
        <v>44873.99</v>
      </c>
      <c r="X2706" t="s">
        <v>1508</v>
      </c>
    </row>
    <row r="2707" spans="1:24" x14ac:dyDescent="0.2">
      <c r="A2707" t="s">
        <v>0</v>
      </c>
      <c r="B2707" t="s">
        <v>1</v>
      </c>
      <c r="C2707" t="s">
        <v>695</v>
      </c>
      <c r="D2707" t="s">
        <v>1454</v>
      </c>
      <c r="E2707" t="s">
        <v>1455</v>
      </c>
      <c r="F2707" t="s">
        <v>1738</v>
      </c>
      <c r="G2707" t="s">
        <v>1739</v>
      </c>
      <c r="H2707" t="s">
        <v>110</v>
      </c>
      <c r="I2707" t="s">
        <v>1690</v>
      </c>
      <c r="J2707" t="s">
        <v>121</v>
      </c>
      <c r="K2707" t="s">
        <v>204</v>
      </c>
      <c r="L2707" t="s">
        <v>44</v>
      </c>
      <c r="M2707" s="5">
        <v>140000</v>
      </c>
      <c r="N2707" s="5">
        <v>180000</v>
      </c>
      <c r="O2707" s="5">
        <f t="shared" si="168"/>
        <v>320000</v>
      </c>
      <c r="P2707" s="5">
        <v>0</v>
      </c>
      <c r="Q2707" s="5">
        <f t="shared" si="169"/>
        <v>320000</v>
      </c>
      <c r="R2707" s="5">
        <v>0</v>
      </c>
      <c r="S2707" s="5">
        <v>21145.599999999999</v>
      </c>
      <c r="T2707" s="5">
        <v>0</v>
      </c>
      <c r="U2707" s="5">
        <f t="shared" si="170"/>
        <v>298854.40000000002</v>
      </c>
      <c r="V2707" s="5">
        <f t="shared" si="171"/>
        <v>320000</v>
      </c>
      <c r="W2707" s="5">
        <v>298854.40000000002</v>
      </c>
      <c r="X2707" t="s">
        <v>1497</v>
      </c>
    </row>
    <row r="2708" spans="1:24" x14ac:dyDescent="0.2">
      <c r="A2708" t="s">
        <v>0</v>
      </c>
      <c r="B2708" t="s">
        <v>1</v>
      </c>
      <c r="C2708" t="s">
        <v>695</v>
      </c>
      <c r="D2708" t="s">
        <v>1454</v>
      </c>
      <c r="E2708" t="s">
        <v>1455</v>
      </c>
      <c r="F2708" t="s">
        <v>1738</v>
      </c>
      <c r="G2708" t="s">
        <v>1739</v>
      </c>
      <c r="H2708" t="s">
        <v>110</v>
      </c>
      <c r="I2708" t="s">
        <v>1690</v>
      </c>
      <c r="J2708" t="s">
        <v>121</v>
      </c>
      <c r="K2708" t="s">
        <v>554</v>
      </c>
      <c r="L2708" t="s">
        <v>44</v>
      </c>
      <c r="M2708" s="5">
        <v>0</v>
      </c>
      <c r="N2708" s="5">
        <v>20000</v>
      </c>
      <c r="O2708" s="5">
        <f t="shared" si="168"/>
        <v>20000</v>
      </c>
      <c r="P2708" s="5">
        <v>0</v>
      </c>
      <c r="Q2708" s="5">
        <f t="shared" si="169"/>
        <v>20000</v>
      </c>
      <c r="R2708" s="5">
        <v>0</v>
      </c>
      <c r="S2708" s="5">
        <v>14067.74</v>
      </c>
      <c r="T2708" s="5">
        <v>14000</v>
      </c>
      <c r="U2708" s="5">
        <f t="shared" si="170"/>
        <v>5932.26</v>
      </c>
      <c r="V2708" s="5">
        <f t="shared" si="171"/>
        <v>6000</v>
      </c>
      <c r="W2708" s="5">
        <v>5932.26</v>
      </c>
      <c r="X2708" t="s">
        <v>1509</v>
      </c>
    </row>
    <row r="2709" spans="1:24" x14ac:dyDescent="0.2">
      <c r="A2709" t="s">
        <v>0</v>
      </c>
      <c r="B2709" t="s">
        <v>1</v>
      </c>
      <c r="C2709" t="s">
        <v>695</v>
      </c>
      <c r="D2709" t="s">
        <v>1454</v>
      </c>
      <c r="E2709" t="s">
        <v>1455</v>
      </c>
      <c r="F2709" t="s">
        <v>1738</v>
      </c>
      <c r="G2709" t="s">
        <v>1739</v>
      </c>
      <c r="H2709" t="s">
        <v>110</v>
      </c>
      <c r="I2709" t="s">
        <v>1690</v>
      </c>
      <c r="J2709" t="s">
        <v>121</v>
      </c>
      <c r="K2709" t="s">
        <v>168</v>
      </c>
      <c r="L2709" t="s">
        <v>44</v>
      </c>
      <c r="M2709" s="5">
        <v>0</v>
      </c>
      <c r="N2709" s="5">
        <v>85000</v>
      </c>
      <c r="O2709" s="5">
        <f t="shared" si="168"/>
        <v>85000</v>
      </c>
      <c r="P2709" s="5">
        <v>0</v>
      </c>
      <c r="Q2709" s="5">
        <f t="shared" si="169"/>
        <v>85000</v>
      </c>
      <c r="R2709" s="5">
        <v>0</v>
      </c>
      <c r="S2709" s="5">
        <v>66550.8</v>
      </c>
      <c r="T2709" s="5">
        <v>66550.8</v>
      </c>
      <c r="U2709" s="5">
        <f t="shared" si="170"/>
        <v>18449.199999999997</v>
      </c>
      <c r="V2709" s="5">
        <f t="shared" si="171"/>
        <v>18449.199999999997</v>
      </c>
      <c r="W2709" s="5">
        <v>18449.2</v>
      </c>
      <c r="X2709" t="s">
        <v>1695</v>
      </c>
    </row>
    <row r="2710" spans="1:24" x14ac:dyDescent="0.2">
      <c r="A2710" t="s">
        <v>0</v>
      </c>
      <c r="B2710" t="s">
        <v>1</v>
      </c>
      <c r="C2710" t="s">
        <v>695</v>
      </c>
      <c r="D2710" t="s">
        <v>1454</v>
      </c>
      <c r="E2710" t="s">
        <v>1455</v>
      </c>
      <c r="F2710" t="s">
        <v>1738</v>
      </c>
      <c r="G2710" t="s">
        <v>1739</v>
      </c>
      <c r="H2710" t="s">
        <v>110</v>
      </c>
      <c r="I2710" t="s">
        <v>1690</v>
      </c>
      <c r="J2710" t="s">
        <v>121</v>
      </c>
      <c r="K2710" t="s">
        <v>556</v>
      </c>
      <c r="L2710" t="s">
        <v>44</v>
      </c>
      <c r="M2710" s="5">
        <v>100000</v>
      </c>
      <c r="N2710" s="5">
        <v>583030.46</v>
      </c>
      <c r="O2710" s="5">
        <f t="shared" si="168"/>
        <v>683030.46</v>
      </c>
      <c r="P2710" s="5">
        <v>0</v>
      </c>
      <c r="Q2710" s="5">
        <f t="shared" si="169"/>
        <v>683030.46</v>
      </c>
      <c r="R2710" s="5">
        <v>111937.16</v>
      </c>
      <c r="S2710" s="5">
        <v>549859.36</v>
      </c>
      <c r="T2710" s="5">
        <v>493822.24</v>
      </c>
      <c r="U2710" s="5">
        <f t="shared" si="170"/>
        <v>133171.09999999998</v>
      </c>
      <c r="V2710" s="5">
        <f t="shared" si="171"/>
        <v>189208.21999999997</v>
      </c>
      <c r="W2710" s="5">
        <v>21233.94</v>
      </c>
      <c r="X2710" t="s">
        <v>1498</v>
      </c>
    </row>
    <row r="2711" spans="1:24" x14ac:dyDescent="0.2">
      <c r="A2711" t="s">
        <v>0</v>
      </c>
      <c r="B2711" t="s">
        <v>1</v>
      </c>
      <c r="C2711" t="s">
        <v>695</v>
      </c>
      <c r="D2711" t="s">
        <v>1454</v>
      </c>
      <c r="E2711" t="s">
        <v>1455</v>
      </c>
      <c r="F2711" t="s">
        <v>1738</v>
      </c>
      <c r="G2711" t="s">
        <v>1739</v>
      </c>
      <c r="H2711" t="s">
        <v>110</v>
      </c>
      <c r="I2711" t="s">
        <v>1690</v>
      </c>
      <c r="J2711" t="s">
        <v>121</v>
      </c>
      <c r="K2711" t="s">
        <v>558</v>
      </c>
      <c r="L2711" t="s">
        <v>44</v>
      </c>
      <c r="M2711" s="5">
        <v>36000</v>
      </c>
      <c r="N2711" s="5">
        <v>-19549.12</v>
      </c>
      <c r="O2711" s="5">
        <f t="shared" si="168"/>
        <v>16450.88</v>
      </c>
      <c r="P2711" s="5">
        <v>0</v>
      </c>
      <c r="Q2711" s="5">
        <f t="shared" si="169"/>
        <v>16450.88</v>
      </c>
      <c r="R2711" s="5">
        <v>0</v>
      </c>
      <c r="S2711" s="5">
        <v>0</v>
      </c>
      <c r="T2711" s="5">
        <v>0</v>
      </c>
      <c r="U2711" s="5">
        <f t="shared" si="170"/>
        <v>16450.88</v>
      </c>
      <c r="V2711" s="5">
        <f t="shared" si="171"/>
        <v>16450.88</v>
      </c>
      <c r="W2711" s="5">
        <v>16450.88</v>
      </c>
      <c r="X2711" t="s">
        <v>1696</v>
      </c>
    </row>
    <row r="2712" spans="1:24" x14ac:dyDescent="0.2">
      <c r="A2712" t="s">
        <v>0</v>
      </c>
      <c r="B2712" t="s">
        <v>1</v>
      </c>
      <c r="C2712" t="s">
        <v>695</v>
      </c>
      <c r="D2712" t="s">
        <v>1454</v>
      </c>
      <c r="E2712" t="s">
        <v>1455</v>
      </c>
      <c r="F2712" t="s">
        <v>1738</v>
      </c>
      <c r="G2712" t="s">
        <v>1739</v>
      </c>
      <c r="H2712" t="s">
        <v>110</v>
      </c>
      <c r="I2712" t="s">
        <v>1690</v>
      </c>
      <c r="J2712" t="s">
        <v>121</v>
      </c>
      <c r="K2712" t="s">
        <v>342</v>
      </c>
      <c r="L2712" t="s">
        <v>44</v>
      </c>
      <c r="M2712" s="5">
        <v>0</v>
      </c>
      <c r="N2712" s="5">
        <v>10023.52</v>
      </c>
      <c r="O2712" s="5">
        <f t="shared" si="168"/>
        <v>10023.52</v>
      </c>
      <c r="P2712" s="5">
        <v>0</v>
      </c>
      <c r="Q2712" s="5">
        <f t="shared" si="169"/>
        <v>10023.52</v>
      </c>
      <c r="R2712" s="5">
        <v>0</v>
      </c>
      <c r="S2712" s="5">
        <v>7770</v>
      </c>
      <c r="T2712" s="5">
        <v>7770</v>
      </c>
      <c r="U2712" s="5">
        <f t="shared" si="170"/>
        <v>2253.5200000000004</v>
      </c>
      <c r="V2712" s="5">
        <f t="shared" si="171"/>
        <v>2253.5200000000004</v>
      </c>
      <c r="W2712" s="5">
        <v>2253.52</v>
      </c>
      <c r="X2712" t="s">
        <v>1697</v>
      </c>
    </row>
    <row r="2713" spans="1:24" x14ac:dyDescent="0.2">
      <c r="A2713" t="s">
        <v>0</v>
      </c>
      <c r="B2713" t="s">
        <v>1</v>
      </c>
      <c r="C2713" t="s">
        <v>695</v>
      </c>
      <c r="D2713" t="s">
        <v>1454</v>
      </c>
      <c r="E2713" t="s">
        <v>1455</v>
      </c>
      <c r="F2713" t="s">
        <v>1738</v>
      </c>
      <c r="G2713" t="s">
        <v>1739</v>
      </c>
      <c r="H2713" t="s">
        <v>110</v>
      </c>
      <c r="I2713" t="s">
        <v>1690</v>
      </c>
      <c r="J2713" t="s">
        <v>121</v>
      </c>
      <c r="K2713" t="s">
        <v>385</v>
      </c>
      <c r="L2713" t="s">
        <v>44</v>
      </c>
      <c r="M2713" s="5">
        <v>0</v>
      </c>
      <c r="N2713" s="5">
        <v>12584</v>
      </c>
      <c r="O2713" s="5">
        <f t="shared" si="168"/>
        <v>12584</v>
      </c>
      <c r="P2713" s="5">
        <v>0</v>
      </c>
      <c r="Q2713" s="5">
        <f t="shared" si="169"/>
        <v>12584</v>
      </c>
      <c r="R2713" s="5">
        <v>0</v>
      </c>
      <c r="S2713" s="5">
        <v>10584</v>
      </c>
      <c r="T2713" s="5">
        <v>10584</v>
      </c>
      <c r="U2713" s="5">
        <f t="shared" si="170"/>
        <v>2000</v>
      </c>
      <c r="V2713" s="5">
        <f t="shared" si="171"/>
        <v>2000</v>
      </c>
      <c r="W2713" s="5">
        <v>2000</v>
      </c>
      <c r="X2713" t="s">
        <v>1499</v>
      </c>
    </row>
    <row r="2714" spans="1:24" x14ac:dyDescent="0.2">
      <c r="A2714" t="s">
        <v>0</v>
      </c>
      <c r="B2714" t="s">
        <v>1</v>
      </c>
      <c r="C2714" t="s">
        <v>695</v>
      </c>
      <c r="D2714" t="s">
        <v>1454</v>
      </c>
      <c r="E2714" t="s">
        <v>1455</v>
      </c>
      <c r="F2714" t="s">
        <v>1738</v>
      </c>
      <c r="G2714" t="s">
        <v>1739</v>
      </c>
      <c r="H2714" t="s">
        <v>110</v>
      </c>
      <c r="I2714" t="s">
        <v>1760</v>
      </c>
      <c r="J2714" t="s">
        <v>121</v>
      </c>
      <c r="K2714" t="s">
        <v>161</v>
      </c>
      <c r="L2714" t="s">
        <v>44</v>
      </c>
      <c r="M2714" s="5">
        <v>0</v>
      </c>
      <c r="N2714" s="5">
        <v>400000</v>
      </c>
      <c r="O2714" s="5">
        <f t="shared" si="168"/>
        <v>400000</v>
      </c>
      <c r="P2714" s="5">
        <v>0</v>
      </c>
      <c r="Q2714" s="5">
        <f t="shared" si="169"/>
        <v>400000</v>
      </c>
      <c r="R2714" s="5">
        <v>0</v>
      </c>
      <c r="S2714" s="5">
        <v>0</v>
      </c>
      <c r="T2714" s="5">
        <v>0</v>
      </c>
      <c r="U2714" s="5">
        <f t="shared" si="170"/>
        <v>400000</v>
      </c>
      <c r="V2714" s="5">
        <f t="shared" si="171"/>
        <v>400000</v>
      </c>
      <c r="W2714" s="5">
        <v>400000</v>
      </c>
      <c r="X2714" t="s">
        <v>1493</v>
      </c>
    </row>
    <row r="2715" spans="1:24" x14ac:dyDescent="0.2">
      <c r="A2715" t="s">
        <v>0</v>
      </c>
      <c r="B2715" t="s">
        <v>1</v>
      </c>
      <c r="C2715" t="s">
        <v>695</v>
      </c>
      <c r="D2715" t="s">
        <v>1454</v>
      </c>
      <c r="E2715" t="s">
        <v>1455</v>
      </c>
      <c r="F2715" t="s">
        <v>1738</v>
      </c>
      <c r="G2715" t="s">
        <v>1739</v>
      </c>
      <c r="H2715" t="s">
        <v>110</v>
      </c>
      <c r="I2715" t="s">
        <v>1760</v>
      </c>
      <c r="J2715" t="s">
        <v>121</v>
      </c>
      <c r="K2715" t="s">
        <v>126</v>
      </c>
      <c r="L2715" t="s">
        <v>44</v>
      </c>
      <c r="M2715" s="5">
        <v>2000000</v>
      </c>
      <c r="N2715" s="5">
        <v>-2000000</v>
      </c>
      <c r="O2715" s="5">
        <f t="shared" si="168"/>
        <v>0</v>
      </c>
      <c r="P2715" s="5">
        <v>0</v>
      </c>
      <c r="Q2715" s="5">
        <f t="shared" si="169"/>
        <v>0</v>
      </c>
      <c r="R2715" s="5">
        <v>0</v>
      </c>
      <c r="S2715" s="5">
        <v>0</v>
      </c>
      <c r="T2715" s="5">
        <v>0</v>
      </c>
      <c r="U2715" s="5">
        <f t="shared" si="170"/>
        <v>0</v>
      </c>
      <c r="V2715" s="5">
        <f t="shared" si="171"/>
        <v>0</v>
      </c>
      <c r="W2715" s="5">
        <v>0</v>
      </c>
      <c r="X2715" t="s">
        <v>1761</v>
      </c>
    </row>
    <row r="2716" spans="1:24" x14ac:dyDescent="0.2">
      <c r="A2716" t="s">
        <v>0</v>
      </c>
      <c r="B2716" t="s">
        <v>1</v>
      </c>
      <c r="C2716" t="s">
        <v>695</v>
      </c>
      <c r="D2716" t="s">
        <v>1454</v>
      </c>
      <c r="E2716" t="s">
        <v>1455</v>
      </c>
      <c r="F2716" t="s">
        <v>1738</v>
      </c>
      <c r="G2716" t="s">
        <v>1739</v>
      </c>
      <c r="H2716" t="s">
        <v>110</v>
      </c>
      <c r="I2716" t="s">
        <v>1760</v>
      </c>
      <c r="J2716" t="s">
        <v>223</v>
      </c>
      <c r="K2716" t="s">
        <v>344</v>
      </c>
      <c r="L2716" t="s">
        <v>44</v>
      </c>
      <c r="M2716" s="5">
        <v>0</v>
      </c>
      <c r="N2716" s="5">
        <v>1600000</v>
      </c>
      <c r="O2716" s="5">
        <f t="shared" si="168"/>
        <v>1600000</v>
      </c>
      <c r="P2716" s="5">
        <v>-1590000</v>
      </c>
      <c r="Q2716" s="5">
        <f t="shared" si="169"/>
        <v>10000</v>
      </c>
      <c r="R2716" s="5">
        <v>0</v>
      </c>
      <c r="S2716" s="5">
        <v>0</v>
      </c>
      <c r="T2716" s="5">
        <v>0</v>
      </c>
      <c r="U2716" s="5">
        <f t="shared" si="170"/>
        <v>1600000</v>
      </c>
      <c r="V2716" s="5">
        <f t="shared" si="171"/>
        <v>1600000</v>
      </c>
      <c r="W2716" s="5">
        <v>10000</v>
      </c>
      <c r="X2716" t="s">
        <v>1762</v>
      </c>
    </row>
    <row r="2717" spans="1:24" x14ac:dyDescent="0.2">
      <c r="A2717" t="s">
        <v>0</v>
      </c>
      <c r="B2717" t="s">
        <v>1</v>
      </c>
      <c r="C2717" t="s">
        <v>695</v>
      </c>
      <c r="D2717" t="s">
        <v>1454</v>
      </c>
      <c r="E2717" t="s">
        <v>1455</v>
      </c>
      <c r="F2717" t="s">
        <v>1738</v>
      </c>
      <c r="G2717" t="s">
        <v>1739</v>
      </c>
      <c r="H2717" t="s">
        <v>110</v>
      </c>
      <c r="I2717" t="s">
        <v>1690</v>
      </c>
      <c r="J2717" t="s">
        <v>575</v>
      </c>
      <c r="K2717" t="s">
        <v>1422</v>
      </c>
      <c r="L2717" t="s">
        <v>44</v>
      </c>
      <c r="M2717" s="5">
        <v>382128</v>
      </c>
      <c r="N2717" s="5">
        <v>-382128</v>
      </c>
      <c r="O2717" s="5">
        <f t="shared" si="168"/>
        <v>0</v>
      </c>
      <c r="P2717" s="5">
        <v>0</v>
      </c>
      <c r="Q2717" s="5">
        <f t="shared" si="169"/>
        <v>0</v>
      </c>
      <c r="R2717" s="5">
        <v>0</v>
      </c>
      <c r="S2717" s="5">
        <v>0</v>
      </c>
      <c r="T2717" s="5">
        <v>0</v>
      </c>
      <c r="U2717" s="5">
        <f t="shared" si="170"/>
        <v>0</v>
      </c>
      <c r="V2717" s="5">
        <f t="shared" si="171"/>
        <v>0</v>
      </c>
      <c r="W2717" s="5">
        <v>0</v>
      </c>
      <c r="X2717" t="s">
        <v>1734</v>
      </c>
    </row>
    <row r="2718" spans="1:24" x14ac:dyDescent="0.2">
      <c r="A2718" t="s">
        <v>0</v>
      </c>
      <c r="B2718" t="s">
        <v>1</v>
      </c>
      <c r="C2718" t="s">
        <v>695</v>
      </c>
      <c r="D2718" t="s">
        <v>1454</v>
      </c>
      <c r="E2718" t="s">
        <v>1455</v>
      </c>
      <c r="F2718" t="s">
        <v>1738</v>
      </c>
      <c r="G2718" t="s">
        <v>1739</v>
      </c>
      <c r="H2718" t="s">
        <v>110</v>
      </c>
      <c r="I2718" t="s">
        <v>1690</v>
      </c>
      <c r="J2718" t="s">
        <v>231</v>
      </c>
      <c r="K2718" t="s">
        <v>232</v>
      </c>
      <c r="L2718" t="s">
        <v>44</v>
      </c>
      <c r="M2718" s="5">
        <v>0</v>
      </c>
      <c r="N2718" s="5">
        <v>11000</v>
      </c>
      <c r="O2718" s="5">
        <f t="shared" si="168"/>
        <v>11000</v>
      </c>
      <c r="P2718" s="5">
        <v>0</v>
      </c>
      <c r="Q2718" s="5">
        <f t="shared" si="169"/>
        <v>11000</v>
      </c>
      <c r="R2718" s="5">
        <v>0</v>
      </c>
      <c r="S2718" s="5">
        <v>0</v>
      </c>
      <c r="T2718" s="5">
        <v>0</v>
      </c>
      <c r="U2718" s="5">
        <f t="shared" si="170"/>
        <v>11000</v>
      </c>
      <c r="V2718" s="5">
        <f t="shared" si="171"/>
        <v>11000</v>
      </c>
      <c r="W2718" s="5">
        <v>11000</v>
      </c>
      <c r="X2718" t="s">
        <v>1515</v>
      </c>
    </row>
    <row r="2719" spans="1:24" x14ac:dyDescent="0.2">
      <c r="A2719" t="s">
        <v>0</v>
      </c>
      <c r="B2719" t="s">
        <v>1</v>
      </c>
      <c r="C2719" t="s">
        <v>695</v>
      </c>
      <c r="D2719" t="s">
        <v>1454</v>
      </c>
      <c r="E2719" t="s">
        <v>1455</v>
      </c>
      <c r="F2719" t="s">
        <v>1738</v>
      </c>
      <c r="G2719" t="s">
        <v>1739</v>
      </c>
      <c r="H2719" t="s">
        <v>110</v>
      </c>
      <c r="I2719" t="s">
        <v>1690</v>
      </c>
      <c r="J2719" t="s">
        <v>231</v>
      </c>
      <c r="K2719" t="s">
        <v>234</v>
      </c>
      <c r="L2719" t="s">
        <v>44</v>
      </c>
      <c r="M2719" s="5">
        <v>0</v>
      </c>
      <c r="N2719" s="5">
        <v>23800</v>
      </c>
      <c r="O2719" s="5">
        <f t="shared" si="168"/>
        <v>23800</v>
      </c>
      <c r="P2719" s="5">
        <v>0</v>
      </c>
      <c r="Q2719" s="5">
        <f t="shared" si="169"/>
        <v>23800</v>
      </c>
      <c r="R2719" s="5">
        <v>0</v>
      </c>
      <c r="S2719" s="5">
        <v>17919.98</v>
      </c>
      <c r="T2719" s="5">
        <v>17919.98</v>
      </c>
      <c r="U2719" s="5">
        <f t="shared" si="170"/>
        <v>5880.02</v>
      </c>
      <c r="V2719" s="5">
        <f t="shared" si="171"/>
        <v>5880.02</v>
      </c>
      <c r="W2719" s="5">
        <v>5880.02</v>
      </c>
      <c r="X2719" t="s">
        <v>1514</v>
      </c>
    </row>
    <row r="2720" spans="1:24" x14ac:dyDescent="0.2">
      <c r="A2720" t="s">
        <v>0</v>
      </c>
      <c r="B2720" t="s">
        <v>1</v>
      </c>
      <c r="C2720" t="s">
        <v>695</v>
      </c>
      <c r="D2720" t="s">
        <v>1454</v>
      </c>
      <c r="E2720" t="s">
        <v>1455</v>
      </c>
      <c r="F2720" t="s">
        <v>1738</v>
      </c>
      <c r="G2720" t="s">
        <v>1739</v>
      </c>
      <c r="H2720" t="s">
        <v>110</v>
      </c>
      <c r="I2720" t="s">
        <v>1690</v>
      </c>
      <c r="J2720" t="s">
        <v>231</v>
      </c>
      <c r="K2720" t="s">
        <v>241</v>
      </c>
      <c r="L2720" t="s">
        <v>44</v>
      </c>
      <c r="M2720" s="5">
        <v>25000</v>
      </c>
      <c r="N2720" s="5">
        <v>96139.07</v>
      </c>
      <c r="O2720" s="5">
        <f t="shared" si="168"/>
        <v>121139.07</v>
      </c>
      <c r="P2720" s="5">
        <v>0</v>
      </c>
      <c r="Q2720" s="5">
        <f t="shared" si="169"/>
        <v>121139.07</v>
      </c>
      <c r="R2720" s="5">
        <v>0</v>
      </c>
      <c r="S2720" s="5">
        <v>28236.54</v>
      </c>
      <c r="T2720" s="5">
        <v>28236.54</v>
      </c>
      <c r="U2720" s="5">
        <f t="shared" si="170"/>
        <v>92902.53</v>
      </c>
      <c r="V2720" s="5">
        <f t="shared" si="171"/>
        <v>92902.53</v>
      </c>
      <c r="W2720" s="5">
        <v>92902.53</v>
      </c>
      <c r="X2720" t="s">
        <v>1735</v>
      </c>
    </row>
    <row r="2721" spans="1:24" x14ac:dyDescent="0.2">
      <c r="A2721" t="s">
        <v>0</v>
      </c>
      <c r="B2721" t="s">
        <v>1</v>
      </c>
      <c r="C2721" t="s">
        <v>695</v>
      </c>
      <c r="D2721" t="s">
        <v>1454</v>
      </c>
      <c r="E2721" t="s">
        <v>1455</v>
      </c>
      <c r="F2721" t="s">
        <v>1738</v>
      </c>
      <c r="G2721" t="s">
        <v>1739</v>
      </c>
      <c r="H2721" t="s">
        <v>110</v>
      </c>
      <c r="I2721" t="s">
        <v>1690</v>
      </c>
      <c r="J2721" t="s">
        <v>231</v>
      </c>
      <c r="K2721" t="s">
        <v>1736</v>
      </c>
      <c r="L2721" t="s">
        <v>44</v>
      </c>
      <c r="M2721" s="5">
        <v>20000</v>
      </c>
      <c r="N2721" s="5">
        <v>-20000</v>
      </c>
      <c r="O2721" s="5">
        <f t="shared" si="168"/>
        <v>0</v>
      </c>
      <c r="P2721" s="5">
        <v>0</v>
      </c>
      <c r="Q2721" s="5">
        <f t="shared" si="169"/>
        <v>0</v>
      </c>
      <c r="R2721" s="5">
        <v>0</v>
      </c>
      <c r="S2721" s="5">
        <v>0</v>
      </c>
      <c r="T2721" s="5">
        <v>0</v>
      </c>
      <c r="U2721" s="5">
        <f t="shared" si="170"/>
        <v>0</v>
      </c>
      <c r="V2721" s="5">
        <f t="shared" si="171"/>
        <v>0</v>
      </c>
      <c r="W2721" s="5">
        <v>0</v>
      </c>
      <c r="X2721" t="s">
        <v>1737</v>
      </c>
    </row>
    <row r="2722" spans="1:24" x14ac:dyDescent="0.2">
      <c r="A2722" t="s">
        <v>0</v>
      </c>
      <c r="B2722" t="s">
        <v>1</v>
      </c>
      <c r="C2722" t="s">
        <v>695</v>
      </c>
      <c r="D2722" t="s">
        <v>727</v>
      </c>
      <c r="E2722" t="s">
        <v>728</v>
      </c>
      <c r="F2722" t="s">
        <v>1763</v>
      </c>
      <c r="G2722" t="s">
        <v>1764</v>
      </c>
      <c r="H2722" t="s">
        <v>7</v>
      </c>
      <c r="I2722" t="s">
        <v>8</v>
      </c>
      <c r="J2722" t="s">
        <v>9</v>
      </c>
      <c r="K2722" t="s">
        <v>10</v>
      </c>
      <c r="L2722" t="s">
        <v>11</v>
      </c>
      <c r="M2722" s="5">
        <v>174228</v>
      </c>
      <c r="N2722" s="5">
        <v>0</v>
      </c>
      <c r="O2722" s="5">
        <f t="shared" si="168"/>
        <v>174228</v>
      </c>
      <c r="P2722" s="5">
        <v>-11702.48</v>
      </c>
      <c r="Q2722" s="5">
        <f t="shared" si="169"/>
        <v>162525.51999999999</v>
      </c>
      <c r="R2722" s="5">
        <v>0</v>
      </c>
      <c r="S2722" s="5">
        <v>106855.03</v>
      </c>
      <c r="T2722" s="5">
        <v>106855.03</v>
      </c>
      <c r="U2722" s="5">
        <f t="shared" si="170"/>
        <v>67372.97</v>
      </c>
      <c r="V2722" s="5">
        <f t="shared" si="171"/>
        <v>67372.97</v>
      </c>
      <c r="W2722" s="5">
        <v>55670.49</v>
      </c>
      <c r="X2722" t="s">
        <v>731</v>
      </c>
    </row>
    <row r="2723" spans="1:24" x14ac:dyDescent="0.2">
      <c r="A2723" t="s">
        <v>0</v>
      </c>
      <c r="B2723" t="s">
        <v>1</v>
      </c>
      <c r="C2723" t="s">
        <v>695</v>
      </c>
      <c r="D2723" t="s">
        <v>727</v>
      </c>
      <c r="E2723" t="s">
        <v>728</v>
      </c>
      <c r="F2723" t="s">
        <v>1763</v>
      </c>
      <c r="G2723" t="s">
        <v>1764</v>
      </c>
      <c r="H2723" t="s">
        <v>7</v>
      </c>
      <c r="I2723" t="s">
        <v>8</v>
      </c>
      <c r="J2723" t="s">
        <v>9</v>
      </c>
      <c r="K2723" t="s">
        <v>13</v>
      </c>
      <c r="L2723" t="s">
        <v>11</v>
      </c>
      <c r="M2723" s="5">
        <v>29502.6</v>
      </c>
      <c r="N2723" s="5">
        <v>0</v>
      </c>
      <c r="O2723" s="5">
        <f t="shared" si="168"/>
        <v>29502.6</v>
      </c>
      <c r="P2723" s="5">
        <v>0</v>
      </c>
      <c r="Q2723" s="5">
        <f t="shared" si="169"/>
        <v>29502.6</v>
      </c>
      <c r="R2723" s="5">
        <v>0</v>
      </c>
      <c r="S2723" s="5">
        <v>19668.400000000001</v>
      </c>
      <c r="T2723" s="5">
        <v>19668.400000000001</v>
      </c>
      <c r="U2723" s="5">
        <f t="shared" si="170"/>
        <v>9834.1999999999971</v>
      </c>
      <c r="V2723" s="5">
        <f t="shared" si="171"/>
        <v>9834.1999999999971</v>
      </c>
      <c r="W2723" s="5">
        <v>9834.2000000000007</v>
      </c>
      <c r="X2723" t="s">
        <v>732</v>
      </c>
    </row>
    <row r="2724" spans="1:24" x14ac:dyDescent="0.2">
      <c r="A2724" t="s">
        <v>0</v>
      </c>
      <c r="B2724" t="s">
        <v>1</v>
      </c>
      <c r="C2724" t="s">
        <v>695</v>
      </c>
      <c r="D2724" t="s">
        <v>727</v>
      </c>
      <c r="E2724" t="s">
        <v>728</v>
      </c>
      <c r="F2724" t="s">
        <v>1763</v>
      </c>
      <c r="G2724" t="s">
        <v>1764</v>
      </c>
      <c r="H2724" t="s">
        <v>7</v>
      </c>
      <c r="I2724" t="s">
        <v>8</v>
      </c>
      <c r="J2724" t="s">
        <v>9</v>
      </c>
      <c r="K2724" t="s">
        <v>733</v>
      </c>
      <c r="L2724" t="s">
        <v>11</v>
      </c>
      <c r="M2724" s="5">
        <v>1646892</v>
      </c>
      <c r="N2724" s="5">
        <v>-9609.42</v>
      </c>
      <c r="O2724" s="5">
        <f t="shared" si="168"/>
        <v>1637282.58</v>
      </c>
      <c r="P2724" s="5">
        <v>-59058.84</v>
      </c>
      <c r="Q2724" s="5">
        <f t="shared" si="169"/>
        <v>1578223.74</v>
      </c>
      <c r="R2724" s="5">
        <v>0</v>
      </c>
      <c r="S2724" s="5">
        <v>1043376</v>
      </c>
      <c r="T2724" s="5">
        <v>1043376</v>
      </c>
      <c r="U2724" s="5">
        <f t="shared" si="170"/>
        <v>593906.58000000007</v>
      </c>
      <c r="V2724" s="5">
        <f t="shared" si="171"/>
        <v>593906.58000000007</v>
      </c>
      <c r="W2724" s="5">
        <v>534847.74</v>
      </c>
      <c r="X2724" t="s">
        <v>734</v>
      </c>
    </row>
    <row r="2725" spans="1:24" x14ac:dyDescent="0.2">
      <c r="A2725" t="s">
        <v>0</v>
      </c>
      <c r="B2725" t="s">
        <v>1</v>
      </c>
      <c r="C2725" t="s">
        <v>695</v>
      </c>
      <c r="D2725" t="s">
        <v>727</v>
      </c>
      <c r="E2725" t="s">
        <v>728</v>
      </c>
      <c r="F2725" t="s">
        <v>1763</v>
      </c>
      <c r="G2725" t="s">
        <v>1764</v>
      </c>
      <c r="H2725" t="s">
        <v>7</v>
      </c>
      <c r="I2725" t="s">
        <v>8</v>
      </c>
      <c r="J2725" t="s">
        <v>9</v>
      </c>
      <c r="K2725" t="s">
        <v>15</v>
      </c>
      <c r="L2725" t="s">
        <v>44</v>
      </c>
      <c r="M2725" s="5">
        <v>0</v>
      </c>
      <c r="N2725" s="5">
        <v>1634</v>
      </c>
      <c r="O2725" s="5">
        <f t="shared" si="168"/>
        <v>1634</v>
      </c>
      <c r="P2725" s="5">
        <v>0</v>
      </c>
      <c r="Q2725" s="5">
        <f t="shared" si="169"/>
        <v>1634</v>
      </c>
      <c r="R2725" s="5">
        <v>1634</v>
      </c>
      <c r="S2725" s="5">
        <v>0</v>
      </c>
      <c r="T2725" s="5">
        <v>0</v>
      </c>
      <c r="U2725" s="5">
        <f t="shared" si="170"/>
        <v>1634</v>
      </c>
      <c r="V2725" s="5">
        <f t="shared" si="171"/>
        <v>1634</v>
      </c>
      <c r="W2725" s="5">
        <v>0</v>
      </c>
      <c r="X2725" t="s">
        <v>735</v>
      </c>
    </row>
    <row r="2726" spans="1:24" x14ac:dyDescent="0.2">
      <c r="A2726" t="s">
        <v>0</v>
      </c>
      <c r="B2726" t="s">
        <v>1</v>
      </c>
      <c r="C2726" t="s">
        <v>695</v>
      </c>
      <c r="D2726" t="s">
        <v>727</v>
      </c>
      <c r="E2726" t="s">
        <v>728</v>
      </c>
      <c r="F2726" t="s">
        <v>1763</v>
      </c>
      <c r="G2726" t="s">
        <v>1764</v>
      </c>
      <c r="H2726" t="s">
        <v>7</v>
      </c>
      <c r="I2726" t="s">
        <v>8</v>
      </c>
      <c r="J2726" t="s">
        <v>9</v>
      </c>
      <c r="K2726" t="s">
        <v>15</v>
      </c>
      <c r="L2726" t="s">
        <v>11</v>
      </c>
      <c r="M2726" s="5">
        <v>154218.54999999999</v>
      </c>
      <c r="N2726" s="5">
        <v>-800.78</v>
      </c>
      <c r="O2726" s="5">
        <f t="shared" si="168"/>
        <v>153417.76999999999</v>
      </c>
      <c r="P2726" s="5">
        <v>0</v>
      </c>
      <c r="Q2726" s="5">
        <f t="shared" si="169"/>
        <v>153417.76999999999</v>
      </c>
      <c r="R2726" s="5">
        <v>0</v>
      </c>
      <c r="S2726" s="5">
        <v>11444.02</v>
      </c>
      <c r="T2726" s="5">
        <v>11336.4</v>
      </c>
      <c r="U2726" s="5">
        <f t="shared" si="170"/>
        <v>141973.75</v>
      </c>
      <c r="V2726" s="5">
        <f t="shared" si="171"/>
        <v>142081.37</v>
      </c>
      <c r="W2726" s="5">
        <v>141973.75</v>
      </c>
      <c r="X2726" t="s">
        <v>735</v>
      </c>
    </row>
    <row r="2727" spans="1:24" x14ac:dyDescent="0.2">
      <c r="A2727" t="s">
        <v>0</v>
      </c>
      <c r="B2727" t="s">
        <v>1</v>
      </c>
      <c r="C2727" t="s">
        <v>695</v>
      </c>
      <c r="D2727" t="s">
        <v>727</v>
      </c>
      <c r="E2727" t="s">
        <v>728</v>
      </c>
      <c r="F2727" t="s">
        <v>1763</v>
      </c>
      <c r="G2727" t="s">
        <v>1764</v>
      </c>
      <c r="H2727" t="s">
        <v>7</v>
      </c>
      <c r="I2727" t="s">
        <v>8</v>
      </c>
      <c r="J2727" t="s">
        <v>9</v>
      </c>
      <c r="K2727" t="s">
        <v>17</v>
      </c>
      <c r="L2727" t="s">
        <v>44</v>
      </c>
      <c r="M2727" s="5">
        <v>0</v>
      </c>
      <c r="N2727" s="5">
        <v>800</v>
      </c>
      <c r="O2727" s="5">
        <f t="shared" si="168"/>
        <v>800</v>
      </c>
      <c r="P2727" s="5">
        <v>0</v>
      </c>
      <c r="Q2727" s="5">
        <f t="shared" si="169"/>
        <v>800</v>
      </c>
      <c r="R2727" s="5">
        <v>575.54999999999995</v>
      </c>
      <c r="S2727" s="5">
        <v>224.45</v>
      </c>
      <c r="T2727" s="5">
        <v>224.45</v>
      </c>
      <c r="U2727" s="5">
        <f t="shared" si="170"/>
        <v>575.54999999999995</v>
      </c>
      <c r="V2727" s="5">
        <f t="shared" si="171"/>
        <v>575.54999999999995</v>
      </c>
      <c r="W2727" s="5">
        <v>0</v>
      </c>
      <c r="X2727" t="s">
        <v>736</v>
      </c>
    </row>
    <row r="2728" spans="1:24" x14ac:dyDescent="0.2">
      <c r="A2728" t="s">
        <v>0</v>
      </c>
      <c r="B2728" t="s">
        <v>1</v>
      </c>
      <c r="C2728" t="s">
        <v>695</v>
      </c>
      <c r="D2728" t="s">
        <v>727</v>
      </c>
      <c r="E2728" t="s">
        <v>728</v>
      </c>
      <c r="F2728" t="s">
        <v>1763</v>
      </c>
      <c r="G2728" t="s">
        <v>1764</v>
      </c>
      <c r="H2728" t="s">
        <v>7</v>
      </c>
      <c r="I2728" t="s">
        <v>8</v>
      </c>
      <c r="J2728" t="s">
        <v>9</v>
      </c>
      <c r="K2728" t="s">
        <v>17</v>
      </c>
      <c r="L2728" t="s">
        <v>11</v>
      </c>
      <c r="M2728" s="5">
        <v>58032.26</v>
      </c>
      <c r="N2728" s="5">
        <v>15.76</v>
      </c>
      <c r="O2728" s="5">
        <f t="shared" si="168"/>
        <v>58048.020000000004</v>
      </c>
      <c r="P2728" s="5">
        <v>0</v>
      </c>
      <c r="Q2728" s="5">
        <f t="shared" si="169"/>
        <v>58048.020000000004</v>
      </c>
      <c r="R2728" s="5">
        <v>0</v>
      </c>
      <c r="S2728" s="5">
        <v>53085.15</v>
      </c>
      <c r="T2728" s="5">
        <v>52763.49</v>
      </c>
      <c r="U2728" s="5">
        <f t="shared" si="170"/>
        <v>4962.8700000000026</v>
      </c>
      <c r="V2728" s="5">
        <f t="shared" si="171"/>
        <v>5284.5300000000061</v>
      </c>
      <c r="W2728" s="5">
        <v>4962.87</v>
      </c>
      <c r="X2728" t="s">
        <v>736</v>
      </c>
    </row>
    <row r="2729" spans="1:24" x14ac:dyDescent="0.2">
      <c r="A2729" t="s">
        <v>0</v>
      </c>
      <c r="B2729" t="s">
        <v>1</v>
      </c>
      <c r="C2729" t="s">
        <v>695</v>
      </c>
      <c r="D2729" t="s">
        <v>727</v>
      </c>
      <c r="E2729" t="s">
        <v>728</v>
      </c>
      <c r="F2729" t="s">
        <v>1763</v>
      </c>
      <c r="G2729" t="s">
        <v>1764</v>
      </c>
      <c r="H2729" t="s">
        <v>7</v>
      </c>
      <c r="I2729" t="s">
        <v>8</v>
      </c>
      <c r="J2729" t="s">
        <v>9</v>
      </c>
      <c r="K2729" t="s">
        <v>19</v>
      </c>
      <c r="L2729" t="s">
        <v>11</v>
      </c>
      <c r="M2729" s="5">
        <v>528</v>
      </c>
      <c r="N2729" s="5">
        <v>0</v>
      </c>
      <c r="O2729" s="5">
        <f t="shared" si="168"/>
        <v>528</v>
      </c>
      <c r="P2729" s="5">
        <v>-241.06</v>
      </c>
      <c r="Q2729" s="5">
        <f t="shared" si="169"/>
        <v>286.94</v>
      </c>
      <c r="R2729" s="5">
        <v>0</v>
      </c>
      <c r="S2729" s="5">
        <v>166</v>
      </c>
      <c r="T2729" s="5">
        <v>166</v>
      </c>
      <c r="U2729" s="5">
        <f t="shared" si="170"/>
        <v>362</v>
      </c>
      <c r="V2729" s="5">
        <f t="shared" si="171"/>
        <v>362</v>
      </c>
      <c r="W2729" s="5">
        <v>120.94</v>
      </c>
      <c r="X2729" t="s">
        <v>737</v>
      </c>
    </row>
    <row r="2730" spans="1:24" x14ac:dyDescent="0.2">
      <c r="A2730" t="s">
        <v>0</v>
      </c>
      <c r="B2730" t="s">
        <v>1</v>
      </c>
      <c r="C2730" t="s">
        <v>695</v>
      </c>
      <c r="D2730" t="s">
        <v>727</v>
      </c>
      <c r="E2730" t="s">
        <v>728</v>
      </c>
      <c r="F2730" t="s">
        <v>1763</v>
      </c>
      <c r="G2730" t="s">
        <v>1764</v>
      </c>
      <c r="H2730" t="s">
        <v>7</v>
      </c>
      <c r="I2730" t="s">
        <v>8</v>
      </c>
      <c r="J2730" t="s">
        <v>9</v>
      </c>
      <c r="K2730" t="s">
        <v>21</v>
      </c>
      <c r="L2730" t="s">
        <v>11</v>
      </c>
      <c r="M2730" s="5">
        <v>4224</v>
      </c>
      <c r="N2730" s="5">
        <v>0</v>
      </c>
      <c r="O2730" s="5">
        <f t="shared" si="168"/>
        <v>4224</v>
      </c>
      <c r="P2730" s="5">
        <v>-1928.46</v>
      </c>
      <c r="Q2730" s="5">
        <f t="shared" si="169"/>
        <v>2295.54</v>
      </c>
      <c r="R2730" s="5">
        <v>0</v>
      </c>
      <c r="S2730" s="5">
        <v>1328</v>
      </c>
      <c r="T2730" s="5">
        <v>1328</v>
      </c>
      <c r="U2730" s="5">
        <f t="shared" si="170"/>
        <v>2896</v>
      </c>
      <c r="V2730" s="5">
        <f t="shared" si="171"/>
        <v>2896</v>
      </c>
      <c r="W2730" s="5">
        <v>967.54</v>
      </c>
      <c r="X2730" t="s">
        <v>738</v>
      </c>
    </row>
    <row r="2731" spans="1:24" x14ac:dyDescent="0.2">
      <c r="A2731" t="s">
        <v>0</v>
      </c>
      <c r="B2731" t="s">
        <v>1</v>
      </c>
      <c r="C2731" t="s">
        <v>695</v>
      </c>
      <c r="D2731" t="s">
        <v>727</v>
      </c>
      <c r="E2731" t="s">
        <v>728</v>
      </c>
      <c r="F2731" t="s">
        <v>1763</v>
      </c>
      <c r="G2731" t="s">
        <v>1764</v>
      </c>
      <c r="H2731" t="s">
        <v>7</v>
      </c>
      <c r="I2731" t="s">
        <v>8</v>
      </c>
      <c r="J2731" t="s">
        <v>9</v>
      </c>
      <c r="K2731" t="s">
        <v>23</v>
      </c>
      <c r="L2731" t="s">
        <v>11</v>
      </c>
      <c r="M2731" s="5">
        <v>147.51</v>
      </c>
      <c r="N2731" s="5">
        <v>0</v>
      </c>
      <c r="O2731" s="5">
        <f t="shared" si="168"/>
        <v>147.51</v>
      </c>
      <c r="P2731" s="5">
        <v>-2.31</v>
      </c>
      <c r="Q2731" s="5">
        <f t="shared" si="169"/>
        <v>145.19999999999999</v>
      </c>
      <c r="R2731" s="5">
        <v>0</v>
      </c>
      <c r="S2731" s="5">
        <v>96</v>
      </c>
      <c r="T2731" s="5">
        <v>96</v>
      </c>
      <c r="U2731" s="5">
        <f t="shared" si="170"/>
        <v>51.509999999999991</v>
      </c>
      <c r="V2731" s="5">
        <f t="shared" si="171"/>
        <v>51.509999999999991</v>
      </c>
      <c r="W2731" s="5">
        <v>49.2</v>
      </c>
      <c r="X2731" t="s">
        <v>739</v>
      </c>
    </row>
    <row r="2732" spans="1:24" x14ac:dyDescent="0.2">
      <c r="A2732" t="s">
        <v>0</v>
      </c>
      <c r="B2732" t="s">
        <v>1</v>
      </c>
      <c r="C2732" t="s">
        <v>695</v>
      </c>
      <c r="D2732" t="s">
        <v>727</v>
      </c>
      <c r="E2732" t="s">
        <v>728</v>
      </c>
      <c r="F2732" t="s">
        <v>1763</v>
      </c>
      <c r="G2732" t="s">
        <v>1764</v>
      </c>
      <c r="H2732" t="s">
        <v>7</v>
      </c>
      <c r="I2732" t="s">
        <v>8</v>
      </c>
      <c r="J2732" t="s">
        <v>9</v>
      </c>
      <c r="K2732" t="s">
        <v>25</v>
      </c>
      <c r="L2732" t="s">
        <v>11</v>
      </c>
      <c r="M2732" s="5">
        <v>885.08</v>
      </c>
      <c r="N2732" s="5">
        <v>0</v>
      </c>
      <c r="O2732" s="5">
        <f t="shared" si="168"/>
        <v>885.08</v>
      </c>
      <c r="P2732" s="5">
        <v>0</v>
      </c>
      <c r="Q2732" s="5">
        <f t="shared" si="169"/>
        <v>885.08</v>
      </c>
      <c r="R2732" s="5">
        <v>0</v>
      </c>
      <c r="S2732" s="5">
        <v>786.8</v>
      </c>
      <c r="T2732" s="5">
        <v>786.8</v>
      </c>
      <c r="U2732" s="5">
        <f t="shared" si="170"/>
        <v>98.280000000000086</v>
      </c>
      <c r="V2732" s="5">
        <f t="shared" si="171"/>
        <v>98.280000000000086</v>
      </c>
      <c r="W2732" s="5">
        <v>98.28</v>
      </c>
      <c r="X2732" t="s">
        <v>740</v>
      </c>
    </row>
    <row r="2733" spans="1:24" x14ac:dyDescent="0.2">
      <c r="A2733" t="s">
        <v>0</v>
      </c>
      <c r="B2733" t="s">
        <v>1</v>
      </c>
      <c r="C2733" t="s">
        <v>695</v>
      </c>
      <c r="D2733" t="s">
        <v>727</v>
      </c>
      <c r="E2733" t="s">
        <v>728</v>
      </c>
      <c r="F2733" t="s">
        <v>1763</v>
      </c>
      <c r="G2733" t="s">
        <v>1764</v>
      </c>
      <c r="H2733" t="s">
        <v>7</v>
      </c>
      <c r="I2733" t="s">
        <v>8</v>
      </c>
      <c r="J2733" t="s">
        <v>9</v>
      </c>
      <c r="K2733" t="s">
        <v>27</v>
      </c>
      <c r="L2733" t="s">
        <v>11</v>
      </c>
      <c r="M2733" s="5">
        <v>2932.17</v>
      </c>
      <c r="N2733" s="5">
        <v>0</v>
      </c>
      <c r="O2733" s="5">
        <f t="shared" si="168"/>
        <v>2932.17</v>
      </c>
      <c r="P2733" s="5">
        <v>-1466.09</v>
      </c>
      <c r="Q2733" s="5">
        <f t="shared" si="169"/>
        <v>1466.0800000000002</v>
      </c>
      <c r="R2733" s="5">
        <v>0</v>
      </c>
      <c r="S2733" s="5">
        <v>0</v>
      </c>
      <c r="T2733" s="5">
        <v>0</v>
      </c>
      <c r="U2733" s="5">
        <f t="shared" si="170"/>
        <v>2932.17</v>
      </c>
      <c r="V2733" s="5">
        <f t="shared" si="171"/>
        <v>2932.17</v>
      </c>
      <c r="W2733" s="5">
        <v>1466.08</v>
      </c>
      <c r="X2733" t="s">
        <v>741</v>
      </c>
    </row>
    <row r="2734" spans="1:24" x14ac:dyDescent="0.2">
      <c r="A2734" t="s">
        <v>0</v>
      </c>
      <c r="B2734" t="s">
        <v>1</v>
      </c>
      <c r="C2734" t="s">
        <v>695</v>
      </c>
      <c r="D2734" t="s">
        <v>727</v>
      </c>
      <c r="E2734" t="s">
        <v>728</v>
      </c>
      <c r="F2734" t="s">
        <v>1763</v>
      </c>
      <c r="G2734" t="s">
        <v>1764</v>
      </c>
      <c r="H2734" t="s">
        <v>7</v>
      </c>
      <c r="I2734" t="s">
        <v>8</v>
      </c>
      <c r="J2734" t="s">
        <v>9</v>
      </c>
      <c r="K2734" t="s">
        <v>265</v>
      </c>
      <c r="L2734" t="s">
        <v>44</v>
      </c>
      <c r="M2734" s="5">
        <v>0</v>
      </c>
      <c r="N2734" s="5">
        <v>19608</v>
      </c>
      <c r="O2734" s="5">
        <f t="shared" si="168"/>
        <v>19608</v>
      </c>
      <c r="P2734" s="5">
        <v>0</v>
      </c>
      <c r="Q2734" s="5">
        <f t="shared" si="169"/>
        <v>19608</v>
      </c>
      <c r="R2734" s="5">
        <v>12472.87</v>
      </c>
      <c r="S2734" s="5">
        <v>7135.13</v>
      </c>
      <c r="T2734" s="5">
        <v>7135.13</v>
      </c>
      <c r="U2734" s="5">
        <f t="shared" si="170"/>
        <v>12472.869999999999</v>
      </c>
      <c r="V2734" s="5">
        <f t="shared" si="171"/>
        <v>12472.869999999999</v>
      </c>
      <c r="W2734" s="5">
        <v>0</v>
      </c>
      <c r="X2734" t="s">
        <v>743</v>
      </c>
    </row>
    <row r="2735" spans="1:24" x14ac:dyDescent="0.2">
      <c r="A2735" t="s">
        <v>0</v>
      </c>
      <c r="B2735" t="s">
        <v>1</v>
      </c>
      <c r="C2735" t="s">
        <v>695</v>
      </c>
      <c r="D2735" t="s">
        <v>727</v>
      </c>
      <c r="E2735" t="s">
        <v>728</v>
      </c>
      <c r="F2735" t="s">
        <v>1763</v>
      </c>
      <c r="G2735" t="s">
        <v>1764</v>
      </c>
      <c r="H2735" t="s">
        <v>7</v>
      </c>
      <c r="I2735" t="s">
        <v>8</v>
      </c>
      <c r="J2735" t="s">
        <v>9</v>
      </c>
      <c r="K2735" t="s">
        <v>31</v>
      </c>
      <c r="L2735" t="s">
        <v>11</v>
      </c>
      <c r="M2735" s="5">
        <v>1374.81</v>
      </c>
      <c r="N2735" s="5">
        <v>0</v>
      </c>
      <c r="O2735" s="5">
        <f t="shared" si="168"/>
        <v>1374.81</v>
      </c>
      <c r="P2735" s="5">
        <v>-687.41</v>
      </c>
      <c r="Q2735" s="5">
        <f t="shared" si="169"/>
        <v>687.4</v>
      </c>
      <c r="R2735" s="5">
        <v>0</v>
      </c>
      <c r="S2735" s="5">
        <v>0</v>
      </c>
      <c r="T2735" s="5">
        <v>0</v>
      </c>
      <c r="U2735" s="5">
        <f t="shared" si="170"/>
        <v>1374.81</v>
      </c>
      <c r="V2735" s="5">
        <f t="shared" si="171"/>
        <v>1374.81</v>
      </c>
      <c r="W2735" s="5">
        <v>687.4</v>
      </c>
      <c r="X2735" t="s">
        <v>744</v>
      </c>
    </row>
    <row r="2736" spans="1:24" x14ac:dyDescent="0.2">
      <c r="A2736" t="s">
        <v>0</v>
      </c>
      <c r="B2736" t="s">
        <v>1</v>
      </c>
      <c r="C2736" t="s">
        <v>695</v>
      </c>
      <c r="D2736" t="s">
        <v>727</v>
      </c>
      <c r="E2736" t="s">
        <v>728</v>
      </c>
      <c r="F2736" t="s">
        <v>1763</v>
      </c>
      <c r="G2736" t="s">
        <v>1764</v>
      </c>
      <c r="H2736" t="s">
        <v>7</v>
      </c>
      <c r="I2736" t="s">
        <v>8</v>
      </c>
      <c r="J2736" t="s">
        <v>9</v>
      </c>
      <c r="K2736" t="s">
        <v>33</v>
      </c>
      <c r="L2736" t="s">
        <v>11</v>
      </c>
      <c r="M2736" s="5">
        <v>2749.61</v>
      </c>
      <c r="N2736" s="5">
        <v>0</v>
      </c>
      <c r="O2736" s="5">
        <f t="shared" si="168"/>
        <v>2749.61</v>
      </c>
      <c r="P2736" s="5">
        <v>-1374.81</v>
      </c>
      <c r="Q2736" s="5">
        <f t="shared" si="169"/>
        <v>1374.8000000000002</v>
      </c>
      <c r="R2736" s="5">
        <v>0</v>
      </c>
      <c r="S2736" s="5">
        <v>0</v>
      </c>
      <c r="T2736" s="5">
        <v>0</v>
      </c>
      <c r="U2736" s="5">
        <f t="shared" si="170"/>
        <v>2749.61</v>
      </c>
      <c r="V2736" s="5">
        <f t="shared" si="171"/>
        <v>2749.61</v>
      </c>
      <c r="W2736" s="5">
        <v>1374.8</v>
      </c>
      <c r="X2736" t="s">
        <v>745</v>
      </c>
    </row>
    <row r="2737" spans="1:24" x14ac:dyDescent="0.2">
      <c r="A2737" t="s">
        <v>0</v>
      </c>
      <c r="B2737" t="s">
        <v>1</v>
      </c>
      <c r="C2737" t="s">
        <v>695</v>
      </c>
      <c r="D2737" t="s">
        <v>727</v>
      </c>
      <c r="E2737" t="s">
        <v>728</v>
      </c>
      <c r="F2737" t="s">
        <v>1763</v>
      </c>
      <c r="G2737" t="s">
        <v>1764</v>
      </c>
      <c r="H2737" t="s">
        <v>7</v>
      </c>
      <c r="I2737" t="s">
        <v>8</v>
      </c>
      <c r="J2737" t="s">
        <v>9</v>
      </c>
      <c r="K2737" t="s">
        <v>35</v>
      </c>
      <c r="L2737" t="s">
        <v>11</v>
      </c>
      <c r="M2737" s="5">
        <v>209252.87</v>
      </c>
      <c r="N2737" s="5">
        <v>-1071.4000000000001</v>
      </c>
      <c r="O2737" s="5">
        <f t="shared" si="168"/>
        <v>208181.47</v>
      </c>
      <c r="P2737" s="5">
        <v>-8042.09</v>
      </c>
      <c r="Q2737" s="5">
        <f t="shared" si="169"/>
        <v>200139.38</v>
      </c>
      <c r="R2737" s="5">
        <v>0</v>
      </c>
      <c r="S2737" s="5">
        <v>132239.76999999999</v>
      </c>
      <c r="T2737" s="5">
        <v>132239.76999999999</v>
      </c>
      <c r="U2737" s="5">
        <f t="shared" si="170"/>
        <v>75941.700000000012</v>
      </c>
      <c r="V2737" s="5">
        <f t="shared" si="171"/>
        <v>75941.700000000012</v>
      </c>
      <c r="W2737" s="5">
        <v>67899.61</v>
      </c>
      <c r="X2737" t="s">
        <v>746</v>
      </c>
    </row>
    <row r="2738" spans="1:24" x14ac:dyDescent="0.2">
      <c r="A2738" t="s">
        <v>0</v>
      </c>
      <c r="B2738" t="s">
        <v>1</v>
      </c>
      <c r="C2738" t="s">
        <v>695</v>
      </c>
      <c r="D2738" t="s">
        <v>727</v>
      </c>
      <c r="E2738" t="s">
        <v>728</v>
      </c>
      <c r="F2738" t="s">
        <v>1763</v>
      </c>
      <c r="G2738" t="s">
        <v>1764</v>
      </c>
      <c r="H2738" t="s">
        <v>7</v>
      </c>
      <c r="I2738" t="s">
        <v>8</v>
      </c>
      <c r="J2738" t="s">
        <v>9</v>
      </c>
      <c r="K2738" t="s">
        <v>35</v>
      </c>
      <c r="L2738" t="s">
        <v>44</v>
      </c>
      <c r="M2738" s="5">
        <v>0</v>
      </c>
      <c r="N2738" s="5">
        <v>2480.41</v>
      </c>
      <c r="O2738" s="5">
        <f t="shared" si="168"/>
        <v>2480.41</v>
      </c>
      <c r="P2738" s="5">
        <v>0</v>
      </c>
      <c r="Q2738" s="5">
        <f t="shared" si="169"/>
        <v>2480.41</v>
      </c>
      <c r="R2738" s="5">
        <v>1684.81</v>
      </c>
      <c r="S2738" s="5">
        <v>795.6</v>
      </c>
      <c r="T2738" s="5">
        <v>795.6</v>
      </c>
      <c r="U2738" s="5">
        <f t="shared" si="170"/>
        <v>1684.81</v>
      </c>
      <c r="V2738" s="5">
        <f t="shared" si="171"/>
        <v>1684.81</v>
      </c>
      <c r="W2738" s="5">
        <v>0</v>
      </c>
      <c r="X2738" t="s">
        <v>746</v>
      </c>
    </row>
    <row r="2739" spans="1:24" x14ac:dyDescent="0.2">
      <c r="A2739" t="s">
        <v>0</v>
      </c>
      <c r="B2739" t="s">
        <v>1</v>
      </c>
      <c r="C2739" t="s">
        <v>695</v>
      </c>
      <c r="D2739" t="s">
        <v>727</v>
      </c>
      <c r="E2739" t="s">
        <v>728</v>
      </c>
      <c r="F2739" t="s">
        <v>1763</v>
      </c>
      <c r="G2739" t="s">
        <v>1764</v>
      </c>
      <c r="H2739" t="s">
        <v>7</v>
      </c>
      <c r="I2739" t="s">
        <v>8</v>
      </c>
      <c r="J2739" t="s">
        <v>9</v>
      </c>
      <c r="K2739" t="s">
        <v>37</v>
      </c>
      <c r="L2739" t="s">
        <v>11</v>
      </c>
      <c r="M2739" s="5">
        <v>154218.54999999999</v>
      </c>
      <c r="N2739" s="5">
        <v>-800.78</v>
      </c>
      <c r="O2739" s="5">
        <f t="shared" si="168"/>
        <v>153417.76999999999</v>
      </c>
      <c r="P2739" s="5">
        <v>-10704.03</v>
      </c>
      <c r="Q2739" s="5">
        <f t="shared" si="169"/>
        <v>142713.74</v>
      </c>
      <c r="R2739" s="5">
        <v>0</v>
      </c>
      <c r="S2739" s="5">
        <v>95041.65</v>
      </c>
      <c r="T2739" s="5">
        <v>95041.65</v>
      </c>
      <c r="U2739" s="5">
        <f t="shared" si="170"/>
        <v>58376.119999999995</v>
      </c>
      <c r="V2739" s="5">
        <f t="shared" si="171"/>
        <v>58376.119999999995</v>
      </c>
      <c r="W2739" s="5">
        <v>47672.09</v>
      </c>
      <c r="X2739" t="s">
        <v>747</v>
      </c>
    </row>
    <row r="2740" spans="1:24" x14ac:dyDescent="0.2">
      <c r="A2740" t="s">
        <v>0</v>
      </c>
      <c r="B2740" t="s">
        <v>1</v>
      </c>
      <c r="C2740" t="s">
        <v>695</v>
      </c>
      <c r="D2740" t="s">
        <v>727</v>
      </c>
      <c r="E2740" t="s">
        <v>728</v>
      </c>
      <c r="F2740" t="s">
        <v>1763</v>
      </c>
      <c r="G2740" t="s">
        <v>1764</v>
      </c>
      <c r="H2740" t="s">
        <v>7</v>
      </c>
      <c r="I2740" t="s">
        <v>8</v>
      </c>
      <c r="J2740" t="s">
        <v>9</v>
      </c>
      <c r="K2740" t="s">
        <v>37</v>
      </c>
      <c r="L2740" t="s">
        <v>44</v>
      </c>
      <c r="M2740" s="5">
        <v>0</v>
      </c>
      <c r="N2740" s="5">
        <v>1634</v>
      </c>
      <c r="O2740" s="5">
        <f t="shared" si="168"/>
        <v>1634</v>
      </c>
      <c r="P2740" s="5">
        <v>0</v>
      </c>
      <c r="Q2740" s="5">
        <f t="shared" si="169"/>
        <v>1634</v>
      </c>
      <c r="R2740" s="5">
        <v>1634</v>
      </c>
      <c r="S2740" s="5">
        <v>0</v>
      </c>
      <c r="T2740" s="5">
        <v>0</v>
      </c>
      <c r="U2740" s="5">
        <f t="shared" si="170"/>
        <v>1634</v>
      </c>
      <c r="V2740" s="5">
        <f t="shared" si="171"/>
        <v>1634</v>
      </c>
      <c r="W2740" s="5">
        <v>0</v>
      </c>
      <c r="X2740" t="s">
        <v>747</v>
      </c>
    </row>
    <row r="2741" spans="1:24" x14ac:dyDescent="0.2">
      <c r="A2741" t="s">
        <v>0</v>
      </c>
      <c r="B2741" t="s">
        <v>1</v>
      </c>
      <c r="C2741" t="s">
        <v>695</v>
      </c>
      <c r="D2741" t="s">
        <v>727</v>
      </c>
      <c r="E2741" t="s">
        <v>728</v>
      </c>
      <c r="F2741" t="s">
        <v>1763</v>
      </c>
      <c r="G2741" t="s">
        <v>1764</v>
      </c>
      <c r="H2741" t="s">
        <v>7</v>
      </c>
      <c r="I2741" t="s">
        <v>8</v>
      </c>
      <c r="J2741" t="s">
        <v>9</v>
      </c>
      <c r="K2741" t="s">
        <v>39</v>
      </c>
      <c r="L2741" t="s">
        <v>11</v>
      </c>
      <c r="M2741" s="5">
        <v>8936.24</v>
      </c>
      <c r="N2741" s="5">
        <v>0</v>
      </c>
      <c r="O2741" s="5">
        <f t="shared" si="168"/>
        <v>8936.24</v>
      </c>
      <c r="P2741" s="5">
        <v>0</v>
      </c>
      <c r="Q2741" s="5">
        <f t="shared" si="169"/>
        <v>8936.24</v>
      </c>
      <c r="R2741" s="5">
        <v>0</v>
      </c>
      <c r="S2741" s="5">
        <v>2316.94</v>
      </c>
      <c r="T2741" s="5">
        <v>1172</v>
      </c>
      <c r="U2741" s="5">
        <f t="shared" si="170"/>
        <v>6619.2999999999993</v>
      </c>
      <c r="V2741" s="5">
        <f t="shared" si="171"/>
        <v>7764.24</v>
      </c>
      <c r="W2741" s="5">
        <v>6619.3</v>
      </c>
      <c r="X2741" t="s">
        <v>748</v>
      </c>
    </row>
    <row r="2742" spans="1:24" x14ac:dyDescent="0.2">
      <c r="A2742" t="s">
        <v>0</v>
      </c>
      <c r="B2742" t="s">
        <v>1</v>
      </c>
      <c r="C2742" t="s">
        <v>695</v>
      </c>
      <c r="D2742" t="s">
        <v>727</v>
      </c>
      <c r="E2742" t="s">
        <v>728</v>
      </c>
      <c r="F2742" t="s">
        <v>1763</v>
      </c>
      <c r="G2742" t="s">
        <v>1764</v>
      </c>
      <c r="H2742" t="s">
        <v>7</v>
      </c>
      <c r="I2742" t="s">
        <v>41</v>
      </c>
      <c r="J2742" t="s">
        <v>42</v>
      </c>
      <c r="K2742" t="s">
        <v>43</v>
      </c>
      <c r="L2742" t="s">
        <v>44</v>
      </c>
      <c r="M2742" s="5">
        <v>14000</v>
      </c>
      <c r="N2742" s="5">
        <v>0</v>
      </c>
      <c r="O2742" s="5">
        <f t="shared" si="168"/>
        <v>14000</v>
      </c>
      <c r="P2742" s="5">
        <v>0</v>
      </c>
      <c r="Q2742" s="5">
        <f t="shared" si="169"/>
        <v>14000</v>
      </c>
      <c r="R2742" s="5">
        <v>0</v>
      </c>
      <c r="S2742" s="5">
        <v>14000</v>
      </c>
      <c r="T2742" s="5">
        <v>7481.82</v>
      </c>
      <c r="U2742" s="5">
        <f t="shared" si="170"/>
        <v>0</v>
      </c>
      <c r="V2742" s="5">
        <f t="shared" si="171"/>
        <v>6518.18</v>
      </c>
      <c r="W2742" s="5">
        <v>0</v>
      </c>
      <c r="X2742" t="s">
        <v>749</v>
      </c>
    </row>
    <row r="2743" spans="1:24" x14ac:dyDescent="0.2">
      <c r="A2743" t="s">
        <v>0</v>
      </c>
      <c r="B2743" t="s">
        <v>1</v>
      </c>
      <c r="C2743" t="s">
        <v>695</v>
      </c>
      <c r="D2743" t="s">
        <v>727</v>
      </c>
      <c r="E2743" t="s">
        <v>728</v>
      </c>
      <c r="F2743" t="s">
        <v>1763</v>
      </c>
      <c r="G2743" t="s">
        <v>1764</v>
      </c>
      <c r="H2743" t="s">
        <v>7</v>
      </c>
      <c r="I2743" t="s">
        <v>41</v>
      </c>
      <c r="J2743" t="s">
        <v>42</v>
      </c>
      <c r="K2743" t="s">
        <v>46</v>
      </c>
      <c r="L2743" t="s">
        <v>44</v>
      </c>
      <c r="M2743" s="5">
        <v>18000</v>
      </c>
      <c r="N2743" s="5">
        <v>0</v>
      </c>
      <c r="O2743" s="5">
        <f t="shared" si="168"/>
        <v>18000</v>
      </c>
      <c r="P2743" s="5">
        <v>0</v>
      </c>
      <c r="Q2743" s="5">
        <f t="shared" si="169"/>
        <v>18000</v>
      </c>
      <c r="R2743" s="5">
        <v>0</v>
      </c>
      <c r="S2743" s="5">
        <v>18000</v>
      </c>
      <c r="T2743" s="5">
        <v>9368.8700000000008</v>
      </c>
      <c r="U2743" s="5">
        <f t="shared" si="170"/>
        <v>0</v>
      </c>
      <c r="V2743" s="5">
        <f t="shared" si="171"/>
        <v>8631.1299999999992</v>
      </c>
      <c r="W2743" s="5">
        <v>0</v>
      </c>
      <c r="X2743" t="s">
        <v>750</v>
      </c>
    </row>
    <row r="2744" spans="1:24" x14ac:dyDescent="0.2">
      <c r="A2744" t="s">
        <v>0</v>
      </c>
      <c r="B2744" t="s">
        <v>1</v>
      </c>
      <c r="C2744" t="s">
        <v>695</v>
      </c>
      <c r="D2744" t="s">
        <v>727</v>
      </c>
      <c r="E2744" t="s">
        <v>728</v>
      </c>
      <c r="F2744" t="s">
        <v>1763</v>
      </c>
      <c r="G2744" t="s">
        <v>1764</v>
      </c>
      <c r="H2744" t="s">
        <v>7</v>
      </c>
      <c r="I2744" t="s">
        <v>41</v>
      </c>
      <c r="J2744" t="s">
        <v>42</v>
      </c>
      <c r="K2744" t="s">
        <v>48</v>
      </c>
      <c r="L2744" t="s">
        <v>44</v>
      </c>
      <c r="M2744" s="5">
        <v>1400</v>
      </c>
      <c r="N2744" s="5">
        <v>0</v>
      </c>
      <c r="O2744" s="5">
        <f t="shared" si="168"/>
        <v>1400</v>
      </c>
      <c r="P2744" s="5">
        <v>0</v>
      </c>
      <c r="Q2744" s="5">
        <f t="shared" si="169"/>
        <v>1400</v>
      </c>
      <c r="R2744" s="5">
        <v>0</v>
      </c>
      <c r="S2744" s="5">
        <v>1400</v>
      </c>
      <c r="T2744" s="5">
        <v>783.2</v>
      </c>
      <c r="U2744" s="5">
        <f t="shared" si="170"/>
        <v>0</v>
      </c>
      <c r="V2744" s="5">
        <f t="shared" si="171"/>
        <v>616.79999999999995</v>
      </c>
      <c r="W2744" s="5">
        <v>0</v>
      </c>
      <c r="X2744" t="s">
        <v>751</v>
      </c>
    </row>
    <row r="2745" spans="1:24" x14ac:dyDescent="0.2">
      <c r="A2745" t="s">
        <v>0</v>
      </c>
      <c r="B2745" t="s">
        <v>1</v>
      </c>
      <c r="C2745" t="s">
        <v>695</v>
      </c>
      <c r="D2745" t="s">
        <v>727</v>
      </c>
      <c r="E2745" t="s">
        <v>728</v>
      </c>
      <c r="F2745" t="s">
        <v>1763</v>
      </c>
      <c r="G2745" t="s">
        <v>1764</v>
      </c>
      <c r="H2745" t="s">
        <v>7</v>
      </c>
      <c r="I2745" t="s">
        <v>41</v>
      </c>
      <c r="J2745" t="s">
        <v>42</v>
      </c>
      <c r="K2745" t="s">
        <v>56</v>
      </c>
      <c r="L2745" t="s">
        <v>44</v>
      </c>
      <c r="M2745" s="5">
        <v>200000</v>
      </c>
      <c r="N2745" s="5">
        <v>0</v>
      </c>
      <c r="O2745" s="5">
        <f t="shared" si="168"/>
        <v>200000</v>
      </c>
      <c r="P2745" s="5">
        <v>0</v>
      </c>
      <c r="Q2745" s="5">
        <f t="shared" si="169"/>
        <v>200000</v>
      </c>
      <c r="R2745" s="5">
        <v>0</v>
      </c>
      <c r="S2745" s="5">
        <v>198844.79999999999</v>
      </c>
      <c r="T2745" s="5">
        <v>132563.20000000001</v>
      </c>
      <c r="U2745" s="5">
        <f t="shared" si="170"/>
        <v>1155.2000000000116</v>
      </c>
      <c r="V2745" s="5">
        <f t="shared" si="171"/>
        <v>67436.799999999988</v>
      </c>
      <c r="W2745" s="5">
        <v>1155.2</v>
      </c>
      <c r="X2745" t="s">
        <v>755</v>
      </c>
    </row>
    <row r="2746" spans="1:24" x14ac:dyDescent="0.2">
      <c r="A2746" t="s">
        <v>0</v>
      </c>
      <c r="B2746" t="s">
        <v>1</v>
      </c>
      <c r="C2746" t="s">
        <v>695</v>
      </c>
      <c r="D2746" t="s">
        <v>727</v>
      </c>
      <c r="E2746" t="s">
        <v>728</v>
      </c>
      <c r="F2746" t="s">
        <v>1763</v>
      </c>
      <c r="G2746" t="s">
        <v>1764</v>
      </c>
      <c r="H2746" t="s">
        <v>7</v>
      </c>
      <c r="I2746" t="s">
        <v>41</v>
      </c>
      <c r="J2746" t="s">
        <v>42</v>
      </c>
      <c r="K2746" t="s">
        <v>58</v>
      </c>
      <c r="L2746" t="s">
        <v>44</v>
      </c>
      <c r="M2746" s="5">
        <v>180000</v>
      </c>
      <c r="N2746" s="5">
        <v>0</v>
      </c>
      <c r="O2746" s="5">
        <f t="shared" si="168"/>
        <v>180000</v>
      </c>
      <c r="P2746" s="5">
        <v>0</v>
      </c>
      <c r="Q2746" s="5">
        <f t="shared" si="169"/>
        <v>180000</v>
      </c>
      <c r="R2746" s="5">
        <v>0</v>
      </c>
      <c r="S2746" s="5">
        <v>173722.75</v>
      </c>
      <c r="T2746" s="5">
        <v>57479.93</v>
      </c>
      <c r="U2746" s="5">
        <f t="shared" si="170"/>
        <v>6277.25</v>
      </c>
      <c r="V2746" s="5">
        <f t="shared" si="171"/>
        <v>122520.07</v>
      </c>
      <c r="W2746" s="5">
        <v>6277.25</v>
      </c>
      <c r="X2746" t="s">
        <v>756</v>
      </c>
    </row>
    <row r="2747" spans="1:24" x14ac:dyDescent="0.2">
      <c r="A2747" t="s">
        <v>0</v>
      </c>
      <c r="B2747" t="s">
        <v>1</v>
      </c>
      <c r="C2747" t="s">
        <v>695</v>
      </c>
      <c r="D2747" t="s">
        <v>727</v>
      </c>
      <c r="E2747" t="s">
        <v>728</v>
      </c>
      <c r="F2747" t="s">
        <v>1763</v>
      </c>
      <c r="G2747" t="s">
        <v>1764</v>
      </c>
      <c r="H2747" t="s">
        <v>7</v>
      </c>
      <c r="I2747" t="s">
        <v>41</v>
      </c>
      <c r="J2747" t="s">
        <v>42</v>
      </c>
      <c r="K2747" t="s">
        <v>62</v>
      </c>
      <c r="L2747" t="s">
        <v>44</v>
      </c>
      <c r="M2747" s="5">
        <v>42180</v>
      </c>
      <c r="N2747" s="5">
        <v>0</v>
      </c>
      <c r="O2747" s="5">
        <f t="shared" ref="O2747:O2810" si="172">+M2747+N2747</f>
        <v>42180</v>
      </c>
      <c r="P2747" s="5">
        <v>0</v>
      </c>
      <c r="Q2747" s="5">
        <f t="shared" ref="Q2747:Q2810" si="173">+O2747+P2747</f>
        <v>42180</v>
      </c>
      <c r="R2747" s="5">
        <v>0</v>
      </c>
      <c r="S2747" s="5">
        <v>0</v>
      </c>
      <c r="T2747" s="5">
        <v>0</v>
      </c>
      <c r="U2747" s="5">
        <f t="shared" ref="U2747:U2810" si="174">+O2747-S2747</f>
        <v>42180</v>
      </c>
      <c r="V2747" s="5">
        <f t="shared" ref="V2747:V2810" si="175">+O2747-T2747</f>
        <v>42180</v>
      </c>
      <c r="W2747" s="5">
        <v>42180</v>
      </c>
      <c r="X2747" t="s">
        <v>757</v>
      </c>
    </row>
    <row r="2748" spans="1:24" x14ac:dyDescent="0.2">
      <c r="A2748" t="s">
        <v>0</v>
      </c>
      <c r="B2748" t="s">
        <v>1</v>
      </c>
      <c r="C2748" t="s">
        <v>695</v>
      </c>
      <c r="D2748" t="s">
        <v>727</v>
      </c>
      <c r="E2748" t="s">
        <v>728</v>
      </c>
      <c r="F2748" t="s">
        <v>1763</v>
      </c>
      <c r="G2748" t="s">
        <v>1764</v>
      </c>
      <c r="H2748" t="s">
        <v>7</v>
      </c>
      <c r="I2748" t="s">
        <v>41</v>
      </c>
      <c r="J2748" t="s">
        <v>42</v>
      </c>
      <c r="K2748" t="s">
        <v>66</v>
      </c>
      <c r="L2748" t="s">
        <v>44</v>
      </c>
      <c r="M2748" s="5">
        <v>900</v>
      </c>
      <c r="N2748" s="5">
        <v>0</v>
      </c>
      <c r="O2748" s="5">
        <f t="shared" si="172"/>
        <v>900</v>
      </c>
      <c r="P2748" s="5">
        <v>0</v>
      </c>
      <c r="Q2748" s="5">
        <f t="shared" si="173"/>
        <v>900</v>
      </c>
      <c r="R2748" s="5">
        <v>0</v>
      </c>
      <c r="S2748" s="5">
        <v>0</v>
      </c>
      <c r="T2748" s="5">
        <v>0</v>
      </c>
      <c r="U2748" s="5">
        <f t="shared" si="174"/>
        <v>900</v>
      </c>
      <c r="V2748" s="5">
        <f t="shared" si="175"/>
        <v>900</v>
      </c>
      <c r="W2748" s="5">
        <v>900</v>
      </c>
      <c r="X2748" t="s">
        <v>759</v>
      </c>
    </row>
    <row r="2749" spans="1:24" x14ac:dyDescent="0.2">
      <c r="A2749" t="s">
        <v>0</v>
      </c>
      <c r="B2749" t="s">
        <v>1</v>
      </c>
      <c r="C2749" t="s">
        <v>695</v>
      </c>
      <c r="D2749" t="s">
        <v>727</v>
      </c>
      <c r="E2749" t="s">
        <v>728</v>
      </c>
      <c r="F2749" t="s">
        <v>1763</v>
      </c>
      <c r="G2749" t="s">
        <v>1764</v>
      </c>
      <c r="H2749" t="s">
        <v>7</v>
      </c>
      <c r="I2749" t="s">
        <v>41</v>
      </c>
      <c r="J2749" t="s">
        <v>42</v>
      </c>
      <c r="K2749" t="s">
        <v>74</v>
      </c>
      <c r="L2749" t="s">
        <v>44</v>
      </c>
      <c r="M2749" s="5">
        <v>400</v>
      </c>
      <c r="N2749" s="5">
        <v>0</v>
      </c>
      <c r="O2749" s="5">
        <f t="shared" si="172"/>
        <v>400</v>
      </c>
      <c r="P2749" s="5">
        <v>0</v>
      </c>
      <c r="Q2749" s="5">
        <f t="shared" si="173"/>
        <v>400</v>
      </c>
      <c r="R2749" s="5">
        <v>0</v>
      </c>
      <c r="S2749" s="5">
        <v>0</v>
      </c>
      <c r="T2749" s="5">
        <v>0</v>
      </c>
      <c r="U2749" s="5">
        <f t="shared" si="174"/>
        <v>400</v>
      </c>
      <c r="V2749" s="5">
        <f t="shared" si="175"/>
        <v>400</v>
      </c>
      <c r="W2749" s="5">
        <v>400</v>
      </c>
      <c r="X2749" t="s">
        <v>761</v>
      </c>
    </row>
    <row r="2750" spans="1:24" x14ac:dyDescent="0.2">
      <c r="A2750" t="s">
        <v>0</v>
      </c>
      <c r="B2750" t="s">
        <v>1</v>
      </c>
      <c r="C2750" t="s">
        <v>695</v>
      </c>
      <c r="D2750" t="s">
        <v>727</v>
      </c>
      <c r="E2750" t="s">
        <v>728</v>
      </c>
      <c r="F2750" t="s">
        <v>1763</v>
      </c>
      <c r="G2750" t="s">
        <v>1764</v>
      </c>
      <c r="H2750" t="s">
        <v>7</v>
      </c>
      <c r="I2750" t="s">
        <v>41</v>
      </c>
      <c r="J2750" t="s">
        <v>42</v>
      </c>
      <c r="K2750" t="s">
        <v>76</v>
      </c>
      <c r="L2750" t="s">
        <v>44</v>
      </c>
      <c r="M2750" s="5">
        <v>2800</v>
      </c>
      <c r="N2750" s="5">
        <v>0</v>
      </c>
      <c r="O2750" s="5">
        <f t="shared" si="172"/>
        <v>2800</v>
      </c>
      <c r="P2750" s="5">
        <v>0</v>
      </c>
      <c r="Q2750" s="5">
        <f t="shared" si="173"/>
        <v>2800</v>
      </c>
      <c r="R2750" s="5">
        <v>962.71</v>
      </c>
      <c r="S2750" s="5">
        <v>1822.08</v>
      </c>
      <c r="T2750" s="5">
        <v>660.92</v>
      </c>
      <c r="U2750" s="5">
        <f t="shared" si="174"/>
        <v>977.92000000000007</v>
      </c>
      <c r="V2750" s="5">
        <f t="shared" si="175"/>
        <v>2139.08</v>
      </c>
      <c r="W2750" s="5">
        <v>15.21</v>
      </c>
      <c r="X2750" t="s">
        <v>762</v>
      </c>
    </row>
    <row r="2751" spans="1:24" x14ac:dyDescent="0.2">
      <c r="A2751" t="s">
        <v>0</v>
      </c>
      <c r="B2751" t="s">
        <v>1</v>
      </c>
      <c r="C2751" t="s">
        <v>695</v>
      </c>
      <c r="D2751" t="s">
        <v>727</v>
      </c>
      <c r="E2751" t="s">
        <v>728</v>
      </c>
      <c r="F2751" t="s">
        <v>1763</v>
      </c>
      <c r="G2751" t="s">
        <v>1764</v>
      </c>
      <c r="H2751" t="s">
        <v>7</v>
      </c>
      <c r="I2751" t="s">
        <v>41</v>
      </c>
      <c r="J2751" t="s">
        <v>42</v>
      </c>
      <c r="K2751" t="s">
        <v>78</v>
      </c>
      <c r="L2751" t="s">
        <v>44</v>
      </c>
      <c r="M2751" s="5">
        <v>1000</v>
      </c>
      <c r="N2751" s="5">
        <v>0</v>
      </c>
      <c r="O2751" s="5">
        <f t="shared" si="172"/>
        <v>1000</v>
      </c>
      <c r="P2751" s="5">
        <v>0</v>
      </c>
      <c r="Q2751" s="5">
        <f t="shared" si="173"/>
        <v>1000</v>
      </c>
      <c r="R2751" s="5">
        <v>326.95</v>
      </c>
      <c r="S2751" s="5">
        <v>663.04</v>
      </c>
      <c r="T2751" s="5">
        <v>0</v>
      </c>
      <c r="U2751" s="5">
        <f t="shared" si="174"/>
        <v>336.96000000000004</v>
      </c>
      <c r="V2751" s="5">
        <f t="shared" si="175"/>
        <v>1000</v>
      </c>
      <c r="W2751" s="5">
        <v>10.01</v>
      </c>
      <c r="X2751" t="s">
        <v>763</v>
      </c>
    </row>
    <row r="2752" spans="1:24" x14ac:dyDescent="0.2">
      <c r="A2752" t="s">
        <v>0</v>
      </c>
      <c r="B2752" t="s">
        <v>1</v>
      </c>
      <c r="C2752" t="s">
        <v>695</v>
      </c>
      <c r="D2752" t="s">
        <v>727</v>
      </c>
      <c r="E2752" t="s">
        <v>728</v>
      </c>
      <c r="F2752" t="s">
        <v>1763</v>
      </c>
      <c r="G2752" t="s">
        <v>1764</v>
      </c>
      <c r="H2752" t="s">
        <v>7</v>
      </c>
      <c r="I2752" t="s">
        <v>41</v>
      </c>
      <c r="J2752" t="s">
        <v>42</v>
      </c>
      <c r="K2752" t="s">
        <v>82</v>
      </c>
      <c r="L2752" t="s">
        <v>44</v>
      </c>
      <c r="M2752" s="5">
        <v>18000</v>
      </c>
      <c r="N2752" s="5">
        <v>0</v>
      </c>
      <c r="O2752" s="5">
        <f t="shared" si="172"/>
        <v>18000</v>
      </c>
      <c r="P2752" s="5">
        <v>0</v>
      </c>
      <c r="Q2752" s="5">
        <f t="shared" si="173"/>
        <v>18000</v>
      </c>
      <c r="R2752" s="5">
        <v>0</v>
      </c>
      <c r="S2752" s="5">
        <v>0</v>
      </c>
      <c r="T2752" s="5">
        <v>0</v>
      </c>
      <c r="U2752" s="5">
        <f t="shared" si="174"/>
        <v>18000</v>
      </c>
      <c r="V2752" s="5">
        <f t="shared" si="175"/>
        <v>18000</v>
      </c>
      <c r="W2752" s="5">
        <v>18000</v>
      </c>
      <c r="X2752" t="s">
        <v>764</v>
      </c>
    </row>
    <row r="2753" spans="1:24" x14ac:dyDescent="0.2">
      <c r="A2753" t="s">
        <v>0</v>
      </c>
      <c r="B2753" t="s">
        <v>1</v>
      </c>
      <c r="C2753" t="s">
        <v>695</v>
      </c>
      <c r="D2753" t="s">
        <v>727</v>
      </c>
      <c r="E2753" t="s">
        <v>728</v>
      </c>
      <c r="F2753" t="s">
        <v>1763</v>
      </c>
      <c r="G2753" t="s">
        <v>1764</v>
      </c>
      <c r="H2753" t="s">
        <v>772</v>
      </c>
      <c r="I2753" t="s">
        <v>773</v>
      </c>
      <c r="J2753" t="s">
        <v>223</v>
      </c>
      <c r="K2753" t="s">
        <v>224</v>
      </c>
      <c r="L2753" t="s">
        <v>44</v>
      </c>
      <c r="M2753" s="5">
        <v>10000</v>
      </c>
      <c r="N2753" s="5">
        <v>0</v>
      </c>
      <c r="O2753" s="5">
        <f t="shared" si="172"/>
        <v>10000</v>
      </c>
      <c r="P2753" s="5">
        <v>-10000</v>
      </c>
      <c r="Q2753" s="5">
        <f t="shared" si="173"/>
        <v>0</v>
      </c>
      <c r="R2753" s="5">
        <v>0</v>
      </c>
      <c r="S2753" s="5">
        <v>0</v>
      </c>
      <c r="T2753" s="5">
        <v>0</v>
      </c>
      <c r="U2753" s="5">
        <f t="shared" si="174"/>
        <v>10000</v>
      </c>
      <c r="V2753" s="5">
        <f t="shared" si="175"/>
        <v>10000</v>
      </c>
      <c r="W2753" s="5">
        <v>0</v>
      </c>
      <c r="X2753" t="s">
        <v>1596</v>
      </c>
    </row>
    <row r="2754" spans="1:24" x14ac:dyDescent="0.2">
      <c r="A2754" t="s">
        <v>0</v>
      </c>
      <c r="B2754" t="s">
        <v>1</v>
      </c>
      <c r="C2754" t="s">
        <v>695</v>
      </c>
      <c r="D2754" t="s">
        <v>727</v>
      </c>
      <c r="E2754" t="s">
        <v>728</v>
      </c>
      <c r="F2754" t="s">
        <v>1765</v>
      </c>
      <c r="G2754" t="s">
        <v>1766</v>
      </c>
      <c r="H2754" t="s">
        <v>7</v>
      </c>
      <c r="I2754" t="s">
        <v>8</v>
      </c>
      <c r="J2754" t="s">
        <v>9</v>
      </c>
      <c r="K2754" t="s">
        <v>10</v>
      </c>
      <c r="L2754" t="s">
        <v>11</v>
      </c>
      <c r="M2754" s="5">
        <v>70368</v>
      </c>
      <c r="N2754" s="5">
        <v>-1909.38</v>
      </c>
      <c r="O2754" s="5">
        <f t="shared" si="172"/>
        <v>68458.62</v>
      </c>
      <c r="P2754" s="5">
        <v>13835.9</v>
      </c>
      <c r="Q2754" s="5">
        <f t="shared" si="173"/>
        <v>82294.51999999999</v>
      </c>
      <c r="R2754" s="5">
        <v>0</v>
      </c>
      <c r="S2754" s="5">
        <v>55672</v>
      </c>
      <c r="T2754" s="5">
        <v>55672</v>
      </c>
      <c r="U2754" s="5">
        <f t="shared" si="174"/>
        <v>12786.619999999995</v>
      </c>
      <c r="V2754" s="5">
        <f t="shared" si="175"/>
        <v>12786.619999999995</v>
      </c>
      <c r="W2754" s="5">
        <v>26622.52</v>
      </c>
      <c r="X2754" t="s">
        <v>731</v>
      </c>
    </row>
    <row r="2755" spans="1:24" x14ac:dyDescent="0.2">
      <c r="A2755" t="s">
        <v>0</v>
      </c>
      <c r="B2755" t="s">
        <v>1</v>
      </c>
      <c r="C2755" t="s">
        <v>695</v>
      </c>
      <c r="D2755" t="s">
        <v>727</v>
      </c>
      <c r="E2755" t="s">
        <v>728</v>
      </c>
      <c r="F2755" t="s">
        <v>1765</v>
      </c>
      <c r="G2755" t="s">
        <v>1766</v>
      </c>
      <c r="H2755" t="s">
        <v>7</v>
      </c>
      <c r="I2755" t="s">
        <v>8</v>
      </c>
      <c r="J2755" t="s">
        <v>9</v>
      </c>
      <c r="K2755" t="s">
        <v>13</v>
      </c>
      <c r="L2755" t="s">
        <v>11</v>
      </c>
      <c r="M2755" s="5">
        <v>6809.16</v>
      </c>
      <c r="N2755" s="5">
        <v>0</v>
      </c>
      <c r="O2755" s="5">
        <f t="shared" si="172"/>
        <v>6809.16</v>
      </c>
      <c r="P2755" s="5">
        <v>0</v>
      </c>
      <c r="Q2755" s="5">
        <f t="shared" si="173"/>
        <v>6809.16</v>
      </c>
      <c r="R2755" s="5">
        <v>0</v>
      </c>
      <c r="S2755" s="5">
        <v>4539.4399999999996</v>
      </c>
      <c r="T2755" s="5">
        <v>4539.4399999999996</v>
      </c>
      <c r="U2755" s="5">
        <f t="shared" si="174"/>
        <v>2269.7200000000003</v>
      </c>
      <c r="V2755" s="5">
        <f t="shared" si="175"/>
        <v>2269.7200000000003</v>
      </c>
      <c r="W2755" s="5">
        <v>2269.7199999999998</v>
      </c>
      <c r="X2755" t="s">
        <v>732</v>
      </c>
    </row>
    <row r="2756" spans="1:24" x14ac:dyDescent="0.2">
      <c r="A2756" t="s">
        <v>0</v>
      </c>
      <c r="B2756" t="s">
        <v>1</v>
      </c>
      <c r="C2756" t="s">
        <v>695</v>
      </c>
      <c r="D2756" t="s">
        <v>727</v>
      </c>
      <c r="E2756" t="s">
        <v>728</v>
      </c>
      <c r="F2756" t="s">
        <v>1765</v>
      </c>
      <c r="G2756" t="s">
        <v>1766</v>
      </c>
      <c r="H2756" t="s">
        <v>7</v>
      </c>
      <c r="I2756" t="s">
        <v>8</v>
      </c>
      <c r="J2756" t="s">
        <v>9</v>
      </c>
      <c r="K2756" t="s">
        <v>733</v>
      </c>
      <c r="L2756" t="s">
        <v>11</v>
      </c>
      <c r="M2756" s="5">
        <v>765312</v>
      </c>
      <c r="N2756" s="5">
        <v>0</v>
      </c>
      <c r="O2756" s="5">
        <f t="shared" si="172"/>
        <v>765312</v>
      </c>
      <c r="P2756" s="5">
        <v>119231.83</v>
      </c>
      <c r="Q2756" s="5">
        <f t="shared" si="173"/>
        <v>884543.83</v>
      </c>
      <c r="R2756" s="5">
        <v>0</v>
      </c>
      <c r="S2756" s="5">
        <v>584779.56999999995</v>
      </c>
      <c r="T2756" s="5">
        <v>584779.56999999995</v>
      </c>
      <c r="U2756" s="5">
        <f t="shared" si="174"/>
        <v>180532.43000000005</v>
      </c>
      <c r="V2756" s="5">
        <f t="shared" si="175"/>
        <v>180532.43000000005</v>
      </c>
      <c r="W2756" s="5">
        <v>299764.26</v>
      </c>
      <c r="X2756" t="s">
        <v>734</v>
      </c>
    </row>
    <row r="2757" spans="1:24" x14ac:dyDescent="0.2">
      <c r="A2757" t="s">
        <v>0</v>
      </c>
      <c r="B2757" t="s">
        <v>1</v>
      </c>
      <c r="C2757" t="s">
        <v>695</v>
      </c>
      <c r="D2757" t="s">
        <v>727</v>
      </c>
      <c r="E2757" t="s">
        <v>728</v>
      </c>
      <c r="F2757" t="s">
        <v>1765</v>
      </c>
      <c r="G2757" t="s">
        <v>1766</v>
      </c>
      <c r="H2757" t="s">
        <v>7</v>
      </c>
      <c r="I2757" t="s">
        <v>8</v>
      </c>
      <c r="J2757" t="s">
        <v>9</v>
      </c>
      <c r="K2757" t="s">
        <v>15</v>
      </c>
      <c r="L2757" t="s">
        <v>11</v>
      </c>
      <c r="M2757" s="5">
        <v>70207.429999999993</v>
      </c>
      <c r="N2757" s="5">
        <v>0</v>
      </c>
      <c r="O2757" s="5">
        <f t="shared" si="172"/>
        <v>70207.429999999993</v>
      </c>
      <c r="P2757" s="5">
        <v>0</v>
      </c>
      <c r="Q2757" s="5">
        <f t="shared" si="173"/>
        <v>70207.429999999993</v>
      </c>
      <c r="R2757" s="5">
        <v>0</v>
      </c>
      <c r="S2757" s="5">
        <v>6633.84</v>
      </c>
      <c r="T2757" s="5">
        <v>6633.84</v>
      </c>
      <c r="U2757" s="5">
        <f t="shared" si="174"/>
        <v>63573.59</v>
      </c>
      <c r="V2757" s="5">
        <f t="shared" si="175"/>
        <v>63573.59</v>
      </c>
      <c r="W2757" s="5">
        <v>63573.59</v>
      </c>
      <c r="X2757" t="s">
        <v>735</v>
      </c>
    </row>
    <row r="2758" spans="1:24" x14ac:dyDescent="0.2">
      <c r="A2758" t="s">
        <v>0</v>
      </c>
      <c r="B2758" t="s">
        <v>1</v>
      </c>
      <c r="C2758" t="s">
        <v>695</v>
      </c>
      <c r="D2758" t="s">
        <v>727</v>
      </c>
      <c r="E2758" t="s">
        <v>728</v>
      </c>
      <c r="F2758" t="s">
        <v>1765</v>
      </c>
      <c r="G2758" t="s">
        <v>1766</v>
      </c>
      <c r="H2758" t="s">
        <v>7</v>
      </c>
      <c r="I2758" t="s">
        <v>8</v>
      </c>
      <c r="J2758" t="s">
        <v>9</v>
      </c>
      <c r="K2758" t="s">
        <v>15</v>
      </c>
      <c r="L2758" t="s">
        <v>44</v>
      </c>
      <c r="M2758" s="5">
        <v>0</v>
      </c>
      <c r="N2758" s="5">
        <v>817</v>
      </c>
      <c r="O2758" s="5">
        <f t="shared" si="172"/>
        <v>817</v>
      </c>
      <c r="P2758" s="5">
        <v>0</v>
      </c>
      <c r="Q2758" s="5">
        <f t="shared" si="173"/>
        <v>817</v>
      </c>
      <c r="R2758" s="5">
        <v>817</v>
      </c>
      <c r="S2758" s="5">
        <v>0</v>
      </c>
      <c r="T2758" s="5">
        <v>0</v>
      </c>
      <c r="U2758" s="5">
        <f t="shared" si="174"/>
        <v>817</v>
      </c>
      <c r="V2758" s="5">
        <f t="shared" si="175"/>
        <v>817</v>
      </c>
      <c r="W2758" s="5">
        <v>0</v>
      </c>
      <c r="X2758" t="s">
        <v>735</v>
      </c>
    </row>
    <row r="2759" spans="1:24" x14ac:dyDescent="0.2">
      <c r="A2759" t="s">
        <v>0</v>
      </c>
      <c r="B2759" t="s">
        <v>1</v>
      </c>
      <c r="C2759" t="s">
        <v>695</v>
      </c>
      <c r="D2759" t="s">
        <v>727</v>
      </c>
      <c r="E2759" t="s">
        <v>728</v>
      </c>
      <c r="F2759" t="s">
        <v>1765</v>
      </c>
      <c r="G2759" t="s">
        <v>1766</v>
      </c>
      <c r="H2759" t="s">
        <v>7</v>
      </c>
      <c r="I2759" t="s">
        <v>8</v>
      </c>
      <c r="J2759" t="s">
        <v>9</v>
      </c>
      <c r="K2759" t="s">
        <v>17</v>
      </c>
      <c r="L2759" t="s">
        <v>44</v>
      </c>
      <c r="M2759" s="5">
        <v>0</v>
      </c>
      <c r="N2759" s="5">
        <v>400</v>
      </c>
      <c r="O2759" s="5">
        <f t="shared" si="172"/>
        <v>400</v>
      </c>
      <c r="P2759" s="5">
        <v>0</v>
      </c>
      <c r="Q2759" s="5">
        <f t="shared" si="173"/>
        <v>400</v>
      </c>
      <c r="R2759" s="5">
        <v>242.22</v>
      </c>
      <c r="S2759" s="5">
        <v>157.78</v>
      </c>
      <c r="T2759" s="5">
        <v>157.78</v>
      </c>
      <c r="U2759" s="5">
        <f t="shared" si="174"/>
        <v>242.22</v>
      </c>
      <c r="V2759" s="5">
        <f t="shared" si="175"/>
        <v>242.22</v>
      </c>
      <c r="W2759" s="5">
        <v>0</v>
      </c>
      <c r="X2759" t="s">
        <v>736</v>
      </c>
    </row>
    <row r="2760" spans="1:24" x14ac:dyDescent="0.2">
      <c r="A2760" t="s">
        <v>0</v>
      </c>
      <c r="B2760" t="s">
        <v>1</v>
      </c>
      <c r="C2760" t="s">
        <v>695</v>
      </c>
      <c r="D2760" t="s">
        <v>727</v>
      </c>
      <c r="E2760" t="s">
        <v>728</v>
      </c>
      <c r="F2760" t="s">
        <v>1765</v>
      </c>
      <c r="G2760" t="s">
        <v>1766</v>
      </c>
      <c r="H2760" t="s">
        <v>7</v>
      </c>
      <c r="I2760" t="s">
        <v>8</v>
      </c>
      <c r="J2760" t="s">
        <v>9</v>
      </c>
      <c r="K2760" t="s">
        <v>17</v>
      </c>
      <c r="L2760" t="s">
        <v>11</v>
      </c>
      <c r="M2760" s="5">
        <v>27595.759999999998</v>
      </c>
      <c r="N2760" s="5">
        <v>1909.38</v>
      </c>
      <c r="O2760" s="5">
        <f t="shared" si="172"/>
        <v>29505.14</v>
      </c>
      <c r="P2760" s="5">
        <v>0</v>
      </c>
      <c r="Q2760" s="5">
        <f t="shared" si="173"/>
        <v>29505.14</v>
      </c>
      <c r="R2760" s="5">
        <v>0</v>
      </c>
      <c r="S2760" s="5">
        <v>29505.14</v>
      </c>
      <c r="T2760" s="5">
        <v>29505.14</v>
      </c>
      <c r="U2760" s="5">
        <f t="shared" si="174"/>
        <v>0</v>
      </c>
      <c r="V2760" s="5">
        <f t="shared" si="175"/>
        <v>0</v>
      </c>
      <c r="W2760" s="5">
        <v>0</v>
      </c>
      <c r="X2760" t="s">
        <v>736</v>
      </c>
    </row>
    <row r="2761" spans="1:24" x14ac:dyDescent="0.2">
      <c r="A2761" t="s">
        <v>0</v>
      </c>
      <c r="B2761" t="s">
        <v>1</v>
      </c>
      <c r="C2761" t="s">
        <v>695</v>
      </c>
      <c r="D2761" t="s">
        <v>727</v>
      </c>
      <c r="E2761" t="s">
        <v>728</v>
      </c>
      <c r="F2761" t="s">
        <v>1765</v>
      </c>
      <c r="G2761" t="s">
        <v>1766</v>
      </c>
      <c r="H2761" t="s">
        <v>7</v>
      </c>
      <c r="I2761" t="s">
        <v>8</v>
      </c>
      <c r="J2761" t="s">
        <v>9</v>
      </c>
      <c r="K2761" t="s">
        <v>19</v>
      </c>
      <c r="L2761" t="s">
        <v>11</v>
      </c>
      <c r="M2761" s="5">
        <v>132</v>
      </c>
      <c r="N2761" s="5">
        <v>0</v>
      </c>
      <c r="O2761" s="5">
        <f t="shared" si="172"/>
        <v>132</v>
      </c>
      <c r="P2761" s="5">
        <v>-60.26</v>
      </c>
      <c r="Q2761" s="5">
        <f t="shared" si="173"/>
        <v>71.740000000000009</v>
      </c>
      <c r="R2761" s="5">
        <v>0</v>
      </c>
      <c r="S2761" s="5">
        <v>41.5</v>
      </c>
      <c r="T2761" s="5">
        <v>41.5</v>
      </c>
      <c r="U2761" s="5">
        <f t="shared" si="174"/>
        <v>90.5</v>
      </c>
      <c r="V2761" s="5">
        <f t="shared" si="175"/>
        <v>90.5</v>
      </c>
      <c r="W2761" s="5">
        <v>30.24</v>
      </c>
      <c r="X2761" t="s">
        <v>737</v>
      </c>
    </row>
    <row r="2762" spans="1:24" x14ac:dyDescent="0.2">
      <c r="A2762" t="s">
        <v>0</v>
      </c>
      <c r="B2762" t="s">
        <v>1</v>
      </c>
      <c r="C2762" t="s">
        <v>695</v>
      </c>
      <c r="D2762" t="s">
        <v>727</v>
      </c>
      <c r="E2762" t="s">
        <v>728</v>
      </c>
      <c r="F2762" t="s">
        <v>1765</v>
      </c>
      <c r="G2762" t="s">
        <v>1766</v>
      </c>
      <c r="H2762" t="s">
        <v>7</v>
      </c>
      <c r="I2762" t="s">
        <v>8</v>
      </c>
      <c r="J2762" t="s">
        <v>9</v>
      </c>
      <c r="K2762" t="s">
        <v>21</v>
      </c>
      <c r="L2762" t="s">
        <v>11</v>
      </c>
      <c r="M2762" s="5">
        <v>1056</v>
      </c>
      <c r="N2762" s="5">
        <v>0</v>
      </c>
      <c r="O2762" s="5">
        <f t="shared" si="172"/>
        <v>1056</v>
      </c>
      <c r="P2762" s="5">
        <v>-482.11</v>
      </c>
      <c r="Q2762" s="5">
        <f t="shared" si="173"/>
        <v>573.89</v>
      </c>
      <c r="R2762" s="5">
        <v>0</v>
      </c>
      <c r="S2762" s="5">
        <v>332</v>
      </c>
      <c r="T2762" s="5">
        <v>332</v>
      </c>
      <c r="U2762" s="5">
        <f t="shared" si="174"/>
        <v>724</v>
      </c>
      <c r="V2762" s="5">
        <f t="shared" si="175"/>
        <v>724</v>
      </c>
      <c r="W2762" s="5">
        <v>241.89</v>
      </c>
      <c r="X2762" t="s">
        <v>738</v>
      </c>
    </row>
    <row r="2763" spans="1:24" x14ac:dyDescent="0.2">
      <c r="A2763" t="s">
        <v>0</v>
      </c>
      <c r="B2763" t="s">
        <v>1</v>
      </c>
      <c r="C2763" t="s">
        <v>695</v>
      </c>
      <c r="D2763" t="s">
        <v>727</v>
      </c>
      <c r="E2763" t="s">
        <v>728</v>
      </c>
      <c r="F2763" t="s">
        <v>1765</v>
      </c>
      <c r="G2763" t="s">
        <v>1766</v>
      </c>
      <c r="H2763" t="s">
        <v>7</v>
      </c>
      <c r="I2763" t="s">
        <v>8</v>
      </c>
      <c r="J2763" t="s">
        <v>9</v>
      </c>
      <c r="K2763" t="s">
        <v>23</v>
      </c>
      <c r="L2763" t="s">
        <v>11</v>
      </c>
      <c r="M2763" s="5">
        <v>34.049999999999997</v>
      </c>
      <c r="N2763" s="5">
        <v>0</v>
      </c>
      <c r="O2763" s="5">
        <f t="shared" si="172"/>
        <v>34.049999999999997</v>
      </c>
      <c r="P2763" s="5">
        <v>-34.049999999999997</v>
      </c>
      <c r="Q2763" s="5">
        <f t="shared" si="173"/>
        <v>0</v>
      </c>
      <c r="R2763" s="5">
        <v>0</v>
      </c>
      <c r="S2763" s="5">
        <v>0</v>
      </c>
      <c r="T2763" s="5">
        <v>0</v>
      </c>
      <c r="U2763" s="5">
        <f t="shared" si="174"/>
        <v>34.049999999999997</v>
      </c>
      <c r="V2763" s="5">
        <f t="shared" si="175"/>
        <v>34.049999999999997</v>
      </c>
      <c r="W2763" s="5">
        <v>0</v>
      </c>
      <c r="X2763" t="s">
        <v>739</v>
      </c>
    </row>
    <row r="2764" spans="1:24" x14ac:dyDescent="0.2">
      <c r="A2764" t="s">
        <v>0</v>
      </c>
      <c r="B2764" t="s">
        <v>1</v>
      </c>
      <c r="C2764" t="s">
        <v>695</v>
      </c>
      <c r="D2764" t="s">
        <v>727</v>
      </c>
      <c r="E2764" t="s">
        <v>728</v>
      </c>
      <c r="F2764" t="s">
        <v>1765</v>
      </c>
      <c r="G2764" t="s">
        <v>1766</v>
      </c>
      <c r="H2764" t="s">
        <v>7</v>
      </c>
      <c r="I2764" t="s">
        <v>8</v>
      </c>
      <c r="J2764" t="s">
        <v>9</v>
      </c>
      <c r="K2764" t="s">
        <v>25</v>
      </c>
      <c r="L2764" t="s">
        <v>11</v>
      </c>
      <c r="M2764" s="5">
        <v>204.27</v>
      </c>
      <c r="N2764" s="5">
        <v>0</v>
      </c>
      <c r="O2764" s="5">
        <f t="shared" si="172"/>
        <v>204.27</v>
      </c>
      <c r="P2764" s="5">
        <v>-49.75</v>
      </c>
      <c r="Q2764" s="5">
        <f t="shared" si="173"/>
        <v>154.52000000000001</v>
      </c>
      <c r="R2764" s="5">
        <v>0</v>
      </c>
      <c r="S2764" s="5">
        <v>102.16</v>
      </c>
      <c r="T2764" s="5">
        <v>102.16</v>
      </c>
      <c r="U2764" s="5">
        <f t="shared" si="174"/>
        <v>102.11000000000001</v>
      </c>
      <c r="V2764" s="5">
        <f t="shared" si="175"/>
        <v>102.11000000000001</v>
      </c>
      <c r="W2764" s="5">
        <v>52.36</v>
      </c>
      <c r="X2764" t="s">
        <v>740</v>
      </c>
    </row>
    <row r="2765" spans="1:24" x14ac:dyDescent="0.2">
      <c r="A2765" t="s">
        <v>0</v>
      </c>
      <c r="B2765" t="s">
        <v>1</v>
      </c>
      <c r="C2765" t="s">
        <v>695</v>
      </c>
      <c r="D2765" t="s">
        <v>727</v>
      </c>
      <c r="E2765" t="s">
        <v>728</v>
      </c>
      <c r="F2765" t="s">
        <v>1765</v>
      </c>
      <c r="G2765" t="s">
        <v>1766</v>
      </c>
      <c r="H2765" t="s">
        <v>7</v>
      </c>
      <c r="I2765" t="s">
        <v>8</v>
      </c>
      <c r="J2765" t="s">
        <v>9</v>
      </c>
      <c r="K2765" t="s">
        <v>27</v>
      </c>
      <c r="L2765" t="s">
        <v>11</v>
      </c>
      <c r="M2765" s="5">
        <v>3932.26</v>
      </c>
      <c r="N2765" s="5">
        <v>0</v>
      </c>
      <c r="O2765" s="5">
        <f t="shared" si="172"/>
        <v>3932.26</v>
      </c>
      <c r="P2765" s="5">
        <v>-1966.13</v>
      </c>
      <c r="Q2765" s="5">
        <f t="shared" si="173"/>
        <v>1966.13</v>
      </c>
      <c r="R2765" s="5">
        <v>0</v>
      </c>
      <c r="S2765" s="5">
        <v>0</v>
      </c>
      <c r="T2765" s="5">
        <v>0</v>
      </c>
      <c r="U2765" s="5">
        <f t="shared" si="174"/>
        <v>3932.26</v>
      </c>
      <c r="V2765" s="5">
        <f t="shared" si="175"/>
        <v>3932.26</v>
      </c>
      <c r="W2765" s="5">
        <v>1966.13</v>
      </c>
      <c r="X2765" t="s">
        <v>741</v>
      </c>
    </row>
    <row r="2766" spans="1:24" x14ac:dyDescent="0.2">
      <c r="A2766" t="s">
        <v>0</v>
      </c>
      <c r="B2766" t="s">
        <v>1</v>
      </c>
      <c r="C2766" t="s">
        <v>695</v>
      </c>
      <c r="D2766" t="s">
        <v>727</v>
      </c>
      <c r="E2766" t="s">
        <v>728</v>
      </c>
      <c r="F2766" t="s">
        <v>1765</v>
      </c>
      <c r="G2766" t="s">
        <v>1766</v>
      </c>
      <c r="H2766" t="s">
        <v>7</v>
      </c>
      <c r="I2766" t="s">
        <v>8</v>
      </c>
      <c r="J2766" t="s">
        <v>9</v>
      </c>
      <c r="K2766" t="s">
        <v>265</v>
      </c>
      <c r="L2766" t="s">
        <v>44</v>
      </c>
      <c r="M2766" s="5">
        <v>0</v>
      </c>
      <c r="N2766" s="5">
        <v>9804</v>
      </c>
      <c r="O2766" s="5">
        <f t="shared" si="172"/>
        <v>9804</v>
      </c>
      <c r="P2766" s="5">
        <v>0</v>
      </c>
      <c r="Q2766" s="5">
        <f t="shared" si="173"/>
        <v>9804</v>
      </c>
      <c r="R2766" s="5">
        <v>5119.87</v>
      </c>
      <c r="S2766" s="5">
        <v>4684.13</v>
      </c>
      <c r="T2766" s="5">
        <v>4684.13</v>
      </c>
      <c r="U2766" s="5">
        <f t="shared" si="174"/>
        <v>5119.87</v>
      </c>
      <c r="V2766" s="5">
        <f t="shared" si="175"/>
        <v>5119.87</v>
      </c>
      <c r="W2766" s="5">
        <v>0</v>
      </c>
      <c r="X2766" t="s">
        <v>743</v>
      </c>
    </row>
    <row r="2767" spans="1:24" x14ac:dyDescent="0.2">
      <c r="A2767" t="s">
        <v>0</v>
      </c>
      <c r="B2767" t="s">
        <v>1</v>
      </c>
      <c r="C2767" t="s">
        <v>695</v>
      </c>
      <c r="D2767" t="s">
        <v>727</v>
      </c>
      <c r="E2767" t="s">
        <v>728</v>
      </c>
      <c r="F2767" t="s">
        <v>1765</v>
      </c>
      <c r="G2767" t="s">
        <v>1766</v>
      </c>
      <c r="H2767" t="s">
        <v>7</v>
      </c>
      <c r="I2767" t="s">
        <v>8</v>
      </c>
      <c r="J2767" t="s">
        <v>9</v>
      </c>
      <c r="K2767" t="s">
        <v>31</v>
      </c>
      <c r="L2767" t="s">
        <v>11</v>
      </c>
      <c r="M2767" s="5">
        <v>2580.37</v>
      </c>
      <c r="N2767" s="5">
        <v>0</v>
      </c>
      <c r="O2767" s="5">
        <f t="shared" si="172"/>
        <v>2580.37</v>
      </c>
      <c r="P2767" s="5">
        <v>-1290.19</v>
      </c>
      <c r="Q2767" s="5">
        <f t="shared" si="173"/>
        <v>1290.1799999999998</v>
      </c>
      <c r="R2767" s="5">
        <v>0</v>
      </c>
      <c r="S2767" s="5">
        <v>0</v>
      </c>
      <c r="T2767" s="5">
        <v>0</v>
      </c>
      <c r="U2767" s="5">
        <f t="shared" si="174"/>
        <v>2580.37</v>
      </c>
      <c r="V2767" s="5">
        <f t="shared" si="175"/>
        <v>2580.37</v>
      </c>
      <c r="W2767" s="5">
        <v>1290.18</v>
      </c>
      <c r="X2767" t="s">
        <v>744</v>
      </c>
    </row>
    <row r="2768" spans="1:24" x14ac:dyDescent="0.2">
      <c r="A2768" t="s">
        <v>0</v>
      </c>
      <c r="B2768" t="s">
        <v>1</v>
      </c>
      <c r="C2768" t="s">
        <v>695</v>
      </c>
      <c r="D2768" t="s">
        <v>727</v>
      </c>
      <c r="E2768" t="s">
        <v>728</v>
      </c>
      <c r="F2768" t="s">
        <v>1765</v>
      </c>
      <c r="G2768" t="s">
        <v>1766</v>
      </c>
      <c r="H2768" t="s">
        <v>7</v>
      </c>
      <c r="I2768" t="s">
        <v>8</v>
      </c>
      <c r="J2768" t="s">
        <v>9</v>
      </c>
      <c r="K2768" t="s">
        <v>33</v>
      </c>
      <c r="L2768" t="s">
        <v>11</v>
      </c>
      <c r="M2768" s="5">
        <v>35160.74</v>
      </c>
      <c r="N2768" s="5">
        <v>0</v>
      </c>
      <c r="O2768" s="5">
        <f t="shared" si="172"/>
        <v>35160.74</v>
      </c>
      <c r="P2768" s="5">
        <v>-15305.37</v>
      </c>
      <c r="Q2768" s="5">
        <f t="shared" si="173"/>
        <v>19855.369999999995</v>
      </c>
      <c r="R2768" s="5">
        <v>0</v>
      </c>
      <c r="S2768" s="5">
        <v>5200</v>
      </c>
      <c r="T2768" s="5">
        <v>5200</v>
      </c>
      <c r="U2768" s="5">
        <f t="shared" si="174"/>
        <v>29960.739999999998</v>
      </c>
      <c r="V2768" s="5">
        <f t="shared" si="175"/>
        <v>29960.739999999998</v>
      </c>
      <c r="W2768" s="5">
        <v>14655.37</v>
      </c>
      <c r="X2768" t="s">
        <v>745</v>
      </c>
    </row>
    <row r="2769" spans="1:24" x14ac:dyDescent="0.2">
      <c r="A2769" t="s">
        <v>0</v>
      </c>
      <c r="B2769" t="s">
        <v>1</v>
      </c>
      <c r="C2769" t="s">
        <v>695</v>
      </c>
      <c r="D2769" t="s">
        <v>727</v>
      </c>
      <c r="E2769" t="s">
        <v>728</v>
      </c>
      <c r="F2769" t="s">
        <v>1765</v>
      </c>
      <c r="G2769" t="s">
        <v>1766</v>
      </c>
      <c r="H2769" t="s">
        <v>7</v>
      </c>
      <c r="I2769" t="s">
        <v>8</v>
      </c>
      <c r="J2769" t="s">
        <v>9</v>
      </c>
      <c r="K2769" t="s">
        <v>35</v>
      </c>
      <c r="L2769" t="s">
        <v>11</v>
      </c>
      <c r="M2769" s="5">
        <v>95061.15</v>
      </c>
      <c r="N2769" s="5">
        <v>0</v>
      </c>
      <c r="O2769" s="5">
        <f t="shared" si="172"/>
        <v>95061.15</v>
      </c>
      <c r="P2769" s="5">
        <v>15929.75</v>
      </c>
      <c r="Q2769" s="5">
        <f t="shared" si="173"/>
        <v>110990.9</v>
      </c>
      <c r="R2769" s="5">
        <v>0</v>
      </c>
      <c r="S2769" s="5">
        <v>73377.64</v>
      </c>
      <c r="T2769" s="5">
        <v>73377.64</v>
      </c>
      <c r="U2769" s="5">
        <f t="shared" si="174"/>
        <v>21683.509999999995</v>
      </c>
      <c r="V2769" s="5">
        <f t="shared" si="175"/>
        <v>21683.509999999995</v>
      </c>
      <c r="W2769" s="5">
        <v>37613.26</v>
      </c>
      <c r="X2769" t="s">
        <v>746</v>
      </c>
    </row>
    <row r="2770" spans="1:24" x14ac:dyDescent="0.2">
      <c r="A2770" t="s">
        <v>0</v>
      </c>
      <c r="B2770" t="s">
        <v>1</v>
      </c>
      <c r="C2770" t="s">
        <v>695</v>
      </c>
      <c r="D2770" t="s">
        <v>727</v>
      </c>
      <c r="E2770" t="s">
        <v>728</v>
      </c>
      <c r="F2770" t="s">
        <v>1765</v>
      </c>
      <c r="G2770" t="s">
        <v>1766</v>
      </c>
      <c r="H2770" t="s">
        <v>7</v>
      </c>
      <c r="I2770" t="s">
        <v>8</v>
      </c>
      <c r="J2770" t="s">
        <v>9</v>
      </c>
      <c r="K2770" t="s">
        <v>35</v>
      </c>
      <c r="L2770" t="s">
        <v>44</v>
      </c>
      <c r="M2770" s="5">
        <v>0</v>
      </c>
      <c r="N2770" s="5">
        <v>1240.21</v>
      </c>
      <c r="O2770" s="5">
        <f t="shared" si="172"/>
        <v>1240.21</v>
      </c>
      <c r="P2770" s="5">
        <v>0</v>
      </c>
      <c r="Q2770" s="5">
        <f t="shared" si="173"/>
        <v>1240.21</v>
      </c>
      <c r="R2770" s="5">
        <v>717.91</v>
      </c>
      <c r="S2770" s="5">
        <v>522.29999999999995</v>
      </c>
      <c r="T2770" s="5">
        <v>522.29999999999995</v>
      </c>
      <c r="U2770" s="5">
        <f t="shared" si="174"/>
        <v>717.91000000000008</v>
      </c>
      <c r="V2770" s="5">
        <f t="shared" si="175"/>
        <v>717.91000000000008</v>
      </c>
      <c r="W2770" s="5">
        <v>0</v>
      </c>
      <c r="X2770" t="s">
        <v>746</v>
      </c>
    </row>
    <row r="2771" spans="1:24" x14ac:dyDescent="0.2">
      <c r="A2771" t="s">
        <v>0</v>
      </c>
      <c r="B2771" t="s">
        <v>1</v>
      </c>
      <c r="C2771" t="s">
        <v>695</v>
      </c>
      <c r="D2771" t="s">
        <v>727</v>
      </c>
      <c r="E2771" t="s">
        <v>728</v>
      </c>
      <c r="F2771" t="s">
        <v>1765</v>
      </c>
      <c r="G2771" t="s">
        <v>1766</v>
      </c>
      <c r="H2771" t="s">
        <v>7</v>
      </c>
      <c r="I2771" t="s">
        <v>8</v>
      </c>
      <c r="J2771" t="s">
        <v>9</v>
      </c>
      <c r="K2771" t="s">
        <v>37</v>
      </c>
      <c r="L2771" t="s">
        <v>11</v>
      </c>
      <c r="M2771" s="5">
        <v>70207.429999999993</v>
      </c>
      <c r="N2771" s="5">
        <v>0</v>
      </c>
      <c r="O2771" s="5">
        <f t="shared" si="172"/>
        <v>70207.429999999993</v>
      </c>
      <c r="P2771" s="5">
        <v>7364.05</v>
      </c>
      <c r="Q2771" s="5">
        <f t="shared" si="173"/>
        <v>77571.48</v>
      </c>
      <c r="R2771" s="5">
        <v>0</v>
      </c>
      <c r="S2771" s="5">
        <v>51736.53</v>
      </c>
      <c r="T2771" s="5">
        <v>51736.53</v>
      </c>
      <c r="U2771" s="5">
        <f t="shared" si="174"/>
        <v>18470.899999999994</v>
      </c>
      <c r="V2771" s="5">
        <f t="shared" si="175"/>
        <v>18470.899999999994</v>
      </c>
      <c r="W2771" s="5">
        <v>25834.95</v>
      </c>
      <c r="X2771" t="s">
        <v>747</v>
      </c>
    </row>
    <row r="2772" spans="1:24" x14ac:dyDescent="0.2">
      <c r="A2772" t="s">
        <v>0</v>
      </c>
      <c r="B2772" t="s">
        <v>1</v>
      </c>
      <c r="C2772" t="s">
        <v>695</v>
      </c>
      <c r="D2772" t="s">
        <v>727</v>
      </c>
      <c r="E2772" t="s">
        <v>728</v>
      </c>
      <c r="F2772" t="s">
        <v>1765</v>
      </c>
      <c r="G2772" t="s">
        <v>1766</v>
      </c>
      <c r="H2772" t="s">
        <v>7</v>
      </c>
      <c r="I2772" t="s">
        <v>8</v>
      </c>
      <c r="J2772" t="s">
        <v>9</v>
      </c>
      <c r="K2772" t="s">
        <v>37</v>
      </c>
      <c r="L2772" t="s">
        <v>44</v>
      </c>
      <c r="M2772" s="5">
        <v>0</v>
      </c>
      <c r="N2772" s="5">
        <v>817</v>
      </c>
      <c r="O2772" s="5">
        <f t="shared" si="172"/>
        <v>817</v>
      </c>
      <c r="P2772" s="5">
        <v>0</v>
      </c>
      <c r="Q2772" s="5">
        <f t="shared" si="173"/>
        <v>817</v>
      </c>
      <c r="R2772" s="5">
        <v>817</v>
      </c>
      <c r="S2772" s="5">
        <v>0</v>
      </c>
      <c r="T2772" s="5">
        <v>0</v>
      </c>
      <c r="U2772" s="5">
        <f t="shared" si="174"/>
        <v>817</v>
      </c>
      <c r="V2772" s="5">
        <f t="shared" si="175"/>
        <v>817</v>
      </c>
      <c r="W2772" s="5">
        <v>0</v>
      </c>
      <c r="X2772" t="s">
        <v>747</v>
      </c>
    </row>
    <row r="2773" spans="1:24" x14ac:dyDescent="0.2">
      <c r="A2773" t="s">
        <v>0</v>
      </c>
      <c r="B2773" t="s">
        <v>1</v>
      </c>
      <c r="C2773" t="s">
        <v>695</v>
      </c>
      <c r="D2773" t="s">
        <v>727</v>
      </c>
      <c r="E2773" t="s">
        <v>728</v>
      </c>
      <c r="F2773" t="s">
        <v>1765</v>
      </c>
      <c r="G2773" t="s">
        <v>1766</v>
      </c>
      <c r="H2773" t="s">
        <v>7</v>
      </c>
      <c r="I2773" t="s">
        <v>8</v>
      </c>
      <c r="J2773" t="s">
        <v>9</v>
      </c>
      <c r="K2773" t="s">
        <v>39</v>
      </c>
      <c r="L2773" t="s">
        <v>11</v>
      </c>
      <c r="M2773" s="5">
        <v>13772.4</v>
      </c>
      <c r="N2773" s="5">
        <v>0</v>
      </c>
      <c r="O2773" s="5">
        <f t="shared" si="172"/>
        <v>13772.4</v>
      </c>
      <c r="P2773" s="5">
        <v>0</v>
      </c>
      <c r="Q2773" s="5">
        <f t="shared" si="173"/>
        <v>13772.4</v>
      </c>
      <c r="R2773" s="5">
        <v>0</v>
      </c>
      <c r="S2773" s="5">
        <v>0</v>
      </c>
      <c r="T2773" s="5">
        <v>0</v>
      </c>
      <c r="U2773" s="5">
        <f t="shared" si="174"/>
        <v>13772.4</v>
      </c>
      <c r="V2773" s="5">
        <f t="shared" si="175"/>
        <v>13772.4</v>
      </c>
      <c r="W2773" s="5">
        <v>13772.4</v>
      </c>
      <c r="X2773" t="s">
        <v>748</v>
      </c>
    </row>
    <row r="2774" spans="1:24" x14ac:dyDescent="0.2">
      <c r="A2774" t="s">
        <v>0</v>
      </c>
      <c r="B2774" t="s">
        <v>1</v>
      </c>
      <c r="C2774" t="s">
        <v>695</v>
      </c>
      <c r="D2774" t="s">
        <v>727</v>
      </c>
      <c r="E2774" t="s">
        <v>728</v>
      </c>
      <c r="F2774" t="s">
        <v>1765</v>
      </c>
      <c r="G2774" t="s">
        <v>1766</v>
      </c>
      <c r="H2774" t="s">
        <v>7</v>
      </c>
      <c r="I2774" t="s">
        <v>41</v>
      </c>
      <c r="J2774" t="s">
        <v>42</v>
      </c>
      <c r="K2774" t="s">
        <v>43</v>
      </c>
      <c r="L2774" t="s">
        <v>44</v>
      </c>
      <c r="M2774" s="5">
        <v>8000</v>
      </c>
      <c r="N2774" s="5">
        <v>0</v>
      </c>
      <c r="O2774" s="5">
        <f t="shared" si="172"/>
        <v>8000</v>
      </c>
      <c r="P2774" s="5">
        <v>0</v>
      </c>
      <c r="Q2774" s="5">
        <f t="shared" si="173"/>
        <v>8000</v>
      </c>
      <c r="R2774" s="5">
        <v>0</v>
      </c>
      <c r="S2774" s="5">
        <v>8000</v>
      </c>
      <c r="T2774" s="5">
        <v>1955.06</v>
      </c>
      <c r="U2774" s="5">
        <f t="shared" si="174"/>
        <v>0</v>
      </c>
      <c r="V2774" s="5">
        <f t="shared" si="175"/>
        <v>6044.9400000000005</v>
      </c>
      <c r="W2774" s="5">
        <v>0</v>
      </c>
      <c r="X2774" t="s">
        <v>749</v>
      </c>
    </row>
    <row r="2775" spans="1:24" x14ac:dyDescent="0.2">
      <c r="A2775" t="s">
        <v>0</v>
      </c>
      <c r="B2775" t="s">
        <v>1</v>
      </c>
      <c r="C2775" t="s">
        <v>695</v>
      </c>
      <c r="D2775" t="s">
        <v>727</v>
      </c>
      <c r="E2775" t="s">
        <v>728</v>
      </c>
      <c r="F2775" t="s">
        <v>1765</v>
      </c>
      <c r="G2775" t="s">
        <v>1766</v>
      </c>
      <c r="H2775" t="s">
        <v>7</v>
      </c>
      <c r="I2775" t="s">
        <v>41</v>
      </c>
      <c r="J2775" t="s">
        <v>42</v>
      </c>
      <c r="K2775" t="s">
        <v>46</v>
      </c>
      <c r="L2775" t="s">
        <v>44</v>
      </c>
      <c r="M2775" s="5">
        <v>9000</v>
      </c>
      <c r="N2775" s="5">
        <v>0</v>
      </c>
      <c r="O2775" s="5">
        <f t="shared" si="172"/>
        <v>9000</v>
      </c>
      <c r="P2775" s="5">
        <v>0</v>
      </c>
      <c r="Q2775" s="5">
        <f t="shared" si="173"/>
        <v>9000</v>
      </c>
      <c r="R2775" s="5">
        <v>0</v>
      </c>
      <c r="S2775" s="5">
        <v>9000</v>
      </c>
      <c r="T2775" s="5">
        <v>1610.22</v>
      </c>
      <c r="U2775" s="5">
        <f t="shared" si="174"/>
        <v>0</v>
      </c>
      <c r="V2775" s="5">
        <f t="shared" si="175"/>
        <v>7389.78</v>
      </c>
      <c r="W2775" s="5">
        <v>0</v>
      </c>
      <c r="X2775" t="s">
        <v>750</v>
      </c>
    </row>
    <row r="2776" spans="1:24" x14ac:dyDescent="0.2">
      <c r="A2776" t="s">
        <v>0</v>
      </c>
      <c r="B2776" t="s">
        <v>1</v>
      </c>
      <c r="C2776" t="s">
        <v>695</v>
      </c>
      <c r="D2776" t="s">
        <v>727</v>
      </c>
      <c r="E2776" t="s">
        <v>728</v>
      </c>
      <c r="F2776" t="s">
        <v>1765</v>
      </c>
      <c r="G2776" t="s">
        <v>1766</v>
      </c>
      <c r="H2776" t="s">
        <v>7</v>
      </c>
      <c r="I2776" t="s">
        <v>41</v>
      </c>
      <c r="J2776" t="s">
        <v>42</v>
      </c>
      <c r="K2776" t="s">
        <v>52</v>
      </c>
      <c r="L2776" t="s">
        <v>44</v>
      </c>
      <c r="M2776" s="5">
        <v>1120</v>
      </c>
      <c r="N2776" s="5">
        <v>0</v>
      </c>
      <c r="O2776" s="5">
        <f t="shared" si="172"/>
        <v>1120</v>
      </c>
      <c r="P2776" s="5">
        <v>0</v>
      </c>
      <c r="Q2776" s="5">
        <f t="shared" si="173"/>
        <v>1120</v>
      </c>
      <c r="R2776" s="5">
        <v>0</v>
      </c>
      <c r="S2776" s="5">
        <v>0</v>
      </c>
      <c r="T2776" s="5">
        <v>0</v>
      </c>
      <c r="U2776" s="5">
        <f t="shared" si="174"/>
        <v>1120</v>
      </c>
      <c r="V2776" s="5">
        <f t="shared" si="175"/>
        <v>1120</v>
      </c>
      <c r="W2776" s="5">
        <v>1120</v>
      </c>
      <c r="X2776" t="s">
        <v>752</v>
      </c>
    </row>
    <row r="2777" spans="1:24" x14ac:dyDescent="0.2">
      <c r="A2777" t="s">
        <v>0</v>
      </c>
      <c r="B2777" t="s">
        <v>1</v>
      </c>
      <c r="C2777" t="s">
        <v>695</v>
      </c>
      <c r="D2777" t="s">
        <v>727</v>
      </c>
      <c r="E2777" t="s">
        <v>728</v>
      </c>
      <c r="F2777" t="s">
        <v>1765</v>
      </c>
      <c r="G2777" t="s">
        <v>1766</v>
      </c>
      <c r="H2777" t="s">
        <v>7</v>
      </c>
      <c r="I2777" t="s">
        <v>41</v>
      </c>
      <c r="J2777" t="s">
        <v>42</v>
      </c>
      <c r="K2777" t="s">
        <v>56</v>
      </c>
      <c r="L2777" t="s">
        <v>44</v>
      </c>
      <c r="M2777" s="5">
        <v>60000</v>
      </c>
      <c r="N2777" s="5">
        <v>0</v>
      </c>
      <c r="O2777" s="5">
        <f t="shared" si="172"/>
        <v>60000</v>
      </c>
      <c r="P2777" s="5">
        <v>-24526.240000000002</v>
      </c>
      <c r="Q2777" s="5">
        <f t="shared" si="173"/>
        <v>35473.759999999995</v>
      </c>
      <c r="R2777" s="5">
        <v>0</v>
      </c>
      <c r="S2777" s="5">
        <v>35473.760000000002</v>
      </c>
      <c r="T2777" s="5">
        <v>2993.76</v>
      </c>
      <c r="U2777" s="5">
        <f t="shared" si="174"/>
        <v>24526.239999999998</v>
      </c>
      <c r="V2777" s="5">
        <f t="shared" si="175"/>
        <v>57006.239999999998</v>
      </c>
      <c r="W2777" s="5">
        <v>0</v>
      </c>
      <c r="X2777" t="s">
        <v>755</v>
      </c>
    </row>
    <row r="2778" spans="1:24" x14ac:dyDescent="0.2">
      <c r="A2778" t="s">
        <v>0</v>
      </c>
      <c r="B2778" t="s">
        <v>1</v>
      </c>
      <c r="C2778" t="s">
        <v>695</v>
      </c>
      <c r="D2778" t="s">
        <v>727</v>
      </c>
      <c r="E2778" t="s">
        <v>728</v>
      </c>
      <c r="F2778" t="s">
        <v>1765</v>
      </c>
      <c r="G2778" t="s">
        <v>1766</v>
      </c>
      <c r="H2778" t="s">
        <v>7</v>
      </c>
      <c r="I2778" t="s">
        <v>41</v>
      </c>
      <c r="J2778" t="s">
        <v>42</v>
      </c>
      <c r="K2778" t="s">
        <v>58</v>
      </c>
      <c r="L2778" t="s">
        <v>44</v>
      </c>
      <c r="M2778" s="5">
        <v>41000</v>
      </c>
      <c r="N2778" s="5">
        <v>0</v>
      </c>
      <c r="O2778" s="5">
        <f t="shared" si="172"/>
        <v>41000</v>
      </c>
      <c r="P2778" s="5">
        <v>-12300</v>
      </c>
      <c r="Q2778" s="5">
        <f t="shared" si="173"/>
        <v>28700</v>
      </c>
      <c r="R2778" s="5">
        <v>0</v>
      </c>
      <c r="S2778" s="5">
        <v>0</v>
      </c>
      <c r="T2778" s="5">
        <v>0</v>
      </c>
      <c r="U2778" s="5">
        <f t="shared" si="174"/>
        <v>41000</v>
      </c>
      <c r="V2778" s="5">
        <f t="shared" si="175"/>
        <v>41000</v>
      </c>
      <c r="W2778" s="5">
        <v>28700</v>
      </c>
      <c r="X2778" t="s">
        <v>756</v>
      </c>
    </row>
    <row r="2779" spans="1:24" x14ac:dyDescent="0.2">
      <c r="A2779" t="s">
        <v>0</v>
      </c>
      <c r="B2779" t="s">
        <v>1</v>
      </c>
      <c r="C2779" t="s">
        <v>695</v>
      </c>
      <c r="D2779" t="s">
        <v>727</v>
      </c>
      <c r="E2779" t="s">
        <v>728</v>
      </c>
      <c r="F2779" t="s">
        <v>1765</v>
      </c>
      <c r="G2779" t="s">
        <v>1766</v>
      </c>
      <c r="H2779" t="s">
        <v>7</v>
      </c>
      <c r="I2779" t="s">
        <v>41</v>
      </c>
      <c r="J2779" t="s">
        <v>42</v>
      </c>
      <c r="K2779" t="s">
        <v>62</v>
      </c>
      <c r="L2779" t="s">
        <v>44</v>
      </c>
      <c r="M2779" s="5">
        <v>10000</v>
      </c>
      <c r="N2779" s="5">
        <v>0</v>
      </c>
      <c r="O2779" s="5">
        <f t="shared" si="172"/>
        <v>10000</v>
      </c>
      <c r="P2779" s="5">
        <v>0</v>
      </c>
      <c r="Q2779" s="5">
        <f t="shared" si="173"/>
        <v>10000</v>
      </c>
      <c r="R2779" s="5">
        <v>0</v>
      </c>
      <c r="S2779" s="5">
        <v>0</v>
      </c>
      <c r="T2779" s="5">
        <v>0</v>
      </c>
      <c r="U2779" s="5">
        <f t="shared" si="174"/>
        <v>10000</v>
      </c>
      <c r="V2779" s="5">
        <f t="shared" si="175"/>
        <v>10000</v>
      </c>
      <c r="W2779" s="5">
        <v>10000</v>
      </c>
      <c r="X2779" t="s">
        <v>757</v>
      </c>
    </row>
    <row r="2780" spans="1:24" x14ac:dyDescent="0.2">
      <c r="A2780" t="s">
        <v>0</v>
      </c>
      <c r="B2780" t="s">
        <v>1</v>
      </c>
      <c r="C2780" t="s">
        <v>695</v>
      </c>
      <c r="D2780" t="s">
        <v>727</v>
      </c>
      <c r="E2780" t="s">
        <v>728</v>
      </c>
      <c r="F2780" t="s">
        <v>1765</v>
      </c>
      <c r="G2780" t="s">
        <v>1766</v>
      </c>
      <c r="H2780" t="s">
        <v>7</v>
      </c>
      <c r="I2780" t="s">
        <v>41</v>
      </c>
      <c r="J2780" t="s">
        <v>42</v>
      </c>
      <c r="K2780" t="s">
        <v>70</v>
      </c>
      <c r="L2780" t="s">
        <v>44</v>
      </c>
      <c r="M2780" s="5">
        <v>1200</v>
      </c>
      <c r="N2780" s="5">
        <v>0</v>
      </c>
      <c r="O2780" s="5">
        <f t="shared" si="172"/>
        <v>1200</v>
      </c>
      <c r="P2780" s="5">
        <v>0</v>
      </c>
      <c r="Q2780" s="5">
        <f t="shared" si="173"/>
        <v>1200</v>
      </c>
      <c r="R2780" s="5">
        <v>0</v>
      </c>
      <c r="S2780" s="5">
        <v>0</v>
      </c>
      <c r="T2780" s="5">
        <v>0</v>
      </c>
      <c r="U2780" s="5">
        <f t="shared" si="174"/>
        <v>1200</v>
      </c>
      <c r="V2780" s="5">
        <f t="shared" si="175"/>
        <v>1200</v>
      </c>
      <c r="W2780" s="5">
        <v>1200</v>
      </c>
      <c r="X2780" t="s">
        <v>760</v>
      </c>
    </row>
    <row r="2781" spans="1:24" x14ac:dyDescent="0.2">
      <c r="A2781" t="s">
        <v>0</v>
      </c>
      <c r="B2781" t="s">
        <v>1</v>
      </c>
      <c r="C2781" t="s">
        <v>695</v>
      </c>
      <c r="D2781" t="s">
        <v>727</v>
      </c>
      <c r="E2781" t="s">
        <v>728</v>
      </c>
      <c r="F2781" t="s">
        <v>1765</v>
      </c>
      <c r="G2781" t="s">
        <v>1766</v>
      </c>
      <c r="H2781" t="s">
        <v>7</v>
      </c>
      <c r="I2781" t="s">
        <v>41</v>
      </c>
      <c r="J2781" t="s">
        <v>42</v>
      </c>
      <c r="K2781" t="s">
        <v>76</v>
      </c>
      <c r="L2781" t="s">
        <v>44</v>
      </c>
      <c r="M2781" s="5">
        <v>4000</v>
      </c>
      <c r="N2781" s="5">
        <v>0</v>
      </c>
      <c r="O2781" s="5">
        <f t="shared" si="172"/>
        <v>4000</v>
      </c>
      <c r="P2781" s="5">
        <v>0</v>
      </c>
      <c r="Q2781" s="5">
        <f t="shared" si="173"/>
        <v>4000</v>
      </c>
      <c r="R2781" s="5">
        <v>0</v>
      </c>
      <c r="S2781" s="5">
        <v>0</v>
      </c>
      <c r="T2781" s="5">
        <v>0</v>
      </c>
      <c r="U2781" s="5">
        <f t="shared" si="174"/>
        <v>4000</v>
      </c>
      <c r="V2781" s="5">
        <f t="shared" si="175"/>
        <v>4000</v>
      </c>
      <c r="W2781" s="5">
        <v>4000</v>
      </c>
      <c r="X2781" t="s">
        <v>762</v>
      </c>
    </row>
    <row r="2782" spans="1:24" x14ac:dyDescent="0.2">
      <c r="A2782" t="s">
        <v>0</v>
      </c>
      <c r="B2782" t="s">
        <v>1</v>
      </c>
      <c r="C2782" t="s">
        <v>695</v>
      </c>
      <c r="D2782" t="s">
        <v>727</v>
      </c>
      <c r="E2782" t="s">
        <v>728</v>
      </c>
      <c r="F2782" t="s">
        <v>1765</v>
      </c>
      <c r="G2782" t="s">
        <v>1766</v>
      </c>
      <c r="H2782" t="s">
        <v>7</v>
      </c>
      <c r="I2782" t="s">
        <v>41</v>
      </c>
      <c r="J2782" t="s">
        <v>42</v>
      </c>
      <c r="K2782" t="s">
        <v>78</v>
      </c>
      <c r="L2782" t="s">
        <v>44</v>
      </c>
      <c r="M2782" s="5">
        <v>2555.84</v>
      </c>
      <c r="N2782" s="5">
        <v>0</v>
      </c>
      <c r="O2782" s="5">
        <f t="shared" si="172"/>
        <v>2555.84</v>
      </c>
      <c r="P2782" s="5">
        <v>0</v>
      </c>
      <c r="Q2782" s="5">
        <f t="shared" si="173"/>
        <v>2555.84</v>
      </c>
      <c r="R2782" s="5">
        <v>0</v>
      </c>
      <c r="S2782" s="5">
        <v>0</v>
      </c>
      <c r="T2782" s="5">
        <v>0</v>
      </c>
      <c r="U2782" s="5">
        <f t="shared" si="174"/>
        <v>2555.84</v>
      </c>
      <c r="V2782" s="5">
        <f t="shared" si="175"/>
        <v>2555.84</v>
      </c>
      <c r="W2782" s="5">
        <v>2555.84</v>
      </c>
      <c r="X2782" t="s">
        <v>763</v>
      </c>
    </row>
    <row r="2783" spans="1:24" x14ac:dyDescent="0.2">
      <c r="A2783" t="s">
        <v>0</v>
      </c>
      <c r="B2783" t="s">
        <v>1</v>
      </c>
      <c r="C2783" t="s">
        <v>695</v>
      </c>
      <c r="D2783" t="s">
        <v>727</v>
      </c>
      <c r="E2783" t="s">
        <v>728</v>
      </c>
      <c r="F2783" t="s">
        <v>1765</v>
      </c>
      <c r="G2783" t="s">
        <v>1766</v>
      </c>
      <c r="H2783" t="s">
        <v>7</v>
      </c>
      <c r="I2783" t="s">
        <v>41</v>
      </c>
      <c r="J2783" t="s">
        <v>42</v>
      </c>
      <c r="K2783" t="s">
        <v>82</v>
      </c>
      <c r="L2783" t="s">
        <v>44</v>
      </c>
      <c r="M2783" s="5">
        <v>9500</v>
      </c>
      <c r="N2783" s="5">
        <v>0</v>
      </c>
      <c r="O2783" s="5">
        <f t="shared" si="172"/>
        <v>9500</v>
      </c>
      <c r="P2783" s="5">
        <v>0</v>
      </c>
      <c r="Q2783" s="5">
        <f t="shared" si="173"/>
        <v>9500</v>
      </c>
      <c r="R2783" s="5">
        <v>0</v>
      </c>
      <c r="S2783" s="5">
        <v>0</v>
      </c>
      <c r="T2783" s="5">
        <v>0</v>
      </c>
      <c r="U2783" s="5">
        <f t="shared" si="174"/>
        <v>9500</v>
      </c>
      <c r="V2783" s="5">
        <f t="shared" si="175"/>
        <v>9500</v>
      </c>
      <c r="W2783" s="5">
        <v>9500</v>
      </c>
      <c r="X2783" t="s">
        <v>764</v>
      </c>
    </row>
    <row r="2784" spans="1:24" x14ac:dyDescent="0.2">
      <c r="A2784" t="s">
        <v>0</v>
      </c>
      <c r="B2784" t="s">
        <v>1</v>
      </c>
      <c r="C2784" t="s">
        <v>695</v>
      </c>
      <c r="D2784" t="s">
        <v>727</v>
      </c>
      <c r="E2784" t="s">
        <v>728</v>
      </c>
      <c r="F2784" t="s">
        <v>1765</v>
      </c>
      <c r="G2784" t="s">
        <v>1766</v>
      </c>
      <c r="H2784" t="s">
        <v>7</v>
      </c>
      <c r="I2784" t="s">
        <v>41</v>
      </c>
      <c r="J2784" t="s">
        <v>42</v>
      </c>
      <c r="K2784" t="s">
        <v>766</v>
      </c>
      <c r="L2784" t="s">
        <v>44</v>
      </c>
      <c r="M2784" s="5">
        <v>1000</v>
      </c>
      <c r="N2784" s="5">
        <v>0</v>
      </c>
      <c r="O2784" s="5">
        <f t="shared" si="172"/>
        <v>1000</v>
      </c>
      <c r="P2784" s="5">
        <v>0</v>
      </c>
      <c r="Q2784" s="5">
        <f t="shared" si="173"/>
        <v>1000</v>
      </c>
      <c r="R2784" s="5">
        <v>0</v>
      </c>
      <c r="S2784" s="5">
        <v>0</v>
      </c>
      <c r="T2784" s="5">
        <v>0</v>
      </c>
      <c r="U2784" s="5">
        <f t="shared" si="174"/>
        <v>1000</v>
      </c>
      <c r="V2784" s="5">
        <f t="shared" si="175"/>
        <v>1000</v>
      </c>
      <c r="W2784" s="5">
        <v>1000</v>
      </c>
      <c r="X2784" t="s">
        <v>767</v>
      </c>
    </row>
    <row r="2785" spans="1:24" x14ac:dyDescent="0.2">
      <c r="A2785" t="s">
        <v>0</v>
      </c>
      <c r="B2785" t="s">
        <v>1</v>
      </c>
      <c r="C2785" t="s">
        <v>695</v>
      </c>
      <c r="D2785" t="s">
        <v>727</v>
      </c>
      <c r="E2785" t="s">
        <v>728</v>
      </c>
      <c r="F2785" t="s">
        <v>1765</v>
      </c>
      <c r="G2785" t="s">
        <v>1766</v>
      </c>
      <c r="H2785" t="s">
        <v>7</v>
      </c>
      <c r="I2785" t="s">
        <v>41</v>
      </c>
      <c r="J2785" t="s">
        <v>42</v>
      </c>
      <c r="K2785" t="s">
        <v>923</v>
      </c>
      <c r="L2785" t="s">
        <v>44</v>
      </c>
      <c r="M2785" s="5">
        <v>7001.16</v>
      </c>
      <c r="N2785" s="5">
        <v>0</v>
      </c>
      <c r="O2785" s="5">
        <f t="shared" si="172"/>
        <v>7001.16</v>
      </c>
      <c r="P2785" s="5">
        <v>0</v>
      </c>
      <c r="Q2785" s="5">
        <f t="shared" si="173"/>
        <v>7001.16</v>
      </c>
      <c r="R2785" s="5">
        <v>0</v>
      </c>
      <c r="S2785" s="5">
        <v>0</v>
      </c>
      <c r="T2785" s="5">
        <v>0</v>
      </c>
      <c r="U2785" s="5">
        <f t="shared" si="174"/>
        <v>7001.16</v>
      </c>
      <c r="V2785" s="5">
        <f t="shared" si="175"/>
        <v>7001.16</v>
      </c>
      <c r="W2785" s="5">
        <v>7001.16</v>
      </c>
      <c r="X2785" t="s">
        <v>1767</v>
      </c>
    </row>
    <row r="2786" spans="1:24" x14ac:dyDescent="0.2">
      <c r="A2786" t="s">
        <v>0</v>
      </c>
      <c r="B2786" t="s">
        <v>1</v>
      </c>
      <c r="C2786" t="s">
        <v>695</v>
      </c>
      <c r="D2786" t="s">
        <v>727</v>
      </c>
      <c r="E2786" t="s">
        <v>728</v>
      </c>
      <c r="F2786" t="s">
        <v>1765</v>
      </c>
      <c r="G2786" t="s">
        <v>1766</v>
      </c>
      <c r="H2786" t="s">
        <v>772</v>
      </c>
      <c r="I2786" t="s">
        <v>773</v>
      </c>
      <c r="J2786" t="s">
        <v>121</v>
      </c>
      <c r="K2786" t="s">
        <v>285</v>
      </c>
      <c r="L2786" t="s">
        <v>44</v>
      </c>
      <c r="M2786" s="5">
        <v>10260</v>
      </c>
      <c r="N2786" s="5">
        <v>0</v>
      </c>
      <c r="O2786" s="5">
        <f t="shared" si="172"/>
        <v>10260</v>
      </c>
      <c r="P2786" s="5">
        <v>-10260</v>
      </c>
      <c r="Q2786" s="5">
        <f t="shared" si="173"/>
        <v>0</v>
      </c>
      <c r="R2786" s="5">
        <v>0</v>
      </c>
      <c r="S2786" s="5">
        <v>0</v>
      </c>
      <c r="T2786" s="5">
        <v>0</v>
      </c>
      <c r="U2786" s="5">
        <f t="shared" si="174"/>
        <v>10260</v>
      </c>
      <c r="V2786" s="5">
        <f t="shared" si="175"/>
        <v>10260</v>
      </c>
      <c r="W2786" s="5">
        <v>0</v>
      </c>
      <c r="X2786" t="s">
        <v>780</v>
      </c>
    </row>
    <row r="2787" spans="1:24" x14ac:dyDescent="0.2">
      <c r="A2787" t="s">
        <v>0</v>
      </c>
      <c r="B2787" t="s">
        <v>1</v>
      </c>
      <c r="C2787" t="s">
        <v>695</v>
      </c>
      <c r="D2787" t="s">
        <v>727</v>
      </c>
      <c r="E2787" t="s">
        <v>728</v>
      </c>
      <c r="F2787" t="s">
        <v>1768</v>
      </c>
      <c r="G2787" t="s">
        <v>1769</v>
      </c>
      <c r="H2787" t="s">
        <v>7</v>
      </c>
      <c r="I2787" t="s">
        <v>8</v>
      </c>
      <c r="J2787" t="s">
        <v>9</v>
      </c>
      <c r="K2787" t="s">
        <v>10</v>
      </c>
      <c r="L2787" t="s">
        <v>11</v>
      </c>
      <c r="M2787" s="5">
        <v>120984</v>
      </c>
      <c r="N2787" s="5">
        <v>0</v>
      </c>
      <c r="O2787" s="5">
        <f t="shared" si="172"/>
        <v>120984</v>
      </c>
      <c r="P2787" s="5">
        <v>-14891.2</v>
      </c>
      <c r="Q2787" s="5">
        <f t="shared" si="173"/>
        <v>106092.8</v>
      </c>
      <c r="R2787" s="5">
        <v>0</v>
      </c>
      <c r="S2787" s="5">
        <v>70144</v>
      </c>
      <c r="T2787" s="5">
        <v>70144</v>
      </c>
      <c r="U2787" s="5">
        <f t="shared" si="174"/>
        <v>50840</v>
      </c>
      <c r="V2787" s="5">
        <f t="shared" si="175"/>
        <v>50840</v>
      </c>
      <c r="W2787" s="5">
        <v>35948.800000000003</v>
      </c>
      <c r="X2787" t="s">
        <v>731</v>
      </c>
    </row>
    <row r="2788" spans="1:24" x14ac:dyDescent="0.2">
      <c r="A2788" t="s">
        <v>0</v>
      </c>
      <c r="B2788" t="s">
        <v>1</v>
      </c>
      <c r="C2788" t="s">
        <v>695</v>
      </c>
      <c r="D2788" t="s">
        <v>727</v>
      </c>
      <c r="E2788" t="s">
        <v>728</v>
      </c>
      <c r="F2788" t="s">
        <v>1768</v>
      </c>
      <c r="G2788" t="s">
        <v>1769</v>
      </c>
      <c r="H2788" t="s">
        <v>7</v>
      </c>
      <c r="I2788" t="s">
        <v>8</v>
      </c>
      <c r="J2788" t="s">
        <v>9</v>
      </c>
      <c r="K2788" t="s">
        <v>13</v>
      </c>
      <c r="L2788" t="s">
        <v>11</v>
      </c>
      <c r="M2788" s="5">
        <v>32457.72</v>
      </c>
      <c r="N2788" s="5">
        <v>0</v>
      </c>
      <c r="O2788" s="5">
        <f t="shared" si="172"/>
        <v>32457.72</v>
      </c>
      <c r="P2788" s="5">
        <v>0</v>
      </c>
      <c r="Q2788" s="5">
        <f t="shared" si="173"/>
        <v>32457.72</v>
      </c>
      <c r="R2788" s="5">
        <v>0</v>
      </c>
      <c r="S2788" s="5">
        <v>21638.48</v>
      </c>
      <c r="T2788" s="5">
        <v>21638.48</v>
      </c>
      <c r="U2788" s="5">
        <f t="shared" si="174"/>
        <v>10819.240000000002</v>
      </c>
      <c r="V2788" s="5">
        <f t="shared" si="175"/>
        <v>10819.240000000002</v>
      </c>
      <c r="W2788" s="5">
        <v>10819.24</v>
      </c>
      <c r="X2788" t="s">
        <v>732</v>
      </c>
    </row>
    <row r="2789" spans="1:24" x14ac:dyDescent="0.2">
      <c r="A2789" t="s">
        <v>0</v>
      </c>
      <c r="B2789" t="s">
        <v>1</v>
      </c>
      <c r="C2789" t="s">
        <v>695</v>
      </c>
      <c r="D2789" t="s">
        <v>727</v>
      </c>
      <c r="E2789" t="s">
        <v>728</v>
      </c>
      <c r="F2789" t="s">
        <v>1768</v>
      </c>
      <c r="G2789" t="s">
        <v>1769</v>
      </c>
      <c r="H2789" t="s">
        <v>7</v>
      </c>
      <c r="I2789" t="s">
        <v>8</v>
      </c>
      <c r="J2789" t="s">
        <v>9</v>
      </c>
      <c r="K2789" t="s">
        <v>733</v>
      </c>
      <c r="L2789" t="s">
        <v>11</v>
      </c>
      <c r="M2789" s="5">
        <v>1003428</v>
      </c>
      <c r="N2789" s="5">
        <v>-7503.97</v>
      </c>
      <c r="O2789" s="5">
        <f t="shared" si="172"/>
        <v>995924.03</v>
      </c>
      <c r="P2789" s="5">
        <v>11165.99</v>
      </c>
      <c r="Q2789" s="5">
        <f t="shared" si="173"/>
        <v>1007090.02</v>
      </c>
      <c r="R2789" s="5">
        <v>0</v>
      </c>
      <c r="S2789" s="5">
        <v>666327.06000000006</v>
      </c>
      <c r="T2789" s="5">
        <v>666327.06000000006</v>
      </c>
      <c r="U2789" s="5">
        <f t="shared" si="174"/>
        <v>329596.96999999997</v>
      </c>
      <c r="V2789" s="5">
        <f t="shared" si="175"/>
        <v>329596.96999999997</v>
      </c>
      <c r="W2789" s="5">
        <v>340762.96</v>
      </c>
      <c r="X2789" t="s">
        <v>734</v>
      </c>
    </row>
    <row r="2790" spans="1:24" x14ac:dyDescent="0.2">
      <c r="A2790" t="s">
        <v>0</v>
      </c>
      <c r="B2790" t="s">
        <v>1</v>
      </c>
      <c r="C2790" t="s">
        <v>695</v>
      </c>
      <c r="D2790" t="s">
        <v>727</v>
      </c>
      <c r="E2790" t="s">
        <v>728</v>
      </c>
      <c r="F2790" t="s">
        <v>1768</v>
      </c>
      <c r="G2790" t="s">
        <v>1769</v>
      </c>
      <c r="H2790" t="s">
        <v>7</v>
      </c>
      <c r="I2790" t="s">
        <v>8</v>
      </c>
      <c r="J2790" t="s">
        <v>9</v>
      </c>
      <c r="K2790" t="s">
        <v>15</v>
      </c>
      <c r="L2790" t="s">
        <v>44</v>
      </c>
      <c r="M2790" s="5">
        <v>0</v>
      </c>
      <c r="N2790" s="5">
        <v>1634</v>
      </c>
      <c r="O2790" s="5">
        <f t="shared" si="172"/>
        <v>1634</v>
      </c>
      <c r="P2790" s="5">
        <v>0</v>
      </c>
      <c r="Q2790" s="5">
        <f t="shared" si="173"/>
        <v>1634</v>
      </c>
      <c r="R2790" s="5">
        <v>1243.67</v>
      </c>
      <c r="S2790" s="5">
        <v>390.33</v>
      </c>
      <c r="T2790" s="5">
        <v>390.33</v>
      </c>
      <c r="U2790" s="5">
        <f t="shared" si="174"/>
        <v>1243.67</v>
      </c>
      <c r="V2790" s="5">
        <f t="shared" si="175"/>
        <v>1243.67</v>
      </c>
      <c r="W2790" s="5">
        <v>0</v>
      </c>
      <c r="X2790" t="s">
        <v>735</v>
      </c>
    </row>
    <row r="2791" spans="1:24" x14ac:dyDescent="0.2">
      <c r="A2791" t="s">
        <v>0</v>
      </c>
      <c r="B2791" t="s">
        <v>1</v>
      </c>
      <c r="C2791" t="s">
        <v>695</v>
      </c>
      <c r="D2791" t="s">
        <v>727</v>
      </c>
      <c r="E2791" t="s">
        <v>728</v>
      </c>
      <c r="F2791" t="s">
        <v>1768</v>
      </c>
      <c r="G2791" t="s">
        <v>1769</v>
      </c>
      <c r="H2791" t="s">
        <v>7</v>
      </c>
      <c r="I2791" t="s">
        <v>8</v>
      </c>
      <c r="J2791" t="s">
        <v>9</v>
      </c>
      <c r="K2791" t="s">
        <v>15</v>
      </c>
      <c r="L2791" t="s">
        <v>11</v>
      </c>
      <c r="M2791" s="5">
        <v>96405.81</v>
      </c>
      <c r="N2791" s="5">
        <v>-625.33000000000004</v>
      </c>
      <c r="O2791" s="5">
        <f t="shared" si="172"/>
        <v>95780.479999999996</v>
      </c>
      <c r="P2791" s="5">
        <v>0</v>
      </c>
      <c r="Q2791" s="5">
        <f t="shared" si="173"/>
        <v>95780.479999999996</v>
      </c>
      <c r="R2791" s="5">
        <v>0</v>
      </c>
      <c r="S2791" s="5">
        <v>9717.98</v>
      </c>
      <c r="T2791" s="5">
        <v>9717.98</v>
      </c>
      <c r="U2791" s="5">
        <f t="shared" si="174"/>
        <v>86062.5</v>
      </c>
      <c r="V2791" s="5">
        <f t="shared" si="175"/>
        <v>86062.5</v>
      </c>
      <c r="W2791" s="5">
        <v>86062.5</v>
      </c>
      <c r="X2791" t="s">
        <v>735</v>
      </c>
    </row>
    <row r="2792" spans="1:24" x14ac:dyDescent="0.2">
      <c r="A2792" t="s">
        <v>0</v>
      </c>
      <c r="B2792" t="s">
        <v>1</v>
      </c>
      <c r="C2792" t="s">
        <v>695</v>
      </c>
      <c r="D2792" t="s">
        <v>727</v>
      </c>
      <c r="E2792" t="s">
        <v>728</v>
      </c>
      <c r="F2792" t="s">
        <v>1768</v>
      </c>
      <c r="G2792" t="s">
        <v>1769</v>
      </c>
      <c r="H2792" t="s">
        <v>7</v>
      </c>
      <c r="I2792" t="s">
        <v>8</v>
      </c>
      <c r="J2792" t="s">
        <v>9</v>
      </c>
      <c r="K2792" t="s">
        <v>17</v>
      </c>
      <c r="L2792" t="s">
        <v>11</v>
      </c>
      <c r="M2792" s="5">
        <v>40582</v>
      </c>
      <c r="N2792" s="5">
        <v>15.76</v>
      </c>
      <c r="O2792" s="5">
        <f t="shared" si="172"/>
        <v>40597.760000000002</v>
      </c>
      <c r="P2792" s="5">
        <v>0</v>
      </c>
      <c r="Q2792" s="5">
        <f t="shared" si="173"/>
        <v>40597.760000000002</v>
      </c>
      <c r="R2792" s="5">
        <v>0</v>
      </c>
      <c r="S2792" s="5">
        <v>36518.57</v>
      </c>
      <c r="T2792" s="5">
        <v>36518.57</v>
      </c>
      <c r="U2792" s="5">
        <f t="shared" si="174"/>
        <v>4079.1900000000023</v>
      </c>
      <c r="V2792" s="5">
        <f t="shared" si="175"/>
        <v>4079.1900000000023</v>
      </c>
      <c r="W2792" s="5">
        <v>4079.19</v>
      </c>
      <c r="X2792" t="s">
        <v>736</v>
      </c>
    </row>
    <row r="2793" spans="1:24" x14ac:dyDescent="0.2">
      <c r="A2793" t="s">
        <v>0</v>
      </c>
      <c r="B2793" t="s">
        <v>1</v>
      </c>
      <c r="C2793" t="s">
        <v>695</v>
      </c>
      <c r="D2793" t="s">
        <v>727</v>
      </c>
      <c r="E2793" t="s">
        <v>728</v>
      </c>
      <c r="F2793" t="s">
        <v>1768</v>
      </c>
      <c r="G2793" t="s">
        <v>1769</v>
      </c>
      <c r="H2793" t="s">
        <v>7</v>
      </c>
      <c r="I2793" t="s">
        <v>8</v>
      </c>
      <c r="J2793" t="s">
        <v>9</v>
      </c>
      <c r="K2793" t="s">
        <v>17</v>
      </c>
      <c r="L2793" t="s">
        <v>44</v>
      </c>
      <c r="M2793" s="5">
        <v>0</v>
      </c>
      <c r="N2793" s="5">
        <v>800</v>
      </c>
      <c r="O2793" s="5">
        <f t="shared" si="172"/>
        <v>800</v>
      </c>
      <c r="P2793" s="5">
        <v>0</v>
      </c>
      <c r="Q2793" s="5">
        <f t="shared" si="173"/>
        <v>800</v>
      </c>
      <c r="R2793" s="5">
        <v>542.24</v>
      </c>
      <c r="S2793" s="5">
        <v>257.76</v>
      </c>
      <c r="T2793" s="5">
        <v>257.76</v>
      </c>
      <c r="U2793" s="5">
        <f t="shared" si="174"/>
        <v>542.24</v>
      </c>
      <c r="V2793" s="5">
        <f t="shared" si="175"/>
        <v>542.24</v>
      </c>
      <c r="W2793" s="5">
        <v>0</v>
      </c>
      <c r="X2793" t="s">
        <v>736</v>
      </c>
    </row>
    <row r="2794" spans="1:24" x14ac:dyDescent="0.2">
      <c r="A2794" t="s">
        <v>0</v>
      </c>
      <c r="B2794" t="s">
        <v>1</v>
      </c>
      <c r="C2794" t="s">
        <v>695</v>
      </c>
      <c r="D2794" t="s">
        <v>727</v>
      </c>
      <c r="E2794" t="s">
        <v>728</v>
      </c>
      <c r="F2794" t="s">
        <v>1768</v>
      </c>
      <c r="G2794" t="s">
        <v>1769</v>
      </c>
      <c r="H2794" t="s">
        <v>7</v>
      </c>
      <c r="I2794" t="s">
        <v>8</v>
      </c>
      <c r="J2794" t="s">
        <v>9</v>
      </c>
      <c r="K2794" t="s">
        <v>19</v>
      </c>
      <c r="L2794" t="s">
        <v>11</v>
      </c>
      <c r="M2794" s="5">
        <v>528</v>
      </c>
      <c r="N2794" s="5">
        <v>0</v>
      </c>
      <c r="O2794" s="5">
        <f t="shared" si="172"/>
        <v>528</v>
      </c>
      <c r="P2794" s="5">
        <v>-241.06</v>
      </c>
      <c r="Q2794" s="5">
        <f t="shared" si="173"/>
        <v>286.94</v>
      </c>
      <c r="R2794" s="5">
        <v>0</v>
      </c>
      <c r="S2794" s="5">
        <v>166</v>
      </c>
      <c r="T2794" s="5">
        <v>166</v>
      </c>
      <c r="U2794" s="5">
        <f t="shared" si="174"/>
        <v>362</v>
      </c>
      <c r="V2794" s="5">
        <f t="shared" si="175"/>
        <v>362</v>
      </c>
      <c r="W2794" s="5">
        <v>120.94</v>
      </c>
      <c r="X2794" t="s">
        <v>737</v>
      </c>
    </row>
    <row r="2795" spans="1:24" x14ac:dyDescent="0.2">
      <c r="A2795" t="s">
        <v>0</v>
      </c>
      <c r="B2795" t="s">
        <v>1</v>
      </c>
      <c r="C2795" t="s">
        <v>695</v>
      </c>
      <c r="D2795" t="s">
        <v>727</v>
      </c>
      <c r="E2795" t="s">
        <v>728</v>
      </c>
      <c r="F2795" t="s">
        <v>1768</v>
      </c>
      <c r="G2795" t="s">
        <v>1769</v>
      </c>
      <c r="H2795" t="s">
        <v>7</v>
      </c>
      <c r="I2795" t="s">
        <v>8</v>
      </c>
      <c r="J2795" t="s">
        <v>9</v>
      </c>
      <c r="K2795" t="s">
        <v>21</v>
      </c>
      <c r="L2795" t="s">
        <v>11</v>
      </c>
      <c r="M2795" s="5">
        <v>4224</v>
      </c>
      <c r="N2795" s="5">
        <v>0</v>
      </c>
      <c r="O2795" s="5">
        <f t="shared" si="172"/>
        <v>4224</v>
      </c>
      <c r="P2795" s="5">
        <v>-1928.46</v>
      </c>
      <c r="Q2795" s="5">
        <f t="shared" si="173"/>
        <v>2295.54</v>
      </c>
      <c r="R2795" s="5">
        <v>0</v>
      </c>
      <c r="S2795" s="5">
        <v>1328</v>
      </c>
      <c r="T2795" s="5">
        <v>1328</v>
      </c>
      <c r="U2795" s="5">
        <f t="shared" si="174"/>
        <v>2896</v>
      </c>
      <c r="V2795" s="5">
        <f t="shared" si="175"/>
        <v>2896</v>
      </c>
      <c r="W2795" s="5">
        <v>967.54</v>
      </c>
      <c r="X2795" t="s">
        <v>738</v>
      </c>
    </row>
    <row r="2796" spans="1:24" x14ac:dyDescent="0.2">
      <c r="A2796" t="s">
        <v>0</v>
      </c>
      <c r="B2796" t="s">
        <v>1</v>
      </c>
      <c r="C2796" t="s">
        <v>695</v>
      </c>
      <c r="D2796" t="s">
        <v>727</v>
      </c>
      <c r="E2796" t="s">
        <v>728</v>
      </c>
      <c r="F2796" t="s">
        <v>1768</v>
      </c>
      <c r="G2796" t="s">
        <v>1769</v>
      </c>
      <c r="H2796" t="s">
        <v>7</v>
      </c>
      <c r="I2796" t="s">
        <v>8</v>
      </c>
      <c r="J2796" t="s">
        <v>9</v>
      </c>
      <c r="K2796" t="s">
        <v>23</v>
      </c>
      <c r="L2796" t="s">
        <v>11</v>
      </c>
      <c r="M2796" s="5">
        <v>162.29</v>
      </c>
      <c r="N2796" s="5">
        <v>0</v>
      </c>
      <c r="O2796" s="5">
        <f t="shared" si="172"/>
        <v>162.29</v>
      </c>
      <c r="P2796" s="5">
        <v>-162.29</v>
      </c>
      <c r="Q2796" s="5">
        <f t="shared" si="173"/>
        <v>0</v>
      </c>
      <c r="R2796" s="5">
        <v>0</v>
      </c>
      <c r="S2796" s="5">
        <v>0</v>
      </c>
      <c r="T2796" s="5">
        <v>0</v>
      </c>
      <c r="U2796" s="5">
        <f t="shared" si="174"/>
        <v>162.29</v>
      </c>
      <c r="V2796" s="5">
        <f t="shared" si="175"/>
        <v>162.29</v>
      </c>
      <c r="W2796" s="5">
        <v>0</v>
      </c>
      <c r="X2796" t="s">
        <v>739</v>
      </c>
    </row>
    <row r="2797" spans="1:24" x14ac:dyDescent="0.2">
      <c r="A2797" t="s">
        <v>0</v>
      </c>
      <c r="B2797" t="s">
        <v>1</v>
      </c>
      <c r="C2797" t="s">
        <v>695</v>
      </c>
      <c r="D2797" t="s">
        <v>727</v>
      </c>
      <c r="E2797" t="s">
        <v>728</v>
      </c>
      <c r="F2797" t="s">
        <v>1768</v>
      </c>
      <c r="G2797" t="s">
        <v>1769</v>
      </c>
      <c r="H2797" t="s">
        <v>7</v>
      </c>
      <c r="I2797" t="s">
        <v>8</v>
      </c>
      <c r="J2797" t="s">
        <v>9</v>
      </c>
      <c r="K2797" t="s">
        <v>25</v>
      </c>
      <c r="L2797" t="s">
        <v>11</v>
      </c>
      <c r="M2797" s="5">
        <v>973.73</v>
      </c>
      <c r="N2797" s="5">
        <v>0</v>
      </c>
      <c r="O2797" s="5">
        <f t="shared" si="172"/>
        <v>973.73</v>
      </c>
      <c r="P2797" s="5">
        <v>0</v>
      </c>
      <c r="Q2797" s="5">
        <f t="shared" si="173"/>
        <v>973.73</v>
      </c>
      <c r="R2797" s="5">
        <v>0</v>
      </c>
      <c r="S2797" s="5">
        <v>865.52</v>
      </c>
      <c r="T2797" s="5">
        <v>865.52</v>
      </c>
      <c r="U2797" s="5">
        <f t="shared" si="174"/>
        <v>108.21000000000004</v>
      </c>
      <c r="V2797" s="5">
        <f t="shared" si="175"/>
        <v>108.21000000000004</v>
      </c>
      <c r="W2797" s="5">
        <v>108.21</v>
      </c>
      <c r="X2797" t="s">
        <v>740</v>
      </c>
    </row>
    <row r="2798" spans="1:24" x14ac:dyDescent="0.2">
      <c r="A2798" t="s">
        <v>0</v>
      </c>
      <c r="B2798" t="s">
        <v>1</v>
      </c>
      <c r="C2798" t="s">
        <v>695</v>
      </c>
      <c r="D2798" t="s">
        <v>727</v>
      </c>
      <c r="E2798" t="s">
        <v>728</v>
      </c>
      <c r="F2798" t="s">
        <v>1768</v>
      </c>
      <c r="G2798" t="s">
        <v>1769</v>
      </c>
      <c r="H2798" t="s">
        <v>7</v>
      </c>
      <c r="I2798" t="s">
        <v>8</v>
      </c>
      <c r="J2798" t="s">
        <v>9</v>
      </c>
      <c r="K2798" t="s">
        <v>27</v>
      </c>
      <c r="L2798" t="s">
        <v>11</v>
      </c>
      <c r="M2798" s="5">
        <v>3824.9</v>
      </c>
      <c r="N2798" s="5">
        <v>0</v>
      </c>
      <c r="O2798" s="5">
        <f t="shared" si="172"/>
        <v>3824.9</v>
      </c>
      <c r="P2798" s="5">
        <v>-1912.45</v>
      </c>
      <c r="Q2798" s="5">
        <f t="shared" si="173"/>
        <v>1912.45</v>
      </c>
      <c r="R2798" s="5">
        <v>0</v>
      </c>
      <c r="S2798" s="5">
        <v>0</v>
      </c>
      <c r="T2798" s="5">
        <v>0</v>
      </c>
      <c r="U2798" s="5">
        <f t="shared" si="174"/>
        <v>3824.9</v>
      </c>
      <c r="V2798" s="5">
        <f t="shared" si="175"/>
        <v>3824.9</v>
      </c>
      <c r="W2798" s="5">
        <v>1912.45</v>
      </c>
      <c r="X2798" t="s">
        <v>741</v>
      </c>
    </row>
    <row r="2799" spans="1:24" x14ac:dyDescent="0.2">
      <c r="A2799" t="s">
        <v>0</v>
      </c>
      <c r="B2799" t="s">
        <v>1</v>
      </c>
      <c r="C2799" t="s">
        <v>695</v>
      </c>
      <c r="D2799" t="s">
        <v>727</v>
      </c>
      <c r="E2799" t="s">
        <v>728</v>
      </c>
      <c r="F2799" t="s">
        <v>1768</v>
      </c>
      <c r="G2799" t="s">
        <v>1769</v>
      </c>
      <c r="H2799" t="s">
        <v>7</v>
      </c>
      <c r="I2799" t="s">
        <v>8</v>
      </c>
      <c r="J2799" t="s">
        <v>9</v>
      </c>
      <c r="K2799" t="s">
        <v>265</v>
      </c>
      <c r="L2799" t="s">
        <v>44</v>
      </c>
      <c r="M2799" s="5">
        <v>0</v>
      </c>
      <c r="N2799" s="5">
        <v>19608</v>
      </c>
      <c r="O2799" s="5">
        <f t="shared" si="172"/>
        <v>19608</v>
      </c>
      <c r="P2799" s="5">
        <v>0</v>
      </c>
      <c r="Q2799" s="5">
        <f t="shared" si="173"/>
        <v>19608</v>
      </c>
      <c r="R2799" s="5">
        <v>12472.87</v>
      </c>
      <c r="S2799" s="5">
        <v>7135.13</v>
      </c>
      <c r="T2799" s="5">
        <v>7135.13</v>
      </c>
      <c r="U2799" s="5">
        <f t="shared" si="174"/>
        <v>12472.869999999999</v>
      </c>
      <c r="V2799" s="5">
        <f t="shared" si="175"/>
        <v>12472.869999999999</v>
      </c>
      <c r="W2799" s="5">
        <v>0</v>
      </c>
      <c r="X2799" t="s">
        <v>743</v>
      </c>
    </row>
    <row r="2800" spans="1:24" x14ac:dyDescent="0.2">
      <c r="A2800" t="s">
        <v>0</v>
      </c>
      <c r="B2800" t="s">
        <v>1</v>
      </c>
      <c r="C2800" t="s">
        <v>695</v>
      </c>
      <c r="D2800" t="s">
        <v>727</v>
      </c>
      <c r="E2800" t="s">
        <v>728</v>
      </c>
      <c r="F2800" t="s">
        <v>1768</v>
      </c>
      <c r="G2800" t="s">
        <v>1769</v>
      </c>
      <c r="H2800" t="s">
        <v>7</v>
      </c>
      <c r="I2800" t="s">
        <v>8</v>
      </c>
      <c r="J2800" t="s">
        <v>9</v>
      </c>
      <c r="K2800" t="s">
        <v>31</v>
      </c>
      <c r="L2800" t="s">
        <v>11</v>
      </c>
      <c r="M2800" s="5">
        <v>1616.59</v>
      </c>
      <c r="N2800" s="5">
        <v>0</v>
      </c>
      <c r="O2800" s="5">
        <f t="shared" si="172"/>
        <v>1616.59</v>
      </c>
      <c r="P2800" s="5">
        <v>-808.3</v>
      </c>
      <c r="Q2800" s="5">
        <f t="shared" si="173"/>
        <v>808.29</v>
      </c>
      <c r="R2800" s="5">
        <v>0</v>
      </c>
      <c r="S2800" s="5">
        <v>0</v>
      </c>
      <c r="T2800" s="5">
        <v>0</v>
      </c>
      <c r="U2800" s="5">
        <f t="shared" si="174"/>
        <v>1616.59</v>
      </c>
      <c r="V2800" s="5">
        <f t="shared" si="175"/>
        <v>1616.59</v>
      </c>
      <c r="W2800" s="5">
        <v>808.29</v>
      </c>
      <c r="X2800" t="s">
        <v>744</v>
      </c>
    </row>
    <row r="2801" spans="1:24" x14ac:dyDescent="0.2">
      <c r="A2801" t="s">
        <v>0</v>
      </c>
      <c r="B2801" t="s">
        <v>1</v>
      </c>
      <c r="C2801" t="s">
        <v>695</v>
      </c>
      <c r="D2801" t="s">
        <v>727</v>
      </c>
      <c r="E2801" t="s">
        <v>728</v>
      </c>
      <c r="F2801" t="s">
        <v>1768</v>
      </c>
      <c r="G2801" t="s">
        <v>1769</v>
      </c>
      <c r="H2801" t="s">
        <v>7</v>
      </c>
      <c r="I2801" t="s">
        <v>8</v>
      </c>
      <c r="J2801" t="s">
        <v>9</v>
      </c>
      <c r="K2801" t="s">
        <v>33</v>
      </c>
      <c r="L2801" t="s">
        <v>11</v>
      </c>
      <c r="M2801" s="5">
        <v>6233.19</v>
      </c>
      <c r="N2801" s="5">
        <v>0</v>
      </c>
      <c r="O2801" s="5">
        <f t="shared" si="172"/>
        <v>6233.19</v>
      </c>
      <c r="P2801" s="5">
        <v>-3116.6</v>
      </c>
      <c r="Q2801" s="5">
        <f t="shared" si="173"/>
        <v>3116.5899999999997</v>
      </c>
      <c r="R2801" s="5">
        <v>0</v>
      </c>
      <c r="S2801" s="5">
        <v>0</v>
      </c>
      <c r="T2801" s="5">
        <v>0</v>
      </c>
      <c r="U2801" s="5">
        <f t="shared" si="174"/>
        <v>6233.19</v>
      </c>
      <c r="V2801" s="5">
        <f t="shared" si="175"/>
        <v>6233.19</v>
      </c>
      <c r="W2801" s="5">
        <v>3116.59</v>
      </c>
      <c r="X2801" t="s">
        <v>745</v>
      </c>
    </row>
    <row r="2802" spans="1:24" x14ac:dyDescent="0.2">
      <c r="A2802" t="s">
        <v>0</v>
      </c>
      <c r="B2802" t="s">
        <v>1</v>
      </c>
      <c r="C2802" t="s">
        <v>695</v>
      </c>
      <c r="D2802" t="s">
        <v>727</v>
      </c>
      <c r="E2802" t="s">
        <v>728</v>
      </c>
      <c r="F2802" t="s">
        <v>1768</v>
      </c>
      <c r="G2802" t="s">
        <v>1769</v>
      </c>
      <c r="H2802" t="s">
        <v>7</v>
      </c>
      <c r="I2802" t="s">
        <v>8</v>
      </c>
      <c r="J2802" t="s">
        <v>9</v>
      </c>
      <c r="K2802" t="s">
        <v>35</v>
      </c>
      <c r="L2802" t="s">
        <v>11</v>
      </c>
      <c r="M2802" s="5">
        <v>131130.31</v>
      </c>
      <c r="N2802" s="5">
        <v>-836.59</v>
      </c>
      <c r="O2802" s="5">
        <f t="shared" si="172"/>
        <v>130293.72</v>
      </c>
      <c r="P2802" s="5">
        <v>-603.54999999999995</v>
      </c>
      <c r="Q2802" s="5">
        <f t="shared" si="173"/>
        <v>129690.17</v>
      </c>
      <c r="R2802" s="5">
        <v>0</v>
      </c>
      <c r="S2802" s="5">
        <v>85799.360000000001</v>
      </c>
      <c r="T2802" s="5">
        <v>85799.360000000001</v>
      </c>
      <c r="U2802" s="5">
        <f t="shared" si="174"/>
        <v>44494.36</v>
      </c>
      <c r="V2802" s="5">
        <f t="shared" si="175"/>
        <v>44494.36</v>
      </c>
      <c r="W2802" s="5">
        <v>43890.81</v>
      </c>
      <c r="X2802" t="s">
        <v>746</v>
      </c>
    </row>
    <row r="2803" spans="1:24" x14ac:dyDescent="0.2">
      <c r="A2803" t="s">
        <v>0</v>
      </c>
      <c r="B2803" t="s">
        <v>1</v>
      </c>
      <c r="C2803" t="s">
        <v>695</v>
      </c>
      <c r="D2803" t="s">
        <v>727</v>
      </c>
      <c r="E2803" t="s">
        <v>728</v>
      </c>
      <c r="F2803" t="s">
        <v>1768</v>
      </c>
      <c r="G2803" t="s">
        <v>1769</v>
      </c>
      <c r="H2803" t="s">
        <v>7</v>
      </c>
      <c r="I2803" t="s">
        <v>8</v>
      </c>
      <c r="J2803" t="s">
        <v>9</v>
      </c>
      <c r="K2803" t="s">
        <v>35</v>
      </c>
      <c r="L2803" t="s">
        <v>44</v>
      </c>
      <c r="M2803" s="5">
        <v>0</v>
      </c>
      <c r="N2803" s="5">
        <v>2480.41</v>
      </c>
      <c r="O2803" s="5">
        <f t="shared" si="172"/>
        <v>2480.41</v>
      </c>
      <c r="P2803" s="5">
        <v>0</v>
      </c>
      <c r="Q2803" s="5">
        <f t="shared" si="173"/>
        <v>2480.41</v>
      </c>
      <c r="R2803" s="5">
        <v>1684.81</v>
      </c>
      <c r="S2803" s="5">
        <v>795.6</v>
      </c>
      <c r="T2803" s="5">
        <v>795.6</v>
      </c>
      <c r="U2803" s="5">
        <f t="shared" si="174"/>
        <v>1684.81</v>
      </c>
      <c r="V2803" s="5">
        <f t="shared" si="175"/>
        <v>1684.81</v>
      </c>
      <c r="W2803" s="5">
        <v>0</v>
      </c>
      <c r="X2803" t="s">
        <v>746</v>
      </c>
    </row>
    <row r="2804" spans="1:24" x14ac:dyDescent="0.2">
      <c r="A2804" t="s">
        <v>0</v>
      </c>
      <c r="B2804" t="s">
        <v>1</v>
      </c>
      <c r="C2804" t="s">
        <v>695</v>
      </c>
      <c r="D2804" t="s">
        <v>727</v>
      </c>
      <c r="E2804" t="s">
        <v>728</v>
      </c>
      <c r="F2804" t="s">
        <v>1768</v>
      </c>
      <c r="G2804" t="s">
        <v>1769</v>
      </c>
      <c r="H2804" t="s">
        <v>7</v>
      </c>
      <c r="I2804" t="s">
        <v>8</v>
      </c>
      <c r="J2804" t="s">
        <v>9</v>
      </c>
      <c r="K2804" t="s">
        <v>37</v>
      </c>
      <c r="L2804" t="s">
        <v>11</v>
      </c>
      <c r="M2804" s="5">
        <v>96405.81</v>
      </c>
      <c r="N2804" s="5">
        <v>-625.33000000000004</v>
      </c>
      <c r="O2804" s="5">
        <f t="shared" si="172"/>
        <v>95780.479999999996</v>
      </c>
      <c r="P2804" s="5">
        <v>-3726.77</v>
      </c>
      <c r="Q2804" s="5">
        <f t="shared" si="173"/>
        <v>92053.709999999992</v>
      </c>
      <c r="R2804" s="5">
        <v>0</v>
      </c>
      <c r="S2804" s="5">
        <v>61354.720000000001</v>
      </c>
      <c r="T2804" s="5">
        <v>61354.720000000001</v>
      </c>
      <c r="U2804" s="5">
        <f t="shared" si="174"/>
        <v>34425.759999999995</v>
      </c>
      <c r="V2804" s="5">
        <f t="shared" si="175"/>
        <v>34425.759999999995</v>
      </c>
      <c r="W2804" s="5">
        <v>30698.99</v>
      </c>
      <c r="X2804" t="s">
        <v>747</v>
      </c>
    </row>
    <row r="2805" spans="1:24" x14ac:dyDescent="0.2">
      <c r="A2805" t="s">
        <v>0</v>
      </c>
      <c r="B2805" t="s">
        <v>1</v>
      </c>
      <c r="C2805" t="s">
        <v>695</v>
      </c>
      <c r="D2805" t="s">
        <v>727</v>
      </c>
      <c r="E2805" t="s">
        <v>728</v>
      </c>
      <c r="F2805" t="s">
        <v>1768</v>
      </c>
      <c r="G2805" t="s">
        <v>1769</v>
      </c>
      <c r="H2805" t="s">
        <v>7</v>
      </c>
      <c r="I2805" t="s">
        <v>8</v>
      </c>
      <c r="J2805" t="s">
        <v>9</v>
      </c>
      <c r="K2805" t="s">
        <v>37</v>
      </c>
      <c r="L2805" t="s">
        <v>44</v>
      </c>
      <c r="M2805" s="5">
        <v>0</v>
      </c>
      <c r="N2805" s="5">
        <v>1634</v>
      </c>
      <c r="O2805" s="5">
        <f t="shared" si="172"/>
        <v>1634</v>
      </c>
      <c r="P2805" s="5">
        <v>0</v>
      </c>
      <c r="Q2805" s="5">
        <f t="shared" si="173"/>
        <v>1634</v>
      </c>
      <c r="R2805" s="5">
        <v>1634</v>
      </c>
      <c r="S2805" s="5">
        <v>0</v>
      </c>
      <c r="T2805" s="5">
        <v>0</v>
      </c>
      <c r="U2805" s="5">
        <f t="shared" si="174"/>
        <v>1634</v>
      </c>
      <c r="V2805" s="5">
        <f t="shared" si="175"/>
        <v>1634</v>
      </c>
      <c r="W2805" s="5">
        <v>0</v>
      </c>
      <c r="X2805" t="s">
        <v>747</v>
      </c>
    </row>
    <row r="2806" spans="1:24" x14ac:dyDescent="0.2">
      <c r="A2806" t="s">
        <v>0</v>
      </c>
      <c r="B2806" t="s">
        <v>1</v>
      </c>
      <c r="C2806" t="s">
        <v>695</v>
      </c>
      <c r="D2806" t="s">
        <v>727</v>
      </c>
      <c r="E2806" t="s">
        <v>728</v>
      </c>
      <c r="F2806" t="s">
        <v>1768</v>
      </c>
      <c r="G2806" t="s">
        <v>1769</v>
      </c>
      <c r="H2806" t="s">
        <v>7</v>
      </c>
      <c r="I2806" t="s">
        <v>8</v>
      </c>
      <c r="J2806" t="s">
        <v>9</v>
      </c>
      <c r="K2806" t="s">
        <v>39</v>
      </c>
      <c r="L2806" t="s">
        <v>11</v>
      </c>
      <c r="M2806" s="5">
        <v>10507.86</v>
      </c>
      <c r="N2806" s="5">
        <v>0</v>
      </c>
      <c r="O2806" s="5">
        <f t="shared" si="172"/>
        <v>10507.86</v>
      </c>
      <c r="P2806" s="5">
        <v>0</v>
      </c>
      <c r="Q2806" s="5">
        <f t="shared" si="173"/>
        <v>10507.86</v>
      </c>
      <c r="R2806" s="5">
        <v>0</v>
      </c>
      <c r="S2806" s="5">
        <v>288.72000000000003</v>
      </c>
      <c r="T2806" s="5">
        <v>288.72000000000003</v>
      </c>
      <c r="U2806" s="5">
        <f t="shared" si="174"/>
        <v>10219.140000000001</v>
      </c>
      <c r="V2806" s="5">
        <f t="shared" si="175"/>
        <v>10219.140000000001</v>
      </c>
      <c r="W2806" s="5">
        <v>10219.14</v>
      </c>
      <c r="X2806" t="s">
        <v>748</v>
      </c>
    </row>
    <row r="2807" spans="1:24" x14ac:dyDescent="0.2">
      <c r="A2807" t="s">
        <v>0</v>
      </c>
      <c r="B2807" t="s">
        <v>1</v>
      </c>
      <c r="C2807" t="s">
        <v>695</v>
      </c>
      <c r="D2807" t="s">
        <v>727</v>
      </c>
      <c r="E2807" t="s">
        <v>728</v>
      </c>
      <c r="F2807" t="s">
        <v>1768</v>
      </c>
      <c r="G2807" t="s">
        <v>1769</v>
      </c>
      <c r="H2807" t="s">
        <v>7</v>
      </c>
      <c r="I2807" t="s">
        <v>41</v>
      </c>
      <c r="J2807" t="s">
        <v>42</v>
      </c>
      <c r="K2807" t="s">
        <v>43</v>
      </c>
      <c r="L2807" t="s">
        <v>44</v>
      </c>
      <c r="M2807" s="5">
        <v>10000</v>
      </c>
      <c r="N2807" s="5">
        <v>0</v>
      </c>
      <c r="O2807" s="5">
        <f t="shared" si="172"/>
        <v>10000</v>
      </c>
      <c r="P2807" s="5">
        <v>0</v>
      </c>
      <c r="Q2807" s="5">
        <f t="shared" si="173"/>
        <v>10000</v>
      </c>
      <c r="R2807" s="5">
        <v>0</v>
      </c>
      <c r="S2807" s="5">
        <v>0</v>
      </c>
      <c r="T2807" s="5">
        <v>0</v>
      </c>
      <c r="U2807" s="5">
        <f t="shared" si="174"/>
        <v>10000</v>
      </c>
      <c r="V2807" s="5">
        <f t="shared" si="175"/>
        <v>10000</v>
      </c>
      <c r="W2807" s="5">
        <v>10000</v>
      </c>
      <c r="X2807" t="s">
        <v>749</v>
      </c>
    </row>
    <row r="2808" spans="1:24" x14ac:dyDescent="0.2">
      <c r="A2808" t="s">
        <v>0</v>
      </c>
      <c r="B2808" t="s">
        <v>1</v>
      </c>
      <c r="C2808" t="s">
        <v>695</v>
      </c>
      <c r="D2808" t="s">
        <v>727</v>
      </c>
      <c r="E2808" t="s">
        <v>728</v>
      </c>
      <c r="F2808" t="s">
        <v>1768</v>
      </c>
      <c r="G2808" t="s">
        <v>1769</v>
      </c>
      <c r="H2808" t="s">
        <v>7</v>
      </c>
      <c r="I2808" t="s">
        <v>41</v>
      </c>
      <c r="J2808" t="s">
        <v>42</v>
      </c>
      <c r="K2808" t="s">
        <v>46</v>
      </c>
      <c r="L2808" t="s">
        <v>44</v>
      </c>
      <c r="M2808" s="5">
        <v>9000</v>
      </c>
      <c r="N2808" s="5">
        <v>0</v>
      </c>
      <c r="O2808" s="5">
        <f t="shared" si="172"/>
        <v>9000</v>
      </c>
      <c r="P2808" s="5">
        <v>0</v>
      </c>
      <c r="Q2808" s="5">
        <f t="shared" si="173"/>
        <v>9000</v>
      </c>
      <c r="R2808" s="5">
        <v>0</v>
      </c>
      <c r="S2808" s="5">
        <v>0</v>
      </c>
      <c r="T2808" s="5">
        <v>0</v>
      </c>
      <c r="U2808" s="5">
        <f t="shared" si="174"/>
        <v>9000</v>
      </c>
      <c r="V2808" s="5">
        <f t="shared" si="175"/>
        <v>9000</v>
      </c>
      <c r="W2808" s="5">
        <v>9000</v>
      </c>
      <c r="X2808" t="s">
        <v>750</v>
      </c>
    </row>
    <row r="2809" spans="1:24" x14ac:dyDescent="0.2">
      <c r="A2809" t="s">
        <v>0</v>
      </c>
      <c r="B2809" t="s">
        <v>1</v>
      </c>
      <c r="C2809" t="s">
        <v>695</v>
      </c>
      <c r="D2809" t="s">
        <v>727</v>
      </c>
      <c r="E2809" t="s">
        <v>728</v>
      </c>
      <c r="F2809" t="s">
        <v>1768</v>
      </c>
      <c r="G2809" t="s">
        <v>1769</v>
      </c>
      <c r="H2809" t="s">
        <v>7</v>
      </c>
      <c r="I2809" t="s">
        <v>41</v>
      </c>
      <c r="J2809" t="s">
        <v>42</v>
      </c>
      <c r="K2809" t="s">
        <v>48</v>
      </c>
      <c r="L2809" t="s">
        <v>44</v>
      </c>
      <c r="M2809" s="5">
        <v>500</v>
      </c>
      <c r="N2809" s="5">
        <v>0</v>
      </c>
      <c r="O2809" s="5">
        <f t="shared" si="172"/>
        <v>500</v>
      </c>
      <c r="P2809" s="5">
        <v>0</v>
      </c>
      <c r="Q2809" s="5">
        <f t="shared" si="173"/>
        <v>500</v>
      </c>
      <c r="R2809" s="5">
        <v>0</v>
      </c>
      <c r="S2809" s="5">
        <v>500</v>
      </c>
      <c r="T2809" s="5">
        <v>374.1</v>
      </c>
      <c r="U2809" s="5">
        <f t="shared" si="174"/>
        <v>0</v>
      </c>
      <c r="V2809" s="5">
        <f t="shared" si="175"/>
        <v>125.89999999999998</v>
      </c>
      <c r="W2809" s="5">
        <v>0</v>
      </c>
      <c r="X2809" t="s">
        <v>751</v>
      </c>
    </row>
    <row r="2810" spans="1:24" x14ac:dyDescent="0.2">
      <c r="A2810" t="s">
        <v>0</v>
      </c>
      <c r="B2810" t="s">
        <v>1</v>
      </c>
      <c r="C2810" t="s">
        <v>695</v>
      </c>
      <c r="D2810" t="s">
        <v>727</v>
      </c>
      <c r="E2810" t="s">
        <v>728</v>
      </c>
      <c r="F2810" t="s">
        <v>1768</v>
      </c>
      <c r="G2810" t="s">
        <v>1769</v>
      </c>
      <c r="H2810" t="s">
        <v>7</v>
      </c>
      <c r="I2810" t="s">
        <v>41</v>
      </c>
      <c r="J2810" t="s">
        <v>42</v>
      </c>
      <c r="K2810" t="s">
        <v>295</v>
      </c>
      <c r="L2810" t="s">
        <v>44</v>
      </c>
      <c r="M2810" s="5">
        <v>1000</v>
      </c>
      <c r="N2810" s="5">
        <v>0</v>
      </c>
      <c r="O2810" s="5">
        <f t="shared" si="172"/>
        <v>1000</v>
      </c>
      <c r="P2810" s="5">
        <v>0</v>
      </c>
      <c r="Q2810" s="5">
        <f t="shared" si="173"/>
        <v>1000</v>
      </c>
      <c r="R2810" s="5">
        <v>0</v>
      </c>
      <c r="S2810" s="5">
        <v>0</v>
      </c>
      <c r="T2810" s="5">
        <v>0</v>
      </c>
      <c r="U2810" s="5">
        <f t="shared" si="174"/>
        <v>1000</v>
      </c>
      <c r="V2810" s="5">
        <f t="shared" si="175"/>
        <v>1000</v>
      </c>
      <c r="W2810" s="5">
        <v>1000</v>
      </c>
      <c r="X2810" t="s">
        <v>1770</v>
      </c>
    </row>
    <row r="2811" spans="1:24" x14ac:dyDescent="0.2">
      <c r="A2811" t="s">
        <v>0</v>
      </c>
      <c r="B2811" t="s">
        <v>1</v>
      </c>
      <c r="C2811" t="s">
        <v>695</v>
      </c>
      <c r="D2811" t="s">
        <v>727</v>
      </c>
      <c r="E2811" t="s">
        <v>728</v>
      </c>
      <c r="F2811" t="s">
        <v>1768</v>
      </c>
      <c r="G2811" t="s">
        <v>1769</v>
      </c>
      <c r="H2811" t="s">
        <v>7</v>
      </c>
      <c r="I2811" t="s">
        <v>41</v>
      </c>
      <c r="J2811" t="s">
        <v>42</v>
      </c>
      <c r="K2811" t="s">
        <v>54</v>
      </c>
      <c r="L2811" t="s">
        <v>44</v>
      </c>
      <c r="M2811" s="5">
        <v>3000</v>
      </c>
      <c r="N2811" s="5">
        <v>4000</v>
      </c>
      <c r="O2811" s="5">
        <f t="shared" ref="O2811:O2874" si="176">+M2811+N2811</f>
        <v>7000</v>
      </c>
      <c r="P2811" s="5">
        <v>0</v>
      </c>
      <c r="Q2811" s="5">
        <f t="shared" ref="Q2811:Q2874" si="177">+O2811+P2811</f>
        <v>7000</v>
      </c>
      <c r="R2811" s="5">
        <v>0</v>
      </c>
      <c r="S2811" s="5">
        <v>3136</v>
      </c>
      <c r="T2811" s="5">
        <v>3136</v>
      </c>
      <c r="U2811" s="5">
        <f t="shared" ref="U2811:U2874" si="178">+O2811-S2811</f>
        <v>3864</v>
      </c>
      <c r="V2811" s="5">
        <f t="shared" ref="V2811:V2874" si="179">+O2811-T2811</f>
        <v>3864</v>
      </c>
      <c r="W2811" s="5">
        <v>3864</v>
      </c>
      <c r="X2811" t="s">
        <v>753</v>
      </c>
    </row>
    <row r="2812" spans="1:24" x14ac:dyDescent="0.2">
      <c r="A2812" t="s">
        <v>0</v>
      </c>
      <c r="B2812" t="s">
        <v>1</v>
      </c>
      <c r="C2812" t="s">
        <v>695</v>
      </c>
      <c r="D2812" t="s">
        <v>727</v>
      </c>
      <c r="E2812" t="s">
        <v>728</v>
      </c>
      <c r="F2812" t="s">
        <v>1768</v>
      </c>
      <c r="G2812" t="s">
        <v>1769</v>
      </c>
      <c r="H2812" t="s">
        <v>7</v>
      </c>
      <c r="I2812" t="s">
        <v>41</v>
      </c>
      <c r="J2812" t="s">
        <v>42</v>
      </c>
      <c r="K2812" t="s">
        <v>612</v>
      </c>
      <c r="L2812" t="s">
        <v>44</v>
      </c>
      <c r="M2812" s="5">
        <v>3000</v>
      </c>
      <c r="N2812" s="5">
        <v>0</v>
      </c>
      <c r="O2812" s="5">
        <f t="shared" si="176"/>
        <v>3000</v>
      </c>
      <c r="P2812" s="5">
        <v>-2000</v>
      </c>
      <c r="Q2812" s="5">
        <f t="shared" si="177"/>
        <v>1000</v>
      </c>
      <c r="R2812" s="5">
        <v>0</v>
      </c>
      <c r="S2812" s="5">
        <v>0</v>
      </c>
      <c r="T2812" s="5">
        <v>0</v>
      </c>
      <c r="U2812" s="5">
        <f t="shared" si="178"/>
        <v>3000</v>
      </c>
      <c r="V2812" s="5">
        <f t="shared" si="179"/>
        <v>3000</v>
      </c>
      <c r="W2812" s="5">
        <v>1000</v>
      </c>
      <c r="X2812" t="s">
        <v>754</v>
      </c>
    </row>
    <row r="2813" spans="1:24" x14ac:dyDescent="0.2">
      <c r="A2813" t="s">
        <v>0</v>
      </c>
      <c r="B2813" t="s">
        <v>1</v>
      </c>
      <c r="C2813" t="s">
        <v>695</v>
      </c>
      <c r="D2813" t="s">
        <v>727</v>
      </c>
      <c r="E2813" t="s">
        <v>728</v>
      </c>
      <c r="F2813" t="s">
        <v>1768</v>
      </c>
      <c r="G2813" t="s">
        <v>1769</v>
      </c>
      <c r="H2813" t="s">
        <v>7</v>
      </c>
      <c r="I2813" t="s">
        <v>41</v>
      </c>
      <c r="J2813" t="s">
        <v>42</v>
      </c>
      <c r="K2813" t="s">
        <v>56</v>
      </c>
      <c r="L2813" t="s">
        <v>44</v>
      </c>
      <c r="M2813" s="5">
        <v>150000</v>
      </c>
      <c r="N2813" s="5">
        <v>-29000</v>
      </c>
      <c r="O2813" s="5">
        <f t="shared" si="176"/>
        <v>121000</v>
      </c>
      <c r="P2813" s="5">
        <v>0</v>
      </c>
      <c r="Q2813" s="5">
        <f t="shared" si="177"/>
        <v>121000</v>
      </c>
      <c r="R2813" s="5">
        <v>9000</v>
      </c>
      <c r="S2813" s="5">
        <v>112000</v>
      </c>
      <c r="T2813" s="5">
        <v>74666.64</v>
      </c>
      <c r="U2813" s="5">
        <f t="shared" si="178"/>
        <v>9000</v>
      </c>
      <c r="V2813" s="5">
        <f t="shared" si="179"/>
        <v>46333.36</v>
      </c>
      <c r="W2813" s="5">
        <v>0</v>
      </c>
      <c r="X2813" t="s">
        <v>755</v>
      </c>
    </row>
    <row r="2814" spans="1:24" x14ac:dyDescent="0.2">
      <c r="A2814" t="s">
        <v>0</v>
      </c>
      <c r="B2814" t="s">
        <v>1</v>
      </c>
      <c r="C2814" t="s">
        <v>695</v>
      </c>
      <c r="D2814" t="s">
        <v>727</v>
      </c>
      <c r="E2814" t="s">
        <v>728</v>
      </c>
      <c r="F2814" t="s">
        <v>1768</v>
      </c>
      <c r="G2814" t="s">
        <v>1769</v>
      </c>
      <c r="H2814" t="s">
        <v>7</v>
      </c>
      <c r="I2814" t="s">
        <v>41</v>
      </c>
      <c r="J2814" t="s">
        <v>42</v>
      </c>
      <c r="K2814" t="s">
        <v>58</v>
      </c>
      <c r="L2814" t="s">
        <v>44</v>
      </c>
      <c r="M2814" s="5">
        <v>120000</v>
      </c>
      <c r="N2814" s="5">
        <v>-8000</v>
      </c>
      <c r="O2814" s="5">
        <f t="shared" si="176"/>
        <v>112000</v>
      </c>
      <c r="P2814" s="5">
        <v>0</v>
      </c>
      <c r="Q2814" s="5">
        <f t="shared" si="177"/>
        <v>112000</v>
      </c>
      <c r="R2814" s="5">
        <v>112</v>
      </c>
      <c r="S2814" s="5">
        <v>111888</v>
      </c>
      <c r="T2814" s="5">
        <v>50349.599999999999</v>
      </c>
      <c r="U2814" s="5">
        <f t="shared" si="178"/>
        <v>112</v>
      </c>
      <c r="V2814" s="5">
        <f t="shared" si="179"/>
        <v>61650.400000000001</v>
      </c>
      <c r="W2814" s="5">
        <v>0</v>
      </c>
      <c r="X2814" t="s">
        <v>756</v>
      </c>
    </row>
    <row r="2815" spans="1:24" x14ac:dyDescent="0.2">
      <c r="A2815" t="s">
        <v>0</v>
      </c>
      <c r="B2815" t="s">
        <v>1</v>
      </c>
      <c r="C2815" t="s">
        <v>695</v>
      </c>
      <c r="D2815" t="s">
        <v>727</v>
      </c>
      <c r="E2815" t="s">
        <v>728</v>
      </c>
      <c r="F2815" t="s">
        <v>1768</v>
      </c>
      <c r="G2815" t="s">
        <v>1769</v>
      </c>
      <c r="H2815" t="s">
        <v>7</v>
      </c>
      <c r="I2815" t="s">
        <v>41</v>
      </c>
      <c r="J2815" t="s">
        <v>42</v>
      </c>
      <c r="K2815" t="s">
        <v>62</v>
      </c>
      <c r="L2815" t="s">
        <v>44</v>
      </c>
      <c r="M2815" s="5">
        <v>33700</v>
      </c>
      <c r="N2815" s="5">
        <v>12500</v>
      </c>
      <c r="O2815" s="5">
        <f t="shared" si="176"/>
        <v>46200</v>
      </c>
      <c r="P2815" s="5">
        <v>0</v>
      </c>
      <c r="Q2815" s="5">
        <f t="shared" si="177"/>
        <v>46200</v>
      </c>
      <c r="R2815" s="5">
        <v>2</v>
      </c>
      <c r="S2815" s="5">
        <v>4228</v>
      </c>
      <c r="T2815" s="5">
        <v>4228</v>
      </c>
      <c r="U2815" s="5">
        <f t="shared" si="178"/>
        <v>41972</v>
      </c>
      <c r="V2815" s="5">
        <f t="shared" si="179"/>
        <v>41972</v>
      </c>
      <c r="W2815" s="5">
        <v>41970</v>
      </c>
      <c r="X2815" t="s">
        <v>757</v>
      </c>
    </row>
    <row r="2816" spans="1:24" x14ac:dyDescent="0.2">
      <c r="A2816" t="s">
        <v>0</v>
      </c>
      <c r="B2816" t="s">
        <v>1</v>
      </c>
      <c r="C2816" t="s">
        <v>695</v>
      </c>
      <c r="D2816" t="s">
        <v>727</v>
      </c>
      <c r="E2816" t="s">
        <v>728</v>
      </c>
      <c r="F2816" t="s">
        <v>1768</v>
      </c>
      <c r="G2816" t="s">
        <v>1769</v>
      </c>
      <c r="H2816" t="s">
        <v>7</v>
      </c>
      <c r="I2816" t="s">
        <v>41</v>
      </c>
      <c r="J2816" t="s">
        <v>42</v>
      </c>
      <c r="K2816" t="s">
        <v>299</v>
      </c>
      <c r="L2816" t="s">
        <v>44</v>
      </c>
      <c r="M2816" s="5">
        <v>5000</v>
      </c>
      <c r="N2816" s="5">
        <v>2000</v>
      </c>
      <c r="O2816" s="5">
        <f t="shared" si="176"/>
        <v>7000</v>
      </c>
      <c r="P2816" s="5">
        <v>0</v>
      </c>
      <c r="Q2816" s="5">
        <f t="shared" si="177"/>
        <v>7000</v>
      </c>
      <c r="R2816" s="5">
        <v>0</v>
      </c>
      <c r="S2816" s="5">
        <v>6944</v>
      </c>
      <c r="T2816" s="5">
        <v>0</v>
      </c>
      <c r="U2816" s="5">
        <f t="shared" si="178"/>
        <v>56</v>
      </c>
      <c r="V2816" s="5">
        <f t="shared" si="179"/>
        <v>7000</v>
      </c>
      <c r="W2816" s="5">
        <v>56</v>
      </c>
      <c r="X2816" t="s">
        <v>1552</v>
      </c>
    </row>
    <row r="2817" spans="1:24" x14ac:dyDescent="0.2">
      <c r="A2817" t="s">
        <v>0</v>
      </c>
      <c r="B2817" t="s">
        <v>1</v>
      </c>
      <c r="C2817" t="s">
        <v>695</v>
      </c>
      <c r="D2817" t="s">
        <v>727</v>
      </c>
      <c r="E2817" t="s">
        <v>728</v>
      </c>
      <c r="F2817" t="s">
        <v>1768</v>
      </c>
      <c r="G2817" t="s">
        <v>1769</v>
      </c>
      <c r="H2817" t="s">
        <v>7</v>
      </c>
      <c r="I2817" t="s">
        <v>41</v>
      </c>
      <c r="J2817" t="s">
        <v>42</v>
      </c>
      <c r="K2817" t="s">
        <v>64</v>
      </c>
      <c r="L2817" t="s">
        <v>44</v>
      </c>
      <c r="M2817" s="5">
        <v>2000</v>
      </c>
      <c r="N2817" s="5">
        <v>1500</v>
      </c>
      <c r="O2817" s="5">
        <f t="shared" si="176"/>
        <v>3500</v>
      </c>
      <c r="P2817" s="5">
        <v>0</v>
      </c>
      <c r="Q2817" s="5">
        <f t="shared" si="177"/>
        <v>3500</v>
      </c>
      <c r="R2817" s="5">
        <v>0.72</v>
      </c>
      <c r="S2817" s="5">
        <v>3437.28</v>
      </c>
      <c r="T2817" s="5">
        <v>3274.88</v>
      </c>
      <c r="U2817" s="5">
        <f t="shared" si="178"/>
        <v>62.7199999999998</v>
      </c>
      <c r="V2817" s="5">
        <f t="shared" si="179"/>
        <v>225.11999999999989</v>
      </c>
      <c r="W2817" s="5">
        <v>62</v>
      </c>
      <c r="X2817" t="s">
        <v>758</v>
      </c>
    </row>
    <row r="2818" spans="1:24" x14ac:dyDescent="0.2">
      <c r="A2818" t="s">
        <v>0</v>
      </c>
      <c r="B2818" t="s">
        <v>1</v>
      </c>
      <c r="C2818" t="s">
        <v>695</v>
      </c>
      <c r="D2818" t="s">
        <v>727</v>
      </c>
      <c r="E2818" t="s">
        <v>728</v>
      </c>
      <c r="F2818" t="s">
        <v>1768</v>
      </c>
      <c r="G2818" t="s">
        <v>1769</v>
      </c>
      <c r="H2818" t="s">
        <v>7</v>
      </c>
      <c r="I2818" t="s">
        <v>41</v>
      </c>
      <c r="J2818" t="s">
        <v>42</v>
      </c>
      <c r="K2818" t="s">
        <v>66</v>
      </c>
      <c r="L2818" t="s">
        <v>44</v>
      </c>
      <c r="M2818" s="5">
        <v>600</v>
      </c>
      <c r="N2818" s="5">
        <v>0</v>
      </c>
      <c r="O2818" s="5">
        <f t="shared" si="176"/>
        <v>600</v>
      </c>
      <c r="P2818" s="5">
        <v>0</v>
      </c>
      <c r="Q2818" s="5">
        <f t="shared" si="177"/>
        <v>600</v>
      </c>
      <c r="R2818" s="5">
        <v>0</v>
      </c>
      <c r="S2818" s="5">
        <v>0</v>
      </c>
      <c r="T2818" s="5">
        <v>0</v>
      </c>
      <c r="U2818" s="5">
        <f t="shared" si="178"/>
        <v>600</v>
      </c>
      <c r="V2818" s="5">
        <f t="shared" si="179"/>
        <v>600</v>
      </c>
      <c r="W2818" s="5">
        <v>600</v>
      </c>
      <c r="X2818" t="s">
        <v>759</v>
      </c>
    </row>
    <row r="2819" spans="1:24" x14ac:dyDescent="0.2">
      <c r="A2819" t="s">
        <v>0</v>
      </c>
      <c r="B2819" t="s">
        <v>1</v>
      </c>
      <c r="C2819" t="s">
        <v>695</v>
      </c>
      <c r="D2819" t="s">
        <v>727</v>
      </c>
      <c r="E2819" t="s">
        <v>728</v>
      </c>
      <c r="F2819" t="s">
        <v>1768</v>
      </c>
      <c r="G2819" t="s">
        <v>1769</v>
      </c>
      <c r="H2819" t="s">
        <v>7</v>
      </c>
      <c r="I2819" t="s">
        <v>41</v>
      </c>
      <c r="J2819" t="s">
        <v>42</v>
      </c>
      <c r="K2819" t="s">
        <v>512</v>
      </c>
      <c r="L2819" t="s">
        <v>44</v>
      </c>
      <c r="M2819" s="5">
        <v>0</v>
      </c>
      <c r="N2819" s="5">
        <v>4250</v>
      </c>
      <c r="O2819" s="5">
        <f t="shared" si="176"/>
        <v>4250</v>
      </c>
      <c r="P2819" s="5">
        <v>0</v>
      </c>
      <c r="Q2819" s="5">
        <f t="shared" si="177"/>
        <v>4250</v>
      </c>
      <c r="R2819" s="5">
        <v>16.399999999999999</v>
      </c>
      <c r="S2819" s="5">
        <v>4233.6000000000004</v>
      </c>
      <c r="T2819" s="5">
        <v>1693.44</v>
      </c>
      <c r="U2819" s="5">
        <f t="shared" si="178"/>
        <v>16.399999999999636</v>
      </c>
      <c r="V2819" s="5">
        <f t="shared" si="179"/>
        <v>2556.56</v>
      </c>
      <c r="W2819" s="5">
        <v>0</v>
      </c>
      <c r="X2819" t="s">
        <v>1771</v>
      </c>
    </row>
    <row r="2820" spans="1:24" x14ac:dyDescent="0.2">
      <c r="A2820" t="s">
        <v>0</v>
      </c>
      <c r="B2820" t="s">
        <v>1</v>
      </c>
      <c r="C2820" t="s">
        <v>695</v>
      </c>
      <c r="D2820" t="s">
        <v>727</v>
      </c>
      <c r="E2820" t="s">
        <v>728</v>
      </c>
      <c r="F2820" t="s">
        <v>1768</v>
      </c>
      <c r="G2820" t="s">
        <v>1769</v>
      </c>
      <c r="H2820" t="s">
        <v>7</v>
      </c>
      <c r="I2820" t="s">
        <v>41</v>
      </c>
      <c r="J2820" t="s">
        <v>42</v>
      </c>
      <c r="K2820" t="s">
        <v>1772</v>
      </c>
      <c r="L2820" t="s">
        <v>44</v>
      </c>
      <c r="M2820" s="5">
        <v>0</v>
      </c>
      <c r="N2820" s="5">
        <v>5000</v>
      </c>
      <c r="O2820" s="5">
        <f t="shared" si="176"/>
        <v>5000</v>
      </c>
      <c r="P2820" s="5">
        <v>-2500</v>
      </c>
      <c r="Q2820" s="5">
        <f t="shared" si="177"/>
        <v>2500</v>
      </c>
      <c r="R2820" s="5">
        <v>0</v>
      </c>
      <c r="S2820" s="5">
        <v>0</v>
      </c>
      <c r="T2820" s="5">
        <v>0</v>
      </c>
      <c r="U2820" s="5">
        <f t="shared" si="178"/>
        <v>5000</v>
      </c>
      <c r="V2820" s="5">
        <f t="shared" si="179"/>
        <v>5000</v>
      </c>
      <c r="W2820" s="5">
        <v>2500</v>
      </c>
      <c r="X2820" t="s">
        <v>1773</v>
      </c>
    </row>
    <row r="2821" spans="1:24" x14ac:dyDescent="0.2">
      <c r="A2821" t="s">
        <v>0</v>
      </c>
      <c r="B2821" t="s">
        <v>1</v>
      </c>
      <c r="C2821" t="s">
        <v>695</v>
      </c>
      <c r="D2821" t="s">
        <v>727</v>
      </c>
      <c r="E2821" t="s">
        <v>728</v>
      </c>
      <c r="F2821" t="s">
        <v>1768</v>
      </c>
      <c r="G2821" t="s">
        <v>1769</v>
      </c>
      <c r="H2821" t="s">
        <v>7</v>
      </c>
      <c r="I2821" t="s">
        <v>41</v>
      </c>
      <c r="J2821" t="s">
        <v>42</v>
      </c>
      <c r="K2821" t="s">
        <v>70</v>
      </c>
      <c r="L2821" t="s">
        <v>44</v>
      </c>
      <c r="M2821" s="5">
        <v>4000</v>
      </c>
      <c r="N2821" s="5">
        <v>0</v>
      </c>
      <c r="O2821" s="5">
        <f t="shared" si="176"/>
        <v>4000</v>
      </c>
      <c r="P2821" s="5">
        <v>0</v>
      </c>
      <c r="Q2821" s="5">
        <f t="shared" si="177"/>
        <v>4000</v>
      </c>
      <c r="R2821" s="5">
        <v>0</v>
      </c>
      <c r="S2821" s="5">
        <v>0</v>
      </c>
      <c r="T2821" s="5">
        <v>0</v>
      </c>
      <c r="U2821" s="5">
        <f t="shared" si="178"/>
        <v>4000</v>
      </c>
      <c r="V2821" s="5">
        <f t="shared" si="179"/>
        <v>4000</v>
      </c>
      <c r="W2821" s="5">
        <v>4000</v>
      </c>
      <c r="X2821" t="s">
        <v>760</v>
      </c>
    </row>
    <row r="2822" spans="1:24" x14ac:dyDescent="0.2">
      <c r="A2822" t="s">
        <v>0</v>
      </c>
      <c r="B2822" t="s">
        <v>1</v>
      </c>
      <c r="C2822" t="s">
        <v>695</v>
      </c>
      <c r="D2822" t="s">
        <v>727</v>
      </c>
      <c r="E2822" t="s">
        <v>728</v>
      </c>
      <c r="F2822" t="s">
        <v>1768</v>
      </c>
      <c r="G2822" t="s">
        <v>1769</v>
      </c>
      <c r="H2822" t="s">
        <v>7</v>
      </c>
      <c r="I2822" t="s">
        <v>41</v>
      </c>
      <c r="J2822" t="s">
        <v>42</v>
      </c>
      <c r="K2822" t="s">
        <v>280</v>
      </c>
      <c r="L2822" t="s">
        <v>44</v>
      </c>
      <c r="M2822" s="5">
        <v>500</v>
      </c>
      <c r="N2822" s="5">
        <v>0</v>
      </c>
      <c r="O2822" s="5">
        <f t="shared" si="176"/>
        <v>500</v>
      </c>
      <c r="P2822" s="5">
        <v>-500</v>
      </c>
      <c r="Q2822" s="5">
        <f t="shared" si="177"/>
        <v>0</v>
      </c>
      <c r="R2822" s="5">
        <v>0</v>
      </c>
      <c r="S2822" s="5">
        <v>0</v>
      </c>
      <c r="T2822" s="5">
        <v>0</v>
      </c>
      <c r="U2822" s="5">
        <f t="shared" si="178"/>
        <v>500</v>
      </c>
      <c r="V2822" s="5">
        <f t="shared" si="179"/>
        <v>500</v>
      </c>
      <c r="W2822" s="5">
        <v>0</v>
      </c>
      <c r="X2822" t="s">
        <v>1774</v>
      </c>
    </row>
    <row r="2823" spans="1:24" x14ac:dyDescent="0.2">
      <c r="A2823" t="s">
        <v>0</v>
      </c>
      <c r="B2823" t="s">
        <v>1</v>
      </c>
      <c r="C2823" t="s">
        <v>695</v>
      </c>
      <c r="D2823" t="s">
        <v>727</v>
      </c>
      <c r="E2823" t="s">
        <v>728</v>
      </c>
      <c r="F2823" t="s">
        <v>1768</v>
      </c>
      <c r="G2823" t="s">
        <v>1769</v>
      </c>
      <c r="H2823" t="s">
        <v>7</v>
      </c>
      <c r="I2823" t="s">
        <v>41</v>
      </c>
      <c r="J2823" t="s">
        <v>42</v>
      </c>
      <c r="K2823" t="s">
        <v>74</v>
      </c>
      <c r="L2823" t="s">
        <v>44</v>
      </c>
      <c r="M2823" s="5">
        <v>400</v>
      </c>
      <c r="N2823" s="5">
        <v>0</v>
      </c>
      <c r="O2823" s="5">
        <f t="shared" si="176"/>
        <v>400</v>
      </c>
      <c r="P2823" s="5">
        <v>0</v>
      </c>
      <c r="Q2823" s="5">
        <f t="shared" si="177"/>
        <v>400</v>
      </c>
      <c r="R2823" s="5">
        <v>0</v>
      </c>
      <c r="S2823" s="5">
        <v>400</v>
      </c>
      <c r="T2823" s="5">
        <v>0</v>
      </c>
      <c r="U2823" s="5">
        <f t="shared" si="178"/>
        <v>0</v>
      </c>
      <c r="V2823" s="5">
        <f t="shared" si="179"/>
        <v>400</v>
      </c>
      <c r="W2823" s="5">
        <v>0</v>
      </c>
      <c r="X2823" t="s">
        <v>761</v>
      </c>
    </row>
    <row r="2824" spans="1:24" x14ac:dyDescent="0.2">
      <c r="A2824" t="s">
        <v>0</v>
      </c>
      <c r="B2824" t="s">
        <v>1</v>
      </c>
      <c r="C2824" t="s">
        <v>695</v>
      </c>
      <c r="D2824" t="s">
        <v>727</v>
      </c>
      <c r="E2824" t="s">
        <v>728</v>
      </c>
      <c r="F2824" t="s">
        <v>1768</v>
      </c>
      <c r="G2824" t="s">
        <v>1769</v>
      </c>
      <c r="H2824" t="s">
        <v>7</v>
      </c>
      <c r="I2824" t="s">
        <v>41</v>
      </c>
      <c r="J2824" t="s">
        <v>42</v>
      </c>
      <c r="K2824" t="s">
        <v>76</v>
      </c>
      <c r="L2824" t="s">
        <v>44</v>
      </c>
      <c r="M2824" s="5">
        <v>2000</v>
      </c>
      <c r="N2824" s="5">
        <v>0</v>
      </c>
      <c r="O2824" s="5">
        <f t="shared" si="176"/>
        <v>2000</v>
      </c>
      <c r="P2824" s="5">
        <v>0</v>
      </c>
      <c r="Q2824" s="5">
        <f t="shared" si="177"/>
        <v>2000</v>
      </c>
      <c r="R2824" s="5">
        <v>384.93</v>
      </c>
      <c r="S2824" s="5">
        <v>1615.07</v>
      </c>
      <c r="T2824" s="5">
        <v>1456.93</v>
      </c>
      <c r="U2824" s="5">
        <f t="shared" si="178"/>
        <v>384.93000000000006</v>
      </c>
      <c r="V2824" s="5">
        <f t="shared" si="179"/>
        <v>543.06999999999994</v>
      </c>
      <c r="W2824" s="5">
        <v>0</v>
      </c>
      <c r="X2824" t="s">
        <v>762</v>
      </c>
    </row>
    <row r="2825" spans="1:24" x14ac:dyDescent="0.2">
      <c r="A2825" t="s">
        <v>0</v>
      </c>
      <c r="B2825" t="s">
        <v>1</v>
      </c>
      <c r="C2825" t="s">
        <v>695</v>
      </c>
      <c r="D2825" t="s">
        <v>727</v>
      </c>
      <c r="E2825" t="s">
        <v>728</v>
      </c>
      <c r="F2825" t="s">
        <v>1768</v>
      </c>
      <c r="G2825" t="s">
        <v>1769</v>
      </c>
      <c r="H2825" t="s">
        <v>7</v>
      </c>
      <c r="I2825" t="s">
        <v>41</v>
      </c>
      <c r="J2825" t="s">
        <v>42</v>
      </c>
      <c r="K2825" t="s">
        <v>78</v>
      </c>
      <c r="L2825" t="s">
        <v>44</v>
      </c>
      <c r="M2825" s="5">
        <v>0</v>
      </c>
      <c r="N2825" s="5">
        <v>750</v>
      </c>
      <c r="O2825" s="5">
        <f t="shared" si="176"/>
        <v>750</v>
      </c>
      <c r="P2825" s="5">
        <v>0</v>
      </c>
      <c r="Q2825" s="5">
        <f t="shared" si="177"/>
        <v>750</v>
      </c>
      <c r="R2825" s="5">
        <v>750</v>
      </c>
      <c r="S2825" s="5">
        <v>0</v>
      </c>
      <c r="T2825" s="5">
        <v>0</v>
      </c>
      <c r="U2825" s="5">
        <f t="shared" si="178"/>
        <v>750</v>
      </c>
      <c r="V2825" s="5">
        <f t="shared" si="179"/>
        <v>750</v>
      </c>
      <c r="W2825" s="5">
        <v>0</v>
      </c>
      <c r="X2825" t="s">
        <v>763</v>
      </c>
    </row>
    <row r="2826" spans="1:24" x14ac:dyDescent="0.2">
      <c r="A2826" t="s">
        <v>0</v>
      </c>
      <c r="B2826" t="s">
        <v>1</v>
      </c>
      <c r="C2826" t="s">
        <v>695</v>
      </c>
      <c r="D2826" t="s">
        <v>727</v>
      </c>
      <c r="E2826" t="s">
        <v>728</v>
      </c>
      <c r="F2826" t="s">
        <v>1768</v>
      </c>
      <c r="G2826" t="s">
        <v>1769</v>
      </c>
      <c r="H2826" t="s">
        <v>7</v>
      </c>
      <c r="I2826" t="s">
        <v>41</v>
      </c>
      <c r="J2826" t="s">
        <v>42</v>
      </c>
      <c r="K2826" t="s">
        <v>82</v>
      </c>
      <c r="L2826" t="s">
        <v>44</v>
      </c>
      <c r="M2826" s="5">
        <v>5000</v>
      </c>
      <c r="N2826" s="5">
        <v>0</v>
      </c>
      <c r="O2826" s="5">
        <f t="shared" si="176"/>
        <v>5000</v>
      </c>
      <c r="P2826" s="5">
        <v>0</v>
      </c>
      <c r="Q2826" s="5">
        <f t="shared" si="177"/>
        <v>5000</v>
      </c>
      <c r="R2826" s="5">
        <v>9.06</v>
      </c>
      <c r="S2826" s="5">
        <v>4990.9399999999996</v>
      </c>
      <c r="T2826" s="5">
        <v>4990.9399999999996</v>
      </c>
      <c r="U2826" s="5">
        <f t="shared" si="178"/>
        <v>9.0600000000004002</v>
      </c>
      <c r="V2826" s="5">
        <f t="shared" si="179"/>
        <v>9.0600000000004002</v>
      </c>
      <c r="W2826" s="5">
        <v>0</v>
      </c>
      <c r="X2826" t="s">
        <v>764</v>
      </c>
    </row>
    <row r="2827" spans="1:24" x14ac:dyDescent="0.2">
      <c r="A2827" t="s">
        <v>0</v>
      </c>
      <c r="B2827" t="s">
        <v>1</v>
      </c>
      <c r="C2827" t="s">
        <v>695</v>
      </c>
      <c r="D2827" t="s">
        <v>727</v>
      </c>
      <c r="E2827" t="s">
        <v>728</v>
      </c>
      <c r="F2827" t="s">
        <v>1768</v>
      </c>
      <c r="G2827" t="s">
        <v>1769</v>
      </c>
      <c r="H2827" t="s">
        <v>7</v>
      </c>
      <c r="I2827" t="s">
        <v>41</v>
      </c>
      <c r="J2827" t="s">
        <v>42</v>
      </c>
      <c r="K2827" t="s">
        <v>86</v>
      </c>
      <c r="L2827" t="s">
        <v>44</v>
      </c>
      <c r="M2827" s="5">
        <v>2500</v>
      </c>
      <c r="N2827" s="5">
        <v>0</v>
      </c>
      <c r="O2827" s="5">
        <f t="shared" si="176"/>
        <v>2500</v>
      </c>
      <c r="P2827" s="5">
        <v>0</v>
      </c>
      <c r="Q2827" s="5">
        <f t="shared" si="177"/>
        <v>2500</v>
      </c>
      <c r="R2827" s="5">
        <v>76.59</v>
      </c>
      <c r="S2827" s="5">
        <v>2423.41</v>
      </c>
      <c r="T2827" s="5">
        <v>0</v>
      </c>
      <c r="U2827" s="5">
        <f t="shared" si="178"/>
        <v>76.590000000000146</v>
      </c>
      <c r="V2827" s="5">
        <f t="shared" si="179"/>
        <v>2500</v>
      </c>
      <c r="W2827" s="5">
        <v>0</v>
      </c>
      <c r="X2827" t="s">
        <v>765</v>
      </c>
    </row>
    <row r="2828" spans="1:24" x14ac:dyDescent="0.2">
      <c r="A2828" t="s">
        <v>0</v>
      </c>
      <c r="B2828" t="s">
        <v>1</v>
      </c>
      <c r="C2828" t="s">
        <v>695</v>
      </c>
      <c r="D2828" t="s">
        <v>727</v>
      </c>
      <c r="E2828" t="s">
        <v>728</v>
      </c>
      <c r="F2828" t="s">
        <v>1768</v>
      </c>
      <c r="G2828" t="s">
        <v>1769</v>
      </c>
      <c r="H2828" t="s">
        <v>7</v>
      </c>
      <c r="I2828" t="s">
        <v>41</v>
      </c>
      <c r="J2828" t="s">
        <v>42</v>
      </c>
      <c r="K2828" t="s">
        <v>88</v>
      </c>
      <c r="L2828" t="s">
        <v>44</v>
      </c>
      <c r="M2828" s="5">
        <v>1000</v>
      </c>
      <c r="N2828" s="5">
        <v>0</v>
      </c>
      <c r="O2828" s="5">
        <f t="shared" si="176"/>
        <v>1000</v>
      </c>
      <c r="P2828" s="5">
        <v>0</v>
      </c>
      <c r="Q2828" s="5">
        <f t="shared" si="177"/>
        <v>1000</v>
      </c>
      <c r="R2828" s="5">
        <v>0</v>
      </c>
      <c r="S2828" s="5">
        <v>0</v>
      </c>
      <c r="T2828" s="5">
        <v>0</v>
      </c>
      <c r="U2828" s="5">
        <f t="shared" si="178"/>
        <v>1000</v>
      </c>
      <c r="V2828" s="5">
        <f t="shared" si="179"/>
        <v>1000</v>
      </c>
      <c r="W2828" s="5">
        <v>1000</v>
      </c>
      <c r="X2828" t="s">
        <v>768</v>
      </c>
    </row>
    <row r="2829" spans="1:24" x14ac:dyDescent="0.2">
      <c r="A2829" t="s">
        <v>0</v>
      </c>
      <c r="B2829" t="s">
        <v>1</v>
      </c>
      <c r="C2829" t="s">
        <v>695</v>
      </c>
      <c r="D2829" t="s">
        <v>727</v>
      </c>
      <c r="E2829" t="s">
        <v>728</v>
      </c>
      <c r="F2829" t="s">
        <v>1768</v>
      </c>
      <c r="G2829" t="s">
        <v>1769</v>
      </c>
      <c r="H2829" t="s">
        <v>7</v>
      </c>
      <c r="I2829" t="s">
        <v>41</v>
      </c>
      <c r="J2829" t="s">
        <v>42</v>
      </c>
      <c r="K2829" t="s">
        <v>456</v>
      </c>
      <c r="L2829" t="s">
        <v>44</v>
      </c>
      <c r="M2829" s="5">
        <v>1000</v>
      </c>
      <c r="N2829" s="5">
        <v>0</v>
      </c>
      <c r="O2829" s="5">
        <f t="shared" si="176"/>
        <v>1000</v>
      </c>
      <c r="P2829" s="5">
        <v>-1000</v>
      </c>
      <c r="Q2829" s="5">
        <f t="shared" si="177"/>
        <v>0</v>
      </c>
      <c r="R2829" s="5">
        <v>0</v>
      </c>
      <c r="S2829" s="5">
        <v>0</v>
      </c>
      <c r="T2829" s="5">
        <v>0</v>
      </c>
      <c r="U2829" s="5">
        <f t="shared" si="178"/>
        <v>1000</v>
      </c>
      <c r="V2829" s="5">
        <f t="shared" si="179"/>
        <v>1000</v>
      </c>
      <c r="W2829" s="5">
        <v>0</v>
      </c>
      <c r="X2829" t="s">
        <v>1775</v>
      </c>
    </row>
    <row r="2830" spans="1:24" x14ac:dyDescent="0.2">
      <c r="A2830" t="s">
        <v>0</v>
      </c>
      <c r="B2830" t="s">
        <v>1</v>
      </c>
      <c r="C2830" t="s">
        <v>695</v>
      </c>
      <c r="D2830" t="s">
        <v>727</v>
      </c>
      <c r="E2830" t="s">
        <v>728</v>
      </c>
      <c r="F2830" t="s">
        <v>1768</v>
      </c>
      <c r="G2830" t="s">
        <v>1769</v>
      </c>
      <c r="H2830" t="s">
        <v>7</v>
      </c>
      <c r="I2830" t="s">
        <v>41</v>
      </c>
      <c r="J2830" t="s">
        <v>42</v>
      </c>
      <c r="K2830" t="s">
        <v>1776</v>
      </c>
      <c r="L2830" t="s">
        <v>44</v>
      </c>
      <c r="M2830" s="5">
        <v>2500</v>
      </c>
      <c r="N2830" s="5">
        <v>0</v>
      </c>
      <c r="O2830" s="5">
        <f t="shared" si="176"/>
        <v>2500</v>
      </c>
      <c r="P2830" s="5">
        <v>-2500</v>
      </c>
      <c r="Q2830" s="5">
        <f t="shared" si="177"/>
        <v>0</v>
      </c>
      <c r="R2830" s="5">
        <v>0</v>
      </c>
      <c r="S2830" s="5">
        <v>0</v>
      </c>
      <c r="T2830" s="5">
        <v>0</v>
      </c>
      <c r="U2830" s="5">
        <f t="shared" si="178"/>
        <v>2500</v>
      </c>
      <c r="V2830" s="5">
        <f t="shared" si="179"/>
        <v>2500</v>
      </c>
      <c r="W2830" s="5">
        <v>0</v>
      </c>
      <c r="X2830" t="s">
        <v>1777</v>
      </c>
    </row>
    <row r="2831" spans="1:24" x14ac:dyDescent="0.2">
      <c r="A2831" t="s">
        <v>0</v>
      </c>
      <c r="B2831" t="s">
        <v>1</v>
      </c>
      <c r="C2831" t="s">
        <v>695</v>
      </c>
      <c r="D2831" t="s">
        <v>727</v>
      </c>
      <c r="E2831" t="s">
        <v>728</v>
      </c>
      <c r="F2831" t="s">
        <v>1768</v>
      </c>
      <c r="G2831" t="s">
        <v>1769</v>
      </c>
      <c r="H2831" t="s">
        <v>7</v>
      </c>
      <c r="I2831" t="s">
        <v>41</v>
      </c>
      <c r="J2831" t="s">
        <v>90</v>
      </c>
      <c r="K2831" t="s">
        <v>91</v>
      </c>
      <c r="L2831" t="s">
        <v>44</v>
      </c>
      <c r="M2831" s="5">
        <v>300</v>
      </c>
      <c r="N2831" s="5">
        <v>0</v>
      </c>
      <c r="O2831" s="5">
        <f t="shared" si="176"/>
        <v>300</v>
      </c>
      <c r="P2831" s="5">
        <v>0</v>
      </c>
      <c r="Q2831" s="5">
        <f t="shared" si="177"/>
        <v>300</v>
      </c>
      <c r="R2831" s="5">
        <v>0</v>
      </c>
      <c r="S2831" s="5">
        <v>0</v>
      </c>
      <c r="T2831" s="5">
        <v>0</v>
      </c>
      <c r="U2831" s="5">
        <f t="shared" si="178"/>
        <v>300</v>
      </c>
      <c r="V2831" s="5">
        <f t="shared" si="179"/>
        <v>300</v>
      </c>
      <c r="W2831" s="5">
        <v>300</v>
      </c>
      <c r="X2831" t="s">
        <v>771</v>
      </c>
    </row>
    <row r="2832" spans="1:24" x14ac:dyDescent="0.2">
      <c r="A2832" t="s">
        <v>0</v>
      </c>
      <c r="B2832" t="s">
        <v>1</v>
      </c>
      <c r="C2832" t="s">
        <v>695</v>
      </c>
      <c r="D2832" t="s">
        <v>727</v>
      </c>
      <c r="E2832" t="s">
        <v>728</v>
      </c>
      <c r="F2832" t="s">
        <v>1768</v>
      </c>
      <c r="G2832" t="s">
        <v>1769</v>
      </c>
      <c r="H2832" t="s">
        <v>772</v>
      </c>
      <c r="I2832" t="s">
        <v>773</v>
      </c>
      <c r="J2832" t="s">
        <v>121</v>
      </c>
      <c r="K2832" t="s">
        <v>285</v>
      </c>
      <c r="L2832" t="s">
        <v>44</v>
      </c>
      <c r="M2832" s="5">
        <v>30000</v>
      </c>
      <c r="N2832" s="5">
        <v>0</v>
      </c>
      <c r="O2832" s="5">
        <f t="shared" si="176"/>
        <v>30000</v>
      </c>
      <c r="P2832" s="5">
        <v>-12000</v>
      </c>
      <c r="Q2832" s="5">
        <f t="shared" si="177"/>
        <v>18000</v>
      </c>
      <c r="R2832" s="5">
        <v>0</v>
      </c>
      <c r="S2832" s="5">
        <v>0</v>
      </c>
      <c r="T2832" s="5">
        <v>0</v>
      </c>
      <c r="U2832" s="5">
        <f t="shared" si="178"/>
        <v>30000</v>
      </c>
      <c r="V2832" s="5">
        <f t="shared" si="179"/>
        <v>30000</v>
      </c>
      <c r="W2832" s="5">
        <v>18000</v>
      </c>
      <c r="X2832" t="s">
        <v>780</v>
      </c>
    </row>
    <row r="2833" spans="1:24" x14ac:dyDescent="0.2">
      <c r="A2833" t="s">
        <v>0</v>
      </c>
      <c r="B2833" t="s">
        <v>1</v>
      </c>
      <c r="C2833" t="s">
        <v>695</v>
      </c>
      <c r="D2833" t="s">
        <v>727</v>
      </c>
      <c r="E2833" t="s">
        <v>728</v>
      </c>
      <c r="F2833" t="s">
        <v>1768</v>
      </c>
      <c r="G2833" t="s">
        <v>1769</v>
      </c>
      <c r="H2833" t="s">
        <v>772</v>
      </c>
      <c r="I2833" t="s">
        <v>773</v>
      </c>
      <c r="J2833" t="s">
        <v>231</v>
      </c>
      <c r="K2833" t="s">
        <v>234</v>
      </c>
      <c r="L2833" t="s">
        <v>44</v>
      </c>
      <c r="M2833" s="5">
        <v>0</v>
      </c>
      <c r="N2833" s="5">
        <v>7000</v>
      </c>
      <c r="O2833" s="5">
        <f t="shared" si="176"/>
        <v>7000</v>
      </c>
      <c r="P2833" s="5">
        <v>0</v>
      </c>
      <c r="Q2833" s="5">
        <f t="shared" si="177"/>
        <v>7000</v>
      </c>
      <c r="R2833" s="5">
        <v>0</v>
      </c>
      <c r="S2833" s="5">
        <v>0</v>
      </c>
      <c r="T2833" s="5">
        <v>0</v>
      </c>
      <c r="U2833" s="5">
        <f t="shared" si="178"/>
        <v>7000</v>
      </c>
      <c r="V2833" s="5">
        <f t="shared" si="179"/>
        <v>7000</v>
      </c>
      <c r="W2833" s="5">
        <v>7000</v>
      </c>
      <c r="X2833" t="s">
        <v>783</v>
      </c>
    </row>
    <row r="2834" spans="1:24" x14ac:dyDescent="0.2">
      <c r="A2834" t="s">
        <v>0</v>
      </c>
      <c r="B2834" t="s">
        <v>1</v>
      </c>
      <c r="C2834" t="s">
        <v>695</v>
      </c>
      <c r="D2834" t="s">
        <v>727</v>
      </c>
      <c r="E2834" t="s">
        <v>728</v>
      </c>
      <c r="F2834" t="s">
        <v>1778</v>
      </c>
      <c r="G2834" t="s">
        <v>1779</v>
      </c>
      <c r="H2834" t="s">
        <v>7</v>
      </c>
      <c r="I2834" t="s">
        <v>8</v>
      </c>
      <c r="J2834" t="s">
        <v>9</v>
      </c>
      <c r="K2834" t="s">
        <v>10</v>
      </c>
      <c r="L2834" t="s">
        <v>11</v>
      </c>
      <c r="M2834" s="5">
        <v>118740</v>
      </c>
      <c r="N2834" s="5">
        <v>-6082.38</v>
      </c>
      <c r="O2834" s="5">
        <f t="shared" si="176"/>
        <v>112657.62</v>
      </c>
      <c r="P2834" s="5">
        <v>-2233.02</v>
      </c>
      <c r="Q2834" s="5">
        <f t="shared" si="177"/>
        <v>110424.59999999999</v>
      </c>
      <c r="R2834" s="5">
        <v>0</v>
      </c>
      <c r="S2834" s="5">
        <v>73008</v>
      </c>
      <c r="T2834" s="5">
        <v>73008</v>
      </c>
      <c r="U2834" s="5">
        <f t="shared" si="178"/>
        <v>39649.619999999995</v>
      </c>
      <c r="V2834" s="5">
        <f t="shared" si="179"/>
        <v>39649.619999999995</v>
      </c>
      <c r="W2834" s="5">
        <v>37416.6</v>
      </c>
      <c r="X2834" t="s">
        <v>731</v>
      </c>
    </row>
    <row r="2835" spans="1:24" x14ac:dyDescent="0.2">
      <c r="A2835" t="s">
        <v>0</v>
      </c>
      <c r="B2835" t="s">
        <v>1</v>
      </c>
      <c r="C2835" t="s">
        <v>695</v>
      </c>
      <c r="D2835" t="s">
        <v>727</v>
      </c>
      <c r="E2835" t="s">
        <v>728</v>
      </c>
      <c r="F2835" t="s">
        <v>1778</v>
      </c>
      <c r="G2835" t="s">
        <v>1779</v>
      </c>
      <c r="H2835" t="s">
        <v>7</v>
      </c>
      <c r="I2835" t="s">
        <v>8</v>
      </c>
      <c r="J2835" t="s">
        <v>9</v>
      </c>
      <c r="K2835" t="s">
        <v>13</v>
      </c>
      <c r="L2835" t="s">
        <v>11</v>
      </c>
      <c r="M2835" s="5">
        <v>13618.32</v>
      </c>
      <c r="N2835" s="5">
        <v>0</v>
      </c>
      <c r="O2835" s="5">
        <f t="shared" si="176"/>
        <v>13618.32</v>
      </c>
      <c r="P2835" s="5">
        <v>0</v>
      </c>
      <c r="Q2835" s="5">
        <f t="shared" si="177"/>
        <v>13618.32</v>
      </c>
      <c r="R2835" s="5">
        <v>0</v>
      </c>
      <c r="S2835" s="5">
        <v>9078.8799999999992</v>
      </c>
      <c r="T2835" s="5">
        <v>9078.8799999999992</v>
      </c>
      <c r="U2835" s="5">
        <f t="shared" si="178"/>
        <v>4539.4400000000005</v>
      </c>
      <c r="V2835" s="5">
        <f t="shared" si="179"/>
        <v>4539.4400000000005</v>
      </c>
      <c r="W2835" s="5">
        <v>4539.4399999999996</v>
      </c>
      <c r="X2835" t="s">
        <v>732</v>
      </c>
    </row>
    <row r="2836" spans="1:24" x14ac:dyDescent="0.2">
      <c r="A2836" t="s">
        <v>0</v>
      </c>
      <c r="B2836" t="s">
        <v>1</v>
      </c>
      <c r="C2836" t="s">
        <v>695</v>
      </c>
      <c r="D2836" t="s">
        <v>727</v>
      </c>
      <c r="E2836" t="s">
        <v>728</v>
      </c>
      <c r="F2836" t="s">
        <v>1778</v>
      </c>
      <c r="G2836" t="s">
        <v>1779</v>
      </c>
      <c r="H2836" t="s">
        <v>7</v>
      </c>
      <c r="I2836" t="s">
        <v>8</v>
      </c>
      <c r="J2836" t="s">
        <v>9</v>
      </c>
      <c r="K2836" t="s">
        <v>733</v>
      </c>
      <c r="L2836" t="s">
        <v>11</v>
      </c>
      <c r="M2836" s="5">
        <v>662100</v>
      </c>
      <c r="N2836" s="5">
        <v>0</v>
      </c>
      <c r="O2836" s="5">
        <f t="shared" si="176"/>
        <v>662100</v>
      </c>
      <c r="P2836" s="5">
        <v>-4112.6000000000004</v>
      </c>
      <c r="Q2836" s="5">
        <f t="shared" si="177"/>
        <v>657987.4</v>
      </c>
      <c r="R2836" s="5">
        <v>0</v>
      </c>
      <c r="S2836" s="5">
        <v>435001.87</v>
      </c>
      <c r="T2836" s="5">
        <v>435001.87</v>
      </c>
      <c r="U2836" s="5">
        <f t="shared" si="178"/>
        <v>227098.13</v>
      </c>
      <c r="V2836" s="5">
        <f t="shared" si="179"/>
        <v>227098.13</v>
      </c>
      <c r="W2836" s="5">
        <v>222985.53</v>
      </c>
      <c r="X2836" t="s">
        <v>734</v>
      </c>
    </row>
    <row r="2837" spans="1:24" x14ac:dyDescent="0.2">
      <c r="A2837" t="s">
        <v>0</v>
      </c>
      <c r="B2837" t="s">
        <v>1</v>
      </c>
      <c r="C2837" t="s">
        <v>695</v>
      </c>
      <c r="D2837" t="s">
        <v>727</v>
      </c>
      <c r="E2837" t="s">
        <v>728</v>
      </c>
      <c r="F2837" t="s">
        <v>1778</v>
      </c>
      <c r="G2837" t="s">
        <v>1779</v>
      </c>
      <c r="H2837" t="s">
        <v>7</v>
      </c>
      <c r="I2837" t="s">
        <v>8</v>
      </c>
      <c r="J2837" t="s">
        <v>9</v>
      </c>
      <c r="K2837" t="s">
        <v>15</v>
      </c>
      <c r="L2837" t="s">
        <v>11</v>
      </c>
      <c r="M2837" s="5">
        <v>66204.86</v>
      </c>
      <c r="N2837" s="5">
        <v>-506.89</v>
      </c>
      <c r="O2837" s="5">
        <f t="shared" si="176"/>
        <v>65697.97</v>
      </c>
      <c r="P2837" s="5">
        <v>0</v>
      </c>
      <c r="Q2837" s="5">
        <f t="shared" si="177"/>
        <v>65697.97</v>
      </c>
      <c r="R2837" s="5">
        <v>0</v>
      </c>
      <c r="S2837" s="5">
        <v>2561.44</v>
      </c>
      <c r="T2837" s="5">
        <v>2561.44</v>
      </c>
      <c r="U2837" s="5">
        <f t="shared" si="178"/>
        <v>63136.53</v>
      </c>
      <c r="V2837" s="5">
        <f t="shared" si="179"/>
        <v>63136.53</v>
      </c>
      <c r="W2837" s="5">
        <v>63136.53</v>
      </c>
      <c r="X2837" t="s">
        <v>735</v>
      </c>
    </row>
    <row r="2838" spans="1:24" x14ac:dyDescent="0.2">
      <c r="A2838" t="s">
        <v>0</v>
      </c>
      <c r="B2838" t="s">
        <v>1</v>
      </c>
      <c r="C2838" t="s">
        <v>695</v>
      </c>
      <c r="D2838" t="s">
        <v>727</v>
      </c>
      <c r="E2838" t="s">
        <v>728</v>
      </c>
      <c r="F2838" t="s">
        <v>1778</v>
      </c>
      <c r="G2838" t="s">
        <v>1779</v>
      </c>
      <c r="H2838" t="s">
        <v>7</v>
      </c>
      <c r="I2838" t="s">
        <v>8</v>
      </c>
      <c r="J2838" t="s">
        <v>9</v>
      </c>
      <c r="K2838" t="s">
        <v>15</v>
      </c>
      <c r="L2838" t="s">
        <v>44</v>
      </c>
      <c r="M2838" s="5">
        <v>0</v>
      </c>
      <c r="N2838" s="5">
        <v>1634</v>
      </c>
      <c r="O2838" s="5">
        <f t="shared" si="176"/>
        <v>1634</v>
      </c>
      <c r="P2838" s="5">
        <v>0</v>
      </c>
      <c r="Q2838" s="5">
        <f t="shared" si="177"/>
        <v>1634</v>
      </c>
      <c r="R2838" s="5">
        <v>1634</v>
      </c>
      <c r="S2838" s="5">
        <v>0</v>
      </c>
      <c r="T2838" s="5">
        <v>0</v>
      </c>
      <c r="U2838" s="5">
        <f t="shared" si="178"/>
        <v>1634</v>
      </c>
      <c r="V2838" s="5">
        <f t="shared" si="179"/>
        <v>1634</v>
      </c>
      <c r="W2838" s="5">
        <v>0</v>
      </c>
      <c r="X2838" t="s">
        <v>735</v>
      </c>
    </row>
    <row r="2839" spans="1:24" x14ac:dyDescent="0.2">
      <c r="A2839" t="s">
        <v>0</v>
      </c>
      <c r="B2839" t="s">
        <v>1</v>
      </c>
      <c r="C2839" t="s">
        <v>695</v>
      </c>
      <c r="D2839" t="s">
        <v>727</v>
      </c>
      <c r="E2839" t="s">
        <v>728</v>
      </c>
      <c r="F2839" t="s">
        <v>1778</v>
      </c>
      <c r="G2839" t="s">
        <v>1779</v>
      </c>
      <c r="H2839" t="s">
        <v>7</v>
      </c>
      <c r="I2839" t="s">
        <v>8</v>
      </c>
      <c r="J2839" t="s">
        <v>9</v>
      </c>
      <c r="K2839" t="s">
        <v>17</v>
      </c>
      <c r="L2839" t="s">
        <v>11</v>
      </c>
      <c r="M2839" s="5">
        <v>26784.12</v>
      </c>
      <c r="N2839" s="5">
        <v>-263.66000000000003</v>
      </c>
      <c r="O2839" s="5">
        <f t="shared" si="176"/>
        <v>26520.46</v>
      </c>
      <c r="P2839" s="5">
        <v>0</v>
      </c>
      <c r="Q2839" s="5">
        <f t="shared" si="177"/>
        <v>26520.46</v>
      </c>
      <c r="R2839" s="5">
        <v>0</v>
      </c>
      <c r="S2839" s="5">
        <v>25334.21</v>
      </c>
      <c r="T2839" s="5">
        <v>25334.21</v>
      </c>
      <c r="U2839" s="5">
        <f t="shared" si="178"/>
        <v>1186.25</v>
      </c>
      <c r="V2839" s="5">
        <f t="shared" si="179"/>
        <v>1186.25</v>
      </c>
      <c r="W2839" s="5">
        <v>1186.25</v>
      </c>
      <c r="X2839" t="s">
        <v>736</v>
      </c>
    </row>
    <row r="2840" spans="1:24" x14ac:dyDescent="0.2">
      <c r="A2840" t="s">
        <v>0</v>
      </c>
      <c r="B2840" t="s">
        <v>1</v>
      </c>
      <c r="C2840" t="s">
        <v>695</v>
      </c>
      <c r="D2840" t="s">
        <v>727</v>
      </c>
      <c r="E2840" t="s">
        <v>728</v>
      </c>
      <c r="F2840" t="s">
        <v>1778</v>
      </c>
      <c r="G2840" t="s">
        <v>1779</v>
      </c>
      <c r="H2840" t="s">
        <v>7</v>
      </c>
      <c r="I2840" t="s">
        <v>8</v>
      </c>
      <c r="J2840" t="s">
        <v>9</v>
      </c>
      <c r="K2840" t="s">
        <v>17</v>
      </c>
      <c r="L2840" t="s">
        <v>44</v>
      </c>
      <c r="M2840" s="5">
        <v>0</v>
      </c>
      <c r="N2840" s="5">
        <v>800</v>
      </c>
      <c r="O2840" s="5">
        <f t="shared" si="176"/>
        <v>800</v>
      </c>
      <c r="P2840" s="5">
        <v>0</v>
      </c>
      <c r="Q2840" s="5">
        <f t="shared" si="177"/>
        <v>800</v>
      </c>
      <c r="R2840" s="5">
        <v>733.33</v>
      </c>
      <c r="S2840" s="5">
        <v>66.67</v>
      </c>
      <c r="T2840" s="5">
        <v>66.67</v>
      </c>
      <c r="U2840" s="5">
        <f t="shared" si="178"/>
        <v>733.33</v>
      </c>
      <c r="V2840" s="5">
        <f t="shared" si="179"/>
        <v>733.33</v>
      </c>
      <c r="W2840" s="5">
        <v>0</v>
      </c>
      <c r="X2840" t="s">
        <v>736</v>
      </c>
    </row>
    <row r="2841" spans="1:24" x14ac:dyDescent="0.2">
      <c r="A2841" t="s">
        <v>0</v>
      </c>
      <c r="B2841" t="s">
        <v>1</v>
      </c>
      <c r="C2841" t="s">
        <v>695</v>
      </c>
      <c r="D2841" t="s">
        <v>727</v>
      </c>
      <c r="E2841" t="s">
        <v>728</v>
      </c>
      <c r="F2841" t="s">
        <v>1778</v>
      </c>
      <c r="G2841" t="s">
        <v>1779</v>
      </c>
      <c r="H2841" t="s">
        <v>7</v>
      </c>
      <c r="I2841" t="s">
        <v>8</v>
      </c>
      <c r="J2841" t="s">
        <v>9</v>
      </c>
      <c r="K2841" t="s">
        <v>19</v>
      </c>
      <c r="L2841" t="s">
        <v>11</v>
      </c>
      <c r="M2841" s="5">
        <v>264</v>
      </c>
      <c r="N2841" s="5">
        <v>0</v>
      </c>
      <c r="O2841" s="5">
        <f t="shared" si="176"/>
        <v>264</v>
      </c>
      <c r="P2841" s="5">
        <v>-120.53</v>
      </c>
      <c r="Q2841" s="5">
        <f t="shared" si="177"/>
        <v>143.47</v>
      </c>
      <c r="R2841" s="5">
        <v>0</v>
      </c>
      <c r="S2841" s="5">
        <v>83</v>
      </c>
      <c r="T2841" s="5">
        <v>83</v>
      </c>
      <c r="U2841" s="5">
        <f t="shared" si="178"/>
        <v>181</v>
      </c>
      <c r="V2841" s="5">
        <f t="shared" si="179"/>
        <v>181</v>
      </c>
      <c r="W2841" s="5">
        <v>60.47</v>
      </c>
      <c r="X2841" t="s">
        <v>737</v>
      </c>
    </row>
    <row r="2842" spans="1:24" x14ac:dyDescent="0.2">
      <c r="A2842" t="s">
        <v>0</v>
      </c>
      <c r="B2842" t="s">
        <v>1</v>
      </c>
      <c r="C2842" t="s">
        <v>695</v>
      </c>
      <c r="D2842" t="s">
        <v>727</v>
      </c>
      <c r="E2842" t="s">
        <v>728</v>
      </c>
      <c r="F2842" t="s">
        <v>1778</v>
      </c>
      <c r="G2842" t="s">
        <v>1779</v>
      </c>
      <c r="H2842" t="s">
        <v>7</v>
      </c>
      <c r="I2842" t="s">
        <v>8</v>
      </c>
      <c r="J2842" t="s">
        <v>9</v>
      </c>
      <c r="K2842" t="s">
        <v>21</v>
      </c>
      <c r="L2842" t="s">
        <v>11</v>
      </c>
      <c r="M2842" s="5">
        <v>2112</v>
      </c>
      <c r="N2842" s="5">
        <v>0</v>
      </c>
      <c r="O2842" s="5">
        <f t="shared" si="176"/>
        <v>2112</v>
      </c>
      <c r="P2842" s="5">
        <v>-964.23</v>
      </c>
      <c r="Q2842" s="5">
        <f t="shared" si="177"/>
        <v>1147.77</v>
      </c>
      <c r="R2842" s="5">
        <v>0</v>
      </c>
      <c r="S2842" s="5">
        <v>664</v>
      </c>
      <c r="T2842" s="5">
        <v>664</v>
      </c>
      <c r="U2842" s="5">
        <f t="shared" si="178"/>
        <v>1448</v>
      </c>
      <c r="V2842" s="5">
        <f t="shared" si="179"/>
        <v>1448</v>
      </c>
      <c r="W2842" s="5">
        <v>483.77</v>
      </c>
      <c r="X2842" t="s">
        <v>738</v>
      </c>
    </row>
    <row r="2843" spans="1:24" x14ac:dyDescent="0.2">
      <c r="A2843" t="s">
        <v>0</v>
      </c>
      <c r="B2843" t="s">
        <v>1</v>
      </c>
      <c r="C2843" t="s">
        <v>695</v>
      </c>
      <c r="D2843" t="s">
        <v>727</v>
      </c>
      <c r="E2843" t="s">
        <v>728</v>
      </c>
      <c r="F2843" t="s">
        <v>1778</v>
      </c>
      <c r="G2843" t="s">
        <v>1779</v>
      </c>
      <c r="H2843" t="s">
        <v>7</v>
      </c>
      <c r="I2843" t="s">
        <v>8</v>
      </c>
      <c r="J2843" t="s">
        <v>9</v>
      </c>
      <c r="K2843" t="s">
        <v>23</v>
      </c>
      <c r="L2843" t="s">
        <v>11</v>
      </c>
      <c r="M2843" s="5">
        <v>68.09</v>
      </c>
      <c r="N2843" s="5">
        <v>0</v>
      </c>
      <c r="O2843" s="5">
        <f t="shared" si="176"/>
        <v>68.09</v>
      </c>
      <c r="P2843" s="5">
        <v>-68.09</v>
      </c>
      <c r="Q2843" s="5">
        <f t="shared" si="177"/>
        <v>0</v>
      </c>
      <c r="R2843" s="5">
        <v>0</v>
      </c>
      <c r="S2843" s="5">
        <v>0</v>
      </c>
      <c r="T2843" s="5">
        <v>0</v>
      </c>
      <c r="U2843" s="5">
        <f t="shared" si="178"/>
        <v>68.09</v>
      </c>
      <c r="V2843" s="5">
        <f t="shared" si="179"/>
        <v>68.09</v>
      </c>
      <c r="W2843" s="5">
        <v>0</v>
      </c>
      <c r="X2843" t="s">
        <v>739</v>
      </c>
    </row>
    <row r="2844" spans="1:24" x14ac:dyDescent="0.2">
      <c r="A2844" t="s">
        <v>0</v>
      </c>
      <c r="B2844" t="s">
        <v>1</v>
      </c>
      <c r="C2844" t="s">
        <v>695</v>
      </c>
      <c r="D2844" t="s">
        <v>727</v>
      </c>
      <c r="E2844" t="s">
        <v>728</v>
      </c>
      <c r="F2844" t="s">
        <v>1778</v>
      </c>
      <c r="G2844" t="s">
        <v>1779</v>
      </c>
      <c r="H2844" t="s">
        <v>7</v>
      </c>
      <c r="I2844" t="s">
        <v>8</v>
      </c>
      <c r="J2844" t="s">
        <v>9</v>
      </c>
      <c r="K2844" t="s">
        <v>25</v>
      </c>
      <c r="L2844" t="s">
        <v>11</v>
      </c>
      <c r="M2844" s="5">
        <v>408.55</v>
      </c>
      <c r="N2844" s="5">
        <v>0</v>
      </c>
      <c r="O2844" s="5">
        <f t="shared" si="176"/>
        <v>408.55</v>
      </c>
      <c r="P2844" s="5">
        <v>-99.52</v>
      </c>
      <c r="Q2844" s="5">
        <f t="shared" si="177"/>
        <v>309.03000000000003</v>
      </c>
      <c r="R2844" s="5">
        <v>0</v>
      </c>
      <c r="S2844" s="5">
        <v>204.32</v>
      </c>
      <c r="T2844" s="5">
        <v>204.32</v>
      </c>
      <c r="U2844" s="5">
        <f t="shared" si="178"/>
        <v>204.23000000000002</v>
      </c>
      <c r="V2844" s="5">
        <f t="shared" si="179"/>
        <v>204.23000000000002</v>
      </c>
      <c r="W2844" s="5">
        <v>104.71</v>
      </c>
      <c r="X2844" t="s">
        <v>740</v>
      </c>
    </row>
    <row r="2845" spans="1:24" x14ac:dyDescent="0.2">
      <c r="A2845" t="s">
        <v>0</v>
      </c>
      <c r="B2845" t="s">
        <v>1</v>
      </c>
      <c r="C2845" t="s">
        <v>695</v>
      </c>
      <c r="D2845" t="s">
        <v>727</v>
      </c>
      <c r="E2845" t="s">
        <v>728</v>
      </c>
      <c r="F2845" t="s">
        <v>1778</v>
      </c>
      <c r="G2845" t="s">
        <v>1779</v>
      </c>
      <c r="H2845" t="s">
        <v>7</v>
      </c>
      <c r="I2845" t="s">
        <v>8</v>
      </c>
      <c r="J2845" t="s">
        <v>9</v>
      </c>
      <c r="K2845" t="s">
        <v>27</v>
      </c>
      <c r="L2845" t="s">
        <v>11</v>
      </c>
      <c r="M2845" s="5">
        <v>1556.93</v>
      </c>
      <c r="N2845" s="5">
        <v>0</v>
      </c>
      <c r="O2845" s="5">
        <f t="shared" si="176"/>
        <v>1556.93</v>
      </c>
      <c r="P2845" s="5">
        <v>-778.47</v>
      </c>
      <c r="Q2845" s="5">
        <f t="shared" si="177"/>
        <v>778.46</v>
      </c>
      <c r="R2845" s="5">
        <v>0</v>
      </c>
      <c r="S2845" s="5">
        <v>0</v>
      </c>
      <c r="T2845" s="5">
        <v>0</v>
      </c>
      <c r="U2845" s="5">
        <f t="shared" si="178"/>
        <v>1556.93</v>
      </c>
      <c r="V2845" s="5">
        <f t="shared" si="179"/>
        <v>1556.93</v>
      </c>
      <c r="W2845" s="5">
        <v>778.46</v>
      </c>
      <c r="X2845" t="s">
        <v>741</v>
      </c>
    </row>
    <row r="2846" spans="1:24" x14ac:dyDescent="0.2">
      <c r="A2846" t="s">
        <v>0</v>
      </c>
      <c r="B2846" t="s">
        <v>1</v>
      </c>
      <c r="C2846" t="s">
        <v>695</v>
      </c>
      <c r="D2846" t="s">
        <v>727</v>
      </c>
      <c r="E2846" t="s">
        <v>728</v>
      </c>
      <c r="F2846" t="s">
        <v>1778</v>
      </c>
      <c r="G2846" t="s">
        <v>1779</v>
      </c>
      <c r="H2846" t="s">
        <v>7</v>
      </c>
      <c r="I2846" t="s">
        <v>8</v>
      </c>
      <c r="J2846" t="s">
        <v>9</v>
      </c>
      <c r="K2846" t="s">
        <v>265</v>
      </c>
      <c r="L2846" t="s">
        <v>44</v>
      </c>
      <c r="M2846" s="5">
        <v>0</v>
      </c>
      <c r="N2846" s="5">
        <v>19608</v>
      </c>
      <c r="O2846" s="5">
        <f t="shared" si="176"/>
        <v>19608</v>
      </c>
      <c r="P2846" s="5">
        <v>0</v>
      </c>
      <c r="Q2846" s="5">
        <f t="shared" si="177"/>
        <v>19608</v>
      </c>
      <c r="R2846" s="5">
        <v>17157</v>
      </c>
      <c r="S2846" s="5">
        <v>2451</v>
      </c>
      <c r="T2846" s="5">
        <v>2451</v>
      </c>
      <c r="U2846" s="5">
        <f t="shared" si="178"/>
        <v>17157</v>
      </c>
      <c r="V2846" s="5">
        <f t="shared" si="179"/>
        <v>17157</v>
      </c>
      <c r="W2846" s="5">
        <v>0</v>
      </c>
      <c r="X2846" t="s">
        <v>743</v>
      </c>
    </row>
    <row r="2847" spans="1:24" x14ac:dyDescent="0.2">
      <c r="A2847" t="s">
        <v>0</v>
      </c>
      <c r="B2847" t="s">
        <v>1</v>
      </c>
      <c r="C2847" t="s">
        <v>695</v>
      </c>
      <c r="D2847" t="s">
        <v>727</v>
      </c>
      <c r="E2847" t="s">
        <v>728</v>
      </c>
      <c r="F2847" t="s">
        <v>1778</v>
      </c>
      <c r="G2847" t="s">
        <v>1779</v>
      </c>
      <c r="H2847" t="s">
        <v>7</v>
      </c>
      <c r="I2847" t="s">
        <v>8</v>
      </c>
      <c r="J2847" t="s">
        <v>9</v>
      </c>
      <c r="K2847" t="s">
        <v>31</v>
      </c>
      <c r="L2847" t="s">
        <v>11</v>
      </c>
      <c r="M2847" s="5">
        <v>973.94</v>
      </c>
      <c r="N2847" s="5">
        <v>0</v>
      </c>
      <c r="O2847" s="5">
        <f t="shared" si="176"/>
        <v>973.94</v>
      </c>
      <c r="P2847" s="5">
        <v>0</v>
      </c>
      <c r="Q2847" s="5">
        <f t="shared" si="177"/>
        <v>973.94</v>
      </c>
      <c r="R2847" s="5">
        <v>0</v>
      </c>
      <c r="S2847" s="5">
        <v>0</v>
      </c>
      <c r="T2847" s="5">
        <v>0</v>
      </c>
      <c r="U2847" s="5">
        <f t="shared" si="178"/>
        <v>973.94</v>
      </c>
      <c r="V2847" s="5">
        <f t="shared" si="179"/>
        <v>973.94</v>
      </c>
      <c r="W2847" s="5">
        <v>973.94</v>
      </c>
      <c r="X2847" t="s">
        <v>744</v>
      </c>
    </row>
    <row r="2848" spans="1:24" x14ac:dyDescent="0.2">
      <c r="A2848" t="s">
        <v>0</v>
      </c>
      <c r="B2848" t="s">
        <v>1</v>
      </c>
      <c r="C2848" t="s">
        <v>695</v>
      </c>
      <c r="D2848" t="s">
        <v>727</v>
      </c>
      <c r="E2848" t="s">
        <v>728</v>
      </c>
      <c r="F2848" t="s">
        <v>1778</v>
      </c>
      <c r="G2848" t="s">
        <v>1779</v>
      </c>
      <c r="H2848" t="s">
        <v>7</v>
      </c>
      <c r="I2848" t="s">
        <v>8</v>
      </c>
      <c r="J2848" t="s">
        <v>9</v>
      </c>
      <c r="K2848" t="s">
        <v>33</v>
      </c>
      <c r="L2848" t="s">
        <v>11</v>
      </c>
      <c r="M2848" s="5">
        <v>3947.87</v>
      </c>
      <c r="N2848" s="5">
        <v>0</v>
      </c>
      <c r="O2848" s="5">
        <f t="shared" si="176"/>
        <v>3947.87</v>
      </c>
      <c r="P2848" s="5">
        <v>-1973.94</v>
      </c>
      <c r="Q2848" s="5">
        <f t="shared" si="177"/>
        <v>1973.9299999999998</v>
      </c>
      <c r="R2848" s="5">
        <v>0</v>
      </c>
      <c r="S2848" s="5">
        <v>0</v>
      </c>
      <c r="T2848" s="5">
        <v>0</v>
      </c>
      <c r="U2848" s="5">
        <f t="shared" si="178"/>
        <v>3947.87</v>
      </c>
      <c r="V2848" s="5">
        <f t="shared" si="179"/>
        <v>3947.87</v>
      </c>
      <c r="W2848" s="5">
        <v>1973.93</v>
      </c>
      <c r="X2848" t="s">
        <v>745</v>
      </c>
    </row>
    <row r="2849" spans="1:24" x14ac:dyDescent="0.2">
      <c r="A2849" t="s">
        <v>0</v>
      </c>
      <c r="B2849" t="s">
        <v>1</v>
      </c>
      <c r="C2849" t="s">
        <v>695</v>
      </c>
      <c r="D2849" t="s">
        <v>727</v>
      </c>
      <c r="E2849" t="s">
        <v>728</v>
      </c>
      <c r="F2849" t="s">
        <v>1778</v>
      </c>
      <c r="G2849" t="s">
        <v>1779</v>
      </c>
      <c r="H2849" t="s">
        <v>7</v>
      </c>
      <c r="I2849" t="s">
        <v>8</v>
      </c>
      <c r="J2849" t="s">
        <v>9</v>
      </c>
      <c r="K2849" t="s">
        <v>35</v>
      </c>
      <c r="L2849" t="s">
        <v>44</v>
      </c>
      <c r="M2849" s="5">
        <v>0</v>
      </c>
      <c r="N2849" s="5">
        <v>2480.41</v>
      </c>
      <c r="O2849" s="5">
        <f t="shared" si="176"/>
        <v>2480.41</v>
      </c>
      <c r="P2849" s="5">
        <v>0</v>
      </c>
      <c r="Q2849" s="5">
        <f t="shared" si="177"/>
        <v>2480.41</v>
      </c>
      <c r="R2849" s="5">
        <v>2207.11</v>
      </c>
      <c r="S2849" s="5">
        <v>273.3</v>
      </c>
      <c r="T2849" s="5">
        <v>273.3</v>
      </c>
      <c r="U2849" s="5">
        <f t="shared" si="178"/>
        <v>2207.1099999999997</v>
      </c>
      <c r="V2849" s="5">
        <f t="shared" si="179"/>
        <v>2207.1099999999997</v>
      </c>
      <c r="W2849" s="5">
        <v>0</v>
      </c>
      <c r="X2849" t="s">
        <v>746</v>
      </c>
    </row>
    <row r="2850" spans="1:24" x14ac:dyDescent="0.2">
      <c r="A2850" t="s">
        <v>0</v>
      </c>
      <c r="B2850" t="s">
        <v>1</v>
      </c>
      <c r="C2850" t="s">
        <v>695</v>
      </c>
      <c r="D2850" t="s">
        <v>727</v>
      </c>
      <c r="E2850" t="s">
        <v>728</v>
      </c>
      <c r="F2850" t="s">
        <v>1778</v>
      </c>
      <c r="G2850" t="s">
        <v>1779</v>
      </c>
      <c r="H2850" t="s">
        <v>7</v>
      </c>
      <c r="I2850" t="s">
        <v>8</v>
      </c>
      <c r="J2850" t="s">
        <v>9</v>
      </c>
      <c r="K2850" t="s">
        <v>35</v>
      </c>
      <c r="L2850" t="s">
        <v>11</v>
      </c>
      <c r="M2850" s="5">
        <v>90499.39</v>
      </c>
      <c r="N2850" s="5">
        <v>-769.47</v>
      </c>
      <c r="O2850" s="5">
        <f t="shared" si="176"/>
        <v>89729.919999999998</v>
      </c>
      <c r="P2850" s="5">
        <v>-725.71</v>
      </c>
      <c r="Q2850" s="5">
        <f t="shared" si="177"/>
        <v>89004.209999999992</v>
      </c>
      <c r="R2850" s="5">
        <v>0</v>
      </c>
      <c r="S2850" s="5">
        <v>58842.29</v>
      </c>
      <c r="T2850" s="5">
        <v>58842.29</v>
      </c>
      <c r="U2850" s="5">
        <f t="shared" si="178"/>
        <v>30887.629999999997</v>
      </c>
      <c r="V2850" s="5">
        <f t="shared" si="179"/>
        <v>30887.629999999997</v>
      </c>
      <c r="W2850" s="5">
        <v>30161.919999999998</v>
      </c>
      <c r="X2850" t="s">
        <v>746</v>
      </c>
    </row>
    <row r="2851" spans="1:24" x14ac:dyDescent="0.2">
      <c r="A2851" t="s">
        <v>0</v>
      </c>
      <c r="B2851" t="s">
        <v>1</v>
      </c>
      <c r="C2851" t="s">
        <v>695</v>
      </c>
      <c r="D2851" t="s">
        <v>727</v>
      </c>
      <c r="E2851" t="s">
        <v>728</v>
      </c>
      <c r="F2851" t="s">
        <v>1778</v>
      </c>
      <c r="G2851" t="s">
        <v>1779</v>
      </c>
      <c r="H2851" t="s">
        <v>7</v>
      </c>
      <c r="I2851" t="s">
        <v>8</v>
      </c>
      <c r="J2851" t="s">
        <v>9</v>
      </c>
      <c r="K2851" t="s">
        <v>37</v>
      </c>
      <c r="L2851" t="s">
        <v>44</v>
      </c>
      <c r="M2851" s="5">
        <v>0</v>
      </c>
      <c r="N2851" s="5">
        <v>1634</v>
      </c>
      <c r="O2851" s="5">
        <f t="shared" si="176"/>
        <v>1634</v>
      </c>
      <c r="P2851" s="5">
        <v>0</v>
      </c>
      <c r="Q2851" s="5">
        <f t="shared" si="177"/>
        <v>1634</v>
      </c>
      <c r="R2851" s="5">
        <v>1634</v>
      </c>
      <c r="S2851" s="5">
        <v>0</v>
      </c>
      <c r="T2851" s="5">
        <v>0</v>
      </c>
      <c r="U2851" s="5">
        <f t="shared" si="178"/>
        <v>1634</v>
      </c>
      <c r="V2851" s="5">
        <f t="shared" si="179"/>
        <v>1634</v>
      </c>
      <c r="W2851" s="5">
        <v>0</v>
      </c>
      <c r="X2851" t="s">
        <v>747</v>
      </c>
    </row>
    <row r="2852" spans="1:24" x14ac:dyDescent="0.2">
      <c r="A2852" t="s">
        <v>0</v>
      </c>
      <c r="B2852" t="s">
        <v>1</v>
      </c>
      <c r="C2852" t="s">
        <v>695</v>
      </c>
      <c r="D2852" t="s">
        <v>727</v>
      </c>
      <c r="E2852" t="s">
        <v>728</v>
      </c>
      <c r="F2852" t="s">
        <v>1778</v>
      </c>
      <c r="G2852" t="s">
        <v>1779</v>
      </c>
      <c r="H2852" t="s">
        <v>7</v>
      </c>
      <c r="I2852" t="s">
        <v>8</v>
      </c>
      <c r="J2852" t="s">
        <v>9</v>
      </c>
      <c r="K2852" t="s">
        <v>37</v>
      </c>
      <c r="L2852" t="s">
        <v>11</v>
      </c>
      <c r="M2852" s="5">
        <v>66204.86</v>
      </c>
      <c r="N2852" s="5">
        <v>-506.89</v>
      </c>
      <c r="O2852" s="5">
        <f t="shared" si="176"/>
        <v>65697.97</v>
      </c>
      <c r="P2852" s="5">
        <v>-1977.61</v>
      </c>
      <c r="Q2852" s="5">
        <f t="shared" si="177"/>
        <v>63720.36</v>
      </c>
      <c r="R2852" s="5">
        <v>0</v>
      </c>
      <c r="S2852" s="5">
        <v>42484.13</v>
      </c>
      <c r="T2852" s="5">
        <v>42484.13</v>
      </c>
      <c r="U2852" s="5">
        <f t="shared" si="178"/>
        <v>23213.840000000004</v>
      </c>
      <c r="V2852" s="5">
        <f t="shared" si="179"/>
        <v>23213.840000000004</v>
      </c>
      <c r="W2852" s="5">
        <v>21236.23</v>
      </c>
      <c r="X2852" t="s">
        <v>747</v>
      </c>
    </row>
    <row r="2853" spans="1:24" x14ac:dyDescent="0.2">
      <c r="A2853" t="s">
        <v>0</v>
      </c>
      <c r="B2853" t="s">
        <v>1</v>
      </c>
      <c r="C2853" t="s">
        <v>695</v>
      </c>
      <c r="D2853" t="s">
        <v>727</v>
      </c>
      <c r="E2853" t="s">
        <v>728</v>
      </c>
      <c r="F2853" t="s">
        <v>1778</v>
      </c>
      <c r="G2853" t="s">
        <v>1779</v>
      </c>
      <c r="H2853" t="s">
        <v>7</v>
      </c>
      <c r="I2853" t="s">
        <v>8</v>
      </c>
      <c r="J2853" t="s">
        <v>9</v>
      </c>
      <c r="K2853" t="s">
        <v>39</v>
      </c>
      <c r="L2853" t="s">
        <v>11</v>
      </c>
      <c r="M2853" s="5">
        <v>6330.59</v>
      </c>
      <c r="N2853" s="5">
        <v>0</v>
      </c>
      <c r="O2853" s="5">
        <f t="shared" si="176"/>
        <v>6330.59</v>
      </c>
      <c r="P2853" s="5">
        <v>0</v>
      </c>
      <c r="Q2853" s="5">
        <f t="shared" si="177"/>
        <v>6330.59</v>
      </c>
      <c r="R2853" s="5">
        <v>0</v>
      </c>
      <c r="S2853" s="5">
        <v>109.97</v>
      </c>
      <c r="T2853" s="5">
        <v>109.97</v>
      </c>
      <c r="U2853" s="5">
        <f t="shared" si="178"/>
        <v>6220.62</v>
      </c>
      <c r="V2853" s="5">
        <f t="shared" si="179"/>
        <v>6220.62</v>
      </c>
      <c r="W2853" s="5">
        <v>6220.62</v>
      </c>
      <c r="X2853" t="s">
        <v>748</v>
      </c>
    </row>
    <row r="2854" spans="1:24" x14ac:dyDescent="0.2">
      <c r="A2854" t="s">
        <v>0</v>
      </c>
      <c r="B2854" t="s">
        <v>1</v>
      </c>
      <c r="C2854" t="s">
        <v>695</v>
      </c>
      <c r="D2854" t="s">
        <v>727</v>
      </c>
      <c r="E2854" t="s">
        <v>728</v>
      </c>
      <c r="F2854" t="s">
        <v>1778</v>
      </c>
      <c r="G2854" t="s">
        <v>1779</v>
      </c>
      <c r="H2854" t="s">
        <v>7</v>
      </c>
      <c r="I2854" t="s">
        <v>41</v>
      </c>
      <c r="J2854" t="s">
        <v>42</v>
      </c>
      <c r="K2854" t="s">
        <v>43</v>
      </c>
      <c r="L2854" t="s">
        <v>44</v>
      </c>
      <c r="M2854" s="5">
        <v>5600</v>
      </c>
      <c r="N2854" s="5">
        <v>0</v>
      </c>
      <c r="O2854" s="5">
        <f t="shared" si="176"/>
        <v>5600</v>
      </c>
      <c r="P2854" s="5">
        <v>0</v>
      </c>
      <c r="Q2854" s="5">
        <f t="shared" si="177"/>
        <v>5600</v>
      </c>
      <c r="R2854" s="5">
        <v>0</v>
      </c>
      <c r="S2854" s="5">
        <v>5600</v>
      </c>
      <c r="T2854" s="5">
        <v>940.49</v>
      </c>
      <c r="U2854" s="5">
        <f t="shared" si="178"/>
        <v>0</v>
      </c>
      <c r="V2854" s="5">
        <f t="shared" si="179"/>
        <v>4659.51</v>
      </c>
      <c r="W2854" s="5">
        <v>0</v>
      </c>
      <c r="X2854" t="s">
        <v>749</v>
      </c>
    </row>
    <row r="2855" spans="1:24" x14ac:dyDescent="0.2">
      <c r="A2855" t="s">
        <v>0</v>
      </c>
      <c r="B2855" t="s">
        <v>1</v>
      </c>
      <c r="C2855" t="s">
        <v>695</v>
      </c>
      <c r="D2855" t="s">
        <v>727</v>
      </c>
      <c r="E2855" t="s">
        <v>728</v>
      </c>
      <c r="F2855" t="s">
        <v>1778</v>
      </c>
      <c r="G2855" t="s">
        <v>1779</v>
      </c>
      <c r="H2855" t="s">
        <v>7</v>
      </c>
      <c r="I2855" t="s">
        <v>41</v>
      </c>
      <c r="J2855" t="s">
        <v>42</v>
      </c>
      <c r="K2855" t="s">
        <v>46</v>
      </c>
      <c r="L2855" t="s">
        <v>44</v>
      </c>
      <c r="M2855" s="5">
        <v>6600</v>
      </c>
      <c r="N2855" s="5">
        <v>0</v>
      </c>
      <c r="O2855" s="5">
        <f t="shared" si="176"/>
        <v>6600</v>
      </c>
      <c r="P2855" s="5">
        <v>0</v>
      </c>
      <c r="Q2855" s="5">
        <f t="shared" si="177"/>
        <v>6600</v>
      </c>
      <c r="R2855" s="5">
        <v>0</v>
      </c>
      <c r="S2855" s="5">
        <v>6600</v>
      </c>
      <c r="T2855" s="5">
        <v>2317.71</v>
      </c>
      <c r="U2855" s="5">
        <f t="shared" si="178"/>
        <v>0</v>
      </c>
      <c r="V2855" s="5">
        <f t="shared" si="179"/>
        <v>4282.29</v>
      </c>
      <c r="W2855" s="5">
        <v>0</v>
      </c>
      <c r="X2855" t="s">
        <v>750</v>
      </c>
    </row>
    <row r="2856" spans="1:24" x14ac:dyDescent="0.2">
      <c r="A2856" t="s">
        <v>0</v>
      </c>
      <c r="B2856" t="s">
        <v>1</v>
      </c>
      <c r="C2856" t="s">
        <v>695</v>
      </c>
      <c r="D2856" t="s">
        <v>727</v>
      </c>
      <c r="E2856" t="s">
        <v>728</v>
      </c>
      <c r="F2856" t="s">
        <v>1778</v>
      </c>
      <c r="G2856" t="s">
        <v>1779</v>
      </c>
      <c r="H2856" t="s">
        <v>7</v>
      </c>
      <c r="I2856" t="s">
        <v>41</v>
      </c>
      <c r="J2856" t="s">
        <v>42</v>
      </c>
      <c r="K2856" t="s">
        <v>48</v>
      </c>
      <c r="L2856" t="s">
        <v>44</v>
      </c>
      <c r="M2856" s="5">
        <v>500</v>
      </c>
      <c r="N2856" s="5">
        <v>0</v>
      </c>
      <c r="O2856" s="5">
        <f t="shared" si="176"/>
        <v>500</v>
      </c>
      <c r="P2856" s="5">
        <v>0</v>
      </c>
      <c r="Q2856" s="5">
        <f t="shared" si="177"/>
        <v>500</v>
      </c>
      <c r="R2856" s="5">
        <v>0</v>
      </c>
      <c r="S2856" s="5">
        <v>500</v>
      </c>
      <c r="T2856" s="5">
        <v>291.22000000000003</v>
      </c>
      <c r="U2856" s="5">
        <f t="shared" si="178"/>
        <v>0</v>
      </c>
      <c r="V2856" s="5">
        <f t="shared" si="179"/>
        <v>208.77999999999997</v>
      </c>
      <c r="W2856" s="5">
        <v>0</v>
      </c>
      <c r="X2856" t="s">
        <v>751</v>
      </c>
    </row>
    <row r="2857" spans="1:24" x14ac:dyDescent="0.2">
      <c r="A2857" t="s">
        <v>0</v>
      </c>
      <c r="B2857" t="s">
        <v>1</v>
      </c>
      <c r="C2857" t="s">
        <v>695</v>
      </c>
      <c r="D2857" t="s">
        <v>727</v>
      </c>
      <c r="E2857" t="s">
        <v>728</v>
      </c>
      <c r="F2857" t="s">
        <v>1778</v>
      </c>
      <c r="G2857" t="s">
        <v>1779</v>
      </c>
      <c r="H2857" t="s">
        <v>7</v>
      </c>
      <c r="I2857" t="s">
        <v>41</v>
      </c>
      <c r="J2857" t="s">
        <v>42</v>
      </c>
      <c r="K2857" t="s">
        <v>54</v>
      </c>
      <c r="L2857" t="s">
        <v>44</v>
      </c>
      <c r="M2857" s="5">
        <v>1500</v>
      </c>
      <c r="N2857" s="5">
        <v>0</v>
      </c>
      <c r="O2857" s="5">
        <f t="shared" si="176"/>
        <v>1500</v>
      </c>
      <c r="P2857" s="5">
        <v>-1500</v>
      </c>
      <c r="Q2857" s="5">
        <f t="shared" si="177"/>
        <v>0</v>
      </c>
      <c r="R2857" s="5">
        <v>0</v>
      </c>
      <c r="S2857" s="5">
        <v>0</v>
      </c>
      <c r="T2857" s="5">
        <v>0</v>
      </c>
      <c r="U2857" s="5">
        <f t="shared" si="178"/>
        <v>1500</v>
      </c>
      <c r="V2857" s="5">
        <f t="shared" si="179"/>
        <v>1500</v>
      </c>
      <c r="W2857" s="5">
        <v>0</v>
      </c>
      <c r="X2857" t="s">
        <v>753</v>
      </c>
    </row>
    <row r="2858" spans="1:24" x14ac:dyDescent="0.2">
      <c r="A2858" t="s">
        <v>0</v>
      </c>
      <c r="B2858" t="s">
        <v>1</v>
      </c>
      <c r="C2858" t="s">
        <v>695</v>
      </c>
      <c r="D2858" t="s">
        <v>727</v>
      </c>
      <c r="E2858" t="s">
        <v>728</v>
      </c>
      <c r="F2858" t="s">
        <v>1778</v>
      </c>
      <c r="G2858" t="s">
        <v>1779</v>
      </c>
      <c r="H2858" t="s">
        <v>7</v>
      </c>
      <c r="I2858" t="s">
        <v>41</v>
      </c>
      <c r="J2858" t="s">
        <v>42</v>
      </c>
      <c r="K2858" t="s">
        <v>56</v>
      </c>
      <c r="L2858" t="s">
        <v>44</v>
      </c>
      <c r="M2858" s="5">
        <v>108305</v>
      </c>
      <c r="N2858" s="5">
        <v>0</v>
      </c>
      <c r="O2858" s="5">
        <f t="shared" si="176"/>
        <v>108305</v>
      </c>
      <c r="P2858" s="5">
        <v>0</v>
      </c>
      <c r="Q2858" s="5">
        <f t="shared" si="177"/>
        <v>108305</v>
      </c>
      <c r="R2858" s="5">
        <v>39326.129999999997</v>
      </c>
      <c r="S2858" s="5">
        <v>49265.87</v>
      </c>
      <c r="T2858" s="5">
        <v>30926.87</v>
      </c>
      <c r="U2858" s="5">
        <f t="shared" si="178"/>
        <v>59039.13</v>
      </c>
      <c r="V2858" s="5">
        <f t="shared" si="179"/>
        <v>77378.13</v>
      </c>
      <c r="W2858" s="5">
        <v>19713</v>
      </c>
      <c r="X2858" t="s">
        <v>755</v>
      </c>
    </row>
    <row r="2859" spans="1:24" x14ac:dyDescent="0.2">
      <c r="A2859" t="s">
        <v>0</v>
      </c>
      <c r="B2859" t="s">
        <v>1</v>
      </c>
      <c r="C2859" t="s">
        <v>695</v>
      </c>
      <c r="D2859" t="s">
        <v>727</v>
      </c>
      <c r="E2859" t="s">
        <v>728</v>
      </c>
      <c r="F2859" t="s">
        <v>1778</v>
      </c>
      <c r="G2859" t="s">
        <v>1779</v>
      </c>
      <c r="H2859" t="s">
        <v>7</v>
      </c>
      <c r="I2859" t="s">
        <v>41</v>
      </c>
      <c r="J2859" t="s">
        <v>42</v>
      </c>
      <c r="K2859" t="s">
        <v>58</v>
      </c>
      <c r="L2859" t="s">
        <v>44</v>
      </c>
      <c r="M2859" s="5">
        <v>69000</v>
      </c>
      <c r="N2859" s="5">
        <v>0</v>
      </c>
      <c r="O2859" s="5">
        <f t="shared" si="176"/>
        <v>69000</v>
      </c>
      <c r="P2859" s="5">
        <v>-1898.45</v>
      </c>
      <c r="Q2859" s="5">
        <f t="shared" si="177"/>
        <v>67101.55</v>
      </c>
      <c r="R2859" s="5">
        <v>0</v>
      </c>
      <c r="S2859" s="5">
        <v>67101.55</v>
      </c>
      <c r="T2859" s="5">
        <v>21413.95</v>
      </c>
      <c r="U2859" s="5">
        <f t="shared" si="178"/>
        <v>1898.4499999999971</v>
      </c>
      <c r="V2859" s="5">
        <f t="shared" si="179"/>
        <v>47586.05</v>
      </c>
      <c r="W2859" s="5">
        <v>0</v>
      </c>
      <c r="X2859" t="s">
        <v>756</v>
      </c>
    </row>
    <row r="2860" spans="1:24" x14ac:dyDescent="0.2">
      <c r="A2860" t="s">
        <v>0</v>
      </c>
      <c r="B2860" t="s">
        <v>1</v>
      </c>
      <c r="C2860" t="s">
        <v>695</v>
      </c>
      <c r="D2860" t="s">
        <v>727</v>
      </c>
      <c r="E2860" t="s">
        <v>728</v>
      </c>
      <c r="F2860" t="s">
        <v>1778</v>
      </c>
      <c r="G2860" t="s">
        <v>1779</v>
      </c>
      <c r="H2860" t="s">
        <v>7</v>
      </c>
      <c r="I2860" t="s">
        <v>41</v>
      </c>
      <c r="J2860" t="s">
        <v>42</v>
      </c>
      <c r="K2860" t="s">
        <v>62</v>
      </c>
      <c r="L2860" t="s">
        <v>44</v>
      </c>
      <c r="M2860" s="5">
        <v>13345</v>
      </c>
      <c r="N2860" s="5">
        <v>0</v>
      </c>
      <c r="O2860" s="5">
        <f t="shared" si="176"/>
        <v>13345</v>
      </c>
      <c r="P2860" s="5">
        <v>0</v>
      </c>
      <c r="Q2860" s="5">
        <f t="shared" si="177"/>
        <v>13345</v>
      </c>
      <c r="R2860" s="5">
        <v>0</v>
      </c>
      <c r="S2860" s="5">
        <v>0</v>
      </c>
      <c r="T2860" s="5">
        <v>0</v>
      </c>
      <c r="U2860" s="5">
        <f t="shared" si="178"/>
        <v>13345</v>
      </c>
      <c r="V2860" s="5">
        <f t="shared" si="179"/>
        <v>13345</v>
      </c>
      <c r="W2860" s="5">
        <v>13345</v>
      </c>
      <c r="X2860" t="s">
        <v>757</v>
      </c>
    </row>
    <row r="2861" spans="1:24" x14ac:dyDescent="0.2">
      <c r="A2861" t="s">
        <v>0</v>
      </c>
      <c r="B2861" t="s">
        <v>1</v>
      </c>
      <c r="C2861" t="s">
        <v>695</v>
      </c>
      <c r="D2861" t="s">
        <v>727</v>
      </c>
      <c r="E2861" t="s">
        <v>728</v>
      </c>
      <c r="F2861" t="s">
        <v>1778</v>
      </c>
      <c r="G2861" t="s">
        <v>1779</v>
      </c>
      <c r="H2861" t="s">
        <v>7</v>
      </c>
      <c r="I2861" t="s">
        <v>41</v>
      </c>
      <c r="J2861" t="s">
        <v>42</v>
      </c>
      <c r="K2861" t="s">
        <v>64</v>
      </c>
      <c r="L2861" t="s">
        <v>44</v>
      </c>
      <c r="M2861" s="5">
        <v>1000</v>
      </c>
      <c r="N2861" s="5">
        <v>0</v>
      </c>
      <c r="O2861" s="5">
        <f t="shared" si="176"/>
        <v>1000</v>
      </c>
      <c r="P2861" s="5">
        <v>0</v>
      </c>
      <c r="Q2861" s="5">
        <f t="shared" si="177"/>
        <v>1000</v>
      </c>
      <c r="R2861" s="5">
        <v>0</v>
      </c>
      <c r="S2861" s="5">
        <v>0</v>
      </c>
      <c r="T2861" s="5">
        <v>0</v>
      </c>
      <c r="U2861" s="5">
        <f t="shared" si="178"/>
        <v>1000</v>
      </c>
      <c r="V2861" s="5">
        <f t="shared" si="179"/>
        <v>1000</v>
      </c>
      <c r="W2861" s="5">
        <v>1000</v>
      </c>
      <c r="X2861" t="s">
        <v>758</v>
      </c>
    </row>
    <row r="2862" spans="1:24" x14ac:dyDescent="0.2">
      <c r="A2862" t="s">
        <v>0</v>
      </c>
      <c r="B2862" t="s">
        <v>1</v>
      </c>
      <c r="C2862" t="s">
        <v>695</v>
      </c>
      <c r="D2862" t="s">
        <v>727</v>
      </c>
      <c r="E2862" t="s">
        <v>728</v>
      </c>
      <c r="F2862" t="s">
        <v>1778</v>
      </c>
      <c r="G2862" t="s">
        <v>1779</v>
      </c>
      <c r="H2862" t="s">
        <v>7</v>
      </c>
      <c r="I2862" t="s">
        <v>41</v>
      </c>
      <c r="J2862" t="s">
        <v>42</v>
      </c>
      <c r="K2862" t="s">
        <v>70</v>
      </c>
      <c r="L2862" t="s">
        <v>44</v>
      </c>
      <c r="M2862" s="5">
        <v>3000</v>
      </c>
      <c r="N2862" s="5">
        <v>0</v>
      </c>
      <c r="O2862" s="5">
        <f t="shared" si="176"/>
        <v>3000</v>
      </c>
      <c r="P2862" s="5">
        <v>-3000</v>
      </c>
      <c r="Q2862" s="5">
        <f t="shared" si="177"/>
        <v>0</v>
      </c>
      <c r="R2862" s="5">
        <v>0</v>
      </c>
      <c r="S2862" s="5">
        <v>0</v>
      </c>
      <c r="T2862" s="5">
        <v>0</v>
      </c>
      <c r="U2862" s="5">
        <f t="shared" si="178"/>
        <v>3000</v>
      </c>
      <c r="V2862" s="5">
        <f t="shared" si="179"/>
        <v>3000</v>
      </c>
      <c r="W2862" s="5">
        <v>0</v>
      </c>
      <c r="X2862" t="s">
        <v>760</v>
      </c>
    </row>
    <row r="2863" spans="1:24" x14ac:dyDescent="0.2">
      <c r="A2863" t="s">
        <v>0</v>
      </c>
      <c r="B2863" t="s">
        <v>1</v>
      </c>
      <c r="C2863" t="s">
        <v>695</v>
      </c>
      <c r="D2863" t="s">
        <v>727</v>
      </c>
      <c r="E2863" t="s">
        <v>728</v>
      </c>
      <c r="F2863" t="s">
        <v>1778</v>
      </c>
      <c r="G2863" t="s">
        <v>1779</v>
      </c>
      <c r="H2863" t="s">
        <v>7</v>
      </c>
      <c r="I2863" t="s">
        <v>41</v>
      </c>
      <c r="J2863" t="s">
        <v>42</v>
      </c>
      <c r="K2863" t="s">
        <v>76</v>
      </c>
      <c r="L2863" t="s">
        <v>44</v>
      </c>
      <c r="M2863" s="5">
        <v>3000</v>
      </c>
      <c r="N2863" s="5">
        <v>0</v>
      </c>
      <c r="O2863" s="5">
        <f t="shared" si="176"/>
        <v>3000</v>
      </c>
      <c r="P2863" s="5">
        <v>0</v>
      </c>
      <c r="Q2863" s="5">
        <f t="shared" si="177"/>
        <v>3000</v>
      </c>
      <c r="R2863" s="5">
        <v>0</v>
      </c>
      <c r="S2863" s="5">
        <v>0</v>
      </c>
      <c r="T2863" s="5">
        <v>0</v>
      </c>
      <c r="U2863" s="5">
        <f t="shared" si="178"/>
        <v>3000</v>
      </c>
      <c r="V2863" s="5">
        <f t="shared" si="179"/>
        <v>3000</v>
      </c>
      <c r="W2863" s="5">
        <v>3000</v>
      </c>
      <c r="X2863" t="s">
        <v>762</v>
      </c>
    </row>
    <row r="2864" spans="1:24" x14ac:dyDescent="0.2">
      <c r="A2864" t="s">
        <v>0</v>
      </c>
      <c r="B2864" t="s">
        <v>1</v>
      </c>
      <c r="C2864" t="s">
        <v>695</v>
      </c>
      <c r="D2864" t="s">
        <v>727</v>
      </c>
      <c r="E2864" t="s">
        <v>728</v>
      </c>
      <c r="F2864" t="s">
        <v>1778</v>
      </c>
      <c r="G2864" t="s">
        <v>1779</v>
      </c>
      <c r="H2864" t="s">
        <v>7</v>
      </c>
      <c r="I2864" t="s">
        <v>41</v>
      </c>
      <c r="J2864" t="s">
        <v>42</v>
      </c>
      <c r="K2864" t="s">
        <v>78</v>
      </c>
      <c r="L2864" t="s">
        <v>44</v>
      </c>
      <c r="M2864" s="5">
        <v>2000</v>
      </c>
      <c r="N2864" s="5">
        <v>0</v>
      </c>
      <c r="O2864" s="5">
        <f t="shared" si="176"/>
        <v>2000</v>
      </c>
      <c r="P2864" s="5">
        <v>0</v>
      </c>
      <c r="Q2864" s="5">
        <f t="shared" si="177"/>
        <v>2000</v>
      </c>
      <c r="R2864" s="5">
        <v>0</v>
      </c>
      <c r="S2864" s="5">
        <v>0</v>
      </c>
      <c r="T2864" s="5">
        <v>0</v>
      </c>
      <c r="U2864" s="5">
        <f t="shared" si="178"/>
        <v>2000</v>
      </c>
      <c r="V2864" s="5">
        <f t="shared" si="179"/>
        <v>2000</v>
      </c>
      <c r="W2864" s="5">
        <v>2000</v>
      </c>
      <c r="X2864" t="s">
        <v>763</v>
      </c>
    </row>
    <row r="2865" spans="1:24" x14ac:dyDescent="0.2">
      <c r="A2865" t="s">
        <v>0</v>
      </c>
      <c r="B2865" t="s">
        <v>1</v>
      </c>
      <c r="C2865" t="s">
        <v>695</v>
      </c>
      <c r="D2865" t="s">
        <v>727</v>
      </c>
      <c r="E2865" t="s">
        <v>728</v>
      </c>
      <c r="F2865" t="s">
        <v>1778</v>
      </c>
      <c r="G2865" t="s">
        <v>1779</v>
      </c>
      <c r="H2865" t="s">
        <v>7</v>
      </c>
      <c r="I2865" t="s">
        <v>41</v>
      </c>
      <c r="J2865" t="s">
        <v>42</v>
      </c>
      <c r="K2865" t="s">
        <v>82</v>
      </c>
      <c r="L2865" t="s">
        <v>44</v>
      </c>
      <c r="M2865" s="5">
        <v>8000</v>
      </c>
      <c r="N2865" s="5">
        <v>0</v>
      </c>
      <c r="O2865" s="5">
        <f t="shared" si="176"/>
        <v>8000</v>
      </c>
      <c r="P2865" s="5">
        <v>0</v>
      </c>
      <c r="Q2865" s="5">
        <f t="shared" si="177"/>
        <v>8000</v>
      </c>
      <c r="R2865" s="5">
        <v>0</v>
      </c>
      <c r="S2865" s="5">
        <v>0</v>
      </c>
      <c r="T2865" s="5">
        <v>0</v>
      </c>
      <c r="U2865" s="5">
        <f t="shared" si="178"/>
        <v>8000</v>
      </c>
      <c r="V2865" s="5">
        <f t="shared" si="179"/>
        <v>8000</v>
      </c>
      <c r="W2865" s="5">
        <v>8000</v>
      </c>
      <c r="X2865" t="s">
        <v>764</v>
      </c>
    </row>
    <row r="2866" spans="1:24" x14ac:dyDescent="0.2">
      <c r="A2866" t="s">
        <v>0</v>
      </c>
      <c r="B2866" t="s">
        <v>1</v>
      </c>
      <c r="C2866" t="s">
        <v>695</v>
      </c>
      <c r="D2866" t="s">
        <v>727</v>
      </c>
      <c r="E2866" t="s">
        <v>728</v>
      </c>
      <c r="F2866" t="s">
        <v>1778</v>
      </c>
      <c r="G2866" t="s">
        <v>1779</v>
      </c>
      <c r="H2866" t="s">
        <v>7</v>
      </c>
      <c r="I2866" t="s">
        <v>41</v>
      </c>
      <c r="J2866" t="s">
        <v>42</v>
      </c>
      <c r="K2866" t="s">
        <v>766</v>
      </c>
      <c r="L2866" t="s">
        <v>44</v>
      </c>
      <c r="M2866" s="5">
        <v>2000</v>
      </c>
      <c r="N2866" s="5">
        <v>0</v>
      </c>
      <c r="O2866" s="5">
        <f t="shared" si="176"/>
        <v>2000</v>
      </c>
      <c r="P2866" s="5">
        <v>-2000</v>
      </c>
      <c r="Q2866" s="5">
        <f t="shared" si="177"/>
        <v>0</v>
      </c>
      <c r="R2866" s="5">
        <v>0</v>
      </c>
      <c r="S2866" s="5">
        <v>0</v>
      </c>
      <c r="T2866" s="5">
        <v>0</v>
      </c>
      <c r="U2866" s="5">
        <f t="shared" si="178"/>
        <v>2000</v>
      </c>
      <c r="V2866" s="5">
        <f t="shared" si="179"/>
        <v>2000</v>
      </c>
      <c r="W2866" s="5">
        <v>0</v>
      </c>
      <c r="X2866" t="s">
        <v>767</v>
      </c>
    </row>
    <row r="2867" spans="1:24" x14ac:dyDescent="0.2">
      <c r="A2867" t="s">
        <v>0</v>
      </c>
      <c r="B2867" t="s">
        <v>1</v>
      </c>
      <c r="C2867" t="s">
        <v>695</v>
      </c>
      <c r="D2867" t="s">
        <v>727</v>
      </c>
      <c r="E2867" t="s">
        <v>728</v>
      </c>
      <c r="F2867" t="s">
        <v>1778</v>
      </c>
      <c r="G2867" t="s">
        <v>1779</v>
      </c>
      <c r="H2867" t="s">
        <v>7</v>
      </c>
      <c r="I2867" t="s">
        <v>41</v>
      </c>
      <c r="J2867" t="s">
        <v>42</v>
      </c>
      <c r="K2867" t="s">
        <v>923</v>
      </c>
      <c r="L2867" t="s">
        <v>44</v>
      </c>
      <c r="M2867" s="5">
        <v>1500</v>
      </c>
      <c r="N2867" s="5">
        <v>0</v>
      </c>
      <c r="O2867" s="5">
        <f t="shared" si="176"/>
        <v>1500</v>
      </c>
      <c r="P2867" s="5">
        <v>0</v>
      </c>
      <c r="Q2867" s="5">
        <f t="shared" si="177"/>
        <v>1500</v>
      </c>
      <c r="R2867" s="5">
        <v>0</v>
      </c>
      <c r="S2867" s="5">
        <v>0</v>
      </c>
      <c r="T2867" s="5">
        <v>0</v>
      </c>
      <c r="U2867" s="5">
        <f t="shared" si="178"/>
        <v>1500</v>
      </c>
      <c r="V2867" s="5">
        <f t="shared" si="179"/>
        <v>1500</v>
      </c>
      <c r="W2867" s="5">
        <v>1500</v>
      </c>
      <c r="X2867" t="s">
        <v>1767</v>
      </c>
    </row>
    <row r="2868" spans="1:24" x14ac:dyDescent="0.2">
      <c r="A2868" t="s">
        <v>0</v>
      </c>
      <c r="B2868" t="s">
        <v>1</v>
      </c>
      <c r="C2868" t="s">
        <v>695</v>
      </c>
      <c r="D2868" t="s">
        <v>727</v>
      </c>
      <c r="E2868" t="s">
        <v>728</v>
      </c>
      <c r="F2868" t="s">
        <v>1778</v>
      </c>
      <c r="G2868" t="s">
        <v>1779</v>
      </c>
      <c r="H2868" t="s">
        <v>7</v>
      </c>
      <c r="I2868" t="s">
        <v>41</v>
      </c>
      <c r="J2868" t="s">
        <v>42</v>
      </c>
      <c r="K2868" t="s">
        <v>306</v>
      </c>
      <c r="L2868" t="s">
        <v>44</v>
      </c>
      <c r="M2868" s="5">
        <v>4000</v>
      </c>
      <c r="N2868" s="5">
        <v>0</v>
      </c>
      <c r="O2868" s="5">
        <f t="shared" si="176"/>
        <v>4000</v>
      </c>
      <c r="P2868" s="5">
        <v>0</v>
      </c>
      <c r="Q2868" s="5">
        <f t="shared" si="177"/>
        <v>4000</v>
      </c>
      <c r="R2868" s="5">
        <v>0</v>
      </c>
      <c r="S2868" s="5">
        <v>0</v>
      </c>
      <c r="T2868" s="5">
        <v>0</v>
      </c>
      <c r="U2868" s="5">
        <f t="shared" si="178"/>
        <v>4000</v>
      </c>
      <c r="V2868" s="5">
        <f t="shared" si="179"/>
        <v>4000</v>
      </c>
      <c r="W2868" s="5">
        <v>4000</v>
      </c>
      <c r="X2868" t="s">
        <v>1780</v>
      </c>
    </row>
    <row r="2869" spans="1:24" x14ac:dyDescent="0.2">
      <c r="A2869" t="s">
        <v>0</v>
      </c>
      <c r="B2869" t="s">
        <v>1</v>
      </c>
      <c r="C2869" t="s">
        <v>695</v>
      </c>
      <c r="D2869" t="s">
        <v>727</v>
      </c>
      <c r="E2869" t="s">
        <v>728</v>
      </c>
      <c r="F2869" t="s">
        <v>1778</v>
      </c>
      <c r="G2869" t="s">
        <v>1779</v>
      </c>
      <c r="H2869" t="s">
        <v>7</v>
      </c>
      <c r="I2869" t="s">
        <v>41</v>
      </c>
      <c r="J2869" t="s">
        <v>121</v>
      </c>
      <c r="K2869" t="s">
        <v>161</v>
      </c>
      <c r="L2869" t="s">
        <v>44</v>
      </c>
      <c r="M2869" s="5">
        <v>6600</v>
      </c>
      <c r="N2869" s="5">
        <v>0</v>
      </c>
      <c r="O2869" s="5">
        <f t="shared" si="176"/>
        <v>6600</v>
      </c>
      <c r="P2869" s="5">
        <v>-6600</v>
      </c>
      <c r="Q2869" s="5">
        <f t="shared" si="177"/>
        <v>0</v>
      </c>
      <c r="R2869" s="5">
        <v>0</v>
      </c>
      <c r="S2869" s="5">
        <v>0</v>
      </c>
      <c r="T2869" s="5">
        <v>0</v>
      </c>
      <c r="U2869" s="5">
        <f t="shared" si="178"/>
        <v>6600</v>
      </c>
      <c r="V2869" s="5">
        <f t="shared" si="179"/>
        <v>6600</v>
      </c>
      <c r="W2869" s="5">
        <v>0</v>
      </c>
      <c r="X2869" t="s">
        <v>1781</v>
      </c>
    </row>
    <row r="2870" spans="1:24" x14ac:dyDescent="0.2">
      <c r="A2870" t="s">
        <v>0</v>
      </c>
      <c r="B2870" t="s">
        <v>1</v>
      </c>
      <c r="C2870" t="s">
        <v>695</v>
      </c>
      <c r="D2870" t="s">
        <v>727</v>
      </c>
      <c r="E2870" t="s">
        <v>728</v>
      </c>
      <c r="F2870" t="s">
        <v>1778</v>
      </c>
      <c r="G2870" t="s">
        <v>1779</v>
      </c>
      <c r="H2870" t="s">
        <v>772</v>
      </c>
      <c r="I2870" t="s">
        <v>773</v>
      </c>
      <c r="J2870" t="s">
        <v>121</v>
      </c>
      <c r="K2870" t="s">
        <v>122</v>
      </c>
      <c r="L2870" t="s">
        <v>44</v>
      </c>
      <c r="M2870" s="5">
        <v>800</v>
      </c>
      <c r="N2870" s="5">
        <v>0</v>
      </c>
      <c r="O2870" s="5">
        <f t="shared" si="176"/>
        <v>800</v>
      </c>
      <c r="P2870" s="5">
        <v>-800</v>
      </c>
      <c r="Q2870" s="5">
        <f t="shared" si="177"/>
        <v>0</v>
      </c>
      <c r="R2870" s="5">
        <v>0</v>
      </c>
      <c r="S2870" s="5">
        <v>0</v>
      </c>
      <c r="T2870" s="5">
        <v>0</v>
      </c>
      <c r="U2870" s="5">
        <f t="shared" si="178"/>
        <v>800</v>
      </c>
      <c r="V2870" s="5">
        <f t="shared" si="179"/>
        <v>800</v>
      </c>
      <c r="W2870" s="5">
        <v>0</v>
      </c>
      <c r="X2870" t="s">
        <v>1782</v>
      </c>
    </row>
    <row r="2871" spans="1:24" x14ac:dyDescent="0.2">
      <c r="A2871" t="s">
        <v>0</v>
      </c>
      <c r="B2871" t="s">
        <v>1</v>
      </c>
      <c r="C2871" t="s">
        <v>695</v>
      </c>
      <c r="D2871" t="s">
        <v>727</v>
      </c>
      <c r="E2871" t="s">
        <v>728</v>
      </c>
      <c r="F2871" t="s">
        <v>1778</v>
      </c>
      <c r="G2871" t="s">
        <v>1779</v>
      </c>
      <c r="H2871" t="s">
        <v>772</v>
      </c>
      <c r="I2871" t="s">
        <v>773</v>
      </c>
      <c r="J2871" t="s">
        <v>121</v>
      </c>
      <c r="K2871" t="s">
        <v>178</v>
      </c>
      <c r="L2871" t="s">
        <v>44</v>
      </c>
      <c r="M2871" s="5">
        <v>6475</v>
      </c>
      <c r="N2871" s="5">
        <v>0</v>
      </c>
      <c r="O2871" s="5">
        <f t="shared" si="176"/>
        <v>6475</v>
      </c>
      <c r="P2871" s="5">
        <v>-6475</v>
      </c>
      <c r="Q2871" s="5">
        <f t="shared" si="177"/>
        <v>0</v>
      </c>
      <c r="R2871" s="5">
        <v>0</v>
      </c>
      <c r="S2871" s="5">
        <v>0</v>
      </c>
      <c r="T2871" s="5">
        <v>0</v>
      </c>
      <c r="U2871" s="5">
        <f t="shared" si="178"/>
        <v>6475</v>
      </c>
      <c r="V2871" s="5">
        <f t="shared" si="179"/>
        <v>6475</v>
      </c>
      <c r="W2871" s="5">
        <v>0</v>
      </c>
      <c r="X2871" t="s">
        <v>1579</v>
      </c>
    </row>
    <row r="2872" spans="1:24" x14ac:dyDescent="0.2">
      <c r="A2872" t="s">
        <v>0</v>
      </c>
      <c r="B2872" t="s">
        <v>1</v>
      </c>
      <c r="C2872" t="s">
        <v>695</v>
      </c>
      <c r="D2872" t="s">
        <v>727</v>
      </c>
      <c r="E2872" t="s">
        <v>728</v>
      </c>
      <c r="F2872" t="s">
        <v>1778</v>
      </c>
      <c r="G2872" t="s">
        <v>1779</v>
      </c>
      <c r="H2872" t="s">
        <v>772</v>
      </c>
      <c r="I2872" t="s">
        <v>773</v>
      </c>
      <c r="J2872" t="s">
        <v>121</v>
      </c>
      <c r="K2872" t="s">
        <v>554</v>
      </c>
      <c r="L2872" t="s">
        <v>44</v>
      </c>
      <c r="M2872" s="5">
        <v>425</v>
      </c>
      <c r="N2872" s="5">
        <v>0</v>
      </c>
      <c r="O2872" s="5">
        <f t="shared" si="176"/>
        <v>425</v>
      </c>
      <c r="P2872" s="5">
        <v>-425</v>
      </c>
      <c r="Q2872" s="5">
        <f t="shared" si="177"/>
        <v>0</v>
      </c>
      <c r="R2872" s="5">
        <v>0</v>
      </c>
      <c r="S2872" s="5">
        <v>0</v>
      </c>
      <c r="T2872" s="5">
        <v>0</v>
      </c>
      <c r="U2872" s="5">
        <f t="shared" si="178"/>
        <v>425</v>
      </c>
      <c r="V2872" s="5">
        <f t="shared" si="179"/>
        <v>425</v>
      </c>
      <c r="W2872" s="5">
        <v>0</v>
      </c>
      <c r="X2872" t="s">
        <v>1783</v>
      </c>
    </row>
    <row r="2873" spans="1:24" x14ac:dyDescent="0.2">
      <c r="A2873" t="s">
        <v>0</v>
      </c>
      <c r="B2873" t="s">
        <v>1</v>
      </c>
      <c r="C2873" t="s">
        <v>695</v>
      </c>
      <c r="D2873" t="s">
        <v>727</v>
      </c>
      <c r="E2873" t="s">
        <v>728</v>
      </c>
      <c r="F2873" t="s">
        <v>1778</v>
      </c>
      <c r="G2873" t="s">
        <v>1779</v>
      </c>
      <c r="H2873" t="s">
        <v>772</v>
      </c>
      <c r="I2873" t="s">
        <v>773</v>
      </c>
      <c r="J2873" t="s">
        <v>121</v>
      </c>
      <c r="K2873" t="s">
        <v>385</v>
      </c>
      <c r="L2873" t="s">
        <v>44</v>
      </c>
      <c r="M2873" s="5">
        <v>1260</v>
      </c>
      <c r="N2873" s="5">
        <v>0</v>
      </c>
      <c r="O2873" s="5">
        <f t="shared" si="176"/>
        <v>1260</v>
      </c>
      <c r="P2873" s="5">
        <v>-1260</v>
      </c>
      <c r="Q2873" s="5">
        <f t="shared" si="177"/>
        <v>0</v>
      </c>
      <c r="R2873" s="5">
        <v>0</v>
      </c>
      <c r="S2873" s="5">
        <v>0</v>
      </c>
      <c r="T2873" s="5">
        <v>0</v>
      </c>
      <c r="U2873" s="5">
        <f t="shared" si="178"/>
        <v>1260</v>
      </c>
      <c r="V2873" s="5">
        <f t="shared" si="179"/>
        <v>1260</v>
      </c>
      <c r="W2873" s="5">
        <v>0</v>
      </c>
      <c r="X2873" t="s">
        <v>1784</v>
      </c>
    </row>
    <row r="2874" spans="1:24" x14ac:dyDescent="0.2">
      <c r="A2874" t="s">
        <v>0</v>
      </c>
      <c r="B2874" t="s">
        <v>1</v>
      </c>
      <c r="C2874" t="s">
        <v>695</v>
      </c>
      <c r="D2874" t="s">
        <v>727</v>
      </c>
      <c r="E2874" t="s">
        <v>728</v>
      </c>
      <c r="F2874" t="s">
        <v>1778</v>
      </c>
      <c r="G2874" t="s">
        <v>1779</v>
      </c>
      <c r="H2874" t="s">
        <v>772</v>
      </c>
      <c r="I2874" t="s">
        <v>773</v>
      </c>
      <c r="J2874" t="s">
        <v>231</v>
      </c>
      <c r="K2874" t="s">
        <v>232</v>
      </c>
      <c r="L2874" t="s">
        <v>44</v>
      </c>
      <c r="M2874" s="5">
        <v>6040</v>
      </c>
      <c r="N2874" s="5">
        <v>0</v>
      </c>
      <c r="O2874" s="5">
        <f t="shared" si="176"/>
        <v>6040</v>
      </c>
      <c r="P2874" s="5">
        <v>-6040</v>
      </c>
      <c r="Q2874" s="5">
        <f t="shared" si="177"/>
        <v>0</v>
      </c>
      <c r="R2874" s="5">
        <v>0</v>
      </c>
      <c r="S2874" s="5">
        <v>0</v>
      </c>
      <c r="T2874" s="5">
        <v>0</v>
      </c>
      <c r="U2874" s="5">
        <f t="shared" si="178"/>
        <v>6040</v>
      </c>
      <c r="V2874" s="5">
        <f t="shared" si="179"/>
        <v>6040</v>
      </c>
      <c r="W2874" s="5">
        <v>0</v>
      </c>
      <c r="X2874" t="s">
        <v>782</v>
      </c>
    </row>
    <row r="2875" spans="1:24" x14ac:dyDescent="0.2">
      <c r="A2875" t="s">
        <v>0</v>
      </c>
      <c r="B2875" t="s">
        <v>1</v>
      </c>
      <c r="C2875" t="s">
        <v>695</v>
      </c>
      <c r="D2875" t="s">
        <v>727</v>
      </c>
      <c r="E2875" t="s">
        <v>728</v>
      </c>
      <c r="F2875" t="s">
        <v>1785</v>
      </c>
      <c r="G2875" t="s">
        <v>1786</v>
      </c>
      <c r="H2875" t="s">
        <v>7</v>
      </c>
      <c r="I2875" t="s">
        <v>8</v>
      </c>
      <c r="J2875" t="s">
        <v>9</v>
      </c>
      <c r="K2875" t="s">
        <v>10</v>
      </c>
      <c r="L2875" t="s">
        <v>11</v>
      </c>
      <c r="M2875" s="5">
        <v>206208</v>
      </c>
      <c r="N2875" s="5">
        <v>-9491.7999999999993</v>
      </c>
      <c r="O2875" s="5">
        <f t="shared" ref="O2875:O2938" si="180">+M2875+N2875</f>
        <v>196716.2</v>
      </c>
      <c r="P2875" s="5">
        <v>-17829.8</v>
      </c>
      <c r="Q2875" s="5">
        <f t="shared" ref="Q2875:Q2938" si="181">+O2875+P2875</f>
        <v>178886.40000000002</v>
      </c>
      <c r="R2875" s="5">
        <v>0</v>
      </c>
      <c r="S2875" s="5">
        <v>118272</v>
      </c>
      <c r="T2875" s="5">
        <v>118272</v>
      </c>
      <c r="U2875" s="5">
        <f t="shared" ref="U2875:U2938" si="182">+O2875-S2875</f>
        <v>78444.200000000012</v>
      </c>
      <c r="V2875" s="5">
        <f t="shared" ref="V2875:V2938" si="183">+O2875-T2875</f>
        <v>78444.200000000012</v>
      </c>
      <c r="W2875" s="5">
        <v>60614.400000000001</v>
      </c>
      <c r="X2875" t="s">
        <v>731</v>
      </c>
    </row>
    <row r="2876" spans="1:24" x14ac:dyDescent="0.2">
      <c r="A2876" t="s">
        <v>0</v>
      </c>
      <c r="B2876" t="s">
        <v>1</v>
      </c>
      <c r="C2876" t="s">
        <v>695</v>
      </c>
      <c r="D2876" t="s">
        <v>727</v>
      </c>
      <c r="E2876" t="s">
        <v>728</v>
      </c>
      <c r="F2876" t="s">
        <v>1785</v>
      </c>
      <c r="G2876" t="s">
        <v>1786</v>
      </c>
      <c r="H2876" t="s">
        <v>7</v>
      </c>
      <c r="I2876" t="s">
        <v>8</v>
      </c>
      <c r="J2876" t="s">
        <v>9</v>
      </c>
      <c r="K2876" t="s">
        <v>13</v>
      </c>
      <c r="L2876" t="s">
        <v>11</v>
      </c>
      <c r="M2876" s="5">
        <v>34477.199999999997</v>
      </c>
      <c r="N2876" s="5">
        <v>0</v>
      </c>
      <c r="O2876" s="5">
        <f t="shared" si="180"/>
        <v>34477.199999999997</v>
      </c>
      <c r="P2876" s="5">
        <v>0</v>
      </c>
      <c r="Q2876" s="5">
        <f t="shared" si="181"/>
        <v>34477.199999999997</v>
      </c>
      <c r="R2876" s="5">
        <v>0</v>
      </c>
      <c r="S2876" s="5">
        <v>22984.799999999999</v>
      </c>
      <c r="T2876" s="5">
        <v>22984.799999999999</v>
      </c>
      <c r="U2876" s="5">
        <f t="shared" si="182"/>
        <v>11492.399999999998</v>
      </c>
      <c r="V2876" s="5">
        <f t="shared" si="183"/>
        <v>11492.399999999998</v>
      </c>
      <c r="W2876" s="5">
        <v>11492.4</v>
      </c>
      <c r="X2876" t="s">
        <v>732</v>
      </c>
    </row>
    <row r="2877" spans="1:24" x14ac:dyDescent="0.2">
      <c r="A2877" t="s">
        <v>0</v>
      </c>
      <c r="B2877" t="s">
        <v>1</v>
      </c>
      <c r="C2877" t="s">
        <v>695</v>
      </c>
      <c r="D2877" t="s">
        <v>727</v>
      </c>
      <c r="E2877" t="s">
        <v>728</v>
      </c>
      <c r="F2877" t="s">
        <v>1785</v>
      </c>
      <c r="G2877" t="s">
        <v>1786</v>
      </c>
      <c r="H2877" t="s">
        <v>7</v>
      </c>
      <c r="I2877" t="s">
        <v>8</v>
      </c>
      <c r="J2877" t="s">
        <v>9</v>
      </c>
      <c r="K2877" t="s">
        <v>733</v>
      </c>
      <c r="L2877" t="s">
        <v>11</v>
      </c>
      <c r="M2877" s="5">
        <v>957708.48</v>
      </c>
      <c r="N2877" s="5">
        <v>0</v>
      </c>
      <c r="O2877" s="5">
        <f t="shared" si="180"/>
        <v>957708.48</v>
      </c>
      <c r="P2877" s="5">
        <v>-28042.23</v>
      </c>
      <c r="Q2877" s="5">
        <f t="shared" si="181"/>
        <v>929666.25</v>
      </c>
      <c r="R2877" s="5">
        <v>0</v>
      </c>
      <c r="S2877" s="5">
        <v>615219.49</v>
      </c>
      <c r="T2877" s="5">
        <v>615219.49</v>
      </c>
      <c r="U2877" s="5">
        <f t="shared" si="182"/>
        <v>342488.99</v>
      </c>
      <c r="V2877" s="5">
        <f t="shared" si="183"/>
        <v>342488.99</v>
      </c>
      <c r="W2877" s="5">
        <v>314446.76</v>
      </c>
      <c r="X2877" t="s">
        <v>734</v>
      </c>
    </row>
    <row r="2878" spans="1:24" x14ac:dyDescent="0.2">
      <c r="A2878" t="s">
        <v>0</v>
      </c>
      <c r="B2878" t="s">
        <v>1</v>
      </c>
      <c r="C2878" t="s">
        <v>695</v>
      </c>
      <c r="D2878" t="s">
        <v>727</v>
      </c>
      <c r="E2878" t="s">
        <v>728</v>
      </c>
      <c r="F2878" t="s">
        <v>1785</v>
      </c>
      <c r="G2878" t="s">
        <v>1786</v>
      </c>
      <c r="H2878" t="s">
        <v>7</v>
      </c>
      <c r="I2878" t="s">
        <v>8</v>
      </c>
      <c r="J2878" t="s">
        <v>9</v>
      </c>
      <c r="K2878" t="s">
        <v>15</v>
      </c>
      <c r="L2878" t="s">
        <v>44</v>
      </c>
      <c r="M2878" s="5">
        <v>0</v>
      </c>
      <c r="N2878" s="5">
        <v>817</v>
      </c>
      <c r="O2878" s="5">
        <f t="shared" si="180"/>
        <v>817</v>
      </c>
      <c r="P2878" s="5">
        <v>0</v>
      </c>
      <c r="Q2878" s="5">
        <f t="shared" si="181"/>
        <v>817</v>
      </c>
      <c r="R2878" s="5">
        <v>817</v>
      </c>
      <c r="S2878" s="5">
        <v>0</v>
      </c>
      <c r="T2878" s="5">
        <v>0</v>
      </c>
      <c r="U2878" s="5">
        <f t="shared" si="182"/>
        <v>817</v>
      </c>
      <c r="V2878" s="5">
        <f t="shared" si="183"/>
        <v>817</v>
      </c>
      <c r="W2878" s="5">
        <v>0</v>
      </c>
      <c r="X2878" t="s">
        <v>735</v>
      </c>
    </row>
    <row r="2879" spans="1:24" x14ac:dyDescent="0.2">
      <c r="A2879" t="s">
        <v>0</v>
      </c>
      <c r="B2879" t="s">
        <v>1</v>
      </c>
      <c r="C2879" t="s">
        <v>695</v>
      </c>
      <c r="D2879" t="s">
        <v>727</v>
      </c>
      <c r="E2879" t="s">
        <v>728</v>
      </c>
      <c r="F2879" t="s">
        <v>1785</v>
      </c>
      <c r="G2879" t="s">
        <v>1786</v>
      </c>
      <c r="H2879" t="s">
        <v>7</v>
      </c>
      <c r="I2879" t="s">
        <v>8</v>
      </c>
      <c r="J2879" t="s">
        <v>9</v>
      </c>
      <c r="K2879" t="s">
        <v>15</v>
      </c>
      <c r="L2879" t="s">
        <v>11</v>
      </c>
      <c r="M2879" s="5">
        <v>99866.14</v>
      </c>
      <c r="N2879" s="5">
        <v>-790.98</v>
      </c>
      <c r="O2879" s="5">
        <f t="shared" si="180"/>
        <v>99075.16</v>
      </c>
      <c r="P2879" s="5">
        <v>0</v>
      </c>
      <c r="Q2879" s="5">
        <f t="shared" si="181"/>
        <v>99075.16</v>
      </c>
      <c r="R2879" s="5">
        <v>0</v>
      </c>
      <c r="S2879" s="5">
        <v>6292.82</v>
      </c>
      <c r="T2879" s="5">
        <v>6292.82</v>
      </c>
      <c r="U2879" s="5">
        <f t="shared" si="182"/>
        <v>92782.34</v>
      </c>
      <c r="V2879" s="5">
        <f t="shared" si="183"/>
        <v>92782.34</v>
      </c>
      <c r="W2879" s="5">
        <v>92782.34</v>
      </c>
      <c r="X2879" t="s">
        <v>735</v>
      </c>
    </row>
    <row r="2880" spans="1:24" x14ac:dyDescent="0.2">
      <c r="A2880" t="s">
        <v>0</v>
      </c>
      <c r="B2880" t="s">
        <v>1</v>
      </c>
      <c r="C2880" t="s">
        <v>695</v>
      </c>
      <c r="D2880" t="s">
        <v>727</v>
      </c>
      <c r="E2880" t="s">
        <v>728</v>
      </c>
      <c r="F2880" t="s">
        <v>1785</v>
      </c>
      <c r="G2880" t="s">
        <v>1786</v>
      </c>
      <c r="H2880" t="s">
        <v>7</v>
      </c>
      <c r="I2880" t="s">
        <v>8</v>
      </c>
      <c r="J2880" t="s">
        <v>9</v>
      </c>
      <c r="K2880" t="s">
        <v>17</v>
      </c>
      <c r="L2880" t="s">
        <v>44</v>
      </c>
      <c r="M2880" s="5">
        <v>0</v>
      </c>
      <c r="N2880" s="5">
        <v>400</v>
      </c>
      <c r="O2880" s="5">
        <f t="shared" si="180"/>
        <v>400</v>
      </c>
      <c r="P2880" s="5">
        <v>0</v>
      </c>
      <c r="Q2880" s="5">
        <f t="shared" si="181"/>
        <v>400</v>
      </c>
      <c r="R2880" s="5">
        <v>250</v>
      </c>
      <c r="S2880" s="5">
        <v>150</v>
      </c>
      <c r="T2880" s="5">
        <v>150</v>
      </c>
      <c r="U2880" s="5">
        <f t="shared" si="182"/>
        <v>250</v>
      </c>
      <c r="V2880" s="5">
        <f t="shared" si="183"/>
        <v>250</v>
      </c>
      <c r="W2880" s="5">
        <v>0</v>
      </c>
      <c r="X2880" t="s">
        <v>736</v>
      </c>
    </row>
    <row r="2881" spans="1:24" x14ac:dyDescent="0.2">
      <c r="A2881" t="s">
        <v>0</v>
      </c>
      <c r="B2881" t="s">
        <v>1</v>
      </c>
      <c r="C2881" t="s">
        <v>695</v>
      </c>
      <c r="D2881" t="s">
        <v>727</v>
      </c>
      <c r="E2881" t="s">
        <v>728</v>
      </c>
      <c r="F2881" t="s">
        <v>1785</v>
      </c>
      <c r="G2881" t="s">
        <v>1786</v>
      </c>
      <c r="H2881" t="s">
        <v>7</v>
      </c>
      <c r="I2881" t="s">
        <v>8</v>
      </c>
      <c r="J2881" t="s">
        <v>9</v>
      </c>
      <c r="K2881" t="s">
        <v>17</v>
      </c>
      <c r="L2881" t="s">
        <v>11</v>
      </c>
      <c r="M2881" s="5">
        <v>35712.160000000003</v>
      </c>
      <c r="N2881" s="5">
        <v>-263.66000000000003</v>
      </c>
      <c r="O2881" s="5">
        <f t="shared" si="180"/>
        <v>35448.5</v>
      </c>
      <c r="P2881" s="5">
        <v>0</v>
      </c>
      <c r="Q2881" s="5">
        <f t="shared" si="181"/>
        <v>35448.5</v>
      </c>
      <c r="R2881" s="5">
        <v>0</v>
      </c>
      <c r="S2881" s="5">
        <v>32918.71</v>
      </c>
      <c r="T2881" s="5">
        <v>32918.71</v>
      </c>
      <c r="U2881" s="5">
        <f t="shared" si="182"/>
        <v>2529.7900000000009</v>
      </c>
      <c r="V2881" s="5">
        <f t="shared" si="183"/>
        <v>2529.7900000000009</v>
      </c>
      <c r="W2881" s="5">
        <v>2529.79</v>
      </c>
      <c r="X2881" t="s">
        <v>736</v>
      </c>
    </row>
    <row r="2882" spans="1:24" x14ac:dyDescent="0.2">
      <c r="A2882" t="s">
        <v>0</v>
      </c>
      <c r="B2882" t="s">
        <v>1</v>
      </c>
      <c r="C2882" t="s">
        <v>695</v>
      </c>
      <c r="D2882" t="s">
        <v>727</v>
      </c>
      <c r="E2882" t="s">
        <v>728</v>
      </c>
      <c r="F2882" t="s">
        <v>1785</v>
      </c>
      <c r="G2882" t="s">
        <v>1786</v>
      </c>
      <c r="H2882" t="s">
        <v>7</v>
      </c>
      <c r="I2882" t="s">
        <v>8</v>
      </c>
      <c r="J2882" t="s">
        <v>9</v>
      </c>
      <c r="K2882" t="s">
        <v>19</v>
      </c>
      <c r="L2882" t="s">
        <v>11</v>
      </c>
      <c r="M2882" s="5">
        <v>528</v>
      </c>
      <c r="N2882" s="5">
        <v>0</v>
      </c>
      <c r="O2882" s="5">
        <f t="shared" si="180"/>
        <v>528</v>
      </c>
      <c r="P2882" s="5">
        <v>-241.06</v>
      </c>
      <c r="Q2882" s="5">
        <f t="shared" si="181"/>
        <v>286.94</v>
      </c>
      <c r="R2882" s="5">
        <v>0</v>
      </c>
      <c r="S2882" s="5">
        <v>166</v>
      </c>
      <c r="T2882" s="5">
        <v>166</v>
      </c>
      <c r="U2882" s="5">
        <f t="shared" si="182"/>
        <v>362</v>
      </c>
      <c r="V2882" s="5">
        <f t="shared" si="183"/>
        <v>362</v>
      </c>
      <c r="W2882" s="5">
        <v>120.94</v>
      </c>
      <c r="X2882" t="s">
        <v>737</v>
      </c>
    </row>
    <row r="2883" spans="1:24" x14ac:dyDescent="0.2">
      <c r="A2883" t="s">
        <v>0</v>
      </c>
      <c r="B2883" t="s">
        <v>1</v>
      </c>
      <c r="C2883" t="s">
        <v>695</v>
      </c>
      <c r="D2883" t="s">
        <v>727</v>
      </c>
      <c r="E2883" t="s">
        <v>728</v>
      </c>
      <c r="F2883" t="s">
        <v>1785</v>
      </c>
      <c r="G2883" t="s">
        <v>1786</v>
      </c>
      <c r="H2883" t="s">
        <v>7</v>
      </c>
      <c r="I2883" t="s">
        <v>8</v>
      </c>
      <c r="J2883" t="s">
        <v>9</v>
      </c>
      <c r="K2883" t="s">
        <v>21</v>
      </c>
      <c r="L2883" t="s">
        <v>11</v>
      </c>
      <c r="M2883" s="5">
        <v>4224</v>
      </c>
      <c r="N2883" s="5">
        <v>0</v>
      </c>
      <c r="O2883" s="5">
        <f t="shared" si="180"/>
        <v>4224</v>
      </c>
      <c r="P2883" s="5">
        <v>-1928.46</v>
      </c>
      <c r="Q2883" s="5">
        <f t="shared" si="181"/>
        <v>2295.54</v>
      </c>
      <c r="R2883" s="5">
        <v>0</v>
      </c>
      <c r="S2883" s="5">
        <v>1328</v>
      </c>
      <c r="T2883" s="5">
        <v>1328</v>
      </c>
      <c r="U2883" s="5">
        <f t="shared" si="182"/>
        <v>2896</v>
      </c>
      <c r="V2883" s="5">
        <f t="shared" si="183"/>
        <v>2896</v>
      </c>
      <c r="W2883" s="5">
        <v>967.54</v>
      </c>
      <c r="X2883" t="s">
        <v>738</v>
      </c>
    </row>
    <row r="2884" spans="1:24" x14ac:dyDescent="0.2">
      <c r="A2884" t="s">
        <v>0</v>
      </c>
      <c r="B2884" t="s">
        <v>1</v>
      </c>
      <c r="C2884" t="s">
        <v>695</v>
      </c>
      <c r="D2884" t="s">
        <v>727</v>
      </c>
      <c r="E2884" t="s">
        <v>728</v>
      </c>
      <c r="F2884" t="s">
        <v>1785</v>
      </c>
      <c r="G2884" t="s">
        <v>1786</v>
      </c>
      <c r="H2884" t="s">
        <v>7</v>
      </c>
      <c r="I2884" t="s">
        <v>8</v>
      </c>
      <c r="J2884" t="s">
        <v>9</v>
      </c>
      <c r="K2884" t="s">
        <v>23</v>
      </c>
      <c r="L2884" t="s">
        <v>11</v>
      </c>
      <c r="M2884" s="5">
        <v>172.39</v>
      </c>
      <c r="N2884" s="5">
        <v>0</v>
      </c>
      <c r="O2884" s="5">
        <f t="shared" si="180"/>
        <v>172.39</v>
      </c>
      <c r="P2884" s="5">
        <v>-172.39</v>
      </c>
      <c r="Q2884" s="5">
        <f t="shared" si="181"/>
        <v>0</v>
      </c>
      <c r="R2884" s="5">
        <v>0</v>
      </c>
      <c r="S2884" s="5">
        <v>0</v>
      </c>
      <c r="T2884" s="5">
        <v>0</v>
      </c>
      <c r="U2884" s="5">
        <f t="shared" si="182"/>
        <v>172.39</v>
      </c>
      <c r="V2884" s="5">
        <f t="shared" si="183"/>
        <v>172.39</v>
      </c>
      <c r="W2884" s="5">
        <v>0</v>
      </c>
      <c r="X2884" t="s">
        <v>739</v>
      </c>
    </row>
    <row r="2885" spans="1:24" x14ac:dyDescent="0.2">
      <c r="A2885" t="s">
        <v>0</v>
      </c>
      <c r="B2885" t="s">
        <v>1</v>
      </c>
      <c r="C2885" t="s">
        <v>695</v>
      </c>
      <c r="D2885" t="s">
        <v>727</v>
      </c>
      <c r="E2885" t="s">
        <v>728</v>
      </c>
      <c r="F2885" t="s">
        <v>1785</v>
      </c>
      <c r="G2885" t="s">
        <v>1786</v>
      </c>
      <c r="H2885" t="s">
        <v>7</v>
      </c>
      <c r="I2885" t="s">
        <v>8</v>
      </c>
      <c r="J2885" t="s">
        <v>9</v>
      </c>
      <c r="K2885" t="s">
        <v>25</v>
      </c>
      <c r="L2885" t="s">
        <v>11</v>
      </c>
      <c r="M2885" s="5">
        <v>1034.32</v>
      </c>
      <c r="N2885" s="5">
        <v>0</v>
      </c>
      <c r="O2885" s="5">
        <f t="shared" si="180"/>
        <v>1034.32</v>
      </c>
      <c r="P2885" s="5">
        <v>0</v>
      </c>
      <c r="Q2885" s="5">
        <f t="shared" si="181"/>
        <v>1034.32</v>
      </c>
      <c r="R2885" s="5">
        <v>0</v>
      </c>
      <c r="S2885" s="5">
        <v>919.36</v>
      </c>
      <c r="T2885" s="5">
        <v>919.36</v>
      </c>
      <c r="U2885" s="5">
        <f t="shared" si="182"/>
        <v>114.95999999999992</v>
      </c>
      <c r="V2885" s="5">
        <f t="shared" si="183"/>
        <v>114.95999999999992</v>
      </c>
      <c r="W2885" s="5">
        <v>114.96</v>
      </c>
      <c r="X2885" t="s">
        <v>740</v>
      </c>
    </row>
    <row r="2886" spans="1:24" x14ac:dyDescent="0.2">
      <c r="A2886" t="s">
        <v>0</v>
      </c>
      <c r="B2886" t="s">
        <v>1</v>
      </c>
      <c r="C2886" t="s">
        <v>695</v>
      </c>
      <c r="D2886" t="s">
        <v>727</v>
      </c>
      <c r="E2886" t="s">
        <v>728</v>
      </c>
      <c r="F2886" t="s">
        <v>1785</v>
      </c>
      <c r="G2886" t="s">
        <v>1786</v>
      </c>
      <c r="H2886" t="s">
        <v>7</v>
      </c>
      <c r="I2886" t="s">
        <v>8</v>
      </c>
      <c r="J2886" t="s">
        <v>9</v>
      </c>
      <c r="K2886" t="s">
        <v>27</v>
      </c>
      <c r="L2886" t="s">
        <v>11</v>
      </c>
      <c r="M2886" s="5">
        <v>2796.77</v>
      </c>
      <c r="N2886" s="5">
        <v>0</v>
      </c>
      <c r="O2886" s="5">
        <f t="shared" si="180"/>
        <v>2796.77</v>
      </c>
      <c r="P2886" s="5">
        <v>-1398.39</v>
      </c>
      <c r="Q2886" s="5">
        <f t="shared" si="181"/>
        <v>1398.3799999999999</v>
      </c>
      <c r="R2886" s="5">
        <v>0</v>
      </c>
      <c r="S2886" s="5">
        <v>0</v>
      </c>
      <c r="T2886" s="5">
        <v>0</v>
      </c>
      <c r="U2886" s="5">
        <f t="shared" si="182"/>
        <v>2796.77</v>
      </c>
      <c r="V2886" s="5">
        <f t="shared" si="183"/>
        <v>2796.77</v>
      </c>
      <c r="W2886" s="5">
        <v>1398.38</v>
      </c>
      <c r="X2886" t="s">
        <v>741</v>
      </c>
    </row>
    <row r="2887" spans="1:24" x14ac:dyDescent="0.2">
      <c r="A2887" t="s">
        <v>0</v>
      </c>
      <c r="B2887" t="s">
        <v>1</v>
      </c>
      <c r="C2887" t="s">
        <v>695</v>
      </c>
      <c r="D2887" t="s">
        <v>727</v>
      </c>
      <c r="E2887" t="s">
        <v>728</v>
      </c>
      <c r="F2887" t="s">
        <v>1785</v>
      </c>
      <c r="G2887" t="s">
        <v>1786</v>
      </c>
      <c r="H2887" t="s">
        <v>7</v>
      </c>
      <c r="I2887" t="s">
        <v>8</v>
      </c>
      <c r="J2887" t="s">
        <v>9</v>
      </c>
      <c r="K2887" t="s">
        <v>29</v>
      </c>
      <c r="L2887" t="s">
        <v>11</v>
      </c>
      <c r="M2887" s="5">
        <v>0</v>
      </c>
      <c r="N2887" s="5">
        <v>201</v>
      </c>
      <c r="O2887" s="5">
        <f t="shared" si="180"/>
        <v>201</v>
      </c>
      <c r="P2887" s="5">
        <v>157.59</v>
      </c>
      <c r="Q2887" s="5">
        <f t="shared" si="181"/>
        <v>358.59000000000003</v>
      </c>
      <c r="R2887" s="5">
        <v>0</v>
      </c>
      <c r="S2887" s="5">
        <v>200.81</v>
      </c>
      <c r="T2887" s="5">
        <v>200.81</v>
      </c>
      <c r="U2887" s="5">
        <f t="shared" si="182"/>
        <v>0.18999999999999773</v>
      </c>
      <c r="V2887" s="5">
        <f t="shared" si="183"/>
        <v>0.18999999999999773</v>
      </c>
      <c r="W2887" s="5">
        <v>157.78</v>
      </c>
      <c r="X2887" t="s">
        <v>742</v>
      </c>
    </row>
    <row r="2888" spans="1:24" x14ac:dyDescent="0.2">
      <c r="A2888" t="s">
        <v>0</v>
      </c>
      <c r="B2888" t="s">
        <v>1</v>
      </c>
      <c r="C2888" t="s">
        <v>695</v>
      </c>
      <c r="D2888" t="s">
        <v>727</v>
      </c>
      <c r="E2888" t="s">
        <v>728</v>
      </c>
      <c r="F2888" t="s">
        <v>1785</v>
      </c>
      <c r="G2888" t="s">
        <v>1786</v>
      </c>
      <c r="H2888" t="s">
        <v>7</v>
      </c>
      <c r="I2888" t="s">
        <v>8</v>
      </c>
      <c r="J2888" t="s">
        <v>9</v>
      </c>
      <c r="K2888" t="s">
        <v>265</v>
      </c>
      <c r="L2888" t="s">
        <v>44</v>
      </c>
      <c r="M2888" s="5">
        <v>0</v>
      </c>
      <c r="N2888" s="5">
        <v>9804</v>
      </c>
      <c r="O2888" s="5">
        <f t="shared" si="180"/>
        <v>9804</v>
      </c>
      <c r="P2888" s="5">
        <v>0</v>
      </c>
      <c r="Q2888" s="5">
        <f t="shared" si="181"/>
        <v>9804</v>
      </c>
      <c r="R2888" s="5">
        <v>5310.5</v>
      </c>
      <c r="S2888" s="5">
        <v>4493.5</v>
      </c>
      <c r="T2888" s="5">
        <v>4493.5</v>
      </c>
      <c r="U2888" s="5">
        <f t="shared" si="182"/>
        <v>5310.5</v>
      </c>
      <c r="V2888" s="5">
        <f t="shared" si="183"/>
        <v>5310.5</v>
      </c>
      <c r="W2888" s="5">
        <v>0</v>
      </c>
      <c r="X2888" t="s">
        <v>743</v>
      </c>
    </row>
    <row r="2889" spans="1:24" x14ac:dyDescent="0.2">
      <c r="A2889" t="s">
        <v>0</v>
      </c>
      <c r="B2889" t="s">
        <v>1</v>
      </c>
      <c r="C2889" t="s">
        <v>695</v>
      </c>
      <c r="D2889" t="s">
        <v>727</v>
      </c>
      <c r="E2889" t="s">
        <v>728</v>
      </c>
      <c r="F2889" t="s">
        <v>1785</v>
      </c>
      <c r="G2889" t="s">
        <v>1786</v>
      </c>
      <c r="H2889" t="s">
        <v>7</v>
      </c>
      <c r="I2889" t="s">
        <v>8</v>
      </c>
      <c r="J2889" t="s">
        <v>9</v>
      </c>
      <c r="K2889" t="s">
        <v>31</v>
      </c>
      <c r="L2889" t="s">
        <v>11</v>
      </c>
      <c r="M2889" s="5">
        <v>1645.41</v>
      </c>
      <c r="N2889" s="5">
        <v>0</v>
      </c>
      <c r="O2889" s="5">
        <f t="shared" si="180"/>
        <v>1645.41</v>
      </c>
      <c r="P2889" s="5">
        <v>-822.71</v>
      </c>
      <c r="Q2889" s="5">
        <f t="shared" si="181"/>
        <v>822.7</v>
      </c>
      <c r="R2889" s="5">
        <v>0</v>
      </c>
      <c r="S2889" s="5">
        <v>0</v>
      </c>
      <c r="T2889" s="5">
        <v>0</v>
      </c>
      <c r="U2889" s="5">
        <f t="shared" si="182"/>
        <v>1645.41</v>
      </c>
      <c r="V2889" s="5">
        <f t="shared" si="183"/>
        <v>1645.41</v>
      </c>
      <c r="W2889" s="5">
        <v>822.7</v>
      </c>
      <c r="X2889" t="s">
        <v>744</v>
      </c>
    </row>
    <row r="2890" spans="1:24" x14ac:dyDescent="0.2">
      <c r="A2890" t="s">
        <v>0</v>
      </c>
      <c r="B2890" t="s">
        <v>1</v>
      </c>
      <c r="C2890" t="s">
        <v>695</v>
      </c>
      <c r="D2890" t="s">
        <v>727</v>
      </c>
      <c r="E2890" t="s">
        <v>728</v>
      </c>
      <c r="F2890" t="s">
        <v>1785</v>
      </c>
      <c r="G2890" t="s">
        <v>1786</v>
      </c>
      <c r="H2890" t="s">
        <v>7</v>
      </c>
      <c r="I2890" t="s">
        <v>8</v>
      </c>
      <c r="J2890" t="s">
        <v>9</v>
      </c>
      <c r="K2890" t="s">
        <v>33</v>
      </c>
      <c r="L2890" t="s">
        <v>11</v>
      </c>
      <c r="M2890" s="5">
        <v>14090.81</v>
      </c>
      <c r="N2890" s="5">
        <v>0</v>
      </c>
      <c r="O2890" s="5">
        <f t="shared" si="180"/>
        <v>14090.81</v>
      </c>
      <c r="P2890" s="5">
        <v>-8615.81</v>
      </c>
      <c r="Q2890" s="5">
        <f t="shared" si="181"/>
        <v>5475</v>
      </c>
      <c r="R2890" s="5">
        <v>0</v>
      </c>
      <c r="S2890" s="5">
        <v>3504</v>
      </c>
      <c r="T2890" s="5">
        <v>3504</v>
      </c>
      <c r="U2890" s="5">
        <f t="shared" si="182"/>
        <v>10586.81</v>
      </c>
      <c r="V2890" s="5">
        <f t="shared" si="183"/>
        <v>10586.81</v>
      </c>
      <c r="W2890" s="5">
        <v>1971</v>
      </c>
      <c r="X2890" t="s">
        <v>745</v>
      </c>
    </row>
    <row r="2891" spans="1:24" x14ac:dyDescent="0.2">
      <c r="A2891" t="s">
        <v>0</v>
      </c>
      <c r="B2891" t="s">
        <v>1</v>
      </c>
      <c r="C2891" t="s">
        <v>695</v>
      </c>
      <c r="D2891" t="s">
        <v>727</v>
      </c>
      <c r="E2891" t="s">
        <v>728</v>
      </c>
      <c r="F2891" t="s">
        <v>1785</v>
      </c>
      <c r="G2891" t="s">
        <v>1786</v>
      </c>
      <c r="H2891" t="s">
        <v>7</v>
      </c>
      <c r="I2891" t="s">
        <v>8</v>
      </c>
      <c r="J2891" t="s">
        <v>9</v>
      </c>
      <c r="K2891" t="s">
        <v>35</v>
      </c>
      <c r="L2891" t="s">
        <v>44</v>
      </c>
      <c r="M2891" s="5">
        <v>0</v>
      </c>
      <c r="N2891" s="5">
        <v>1240.21</v>
      </c>
      <c r="O2891" s="5">
        <f t="shared" si="180"/>
        <v>1240.21</v>
      </c>
      <c r="P2891" s="5">
        <v>0</v>
      </c>
      <c r="Q2891" s="5">
        <f t="shared" si="181"/>
        <v>1240.21</v>
      </c>
      <c r="R2891" s="5">
        <v>739.16</v>
      </c>
      <c r="S2891" s="5">
        <v>501.05</v>
      </c>
      <c r="T2891" s="5">
        <v>501.05</v>
      </c>
      <c r="U2891" s="5">
        <f t="shared" si="182"/>
        <v>739.16000000000008</v>
      </c>
      <c r="V2891" s="5">
        <f t="shared" si="183"/>
        <v>739.16000000000008</v>
      </c>
      <c r="W2891" s="5">
        <v>0</v>
      </c>
      <c r="X2891" t="s">
        <v>746</v>
      </c>
    </row>
    <row r="2892" spans="1:24" x14ac:dyDescent="0.2">
      <c r="A2892" t="s">
        <v>0</v>
      </c>
      <c r="B2892" t="s">
        <v>1</v>
      </c>
      <c r="C2892" t="s">
        <v>695</v>
      </c>
      <c r="D2892" t="s">
        <v>727</v>
      </c>
      <c r="E2892" t="s">
        <v>728</v>
      </c>
      <c r="F2892" t="s">
        <v>1785</v>
      </c>
      <c r="G2892" t="s">
        <v>1786</v>
      </c>
      <c r="H2892" t="s">
        <v>7</v>
      </c>
      <c r="I2892" t="s">
        <v>8</v>
      </c>
      <c r="J2892" t="s">
        <v>9</v>
      </c>
      <c r="K2892" t="s">
        <v>35</v>
      </c>
      <c r="L2892" t="s">
        <v>11</v>
      </c>
      <c r="M2892" s="5">
        <v>137058.79</v>
      </c>
      <c r="N2892" s="5">
        <v>-1200.71</v>
      </c>
      <c r="O2892" s="5">
        <f t="shared" si="180"/>
        <v>135858.08000000002</v>
      </c>
      <c r="P2892" s="5">
        <v>-4781.46</v>
      </c>
      <c r="Q2892" s="5">
        <f t="shared" si="181"/>
        <v>131076.62000000002</v>
      </c>
      <c r="R2892" s="5">
        <v>0</v>
      </c>
      <c r="S2892" s="5">
        <v>86727.3</v>
      </c>
      <c r="T2892" s="5">
        <v>86727.3</v>
      </c>
      <c r="U2892" s="5">
        <f t="shared" si="182"/>
        <v>49130.780000000013</v>
      </c>
      <c r="V2892" s="5">
        <f t="shared" si="183"/>
        <v>49130.780000000013</v>
      </c>
      <c r="W2892" s="5">
        <v>44349.32</v>
      </c>
      <c r="X2892" t="s">
        <v>746</v>
      </c>
    </row>
    <row r="2893" spans="1:24" x14ac:dyDescent="0.2">
      <c r="A2893" t="s">
        <v>0</v>
      </c>
      <c r="B2893" t="s">
        <v>1</v>
      </c>
      <c r="C2893" t="s">
        <v>695</v>
      </c>
      <c r="D2893" t="s">
        <v>727</v>
      </c>
      <c r="E2893" t="s">
        <v>728</v>
      </c>
      <c r="F2893" t="s">
        <v>1785</v>
      </c>
      <c r="G2893" t="s">
        <v>1786</v>
      </c>
      <c r="H2893" t="s">
        <v>7</v>
      </c>
      <c r="I2893" t="s">
        <v>8</v>
      </c>
      <c r="J2893" t="s">
        <v>9</v>
      </c>
      <c r="K2893" t="s">
        <v>37</v>
      </c>
      <c r="L2893" t="s">
        <v>44</v>
      </c>
      <c r="M2893" s="5">
        <v>0</v>
      </c>
      <c r="N2893" s="5">
        <v>817</v>
      </c>
      <c r="O2893" s="5">
        <f t="shared" si="180"/>
        <v>817</v>
      </c>
      <c r="P2893" s="5">
        <v>0</v>
      </c>
      <c r="Q2893" s="5">
        <f t="shared" si="181"/>
        <v>817</v>
      </c>
      <c r="R2893" s="5">
        <v>817</v>
      </c>
      <c r="S2893" s="5">
        <v>0</v>
      </c>
      <c r="T2893" s="5">
        <v>0</v>
      </c>
      <c r="U2893" s="5">
        <f t="shared" si="182"/>
        <v>817</v>
      </c>
      <c r="V2893" s="5">
        <f t="shared" si="183"/>
        <v>817</v>
      </c>
      <c r="W2893" s="5">
        <v>0</v>
      </c>
      <c r="X2893" t="s">
        <v>747</v>
      </c>
    </row>
    <row r="2894" spans="1:24" x14ac:dyDescent="0.2">
      <c r="A2894" t="s">
        <v>0</v>
      </c>
      <c r="B2894" t="s">
        <v>1</v>
      </c>
      <c r="C2894" t="s">
        <v>695</v>
      </c>
      <c r="D2894" t="s">
        <v>727</v>
      </c>
      <c r="E2894" t="s">
        <v>728</v>
      </c>
      <c r="F2894" t="s">
        <v>1785</v>
      </c>
      <c r="G2894" t="s">
        <v>1786</v>
      </c>
      <c r="H2894" t="s">
        <v>7</v>
      </c>
      <c r="I2894" t="s">
        <v>8</v>
      </c>
      <c r="J2894" t="s">
        <v>9</v>
      </c>
      <c r="K2894" t="s">
        <v>37</v>
      </c>
      <c r="L2894" t="s">
        <v>11</v>
      </c>
      <c r="M2894" s="5">
        <v>99866.14</v>
      </c>
      <c r="N2894" s="5">
        <v>-790.98</v>
      </c>
      <c r="O2894" s="5">
        <f t="shared" si="180"/>
        <v>99075.16</v>
      </c>
      <c r="P2894" s="5">
        <v>-5235.76</v>
      </c>
      <c r="Q2894" s="5">
        <f t="shared" si="181"/>
        <v>93839.400000000009</v>
      </c>
      <c r="R2894" s="5">
        <v>0</v>
      </c>
      <c r="S2894" s="5">
        <v>62557.98</v>
      </c>
      <c r="T2894" s="5">
        <v>62557.98</v>
      </c>
      <c r="U2894" s="5">
        <f t="shared" si="182"/>
        <v>36517.18</v>
      </c>
      <c r="V2894" s="5">
        <f t="shared" si="183"/>
        <v>36517.18</v>
      </c>
      <c r="W2894" s="5">
        <v>31281.42</v>
      </c>
      <c r="X2894" t="s">
        <v>747</v>
      </c>
    </row>
    <row r="2895" spans="1:24" x14ac:dyDescent="0.2">
      <c r="A2895" t="s">
        <v>0</v>
      </c>
      <c r="B2895" t="s">
        <v>1</v>
      </c>
      <c r="C2895" t="s">
        <v>695</v>
      </c>
      <c r="D2895" t="s">
        <v>727</v>
      </c>
      <c r="E2895" t="s">
        <v>728</v>
      </c>
      <c r="F2895" t="s">
        <v>1785</v>
      </c>
      <c r="G2895" t="s">
        <v>1786</v>
      </c>
      <c r="H2895" t="s">
        <v>7</v>
      </c>
      <c r="I2895" t="s">
        <v>8</v>
      </c>
      <c r="J2895" t="s">
        <v>9</v>
      </c>
      <c r="K2895" t="s">
        <v>39</v>
      </c>
      <c r="L2895" t="s">
        <v>11</v>
      </c>
      <c r="M2895" s="5">
        <v>10695.13</v>
      </c>
      <c r="N2895" s="5">
        <v>-201</v>
      </c>
      <c r="O2895" s="5">
        <f t="shared" si="180"/>
        <v>10494.13</v>
      </c>
      <c r="P2895" s="5">
        <v>0</v>
      </c>
      <c r="Q2895" s="5">
        <f t="shared" si="181"/>
        <v>10494.13</v>
      </c>
      <c r="R2895" s="5">
        <v>0</v>
      </c>
      <c r="S2895" s="5">
        <v>880.37</v>
      </c>
      <c r="T2895" s="5">
        <v>880.37</v>
      </c>
      <c r="U2895" s="5">
        <f t="shared" si="182"/>
        <v>9613.7599999999984</v>
      </c>
      <c r="V2895" s="5">
        <f t="shared" si="183"/>
        <v>9613.7599999999984</v>
      </c>
      <c r="W2895" s="5">
        <v>9613.76</v>
      </c>
      <c r="X2895" t="s">
        <v>748</v>
      </c>
    </row>
    <row r="2896" spans="1:24" x14ac:dyDescent="0.2">
      <c r="A2896" t="s">
        <v>0</v>
      </c>
      <c r="B2896" t="s">
        <v>1</v>
      </c>
      <c r="C2896" t="s">
        <v>695</v>
      </c>
      <c r="D2896" t="s">
        <v>727</v>
      </c>
      <c r="E2896" t="s">
        <v>728</v>
      </c>
      <c r="F2896" t="s">
        <v>1785</v>
      </c>
      <c r="G2896" t="s">
        <v>1786</v>
      </c>
      <c r="H2896" t="s">
        <v>7</v>
      </c>
      <c r="I2896" t="s">
        <v>41</v>
      </c>
      <c r="J2896" t="s">
        <v>42</v>
      </c>
      <c r="K2896" t="s">
        <v>43</v>
      </c>
      <c r="L2896" t="s">
        <v>44</v>
      </c>
      <c r="M2896" s="5">
        <v>16000</v>
      </c>
      <c r="N2896" s="5">
        <v>0</v>
      </c>
      <c r="O2896" s="5">
        <f t="shared" si="180"/>
        <v>16000</v>
      </c>
      <c r="P2896" s="5">
        <v>0</v>
      </c>
      <c r="Q2896" s="5">
        <f t="shared" si="181"/>
        <v>16000</v>
      </c>
      <c r="R2896" s="5">
        <v>0</v>
      </c>
      <c r="S2896" s="5">
        <v>16000</v>
      </c>
      <c r="T2896" s="5">
        <v>7636.49</v>
      </c>
      <c r="U2896" s="5">
        <f t="shared" si="182"/>
        <v>0</v>
      </c>
      <c r="V2896" s="5">
        <f t="shared" si="183"/>
        <v>8363.51</v>
      </c>
      <c r="W2896" s="5">
        <v>0</v>
      </c>
      <c r="X2896" t="s">
        <v>749</v>
      </c>
    </row>
    <row r="2897" spans="1:24" x14ac:dyDescent="0.2">
      <c r="A2897" t="s">
        <v>0</v>
      </c>
      <c r="B2897" t="s">
        <v>1</v>
      </c>
      <c r="C2897" t="s">
        <v>695</v>
      </c>
      <c r="D2897" t="s">
        <v>727</v>
      </c>
      <c r="E2897" t="s">
        <v>728</v>
      </c>
      <c r="F2897" t="s">
        <v>1785</v>
      </c>
      <c r="G2897" t="s">
        <v>1786</v>
      </c>
      <c r="H2897" t="s">
        <v>7</v>
      </c>
      <c r="I2897" t="s">
        <v>41</v>
      </c>
      <c r="J2897" t="s">
        <v>42</v>
      </c>
      <c r="K2897" t="s">
        <v>46</v>
      </c>
      <c r="L2897" t="s">
        <v>44</v>
      </c>
      <c r="M2897" s="5">
        <v>9000</v>
      </c>
      <c r="N2897" s="5">
        <v>0</v>
      </c>
      <c r="O2897" s="5">
        <f t="shared" si="180"/>
        <v>9000</v>
      </c>
      <c r="P2897" s="5">
        <v>0</v>
      </c>
      <c r="Q2897" s="5">
        <f t="shared" si="181"/>
        <v>9000</v>
      </c>
      <c r="R2897" s="5">
        <v>0</v>
      </c>
      <c r="S2897" s="5">
        <v>9000</v>
      </c>
      <c r="T2897" s="5">
        <v>2947.49</v>
      </c>
      <c r="U2897" s="5">
        <f t="shared" si="182"/>
        <v>0</v>
      </c>
      <c r="V2897" s="5">
        <f t="shared" si="183"/>
        <v>6052.51</v>
      </c>
      <c r="W2897" s="5">
        <v>0</v>
      </c>
      <c r="X2897" t="s">
        <v>750</v>
      </c>
    </row>
    <row r="2898" spans="1:24" x14ac:dyDescent="0.2">
      <c r="A2898" t="s">
        <v>0</v>
      </c>
      <c r="B2898" t="s">
        <v>1</v>
      </c>
      <c r="C2898" t="s">
        <v>695</v>
      </c>
      <c r="D2898" t="s">
        <v>727</v>
      </c>
      <c r="E2898" t="s">
        <v>728</v>
      </c>
      <c r="F2898" t="s">
        <v>1785</v>
      </c>
      <c r="G2898" t="s">
        <v>1786</v>
      </c>
      <c r="H2898" t="s">
        <v>7</v>
      </c>
      <c r="I2898" t="s">
        <v>41</v>
      </c>
      <c r="J2898" t="s">
        <v>42</v>
      </c>
      <c r="K2898" t="s">
        <v>48</v>
      </c>
      <c r="L2898" t="s">
        <v>44</v>
      </c>
      <c r="M2898" s="5">
        <v>4100</v>
      </c>
      <c r="N2898" s="5">
        <v>0</v>
      </c>
      <c r="O2898" s="5">
        <f t="shared" si="180"/>
        <v>4100</v>
      </c>
      <c r="P2898" s="5">
        <v>0</v>
      </c>
      <c r="Q2898" s="5">
        <f t="shared" si="181"/>
        <v>4100</v>
      </c>
      <c r="R2898" s="5">
        <v>0</v>
      </c>
      <c r="S2898" s="5">
        <v>4100</v>
      </c>
      <c r="T2898" s="5">
        <v>748.23</v>
      </c>
      <c r="U2898" s="5">
        <f t="shared" si="182"/>
        <v>0</v>
      </c>
      <c r="V2898" s="5">
        <f t="shared" si="183"/>
        <v>3351.77</v>
      </c>
      <c r="W2898" s="5">
        <v>0</v>
      </c>
      <c r="X2898" t="s">
        <v>751</v>
      </c>
    </row>
    <row r="2899" spans="1:24" x14ac:dyDescent="0.2">
      <c r="A2899" t="s">
        <v>0</v>
      </c>
      <c r="B2899" t="s">
        <v>1</v>
      </c>
      <c r="C2899" t="s">
        <v>695</v>
      </c>
      <c r="D2899" t="s">
        <v>727</v>
      </c>
      <c r="E2899" t="s">
        <v>728</v>
      </c>
      <c r="F2899" t="s">
        <v>1785</v>
      </c>
      <c r="G2899" t="s">
        <v>1786</v>
      </c>
      <c r="H2899" t="s">
        <v>7</v>
      </c>
      <c r="I2899" t="s">
        <v>41</v>
      </c>
      <c r="J2899" t="s">
        <v>42</v>
      </c>
      <c r="K2899" t="s">
        <v>54</v>
      </c>
      <c r="L2899" t="s">
        <v>44</v>
      </c>
      <c r="M2899" s="5">
        <v>2000</v>
      </c>
      <c r="N2899" s="5">
        <v>0</v>
      </c>
      <c r="O2899" s="5">
        <f t="shared" si="180"/>
        <v>2000</v>
      </c>
      <c r="P2899" s="5">
        <v>0</v>
      </c>
      <c r="Q2899" s="5">
        <f t="shared" si="181"/>
        <v>2000</v>
      </c>
      <c r="R2899" s="5">
        <v>0</v>
      </c>
      <c r="S2899" s="5">
        <v>0</v>
      </c>
      <c r="T2899" s="5">
        <v>0</v>
      </c>
      <c r="U2899" s="5">
        <f t="shared" si="182"/>
        <v>2000</v>
      </c>
      <c r="V2899" s="5">
        <f t="shared" si="183"/>
        <v>2000</v>
      </c>
      <c r="W2899" s="5">
        <v>2000</v>
      </c>
      <c r="X2899" t="s">
        <v>753</v>
      </c>
    </row>
    <row r="2900" spans="1:24" x14ac:dyDescent="0.2">
      <c r="A2900" t="s">
        <v>0</v>
      </c>
      <c r="B2900" t="s">
        <v>1</v>
      </c>
      <c r="C2900" t="s">
        <v>695</v>
      </c>
      <c r="D2900" t="s">
        <v>727</v>
      </c>
      <c r="E2900" t="s">
        <v>728</v>
      </c>
      <c r="F2900" t="s">
        <v>1785</v>
      </c>
      <c r="G2900" t="s">
        <v>1786</v>
      </c>
      <c r="H2900" t="s">
        <v>7</v>
      </c>
      <c r="I2900" t="s">
        <v>41</v>
      </c>
      <c r="J2900" t="s">
        <v>42</v>
      </c>
      <c r="K2900" t="s">
        <v>56</v>
      </c>
      <c r="L2900" t="s">
        <v>44</v>
      </c>
      <c r="M2900" s="5">
        <v>167000</v>
      </c>
      <c r="N2900" s="5">
        <v>0</v>
      </c>
      <c r="O2900" s="5">
        <f t="shared" si="180"/>
        <v>167000</v>
      </c>
      <c r="P2900" s="5">
        <v>0</v>
      </c>
      <c r="Q2900" s="5">
        <f t="shared" si="181"/>
        <v>167000</v>
      </c>
      <c r="R2900" s="5">
        <v>0</v>
      </c>
      <c r="S2900" s="5">
        <v>119728</v>
      </c>
      <c r="T2900" s="5">
        <v>75246.63</v>
      </c>
      <c r="U2900" s="5">
        <f t="shared" si="182"/>
        <v>47272</v>
      </c>
      <c r="V2900" s="5">
        <f t="shared" si="183"/>
        <v>91753.37</v>
      </c>
      <c r="W2900" s="5">
        <v>47272</v>
      </c>
      <c r="X2900" t="s">
        <v>755</v>
      </c>
    </row>
    <row r="2901" spans="1:24" x14ac:dyDescent="0.2">
      <c r="A2901" t="s">
        <v>0</v>
      </c>
      <c r="B2901" t="s">
        <v>1</v>
      </c>
      <c r="C2901" t="s">
        <v>695</v>
      </c>
      <c r="D2901" t="s">
        <v>727</v>
      </c>
      <c r="E2901" t="s">
        <v>728</v>
      </c>
      <c r="F2901" t="s">
        <v>1785</v>
      </c>
      <c r="G2901" t="s">
        <v>1786</v>
      </c>
      <c r="H2901" t="s">
        <v>7</v>
      </c>
      <c r="I2901" t="s">
        <v>41</v>
      </c>
      <c r="J2901" t="s">
        <v>42</v>
      </c>
      <c r="K2901" t="s">
        <v>58</v>
      </c>
      <c r="L2901" t="s">
        <v>44</v>
      </c>
      <c r="M2901" s="5">
        <v>110000</v>
      </c>
      <c r="N2901" s="5">
        <v>0</v>
      </c>
      <c r="O2901" s="5">
        <f t="shared" si="180"/>
        <v>110000</v>
      </c>
      <c r="P2901" s="5">
        <v>0</v>
      </c>
      <c r="Q2901" s="5">
        <f t="shared" si="181"/>
        <v>110000</v>
      </c>
      <c r="R2901" s="5">
        <v>36573.5</v>
      </c>
      <c r="S2901" s="5">
        <v>28783.17</v>
      </c>
      <c r="T2901" s="5">
        <v>28783.17</v>
      </c>
      <c r="U2901" s="5">
        <f t="shared" si="182"/>
        <v>81216.83</v>
      </c>
      <c r="V2901" s="5">
        <f t="shared" si="183"/>
        <v>81216.83</v>
      </c>
      <c r="W2901" s="5">
        <v>44643.33</v>
      </c>
      <c r="X2901" t="s">
        <v>756</v>
      </c>
    </row>
    <row r="2902" spans="1:24" x14ac:dyDescent="0.2">
      <c r="A2902" t="s">
        <v>0</v>
      </c>
      <c r="B2902" t="s">
        <v>1</v>
      </c>
      <c r="C2902" t="s">
        <v>695</v>
      </c>
      <c r="D2902" t="s">
        <v>727</v>
      </c>
      <c r="E2902" t="s">
        <v>728</v>
      </c>
      <c r="F2902" t="s">
        <v>1785</v>
      </c>
      <c r="G2902" t="s">
        <v>1786</v>
      </c>
      <c r="H2902" t="s">
        <v>7</v>
      </c>
      <c r="I2902" t="s">
        <v>41</v>
      </c>
      <c r="J2902" t="s">
        <v>42</v>
      </c>
      <c r="K2902" t="s">
        <v>62</v>
      </c>
      <c r="L2902" t="s">
        <v>44</v>
      </c>
      <c r="M2902" s="5">
        <v>4000</v>
      </c>
      <c r="N2902" s="5">
        <v>0</v>
      </c>
      <c r="O2902" s="5">
        <f t="shared" si="180"/>
        <v>4000</v>
      </c>
      <c r="P2902" s="5">
        <v>0</v>
      </c>
      <c r="Q2902" s="5">
        <f t="shared" si="181"/>
        <v>4000</v>
      </c>
      <c r="R2902" s="5">
        <v>0</v>
      </c>
      <c r="S2902" s="5">
        <v>0</v>
      </c>
      <c r="T2902" s="5">
        <v>0</v>
      </c>
      <c r="U2902" s="5">
        <f t="shared" si="182"/>
        <v>4000</v>
      </c>
      <c r="V2902" s="5">
        <f t="shared" si="183"/>
        <v>4000</v>
      </c>
      <c r="W2902" s="5">
        <v>4000</v>
      </c>
      <c r="X2902" t="s">
        <v>757</v>
      </c>
    </row>
    <row r="2903" spans="1:24" x14ac:dyDescent="0.2">
      <c r="A2903" t="s">
        <v>0</v>
      </c>
      <c r="B2903" t="s">
        <v>1</v>
      </c>
      <c r="C2903" t="s">
        <v>695</v>
      </c>
      <c r="D2903" t="s">
        <v>727</v>
      </c>
      <c r="E2903" t="s">
        <v>728</v>
      </c>
      <c r="F2903" t="s">
        <v>1785</v>
      </c>
      <c r="G2903" t="s">
        <v>1786</v>
      </c>
      <c r="H2903" t="s">
        <v>7</v>
      </c>
      <c r="I2903" t="s">
        <v>41</v>
      </c>
      <c r="J2903" t="s">
        <v>42</v>
      </c>
      <c r="K2903" t="s">
        <v>299</v>
      </c>
      <c r="L2903" t="s">
        <v>44</v>
      </c>
      <c r="M2903" s="5">
        <v>600</v>
      </c>
      <c r="N2903" s="5">
        <v>0</v>
      </c>
      <c r="O2903" s="5">
        <f t="shared" si="180"/>
        <v>600</v>
      </c>
      <c r="P2903" s="5">
        <v>0</v>
      </c>
      <c r="Q2903" s="5">
        <f t="shared" si="181"/>
        <v>600</v>
      </c>
      <c r="R2903" s="5">
        <v>0</v>
      </c>
      <c r="S2903" s="5">
        <v>0</v>
      </c>
      <c r="T2903" s="5">
        <v>0</v>
      </c>
      <c r="U2903" s="5">
        <f t="shared" si="182"/>
        <v>600</v>
      </c>
      <c r="V2903" s="5">
        <f t="shared" si="183"/>
        <v>600</v>
      </c>
      <c r="W2903" s="5">
        <v>600</v>
      </c>
      <c r="X2903" t="s">
        <v>1552</v>
      </c>
    </row>
    <row r="2904" spans="1:24" x14ac:dyDescent="0.2">
      <c r="A2904" t="s">
        <v>0</v>
      </c>
      <c r="B2904" t="s">
        <v>1</v>
      </c>
      <c r="C2904" t="s">
        <v>695</v>
      </c>
      <c r="D2904" t="s">
        <v>727</v>
      </c>
      <c r="E2904" t="s">
        <v>728</v>
      </c>
      <c r="F2904" t="s">
        <v>1785</v>
      </c>
      <c r="G2904" t="s">
        <v>1786</v>
      </c>
      <c r="H2904" t="s">
        <v>7</v>
      </c>
      <c r="I2904" t="s">
        <v>41</v>
      </c>
      <c r="J2904" t="s">
        <v>42</v>
      </c>
      <c r="K2904" t="s">
        <v>64</v>
      </c>
      <c r="L2904" t="s">
        <v>44</v>
      </c>
      <c r="M2904" s="5">
        <v>500</v>
      </c>
      <c r="N2904" s="5">
        <v>0</v>
      </c>
      <c r="O2904" s="5">
        <f t="shared" si="180"/>
        <v>500</v>
      </c>
      <c r="P2904" s="5">
        <v>0</v>
      </c>
      <c r="Q2904" s="5">
        <f t="shared" si="181"/>
        <v>500</v>
      </c>
      <c r="R2904" s="5">
        <v>0</v>
      </c>
      <c r="S2904" s="5">
        <v>0</v>
      </c>
      <c r="T2904" s="5">
        <v>0</v>
      </c>
      <c r="U2904" s="5">
        <f t="shared" si="182"/>
        <v>500</v>
      </c>
      <c r="V2904" s="5">
        <f t="shared" si="183"/>
        <v>500</v>
      </c>
      <c r="W2904" s="5">
        <v>500</v>
      </c>
      <c r="X2904" t="s">
        <v>758</v>
      </c>
    </row>
    <row r="2905" spans="1:24" x14ac:dyDescent="0.2">
      <c r="A2905" t="s">
        <v>0</v>
      </c>
      <c r="B2905" t="s">
        <v>1</v>
      </c>
      <c r="C2905" t="s">
        <v>695</v>
      </c>
      <c r="D2905" t="s">
        <v>727</v>
      </c>
      <c r="E2905" t="s">
        <v>728</v>
      </c>
      <c r="F2905" t="s">
        <v>1785</v>
      </c>
      <c r="G2905" t="s">
        <v>1786</v>
      </c>
      <c r="H2905" t="s">
        <v>7</v>
      </c>
      <c r="I2905" t="s">
        <v>41</v>
      </c>
      <c r="J2905" t="s">
        <v>42</v>
      </c>
      <c r="K2905" t="s">
        <v>76</v>
      </c>
      <c r="L2905" t="s">
        <v>44</v>
      </c>
      <c r="M2905" s="5">
        <v>1000</v>
      </c>
      <c r="N2905" s="5">
        <v>0</v>
      </c>
      <c r="O2905" s="5">
        <f t="shared" si="180"/>
        <v>1000</v>
      </c>
      <c r="P2905" s="5">
        <v>0</v>
      </c>
      <c r="Q2905" s="5">
        <f t="shared" si="181"/>
        <v>1000</v>
      </c>
      <c r="R2905" s="5">
        <v>0</v>
      </c>
      <c r="S2905" s="5">
        <v>0</v>
      </c>
      <c r="T2905" s="5">
        <v>0</v>
      </c>
      <c r="U2905" s="5">
        <f t="shared" si="182"/>
        <v>1000</v>
      </c>
      <c r="V2905" s="5">
        <f t="shared" si="183"/>
        <v>1000</v>
      </c>
      <c r="W2905" s="5">
        <v>1000</v>
      </c>
      <c r="X2905" t="s">
        <v>762</v>
      </c>
    </row>
    <row r="2906" spans="1:24" x14ac:dyDescent="0.2">
      <c r="A2906" t="s">
        <v>0</v>
      </c>
      <c r="B2906" t="s">
        <v>1</v>
      </c>
      <c r="C2906" t="s">
        <v>695</v>
      </c>
      <c r="D2906" t="s">
        <v>727</v>
      </c>
      <c r="E2906" t="s">
        <v>728</v>
      </c>
      <c r="F2906" t="s">
        <v>1785</v>
      </c>
      <c r="G2906" t="s">
        <v>1786</v>
      </c>
      <c r="H2906" t="s">
        <v>7</v>
      </c>
      <c r="I2906" t="s">
        <v>41</v>
      </c>
      <c r="J2906" t="s">
        <v>42</v>
      </c>
      <c r="K2906" t="s">
        <v>82</v>
      </c>
      <c r="L2906" t="s">
        <v>44</v>
      </c>
      <c r="M2906" s="5">
        <v>3000</v>
      </c>
      <c r="N2906" s="5">
        <v>0</v>
      </c>
      <c r="O2906" s="5">
        <f t="shared" si="180"/>
        <v>3000</v>
      </c>
      <c r="P2906" s="5">
        <v>0</v>
      </c>
      <c r="Q2906" s="5">
        <f t="shared" si="181"/>
        <v>3000</v>
      </c>
      <c r="R2906" s="5">
        <v>0.06</v>
      </c>
      <c r="S2906" s="5">
        <v>2999.94</v>
      </c>
      <c r="T2906" s="5">
        <v>2999.94</v>
      </c>
      <c r="U2906" s="5">
        <f t="shared" si="182"/>
        <v>5.999999999994543E-2</v>
      </c>
      <c r="V2906" s="5">
        <f t="shared" si="183"/>
        <v>5.999999999994543E-2</v>
      </c>
      <c r="W2906" s="5">
        <v>0</v>
      </c>
      <c r="X2906" t="s">
        <v>764</v>
      </c>
    </row>
    <row r="2907" spans="1:24" x14ac:dyDescent="0.2">
      <c r="A2907" t="s">
        <v>0</v>
      </c>
      <c r="B2907" t="s">
        <v>1</v>
      </c>
      <c r="C2907" t="s">
        <v>695</v>
      </c>
      <c r="D2907" t="s">
        <v>727</v>
      </c>
      <c r="E2907" t="s">
        <v>728</v>
      </c>
      <c r="F2907" t="s">
        <v>1785</v>
      </c>
      <c r="G2907" t="s">
        <v>1786</v>
      </c>
      <c r="H2907" t="s">
        <v>7</v>
      </c>
      <c r="I2907" t="s">
        <v>41</v>
      </c>
      <c r="J2907" t="s">
        <v>42</v>
      </c>
      <c r="K2907" t="s">
        <v>86</v>
      </c>
      <c r="L2907" t="s">
        <v>44</v>
      </c>
      <c r="M2907" s="5">
        <v>400</v>
      </c>
      <c r="N2907" s="5">
        <v>0</v>
      </c>
      <c r="O2907" s="5">
        <f t="shared" si="180"/>
        <v>400</v>
      </c>
      <c r="P2907" s="5">
        <v>0</v>
      </c>
      <c r="Q2907" s="5">
        <f t="shared" si="181"/>
        <v>400</v>
      </c>
      <c r="R2907" s="5">
        <v>0</v>
      </c>
      <c r="S2907" s="5">
        <v>0</v>
      </c>
      <c r="T2907" s="5">
        <v>0</v>
      </c>
      <c r="U2907" s="5">
        <f t="shared" si="182"/>
        <v>400</v>
      </c>
      <c r="V2907" s="5">
        <f t="shared" si="183"/>
        <v>400</v>
      </c>
      <c r="W2907" s="5">
        <v>400</v>
      </c>
      <c r="X2907" t="s">
        <v>765</v>
      </c>
    </row>
    <row r="2908" spans="1:24" x14ac:dyDescent="0.2">
      <c r="A2908" t="s">
        <v>0</v>
      </c>
      <c r="B2908" t="s">
        <v>1</v>
      </c>
      <c r="C2908" t="s">
        <v>695</v>
      </c>
      <c r="D2908" t="s">
        <v>727</v>
      </c>
      <c r="E2908" t="s">
        <v>728</v>
      </c>
      <c r="F2908" t="s">
        <v>1785</v>
      </c>
      <c r="G2908" t="s">
        <v>1786</v>
      </c>
      <c r="H2908" t="s">
        <v>7</v>
      </c>
      <c r="I2908" t="s">
        <v>41</v>
      </c>
      <c r="J2908" t="s">
        <v>42</v>
      </c>
      <c r="K2908" t="s">
        <v>923</v>
      </c>
      <c r="L2908" t="s">
        <v>44</v>
      </c>
      <c r="M2908" s="5">
        <v>500</v>
      </c>
      <c r="N2908" s="5">
        <v>0</v>
      </c>
      <c r="O2908" s="5">
        <f t="shared" si="180"/>
        <v>500</v>
      </c>
      <c r="P2908" s="5">
        <v>0</v>
      </c>
      <c r="Q2908" s="5">
        <f t="shared" si="181"/>
        <v>500</v>
      </c>
      <c r="R2908" s="5">
        <v>0</v>
      </c>
      <c r="S2908" s="5">
        <v>0</v>
      </c>
      <c r="T2908" s="5">
        <v>0</v>
      </c>
      <c r="U2908" s="5">
        <f t="shared" si="182"/>
        <v>500</v>
      </c>
      <c r="V2908" s="5">
        <f t="shared" si="183"/>
        <v>500</v>
      </c>
      <c r="W2908" s="5">
        <v>500</v>
      </c>
      <c r="X2908" t="s">
        <v>1767</v>
      </c>
    </row>
    <row r="2909" spans="1:24" x14ac:dyDescent="0.2">
      <c r="A2909" t="s">
        <v>0</v>
      </c>
      <c r="B2909" t="s">
        <v>1</v>
      </c>
      <c r="C2909" t="s">
        <v>695</v>
      </c>
      <c r="D2909" t="s">
        <v>727</v>
      </c>
      <c r="E2909" t="s">
        <v>728</v>
      </c>
      <c r="F2909" t="s">
        <v>1785</v>
      </c>
      <c r="G2909" t="s">
        <v>1786</v>
      </c>
      <c r="H2909" t="s">
        <v>772</v>
      </c>
      <c r="I2909" t="s">
        <v>773</v>
      </c>
      <c r="J2909" t="s">
        <v>231</v>
      </c>
      <c r="K2909" t="s">
        <v>232</v>
      </c>
      <c r="L2909" t="s">
        <v>44</v>
      </c>
      <c r="M2909" s="5">
        <v>84000</v>
      </c>
      <c r="N2909" s="5">
        <v>0</v>
      </c>
      <c r="O2909" s="5">
        <f t="shared" si="180"/>
        <v>84000</v>
      </c>
      <c r="P2909" s="5">
        <v>-33600</v>
      </c>
      <c r="Q2909" s="5">
        <f t="shared" si="181"/>
        <v>50400</v>
      </c>
      <c r="R2909" s="5">
        <v>0</v>
      </c>
      <c r="S2909" s="5">
        <v>0</v>
      </c>
      <c r="T2909" s="5">
        <v>0</v>
      </c>
      <c r="U2909" s="5">
        <f t="shared" si="182"/>
        <v>84000</v>
      </c>
      <c r="V2909" s="5">
        <f t="shared" si="183"/>
        <v>84000</v>
      </c>
      <c r="W2909" s="5">
        <v>50400</v>
      </c>
      <c r="X2909" t="s">
        <v>782</v>
      </c>
    </row>
    <row r="2910" spans="1:24" x14ac:dyDescent="0.2">
      <c r="A2910" t="s">
        <v>0</v>
      </c>
      <c r="B2910" t="s">
        <v>1</v>
      </c>
      <c r="C2910" t="s">
        <v>695</v>
      </c>
      <c r="D2910" t="s">
        <v>727</v>
      </c>
      <c r="E2910" t="s">
        <v>728</v>
      </c>
      <c r="F2910" t="s">
        <v>1787</v>
      </c>
      <c r="G2910" t="s">
        <v>1788</v>
      </c>
      <c r="H2910" t="s">
        <v>7</v>
      </c>
      <c r="I2910" t="s">
        <v>8</v>
      </c>
      <c r="J2910" t="s">
        <v>9</v>
      </c>
      <c r="K2910" t="s">
        <v>10</v>
      </c>
      <c r="L2910" t="s">
        <v>11</v>
      </c>
      <c r="M2910" s="5">
        <v>75084</v>
      </c>
      <c r="N2910" s="5">
        <v>-1039.4000000000001</v>
      </c>
      <c r="O2910" s="5">
        <f t="shared" si="180"/>
        <v>74044.600000000006</v>
      </c>
      <c r="P2910" s="5">
        <v>1449.7</v>
      </c>
      <c r="Q2910" s="5">
        <f t="shared" si="181"/>
        <v>75494.3</v>
      </c>
      <c r="R2910" s="5">
        <v>0</v>
      </c>
      <c r="S2910" s="5">
        <v>50056</v>
      </c>
      <c r="T2910" s="5">
        <v>50056</v>
      </c>
      <c r="U2910" s="5">
        <f t="shared" si="182"/>
        <v>23988.600000000006</v>
      </c>
      <c r="V2910" s="5">
        <f t="shared" si="183"/>
        <v>23988.600000000006</v>
      </c>
      <c r="W2910" s="5">
        <v>25438.3</v>
      </c>
      <c r="X2910" t="s">
        <v>731</v>
      </c>
    </row>
    <row r="2911" spans="1:24" x14ac:dyDescent="0.2">
      <c r="A2911" t="s">
        <v>0</v>
      </c>
      <c r="B2911" t="s">
        <v>1</v>
      </c>
      <c r="C2911" t="s">
        <v>695</v>
      </c>
      <c r="D2911" t="s">
        <v>727</v>
      </c>
      <c r="E2911" t="s">
        <v>728</v>
      </c>
      <c r="F2911" t="s">
        <v>1787</v>
      </c>
      <c r="G2911" t="s">
        <v>1788</v>
      </c>
      <c r="H2911" t="s">
        <v>7</v>
      </c>
      <c r="I2911" t="s">
        <v>8</v>
      </c>
      <c r="J2911" t="s">
        <v>9</v>
      </c>
      <c r="K2911" t="s">
        <v>13</v>
      </c>
      <c r="L2911" t="s">
        <v>11</v>
      </c>
      <c r="M2911" s="5">
        <v>22239.599999999999</v>
      </c>
      <c r="N2911" s="5">
        <v>0</v>
      </c>
      <c r="O2911" s="5">
        <f t="shared" si="180"/>
        <v>22239.599999999999</v>
      </c>
      <c r="P2911" s="5">
        <v>0</v>
      </c>
      <c r="Q2911" s="5">
        <f t="shared" si="181"/>
        <v>22239.599999999999</v>
      </c>
      <c r="R2911" s="5">
        <v>0</v>
      </c>
      <c r="S2911" s="5">
        <v>14826.4</v>
      </c>
      <c r="T2911" s="5">
        <v>14826.4</v>
      </c>
      <c r="U2911" s="5">
        <f t="shared" si="182"/>
        <v>7413.1999999999989</v>
      </c>
      <c r="V2911" s="5">
        <f t="shared" si="183"/>
        <v>7413.1999999999989</v>
      </c>
      <c r="W2911" s="5">
        <v>7413.2</v>
      </c>
      <c r="X2911" t="s">
        <v>732</v>
      </c>
    </row>
    <row r="2912" spans="1:24" x14ac:dyDescent="0.2">
      <c r="A2912" t="s">
        <v>0</v>
      </c>
      <c r="B2912" t="s">
        <v>1</v>
      </c>
      <c r="C2912" t="s">
        <v>695</v>
      </c>
      <c r="D2912" t="s">
        <v>727</v>
      </c>
      <c r="E2912" t="s">
        <v>728</v>
      </c>
      <c r="F2912" t="s">
        <v>1787</v>
      </c>
      <c r="G2912" t="s">
        <v>1788</v>
      </c>
      <c r="H2912" t="s">
        <v>7</v>
      </c>
      <c r="I2912" t="s">
        <v>8</v>
      </c>
      <c r="J2912" t="s">
        <v>9</v>
      </c>
      <c r="K2912" t="s">
        <v>733</v>
      </c>
      <c r="L2912" t="s">
        <v>11</v>
      </c>
      <c r="M2912" s="5">
        <v>829608</v>
      </c>
      <c r="N2912" s="5">
        <v>0</v>
      </c>
      <c r="O2912" s="5">
        <f t="shared" si="180"/>
        <v>829608</v>
      </c>
      <c r="P2912" s="5">
        <v>-37021.699999999997</v>
      </c>
      <c r="Q2912" s="5">
        <f t="shared" si="181"/>
        <v>792586.3</v>
      </c>
      <c r="R2912" s="5">
        <v>0</v>
      </c>
      <c r="S2912" s="5">
        <v>524024</v>
      </c>
      <c r="T2912" s="5">
        <v>524024</v>
      </c>
      <c r="U2912" s="5">
        <f t="shared" si="182"/>
        <v>305584</v>
      </c>
      <c r="V2912" s="5">
        <f t="shared" si="183"/>
        <v>305584</v>
      </c>
      <c r="W2912" s="5">
        <v>268562.3</v>
      </c>
      <c r="X2912" t="s">
        <v>734</v>
      </c>
    </row>
    <row r="2913" spans="1:24" x14ac:dyDescent="0.2">
      <c r="A2913" t="s">
        <v>0</v>
      </c>
      <c r="B2913" t="s">
        <v>1</v>
      </c>
      <c r="C2913" t="s">
        <v>695</v>
      </c>
      <c r="D2913" t="s">
        <v>727</v>
      </c>
      <c r="E2913" t="s">
        <v>728</v>
      </c>
      <c r="F2913" t="s">
        <v>1787</v>
      </c>
      <c r="G2913" t="s">
        <v>1788</v>
      </c>
      <c r="H2913" t="s">
        <v>7</v>
      </c>
      <c r="I2913" t="s">
        <v>8</v>
      </c>
      <c r="J2913" t="s">
        <v>9</v>
      </c>
      <c r="K2913" t="s">
        <v>15</v>
      </c>
      <c r="L2913" t="s">
        <v>11</v>
      </c>
      <c r="M2913" s="5">
        <v>77244.3</v>
      </c>
      <c r="N2913" s="5">
        <v>0</v>
      </c>
      <c r="O2913" s="5">
        <f t="shared" si="180"/>
        <v>77244.3</v>
      </c>
      <c r="P2913" s="5">
        <v>0</v>
      </c>
      <c r="Q2913" s="5">
        <f t="shared" si="181"/>
        <v>77244.3</v>
      </c>
      <c r="R2913" s="5">
        <v>0</v>
      </c>
      <c r="S2913" s="5">
        <v>5248.64</v>
      </c>
      <c r="T2913" s="5">
        <v>5248.64</v>
      </c>
      <c r="U2913" s="5">
        <f t="shared" si="182"/>
        <v>71995.66</v>
      </c>
      <c r="V2913" s="5">
        <f t="shared" si="183"/>
        <v>71995.66</v>
      </c>
      <c r="W2913" s="5">
        <v>71995.66</v>
      </c>
      <c r="X2913" t="s">
        <v>735</v>
      </c>
    </row>
    <row r="2914" spans="1:24" x14ac:dyDescent="0.2">
      <c r="A2914" t="s">
        <v>0</v>
      </c>
      <c r="B2914" t="s">
        <v>1</v>
      </c>
      <c r="C2914" t="s">
        <v>695</v>
      </c>
      <c r="D2914" t="s">
        <v>727</v>
      </c>
      <c r="E2914" t="s">
        <v>728</v>
      </c>
      <c r="F2914" t="s">
        <v>1787</v>
      </c>
      <c r="G2914" t="s">
        <v>1788</v>
      </c>
      <c r="H2914" t="s">
        <v>7</v>
      </c>
      <c r="I2914" t="s">
        <v>8</v>
      </c>
      <c r="J2914" t="s">
        <v>9</v>
      </c>
      <c r="K2914" t="s">
        <v>17</v>
      </c>
      <c r="L2914" t="s">
        <v>11</v>
      </c>
      <c r="M2914" s="5">
        <v>30436.5</v>
      </c>
      <c r="N2914" s="5">
        <v>0</v>
      </c>
      <c r="O2914" s="5">
        <f t="shared" si="180"/>
        <v>30436.5</v>
      </c>
      <c r="P2914" s="5">
        <v>0</v>
      </c>
      <c r="Q2914" s="5">
        <f t="shared" si="181"/>
        <v>30436.5</v>
      </c>
      <c r="R2914" s="5">
        <v>0</v>
      </c>
      <c r="S2914" s="5">
        <v>27738.7</v>
      </c>
      <c r="T2914" s="5">
        <v>27738.7</v>
      </c>
      <c r="U2914" s="5">
        <f t="shared" si="182"/>
        <v>2697.7999999999993</v>
      </c>
      <c r="V2914" s="5">
        <f t="shared" si="183"/>
        <v>2697.7999999999993</v>
      </c>
      <c r="W2914" s="5">
        <v>2697.8</v>
      </c>
      <c r="X2914" t="s">
        <v>736</v>
      </c>
    </row>
    <row r="2915" spans="1:24" x14ac:dyDescent="0.2">
      <c r="A2915" t="s">
        <v>0</v>
      </c>
      <c r="B2915" t="s">
        <v>1</v>
      </c>
      <c r="C2915" t="s">
        <v>695</v>
      </c>
      <c r="D2915" t="s">
        <v>727</v>
      </c>
      <c r="E2915" t="s">
        <v>728</v>
      </c>
      <c r="F2915" t="s">
        <v>1787</v>
      </c>
      <c r="G2915" t="s">
        <v>1788</v>
      </c>
      <c r="H2915" t="s">
        <v>7</v>
      </c>
      <c r="I2915" t="s">
        <v>8</v>
      </c>
      <c r="J2915" t="s">
        <v>9</v>
      </c>
      <c r="K2915" t="s">
        <v>19</v>
      </c>
      <c r="L2915" t="s">
        <v>11</v>
      </c>
      <c r="M2915" s="5">
        <v>396</v>
      </c>
      <c r="N2915" s="5">
        <v>0</v>
      </c>
      <c r="O2915" s="5">
        <f t="shared" si="180"/>
        <v>396</v>
      </c>
      <c r="P2915" s="5">
        <v>-252.53</v>
      </c>
      <c r="Q2915" s="5">
        <f t="shared" si="181"/>
        <v>143.47</v>
      </c>
      <c r="R2915" s="5">
        <v>0</v>
      </c>
      <c r="S2915" s="5">
        <v>125</v>
      </c>
      <c r="T2915" s="5">
        <v>125</v>
      </c>
      <c r="U2915" s="5">
        <f t="shared" si="182"/>
        <v>271</v>
      </c>
      <c r="V2915" s="5">
        <f t="shared" si="183"/>
        <v>271</v>
      </c>
      <c r="W2915" s="5">
        <v>18.47</v>
      </c>
      <c r="X2915" t="s">
        <v>737</v>
      </c>
    </row>
    <row r="2916" spans="1:24" x14ac:dyDescent="0.2">
      <c r="A2916" t="s">
        <v>0</v>
      </c>
      <c r="B2916" t="s">
        <v>1</v>
      </c>
      <c r="C2916" t="s">
        <v>695</v>
      </c>
      <c r="D2916" t="s">
        <v>727</v>
      </c>
      <c r="E2916" t="s">
        <v>728</v>
      </c>
      <c r="F2916" t="s">
        <v>1787</v>
      </c>
      <c r="G2916" t="s">
        <v>1788</v>
      </c>
      <c r="H2916" t="s">
        <v>7</v>
      </c>
      <c r="I2916" t="s">
        <v>8</v>
      </c>
      <c r="J2916" t="s">
        <v>9</v>
      </c>
      <c r="K2916" t="s">
        <v>21</v>
      </c>
      <c r="L2916" t="s">
        <v>11</v>
      </c>
      <c r="M2916" s="5">
        <v>3168</v>
      </c>
      <c r="N2916" s="5">
        <v>0</v>
      </c>
      <c r="O2916" s="5">
        <f t="shared" si="180"/>
        <v>3168</v>
      </c>
      <c r="P2916" s="5">
        <v>-1446.34</v>
      </c>
      <c r="Q2916" s="5">
        <f t="shared" si="181"/>
        <v>1721.66</v>
      </c>
      <c r="R2916" s="5">
        <v>0</v>
      </c>
      <c r="S2916" s="5">
        <v>1332</v>
      </c>
      <c r="T2916" s="5">
        <v>1332</v>
      </c>
      <c r="U2916" s="5">
        <f t="shared" si="182"/>
        <v>1836</v>
      </c>
      <c r="V2916" s="5">
        <f t="shared" si="183"/>
        <v>1836</v>
      </c>
      <c r="W2916" s="5">
        <v>389.66</v>
      </c>
      <c r="X2916" t="s">
        <v>738</v>
      </c>
    </row>
    <row r="2917" spans="1:24" x14ac:dyDescent="0.2">
      <c r="A2917" t="s">
        <v>0</v>
      </c>
      <c r="B2917" t="s">
        <v>1</v>
      </c>
      <c r="C2917" t="s">
        <v>695</v>
      </c>
      <c r="D2917" t="s">
        <v>727</v>
      </c>
      <c r="E2917" t="s">
        <v>728</v>
      </c>
      <c r="F2917" t="s">
        <v>1787</v>
      </c>
      <c r="G2917" t="s">
        <v>1788</v>
      </c>
      <c r="H2917" t="s">
        <v>7</v>
      </c>
      <c r="I2917" t="s">
        <v>8</v>
      </c>
      <c r="J2917" t="s">
        <v>9</v>
      </c>
      <c r="K2917" t="s">
        <v>23</v>
      </c>
      <c r="L2917" t="s">
        <v>11</v>
      </c>
      <c r="M2917" s="5">
        <v>111.2</v>
      </c>
      <c r="N2917" s="5">
        <v>0</v>
      </c>
      <c r="O2917" s="5">
        <f t="shared" si="180"/>
        <v>111.2</v>
      </c>
      <c r="P2917" s="5">
        <v>-14.4</v>
      </c>
      <c r="Q2917" s="5">
        <f t="shared" si="181"/>
        <v>96.8</v>
      </c>
      <c r="R2917" s="5">
        <v>0</v>
      </c>
      <c r="S2917" s="5">
        <v>64</v>
      </c>
      <c r="T2917" s="5">
        <v>64</v>
      </c>
      <c r="U2917" s="5">
        <f t="shared" si="182"/>
        <v>47.2</v>
      </c>
      <c r="V2917" s="5">
        <f t="shared" si="183"/>
        <v>47.2</v>
      </c>
      <c r="W2917" s="5">
        <v>32.799999999999997</v>
      </c>
      <c r="X2917" t="s">
        <v>739</v>
      </c>
    </row>
    <row r="2918" spans="1:24" x14ac:dyDescent="0.2">
      <c r="A2918" t="s">
        <v>0</v>
      </c>
      <c r="B2918" t="s">
        <v>1</v>
      </c>
      <c r="C2918" t="s">
        <v>695</v>
      </c>
      <c r="D2918" t="s">
        <v>727</v>
      </c>
      <c r="E2918" t="s">
        <v>728</v>
      </c>
      <c r="F2918" t="s">
        <v>1787</v>
      </c>
      <c r="G2918" t="s">
        <v>1788</v>
      </c>
      <c r="H2918" t="s">
        <v>7</v>
      </c>
      <c r="I2918" t="s">
        <v>8</v>
      </c>
      <c r="J2918" t="s">
        <v>9</v>
      </c>
      <c r="K2918" t="s">
        <v>25</v>
      </c>
      <c r="L2918" t="s">
        <v>11</v>
      </c>
      <c r="M2918" s="5">
        <v>667.19</v>
      </c>
      <c r="N2918" s="5">
        <v>0</v>
      </c>
      <c r="O2918" s="5">
        <f t="shared" si="180"/>
        <v>667.19</v>
      </c>
      <c r="P2918" s="5">
        <v>0</v>
      </c>
      <c r="Q2918" s="5">
        <f t="shared" si="181"/>
        <v>667.19</v>
      </c>
      <c r="R2918" s="5">
        <v>0</v>
      </c>
      <c r="S2918" s="5">
        <v>513.67999999999995</v>
      </c>
      <c r="T2918" s="5">
        <v>513.67999999999995</v>
      </c>
      <c r="U2918" s="5">
        <f t="shared" si="182"/>
        <v>153.5100000000001</v>
      </c>
      <c r="V2918" s="5">
        <f t="shared" si="183"/>
        <v>153.5100000000001</v>
      </c>
      <c r="W2918" s="5">
        <v>153.51</v>
      </c>
      <c r="X2918" t="s">
        <v>740</v>
      </c>
    </row>
    <row r="2919" spans="1:24" x14ac:dyDescent="0.2">
      <c r="A2919" t="s">
        <v>0</v>
      </c>
      <c r="B2919" t="s">
        <v>1</v>
      </c>
      <c r="C2919" t="s">
        <v>695</v>
      </c>
      <c r="D2919" t="s">
        <v>727</v>
      </c>
      <c r="E2919" t="s">
        <v>728</v>
      </c>
      <c r="F2919" t="s">
        <v>1787</v>
      </c>
      <c r="G2919" t="s">
        <v>1788</v>
      </c>
      <c r="H2919" t="s">
        <v>7</v>
      </c>
      <c r="I2919" t="s">
        <v>8</v>
      </c>
      <c r="J2919" t="s">
        <v>9</v>
      </c>
      <c r="K2919" t="s">
        <v>27</v>
      </c>
      <c r="L2919" t="s">
        <v>11</v>
      </c>
      <c r="M2919" s="5">
        <v>2297.33</v>
      </c>
      <c r="N2919" s="5">
        <v>0</v>
      </c>
      <c r="O2919" s="5">
        <f t="shared" si="180"/>
        <v>2297.33</v>
      </c>
      <c r="P2919" s="5">
        <v>-1148.67</v>
      </c>
      <c r="Q2919" s="5">
        <f t="shared" si="181"/>
        <v>1148.6599999999999</v>
      </c>
      <c r="R2919" s="5">
        <v>0</v>
      </c>
      <c r="S2919" s="5">
        <v>0</v>
      </c>
      <c r="T2919" s="5">
        <v>0</v>
      </c>
      <c r="U2919" s="5">
        <f t="shared" si="182"/>
        <v>2297.33</v>
      </c>
      <c r="V2919" s="5">
        <f t="shared" si="183"/>
        <v>2297.33</v>
      </c>
      <c r="W2919" s="5">
        <v>1148.6600000000001</v>
      </c>
      <c r="X2919" t="s">
        <v>741</v>
      </c>
    </row>
    <row r="2920" spans="1:24" x14ac:dyDescent="0.2">
      <c r="A2920" t="s">
        <v>0</v>
      </c>
      <c r="B2920" t="s">
        <v>1</v>
      </c>
      <c r="C2920" t="s">
        <v>695</v>
      </c>
      <c r="D2920" t="s">
        <v>727</v>
      </c>
      <c r="E2920" t="s">
        <v>728</v>
      </c>
      <c r="F2920" t="s">
        <v>1787</v>
      </c>
      <c r="G2920" t="s">
        <v>1788</v>
      </c>
      <c r="H2920" t="s">
        <v>7</v>
      </c>
      <c r="I2920" t="s">
        <v>8</v>
      </c>
      <c r="J2920" t="s">
        <v>9</v>
      </c>
      <c r="K2920" t="s">
        <v>31</v>
      </c>
      <c r="L2920" t="s">
        <v>11</v>
      </c>
      <c r="M2920" s="5">
        <v>1276.3</v>
      </c>
      <c r="N2920" s="5">
        <v>0</v>
      </c>
      <c r="O2920" s="5">
        <f t="shared" si="180"/>
        <v>1276.3</v>
      </c>
      <c r="P2920" s="5">
        <v>-638.15</v>
      </c>
      <c r="Q2920" s="5">
        <f t="shared" si="181"/>
        <v>638.15</v>
      </c>
      <c r="R2920" s="5">
        <v>0</v>
      </c>
      <c r="S2920" s="5">
        <v>0</v>
      </c>
      <c r="T2920" s="5">
        <v>0</v>
      </c>
      <c r="U2920" s="5">
        <f t="shared" si="182"/>
        <v>1276.3</v>
      </c>
      <c r="V2920" s="5">
        <f t="shared" si="183"/>
        <v>1276.3</v>
      </c>
      <c r="W2920" s="5">
        <v>638.15</v>
      </c>
      <c r="X2920" t="s">
        <v>744</v>
      </c>
    </row>
    <row r="2921" spans="1:24" x14ac:dyDescent="0.2">
      <c r="A2921" t="s">
        <v>0</v>
      </c>
      <c r="B2921" t="s">
        <v>1</v>
      </c>
      <c r="C2921" t="s">
        <v>695</v>
      </c>
      <c r="D2921" t="s">
        <v>727</v>
      </c>
      <c r="E2921" t="s">
        <v>728</v>
      </c>
      <c r="F2921" t="s">
        <v>1787</v>
      </c>
      <c r="G2921" t="s">
        <v>1788</v>
      </c>
      <c r="H2921" t="s">
        <v>7</v>
      </c>
      <c r="I2921" t="s">
        <v>8</v>
      </c>
      <c r="J2921" t="s">
        <v>9</v>
      </c>
      <c r="K2921" t="s">
        <v>33</v>
      </c>
      <c r="L2921" t="s">
        <v>11</v>
      </c>
      <c r="M2921" s="5">
        <v>5552.6</v>
      </c>
      <c r="N2921" s="5">
        <v>1039.4000000000001</v>
      </c>
      <c r="O2921" s="5">
        <f t="shared" si="180"/>
        <v>6592</v>
      </c>
      <c r="P2921" s="5">
        <v>3923.4</v>
      </c>
      <c r="Q2921" s="5">
        <f t="shared" si="181"/>
        <v>10515.4</v>
      </c>
      <c r="R2921" s="5">
        <v>0</v>
      </c>
      <c r="S2921" s="5">
        <v>6592</v>
      </c>
      <c r="T2921" s="5">
        <v>6592</v>
      </c>
      <c r="U2921" s="5">
        <f t="shared" si="182"/>
        <v>0</v>
      </c>
      <c r="V2921" s="5">
        <f t="shared" si="183"/>
        <v>0</v>
      </c>
      <c r="W2921" s="5">
        <v>3923.4</v>
      </c>
      <c r="X2921" t="s">
        <v>745</v>
      </c>
    </row>
    <row r="2922" spans="1:24" x14ac:dyDescent="0.2">
      <c r="A2922" t="s">
        <v>0</v>
      </c>
      <c r="B2922" t="s">
        <v>1</v>
      </c>
      <c r="C2922" t="s">
        <v>695</v>
      </c>
      <c r="D2922" t="s">
        <v>727</v>
      </c>
      <c r="E2922" t="s">
        <v>728</v>
      </c>
      <c r="F2922" t="s">
        <v>1787</v>
      </c>
      <c r="G2922" t="s">
        <v>1788</v>
      </c>
      <c r="H2922" t="s">
        <v>7</v>
      </c>
      <c r="I2922" t="s">
        <v>8</v>
      </c>
      <c r="J2922" t="s">
        <v>9</v>
      </c>
      <c r="K2922" t="s">
        <v>35</v>
      </c>
      <c r="L2922" t="s">
        <v>11</v>
      </c>
      <c r="M2922" s="5">
        <v>104701.53</v>
      </c>
      <c r="N2922" s="5">
        <v>0</v>
      </c>
      <c r="O2922" s="5">
        <f t="shared" si="180"/>
        <v>104701.53</v>
      </c>
      <c r="P2922" s="5">
        <v>-2913.31</v>
      </c>
      <c r="Q2922" s="5">
        <f t="shared" si="181"/>
        <v>101788.22</v>
      </c>
      <c r="R2922" s="5">
        <v>0</v>
      </c>
      <c r="S2922" s="5">
        <v>67298</v>
      </c>
      <c r="T2922" s="5">
        <v>67298</v>
      </c>
      <c r="U2922" s="5">
        <f t="shared" si="182"/>
        <v>37403.53</v>
      </c>
      <c r="V2922" s="5">
        <f t="shared" si="183"/>
        <v>37403.53</v>
      </c>
      <c r="W2922" s="5">
        <v>34490.22</v>
      </c>
      <c r="X2922" t="s">
        <v>746</v>
      </c>
    </row>
    <row r="2923" spans="1:24" x14ac:dyDescent="0.2">
      <c r="A2923" t="s">
        <v>0</v>
      </c>
      <c r="B2923" t="s">
        <v>1</v>
      </c>
      <c r="C2923" t="s">
        <v>695</v>
      </c>
      <c r="D2923" t="s">
        <v>727</v>
      </c>
      <c r="E2923" t="s">
        <v>728</v>
      </c>
      <c r="F2923" t="s">
        <v>1787</v>
      </c>
      <c r="G2923" t="s">
        <v>1788</v>
      </c>
      <c r="H2923" t="s">
        <v>7</v>
      </c>
      <c r="I2923" t="s">
        <v>8</v>
      </c>
      <c r="J2923" t="s">
        <v>9</v>
      </c>
      <c r="K2923" t="s">
        <v>37</v>
      </c>
      <c r="L2923" t="s">
        <v>11</v>
      </c>
      <c r="M2923" s="5">
        <v>77244.3</v>
      </c>
      <c r="N2923" s="5">
        <v>0</v>
      </c>
      <c r="O2923" s="5">
        <f t="shared" si="180"/>
        <v>77244.3</v>
      </c>
      <c r="P2923" s="5">
        <v>-5747.92</v>
      </c>
      <c r="Q2923" s="5">
        <f t="shared" si="181"/>
        <v>71496.38</v>
      </c>
      <c r="R2923" s="5">
        <v>0</v>
      </c>
      <c r="S2923" s="5">
        <v>47755</v>
      </c>
      <c r="T2923" s="5">
        <v>47755</v>
      </c>
      <c r="U2923" s="5">
        <f t="shared" si="182"/>
        <v>29489.300000000003</v>
      </c>
      <c r="V2923" s="5">
        <f t="shared" si="183"/>
        <v>29489.300000000003</v>
      </c>
      <c r="W2923" s="5">
        <v>23741.38</v>
      </c>
      <c r="X2923" t="s">
        <v>747</v>
      </c>
    </row>
    <row r="2924" spans="1:24" x14ac:dyDescent="0.2">
      <c r="A2924" t="s">
        <v>0</v>
      </c>
      <c r="B2924" t="s">
        <v>1</v>
      </c>
      <c r="C2924" t="s">
        <v>695</v>
      </c>
      <c r="D2924" t="s">
        <v>727</v>
      </c>
      <c r="E2924" t="s">
        <v>728</v>
      </c>
      <c r="F2924" t="s">
        <v>1787</v>
      </c>
      <c r="G2924" t="s">
        <v>1788</v>
      </c>
      <c r="H2924" t="s">
        <v>7</v>
      </c>
      <c r="I2924" t="s">
        <v>8</v>
      </c>
      <c r="J2924" t="s">
        <v>9</v>
      </c>
      <c r="K2924" t="s">
        <v>39</v>
      </c>
      <c r="L2924" t="s">
        <v>11</v>
      </c>
      <c r="M2924" s="5">
        <v>8295.93</v>
      </c>
      <c r="N2924" s="5">
        <v>0</v>
      </c>
      <c r="O2924" s="5">
        <f t="shared" si="180"/>
        <v>8295.93</v>
      </c>
      <c r="P2924" s="5">
        <v>0</v>
      </c>
      <c r="Q2924" s="5">
        <f t="shared" si="181"/>
        <v>8295.93</v>
      </c>
      <c r="R2924" s="5">
        <v>0</v>
      </c>
      <c r="S2924" s="5">
        <v>0</v>
      </c>
      <c r="T2924" s="5">
        <v>0</v>
      </c>
      <c r="U2924" s="5">
        <f t="shared" si="182"/>
        <v>8295.93</v>
      </c>
      <c r="V2924" s="5">
        <f t="shared" si="183"/>
        <v>8295.93</v>
      </c>
      <c r="W2924" s="5">
        <v>8295.93</v>
      </c>
      <c r="X2924" t="s">
        <v>748</v>
      </c>
    </row>
    <row r="2925" spans="1:24" x14ac:dyDescent="0.2">
      <c r="A2925" t="s">
        <v>0</v>
      </c>
      <c r="B2925" t="s">
        <v>1</v>
      </c>
      <c r="C2925" t="s">
        <v>695</v>
      </c>
      <c r="D2925" t="s">
        <v>727</v>
      </c>
      <c r="E2925" t="s">
        <v>728</v>
      </c>
      <c r="F2925" t="s">
        <v>1787</v>
      </c>
      <c r="G2925" t="s">
        <v>1788</v>
      </c>
      <c r="H2925" t="s">
        <v>7</v>
      </c>
      <c r="I2925" t="s">
        <v>41</v>
      </c>
      <c r="J2925" t="s">
        <v>42</v>
      </c>
      <c r="K2925" t="s">
        <v>43</v>
      </c>
      <c r="L2925" t="s">
        <v>44</v>
      </c>
      <c r="M2925" s="5">
        <v>6000</v>
      </c>
      <c r="N2925" s="5">
        <v>0</v>
      </c>
      <c r="O2925" s="5">
        <f t="shared" si="180"/>
        <v>6000</v>
      </c>
      <c r="P2925" s="5">
        <v>-789.88</v>
      </c>
      <c r="Q2925" s="5">
        <f t="shared" si="181"/>
        <v>5210.12</v>
      </c>
      <c r="R2925" s="5">
        <v>0</v>
      </c>
      <c r="S2925" s="5">
        <v>5210.12</v>
      </c>
      <c r="T2925" s="5">
        <v>1407.19</v>
      </c>
      <c r="U2925" s="5">
        <f t="shared" si="182"/>
        <v>789.88000000000011</v>
      </c>
      <c r="V2925" s="5">
        <f t="shared" si="183"/>
        <v>4592.8099999999995</v>
      </c>
      <c r="W2925" s="5">
        <v>0</v>
      </c>
      <c r="X2925" t="s">
        <v>749</v>
      </c>
    </row>
    <row r="2926" spans="1:24" x14ac:dyDescent="0.2">
      <c r="A2926" t="s">
        <v>0</v>
      </c>
      <c r="B2926" t="s">
        <v>1</v>
      </c>
      <c r="C2926" t="s">
        <v>695</v>
      </c>
      <c r="D2926" t="s">
        <v>727</v>
      </c>
      <c r="E2926" t="s">
        <v>728</v>
      </c>
      <c r="F2926" t="s">
        <v>1787</v>
      </c>
      <c r="G2926" t="s">
        <v>1788</v>
      </c>
      <c r="H2926" t="s">
        <v>7</v>
      </c>
      <c r="I2926" t="s">
        <v>41</v>
      </c>
      <c r="J2926" t="s">
        <v>42</v>
      </c>
      <c r="K2926" t="s">
        <v>46</v>
      </c>
      <c r="L2926" t="s">
        <v>44</v>
      </c>
      <c r="M2926" s="5">
        <v>5811.51</v>
      </c>
      <c r="N2926" s="5">
        <v>0</v>
      </c>
      <c r="O2926" s="5">
        <f t="shared" si="180"/>
        <v>5811.51</v>
      </c>
      <c r="P2926" s="5">
        <v>0</v>
      </c>
      <c r="Q2926" s="5">
        <f t="shared" si="181"/>
        <v>5811.51</v>
      </c>
      <c r="R2926" s="5">
        <v>0</v>
      </c>
      <c r="S2926" s="5">
        <v>4307.6000000000004</v>
      </c>
      <c r="T2926" s="5">
        <v>2024.66</v>
      </c>
      <c r="U2926" s="5">
        <f t="shared" si="182"/>
        <v>1503.9099999999999</v>
      </c>
      <c r="V2926" s="5">
        <f t="shared" si="183"/>
        <v>3786.8500000000004</v>
      </c>
      <c r="W2926" s="5">
        <v>1503.91</v>
      </c>
      <c r="X2926" t="s">
        <v>750</v>
      </c>
    </row>
    <row r="2927" spans="1:24" x14ac:dyDescent="0.2">
      <c r="A2927" t="s">
        <v>0</v>
      </c>
      <c r="B2927" t="s">
        <v>1</v>
      </c>
      <c r="C2927" t="s">
        <v>695</v>
      </c>
      <c r="D2927" t="s">
        <v>727</v>
      </c>
      <c r="E2927" t="s">
        <v>728</v>
      </c>
      <c r="F2927" t="s">
        <v>1787</v>
      </c>
      <c r="G2927" t="s">
        <v>1788</v>
      </c>
      <c r="H2927" t="s">
        <v>7</v>
      </c>
      <c r="I2927" t="s">
        <v>41</v>
      </c>
      <c r="J2927" t="s">
        <v>42</v>
      </c>
      <c r="K2927" t="s">
        <v>48</v>
      </c>
      <c r="L2927" t="s">
        <v>44</v>
      </c>
      <c r="M2927" s="5">
        <v>700</v>
      </c>
      <c r="N2927" s="5">
        <v>0</v>
      </c>
      <c r="O2927" s="5">
        <f t="shared" si="180"/>
        <v>700</v>
      </c>
      <c r="P2927" s="5">
        <v>-159.9</v>
      </c>
      <c r="Q2927" s="5">
        <f t="shared" si="181"/>
        <v>540.1</v>
      </c>
      <c r="R2927" s="5">
        <v>0</v>
      </c>
      <c r="S2927" s="5">
        <v>540.1</v>
      </c>
      <c r="T2927" s="5">
        <v>360.67</v>
      </c>
      <c r="U2927" s="5">
        <f t="shared" si="182"/>
        <v>159.89999999999998</v>
      </c>
      <c r="V2927" s="5">
        <f t="shared" si="183"/>
        <v>339.33</v>
      </c>
      <c r="W2927" s="5">
        <v>0</v>
      </c>
      <c r="X2927" t="s">
        <v>751</v>
      </c>
    </row>
    <row r="2928" spans="1:24" x14ac:dyDescent="0.2">
      <c r="A2928" t="s">
        <v>0</v>
      </c>
      <c r="B2928" t="s">
        <v>1</v>
      </c>
      <c r="C2928" t="s">
        <v>695</v>
      </c>
      <c r="D2928" t="s">
        <v>727</v>
      </c>
      <c r="E2928" t="s">
        <v>728</v>
      </c>
      <c r="F2928" t="s">
        <v>1787</v>
      </c>
      <c r="G2928" t="s">
        <v>1788</v>
      </c>
      <c r="H2928" t="s">
        <v>7</v>
      </c>
      <c r="I2928" t="s">
        <v>41</v>
      </c>
      <c r="J2928" t="s">
        <v>42</v>
      </c>
      <c r="K2928" t="s">
        <v>56</v>
      </c>
      <c r="L2928" t="s">
        <v>44</v>
      </c>
      <c r="M2928" s="5">
        <v>122000</v>
      </c>
      <c r="N2928" s="5">
        <v>0</v>
      </c>
      <c r="O2928" s="5">
        <f t="shared" si="180"/>
        <v>122000</v>
      </c>
      <c r="P2928" s="5">
        <v>-27000</v>
      </c>
      <c r="Q2928" s="5">
        <f t="shared" si="181"/>
        <v>95000</v>
      </c>
      <c r="R2928" s="5">
        <v>0</v>
      </c>
      <c r="S2928" s="5">
        <v>94254.79</v>
      </c>
      <c r="T2928" s="5">
        <v>50640.28</v>
      </c>
      <c r="U2928" s="5">
        <f t="shared" si="182"/>
        <v>27745.210000000006</v>
      </c>
      <c r="V2928" s="5">
        <f t="shared" si="183"/>
        <v>71359.72</v>
      </c>
      <c r="W2928" s="5">
        <v>745.21</v>
      </c>
      <c r="X2928" t="s">
        <v>755</v>
      </c>
    </row>
    <row r="2929" spans="1:24" x14ac:dyDescent="0.2">
      <c r="A2929" t="s">
        <v>0</v>
      </c>
      <c r="B2929" t="s">
        <v>1</v>
      </c>
      <c r="C2929" t="s">
        <v>695</v>
      </c>
      <c r="D2929" t="s">
        <v>727</v>
      </c>
      <c r="E2929" t="s">
        <v>728</v>
      </c>
      <c r="F2929" t="s">
        <v>1787</v>
      </c>
      <c r="G2929" t="s">
        <v>1788</v>
      </c>
      <c r="H2929" t="s">
        <v>7</v>
      </c>
      <c r="I2929" t="s">
        <v>41</v>
      </c>
      <c r="J2929" t="s">
        <v>42</v>
      </c>
      <c r="K2929" t="s">
        <v>58</v>
      </c>
      <c r="L2929" t="s">
        <v>44</v>
      </c>
      <c r="M2929" s="5">
        <v>63000</v>
      </c>
      <c r="N2929" s="5">
        <v>0</v>
      </c>
      <c r="O2929" s="5">
        <f t="shared" si="180"/>
        <v>63000</v>
      </c>
      <c r="P2929" s="5">
        <v>-805.19</v>
      </c>
      <c r="Q2929" s="5">
        <f t="shared" si="181"/>
        <v>62194.81</v>
      </c>
      <c r="R2929" s="5">
        <v>0</v>
      </c>
      <c r="S2929" s="5">
        <v>62194.81</v>
      </c>
      <c r="T2929" s="5">
        <v>21768.18</v>
      </c>
      <c r="U2929" s="5">
        <f t="shared" si="182"/>
        <v>805.19000000000233</v>
      </c>
      <c r="V2929" s="5">
        <f t="shared" si="183"/>
        <v>41231.82</v>
      </c>
      <c r="W2929" s="5">
        <v>0</v>
      </c>
      <c r="X2929" t="s">
        <v>756</v>
      </c>
    </row>
    <row r="2930" spans="1:24" x14ac:dyDescent="0.2">
      <c r="A2930" t="s">
        <v>0</v>
      </c>
      <c r="B2930" t="s">
        <v>1</v>
      </c>
      <c r="C2930" t="s">
        <v>695</v>
      </c>
      <c r="D2930" t="s">
        <v>727</v>
      </c>
      <c r="E2930" t="s">
        <v>728</v>
      </c>
      <c r="F2930" t="s">
        <v>1787</v>
      </c>
      <c r="G2930" t="s">
        <v>1788</v>
      </c>
      <c r="H2930" t="s">
        <v>7</v>
      </c>
      <c r="I2930" t="s">
        <v>41</v>
      </c>
      <c r="J2930" t="s">
        <v>42</v>
      </c>
      <c r="K2930" t="s">
        <v>76</v>
      </c>
      <c r="L2930" t="s">
        <v>44</v>
      </c>
      <c r="M2930" s="5">
        <v>2000</v>
      </c>
      <c r="N2930" s="5">
        <v>0</v>
      </c>
      <c r="O2930" s="5">
        <f t="shared" si="180"/>
        <v>2000</v>
      </c>
      <c r="P2930" s="5">
        <v>-400</v>
      </c>
      <c r="Q2930" s="5">
        <f t="shared" si="181"/>
        <v>1600</v>
      </c>
      <c r="R2930" s="5">
        <v>392.17</v>
      </c>
      <c r="S2930" s="5">
        <v>1202.98</v>
      </c>
      <c r="T2930" s="5">
        <v>0</v>
      </c>
      <c r="U2930" s="5">
        <f t="shared" si="182"/>
        <v>797.02</v>
      </c>
      <c r="V2930" s="5">
        <f t="shared" si="183"/>
        <v>2000</v>
      </c>
      <c r="W2930" s="5">
        <v>4.8499999999999996</v>
      </c>
      <c r="X2930" t="s">
        <v>762</v>
      </c>
    </row>
    <row r="2931" spans="1:24" x14ac:dyDescent="0.2">
      <c r="A2931" t="s">
        <v>0</v>
      </c>
      <c r="B2931" t="s">
        <v>1</v>
      </c>
      <c r="C2931" t="s">
        <v>695</v>
      </c>
      <c r="D2931" t="s">
        <v>727</v>
      </c>
      <c r="E2931" t="s">
        <v>728</v>
      </c>
      <c r="F2931" t="s">
        <v>1787</v>
      </c>
      <c r="G2931" t="s">
        <v>1788</v>
      </c>
      <c r="H2931" t="s">
        <v>7</v>
      </c>
      <c r="I2931" t="s">
        <v>41</v>
      </c>
      <c r="J2931" t="s">
        <v>42</v>
      </c>
      <c r="K2931" t="s">
        <v>82</v>
      </c>
      <c r="L2931" t="s">
        <v>44</v>
      </c>
      <c r="M2931" s="5">
        <v>3000</v>
      </c>
      <c r="N2931" s="5">
        <v>0</v>
      </c>
      <c r="O2931" s="5">
        <f t="shared" si="180"/>
        <v>3000</v>
      </c>
      <c r="P2931" s="5">
        <v>-3000</v>
      </c>
      <c r="Q2931" s="5">
        <f t="shared" si="181"/>
        <v>0</v>
      </c>
      <c r="R2931" s="5">
        <v>0</v>
      </c>
      <c r="S2931" s="5">
        <v>0</v>
      </c>
      <c r="T2931" s="5">
        <v>0</v>
      </c>
      <c r="U2931" s="5">
        <f t="shared" si="182"/>
        <v>3000</v>
      </c>
      <c r="V2931" s="5">
        <f t="shared" si="183"/>
        <v>3000</v>
      </c>
      <c r="W2931" s="5">
        <v>0</v>
      </c>
      <c r="X2931" t="s">
        <v>764</v>
      </c>
    </row>
    <row r="2932" spans="1:24" x14ac:dyDescent="0.2">
      <c r="A2932" t="s">
        <v>0</v>
      </c>
      <c r="B2932" t="s">
        <v>1</v>
      </c>
      <c r="C2932" t="s">
        <v>695</v>
      </c>
      <c r="D2932" t="s">
        <v>727</v>
      </c>
      <c r="E2932" t="s">
        <v>728</v>
      </c>
      <c r="F2932" t="s">
        <v>1787</v>
      </c>
      <c r="G2932" t="s">
        <v>1788</v>
      </c>
      <c r="H2932" t="s">
        <v>772</v>
      </c>
      <c r="I2932" t="s">
        <v>773</v>
      </c>
      <c r="J2932" t="s">
        <v>121</v>
      </c>
      <c r="K2932" t="s">
        <v>161</v>
      </c>
      <c r="L2932" t="s">
        <v>44</v>
      </c>
      <c r="M2932" s="5">
        <v>502708.47</v>
      </c>
      <c r="N2932" s="5">
        <v>0</v>
      </c>
      <c r="O2932" s="5">
        <f t="shared" si="180"/>
        <v>502708.47</v>
      </c>
      <c r="P2932" s="5">
        <v>-502708.47</v>
      </c>
      <c r="Q2932" s="5">
        <f t="shared" si="181"/>
        <v>0</v>
      </c>
      <c r="R2932" s="5">
        <v>0</v>
      </c>
      <c r="S2932" s="5">
        <v>0</v>
      </c>
      <c r="T2932" s="5">
        <v>0</v>
      </c>
      <c r="U2932" s="5">
        <f t="shared" si="182"/>
        <v>502708.47</v>
      </c>
      <c r="V2932" s="5">
        <f t="shared" si="183"/>
        <v>502708.47</v>
      </c>
      <c r="W2932" s="5">
        <v>0</v>
      </c>
      <c r="X2932" t="s">
        <v>1586</v>
      </c>
    </row>
    <row r="2933" spans="1:24" x14ac:dyDescent="0.2">
      <c r="A2933" t="s">
        <v>0</v>
      </c>
      <c r="B2933" t="s">
        <v>1</v>
      </c>
      <c r="C2933" t="s">
        <v>695</v>
      </c>
      <c r="D2933" t="s">
        <v>727</v>
      </c>
      <c r="E2933" t="s">
        <v>728</v>
      </c>
      <c r="F2933" t="s">
        <v>1787</v>
      </c>
      <c r="G2933" t="s">
        <v>1788</v>
      </c>
      <c r="H2933" t="s">
        <v>772</v>
      </c>
      <c r="I2933" t="s">
        <v>773</v>
      </c>
      <c r="J2933" t="s">
        <v>231</v>
      </c>
      <c r="K2933" t="s">
        <v>236</v>
      </c>
      <c r="L2933" t="s">
        <v>44</v>
      </c>
      <c r="M2933" s="5">
        <v>124571.42</v>
      </c>
      <c r="N2933" s="5">
        <v>0</v>
      </c>
      <c r="O2933" s="5">
        <f t="shared" si="180"/>
        <v>124571.42</v>
      </c>
      <c r="P2933" s="5">
        <v>-124571.42</v>
      </c>
      <c r="Q2933" s="5">
        <f t="shared" si="181"/>
        <v>0</v>
      </c>
      <c r="R2933" s="5">
        <v>0</v>
      </c>
      <c r="S2933" s="5">
        <v>0</v>
      </c>
      <c r="T2933" s="5">
        <v>0</v>
      </c>
      <c r="U2933" s="5">
        <f t="shared" si="182"/>
        <v>124571.42</v>
      </c>
      <c r="V2933" s="5">
        <f t="shared" si="183"/>
        <v>124571.42</v>
      </c>
      <c r="W2933" s="5">
        <v>0</v>
      </c>
      <c r="X2933" t="s">
        <v>1789</v>
      </c>
    </row>
    <row r="2934" spans="1:24" x14ac:dyDescent="0.2">
      <c r="A2934" t="s">
        <v>0</v>
      </c>
      <c r="B2934" t="s">
        <v>1</v>
      </c>
      <c r="C2934" t="s">
        <v>695</v>
      </c>
      <c r="D2934" t="s">
        <v>727</v>
      </c>
      <c r="E2934" t="s">
        <v>728</v>
      </c>
      <c r="F2934" t="s">
        <v>1787</v>
      </c>
      <c r="G2934" t="s">
        <v>1788</v>
      </c>
      <c r="H2934" t="s">
        <v>772</v>
      </c>
      <c r="I2934" t="s">
        <v>773</v>
      </c>
      <c r="J2934" t="s">
        <v>231</v>
      </c>
      <c r="K2934" t="s">
        <v>234</v>
      </c>
      <c r="L2934" t="s">
        <v>44</v>
      </c>
      <c r="M2934" s="5">
        <v>114720.11</v>
      </c>
      <c r="N2934" s="5">
        <v>0</v>
      </c>
      <c r="O2934" s="5">
        <f t="shared" si="180"/>
        <v>114720.11</v>
      </c>
      <c r="P2934" s="5">
        <v>-114720.11</v>
      </c>
      <c r="Q2934" s="5">
        <f t="shared" si="181"/>
        <v>0</v>
      </c>
      <c r="R2934" s="5">
        <v>0</v>
      </c>
      <c r="S2934" s="5">
        <v>0</v>
      </c>
      <c r="T2934" s="5">
        <v>0</v>
      </c>
      <c r="U2934" s="5">
        <f t="shared" si="182"/>
        <v>114720.11</v>
      </c>
      <c r="V2934" s="5">
        <f t="shared" si="183"/>
        <v>114720.11</v>
      </c>
      <c r="W2934" s="5">
        <v>0</v>
      </c>
      <c r="X2934" t="s">
        <v>783</v>
      </c>
    </row>
    <row r="2935" spans="1:24" x14ac:dyDescent="0.2">
      <c r="A2935" t="s">
        <v>0</v>
      </c>
      <c r="B2935" t="s">
        <v>1</v>
      </c>
      <c r="C2935" t="s">
        <v>695</v>
      </c>
      <c r="D2935" t="s">
        <v>727</v>
      </c>
      <c r="E2935" t="s">
        <v>728</v>
      </c>
      <c r="F2935" t="s">
        <v>1790</v>
      </c>
      <c r="G2935" t="s">
        <v>1791</v>
      </c>
      <c r="H2935" t="s">
        <v>7</v>
      </c>
      <c r="I2935" t="s">
        <v>8</v>
      </c>
      <c r="J2935" t="s">
        <v>9</v>
      </c>
      <c r="K2935" t="s">
        <v>10</v>
      </c>
      <c r="L2935" t="s">
        <v>11</v>
      </c>
      <c r="M2935" s="5">
        <v>168360</v>
      </c>
      <c r="N2935" s="5">
        <v>0</v>
      </c>
      <c r="O2935" s="5">
        <f t="shared" si="180"/>
        <v>168360</v>
      </c>
      <c r="P2935" s="5">
        <v>-20780.29</v>
      </c>
      <c r="Q2935" s="5">
        <f t="shared" si="181"/>
        <v>147579.71</v>
      </c>
      <c r="R2935" s="5">
        <v>0</v>
      </c>
      <c r="S2935" s="5">
        <v>95540.69</v>
      </c>
      <c r="T2935" s="5">
        <v>95540.69</v>
      </c>
      <c r="U2935" s="5">
        <f t="shared" si="182"/>
        <v>72819.31</v>
      </c>
      <c r="V2935" s="5">
        <f t="shared" si="183"/>
        <v>72819.31</v>
      </c>
      <c r="W2935" s="5">
        <v>52039.02</v>
      </c>
      <c r="X2935" t="s">
        <v>731</v>
      </c>
    </row>
    <row r="2936" spans="1:24" x14ac:dyDescent="0.2">
      <c r="A2936" t="s">
        <v>0</v>
      </c>
      <c r="B2936" t="s">
        <v>1</v>
      </c>
      <c r="C2936" t="s">
        <v>695</v>
      </c>
      <c r="D2936" t="s">
        <v>727</v>
      </c>
      <c r="E2936" t="s">
        <v>728</v>
      </c>
      <c r="F2936" t="s">
        <v>1790</v>
      </c>
      <c r="G2936" t="s">
        <v>1791</v>
      </c>
      <c r="H2936" t="s">
        <v>7</v>
      </c>
      <c r="I2936" t="s">
        <v>8</v>
      </c>
      <c r="J2936" t="s">
        <v>9</v>
      </c>
      <c r="K2936" t="s">
        <v>13</v>
      </c>
      <c r="L2936" t="s">
        <v>11</v>
      </c>
      <c r="M2936" s="5">
        <v>122313.36</v>
      </c>
      <c r="N2936" s="5">
        <v>0</v>
      </c>
      <c r="O2936" s="5">
        <f t="shared" si="180"/>
        <v>122313.36</v>
      </c>
      <c r="P2936" s="5">
        <v>-25373.16</v>
      </c>
      <c r="Q2936" s="5">
        <f t="shared" si="181"/>
        <v>96940.2</v>
      </c>
      <c r="R2936" s="5">
        <v>0</v>
      </c>
      <c r="S2936" s="5">
        <v>64035.25</v>
      </c>
      <c r="T2936" s="5">
        <v>64035.25</v>
      </c>
      <c r="U2936" s="5">
        <f t="shared" si="182"/>
        <v>58278.11</v>
      </c>
      <c r="V2936" s="5">
        <f t="shared" si="183"/>
        <v>58278.11</v>
      </c>
      <c r="W2936" s="5">
        <v>32904.949999999997</v>
      </c>
      <c r="X2936" t="s">
        <v>732</v>
      </c>
    </row>
    <row r="2937" spans="1:24" x14ac:dyDescent="0.2">
      <c r="A2937" t="s">
        <v>0</v>
      </c>
      <c r="B2937" t="s">
        <v>1</v>
      </c>
      <c r="C2937" t="s">
        <v>695</v>
      </c>
      <c r="D2937" t="s">
        <v>727</v>
      </c>
      <c r="E2937" t="s">
        <v>728</v>
      </c>
      <c r="F2937" t="s">
        <v>1790</v>
      </c>
      <c r="G2937" t="s">
        <v>1791</v>
      </c>
      <c r="H2937" t="s">
        <v>7</v>
      </c>
      <c r="I2937" t="s">
        <v>8</v>
      </c>
      <c r="J2937" t="s">
        <v>9</v>
      </c>
      <c r="K2937" t="s">
        <v>733</v>
      </c>
      <c r="L2937" t="s">
        <v>11</v>
      </c>
      <c r="M2937" s="5">
        <v>1847772</v>
      </c>
      <c r="N2937" s="5">
        <v>0</v>
      </c>
      <c r="O2937" s="5">
        <f t="shared" si="180"/>
        <v>1847772</v>
      </c>
      <c r="P2937" s="5">
        <v>-73436.639999999999</v>
      </c>
      <c r="Q2937" s="5">
        <f t="shared" si="181"/>
        <v>1774335.36</v>
      </c>
      <c r="R2937" s="5">
        <v>0</v>
      </c>
      <c r="S2937" s="5">
        <v>1174647.1399999999</v>
      </c>
      <c r="T2937" s="5">
        <v>1174647.1399999999</v>
      </c>
      <c r="U2937" s="5">
        <f t="shared" si="182"/>
        <v>673124.8600000001</v>
      </c>
      <c r="V2937" s="5">
        <f t="shared" si="183"/>
        <v>673124.8600000001</v>
      </c>
      <c r="W2937" s="5">
        <v>599688.22</v>
      </c>
      <c r="X2937" t="s">
        <v>734</v>
      </c>
    </row>
    <row r="2938" spans="1:24" x14ac:dyDescent="0.2">
      <c r="A2938" t="s">
        <v>0</v>
      </c>
      <c r="B2938" t="s">
        <v>1</v>
      </c>
      <c r="C2938" t="s">
        <v>695</v>
      </c>
      <c r="D2938" t="s">
        <v>727</v>
      </c>
      <c r="E2938" t="s">
        <v>728</v>
      </c>
      <c r="F2938" t="s">
        <v>1790</v>
      </c>
      <c r="G2938" t="s">
        <v>1791</v>
      </c>
      <c r="H2938" t="s">
        <v>7</v>
      </c>
      <c r="I2938" t="s">
        <v>8</v>
      </c>
      <c r="J2938" t="s">
        <v>9</v>
      </c>
      <c r="K2938" t="s">
        <v>15</v>
      </c>
      <c r="L2938" t="s">
        <v>11</v>
      </c>
      <c r="M2938" s="5">
        <v>178203.78</v>
      </c>
      <c r="N2938" s="5">
        <v>0</v>
      </c>
      <c r="O2938" s="5">
        <f t="shared" si="180"/>
        <v>178203.78</v>
      </c>
      <c r="P2938" s="5">
        <v>0</v>
      </c>
      <c r="Q2938" s="5">
        <f t="shared" si="181"/>
        <v>178203.78</v>
      </c>
      <c r="R2938" s="5">
        <v>0</v>
      </c>
      <c r="S2938" s="5">
        <v>9541.67</v>
      </c>
      <c r="T2938" s="5">
        <v>9541.67</v>
      </c>
      <c r="U2938" s="5">
        <f t="shared" si="182"/>
        <v>168662.11</v>
      </c>
      <c r="V2938" s="5">
        <f t="shared" si="183"/>
        <v>168662.11</v>
      </c>
      <c r="W2938" s="5">
        <v>168662.11</v>
      </c>
      <c r="X2938" t="s">
        <v>735</v>
      </c>
    </row>
    <row r="2939" spans="1:24" x14ac:dyDescent="0.2">
      <c r="A2939" t="s">
        <v>0</v>
      </c>
      <c r="B2939" t="s">
        <v>1</v>
      </c>
      <c r="C2939" t="s">
        <v>695</v>
      </c>
      <c r="D2939" t="s">
        <v>727</v>
      </c>
      <c r="E2939" t="s">
        <v>728</v>
      </c>
      <c r="F2939" t="s">
        <v>1790</v>
      </c>
      <c r="G2939" t="s">
        <v>1791</v>
      </c>
      <c r="H2939" t="s">
        <v>7</v>
      </c>
      <c r="I2939" t="s">
        <v>8</v>
      </c>
      <c r="J2939" t="s">
        <v>9</v>
      </c>
      <c r="K2939" t="s">
        <v>17</v>
      </c>
      <c r="L2939" t="s">
        <v>11</v>
      </c>
      <c r="M2939" s="5">
        <v>66960.3</v>
      </c>
      <c r="N2939" s="5">
        <v>0</v>
      </c>
      <c r="O2939" s="5">
        <f t="shared" ref="O2939:O3002" si="184">+M2939+N2939</f>
        <v>66960.3</v>
      </c>
      <c r="P2939" s="5">
        <v>0</v>
      </c>
      <c r="Q2939" s="5">
        <f t="shared" ref="Q2939:Q3002" si="185">+O2939+P2939</f>
        <v>66960.3</v>
      </c>
      <c r="R2939" s="5">
        <v>0</v>
      </c>
      <c r="S2939" s="5">
        <v>59958.44</v>
      </c>
      <c r="T2939" s="5">
        <v>59958.44</v>
      </c>
      <c r="U2939" s="5">
        <f t="shared" ref="U2939:U3002" si="186">+O2939-S2939</f>
        <v>7001.8600000000006</v>
      </c>
      <c r="V2939" s="5">
        <f t="shared" ref="V2939:V3002" si="187">+O2939-T2939</f>
        <v>7001.8600000000006</v>
      </c>
      <c r="W2939" s="5">
        <v>7001.86</v>
      </c>
      <c r="X2939" t="s">
        <v>736</v>
      </c>
    </row>
    <row r="2940" spans="1:24" x14ac:dyDescent="0.2">
      <c r="A2940" t="s">
        <v>0</v>
      </c>
      <c r="B2940" t="s">
        <v>1</v>
      </c>
      <c r="C2940" t="s">
        <v>695</v>
      </c>
      <c r="D2940" t="s">
        <v>727</v>
      </c>
      <c r="E2940" t="s">
        <v>728</v>
      </c>
      <c r="F2940" t="s">
        <v>1790</v>
      </c>
      <c r="G2940" t="s">
        <v>1791</v>
      </c>
      <c r="H2940" t="s">
        <v>7</v>
      </c>
      <c r="I2940" t="s">
        <v>8</v>
      </c>
      <c r="J2940" t="s">
        <v>9</v>
      </c>
      <c r="K2940" t="s">
        <v>19</v>
      </c>
      <c r="L2940" t="s">
        <v>11</v>
      </c>
      <c r="M2940" s="5">
        <v>1848</v>
      </c>
      <c r="N2940" s="5">
        <v>0</v>
      </c>
      <c r="O2940" s="5">
        <f t="shared" si="184"/>
        <v>1848</v>
      </c>
      <c r="P2940" s="5">
        <v>-1274.1099999999999</v>
      </c>
      <c r="Q2940" s="5">
        <f t="shared" si="185"/>
        <v>573.8900000000001</v>
      </c>
      <c r="R2940" s="5">
        <v>0</v>
      </c>
      <c r="S2940" s="5">
        <v>364</v>
      </c>
      <c r="T2940" s="5">
        <v>364</v>
      </c>
      <c r="U2940" s="5">
        <f t="shared" si="186"/>
        <v>1484</v>
      </c>
      <c r="V2940" s="5">
        <f t="shared" si="187"/>
        <v>1484</v>
      </c>
      <c r="W2940" s="5">
        <v>209.89</v>
      </c>
      <c r="X2940" t="s">
        <v>737</v>
      </c>
    </row>
    <row r="2941" spans="1:24" x14ac:dyDescent="0.2">
      <c r="A2941" t="s">
        <v>0</v>
      </c>
      <c r="B2941" t="s">
        <v>1</v>
      </c>
      <c r="C2941" t="s">
        <v>695</v>
      </c>
      <c r="D2941" t="s">
        <v>727</v>
      </c>
      <c r="E2941" t="s">
        <v>728</v>
      </c>
      <c r="F2941" t="s">
        <v>1790</v>
      </c>
      <c r="G2941" t="s">
        <v>1791</v>
      </c>
      <c r="H2941" t="s">
        <v>7</v>
      </c>
      <c r="I2941" t="s">
        <v>8</v>
      </c>
      <c r="J2941" t="s">
        <v>9</v>
      </c>
      <c r="K2941" t="s">
        <v>21</v>
      </c>
      <c r="L2941" t="s">
        <v>11</v>
      </c>
      <c r="M2941" s="5">
        <v>14784</v>
      </c>
      <c r="N2941" s="5">
        <v>0</v>
      </c>
      <c r="O2941" s="5">
        <f t="shared" si="184"/>
        <v>14784</v>
      </c>
      <c r="P2941" s="5">
        <v>-8471.26</v>
      </c>
      <c r="Q2941" s="5">
        <f t="shared" si="185"/>
        <v>6312.74</v>
      </c>
      <c r="R2941" s="5">
        <v>0</v>
      </c>
      <c r="S2941" s="5">
        <v>3908</v>
      </c>
      <c r="T2941" s="5">
        <v>3908</v>
      </c>
      <c r="U2941" s="5">
        <f t="shared" si="186"/>
        <v>10876</v>
      </c>
      <c r="V2941" s="5">
        <f t="shared" si="187"/>
        <v>10876</v>
      </c>
      <c r="W2941" s="5">
        <v>2404.7399999999998</v>
      </c>
      <c r="X2941" t="s">
        <v>738</v>
      </c>
    </row>
    <row r="2942" spans="1:24" x14ac:dyDescent="0.2">
      <c r="A2942" t="s">
        <v>0</v>
      </c>
      <c r="B2942" t="s">
        <v>1</v>
      </c>
      <c r="C2942" t="s">
        <v>695</v>
      </c>
      <c r="D2942" t="s">
        <v>727</v>
      </c>
      <c r="E2942" t="s">
        <v>728</v>
      </c>
      <c r="F2942" t="s">
        <v>1790</v>
      </c>
      <c r="G2942" t="s">
        <v>1791</v>
      </c>
      <c r="H2942" t="s">
        <v>7</v>
      </c>
      <c r="I2942" t="s">
        <v>8</v>
      </c>
      <c r="J2942" t="s">
        <v>9</v>
      </c>
      <c r="K2942" t="s">
        <v>23</v>
      </c>
      <c r="L2942" t="s">
        <v>11</v>
      </c>
      <c r="M2942" s="5">
        <v>611.57000000000005</v>
      </c>
      <c r="N2942" s="5">
        <v>0</v>
      </c>
      <c r="O2942" s="5">
        <f t="shared" si="184"/>
        <v>611.57000000000005</v>
      </c>
      <c r="P2942" s="5">
        <v>-563.16999999999996</v>
      </c>
      <c r="Q2942" s="5">
        <f t="shared" si="185"/>
        <v>48.400000000000091</v>
      </c>
      <c r="R2942" s="5">
        <v>0</v>
      </c>
      <c r="S2942" s="5">
        <v>32</v>
      </c>
      <c r="T2942" s="5">
        <v>32</v>
      </c>
      <c r="U2942" s="5">
        <f t="shared" si="186"/>
        <v>579.57000000000005</v>
      </c>
      <c r="V2942" s="5">
        <f t="shared" si="187"/>
        <v>579.57000000000005</v>
      </c>
      <c r="W2942" s="5">
        <v>16.399999999999999</v>
      </c>
      <c r="X2942" t="s">
        <v>739</v>
      </c>
    </row>
    <row r="2943" spans="1:24" x14ac:dyDescent="0.2">
      <c r="A2943" t="s">
        <v>0</v>
      </c>
      <c r="B2943" t="s">
        <v>1</v>
      </c>
      <c r="C2943" t="s">
        <v>695</v>
      </c>
      <c r="D2943" t="s">
        <v>727</v>
      </c>
      <c r="E2943" t="s">
        <v>728</v>
      </c>
      <c r="F2943" t="s">
        <v>1790</v>
      </c>
      <c r="G2943" t="s">
        <v>1791</v>
      </c>
      <c r="H2943" t="s">
        <v>7</v>
      </c>
      <c r="I2943" t="s">
        <v>8</v>
      </c>
      <c r="J2943" t="s">
        <v>9</v>
      </c>
      <c r="K2943" t="s">
        <v>25</v>
      </c>
      <c r="L2943" t="s">
        <v>11</v>
      </c>
      <c r="M2943" s="5">
        <v>3669.4</v>
      </c>
      <c r="N2943" s="5">
        <v>0</v>
      </c>
      <c r="O2943" s="5">
        <f t="shared" si="184"/>
        <v>3669.4</v>
      </c>
      <c r="P2943" s="5">
        <v>0</v>
      </c>
      <c r="Q2943" s="5">
        <f t="shared" si="185"/>
        <v>3669.4</v>
      </c>
      <c r="R2943" s="5">
        <v>0</v>
      </c>
      <c r="S2943" s="5">
        <v>2561.5700000000002</v>
      </c>
      <c r="T2943" s="5">
        <v>2561.5700000000002</v>
      </c>
      <c r="U2943" s="5">
        <f t="shared" si="186"/>
        <v>1107.83</v>
      </c>
      <c r="V2943" s="5">
        <f t="shared" si="187"/>
        <v>1107.83</v>
      </c>
      <c r="W2943" s="5">
        <v>1107.83</v>
      </c>
      <c r="X2943" t="s">
        <v>740</v>
      </c>
    </row>
    <row r="2944" spans="1:24" x14ac:dyDescent="0.2">
      <c r="A2944" t="s">
        <v>0</v>
      </c>
      <c r="B2944" t="s">
        <v>1</v>
      </c>
      <c r="C2944" t="s">
        <v>695</v>
      </c>
      <c r="D2944" t="s">
        <v>727</v>
      </c>
      <c r="E2944" t="s">
        <v>728</v>
      </c>
      <c r="F2944" t="s">
        <v>1790</v>
      </c>
      <c r="G2944" t="s">
        <v>1791</v>
      </c>
      <c r="H2944" t="s">
        <v>7</v>
      </c>
      <c r="I2944" t="s">
        <v>8</v>
      </c>
      <c r="J2944" t="s">
        <v>9</v>
      </c>
      <c r="K2944" t="s">
        <v>27</v>
      </c>
      <c r="L2944" t="s">
        <v>11</v>
      </c>
      <c r="M2944" s="5">
        <v>6639.29</v>
      </c>
      <c r="N2944" s="5">
        <v>0</v>
      </c>
      <c r="O2944" s="5">
        <f t="shared" si="184"/>
        <v>6639.29</v>
      </c>
      <c r="P2944" s="5">
        <v>-3020.08</v>
      </c>
      <c r="Q2944" s="5">
        <f t="shared" si="185"/>
        <v>3619.21</v>
      </c>
      <c r="R2944" s="5">
        <v>0</v>
      </c>
      <c r="S2944" s="5">
        <v>599.13</v>
      </c>
      <c r="T2944" s="5">
        <v>599.13</v>
      </c>
      <c r="U2944" s="5">
        <f t="shared" si="186"/>
        <v>6040.16</v>
      </c>
      <c r="V2944" s="5">
        <f t="shared" si="187"/>
        <v>6040.16</v>
      </c>
      <c r="W2944" s="5">
        <v>3020.08</v>
      </c>
      <c r="X2944" t="s">
        <v>741</v>
      </c>
    </row>
    <row r="2945" spans="1:24" x14ac:dyDescent="0.2">
      <c r="A2945" t="s">
        <v>0</v>
      </c>
      <c r="B2945" t="s">
        <v>1</v>
      </c>
      <c r="C2945" t="s">
        <v>695</v>
      </c>
      <c r="D2945" t="s">
        <v>727</v>
      </c>
      <c r="E2945" t="s">
        <v>728</v>
      </c>
      <c r="F2945" t="s">
        <v>1790</v>
      </c>
      <c r="G2945" t="s">
        <v>1791</v>
      </c>
      <c r="H2945" t="s">
        <v>7</v>
      </c>
      <c r="I2945" t="s">
        <v>8</v>
      </c>
      <c r="J2945" t="s">
        <v>9</v>
      </c>
      <c r="K2945" t="s">
        <v>29</v>
      </c>
      <c r="L2945" t="s">
        <v>11</v>
      </c>
      <c r="M2945" s="5">
        <v>1663.77</v>
      </c>
      <c r="N2945" s="5">
        <v>0</v>
      </c>
      <c r="O2945" s="5">
        <f t="shared" si="184"/>
        <v>1663.77</v>
      </c>
      <c r="P2945" s="5">
        <v>-734.62</v>
      </c>
      <c r="Q2945" s="5">
        <f t="shared" si="185"/>
        <v>929.15</v>
      </c>
      <c r="R2945" s="5">
        <v>0</v>
      </c>
      <c r="S2945" s="5">
        <v>194.53</v>
      </c>
      <c r="T2945" s="5">
        <v>194.53</v>
      </c>
      <c r="U2945" s="5">
        <f t="shared" si="186"/>
        <v>1469.24</v>
      </c>
      <c r="V2945" s="5">
        <f t="shared" si="187"/>
        <v>1469.24</v>
      </c>
      <c r="W2945" s="5">
        <v>734.62</v>
      </c>
      <c r="X2945" t="s">
        <v>742</v>
      </c>
    </row>
    <row r="2946" spans="1:24" x14ac:dyDescent="0.2">
      <c r="A2946" t="s">
        <v>0</v>
      </c>
      <c r="B2946" t="s">
        <v>1</v>
      </c>
      <c r="C2946" t="s">
        <v>695</v>
      </c>
      <c r="D2946" t="s">
        <v>727</v>
      </c>
      <c r="E2946" t="s">
        <v>728</v>
      </c>
      <c r="F2946" t="s">
        <v>1790</v>
      </c>
      <c r="G2946" t="s">
        <v>1791</v>
      </c>
      <c r="H2946" t="s">
        <v>7</v>
      </c>
      <c r="I2946" t="s">
        <v>8</v>
      </c>
      <c r="J2946" t="s">
        <v>9</v>
      </c>
      <c r="K2946" t="s">
        <v>31</v>
      </c>
      <c r="L2946" t="s">
        <v>11</v>
      </c>
      <c r="M2946" s="5">
        <v>2925.97</v>
      </c>
      <c r="N2946" s="5">
        <v>0</v>
      </c>
      <c r="O2946" s="5">
        <f t="shared" si="184"/>
        <v>2925.97</v>
      </c>
      <c r="P2946" s="5">
        <v>-1462.99</v>
      </c>
      <c r="Q2946" s="5">
        <f t="shared" si="185"/>
        <v>1462.9799999999998</v>
      </c>
      <c r="R2946" s="5">
        <v>0</v>
      </c>
      <c r="S2946" s="5">
        <v>0</v>
      </c>
      <c r="T2946" s="5">
        <v>0</v>
      </c>
      <c r="U2946" s="5">
        <f t="shared" si="186"/>
        <v>2925.97</v>
      </c>
      <c r="V2946" s="5">
        <f t="shared" si="187"/>
        <v>2925.97</v>
      </c>
      <c r="W2946" s="5">
        <v>1462.98</v>
      </c>
      <c r="X2946" t="s">
        <v>744</v>
      </c>
    </row>
    <row r="2947" spans="1:24" x14ac:dyDescent="0.2">
      <c r="A2947" t="s">
        <v>0</v>
      </c>
      <c r="B2947" t="s">
        <v>1</v>
      </c>
      <c r="C2947" t="s">
        <v>695</v>
      </c>
      <c r="D2947" t="s">
        <v>727</v>
      </c>
      <c r="E2947" t="s">
        <v>728</v>
      </c>
      <c r="F2947" t="s">
        <v>1790</v>
      </c>
      <c r="G2947" t="s">
        <v>1791</v>
      </c>
      <c r="H2947" t="s">
        <v>7</v>
      </c>
      <c r="I2947" t="s">
        <v>8</v>
      </c>
      <c r="J2947" t="s">
        <v>9</v>
      </c>
      <c r="K2947" t="s">
        <v>33</v>
      </c>
      <c r="L2947" t="s">
        <v>11</v>
      </c>
      <c r="M2947" s="5">
        <v>12851.93</v>
      </c>
      <c r="N2947" s="5">
        <v>0</v>
      </c>
      <c r="O2947" s="5">
        <f t="shared" si="184"/>
        <v>12851.93</v>
      </c>
      <c r="P2947" s="5">
        <v>-6425.97</v>
      </c>
      <c r="Q2947" s="5">
        <f t="shared" si="185"/>
        <v>6425.96</v>
      </c>
      <c r="R2947" s="5">
        <v>0</v>
      </c>
      <c r="S2947" s="5">
        <v>0</v>
      </c>
      <c r="T2947" s="5">
        <v>0</v>
      </c>
      <c r="U2947" s="5">
        <f t="shared" si="186"/>
        <v>12851.93</v>
      </c>
      <c r="V2947" s="5">
        <f t="shared" si="187"/>
        <v>12851.93</v>
      </c>
      <c r="W2947" s="5">
        <v>6425.96</v>
      </c>
      <c r="X2947" t="s">
        <v>745</v>
      </c>
    </row>
    <row r="2948" spans="1:24" x14ac:dyDescent="0.2">
      <c r="A2948" t="s">
        <v>0</v>
      </c>
      <c r="B2948" t="s">
        <v>1</v>
      </c>
      <c r="C2948" t="s">
        <v>695</v>
      </c>
      <c r="D2948" t="s">
        <v>727</v>
      </c>
      <c r="E2948" t="s">
        <v>728</v>
      </c>
      <c r="F2948" t="s">
        <v>1790</v>
      </c>
      <c r="G2948" t="s">
        <v>1791</v>
      </c>
      <c r="H2948" t="s">
        <v>7</v>
      </c>
      <c r="I2948" t="s">
        <v>8</v>
      </c>
      <c r="J2948" t="s">
        <v>9</v>
      </c>
      <c r="K2948" t="s">
        <v>35</v>
      </c>
      <c r="L2948" t="s">
        <v>11</v>
      </c>
      <c r="M2948" s="5">
        <v>242185.19</v>
      </c>
      <c r="N2948" s="5">
        <v>0</v>
      </c>
      <c r="O2948" s="5">
        <f t="shared" si="184"/>
        <v>242185.19</v>
      </c>
      <c r="P2948" s="5">
        <v>-13706.72</v>
      </c>
      <c r="Q2948" s="5">
        <f t="shared" si="185"/>
        <v>228478.47</v>
      </c>
      <c r="R2948" s="5">
        <v>0</v>
      </c>
      <c r="S2948" s="5">
        <v>150894.43</v>
      </c>
      <c r="T2948" s="5">
        <v>150894.43</v>
      </c>
      <c r="U2948" s="5">
        <f t="shared" si="186"/>
        <v>91290.760000000009</v>
      </c>
      <c r="V2948" s="5">
        <f t="shared" si="187"/>
        <v>91290.760000000009</v>
      </c>
      <c r="W2948" s="5">
        <v>77584.039999999994</v>
      </c>
      <c r="X2948" t="s">
        <v>746</v>
      </c>
    </row>
    <row r="2949" spans="1:24" x14ac:dyDescent="0.2">
      <c r="A2949" t="s">
        <v>0</v>
      </c>
      <c r="B2949" t="s">
        <v>1</v>
      </c>
      <c r="C2949" t="s">
        <v>695</v>
      </c>
      <c r="D2949" t="s">
        <v>727</v>
      </c>
      <c r="E2949" t="s">
        <v>728</v>
      </c>
      <c r="F2949" t="s">
        <v>1790</v>
      </c>
      <c r="G2949" t="s">
        <v>1791</v>
      </c>
      <c r="H2949" t="s">
        <v>7</v>
      </c>
      <c r="I2949" t="s">
        <v>8</v>
      </c>
      <c r="J2949" t="s">
        <v>9</v>
      </c>
      <c r="K2949" t="s">
        <v>37</v>
      </c>
      <c r="L2949" t="s">
        <v>11</v>
      </c>
      <c r="M2949" s="5">
        <v>178203.78</v>
      </c>
      <c r="N2949" s="5">
        <v>0</v>
      </c>
      <c r="O2949" s="5">
        <f t="shared" si="184"/>
        <v>178203.78</v>
      </c>
      <c r="P2949" s="5">
        <v>-15231.83</v>
      </c>
      <c r="Q2949" s="5">
        <f t="shared" si="185"/>
        <v>162971.95000000001</v>
      </c>
      <c r="R2949" s="5">
        <v>0</v>
      </c>
      <c r="S2949" s="5">
        <v>108421.91</v>
      </c>
      <c r="T2949" s="5">
        <v>108421.91</v>
      </c>
      <c r="U2949" s="5">
        <f t="shared" si="186"/>
        <v>69781.87</v>
      </c>
      <c r="V2949" s="5">
        <f t="shared" si="187"/>
        <v>69781.87</v>
      </c>
      <c r="W2949" s="5">
        <v>54550.04</v>
      </c>
      <c r="X2949" t="s">
        <v>747</v>
      </c>
    </row>
    <row r="2950" spans="1:24" x14ac:dyDescent="0.2">
      <c r="A2950" t="s">
        <v>0</v>
      </c>
      <c r="B2950" t="s">
        <v>1</v>
      </c>
      <c r="C2950" t="s">
        <v>695</v>
      </c>
      <c r="D2950" t="s">
        <v>727</v>
      </c>
      <c r="E2950" t="s">
        <v>728</v>
      </c>
      <c r="F2950" t="s">
        <v>1790</v>
      </c>
      <c r="G2950" t="s">
        <v>1791</v>
      </c>
      <c r="H2950" t="s">
        <v>7</v>
      </c>
      <c r="I2950" t="s">
        <v>8</v>
      </c>
      <c r="J2950" t="s">
        <v>9</v>
      </c>
      <c r="K2950" t="s">
        <v>39</v>
      </c>
      <c r="L2950" t="s">
        <v>11</v>
      </c>
      <c r="M2950" s="5">
        <v>12018.78</v>
      </c>
      <c r="N2950" s="5">
        <v>0</v>
      </c>
      <c r="O2950" s="5">
        <f t="shared" si="184"/>
        <v>12018.78</v>
      </c>
      <c r="P2950" s="5">
        <v>0</v>
      </c>
      <c r="Q2950" s="5">
        <f t="shared" si="185"/>
        <v>12018.78</v>
      </c>
      <c r="R2950" s="5">
        <v>0</v>
      </c>
      <c r="S2950" s="5">
        <v>1161.54</v>
      </c>
      <c r="T2950" s="5">
        <v>1161.54</v>
      </c>
      <c r="U2950" s="5">
        <f t="shared" si="186"/>
        <v>10857.240000000002</v>
      </c>
      <c r="V2950" s="5">
        <f t="shared" si="187"/>
        <v>10857.240000000002</v>
      </c>
      <c r="W2950" s="5">
        <v>10857.24</v>
      </c>
      <c r="X2950" t="s">
        <v>748</v>
      </c>
    </row>
    <row r="2951" spans="1:24" x14ac:dyDescent="0.2">
      <c r="A2951" t="s">
        <v>0</v>
      </c>
      <c r="B2951" t="s">
        <v>1</v>
      </c>
      <c r="C2951" t="s">
        <v>695</v>
      </c>
      <c r="D2951" t="s">
        <v>727</v>
      </c>
      <c r="E2951" t="s">
        <v>728</v>
      </c>
      <c r="F2951" t="s">
        <v>1790</v>
      </c>
      <c r="G2951" t="s">
        <v>1791</v>
      </c>
      <c r="H2951" t="s">
        <v>7</v>
      </c>
      <c r="I2951" t="s">
        <v>41</v>
      </c>
      <c r="J2951" t="s">
        <v>42</v>
      </c>
      <c r="K2951" t="s">
        <v>43</v>
      </c>
      <c r="L2951" t="s">
        <v>44</v>
      </c>
      <c r="M2951" s="5">
        <v>24300</v>
      </c>
      <c r="N2951" s="5">
        <v>0</v>
      </c>
      <c r="O2951" s="5">
        <f t="shared" si="184"/>
        <v>24300</v>
      </c>
      <c r="P2951" s="5">
        <v>0</v>
      </c>
      <c r="Q2951" s="5">
        <f t="shared" si="185"/>
        <v>24300</v>
      </c>
      <c r="R2951" s="5">
        <v>0</v>
      </c>
      <c r="S2951" s="5">
        <v>24300</v>
      </c>
      <c r="T2951" s="5">
        <v>8939.31</v>
      </c>
      <c r="U2951" s="5">
        <f t="shared" si="186"/>
        <v>0</v>
      </c>
      <c r="V2951" s="5">
        <f t="shared" si="187"/>
        <v>15360.69</v>
      </c>
      <c r="W2951" s="5">
        <v>0</v>
      </c>
      <c r="X2951" t="s">
        <v>749</v>
      </c>
    </row>
    <row r="2952" spans="1:24" x14ac:dyDescent="0.2">
      <c r="A2952" t="s">
        <v>0</v>
      </c>
      <c r="B2952" t="s">
        <v>1</v>
      </c>
      <c r="C2952" t="s">
        <v>695</v>
      </c>
      <c r="D2952" t="s">
        <v>727</v>
      </c>
      <c r="E2952" t="s">
        <v>728</v>
      </c>
      <c r="F2952" t="s">
        <v>1790</v>
      </c>
      <c r="G2952" t="s">
        <v>1791</v>
      </c>
      <c r="H2952" t="s">
        <v>7</v>
      </c>
      <c r="I2952" t="s">
        <v>41</v>
      </c>
      <c r="J2952" t="s">
        <v>42</v>
      </c>
      <c r="K2952" t="s">
        <v>46</v>
      </c>
      <c r="L2952" t="s">
        <v>44</v>
      </c>
      <c r="M2952" s="5">
        <v>24700</v>
      </c>
      <c r="N2952" s="5">
        <v>0</v>
      </c>
      <c r="O2952" s="5">
        <f t="shared" si="184"/>
        <v>24700</v>
      </c>
      <c r="P2952" s="5">
        <v>0</v>
      </c>
      <c r="Q2952" s="5">
        <f t="shared" si="185"/>
        <v>24700</v>
      </c>
      <c r="R2952" s="5">
        <v>0</v>
      </c>
      <c r="S2952" s="5">
        <v>24700</v>
      </c>
      <c r="T2952" s="5">
        <v>7838.86</v>
      </c>
      <c r="U2952" s="5">
        <f t="shared" si="186"/>
        <v>0</v>
      </c>
      <c r="V2952" s="5">
        <f t="shared" si="187"/>
        <v>16861.14</v>
      </c>
      <c r="W2952" s="5">
        <v>0</v>
      </c>
      <c r="X2952" t="s">
        <v>750</v>
      </c>
    </row>
    <row r="2953" spans="1:24" x14ac:dyDescent="0.2">
      <c r="A2953" t="s">
        <v>0</v>
      </c>
      <c r="B2953" t="s">
        <v>1</v>
      </c>
      <c r="C2953" t="s">
        <v>695</v>
      </c>
      <c r="D2953" t="s">
        <v>727</v>
      </c>
      <c r="E2953" t="s">
        <v>728</v>
      </c>
      <c r="F2953" t="s">
        <v>1790</v>
      </c>
      <c r="G2953" t="s">
        <v>1791</v>
      </c>
      <c r="H2953" t="s">
        <v>7</v>
      </c>
      <c r="I2953" t="s">
        <v>41</v>
      </c>
      <c r="J2953" t="s">
        <v>42</v>
      </c>
      <c r="K2953" t="s">
        <v>48</v>
      </c>
      <c r="L2953" t="s">
        <v>44</v>
      </c>
      <c r="M2953" s="5">
        <v>5000</v>
      </c>
      <c r="N2953" s="5">
        <v>0</v>
      </c>
      <c r="O2953" s="5">
        <f t="shared" si="184"/>
        <v>5000</v>
      </c>
      <c r="P2953" s="5">
        <v>0</v>
      </c>
      <c r="Q2953" s="5">
        <f t="shared" si="185"/>
        <v>5000</v>
      </c>
      <c r="R2953" s="5">
        <v>0</v>
      </c>
      <c r="S2953" s="5">
        <v>3950</v>
      </c>
      <c r="T2953" s="5">
        <v>3390.89</v>
      </c>
      <c r="U2953" s="5">
        <f t="shared" si="186"/>
        <v>1050</v>
      </c>
      <c r="V2953" s="5">
        <f t="shared" si="187"/>
        <v>1609.1100000000001</v>
      </c>
      <c r="W2953" s="5">
        <v>1050</v>
      </c>
      <c r="X2953" t="s">
        <v>751</v>
      </c>
    </row>
    <row r="2954" spans="1:24" x14ac:dyDescent="0.2">
      <c r="A2954" t="s">
        <v>0</v>
      </c>
      <c r="B2954" t="s">
        <v>1</v>
      </c>
      <c r="C2954" t="s">
        <v>695</v>
      </c>
      <c r="D2954" t="s">
        <v>727</v>
      </c>
      <c r="E2954" t="s">
        <v>728</v>
      </c>
      <c r="F2954" t="s">
        <v>1790</v>
      </c>
      <c r="G2954" t="s">
        <v>1791</v>
      </c>
      <c r="H2954" t="s">
        <v>7</v>
      </c>
      <c r="I2954" t="s">
        <v>41</v>
      </c>
      <c r="J2954" t="s">
        <v>42</v>
      </c>
      <c r="K2954" t="s">
        <v>52</v>
      </c>
      <c r="L2954" t="s">
        <v>44</v>
      </c>
      <c r="M2954" s="5">
        <v>800</v>
      </c>
      <c r="N2954" s="5">
        <v>0</v>
      </c>
      <c r="O2954" s="5">
        <f t="shared" si="184"/>
        <v>800</v>
      </c>
      <c r="P2954" s="5">
        <v>0</v>
      </c>
      <c r="Q2954" s="5">
        <f t="shared" si="185"/>
        <v>800</v>
      </c>
      <c r="R2954" s="5">
        <v>0</v>
      </c>
      <c r="S2954" s="5">
        <v>0</v>
      </c>
      <c r="T2954" s="5">
        <v>0</v>
      </c>
      <c r="U2954" s="5">
        <f t="shared" si="186"/>
        <v>800</v>
      </c>
      <c r="V2954" s="5">
        <f t="shared" si="187"/>
        <v>800</v>
      </c>
      <c r="W2954" s="5">
        <v>800</v>
      </c>
      <c r="X2954" t="s">
        <v>752</v>
      </c>
    </row>
    <row r="2955" spans="1:24" x14ac:dyDescent="0.2">
      <c r="A2955" t="s">
        <v>0</v>
      </c>
      <c r="B2955" t="s">
        <v>1</v>
      </c>
      <c r="C2955" t="s">
        <v>695</v>
      </c>
      <c r="D2955" t="s">
        <v>727</v>
      </c>
      <c r="E2955" t="s">
        <v>728</v>
      </c>
      <c r="F2955" t="s">
        <v>1790</v>
      </c>
      <c r="G2955" t="s">
        <v>1791</v>
      </c>
      <c r="H2955" t="s">
        <v>7</v>
      </c>
      <c r="I2955" t="s">
        <v>41</v>
      </c>
      <c r="J2955" t="s">
        <v>42</v>
      </c>
      <c r="K2955" t="s">
        <v>54</v>
      </c>
      <c r="L2955" t="s">
        <v>44</v>
      </c>
      <c r="M2955" s="5">
        <v>10000</v>
      </c>
      <c r="N2955" s="5">
        <v>0</v>
      </c>
      <c r="O2955" s="5">
        <f t="shared" si="184"/>
        <v>10000</v>
      </c>
      <c r="P2955" s="5">
        <v>0</v>
      </c>
      <c r="Q2955" s="5">
        <f t="shared" si="185"/>
        <v>10000</v>
      </c>
      <c r="R2955" s="5">
        <v>0</v>
      </c>
      <c r="S2955" s="5">
        <v>4780.6000000000004</v>
      </c>
      <c r="T2955" s="5">
        <v>4780.59</v>
      </c>
      <c r="U2955" s="5">
        <f t="shared" si="186"/>
        <v>5219.3999999999996</v>
      </c>
      <c r="V2955" s="5">
        <f t="shared" si="187"/>
        <v>5219.41</v>
      </c>
      <c r="W2955" s="5">
        <v>5219.3999999999996</v>
      </c>
      <c r="X2955" t="s">
        <v>753</v>
      </c>
    </row>
    <row r="2956" spans="1:24" x14ac:dyDescent="0.2">
      <c r="A2956" t="s">
        <v>0</v>
      </c>
      <c r="B2956" t="s">
        <v>1</v>
      </c>
      <c r="C2956" t="s">
        <v>695</v>
      </c>
      <c r="D2956" t="s">
        <v>727</v>
      </c>
      <c r="E2956" t="s">
        <v>728</v>
      </c>
      <c r="F2956" t="s">
        <v>1790</v>
      </c>
      <c r="G2956" t="s">
        <v>1791</v>
      </c>
      <c r="H2956" t="s">
        <v>7</v>
      </c>
      <c r="I2956" t="s">
        <v>41</v>
      </c>
      <c r="J2956" t="s">
        <v>42</v>
      </c>
      <c r="K2956" t="s">
        <v>612</v>
      </c>
      <c r="L2956" t="s">
        <v>44</v>
      </c>
      <c r="M2956" s="5">
        <v>41000</v>
      </c>
      <c r="N2956" s="5">
        <v>-15237</v>
      </c>
      <c r="O2956" s="5">
        <f t="shared" si="184"/>
        <v>25763</v>
      </c>
      <c r="P2956" s="5">
        <v>0</v>
      </c>
      <c r="Q2956" s="5">
        <f t="shared" si="185"/>
        <v>25763</v>
      </c>
      <c r="R2956" s="5">
        <v>371</v>
      </c>
      <c r="S2956" s="5">
        <v>23391.200000000001</v>
      </c>
      <c r="T2956" s="5">
        <v>9898.24</v>
      </c>
      <c r="U2956" s="5">
        <f t="shared" si="186"/>
        <v>2371.7999999999993</v>
      </c>
      <c r="V2956" s="5">
        <f t="shared" si="187"/>
        <v>15864.76</v>
      </c>
      <c r="W2956" s="5">
        <v>2000.8</v>
      </c>
      <c r="X2956" t="s">
        <v>754</v>
      </c>
    </row>
    <row r="2957" spans="1:24" x14ac:dyDescent="0.2">
      <c r="A2957" t="s">
        <v>0</v>
      </c>
      <c r="B2957" t="s">
        <v>1</v>
      </c>
      <c r="C2957" t="s">
        <v>695</v>
      </c>
      <c r="D2957" t="s">
        <v>727</v>
      </c>
      <c r="E2957" t="s">
        <v>728</v>
      </c>
      <c r="F2957" t="s">
        <v>1790</v>
      </c>
      <c r="G2957" t="s">
        <v>1791</v>
      </c>
      <c r="H2957" t="s">
        <v>7</v>
      </c>
      <c r="I2957" t="s">
        <v>41</v>
      </c>
      <c r="J2957" t="s">
        <v>42</v>
      </c>
      <c r="K2957" t="s">
        <v>56</v>
      </c>
      <c r="L2957" t="s">
        <v>44</v>
      </c>
      <c r="M2957" s="5">
        <v>184800</v>
      </c>
      <c r="N2957" s="5">
        <v>-60346.720000000001</v>
      </c>
      <c r="O2957" s="5">
        <f t="shared" si="184"/>
        <v>124453.28</v>
      </c>
      <c r="P2957" s="5">
        <v>0</v>
      </c>
      <c r="Q2957" s="5">
        <f t="shared" si="185"/>
        <v>124453.28</v>
      </c>
      <c r="R2957" s="5">
        <v>0</v>
      </c>
      <c r="S2957" s="5">
        <v>124453.28</v>
      </c>
      <c r="T2957" s="5">
        <v>82968.800000000003</v>
      </c>
      <c r="U2957" s="5">
        <f t="shared" si="186"/>
        <v>0</v>
      </c>
      <c r="V2957" s="5">
        <f t="shared" si="187"/>
        <v>41484.479999999996</v>
      </c>
      <c r="W2957" s="5">
        <v>0</v>
      </c>
      <c r="X2957" t="s">
        <v>755</v>
      </c>
    </row>
    <row r="2958" spans="1:24" x14ac:dyDescent="0.2">
      <c r="A2958" t="s">
        <v>0</v>
      </c>
      <c r="B2958" t="s">
        <v>1</v>
      </c>
      <c r="C2958" t="s">
        <v>695</v>
      </c>
      <c r="D2958" t="s">
        <v>727</v>
      </c>
      <c r="E2958" t="s">
        <v>728</v>
      </c>
      <c r="F2958" t="s">
        <v>1790</v>
      </c>
      <c r="G2958" t="s">
        <v>1791</v>
      </c>
      <c r="H2958" t="s">
        <v>7</v>
      </c>
      <c r="I2958" t="s">
        <v>41</v>
      </c>
      <c r="J2958" t="s">
        <v>42</v>
      </c>
      <c r="K2958" t="s">
        <v>58</v>
      </c>
      <c r="L2958" t="s">
        <v>44</v>
      </c>
      <c r="M2958" s="5">
        <v>179021</v>
      </c>
      <c r="N2958" s="5">
        <v>-29000</v>
      </c>
      <c r="O2958" s="5">
        <f t="shared" si="184"/>
        <v>150021</v>
      </c>
      <c r="P2958" s="5">
        <v>0</v>
      </c>
      <c r="Q2958" s="5">
        <f t="shared" si="185"/>
        <v>150021</v>
      </c>
      <c r="R2958" s="5">
        <v>0</v>
      </c>
      <c r="S2958" s="5">
        <v>104428.8</v>
      </c>
      <c r="T2958" s="5">
        <v>89510.399999999994</v>
      </c>
      <c r="U2958" s="5">
        <f t="shared" si="186"/>
        <v>45592.2</v>
      </c>
      <c r="V2958" s="5">
        <f t="shared" si="187"/>
        <v>60510.600000000006</v>
      </c>
      <c r="W2958" s="5">
        <v>45592.2</v>
      </c>
      <c r="X2958" t="s">
        <v>756</v>
      </c>
    </row>
    <row r="2959" spans="1:24" x14ac:dyDescent="0.2">
      <c r="A2959" t="s">
        <v>0</v>
      </c>
      <c r="B2959" t="s">
        <v>1</v>
      </c>
      <c r="C2959" t="s">
        <v>695</v>
      </c>
      <c r="D2959" t="s">
        <v>727</v>
      </c>
      <c r="E2959" t="s">
        <v>728</v>
      </c>
      <c r="F2959" t="s">
        <v>1790</v>
      </c>
      <c r="G2959" t="s">
        <v>1791</v>
      </c>
      <c r="H2959" t="s">
        <v>7</v>
      </c>
      <c r="I2959" t="s">
        <v>41</v>
      </c>
      <c r="J2959" t="s">
        <v>42</v>
      </c>
      <c r="K2959" t="s">
        <v>272</v>
      </c>
      <c r="L2959" t="s">
        <v>44</v>
      </c>
      <c r="M2959" s="5">
        <v>800</v>
      </c>
      <c r="N2959" s="5">
        <v>0</v>
      </c>
      <c r="O2959" s="5">
        <f t="shared" si="184"/>
        <v>800</v>
      </c>
      <c r="P2959" s="5">
        <v>0</v>
      </c>
      <c r="Q2959" s="5">
        <f t="shared" si="185"/>
        <v>800</v>
      </c>
      <c r="R2959" s="5">
        <v>0</v>
      </c>
      <c r="S2959" s="5">
        <v>0</v>
      </c>
      <c r="T2959" s="5">
        <v>0</v>
      </c>
      <c r="U2959" s="5">
        <f t="shared" si="186"/>
        <v>800</v>
      </c>
      <c r="V2959" s="5">
        <f t="shared" si="187"/>
        <v>800</v>
      </c>
      <c r="W2959" s="5">
        <v>800</v>
      </c>
      <c r="X2959" t="s">
        <v>1792</v>
      </c>
    </row>
    <row r="2960" spans="1:24" x14ac:dyDescent="0.2">
      <c r="A2960" t="s">
        <v>0</v>
      </c>
      <c r="B2960" t="s">
        <v>1</v>
      </c>
      <c r="C2960" t="s">
        <v>695</v>
      </c>
      <c r="D2960" t="s">
        <v>727</v>
      </c>
      <c r="E2960" t="s">
        <v>728</v>
      </c>
      <c r="F2960" t="s">
        <v>1790</v>
      </c>
      <c r="G2960" t="s">
        <v>1791</v>
      </c>
      <c r="H2960" t="s">
        <v>7</v>
      </c>
      <c r="I2960" t="s">
        <v>41</v>
      </c>
      <c r="J2960" t="s">
        <v>42</v>
      </c>
      <c r="K2960" t="s">
        <v>62</v>
      </c>
      <c r="L2960" t="s">
        <v>44</v>
      </c>
      <c r="M2960" s="5">
        <v>30936</v>
      </c>
      <c r="N2960" s="5">
        <v>106583.72</v>
      </c>
      <c r="O2960" s="5">
        <f t="shared" si="184"/>
        <v>137519.72</v>
      </c>
      <c r="P2960" s="5">
        <v>0</v>
      </c>
      <c r="Q2960" s="5">
        <f t="shared" si="185"/>
        <v>137519.72</v>
      </c>
      <c r="R2960" s="5">
        <v>6808.48</v>
      </c>
      <c r="S2960" s="5">
        <v>29857.62</v>
      </c>
      <c r="T2960" s="5">
        <v>29857.62</v>
      </c>
      <c r="U2960" s="5">
        <f t="shared" si="186"/>
        <v>107662.1</v>
      </c>
      <c r="V2960" s="5">
        <f t="shared" si="187"/>
        <v>107662.1</v>
      </c>
      <c r="W2960" s="5">
        <v>100853.62</v>
      </c>
      <c r="X2960" t="s">
        <v>757</v>
      </c>
    </row>
    <row r="2961" spans="1:24" x14ac:dyDescent="0.2">
      <c r="A2961" t="s">
        <v>0</v>
      </c>
      <c r="B2961" t="s">
        <v>1</v>
      </c>
      <c r="C2961" t="s">
        <v>695</v>
      </c>
      <c r="D2961" t="s">
        <v>727</v>
      </c>
      <c r="E2961" t="s">
        <v>728</v>
      </c>
      <c r="F2961" t="s">
        <v>1790</v>
      </c>
      <c r="G2961" t="s">
        <v>1791</v>
      </c>
      <c r="H2961" t="s">
        <v>7</v>
      </c>
      <c r="I2961" t="s">
        <v>41</v>
      </c>
      <c r="J2961" t="s">
        <v>42</v>
      </c>
      <c r="K2961" t="s">
        <v>299</v>
      </c>
      <c r="L2961" t="s">
        <v>44</v>
      </c>
      <c r="M2961" s="5">
        <v>17000</v>
      </c>
      <c r="N2961" s="5">
        <v>0</v>
      </c>
      <c r="O2961" s="5">
        <f t="shared" si="184"/>
        <v>17000</v>
      </c>
      <c r="P2961" s="5">
        <v>0</v>
      </c>
      <c r="Q2961" s="5">
        <f t="shared" si="185"/>
        <v>17000</v>
      </c>
      <c r="R2961" s="5">
        <v>0</v>
      </c>
      <c r="S2961" s="5">
        <v>0</v>
      </c>
      <c r="T2961" s="5">
        <v>0</v>
      </c>
      <c r="U2961" s="5">
        <f t="shared" si="186"/>
        <v>17000</v>
      </c>
      <c r="V2961" s="5">
        <f t="shared" si="187"/>
        <v>17000</v>
      </c>
      <c r="W2961" s="5">
        <v>17000</v>
      </c>
      <c r="X2961" t="s">
        <v>1552</v>
      </c>
    </row>
    <row r="2962" spans="1:24" x14ac:dyDescent="0.2">
      <c r="A2962" t="s">
        <v>0</v>
      </c>
      <c r="B2962" t="s">
        <v>1</v>
      </c>
      <c r="C2962" t="s">
        <v>695</v>
      </c>
      <c r="D2962" t="s">
        <v>727</v>
      </c>
      <c r="E2962" t="s">
        <v>728</v>
      </c>
      <c r="F2962" t="s">
        <v>1790</v>
      </c>
      <c r="G2962" t="s">
        <v>1791</v>
      </c>
      <c r="H2962" t="s">
        <v>7</v>
      </c>
      <c r="I2962" t="s">
        <v>41</v>
      </c>
      <c r="J2962" t="s">
        <v>42</v>
      </c>
      <c r="K2962" t="s">
        <v>64</v>
      </c>
      <c r="L2962" t="s">
        <v>44</v>
      </c>
      <c r="M2962" s="5">
        <v>6000</v>
      </c>
      <c r="N2962" s="5">
        <v>1000</v>
      </c>
      <c r="O2962" s="5">
        <f t="shared" si="184"/>
        <v>7000</v>
      </c>
      <c r="P2962" s="5">
        <v>0</v>
      </c>
      <c r="Q2962" s="5">
        <f t="shared" si="185"/>
        <v>7000</v>
      </c>
      <c r="R2962" s="5">
        <v>981.73</v>
      </c>
      <c r="S2962" s="5">
        <v>3046.27</v>
      </c>
      <c r="T2962" s="5">
        <v>268.8</v>
      </c>
      <c r="U2962" s="5">
        <f t="shared" si="186"/>
        <v>3953.73</v>
      </c>
      <c r="V2962" s="5">
        <f t="shared" si="187"/>
        <v>6731.2</v>
      </c>
      <c r="W2962" s="5">
        <v>2972</v>
      </c>
      <c r="X2962" t="s">
        <v>758</v>
      </c>
    </row>
    <row r="2963" spans="1:24" x14ac:dyDescent="0.2">
      <c r="A2963" t="s">
        <v>0</v>
      </c>
      <c r="B2963" t="s">
        <v>1</v>
      </c>
      <c r="C2963" t="s">
        <v>695</v>
      </c>
      <c r="D2963" t="s">
        <v>727</v>
      </c>
      <c r="E2963" t="s">
        <v>728</v>
      </c>
      <c r="F2963" t="s">
        <v>1790</v>
      </c>
      <c r="G2963" t="s">
        <v>1791</v>
      </c>
      <c r="H2963" t="s">
        <v>7</v>
      </c>
      <c r="I2963" t="s">
        <v>41</v>
      </c>
      <c r="J2963" t="s">
        <v>42</v>
      </c>
      <c r="K2963" t="s">
        <v>66</v>
      </c>
      <c r="L2963" t="s">
        <v>44</v>
      </c>
      <c r="M2963" s="5">
        <v>2000</v>
      </c>
      <c r="N2963" s="5">
        <v>0</v>
      </c>
      <c r="O2963" s="5">
        <f t="shared" si="184"/>
        <v>2000</v>
      </c>
      <c r="P2963" s="5">
        <v>0</v>
      </c>
      <c r="Q2963" s="5">
        <f t="shared" si="185"/>
        <v>2000</v>
      </c>
      <c r="R2963" s="5">
        <v>340.48</v>
      </c>
      <c r="S2963" s="5">
        <v>0</v>
      </c>
      <c r="T2963" s="5">
        <v>0</v>
      </c>
      <c r="U2963" s="5">
        <f t="shared" si="186"/>
        <v>2000</v>
      </c>
      <c r="V2963" s="5">
        <f t="shared" si="187"/>
        <v>2000</v>
      </c>
      <c r="W2963" s="5">
        <v>1659.52</v>
      </c>
      <c r="X2963" t="s">
        <v>759</v>
      </c>
    </row>
    <row r="2964" spans="1:24" x14ac:dyDescent="0.2">
      <c r="A2964" t="s">
        <v>0</v>
      </c>
      <c r="B2964" t="s">
        <v>1</v>
      </c>
      <c r="C2964" t="s">
        <v>695</v>
      </c>
      <c r="D2964" t="s">
        <v>727</v>
      </c>
      <c r="E2964" t="s">
        <v>728</v>
      </c>
      <c r="F2964" t="s">
        <v>1790</v>
      </c>
      <c r="G2964" t="s">
        <v>1791</v>
      </c>
      <c r="H2964" t="s">
        <v>7</v>
      </c>
      <c r="I2964" t="s">
        <v>41</v>
      </c>
      <c r="J2964" t="s">
        <v>42</v>
      </c>
      <c r="K2964" t="s">
        <v>70</v>
      </c>
      <c r="L2964" t="s">
        <v>44</v>
      </c>
      <c r="M2964" s="5">
        <v>3000</v>
      </c>
      <c r="N2964" s="5">
        <v>0</v>
      </c>
      <c r="O2964" s="5">
        <f t="shared" si="184"/>
        <v>3000</v>
      </c>
      <c r="P2964" s="5">
        <v>0</v>
      </c>
      <c r="Q2964" s="5">
        <f t="shared" si="185"/>
        <v>3000</v>
      </c>
      <c r="R2964" s="5">
        <v>0</v>
      </c>
      <c r="S2964" s="5">
        <v>672</v>
      </c>
      <c r="T2964" s="5">
        <v>672</v>
      </c>
      <c r="U2964" s="5">
        <f t="shared" si="186"/>
        <v>2328</v>
      </c>
      <c r="V2964" s="5">
        <f t="shared" si="187"/>
        <v>2328</v>
      </c>
      <c r="W2964" s="5">
        <v>2328</v>
      </c>
      <c r="X2964" t="s">
        <v>760</v>
      </c>
    </row>
    <row r="2965" spans="1:24" x14ac:dyDescent="0.2">
      <c r="A2965" t="s">
        <v>0</v>
      </c>
      <c r="B2965" t="s">
        <v>1</v>
      </c>
      <c r="C2965" t="s">
        <v>695</v>
      </c>
      <c r="D2965" t="s">
        <v>727</v>
      </c>
      <c r="E2965" t="s">
        <v>728</v>
      </c>
      <c r="F2965" t="s">
        <v>1790</v>
      </c>
      <c r="G2965" t="s">
        <v>1791</v>
      </c>
      <c r="H2965" t="s">
        <v>7</v>
      </c>
      <c r="I2965" t="s">
        <v>41</v>
      </c>
      <c r="J2965" t="s">
        <v>42</v>
      </c>
      <c r="K2965" t="s">
        <v>74</v>
      </c>
      <c r="L2965" t="s">
        <v>44</v>
      </c>
      <c r="M2965" s="5">
        <v>500</v>
      </c>
      <c r="N2965" s="5">
        <v>0</v>
      </c>
      <c r="O2965" s="5">
        <f t="shared" si="184"/>
        <v>500</v>
      </c>
      <c r="P2965" s="5">
        <v>0</v>
      </c>
      <c r="Q2965" s="5">
        <f t="shared" si="185"/>
        <v>500</v>
      </c>
      <c r="R2965" s="5">
        <v>0</v>
      </c>
      <c r="S2965" s="5">
        <v>0</v>
      </c>
      <c r="T2965" s="5">
        <v>0</v>
      </c>
      <c r="U2965" s="5">
        <f t="shared" si="186"/>
        <v>500</v>
      </c>
      <c r="V2965" s="5">
        <f t="shared" si="187"/>
        <v>500</v>
      </c>
      <c r="W2965" s="5">
        <v>500</v>
      </c>
      <c r="X2965" t="s">
        <v>761</v>
      </c>
    </row>
    <row r="2966" spans="1:24" x14ac:dyDescent="0.2">
      <c r="A2966" t="s">
        <v>0</v>
      </c>
      <c r="B2966" t="s">
        <v>1</v>
      </c>
      <c r="C2966" t="s">
        <v>695</v>
      </c>
      <c r="D2966" t="s">
        <v>727</v>
      </c>
      <c r="E2966" t="s">
        <v>728</v>
      </c>
      <c r="F2966" t="s">
        <v>1790</v>
      </c>
      <c r="G2966" t="s">
        <v>1791</v>
      </c>
      <c r="H2966" t="s">
        <v>7</v>
      </c>
      <c r="I2966" t="s">
        <v>41</v>
      </c>
      <c r="J2966" t="s">
        <v>42</v>
      </c>
      <c r="K2966" t="s">
        <v>76</v>
      </c>
      <c r="L2966" t="s">
        <v>44</v>
      </c>
      <c r="M2966" s="5">
        <v>4000</v>
      </c>
      <c r="N2966" s="5">
        <v>0</v>
      </c>
      <c r="O2966" s="5">
        <f t="shared" si="184"/>
        <v>4000</v>
      </c>
      <c r="P2966" s="5">
        <v>0</v>
      </c>
      <c r="Q2966" s="5">
        <f t="shared" si="185"/>
        <v>4000</v>
      </c>
      <c r="R2966" s="5">
        <v>0</v>
      </c>
      <c r="S2966" s="5">
        <v>0</v>
      </c>
      <c r="T2966" s="5">
        <v>0</v>
      </c>
      <c r="U2966" s="5">
        <f t="shared" si="186"/>
        <v>4000</v>
      </c>
      <c r="V2966" s="5">
        <f t="shared" si="187"/>
        <v>4000</v>
      </c>
      <c r="W2966" s="5">
        <v>4000</v>
      </c>
      <c r="X2966" t="s">
        <v>762</v>
      </c>
    </row>
    <row r="2967" spans="1:24" x14ac:dyDescent="0.2">
      <c r="A2967" t="s">
        <v>0</v>
      </c>
      <c r="B2967" t="s">
        <v>1</v>
      </c>
      <c r="C2967" t="s">
        <v>695</v>
      </c>
      <c r="D2967" t="s">
        <v>727</v>
      </c>
      <c r="E2967" t="s">
        <v>728</v>
      </c>
      <c r="F2967" t="s">
        <v>1790</v>
      </c>
      <c r="G2967" t="s">
        <v>1791</v>
      </c>
      <c r="H2967" t="s">
        <v>7</v>
      </c>
      <c r="I2967" t="s">
        <v>41</v>
      </c>
      <c r="J2967" t="s">
        <v>42</v>
      </c>
      <c r="K2967" t="s">
        <v>78</v>
      </c>
      <c r="L2967" t="s">
        <v>44</v>
      </c>
      <c r="M2967" s="5">
        <v>1000</v>
      </c>
      <c r="N2967" s="5">
        <v>6000</v>
      </c>
      <c r="O2967" s="5">
        <f t="shared" si="184"/>
        <v>7000</v>
      </c>
      <c r="P2967" s="5">
        <v>0</v>
      </c>
      <c r="Q2967" s="5">
        <f t="shared" si="185"/>
        <v>7000</v>
      </c>
      <c r="R2967" s="5">
        <v>0</v>
      </c>
      <c r="S2967" s="5">
        <v>0</v>
      </c>
      <c r="T2967" s="5">
        <v>0</v>
      </c>
      <c r="U2967" s="5">
        <f t="shared" si="186"/>
        <v>7000</v>
      </c>
      <c r="V2967" s="5">
        <f t="shared" si="187"/>
        <v>7000</v>
      </c>
      <c r="W2967" s="5">
        <v>7000</v>
      </c>
      <c r="X2967" t="s">
        <v>763</v>
      </c>
    </row>
    <row r="2968" spans="1:24" x14ac:dyDescent="0.2">
      <c r="A2968" t="s">
        <v>0</v>
      </c>
      <c r="B2968" t="s">
        <v>1</v>
      </c>
      <c r="C2968" t="s">
        <v>695</v>
      </c>
      <c r="D2968" t="s">
        <v>727</v>
      </c>
      <c r="E2968" t="s">
        <v>728</v>
      </c>
      <c r="F2968" t="s">
        <v>1790</v>
      </c>
      <c r="G2968" t="s">
        <v>1791</v>
      </c>
      <c r="H2968" t="s">
        <v>7</v>
      </c>
      <c r="I2968" t="s">
        <v>41</v>
      </c>
      <c r="J2968" t="s">
        <v>42</v>
      </c>
      <c r="K2968" t="s">
        <v>82</v>
      </c>
      <c r="L2968" t="s">
        <v>44</v>
      </c>
      <c r="M2968" s="5">
        <v>40000</v>
      </c>
      <c r="N2968" s="5">
        <v>-15000</v>
      </c>
      <c r="O2968" s="5">
        <f t="shared" si="184"/>
        <v>25000</v>
      </c>
      <c r="P2968" s="5">
        <v>0</v>
      </c>
      <c r="Q2968" s="5">
        <f t="shared" si="185"/>
        <v>25000</v>
      </c>
      <c r="R2968" s="5">
        <v>0</v>
      </c>
      <c r="S2968" s="5">
        <v>0</v>
      </c>
      <c r="T2968" s="5">
        <v>0</v>
      </c>
      <c r="U2968" s="5">
        <f t="shared" si="186"/>
        <v>25000</v>
      </c>
      <c r="V2968" s="5">
        <f t="shared" si="187"/>
        <v>25000</v>
      </c>
      <c r="W2968" s="5">
        <v>25000</v>
      </c>
      <c r="X2968" t="s">
        <v>764</v>
      </c>
    </row>
    <row r="2969" spans="1:24" x14ac:dyDescent="0.2">
      <c r="A2969" t="s">
        <v>0</v>
      </c>
      <c r="B2969" t="s">
        <v>1</v>
      </c>
      <c r="C2969" t="s">
        <v>695</v>
      </c>
      <c r="D2969" t="s">
        <v>727</v>
      </c>
      <c r="E2969" t="s">
        <v>728</v>
      </c>
      <c r="F2969" t="s">
        <v>1790</v>
      </c>
      <c r="G2969" t="s">
        <v>1791</v>
      </c>
      <c r="H2969" t="s">
        <v>7</v>
      </c>
      <c r="I2969" t="s">
        <v>41</v>
      </c>
      <c r="J2969" t="s">
        <v>42</v>
      </c>
      <c r="K2969" t="s">
        <v>86</v>
      </c>
      <c r="L2969" t="s">
        <v>44</v>
      </c>
      <c r="M2969" s="5">
        <v>8000</v>
      </c>
      <c r="N2969" s="5">
        <v>0</v>
      </c>
      <c r="O2969" s="5">
        <f t="shared" si="184"/>
        <v>8000</v>
      </c>
      <c r="P2969" s="5">
        <v>-1000</v>
      </c>
      <c r="Q2969" s="5">
        <f t="shared" si="185"/>
        <v>7000</v>
      </c>
      <c r="R2969" s="5">
        <v>0.35</v>
      </c>
      <c r="S2969" s="5">
        <v>517.65</v>
      </c>
      <c r="T2969" s="5">
        <v>517.65</v>
      </c>
      <c r="U2969" s="5">
        <f t="shared" si="186"/>
        <v>7482.35</v>
      </c>
      <c r="V2969" s="5">
        <f t="shared" si="187"/>
        <v>7482.35</v>
      </c>
      <c r="W2969" s="5">
        <v>6482</v>
      </c>
      <c r="X2969" t="s">
        <v>765</v>
      </c>
    </row>
    <row r="2970" spans="1:24" x14ac:dyDescent="0.2">
      <c r="A2970" t="s">
        <v>0</v>
      </c>
      <c r="B2970" t="s">
        <v>1</v>
      </c>
      <c r="C2970" t="s">
        <v>695</v>
      </c>
      <c r="D2970" t="s">
        <v>727</v>
      </c>
      <c r="E2970" t="s">
        <v>728</v>
      </c>
      <c r="F2970" t="s">
        <v>1790</v>
      </c>
      <c r="G2970" t="s">
        <v>1791</v>
      </c>
      <c r="H2970" t="s">
        <v>7</v>
      </c>
      <c r="I2970" t="s">
        <v>41</v>
      </c>
      <c r="J2970" t="s">
        <v>42</v>
      </c>
      <c r="K2970" t="s">
        <v>766</v>
      </c>
      <c r="L2970" t="s">
        <v>44</v>
      </c>
      <c r="M2970" s="5">
        <v>3000</v>
      </c>
      <c r="N2970" s="5">
        <v>0</v>
      </c>
      <c r="O2970" s="5">
        <f t="shared" si="184"/>
        <v>3000</v>
      </c>
      <c r="P2970" s="5">
        <v>0</v>
      </c>
      <c r="Q2970" s="5">
        <f t="shared" si="185"/>
        <v>3000</v>
      </c>
      <c r="R2970" s="5">
        <v>0</v>
      </c>
      <c r="S2970" s="5">
        <v>0</v>
      </c>
      <c r="T2970" s="5">
        <v>0</v>
      </c>
      <c r="U2970" s="5">
        <f t="shared" si="186"/>
        <v>3000</v>
      </c>
      <c r="V2970" s="5">
        <f t="shared" si="187"/>
        <v>3000</v>
      </c>
      <c r="W2970" s="5">
        <v>3000</v>
      </c>
      <c r="X2970" t="s">
        <v>767</v>
      </c>
    </row>
    <row r="2971" spans="1:24" x14ac:dyDescent="0.2">
      <c r="A2971" t="s">
        <v>0</v>
      </c>
      <c r="B2971" t="s">
        <v>1</v>
      </c>
      <c r="C2971" t="s">
        <v>695</v>
      </c>
      <c r="D2971" t="s">
        <v>727</v>
      </c>
      <c r="E2971" t="s">
        <v>728</v>
      </c>
      <c r="F2971" t="s">
        <v>1790</v>
      </c>
      <c r="G2971" t="s">
        <v>1791</v>
      </c>
      <c r="H2971" t="s">
        <v>7</v>
      </c>
      <c r="I2971" t="s">
        <v>41</v>
      </c>
      <c r="J2971" t="s">
        <v>42</v>
      </c>
      <c r="K2971" t="s">
        <v>88</v>
      </c>
      <c r="L2971" t="s">
        <v>44</v>
      </c>
      <c r="M2971" s="5">
        <v>3000</v>
      </c>
      <c r="N2971" s="5">
        <v>6000</v>
      </c>
      <c r="O2971" s="5">
        <f t="shared" si="184"/>
        <v>9000</v>
      </c>
      <c r="P2971" s="5">
        <v>0</v>
      </c>
      <c r="Q2971" s="5">
        <f t="shared" si="185"/>
        <v>9000</v>
      </c>
      <c r="R2971" s="5">
        <v>76</v>
      </c>
      <c r="S2971" s="5">
        <v>2612.4</v>
      </c>
      <c r="T2971" s="5">
        <v>2612.4</v>
      </c>
      <c r="U2971" s="5">
        <f t="shared" si="186"/>
        <v>6387.6</v>
      </c>
      <c r="V2971" s="5">
        <f t="shared" si="187"/>
        <v>6387.6</v>
      </c>
      <c r="W2971" s="5">
        <v>6311.6</v>
      </c>
      <c r="X2971" t="s">
        <v>768</v>
      </c>
    </row>
    <row r="2972" spans="1:24" x14ac:dyDescent="0.2">
      <c r="A2972" t="s">
        <v>0</v>
      </c>
      <c r="B2972" t="s">
        <v>1</v>
      </c>
      <c r="C2972" t="s">
        <v>695</v>
      </c>
      <c r="D2972" t="s">
        <v>727</v>
      </c>
      <c r="E2972" t="s">
        <v>728</v>
      </c>
      <c r="F2972" t="s">
        <v>1790</v>
      </c>
      <c r="G2972" t="s">
        <v>1791</v>
      </c>
      <c r="H2972" t="s">
        <v>7</v>
      </c>
      <c r="I2972" t="s">
        <v>41</v>
      </c>
      <c r="J2972" t="s">
        <v>42</v>
      </c>
      <c r="K2972" t="s">
        <v>769</v>
      </c>
      <c r="L2972" t="s">
        <v>44</v>
      </c>
      <c r="M2972" s="5">
        <v>4000</v>
      </c>
      <c r="N2972" s="5">
        <v>0</v>
      </c>
      <c r="O2972" s="5">
        <f t="shared" si="184"/>
        <v>4000</v>
      </c>
      <c r="P2972" s="5">
        <v>-4000</v>
      </c>
      <c r="Q2972" s="5">
        <f t="shared" si="185"/>
        <v>0</v>
      </c>
      <c r="R2972" s="5">
        <v>0</v>
      </c>
      <c r="S2972" s="5">
        <v>0</v>
      </c>
      <c r="T2972" s="5">
        <v>0</v>
      </c>
      <c r="U2972" s="5">
        <f t="shared" si="186"/>
        <v>4000</v>
      </c>
      <c r="V2972" s="5">
        <f t="shared" si="187"/>
        <v>4000</v>
      </c>
      <c r="W2972" s="5">
        <v>0</v>
      </c>
      <c r="X2972" t="s">
        <v>770</v>
      </c>
    </row>
    <row r="2973" spans="1:24" x14ac:dyDescent="0.2">
      <c r="A2973" t="s">
        <v>0</v>
      </c>
      <c r="B2973" t="s">
        <v>1</v>
      </c>
      <c r="C2973" t="s">
        <v>695</v>
      </c>
      <c r="D2973" t="s">
        <v>727</v>
      </c>
      <c r="E2973" t="s">
        <v>728</v>
      </c>
      <c r="F2973" t="s">
        <v>1790</v>
      </c>
      <c r="G2973" t="s">
        <v>1791</v>
      </c>
      <c r="H2973" t="s">
        <v>7</v>
      </c>
      <c r="I2973" t="s">
        <v>41</v>
      </c>
      <c r="J2973" t="s">
        <v>42</v>
      </c>
      <c r="K2973" t="s">
        <v>923</v>
      </c>
      <c r="L2973" t="s">
        <v>44</v>
      </c>
      <c r="M2973" s="5">
        <v>4000</v>
      </c>
      <c r="N2973" s="5">
        <v>0</v>
      </c>
      <c r="O2973" s="5">
        <f t="shared" si="184"/>
        <v>4000</v>
      </c>
      <c r="P2973" s="5">
        <v>-4000</v>
      </c>
      <c r="Q2973" s="5">
        <f t="shared" si="185"/>
        <v>0</v>
      </c>
      <c r="R2973" s="5">
        <v>0</v>
      </c>
      <c r="S2973" s="5">
        <v>0</v>
      </c>
      <c r="T2973" s="5">
        <v>0</v>
      </c>
      <c r="U2973" s="5">
        <f t="shared" si="186"/>
        <v>4000</v>
      </c>
      <c r="V2973" s="5">
        <f t="shared" si="187"/>
        <v>4000</v>
      </c>
      <c r="W2973" s="5">
        <v>0</v>
      </c>
      <c r="X2973" t="s">
        <v>1767</v>
      </c>
    </row>
    <row r="2974" spans="1:24" x14ac:dyDescent="0.2">
      <c r="A2974" t="s">
        <v>0</v>
      </c>
      <c r="B2974" t="s">
        <v>1</v>
      </c>
      <c r="C2974" t="s">
        <v>695</v>
      </c>
      <c r="D2974" t="s">
        <v>727</v>
      </c>
      <c r="E2974" t="s">
        <v>728</v>
      </c>
      <c r="F2974" t="s">
        <v>1790</v>
      </c>
      <c r="G2974" t="s">
        <v>1791</v>
      </c>
      <c r="H2974" t="s">
        <v>7</v>
      </c>
      <c r="I2974" t="s">
        <v>41</v>
      </c>
      <c r="J2974" t="s">
        <v>90</v>
      </c>
      <c r="K2974" t="s">
        <v>91</v>
      </c>
      <c r="L2974" t="s">
        <v>44</v>
      </c>
      <c r="M2974" s="5">
        <v>1000</v>
      </c>
      <c r="N2974" s="5">
        <v>0</v>
      </c>
      <c r="O2974" s="5">
        <f t="shared" si="184"/>
        <v>1000</v>
      </c>
      <c r="P2974" s="5">
        <v>0</v>
      </c>
      <c r="Q2974" s="5">
        <f t="shared" si="185"/>
        <v>1000</v>
      </c>
      <c r="R2974" s="5">
        <v>0</v>
      </c>
      <c r="S2974" s="5">
        <v>282.60000000000002</v>
      </c>
      <c r="T2974" s="5">
        <v>0</v>
      </c>
      <c r="U2974" s="5">
        <f t="shared" si="186"/>
        <v>717.4</v>
      </c>
      <c r="V2974" s="5">
        <f t="shared" si="187"/>
        <v>1000</v>
      </c>
      <c r="W2974" s="5">
        <v>717.4</v>
      </c>
      <c r="X2974" t="s">
        <v>771</v>
      </c>
    </row>
    <row r="2975" spans="1:24" x14ac:dyDescent="0.2">
      <c r="A2975" t="s">
        <v>0</v>
      </c>
      <c r="B2975" t="s">
        <v>1</v>
      </c>
      <c r="C2975" t="s">
        <v>2</v>
      </c>
      <c r="D2975" t="s">
        <v>3</v>
      </c>
      <c r="E2975" t="s">
        <v>4</v>
      </c>
      <c r="F2975" t="s">
        <v>1793</v>
      </c>
      <c r="G2975" t="s">
        <v>1794</v>
      </c>
      <c r="H2975" t="s">
        <v>7</v>
      </c>
      <c r="I2975" t="s">
        <v>8</v>
      </c>
      <c r="J2975" t="s">
        <v>9</v>
      </c>
      <c r="K2975" t="s">
        <v>10</v>
      </c>
      <c r="L2975" t="s">
        <v>11</v>
      </c>
      <c r="M2975" s="5">
        <v>438156</v>
      </c>
      <c r="N2975" s="5">
        <v>-4916.13</v>
      </c>
      <c r="O2975" s="5">
        <f t="shared" si="184"/>
        <v>433239.87</v>
      </c>
      <c r="P2975" s="5">
        <v>-9903.24</v>
      </c>
      <c r="Q2975" s="5">
        <f t="shared" si="185"/>
        <v>423336.63</v>
      </c>
      <c r="R2975" s="5">
        <v>0</v>
      </c>
      <c r="S2975" s="5">
        <v>282512.53000000003</v>
      </c>
      <c r="T2975" s="5">
        <v>282512.53000000003</v>
      </c>
      <c r="U2975" s="5">
        <f t="shared" si="186"/>
        <v>150727.33999999997</v>
      </c>
      <c r="V2975" s="5">
        <f t="shared" si="187"/>
        <v>150727.33999999997</v>
      </c>
      <c r="W2975" s="5">
        <v>140824.1</v>
      </c>
      <c r="X2975" t="s">
        <v>12</v>
      </c>
    </row>
    <row r="2976" spans="1:24" x14ac:dyDescent="0.2">
      <c r="A2976" t="s">
        <v>0</v>
      </c>
      <c r="B2976" t="s">
        <v>1</v>
      </c>
      <c r="C2976" t="s">
        <v>2</v>
      </c>
      <c r="D2976" t="s">
        <v>3</v>
      </c>
      <c r="E2976" t="s">
        <v>4</v>
      </c>
      <c r="F2976" t="s">
        <v>1793</v>
      </c>
      <c r="G2976" t="s">
        <v>1794</v>
      </c>
      <c r="H2976" t="s">
        <v>7</v>
      </c>
      <c r="I2976" t="s">
        <v>8</v>
      </c>
      <c r="J2976" t="s">
        <v>9</v>
      </c>
      <c r="K2976" t="s">
        <v>15</v>
      </c>
      <c r="L2976" t="s">
        <v>11</v>
      </c>
      <c r="M2976" s="5">
        <v>39013</v>
      </c>
      <c r="N2976" s="5">
        <v>-306</v>
      </c>
      <c r="O2976" s="5">
        <f t="shared" si="184"/>
        <v>38707</v>
      </c>
      <c r="P2976" s="5">
        <v>0</v>
      </c>
      <c r="Q2976" s="5">
        <f t="shared" si="185"/>
        <v>38707</v>
      </c>
      <c r="R2976" s="5">
        <v>2500</v>
      </c>
      <c r="S2976" s="5">
        <v>7411</v>
      </c>
      <c r="T2976" s="5">
        <v>7411</v>
      </c>
      <c r="U2976" s="5">
        <f t="shared" si="186"/>
        <v>31296</v>
      </c>
      <c r="V2976" s="5">
        <f t="shared" si="187"/>
        <v>31296</v>
      </c>
      <c r="W2976" s="5">
        <v>28796</v>
      </c>
      <c r="X2976" t="s">
        <v>16</v>
      </c>
    </row>
    <row r="2977" spans="1:24" x14ac:dyDescent="0.2">
      <c r="A2977" t="s">
        <v>0</v>
      </c>
      <c r="B2977" t="s">
        <v>1</v>
      </c>
      <c r="C2977" t="s">
        <v>2</v>
      </c>
      <c r="D2977" t="s">
        <v>3</v>
      </c>
      <c r="E2977" t="s">
        <v>4</v>
      </c>
      <c r="F2977" t="s">
        <v>1793</v>
      </c>
      <c r="G2977" t="s">
        <v>1794</v>
      </c>
      <c r="H2977" t="s">
        <v>7</v>
      </c>
      <c r="I2977" t="s">
        <v>8</v>
      </c>
      <c r="J2977" t="s">
        <v>9</v>
      </c>
      <c r="K2977" t="s">
        <v>17</v>
      </c>
      <c r="L2977" t="s">
        <v>11</v>
      </c>
      <c r="M2977" s="5">
        <v>8522.2199999999993</v>
      </c>
      <c r="N2977" s="5">
        <v>-133.33000000000001</v>
      </c>
      <c r="O2977" s="5">
        <f t="shared" si="184"/>
        <v>8388.89</v>
      </c>
      <c r="P2977" s="5">
        <v>0</v>
      </c>
      <c r="Q2977" s="5">
        <f t="shared" si="185"/>
        <v>8388.89</v>
      </c>
      <c r="R2977" s="5">
        <v>0</v>
      </c>
      <c r="S2977" s="5">
        <v>7058.81</v>
      </c>
      <c r="T2977" s="5">
        <v>7058.81</v>
      </c>
      <c r="U2977" s="5">
        <f t="shared" si="186"/>
        <v>1330.079999999999</v>
      </c>
      <c r="V2977" s="5">
        <f t="shared" si="187"/>
        <v>1330.079999999999</v>
      </c>
      <c r="W2977" s="5">
        <v>1330.08</v>
      </c>
      <c r="X2977" t="s">
        <v>18</v>
      </c>
    </row>
    <row r="2978" spans="1:24" x14ac:dyDescent="0.2">
      <c r="A2978" t="s">
        <v>0</v>
      </c>
      <c r="B2978" t="s">
        <v>1</v>
      </c>
      <c r="C2978" t="s">
        <v>2</v>
      </c>
      <c r="D2978" t="s">
        <v>3</v>
      </c>
      <c r="E2978" t="s">
        <v>4</v>
      </c>
      <c r="F2978" t="s">
        <v>1793</v>
      </c>
      <c r="G2978" t="s">
        <v>1794</v>
      </c>
      <c r="H2978" t="s">
        <v>7</v>
      </c>
      <c r="I2978" t="s">
        <v>8</v>
      </c>
      <c r="J2978" t="s">
        <v>9</v>
      </c>
      <c r="K2978" t="s">
        <v>27</v>
      </c>
      <c r="L2978" t="s">
        <v>11</v>
      </c>
      <c r="M2978" s="5">
        <v>3782.44</v>
      </c>
      <c r="N2978" s="5">
        <v>900</v>
      </c>
      <c r="O2978" s="5">
        <f t="shared" si="184"/>
        <v>4682.4400000000005</v>
      </c>
      <c r="P2978" s="5">
        <v>3650.88</v>
      </c>
      <c r="Q2978" s="5">
        <f t="shared" si="185"/>
        <v>8333.32</v>
      </c>
      <c r="R2978" s="5">
        <v>0</v>
      </c>
      <c r="S2978" s="5">
        <v>4666.66</v>
      </c>
      <c r="T2978" s="5">
        <v>4666.66</v>
      </c>
      <c r="U2978" s="5">
        <f t="shared" si="186"/>
        <v>15.780000000000655</v>
      </c>
      <c r="V2978" s="5">
        <f t="shared" si="187"/>
        <v>15.780000000000655</v>
      </c>
      <c r="W2978" s="5">
        <v>3666.66</v>
      </c>
      <c r="X2978" t="s">
        <v>28</v>
      </c>
    </row>
    <row r="2979" spans="1:24" x14ac:dyDescent="0.2">
      <c r="A2979" t="s">
        <v>0</v>
      </c>
      <c r="B2979" t="s">
        <v>1</v>
      </c>
      <c r="C2979" t="s">
        <v>2</v>
      </c>
      <c r="D2979" t="s">
        <v>3</v>
      </c>
      <c r="E2979" t="s">
        <v>4</v>
      </c>
      <c r="F2979" t="s">
        <v>1793</v>
      </c>
      <c r="G2979" t="s">
        <v>1794</v>
      </c>
      <c r="H2979" t="s">
        <v>7</v>
      </c>
      <c r="I2979" t="s">
        <v>8</v>
      </c>
      <c r="J2979" t="s">
        <v>9</v>
      </c>
      <c r="K2979" t="s">
        <v>265</v>
      </c>
      <c r="L2979" t="s">
        <v>11</v>
      </c>
      <c r="M2979" s="5">
        <v>30000</v>
      </c>
      <c r="N2979" s="5">
        <v>0</v>
      </c>
      <c r="O2979" s="5">
        <f t="shared" si="184"/>
        <v>30000</v>
      </c>
      <c r="P2979" s="5">
        <v>0</v>
      </c>
      <c r="Q2979" s="5">
        <f t="shared" si="185"/>
        <v>30000</v>
      </c>
      <c r="R2979" s="5">
        <v>10000</v>
      </c>
      <c r="S2979" s="5">
        <v>20000</v>
      </c>
      <c r="T2979" s="5">
        <v>20000</v>
      </c>
      <c r="U2979" s="5">
        <f t="shared" si="186"/>
        <v>10000</v>
      </c>
      <c r="V2979" s="5">
        <f t="shared" si="187"/>
        <v>10000</v>
      </c>
      <c r="W2979" s="5">
        <v>0</v>
      </c>
      <c r="X2979" t="s">
        <v>324</v>
      </c>
    </row>
    <row r="2980" spans="1:24" x14ac:dyDescent="0.2">
      <c r="A2980" t="s">
        <v>0</v>
      </c>
      <c r="B2980" t="s">
        <v>1</v>
      </c>
      <c r="C2980" t="s">
        <v>2</v>
      </c>
      <c r="D2980" t="s">
        <v>3</v>
      </c>
      <c r="E2980" t="s">
        <v>4</v>
      </c>
      <c r="F2980" t="s">
        <v>1793</v>
      </c>
      <c r="G2980" t="s">
        <v>1794</v>
      </c>
      <c r="H2980" t="s">
        <v>7</v>
      </c>
      <c r="I2980" t="s">
        <v>8</v>
      </c>
      <c r="J2980" t="s">
        <v>9</v>
      </c>
      <c r="K2980" t="s">
        <v>31</v>
      </c>
      <c r="L2980" t="s">
        <v>11</v>
      </c>
      <c r="M2980" s="5">
        <v>3556.91</v>
      </c>
      <c r="N2980" s="5">
        <v>0</v>
      </c>
      <c r="O2980" s="5">
        <f t="shared" si="184"/>
        <v>3556.91</v>
      </c>
      <c r="P2980" s="5">
        <v>-1678.46</v>
      </c>
      <c r="Q2980" s="5">
        <f t="shared" si="185"/>
        <v>1878.4499999999998</v>
      </c>
      <c r="R2980" s="5">
        <v>0</v>
      </c>
      <c r="S2980" s="5">
        <v>200</v>
      </c>
      <c r="T2980" s="5">
        <v>200</v>
      </c>
      <c r="U2980" s="5">
        <f t="shared" si="186"/>
        <v>3356.91</v>
      </c>
      <c r="V2980" s="5">
        <f t="shared" si="187"/>
        <v>3356.91</v>
      </c>
      <c r="W2980" s="5">
        <v>1678.45</v>
      </c>
      <c r="X2980" t="s">
        <v>32</v>
      </c>
    </row>
    <row r="2981" spans="1:24" x14ac:dyDescent="0.2">
      <c r="A2981" t="s">
        <v>0</v>
      </c>
      <c r="B2981" t="s">
        <v>1</v>
      </c>
      <c r="C2981" t="s">
        <v>2</v>
      </c>
      <c r="D2981" t="s">
        <v>3</v>
      </c>
      <c r="E2981" t="s">
        <v>4</v>
      </c>
      <c r="F2981" t="s">
        <v>1793</v>
      </c>
      <c r="G2981" t="s">
        <v>1794</v>
      </c>
      <c r="H2981" t="s">
        <v>7</v>
      </c>
      <c r="I2981" t="s">
        <v>8</v>
      </c>
      <c r="J2981" t="s">
        <v>9</v>
      </c>
      <c r="K2981" t="s">
        <v>33</v>
      </c>
      <c r="L2981" t="s">
        <v>11</v>
      </c>
      <c r="M2981" s="5">
        <v>19252.419999999998</v>
      </c>
      <c r="N2981" s="5">
        <v>0</v>
      </c>
      <c r="O2981" s="5">
        <f t="shared" si="184"/>
        <v>19252.419999999998</v>
      </c>
      <c r="P2981" s="5">
        <v>-9626.2099999999991</v>
      </c>
      <c r="Q2981" s="5">
        <f t="shared" si="185"/>
        <v>9626.2099999999991</v>
      </c>
      <c r="R2981" s="5">
        <v>0</v>
      </c>
      <c r="S2981" s="5">
        <v>0</v>
      </c>
      <c r="T2981" s="5">
        <v>0</v>
      </c>
      <c r="U2981" s="5">
        <f t="shared" si="186"/>
        <v>19252.419999999998</v>
      </c>
      <c r="V2981" s="5">
        <f t="shared" si="187"/>
        <v>19252.419999999998</v>
      </c>
      <c r="W2981" s="5">
        <v>9626.2099999999991</v>
      </c>
      <c r="X2981" t="s">
        <v>34</v>
      </c>
    </row>
    <row r="2982" spans="1:24" x14ac:dyDescent="0.2">
      <c r="A2982" t="s">
        <v>0</v>
      </c>
      <c r="B2982" t="s">
        <v>1</v>
      </c>
      <c r="C2982" t="s">
        <v>2</v>
      </c>
      <c r="D2982" t="s">
        <v>3</v>
      </c>
      <c r="E2982" t="s">
        <v>4</v>
      </c>
      <c r="F2982" t="s">
        <v>1793</v>
      </c>
      <c r="G2982" t="s">
        <v>1794</v>
      </c>
      <c r="H2982" t="s">
        <v>7</v>
      </c>
      <c r="I2982" t="s">
        <v>8</v>
      </c>
      <c r="J2982" t="s">
        <v>9</v>
      </c>
      <c r="K2982" t="s">
        <v>35</v>
      </c>
      <c r="L2982" t="s">
        <v>11</v>
      </c>
      <c r="M2982" s="5">
        <v>59221.73</v>
      </c>
      <c r="N2982" s="5">
        <v>-464.51</v>
      </c>
      <c r="O2982" s="5">
        <f t="shared" si="184"/>
        <v>58757.22</v>
      </c>
      <c r="P2982" s="5">
        <v>0</v>
      </c>
      <c r="Q2982" s="5">
        <f t="shared" si="185"/>
        <v>58757.22</v>
      </c>
      <c r="R2982" s="5">
        <v>1265</v>
      </c>
      <c r="S2982" s="5">
        <v>38883.99</v>
      </c>
      <c r="T2982" s="5">
        <v>38883.99</v>
      </c>
      <c r="U2982" s="5">
        <f t="shared" si="186"/>
        <v>19873.230000000003</v>
      </c>
      <c r="V2982" s="5">
        <f t="shared" si="187"/>
        <v>19873.230000000003</v>
      </c>
      <c r="W2982" s="5">
        <v>18608.23</v>
      </c>
      <c r="X2982" t="s">
        <v>36</v>
      </c>
    </row>
    <row r="2983" spans="1:24" x14ac:dyDescent="0.2">
      <c r="A2983" t="s">
        <v>0</v>
      </c>
      <c r="B2983" t="s">
        <v>1</v>
      </c>
      <c r="C2983" t="s">
        <v>2</v>
      </c>
      <c r="D2983" t="s">
        <v>3</v>
      </c>
      <c r="E2983" t="s">
        <v>4</v>
      </c>
      <c r="F2983" t="s">
        <v>1793</v>
      </c>
      <c r="G2983" t="s">
        <v>1794</v>
      </c>
      <c r="H2983" t="s">
        <v>7</v>
      </c>
      <c r="I2983" t="s">
        <v>8</v>
      </c>
      <c r="J2983" t="s">
        <v>9</v>
      </c>
      <c r="K2983" t="s">
        <v>37</v>
      </c>
      <c r="L2983" t="s">
        <v>11</v>
      </c>
      <c r="M2983" s="5">
        <v>39013</v>
      </c>
      <c r="N2983" s="5">
        <v>-306</v>
      </c>
      <c r="O2983" s="5">
        <f t="shared" si="184"/>
        <v>38707</v>
      </c>
      <c r="P2983" s="5">
        <v>-11771.45</v>
      </c>
      <c r="Q2983" s="5">
        <f t="shared" si="185"/>
        <v>26935.55</v>
      </c>
      <c r="R2983" s="5">
        <v>834</v>
      </c>
      <c r="S2983" s="5">
        <v>17469.310000000001</v>
      </c>
      <c r="T2983" s="5">
        <v>17469.310000000001</v>
      </c>
      <c r="U2983" s="5">
        <f t="shared" si="186"/>
        <v>21237.69</v>
      </c>
      <c r="V2983" s="5">
        <f t="shared" si="187"/>
        <v>21237.69</v>
      </c>
      <c r="W2983" s="5">
        <v>8632.24</v>
      </c>
      <c r="X2983" t="s">
        <v>38</v>
      </c>
    </row>
    <row r="2984" spans="1:24" x14ac:dyDescent="0.2">
      <c r="A2984" t="s">
        <v>0</v>
      </c>
      <c r="B2984" t="s">
        <v>1</v>
      </c>
      <c r="C2984" t="s">
        <v>2</v>
      </c>
      <c r="D2984" t="s">
        <v>3</v>
      </c>
      <c r="E2984" t="s">
        <v>4</v>
      </c>
      <c r="F2984" t="s">
        <v>1793</v>
      </c>
      <c r="G2984" t="s">
        <v>1794</v>
      </c>
      <c r="H2984" t="s">
        <v>7</v>
      </c>
      <c r="I2984" t="s">
        <v>8</v>
      </c>
      <c r="J2984" t="s">
        <v>9</v>
      </c>
      <c r="K2984" t="s">
        <v>39</v>
      </c>
      <c r="L2984" t="s">
        <v>11</v>
      </c>
      <c r="M2984" s="5">
        <v>7619.89</v>
      </c>
      <c r="N2984" s="5">
        <v>-900</v>
      </c>
      <c r="O2984" s="5">
        <f t="shared" si="184"/>
        <v>6719.89</v>
      </c>
      <c r="P2984" s="5">
        <v>0</v>
      </c>
      <c r="Q2984" s="5">
        <f t="shared" si="185"/>
        <v>6719.89</v>
      </c>
      <c r="R2984" s="5">
        <v>0</v>
      </c>
      <c r="S2984" s="5">
        <v>2637.25</v>
      </c>
      <c r="T2984" s="5">
        <v>2637.25</v>
      </c>
      <c r="U2984" s="5">
        <f t="shared" si="186"/>
        <v>4082.6400000000003</v>
      </c>
      <c r="V2984" s="5">
        <f t="shared" si="187"/>
        <v>4082.6400000000003</v>
      </c>
      <c r="W2984" s="5">
        <v>4082.64</v>
      </c>
      <c r="X2984" t="s">
        <v>40</v>
      </c>
    </row>
    <row r="2985" spans="1:24" x14ac:dyDescent="0.2">
      <c r="A2985" t="s">
        <v>117</v>
      </c>
      <c r="B2985" t="s">
        <v>118</v>
      </c>
      <c r="C2985" t="s">
        <v>2</v>
      </c>
      <c r="D2985" t="s">
        <v>3</v>
      </c>
      <c r="E2985" t="s">
        <v>4</v>
      </c>
      <c r="F2985" t="s">
        <v>1793</v>
      </c>
      <c r="G2985" t="s">
        <v>1794</v>
      </c>
      <c r="H2985" t="s">
        <v>1661</v>
      </c>
      <c r="I2985" t="s">
        <v>1795</v>
      </c>
      <c r="J2985" t="s">
        <v>97</v>
      </c>
      <c r="K2985" t="s">
        <v>98</v>
      </c>
      <c r="L2985" t="s">
        <v>44</v>
      </c>
      <c r="M2985" s="5">
        <v>0</v>
      </c>
      <c r="N2985" s="5">
        <v>23210</v>
      </c>
      <c r="O2985" s="5">
        <f t="shared" si="184"/>
        <v>23210</v>
      </c>
      <c r="P2985" s="5">
        <v>-9284</v>
      </c>
      <c r="Q2985" s="5">
        <f t="shared" si="185"/>
        <v>13926</v>
      </c>
      <c r="R2985" s="5">
        <v>13777.89</v>
      </c>
      <c r="S2985" s="5">
        <v>148.11000000000001</v>
      </c>
      <c r="T2985" s="5">
        <v>148.11000000000001</v>
      </c>
      <c r="U2985" s="5">
        <f t="shared" si="186"/>
        <v>23061.89</v>
      </c>
      <c r="V2985" s="5">
        <f t="shared" si="187"/>
        <v>23061.89</v>
      </c>
      <c r="W2985" s="5">
        <v>0</v>
      </c>
      <c r="X2985" t="s">
        <v>1796</v>
      </c>
    </row>
    <row r="2986" spans="1:24" x14ac:dyDescent="0.2">
      <c r="A2986" t="s">
        <v>117</v>
      </c>
      <c r="B2986" t="s">
        <v>118</v>
      </c>
      <c r="C2986" t="s">
        <v>2</v>
      </c>
      <c r="D2986" t="s">
        <v>3</v>
      </c>
      <c r="E2986" t="s">
        <v>4</v>
      </c>
      <c r="F2986" t="s">
        <v>1793</v>
      </c>
      <c r="G2986" t="s">
        <v>1794</v>
      </c>
      <c r="H2986" t="s">
        <v>1661</v>
      </c>
      <c r="I2986" t="s">
        <v>1795</v>
      </c>
      <c r="J2986" t="s">
        <v>97</v>
      </c>
      <c r="K2986" t="s">
        <v>100</v>
      </c>
      <c r="L2986" t="s">
        <v>44</v>
      </c>
      <c r="M2986" s="5">
        <v>0</v>
      </c>
      <c r="N2986" s="5">
        <v>7000</v>
      </c>
      <c r="O2986" s="5">
        <f t="shared" si="184"/>
        <v>7000</v>
      </c>
      <c r="P2986" s="5">
        <v>-2800</v>
      </c>
      <c r="Q2986" s="5">
        <f t="shared" si="185"/>
        <v>4200</v>
      </c>
      <c r="R2986" s="5">
        <v>4166.67</v>
      </c>
      <c r="S2986" s="5">
        <v>33.33</v>
      </c>
      <c r="T2986" s="5">
        <v>33.33</v>
      </c>
      <c r="U2986" s="5">
        <f t="shared" si="186"/>
        <v>6966.67</v>
      </c>
      <c r="V2986" s="5">
        <f t="shared" si="187"/>
        <v>6966.67</v>
      </c>
      <c r="W2986" s="5">
        <v>0</v>
      </c>
      <c r="X2986" t="s">
        <v>1797</v>
      </c>
    </row>
    <row r="2987" spans="1:24" x14ac:dyDescent="0.2">
      <c r="A2987" t="s">
        <v>117</v>
      </c>
      <c r="B2987" t="s">
        <v>118</v>
      </c>
      <c r="C2987" t="s">
        <v>2</v>
      </c>
      <c r="D2987" t="s">
        <v>3</v>
      </c>
      <c r="E2987" t="s">
        <v>4</v>
      </c>
      <c r="F2987" t="s">
        <v>1793</v>
      </c>
      <c r="G2987" t="s">
        <v>1794</v>
      </c>
      <c r="H2987" t="s">
        <v>1661</v>
      </c>
      <c r="I2987" t="s">
        <v>1795</v>
      </c>
      <c r="J2987" t="s">
        <v>97</v>
      </c>
      <c r="K2987" t="s">
        <v>102</v>
      </c>
      <c r="L2987" t="s">
        <v>11</v>
      </c>
      <c r="M2987" s="5">
        <v>0</v>
      </c>
      <c r="N2987" s="5">
        <v>1244.1300000000001</v>
      </c>
      <c r="O2987" s="5">
        <f t="shared" si="184"/>
        <v>1244.1300000000001</v>
      </c>
      <c r="P2987" s="5">
        <v>0</v>
      </c>
      <c r="Q2987" s="5">
        <f t="shared" si="185"/>
        <v>1244.1300000000001</v>
      </c>
      <c r="R2987" s="5">
        <v>0</v>
      </c>
      <c r="S2987" s="5">
        <v>1244.1300000000001</v>
      </c>
      <c r="T2987" s="5">
        <v>1244.1300000000001</v>
      </c>
      <c r="U2987" s="5">
        <f t="shared" si="186"/>
        <v>0</v>
      </c>
      <c r="V2987" s="5">
        <f t="shared" si="187"/>
        <v>0</v>
      </c>
      <c r="W2987" s="5">
        <v>0</v>
      </c>
      <c r="X2987" t="s">
        <v>1798</v>
      </c>
    </row>
    <row r="2988" spans="1:24" x14ac:dyDescent="0.2">
      <c r="A2988" t="s">
        <v>117</v>
      </c>
      <c r="B2988" t="s">
        <v>118</v>
      </c>
      <c r="C2988" t="s">
        <v>2</v>
      </c>
      <c r="D2988" t="s">
        <v>3</v>
      </c>
      <c r="E2988" t="s">
        <v>4</v>
      </c>
      <c r="F2988" t="s">
        <v>1793</v>
      </c>
      <c r="G2988" t="s">
        <v>1794</v>
      </c>
      <c r="H2988" t="s">
        <v>1661</v>
      </c>
      <c r="I2988" t="s">
        <v>1795</v>
      </c>
      <c r="J2988" t="s">
        <v>97</v>
      </c>
      <c r="K2988" t="s">
        <v>104</v>
      </c>
      <c r="L2988" t="s">
        <v>44</v>
      </c>
      <c r="M2988" s="5">
        <v>0</v>
      </c>
      <c r="N2988" s="5">
        <v>278520</v>
      </c>
      <c r="O2988" s="5">
        <f t="shared" si="184"/>
        <v>278520</v>
      </c>
      <c r="P2988" s="5">
        <v>-111408</v>
      </c>
      <c r="Q2988" s="5">
        <f t="shared" si="185"/>
        <v>167112</v>
      </c>
      <c r="R2988" s="5">
        <v>145061.37</v>
      </c>
      <c r="S2988" s="5">
        <v>22050.63</v>
      </c>
      <c r="T2988" s="5">
        <v>22050.63</v>
      </c>
      <c r="U2988" s="5">
        <f t="shared" si="186"/>
        <v>256469.37</v>
      </c>
      <c r="V2988" s="5">
        <f t="shared" si="187"/>
        <v>256469.37</v>
      </c>
      <c r="W2988" s="5">
        <v>0</v>
      </c>
      <c r="X2988" t="s">
        <v>1799</v>
      </c>
    </row>
    <row r="2989" spans="1:24" x14ac:dyDescent="0.2">
      <c r="A2989" t="s">
        <v>117</v>
      </c>
      <c r="B2989" t="s">
        <v>118</v>
      </c>
      <c r="C2989" t="s">
        <v>2</v>
      </c>
      <c r="D2989" t="s">
        <v>3</v>
      </c>
      <c r="E2989" t="s">
        <v>4</v>
      </c>
      <c r="F2989" t="s">
        <v>1793</v>
      </c>
      <c r="G2989" t="s">
        <v>1794</v>
      </c>
      <c r="H2989" t="s">
        <v>1661</v>
      </c>
      <c r="I2989" t="s">
        <v>1795</v>
      </c>
      <c r="J2989" t="s">
        <v>97</v>
      </c>
      <c r="K2989" t="s">
        <v>106</v>
      </c>
      <c r="L2989" t="s">
        <v>44</v>
      </c>
      <c r="M2989" s="5">
        <v>0</v>
      </c>
      <c r="N2989" s="5">
        <v>35232.78</v>
      </c>
      <c r="O2989" s="5">
        <f t="shared" si="184"/>
        <v>35232.78</v>
      </c>
      <c r="P2989" s="5">
        <v>-14093.11</v>
      </c>
      <c r="Q2989" s="5">
        <f t="shared" si="185"/>
        <v>21139.67</v>
      </c>
      <c r="R2989" s="5">
        <v>18192.91</v>
      </c>
      <c r="S2989" s="5">
        <v>2946.76</v>
      </c>
      <c r="T2989" s="5">
        <v>2946.76</v>
      </c>
      <c r="U2989" s="5">
        <f t="shared" si="186"/>
        <v>32286.019999999997</v>
      </c>
      <c r="V2989" s="5">
        <f t="shared" si="187"/>
        <v>32286.019999999997</v>
      </c>
      <c r="W2989" s="5">
        <v>0</v>
      </c>
      <c r="X2989" t="s">
        <v>1800</v>
      </c>
    </row>
    <row r="2990" spans="1:24" x14ac:dyDescent="0.2">
      <c r="A2990" t="s">
        <v>117</v>
      </c>
      <c r="B2990" t="s">
        <v>118</v>
      </c>
      <c r="C2990" t="s">
        <v>2</v>
      </c>
      <c r="D2990" t="s">
        <v>3</v>
      </c>
      <c r="E2990" t="s">
        <v>4</v>
      </c>
      <c r="F2990" t="s">
        <v>1793</v>
      </c>
      <c r="G2990" t="s">
        <v>1794</v>
      </c>
      <c r="H2990" t="s">
        <v>1661</v>
      </c>
      <c r="I2990" t="s">
        <v>1795</v>
      </c>
      <c r="J2990" t="s">
        <v>97</v>
      </c>
      <c r="K2990" t="s">
        <v>108</v>
      </c>
      <c r="L2990" t="s">
        <v>44</v>
      </c>
      <c r="M2990" s="5">
        <v>0</v>
      </c>
      <c r="N2990" s="5">
        <v>23210</v>
      </c>
      <c r="O2990" s="5">
        <f t="shared" si="184"/>
        <v>23210</v>
      </c>
      <c r="P2990" s="5">
        <v>-9284</v>
      </c>
      <c r="Q2990" s="5">
        <f t="shared" si="185"/>
        <v>13926</v>
      </c>
      <c r="R2990" s="5">
        <v>13318.01</v>
      </c>
      <c r="S2990" s="5">
        <v>607.99</v>
      </c>
      <c r="T2990" s="5">
        <v>607.99</v>
      </c>
      <c r="U2990" s="5">
        <f t="shared" si="186"/>
        <v>22602.01</v>
      </c>
      <c r="V2990" s="5">
        <f t="shared" si="187"/>
        <v>22602.01</v>
      </c>
      <c r="W2990" s="5">
        <v>0</v>
      </c>
      <c r="X2990" t="s">
        <v>1801</v>
      </c>
    </row>
    <row r="2991" spans="1:24" x14ac:dyDescent="0.2">
      <c r="A2991" t="s">
        <v>117</v>
      </c>
      <c r="B2991" t="s">
        <v>118</v>
      </c>
      <c r="C2991" t="s">
        <v>2</v>
      </c>
      <c r="D2991" t="s">
        <v>3</v>
      </c>
      <c r="E2991" t="s">
        <v>4</v>
      </c>
      <c r="F2991" t="s">
        <v>1793</v>
      </c>
      <c r="G2991" t="s">
        <v>1794</v>
      </c>
      <c r="H2991" t="s">
        <v>1661</v>
      </c>
      <c r="I2991" t="s">
        <v>1795</v>
      </c>
      <c r="J2991" t="s">
        <v>121</v>
      </c>
      <c r="K2991" t="s">
        <v>149</v>
      </c>
      <c r="L2991" t="s">
        <v>44</v>
      </c>
      <c r="M2991" s="5">
        <v>4000</v>
      </c>
      <c r="N2991" s="5">
        <v>0</v>
      </c>
      <c r="O2991" s="5">
        <f t="shared" si="184"/>
        <v>4000</v>
      </c>
      <c r="P2991" s="5">
        <v>0</v>
      </c>
      <c r="Q2991" s="5">
        <f t="shared" si="185"/>
        <v>4000</v>
      </c>
      <c r="R2991" s="5">
        <v>0</v>
      </c>
      <c r="S2991" s="5">
        <v>0</v>
      </c>
      <c r="T2991" s="5">
        <v>0</v>
      </c>
      <c r="U2991" s="5">
        <f t="shared" si="186"/>
        <v>4000</v>
      </c>
      <c r="V2991" s="5">
        <f t="shared" si="187"/>
        <v>4000</v>
      </c>
      <c r="W2991" s="5">
        <v>4000</v>
      </c>
      <c r="X2991" t="s">
        <v>1802</v>
      </c>
    </row>
    <row r="2992" spans="1:24" x14ac:dyDescent="0.2">
      <c r="A2992" t="s">
        <v>117</v>
      </c>
      <c r="B2992" t="s">
        <v>118</v>
      </c>
      <c r="C2992" t="s">
        <v>2</v>
      </c>
      <c r="D2992" t="s">
        <v>3</v>
      </c>
      <c r="E2992" t="s">
        <v>4</v>
      </c>
      <c r="F2992" t="s">
        <v>1793</v>
      </c>
      <c r="G2992" t="s">
        <v>1794</v>
      </c>
      <c r="H2992" t="s">
        <v>1661</v>
      </c>
      <c r="I2992" t="s">
        <v>1795</v>
      </c>
      <c r="J2992" t="s">
        <v>121</v>
      </c>
      <c r="K2992" t="s">
        <v>465</v>
      </c>
      <c r="L2992" t="s">
        <v>44</v>
      </c>
      <c r="M2992" s="5">
        <v>4000</v>
      </c>
      <c r="N2992" s="5">
        <v>0</v>
      </c>
      <c r="O2992" s="5">
        <f t="shared" si="184"/>
        <v>4000</v>
      </c>
      <c r="P2992" s="5">
        <v>0</v>
      </c>
      <c r="Q2992" s="5">
        <f t="shared" si="185"/>
        <v>4000</v>
      </c>
      <c r="R2992" s="5">
        <v>0</v>
      </c>
      <c r="S2992" s="5">
        <v>0</v>
      </c>
      <c r="T2992" s="5">
        <v>0</v>
      </c>
      <c r="U2992" s="5">
        <f t="shared" si="186"/>
        <v>4000</v>
      </c>
      <c r="V2992" s="5">
        <f t="shared" si="187"/>
        <v>4000</v>
      </c>
      <c r="W2992" s="5">
        <v>4000</v>
      </c>
      <c r="X2992" t="s">
        <v>1803</v>
      </c>
    </row>
    <row r="2993" spans="1:24" x14ac:dyDescent="0.2">
      <c r="A2993" t="s">
        <v>117</v>
      </c>
      <c r="B2993" t="s">
        <v>118</v>
      </c>
      <c r="C2993" t="s">
        <v>2</v>
      </c>
      <c r="D2993" t="s">
        <v>3</v>
      </c>
      <c r="E2993" t="s">
        <v>4</v>
      </c>
      <c r="F2993" t="s">
        <v>1793</v>
      </c>
      <c r="G2993" t="s">
        <v>1794</v>
      </c>
      <c r="H2993" t="s">
        <v>1661</v>
      </c>
      <c r="I2993" t="s">
        <v>1795</v>
      </c>
      <c r="J2993" t="s">
        <v>121</v>
      </c>
      <c r="K2993" t="s">
        <v>122</v>
      </c>
      <c r="L2993" t="s">
        <v>44</v>
      </c>
      <c r="M2993" s="5">
        <v>8000</v>
      </c>
      <c r="N2993" s="5">
        <v>0</v>
      </c>
      <c r="O2993" s="5">
        <f t="shared" si="184"/>
        <v>8000</v>
      </c>
      <c r="P2993" s="5">
        <v>-8000</v>
      </c>
      <c r="Q2993" s="5">
        <f t="shared" si="185"/>
        <v>0</v>
      </c>
      <c r="R2993" s="5">
        <v>0</v>
      </c>
      <c r="S2993" s="5">
        <v>0</v>
      </c>
      <c r="T2993" s="5">
        <v>0</v>
      </c>
      <c r="U2993" s="5">
        <f t="shared" si="186"/>
        <v>8000</v>
      </c>
      <c r="V2993" s="5">
        <f t="shared" si="187"/>
        <v>8000</v>
      </c>
      <c r="W2993" s="5">
        <v>0</v>
      </c>
      <c r="X2993" t="s">
        <v>1804</v>
      </c>
    </row>
    <row r="2994" spans="1:24" x14ac:dyDescent="0.2">
      <c r="A2994" t="s">
        <v>117</v>
      </c>
      <c r="B2994" t="s">
        <v>118</v>
      </c>
      <c r="C2994" t="s">
        <v>2</v>
      </c>
      <c r="D2994" t="s">
        <v>3</v>
      </c>
      <c r="E2994" t="s">
        <v>4</v>
      </c>
      <c r="F2994" t="s">
        <v>1793</v>
      </c>
      <c r="G2994" t="s">
        <v>1794</v>
      </c>
      <c r="H2994" t="s">
        <v>1661</v>
      </c>
      <c r="I2994" t="s">
        <v>1795</v>
      </c>
      <c r="J2994" t="s">
        <v>121</v>
      </c>
      <c r="K2994" t="s">
        <v>124</v>
      </c>
      <c r="L2994" t="s">
        <v>44</v>
      </c>
      <c r="M2994" s="5">
        <v>115000</v>
      </c>
      <c r="N2994" s="5">
        <v>0</v>
      </c>
      <c r="O2994" s="5">
        <f t="shared" si="184"/>
        <v>115000</v>
      </c>
      <c r="P2994" s="5">
        <v>-108037.8</v>
      </c>
      <c r="Q2994" s="5">
        <f t="shared" si="185"/>
        <v>6962.1999999999971</v>
      </c>
      <c r="R2994" s="5">
        <v>0</v>
      </c>
      <c r="S2994" s="5">
        <v>0</v>
      </c>
      <c r="T2994" s="5">
        <v>0</v>
      </c>
      <c r="U2994" s="5">
        <f t="shared" si="186"/>
        <v>115000</v>
      </c>
      <c r="V2994" s="5">
        <f t="shared" si="187"/>
        <v>115000</v>
      </c>
      <c r="W2994" s="5">
        <v>6962.2</v>
      </c>
      <c r="X2994" t="s">
        <v>1805</v>
      </c>
    </row>
    <row r="2995" spans="1:24" x14ac:dyDescent="0.2">
      <c r="A2995" t="s">
        <v>117</v>
      </c>
      <c r="B2995" t="s">
        <v>118</v>
      </c>
      <c r="C2995" t="s">
        <v>2</v>
      </c>
      <c r="D2995" t="s">
        <v>3</v>
      </c>
      <c r="E2995" t="s">
        <v>4</v>
      </c>
      <c r="F2995" t="s">
        <v>1793</v>
      </c>
      <c r="G2995" t="s">
        <v>1794</v>
      </c>
      <c r="H2995" t="s">
        <v>1661</v>
      </c>
      <c r="I2995" t="s">
        <v>1795</v>
      </c>
      <c r="J2995" t="s">
        <v>121</v>
      </c>
      <c r="K2995" t="s">
        <v>351</v>
      </c>
      <c r="L2995" t="s">
        <v>44</v>
      </c>
      <c r="M2995" s="5">
        <v>202000</v>
      </c>
      <c r="N2995" s="5">
        <v>0</v>
      </c>
      <c r="O2995" s="5">
        <f t="shared" si="184"/>
        <v>202000</v>
      </c>
      <c r="P2995" s="5">
        <v>-202000</v>
      </c>
      <c r="Q2995" s="5">
        <f t="shared" si="185"/>
        <v>0</v>
      </c>
      <c r="R2995" s="5">
        <v>0</v>
      </c>
      <c r="S2995" s="5">
        <v>0</v>
      </c>
      <c r="T2995" s="5">
        <v>0</v>
      </c>
      <c r="U2995" s="5">
        <f t="shared" si="186"/>
        <v>202000</v>
      </c>
      <c r="V2995" s="5">
        <f t="shared" si="187"/>
        <v>202000</v>
      </c>
      <c r="W2995" s="5">
        <v>0</v>
      </c>
      <c r="X2995" t="s">
        <v>1806</v>
      </c>
    </row>
    <row r="2996" spans="1:24" x14ac:dyDescent="0.2">
      <c r="A2996" t="s">
        <v>117</v>
      </c>
      <c r="B2996" t="s">
        <v>118</v>
      </c>
      <c r="C2996" t="s">
        <v>2</v>
      </c>
      <c r="D2996" t="s">
        <v>3</v>
      </c>
      <c r="E2996" t="s">
        <v>4</v>
      </c>
      <c r="F2996" t="s">
        <v>1793</v>
      </c>
      <c r="G2996" t="s">
        <v>1794</v>
      </c>
      <c r="H2996" t="s">
        <v>1661</v>
      </c>
      <c r="I2996" t="s">
        <v>1795</v>
      </c>
      <c r="J2996" t="s">
        <v>121</v>
      </c>
      <c r="K2996" t="s">
        <v>128</v>
      </c>
      <c r="L2996" t="s">
        <v>44</v>
      </c>
      <c r="M2996" s="5">
        <v>542000</v>
      </c>
      <c r="N2996" s="5">
        <v>-367172.78</v>
      </c>
      <c r="O2996" s="5">
        <f t="shared" si="184"/>
        <v>174827.21999999997</v>
      </c>
      <c r="P2996" s="5">
        <v>-174827.22</v>
      </c>
      <c r="Q2996" s="5">
        <f t="shared" si="185"/>
        <v>0</v>
      </c>
      <c r="R2996" s="5">
        <v>0</v>
      </c>
      <c r="S2996" s="5">
        <v>0</v>
      </c>
      <c r="T2996" s="5">
        <v>0</v>
      </c>
      <c r="U2996" s="5">
        <f t="shared" si="186"/>
        <v>174827.21999999997</v>
      </c>
      <c r="V2996" s="5">
        <f t="shared" si="187"/>
        <v>174827.21999999997</v>
      </c>
      <c r="W2996" s="5">
        <v>0</v>
      </c>
      <c r="X2996" t="s">
        <v>1807</v>
      </c>
    </row>
    <row r="2997" spans="1:24" x14ac:dyDescent="0.2">
      <c r="A2997" t="s">
        <v>117</v>
      </c>
      <c r="B2997" t="s">
        <v>118</v>
      </c>
      <c r="C2997" t="s">
        <v>2</v>
      </c>
      <c r="D2997" t="s">
        <v>3</v>
      </c>
      <c r="E2997" t="s">
        <v>4</v>
      </c>
      <c r="F2997" t="s">
        <v>1793</v>
      </c>
      <c r="G2997" t="s">
        <v>1794</v>
      </c>
      <c r="H2997" t="s">
        <v>1661</v>
      </c>
      <c r="I2997" t="s">
        <v>1795</v>
      </c>
      <c r="J2997" t="s">
        <v>121</v>
      </c>
      <c r="K2997" t="s">
        <v>473</v>
      </c>
      <c r="L2997" t="s">
        <v>44</v>
      </c>
      <c r="M2997" s="5">
        <v>22500</v>
      </c>
      <c r="N2997" s="5">
        <v>0</v>
      </c>
      <c r="O2997" s="5">
        <f t="shared" si="184"/>
        <v>22500</v>
      </c>
      <c r="P2997" s="5">
        <v>-22500</v>
      </c>
      <c r="Q2997" s="5">
        <f t="shared" si="185"/>
        <v>0</v>
      </c>
      <c r="R2997" s="5">
        <v>0</v>
      </c>
      <c r="S2997" s="5">
        <v>0</v>
      </c>
      <c r="T2997" s="5">
        <v>0</v>
      </c>
      <c r="U2997" s="5">
        <f t="shared" si="186"/>
        <v>22500</v>
      </c>
      <c r="V2997" s="5">
        <f t="shared" si="187"/>
        <v>22500</v>
      </c>
      <c r="W2997" s="5">
        <v>0</v>
      </c>
      <c r="X2997" t="s">
        <v>1808</v>
      </c>
    </row>
    <row r="2998" spans="1:24" x14ac:dyDescent="0.2">
      <c r="A2998" t="s">
        <v>117</v>
      </c>
      <c r="B2998" t="s">
        <v>118</v>
      </c>
      <c r="C2998" t="s">
        <v>2</v>
      </c>
      <c r="D2998" t="s">
        <v>3</v>
      </c>
      <c r="E2998" t="s">
        <v>4</v>
      </c>
      <c r="F2998" t="s">
        <v>1793</v>
      </c>
      <c r="G2998" t="s">
        <v>1794</v>
      </c>
      <c r="H2998" t="s">
        <v>1661</v>
      </c>
      <c r="I2998" t="s">
        <v>1795</v>
      </c>
      <c r="J2998" t="s">
        <v>121</v>
      </c>
      <c r="K2998" t="s">
        <v>359</v>
      </c>
      <c r="L2998" t="s">
        <v>44</v>
      </c>
      <c r="M2998" s="5">
        <v>8000</v>
      </c>
      <c r="N2998" s="5">
        <v>0</v>
      </c>
      <c r="O2998" s="5">
        <f t="shared" si="184"/>
        <v>8000</v>
      </c>
      <c r="P2998" s="5">
        <v>-8000</v>
      </c>
      <c r="Q2998" s="5">
        <f t="shared" si="185"/>
        <v>0</v>
      </c>
      <c r="R2998" s="5">
        <v>0</v>
      </c>
      <c r="S2998" s="5">
        <v>0</v>
      </c>
      <c r="T2998" s="5">
        <v>0</v>
      </c>
      <c r="U2998" s="5">
        <f t="shared" si="186"/>
        <v>8000</v>
      </c>
      <c r="V2998" s="5">
        <f t="shared" si="187"/>
        <v>8000</v>
      </c>
      <c r="W2998" s="5">
        <v>0</v>
      </c>
      <c r="X2998" t="s">
        <v>1809</v>
      </c>
    </row>
    <row r="2999" spans="1:24" x14ac:dyDescent="0.2">
      <c r="A2999" t="s">
        <v>117</v>
      </c>
      <c r="B2999" t="s">
        <v>118</v>
      </c>
      <c r="C2999" t="s">
        <v>2</v>
      </c>
      <c r="D2999" t="s">
        <v>3</v>
      </c>
      <c r="E2999" t="s">
        <v>4</v>
      </c>
      <c r="F2999" t="s">
        <v>1793</v>
      </c>
      <c r="G2999" t="s">
        <v>1794</v>
      </c>
      <c r="H2999" t="s">
        <v>1661</v>
      </c>
      <c r="I2999" t="s">
        <v>1795</v>
      </c>
      <c r="J2999" t="s">
        <v>121</v>
      </c>
      <c r="K2999" t="s">
        <v>130</v>
      </c>
      <c r="L2999" t="s">
        <v>44</v>
      </c>
      <c r="M2999" s="5">
        <v>10000</v>
      </c>
      <c r="N2999" s="5">
        <v>0</v>
      </c>
      <c r="O2999" s="5">
        <f t="shared" si="184"/>
        <v>10000</v>
      </c>
      <c r="P2999" s="5">
        <v>0</v>
      </c>
      <c r="Q2999" s="5">
        <f t="shared" si="185"/>
        <v>10000</v>
      </c>
      <c r="R2999" s="5">
        <v>0</v>
      </c>
      <c r="S2999" s="5">
        <v>1399.57</v>
      </c>
      <c r="T2999" s="5">
        <v>1384.45</v>
      </c>
      <c r="U2999" s="5">
        <f t="shared" si="186"/>
        <v>8600.43</v>
      </c>
      <c r="V2999" s="5">
        <f t="shared" si="187"/>
        <v>8615.5499999999993</v>
      </c>
      <c r="W2999" s="5">
        <v>8600.43</v>
      </c>
      <c r="X2999" t="s">
        <v>1810</v>
      </c>
    </row>
    <row r="3000" spans="1:24" x14ac:dyDescent="0.2">
      <c r="A3000" t="s">
        <v>117</v>
      </c>
      <c r="B3000" t="s">
        <v>118</v>
      </c>
      <c r="C3000" t="s">
        <v>2</v>
      </c>
      <c r="D3000" t="s">
        <v>3</v>
      </c>
      <c r="E3000" t="s">
        <v>4</v>
      </c>
      <c r="F3000" t="s">
        <v>1793</v>
      </c>
      <c r="G3000" t="s">
        <v>1794</v>
      </c>
      <c r="H3000" t="s">
        <v>1661</v>
      </c>
      <c r="I3000" t="s">
        <v>1795</v>
      </c>
      <c r="J3000" t="s">
        <v>121</v>
      </c>
      <c r="K3000" t="s">
        <v>166</v>
      </c>
      <c r="L3000" t="s">
        <v>44</v>
      </c>
      <c r="M3000" s="5">
        <v>51000</v>
      </c>
      <c r="N3000" s="5">
        <v>0</v>
      </c>
      <c r="O3000" s="5">
        <f t="shared" si="184"/>
        <v>51000</v>
      </c>
      <c r="P3000" s="5">
        <v>-36000</v>
      </c>
      <c r="Q3000" s="5">
        <f t="shared" si="185"/>
        <v>15000</v>
      </c>
      <c r="R3000" s="5">
        <v>0</v>
      </c>
      <c r="S3000" s="5">
        <v>0</v>
      </c>
      <c r="T3000" s="5">
        <v>0</v>
      </c>
      <c r="U3000" s="5">
        <f t="shared" si="186"/>
        <v>51000</v>
      </c>
      <c r="V3000" s="5">
        <f t="shared" si="187"/>
        <v>51000</v>
      </c>
      <c r="W3000" s="5">
        <v>15000</v>
      </c>
      <c r="X3000" t="s">
        <v>1811</v>
      </c>
    </row>
    <row r="3001" spans="1:24" x14ac:dyDescent="0.2">
      <c r="A3001" t="s">
        <v>117</v>
      </c>
      <c r="B3001" t="s">
        <v>118</v>
      </c>
      <c r="C3001" t="s">
        <v>2</v>
      </c>
      <c r="D3001" t="s">
        <v>3</v>
      </c>
      <c r="E3001" t="s">
        <v>4</v>
      </c>
      <c r="F3001" t="s">
        <v>1793</v>
      </c>
      <c r="G3001" t="s">
        <v>1794</v>
      </c>
      <c r="H3001" t="s">
        <v>1661</v>
      </c>
      <c r="I3001" t="s">
        <v>1795</v>
      </c>
      <c r="J3001" t="s">
        <v>231</v>
      </c>
      <c r="K3001" t="s">
        <v>232</v>
      </c>
      <c r="L3001" t="s">
        <v>44</v>
      </c>
      <c r="M3001" s="5">
        <v>20000</v>
      </c>
      <c r="N3001" s="5">
        <v>0</v>
      </c>
      <c r="O3001" s="5">
        <f t="shared" si="184"/>
        <v>20000</v>
      </c>
      <c r="P3001" s="5">
        <v>0</v>
      </c>
      <c r="Q3001" s="5">
        <f t="shared" si="185"/>
        <v>20000</v>
      </c>
      <c r="R3001" s="5">
        <v>0</v>
      </c>
      <c r="S3001" s="5">
        <v>0</v>
      </c>
      <c r="T3001" s="5">
        <v>0</v>
      </c>
      <c r="U3001" s="5">
        <f t="shared" si="186"/>
        <v>20000</v>
      </c>
      <c r="V3001" s="5">
        <f t="shared" si="187"/>
        <v>20000</v>
      </c>
      <c r="W3001" s="5">
        <v>20000</v>
      </c>
      <c r="X3001" t="s">
        <v>1812</v>
      </c>
    </row>
    <row r="3002" spans="1:24" x14ac:dyDescent="0.2">
      <c r="A3002" t="s">
        <v>117</v>
      </c>
      <c r="B3002" t="s">
        <v>118</v>
      </c>
      <c r="C3002" t="s">
        <v>2</v>
      </c>
      <c r="D3002" t="s">
        <v>3</v>
      </c>
      <c r="E3002" t="s">
        <v>4</v>
      </c>
      <c r="F3002" t="s">
        <v>1793</v>
      </c>
      <c r="G3002" t="s">
        <v>1794</v>
      </c>
      <c r="H3002" t="s">
        <v>1661</v>
      </c>
      <c r="I3002" t="s">
        <v>1795</v>
      </c>
      <c r="J3002" t="s">
        <v>231</v>
      </c>
      <c r="K3002" t="s">
        <v>234</v>
      </c>
      <c r="L3002" t="s">
        <v>44</v>
      </c>
      <c r="M3002" s="5">
        <v>13500</v>
      </c>
      <c r="N3002" s="5">
        <v>0</v>
      </c>
      <c r="O3002" s="5">
        <f t="shared" si="184"/>
        <v>13500</v>
      </c>
      <c r="P3002" s="5">
        <v>0</v>
      </c>
      <c r="Q3002" s="5">
        <f t="shared" si="185"/>
        <v>13500</v>
      </c>
      <c r="R3002" s="5">
        <v>0</v>
      </c>
      <c r="S3002" s="5">
        <v>0</v>
      </c>
      <c r="T3002" s="5">
        <v>0</v>
      </c>
      <c r="U3002" s="5">
        <f t="shared" si="186"/>
        <v>13500</v>
      </c>
      <c r="V3002" s="5">
        <f t="shared" si="187"/>
        <v>13500</v>
      </c>
      <c r="W3002" s="5">
        <v>13500</v>
      </c>
      <c r="X3002" t="s">
        <v>1813</v>
      </c>
    </row>
    <row r="3003" spans="1:24" x14ac:dyDescent="0.2">
      <c r="A3003" t="s">
        <v>0</v>
      </c>
      <c r="B3003" t="s">
        <v>1</v>
      </c>
      <c r="C3003" t="s">
        <v>2</v>
      </c>
      <c r="D3003" t="s">
        <v>3</v>
      </c>
      <c r="E3003" t="s">
        <v>4</v>
      </c>
      <c r="F3003" t="s">
        <v>1814</v>
      </c>
      <c r="G3003" t="s">
        <v>1815</v>
      </c>
      <c r="H3003" t="s">
        <v>7</v>
      </c>
      <c r="I3003" t="s">
        <v>8</v>
      </c>
      <c r="J3003" t="s">
        <v>9</v>
      </c>
      <c r="K3003" t="s">
        <v>10</v>
      </c>
      <c r="L3003" t="s">
        <v>11</v>
      </c>
      <c r="M3003" s="5">
        <v>487680</v>
      </c>
      <c r="N3003" s="5">
        <v>0</v>
      </c>
      <c r="O3003" s="5">
        <f t="shared" ref="O3003:O3064" si="188">+M3003+N3003</f>
        <v>487680</v>
      </c>
      <c r="P3003" s="5">
        <v>-84633.04</v>
      </c>
      <c r="Q3003" s="5">
        <f t="shared" ref="Q3003:Q3064" si="189">+O3003+P3003</f>
        <v>403046.96</v>
      </c>
      <c r="R3003" s="5">
        <v>0</v>
      </c>
      <c r="S3003" s="5">
        <v>269311.33</v>
      </c>
      <c r="T3003" s="5">
        <v>269311.33</v>
      </c>
      <c r="U3003" s="5">
        <f t="shared" ref="U3003:U3064" si="190">+O3003-S3003</f>
        <v>218368.66999999998</v>
      </c>
      <c r="V3003" s="5">
        <f t="shared" ref="V3003:V3064" si="191">+O3003-T3003</f>
        <v>218368.66999999998</v>
      </c>
      <c r="W3003" s="5">
        <v>133735.63</v>
      </c>
      <c r="X3003" t="s">
        <v>12</v>
      </c>
    </row>
    <row r="3004" spans="1:24" x14ac:dyDescent="0.2">
      <c r="A3004" t="s">
        <v>0</v>
      </c>
      <c r="B3004" t="s">
        <v>1</v>
      </c>
      <c r="C3004" t="s">
        <v>2</v>
      </c>
      <c r="D3004" t="s">
        <v>3</v>
      </c>
      <c r="E3004" t="s">
        <v>4</v>
      </c>
      <c r="F3004" t="s">
        <v>1814</v>
      </c>
      <c r="G3004" t="s">
        <v>1815</v>
      </c>
      <c r="H3004" t="s">
        <v>7</v>
      </c>
      <c r="I3004" t="s">
        <v>8</v>
      </c>
      <c r="J3004" t="s">
        <v>9</v>
      </c>
      <c r="K3004" t="s">
        <v>15</v>
      </c>
      <c r="L3004" t="s">
        <v>11</v>
      </c>
      <c r="M3004" s="5">
        <v>40640</v>
      </c>
      <c r="N3004" s="5">
        <v>0</v>
      </c>
      <c r="O3004" s="5">
        <f t="shared" si="188"/>
        <v>40640</v>
      </c>
      <c r="P3004" s="5">
        <v>0</v>
      </c>
      <c r="Q3004" s="5">
        <f t="shared" si="189"/>
        <v>40640</v>
      </c>
      <c r="R3004" s="5">
        <v>0</v>
      </c>
      <c r="S3004" s="5">
        <v>3527.79</v>
      </c>
      <c r="T3004" s="5">
        <v>3527.79</v>
      </c>
      <c r="U3004" s="5">
        <f t="shared" si="190"/>
        <v>37112.21</v>
      </c>
      <c r="V3004" s="5">
        <f t="shared" si="191"/>
        <v>37112.21</v>
      </c>
      <c r="W3004" s="5">
        <v>37112.21</v>
      </c>
      <c r="X3004" t="s">
        <v>16</v>
      </c>
    </row>
    <row r="3005" spans="1:24" x14ac:dyDescent="0.2">
      <c r="A3005" t="s">
        <v>0</v>
      </c>
      <c r="B3005" t="s">
        <v>1</v>
      </c>
      <c r="C3005" t="s">
        <v>2</v>
      </c>
      <c r="D3005" t="s">
        <v>3</v>
      </c>
      <c r="E3005" t="s">
        <v>4</v>
      </c>
      <c r="F3005" t="s">
        <v>1814</v>
      </c>
      <c r="G3005" t="s">
        <v>1815</v>
      </c>
      <c r="H3005" t="s">
        <v>7</v>
      </c>
      <c r="I3005" t="s">
        <v>8</v>
      </c>
      <c r="J3005" t="s">
        <v>9</v>
      </c>
      <c r="K3005" t="s">
        <v>17</v>
      </c>
      <c r="L3005" t="s">
        <v>11</v>
      </c>
      <c r="M3005" s="5">
        <v>13797.88</v>
      </c>
      <c r="N3005" s="5">
        <v>0</v>
      </c>
      <c r="O3005" s="5">
        <f t="shared" si="188"/>
        <v>13797.88</v>
      </c>
      <c r="P3005" s="5">
        <v>0</v>
      </c>
      <c r="Q3005" s="5">
        <f t="shared" si="189"/>
        <v>13797.88</v>
      </c>
      <c r="R3005" s="5">
        <v>0</v>
      </c>
      <c r="S3005" s="5">
        <v>9440.81</v>
      </c>
      <c r="T3005" s="5">
        <v>9440.81</v>
      </c>
      <c r="U3005" s="5">
        <f t="shared" si="190"/>
        <v>4357.07</v>
      </c>
      <c r="V3005" s="5">
        <f t="shared" si="191"/>
        <v>4357.07</v>
      </c>
      <c r="W3005" s="5">
        <v>4357.07</v>
      </c>
      <c r="X3005" t="s">
        <v>18</v>
      </c>
    </row>
    <row r="3006" spans="1:24" x14ac:dyDescent="0.2">
      <c r="A3006" t="s">
        <v>0</v>
      </c>
      <c r="B3006" t="s">
        <v>1</v>
      </c>
      <c r="C3006" t="s">
        <v>2</v>
      </c>
      <c r="D3006" t="s">
        <v>3</v>
      </c>
      <c r="E3006" t="s">
        <v>4</v>
      </c>
      <c r="F3006" t="s">
        <v>1814</v>
      </c>
      <c r="G3006" t="s">
        <v>1815</v>
      </c>
      <c r="H3006" t="s">
        <v>7</v>
      </c>
      <c r="I3006" t="s">
        <v>8</v>
      </c>
      <c r="J3006" t="s">
        <v>9</v>
      </c>
      <c r="K3006" t="s">
        <v>27</v>
      </c>
      <c r="L3006" t="s">
        <v>11</v>
      </c>
      <c r="M3006" s="5">
        <v>2843.71</v>
      </c>
      <c r="N3006" s="5">
        <v>0</v>
      </c>
      <c r="O3006" s="5">
        <f t="shared" si="188"/>
        <v>2843.71</v>
      </c>
      <c r="P3006" s="5">
        <v>1227.1199999999999</v>
      </c>
      <c r="Q3006" s="5">
        <f t="shared" si="189"/>
        <v>4070.83</v>
      </c>
      <c r="R3006" s="5">
        <v>0</v>
      </c>
      <c r="S3006" s="5">
        <v>2280</v>
      </c>
      <c r="T3006" s="5">
        <v>2280</v>
      </c>
      <c r="U3006" s="5">
        <f t="shared" si="190"/>
        <v>563.71</v>
      </c>
      <c r="V3006" s="5">
        <f t="shared" si="191"/>
        <v>563.71</v>
      </c>
      <c r="W3006" s="5">
        <v>1790.83</v>
      </c>
      <c r="X3006" t="s">
        <v>28</v>
      </c>
    </row>
    <row r="3007" spans="1:24" x14ac:dyDescent="0.2">
      <c r="A3007" t="s">
        <v>0</v>
      </c>
      <c r="B3007" t="s">
        <v>1</v>
      </c>
      <c r="C3007" t="s">
        <v>2</v>
      </c>
      <c r="D3007" t="s">
        <v>3</v>
      </c>
      <c r="E3007" t="s">
        <v>4</v>
      </c>
      <c r="F3007" t="s">
        <v>1814</v>
      </c>
      <c r="G3007" t="s">
        <v>1815</v>
      </c>
      <c r="H3007" t="s">
        <v>7</v>
      </c>
      <c r="I3007" t="s">
        <v>8</v>
      </c>
      <c r="J3007" t="s">
        <v>9</v>
      </c>
      <c r="K3007" t="s">
        <v>29</v>
      </c>
      <c r="L3007" t="s">
        <v>11</v>
      </c>
      <c r="M3007" s="5">
        <v>6964.56</v>
      </c>
      <c r="N3007" s="5">
        <v>0</v>
      </c>
      <c r="O3007" s="5">
        <f t="shared" si="188"/>
        <v>6964.56</v>
      </c>
      <c r="P3007" s="5">
        <v>0</v>
      </c>
      <c r="Q3007" s="5">
        <f t="shared" si="189"/>
        <v>6964.56</v>
      </c>
      <c r="R3007" s="5">
        <v>0</v>
      </c>
      <c r="S3007" s="5">
        <v>4599.6000000000004</v>
      </c>
      <c r="T3007" s="5">
        <v>4599.6000000000004</v>
      </c>
      <c r="U3007" s="5">
        <f t="shared" si="190"/>
        <v>2364.96</v>
      </c>
      <c r="V3007" s="5">
        <f t="shared" si="191"/>
        <v>2364.96</v>
      </c>
      <c r="W3007" s="5">
        <v>2364.96</v>
      </c>
      <c r="X3007" t="s">
        <v>30</v>
      </c>
    </row>
    <row r="3008" spans="1:24" x14ac:dyDescent="0.2">
      <c r="A3008" t="s">
        <v>0</v>
      </c>
      <c r="B3008" t="s">
        <v>1</v>
      </c>
      <c r="C3008" t="s">
        <v>2</v>
      </c>
      <c r="D3008" t="s">
        <v>3</v>
      </c>
      <c r="E3008" t="s">
        <v>4</v>
      </c>
      <c r="F3008" t="s">
        <v>1814</v>
      </c>
      <c r="G3008" t="s">
        <v>1815</v>
      </c>
      <c r="H3008" t="s">
        <v>7</v>
      </c>
      <c r="I3008" t="s">
        <v>8</v>
      </c>
      <c r="J3008" t="s">
        <v>9</v>
      </c>
      <c r="K3008" t="s">
        <v>31</v>
      </c>
      <c r="L3008" t="s">
        <v>11</v>
      </c>
      <c r="M3008" s="5">
        <v>6704.68</v>
      </c>
      <c r="N3008" s="5">
        <v>0</v>
      </c>
      <c r="O3008" s="5">
        <f t="shared" si="188"/>
        <v>6704.68</v>
      </c>
      <c r="P3008" s="5">
        <v>-2986.84</v>
      </c>
      <c r="Q3008" s="5">
        <f t="shared" si="189"/>
        <v>3717.84</v>
      </c>
      <c r="R3008" s="5">
        <v>0</v>
      </c>
      <c r="S3008" s="5">
        <v>731</v>
      </c>
      <c r="T3008" s="5">
        <v>731</v>
      </c>
      <c r="U3008" s="5">
        <f t="shared" si="190"/>
        <v>5973.68</v>
      </c>
      <c r="V3008" s="5">
        <f t="shared" si="191"/>
        <v>5973.68</v>
      </c>
      <c r="W3008" s="5">
        <v>2986.84</v>
      </c>
      <c r="X3008" t="s">
        <v>32</v>
      </c>
    </row>
    <row r="3009" spans="1:24" x14ac:dyDescent="0.2">
      <c r="A3009" t="s">
        <v>0</v>
      </c>
      <c r="B3009" t="s">
        <v>1</v>
      </c>
      <c r="C3009" t="s">
        <v>2</v>
      </c>
      <c r="D3009" t="s">
        <v>3</v>
      </c>
      <c r="E3009" t="s">
        <v>4</v>
      </c>
      <c r="F3009" t="s">
        <v>1814</v>
      </c>
      <c r="G3009" t="s">
        <v>1815</v>
      </c>
      <c r="H3009" t="s">
        <v>7</v>
      </c>
      <c r="I3009" t="s">
        <v>8</v>
      </c>
      <c r="J3009" t="s">
        <v>9</v>
      </c>
      <c r="K3009" t="s">
        <v>33</v>
      </c>
      <c r="L3009" t="s">
        <v>11</v>
      </c>
      <c r="M3009" s="5">
        <v>7409.36</v>
      </c>
      <c r="N3009" s="5">
        <v>0</v>
      </c>
      <c r="O3009" s="5">
        <f t="shared" si="188"/>
        <v>7409.36</v>
      </c>
      <c r="P3009" s="5">
        <v>-3314.68</v>
      </c>
      <c r="Q3009" s="5">
        <f t="shared" si="189"/>
        <v>4094.68</v>
      </c>
      <c r="R3009" s="5">
        <v>0</v>
      </c>
      <c r="S3009" s="5">
        <v>780</v>
      </c>
      <c r="T3009" s="5">
        <v>780</v>
      </c>
      <c r="U3009" s="5">
        <f t="shared" si="190"/>
        <v>6629.36</v>
      </c>
      <c r="V3009" s="5">
        <f t="shared" si="191"/>
        <v>6629.36</v>
      </c>
      <c r="W3009" s="5">
        <v>3314.68</v>
      </c>
      <c r="X3009" t="s">
        <v>34</v>
      </c>
    </row>
    <row r="3010" spans="1:24" x14ac:dyDescent="0.2">
      <c r="A3010" t="s">
        <v>0</v>
      </c>
      <c r="B3010" t="s">
        <v>1</v>
      </c>
      <c r="C3010" t="s">
        <v>2</v>
      </c>
      <c r="D3010" t="s">
        <v>3</v>
      </c>
      <c r="E3010" t="s">
        <v>4</v>
      </c>
      <c r="F3010" t="s">
        <v>1814</v>
      </c>
      <c r="G3010" t="s">
        <v>1815</v>
      </c>
      <c r="H3010" t="s">
        <v>7</v>
      </c>
      <c r="I3010" t="s">
        <v>8</v>
      </c>
      <c r="J3010" t="s">
        <v>9</v>
      </c>
      <c r="K3010" t="s">
        <v>35</v>
      </c>
      <c r="L3010" t="s">
        <v>11</v>
      </c>
      <c r="M3010" s="5">
        <v>61691.519999999997</v>
      </c>
      <c r="N3010" s="5">
        <v>0</v>
      </c>
      <c r="O3010" s="5">
        <f t="shared" si="188"/>
        <v>61691.519999999997</v>
      </c>
      <c r="P3010" s="5">
        <v>-9878.11</v>
      </c>
      <c r="Q3010" s="5">
        <f t="shared" si="189"/>
        <v>51813.409999999996</v>
      </c>
      <c r="R3010" s="5">
        <v>0</v>
      </c>
      <c r="S3010" s="5">
        <v>34546.9</v>
      </c>
      <c r="T3010" s="5">
        <v>34546.9</v>
      </c>
      <c r="U3010" s="5">
        <f t="shared" si="190"/>
        <v>27144.619999999995</v>
      </c>
      <c r="V3010" s="5">
        <f t="shared" si="191"/>
        <v>27144.619999999995</v>
      </c>
      <c r="W3010" s="5">
        <v>17266.509999999998</v>
      </c>
      <c r="X3010" t="s">
        <v>36</v>
      </c>
    </row>
    <row r="3011" spans="1:24" x14ac:dyDescent="0.2">
      <c r="A3011" t="s">
        <v>0</v>
      </c>
      <c r="B3011" t="s">
        <v>1</v>
      </c>
      <c r="C3011" t="s">
        <v>2</v>
      </c>
      <c r="D3011" t="s">
        <v>3</v>
      </c>
      <c r="E3011" t="s">
        <v>4</v>
      </c>
      <c r="F3011" t="s">
        <v>1814</v>
      </c>
      <c r="G3011" t="s">
        <v>1815</v>
      </c>
      <c r="H3011" t="s">
        <v>7</v>
      </c>
      <c r="I3011" t="s">
        <v>8</v>
      </c>
      <c r="J3011" t="s">
        <v>9</v>
      </c>
      <c r="K3011" t="s">
        <v>37</v>
      </c>
      <c r="L3011" t="s">
        <v>11</v>
      </c>
      <c r="M3011" s="5">
        <v>40640</v>
      </c>
      <c r="N3011" s="5">
        <v>0</v>
      </c>
      <c r="O3011" s="5">
        <f t="shared" si="188"/>
        <v>40640</v>
      </c>
      <c r="P3011" s="5">
        <v>-11011.07</v>
      </c>
      <c r="Q3011" s="5">
        <f t="shared" si="189"/>
        <v>29628.93</v>
      </c>
      <c r="R3011" s="5">
        <v>0</v>
      </c>
      <c r="S3011" s="5">
        <v>19596.64</v>
      </c>
      <c r="T3011" s="5">
        <v>19596.64</v>
      </c>
      <c r="U3011" s="5">
        <f t="shared" si="190"/>
        <v>21043.360000000001</v>
      </c>
      <c r="V3011" s="5">
        <f t="shared" si="191"/>
        <v>21043.360000000001</v>
      </c>
      <c r="W3011" s="5">
        <v>10032.290000000001</v>
      </c>
      <c r="X3011" t="s">
        <v>38</v>
      </c>
    </row>
    <row r="3012" spans="1:24" x14ac:dyDescent="0.2">
      <c r="A3012" t="s">
        <v>0</v>
      </c>
      <c r="B3012" t="s">
        <v>1</v>
      </c>
      <c r="C3012" t="s">
        <v>2</v>
      </c>
      <c r="D3012" t="s">
        <v>3</v>
      </c>
      <c r="E3012" t="s">
        <v>4</v>
      </c>
      <c r="F3012" t="s">
        <v>1814</v>
      </c>
      <c r="G3012" t="s">
        <v>1815</v>
      </c>
      <c r="H3012" t="s">
        <v>7</v>
      </c>
      <c r="I3012" t="s">
        <v>8</v>
      </c>
      <c r="J3012" t="s">
        <v>9</v>
      </c>
      <c r="K3012" t="s">
        <v>39</v>
      </c>
      <c r="L3012" t="s">
        <v>11</v>
      </c>
      <c r="M3012" s="5">
        <v>4580.43</v>
      </c>
      <c r="N3012" s="5">
        <v>0</v>
      </c>
      <c r="O3012" s="5">
        <f t="shared" si="188"/>
        <v>4580.43</v>
      </c>
      <c r="P3012" s="5">
        <v>0</v>
      </c>
      <c r="Q3012" s="5">
        <f t="shared" si="189"/>
        <v>4580.43</v>
      </c>
      <c r="R3012" s="5">
        <v>0</v>
      </c>
      <c r="S3012" s="5">
        <v>1506.27</v>
      </c>
      <c r="T3012" s="5">
        <v>1506.26</v>
      </c>
      <c r="U3012" s="5">
        <f t="shared" si="190"/>
        <v>3074.1600000000003</v>
      </c>
      <c r="V3012" s="5">
        <f t="shared" si="191"/>
        <v>3074.17</v>
      </c>
      <c r="W3012" s="5">
        <v>3074.16</v>
      </c>
      <c r="X3012" t="s">
        <v>40</v>
      </c>
    </row>
    <row r="3013" spans="1:24" x14ac:dyDescent="0.2">
      <c r="A3013" t="s">
        <v>0</v>
      </c>
      <c r="B3013" t="s">
        <v>1</v>
      </c>
      <c r="C3013" t="s">
        <v>2</v>
      </c>
      <c r="D3013" t="s">
        <v>3</v>
      </c>
      <c r="E3013" t="s">
        <v>4</v>
      </c>
      <c r="F3013" t="s">
        <v>1814</v>
      </c>
      <c r="G3013" t="s">
        <v>1815</v>
      </c>
      <c r="H3013" t="s">
        <v>7</v>
      </c>
      <c r="I3013" t="s">
        <v>41</v>
      </c>
      <c r="J3013" t="s">
        <v>42</v>
      </c>
      <c r="K3013" t="s">
        <v>46</v>
      </c>
      <c r="L3013" t="s">
        <v>44</v>
      </c>
      <c r="M3013" s="5">
        <v>4200</v>
      </c>
      <c r="N3013" s="5">
        <v>0</v>
      </c>
      <c r="O3013" s="5">
        <f t="shared" si="188"/>
        <v>4200</v>
      </c>
      <c r="P3013" s="5">
        <v>0</v>
      </c>
      <c r="Q3013" s="5">
        <f t="shared" si="189"/>
        <v>4200</v>
      </c>
      <c r="R3013" s="5">
        <v>0</v>
      </c>
      <c r="S3013" s="5">
        <v>4200</v>
      </c>
      <c r="T3013" s="5">
        <v>1756.1</v>
      </c>
      <c r="U3013" s="5">
        <f t="shared" si="190"/>
        <v>0</v>
      </c>
      <c r="V3013" s="5">
        <f t="shared" si="191"/>
        <v>2443.9</v>
      </c>
      <c r="W3013" s="5">
        <v>0</v>
      </c>
      <c r="X3013" t="s">
        <v>47</v>
      </c>
    </row>
    <row r="3014" spans="1:24" x14ac:dyDescent="0.2">
      <c r="A3014" t="s">
        <v>0</v>
      </c>
      <c r="B3014" t="s">
        <v>1</v>
      </c>
      <c r="C3014" t="s">
        <v>2</v>
      </c>
      <c r="D3014" t="s">
        <v>3</v>
      </c>
      <c r="E3014" t="s">
        <v>4</v>
      </c>
      <c r="F3014" t="s">
        <v>1814</v>
      </c>
      <c r="G3014" t="s">
        <v>1815</v>
      </c>
      <c r="H3014" t="s">
        <v>7</v>
      </c>
      <c r="I3014" t="s">
        <v>41</v>
      </c>
      <c r="J3014" t="s">
        <v>42</v>
      </c>
      <c r="K3014" t="s">
        <v>48</v>
      </c>
      <c r="L3014" t="s">
        <v>44</v>
      </c>
      <c r="M3014" s="5">
        <v>250</v>
      </c>
      <c r="N3014" s="5">
        <v>0</v>
      </c>
      <c r="O3014" s="5">
        <f t="shared" si="188"/>
        <v>250</v>
      </c>
      <c r="P3014" s="5">
        <v>0</v>
      </c>
      <c r="Q3014" s="5">
        <f t="shared" si="189"/>
        <v>250</v>
      </c>
      <c r="R3014" s="5">
        <v>0</v>
      </c>
      <c r="S3014" s="5">
        <v>250</v>
      </c>
      <c r="T3014" s="5">
        <v>72.09</v>
      </c>
      <c r="U3014" s="5">
        <f t="shared" si="190"/>
        <v>0</v>
      </c>
      <c r="V3014" s="5">
        <f t="shared" si="191"/>
        <v>177.91</v>
      </c>
      <c r="W3014" s="5">
        <v>0</v>
      </c>
      <c r="X3014" t="s">
        <v>49</v>
      </c>
    </row>
    <row r="3015" spans="1:24" x14ac:dyDescent="0.2">
      <c r="A3015" t="s">
        <v>0</v>
      </c>
      <c r="B3015" t="s">
        <v>1</v>
      </c>
      <c r="C3015" t="s">
        <v>2</v>
      </c>
      <c r="D3015" t="s">
        <v>3</v>
      </c>
      <c r="E3015" t="s">
        <v>4</v>
      </c>
      <c r="F3015" t="s">
        <v>1814</v>
      </c>
      <c r="G3015" t="s">
        <v>1815</v>
      </c>
      <c r="H3015" t="s">
        <v>7</v>
      </c>
      <c r="I3015" t="s">
        <v>41</v>
      </c>
      <c r="J3015" t="s">
        <v>42</v>
      </c>
      <c r="K3015" t="s">
        <v>50</v>
      </c>
      <c r="L3015" t="s">
        <v>44</v>
      </c>
      <c r="M3015" s="5">
        <v>24200</v>
      </c>
      <c r="N3015" s="5">
        <v>0</v>
      </c>
      <c r="O3015" s="5">
        <f t="shared" si="188"/>
        <v>24200</v>
      </c>
      <c r="P3015" s="5">
        <v>0</v>
      </c>
      <c r="Q3015" s="5">
        <f t="shared" si="189"/>
        <v>24200</v>
      </c>
      <c r="R3015" s="5">
        <v>6766.67</v>
      </c>
      <c r="S3015" s="5">
        <v>4687.92</v>
      </c>
      <c r="T3015" s="5">
        <v>4687.92</v>
      </c>
      <c r="U3015" s="5">
        <f t="shared" si="190"/>
        <v>19512.080000000002</v>
      </c>
      <c r="V3015" s="5">
        <f t="shared" si="191"/>
        <v>19512.080000000002</v>
      </c>
      <c r="W3015" s="5">
        <v>12745.41</v>
      </c>
      <c r="X3015" t="s">
        <v>51</v>
      </c>
    </row>
    <row r="3016" spans="1:24" x14ac:dyDescent="0.2">
      <c r="A3016" t="s">
        <v>0</v>
      </c>
      <c r="B3016" t="s">
        <v>1</v>
      </c>
      <c r="C3016" t="s">
        <v>2</v>
      </c>
      <c r="D3016" t="s">
        <v>3</v>
      </c>
      <c r="E3016" t="s">
        <v>4</v>
      </c>
      <c r="F3016" t="s">
        <v>1814</v>
      </c>
      <c r="G3016" t="s">
        <v>1815</v>
      </c>
      <c r="H3016" t="s">
        <v>7</v>
      </c>
      <c r="I3016" t="s">
        <v>41</v>
      </c>
      <c r="J3016" t="s">
        <v>42</v>
      </c>
      <c r="K3016" t="s">
        <v>56</v>
      </c>
      <c r="L3016" t="s">
        <v>44</v>
      </c>
      <c r="M3016" s="5">
        <v>33000</v>
      </c>
      <c r="N3016" s="5">
        <v>0</v>
      </c>
      <c r="O3016" s="5">
        <f t="shared" si="188"/>
        <v>33000</v>
      </c>
      <c r="P3016" s="5">
        <v>-5840.76</v>
      </c>
      <c r="Q3016" s="5">
        <f t="shared" si="189"/>
        <v>27159.239999999998</v>
      </c>
      <c r="R3016" s="5">
        <v>0</v>
      </c>
      <c r="S3016" s="5">
        <v>24059.24</v>
      </c>
      <c r="T3016" s="5">
        <v>16372.44</v>
      </c>
      <c r="U3016" s="5">
        <f t="shared" si="190"/>
        <v>8940.7599999999984</v>
      </c>
      <c r="V3016" s="5">
        <f t="shared" si="191"/>
        <v>16627.559999999998</v>
      </c>
      <c r="W3016" s="5">
        <v>3100</v>
      </c>
      <c r="X3016" t="s">
        <v>57</v>
      </c>
    </row>
    <row r="3017" spans="1:24" x14ac:dyDescent="0.2">
      <c r="A3017" t="s">
        <v>0</v>
      </c>
      <c r="B3017" t="s">
        <v>1</v>
      </c>
      <c r="C3017" t="s">
        <v>2</v>
      </c>
      <c r="D3017" t="s">
        <v>3</v>
      </c>
      <c r="E3017" t="s">
        <v>4</v>
      </c>
      <c r="F3017" t="s">
        <v>1814</v>
      </c>
      <c r="G3017" t="s">
        <v>1815</v>
      </c>
      <c r="H3017" t="s">
        <v>7</v>
      </c>
      <c r="I3017" t="s">
        <v>41</v>
      </c>
      <c r="J3017" t="s">
        <v>42</v>
      </c>
      <c r="K3017" t="s">
        <v>58</v>
      </c>
      <c r="L3017" t="s">
        <v>44</v>
      </c>
      <c r="M3017" s="5">
        <v>11000</v>
      </c>
      <c r="N3017" s="5">
        <v>0</v>
      </c>
      <c r="O3017" s="5">
        <f t="shared" si="188"/>
        <v>11000</v>
      </c>
      <c r="P3017" s="5">
        <v>0</v>
      </c>
      <c r="Q3017" s="5">
        <f t="shared" si="189"/>
        <v>11000</v>
      </c>
      <c r="R3017" s="5">
        <v>3586.73</v>
      </c>
      <c r="S3017" s="5">
        <v>7413.27</v>
      </c>
      <c r="T3017" s="5">
        <v>5007.9799999999996</v>
      </c>
      <c r="U3017" s="5">
        <f t="shared" si="190"/>
        <v>3586.7299999999996</v>
      </c>
      <c r="V3017" s="5">
        <f t="shared" si="191"/>
        <v>5992.02</v>
      </c>
      <c r="W3017" s="5">
        <v>0</v>
      </c>
      <c r="X3017" t="s">
        <v>59</v>
      </c>
    </row>
    <row r="3018" spans="1:24" x14ac:dyDescent="0.2">
      <c r="A3018" t="s">
        <v>0</v>
      </c>
      <c r="B3018" t="s">
        <v>1</v>
      </c>
      <c r="C3018" t="s">
        <v>2</v>
      </c>
      <c r="D3018" t="s">
        <v>3</v>
      </c>
      <c r="E3018" t="s">
        <v>4</v>
      </c>
      <c r="F3018" t="s">
        <v>1814</v>
      </c>
      <c r="G3018" t="s">
        <v>1815</v>
      </c>
      <c r="H3018" t="s">
        <v>7</v>
      </c>
      <c r="I3018" t="s">
        <v>41</v>
      </c>
      <c r="J3018" t="s">
        <v>42</v>
      </c>
      <c r="K3018" t="s">
        <v>62</v>
      </c>
      <c r="L3018" t="s">
        <v>44</v>
      </c>
      <c r="M3018" s="5">
        <v>50000</v>
      </c>
      <c r="N3018" s="5">
        <v>0</v>
      </c>
      <c r="O3018" s="5">
        <f t="shared" si="188"/>
        <v>50000</v>
      </c>
      <c r="P3018" s="5">
        <v>-30000</v>
      </c>
      <c r="Q3018" s="5">
        <f t="shared" si="189"/>
        <v>20000</v>
      </c>
      <c r="R3018" s="5">
        <v>0</v>
      </c>
      <c r="S3018" s="5">
        <v>0</v>
      </c>
      <c r="T3018" s="5">
        <v>0</v>
      </c>
      <c r="U3018" s="5">
        <f t="shared" si="190"/>
        <v>50000</v>
      </c>
      <c r="V3018" s="5">
        <f t="shared" si="191"/>
        <v>50000</v>
      </c>
      <c r="W3018" s="5">
        <v>20000</v>
      </c>
      <c r="X3018" t="s">
        <v>63</v>
      </c>
    </row>
    <row r="3019" spans="1:24" x14ac:dyDescent="0.2">
      <c r="A3019" t="s">
        <v>0</v>
      </c>
      <c r="B3019" t="s">
        <v>1</v>
      </c>
      <c r="C3019" t="s">
        <v>2</v>
      </c>
      <c r="D3019" t="s">
        <v>3</v>
      </c>
      <c r="E3019" t="s">
        <v>4</v>
      </c>
      <c r="F3019" t="s">
        <v>1814</v>
      </c>
      <c r="G3019" t="s">
        <v>1815</v>
      </c>
      <c r="H3019" t="s">
        <v>7</v>
      </c>
      <c r="I3019" t="s">
        <v>41</v>
      </c>
      <c r="J3019" t="s">
        <v>42</v>
      </c>
      <c r="K3019" t="s">
        <v>66</v>
      </c>
      <c r="L3019" t="s">
        <v>44</v>
      </c>
      <c r="M3019" s="5">
        <v>0</v>
      </c>
      <c r="N3019" s="5">
        <v>266</v>
      </c>
      <c r="O3019" s="5">
        <f t="shared" si="188"/>
        <v>266</v>
      </c>
      <c r="P3019" s="5">
        <v>0</v>
      </c>
      <c r="Q3019" s="5">
        <f t="shared" si="189"/>
        <v>266</v>
      </c>
      <c r="R3019" s="5">
        <v>84</v>
      </c>
      <c r="S3019" s="5">
        <v>182</v>
      </c>
      <c r="T3019" s="5">
        <v>182</v>
      </c>
      <c r="U3019" s="5">
        <f t="shared" si="190"/>
        <v>84</v>
      </c>
      <c r="V3019" s="5">
        <f t="shared" si="191"/>
        <v>84</v>
      </c>
      <c r="W3019" s="5">
        <v>0</v>
      </c>
      <c r="X3019" t="s">
        <v>67</v>
      </c>
    </row>
    <row r="3020" spans="1:24" x14ac:dyDescent="0.2">
      <c r="A3020" t="s">
        <v>0</v>
      </c>
      <c r="B3020" t="s">
        <v>1</v>
      </c>
      <c r="C3020" t="s">
        <v>2</v>
      </c>
      <c r="D3020" t="s">
        <v>3</v>
      </c>
      <c r="E3020" t="s">
        <v>4</v>
      </c>
      <c r="F3020" t="s">
        <v>1814</v>
      </c>
      <c r="G3020" t="s">
        <v>1815</v>
      </c>
      <c r="H3020" t="s">
        <v>7</v>
      </c>
      <c r="I3020" t="s">
        <v>41</v>
      </c>
      <c r="J3020" t="s">
        <v>42</v>
      </c>
      <c r="K3020" t="s">
        <v>372</v>
      </c>
      <c r="L3020" t="s">
        <v>44</v>
      </c>
      <c r="M3020" s="5">
        <v>80000</v>
      </c>
      <c r="N3020" s="5">
        <v>0</v>
      </c>
      <c r="O3020" s="5">
        <f t="shared" si="188"/>
        <v>80000</v>
      </c>
      <c r="P3020" s="5">
        <v>-9000</v>
      </c>
      <c r="Q3020" s="5">
        <f t="shared" si="189"/>
        <v>71000</v>
      </c>
      <c r="R3020" s="5">
        <v>9000</v>
      </c>
      <c r="S3020" s="5">
        <v>62000</v>
      </c>
      <c r="T3020" s="5">
        <v>62000</v>
      </c>
      <c r="U3020" s="5">
        <f t="shared" si="190"/>
        <v>18000</v>
      </c>
      <c r="V3020" s="5">
        <f t="shared" si="191"/>
        <v>18000</v>
      </c>
      <c r="W3020" s="5">
        <v>0</v>
      </c>
      <c r="X3020" t="s">
        <v>373</v>
      </c>
    </row>
    <row r="3021" spans="1:24" x14ac:dyDescent="0.2">
      <c r="A3021" t="s">
        <v>0</v>
      </c>
      <c r="B3021" t="s">
        <v>1</v>
      </c>
      <c r="C3021" t="s">
        <v>2</v>
      </c>
      <c r="D3021" t="s">
        <v>3</v>
      </c>
      <c r="E3021" t="s">
        <v>4</v>
      </c>
      <c r="F3021" t="s">
        <v>1814</v>
      </c>
      <c r="G3021" t="s">
        <v>1815</v>
      </c>
      <c r="H3021" t="s">
        <v>7</v>
      </c>
      <c r="I3021" t="s">
        <v>41</v>
      </c>
      <c r="J3021" t="s">
        <v>42</v>
      </c>
      <c r="K3021" t="s">
        <v>68</v>
      </c>
      <c r="L3021" t="s">
        <v>44</v>
      </c>
      <c r="M3021" s="5">
        <v>6800</v>
      </c>
      <c r="N3021" s="5">
        <v>-1051.07</v>
      </c>
      <c r="O3021" s="5">
        <f t="shared" si="188"/>
        <v>5748.93</v>
      </c>
      <c r="P3021" s="5">
        <v>-3000</v>
      </c>
      <c r="Q3021" s="5">
        <f t="shared" si="189"/>
        <v>2748.9300000000003</v>
      </c>
      <c r="R3021" s="5">
        <v>0</v>
      </c>
      <c r="S3021" s="5">
        <v>0</v>
      </c>
      <c r="T3021" s="5">
        <v>0</v>
      </c>
      <c r="U3021" s="5">
        <f t="shared" si="190"/>
        <v>5748.93</v>
      </c>
      <c r="V3021" s="5">
        <f t="shared" si="191"/>
        <v>5748.93</v>
      </c>
      <c r="W3021" s="5">
        <v>2748.93</v>
      </c>
      <c r="X3021" t="s">
        <v>69</v>
      </c>
    </row>
    <row r="3022" spans="1:24" x14ac:dyDescent="0.2">
      <c r="A3022" t="s">
        <v>0</v>
      </c>
      <c r="B3022" t="s">
        <v>1</v>
      </c>
      <c r="C3022" t="s">
        <v>2</v>
      </c>
      <c r="D3022" t="s">
        <v>3</v>
      </c>
      <c r="E3022" t="s">
        <v>4</v>
      </c>
      <c r="F3022" t="s">
        <v>1814</v>
      </c>
      <c r="G3022" t="s">
        <v>1815</v>
      </c>
      <c r="H3022" t="s">
        <v>7</v>
      </c>
      <c r="I3022" t="s">
        <v>41</v>
      </c>
      <c r="J3022" t="s">
        <v>42</v>
      </c>
      <c r="K3022" t="s">
        <v>70</v>
      </c>
      <c r="L3022" t="s">
        <v>44</v>
      </c>
      <c r="M3022" s="5">
        <v>700</v>
      </c>
      <c r="N3022" s="5">
        <v>0</v>
      </c>
      <c r="O3022" s="5">
        <f t="shared" si="188"/>
        <v>700</v>
      </c>
      <c r="P3022" s="5">
        <v>0</v>
      </c>
      <c r="Q3022" s="5">
        <f t="shared" si="189"/>
        <v>700</v>
      </c>
      <c r="R3022" s="5">
        <v>0</v>
      </c>
      <c r="S3022" s="5">
        <v>0</v>
      </c>
      <c r="T3022" s="5">
        <v>0</v>
      </c>
      <c r="U3022" s="5">
        <f t="shared" si="190"/>
        <v>700</v>
      </c>
      <c r="V3022" s="5">
        <f t="shared" si="191"/>
        <v>700</v>
      </c>
      <c r="W3022" s="5">
        <v>700</v>
      </c>
      <c r="X3022" t="s">
        <v>71</v>
      </c>
    </row>
    <row r="3023" spans="1:24" x14ac:dyDescent="0.2">
      <c r="A3023" t="s">
        <v>0</v>
      </c>
      <c r="B3023" t="s">
        <v>1</v>
      </c>
      <c r="C3023" t="s">
        <v>2</v>
      </c>
      <c r="D3023" t="s">
        <v>3</v>
      </c>
      <c r="E3023" t="s">
        <v>4</v>
      </c>
      <c r="F3023" t="s">
        <v>1814</v>
      </c>
      <c r="G3023" t="s">
        <v>1815</v>
      </c>
      <c r="H3023" t="s">
        <v>7</v>
      </c>
      <c r="I3023" t="s">
        <v>41</v>
      </c>
      <c r="J3023" t="s">
        <v>42</v>
      </c>
      <c r="K3023" t="s">
        <v>74</v>
      </c>
      <c r="L3023" t="s">
        <v>44</v>
      </c>
      <c r="M3023" s="5">
        <v>1000</v>
      </c>
      <c r="N3023" s="5">
        <v>0</v>
      </c>
      <c r="O3023" s="5">
        <f t="shared" si="188"/>
        <v>1000</v>
      </c>
      <c r="P3023" s="5">
        <v>0</v>
      </c>
      <c r="Q3023" s="5">
        <f t="shared" si="189"/>
        <v>1000</v>
      </c>
      <c r="R3023" s="5">
        <v>0</v>
      </c>
      <c r="S3023" s="5">
        <v>1000</v>
      </c>
      <c r="T3023" s="5">
        <v>672</v>
      </c>
      <c r="U3023" s="5">
        <f t="shared" si="190"/>
        <v>0</v>
      </c>
      <c r="V3023" s="5">
        <f t="shared" si="191"/>
        <v>328</v>
      </c>
      <c r="W3023" s="5">
        <v>0</v>
      </c>
      <c r="X3023" t="s">
        <v>75</v>
      </c>
    </row>
    <row r="3024" spans="1:24" x14ac:dyDescent="0.2">
      <c r="A3024" t="s">
        <v>0</v>
      </c>
      <c r="B3024" t="s">
        <v>1</v>
      </c>
      <c r="C3024" t="s">
        <v>2</v>
      </c>
      <c r="D3024" t="s">
        <v>3</v>
      </c>
      <c r="E3024" t="s">
        <v>4</v>
      </c>
      <c r="F3024" t="s">
        <v>1814</v>
      </c>
      <c r="G3024" t="s">
        <v>1815</v>
      </c>
      <c r="H3024" t="s">
        <v>7</v>
      </c>
      <c r="I3024" t="s">
        <v>41</v>
      </c>
      <c r="J3024" t="s">
        <v>42</v>
      </c>
      <c r="K3024" t="s">
        <v>76</v>
      </c>
      <c r="L3024" t="s">
        <v>44</v>
      </c>
      <c r="M3024" s="5">
        <v>800</v>
      </c>
      <c r="N3024" s="5">
        <v>0</v>
      </c>
      <c r="O3024" s="5">
        <f t="shared" si="188"/>
        <v>800</v>
      </c>
      <c r="P3024" s="5">
        <v>0</v>
      </c>
      <c r="Q3024" s="5">
        <f t="shared" si="189"/>
        <v>800</v>
      </c>
      <c r="R3024" s="5">
        <v>800</v>
      </c>
      <c r="S3024" s="5">
        <v>0</v>
      </c>
      <c r="T3024" s="5">
        <v>0</v>
      </c>
      <c r="U3024" s="5">
        <f t="shared" si="190"/>
        <v>800</v>
      </c>
      <c r="V3024" s="5">
        <f t="shared" si="191"/>
        <v>800</v>
      </c>
      <c r="W3024" s="5">
        <v>0</v>
      </c>
      <c r="X3024" t="s">
        <v>77</v>
      </c>
    </row>
    <row r="3025" spans="1:24" x14ac:dyDescent="0.2">
      <c r="A3025" t="s">
        <v>0</v>
      </c>
      <c r="B3025" t="s">
        <v>1</v>
      </c>
      <c r="C3025" t="s">
        <v>2</v>
      </c>
      <c r="D3025" t="s">
        <v>3</v>
      </c>
      <c r="E3025" t="s">
        <v>4</v>
      </c>
      <c r="F3025" t="s">
        <v>1814</v>
      </c>
      <c r="G3025" t="s">
        <v>1815</v>
      </c>
      <c r="H3025" t="s">
        <v>7</v>
      </c>
      <c r="I3025" t="s">
        <v>41</v>
      </c>
      <c r="J3025" t="s">
        <v>42</v>
      </c>
      <c r="K3025" t="s">
        <v>78</v>
      </c>
      <c r="L3025" t="s">
        <v>44</v>
      </c>
      <c r="M3025" s="5">
        <v>400</v>
      </c>
      <c r="N3025" s="5">
        <v>0</v>
      </c>
      <c r="O3025" s="5">
        <f t="shared" si="188"/>
        <v>400</v>
      </c>
      <c r="P3025" s="5">
        <v>0</v>
      </c>
      <c r="Q3025" s="5">
        <f t="shared" si="189"/>
        <v>400</v>
      </c>
      <c r="R3025" s="5">
        <v>400</v>
      </c>
      <c r="S3025" s="5">
        <v>0</v>
      </c>
      <c r="T3025" s="5">
        <v>0</v>
      </c>
      <c r="U3025" s="5">
        <f t="shared" si="190"/>
        <v>400</v>
      </c>
      <c r="V3025" s="5">
        <f t="shared" si="191"/>
        <v>400</v>
      </c>
      <c r="W3025" s="5">
        <v>0</v>
      </c>
      <c r="X3025" t="s">
        <v>79</v>
      </c>
    </row>
    <row r="3026" spans="1:24" x14ac:dyDescent="0.2">
      <c r="A3026" t="s">
        <v>0</v>
      </c>
      <c r="B3026" t="s">
        <v>1</v>
      </c>
      <c r="C3026" t="s">
        <v>2</v>
      </c>
      <c r="D3026" t="s">
        <v>3</v>
      </c>
      <c r="E3026" t="s">
        <v>4</v>
      </c>
      <c r="F3026" t="s">
        <v>1814</v>
      </c>
      <c r="G3026" t="s">
        <v>1815</v>
      </c>
      <c r="H3026" t="s">
        <v>7</v>
      </c>
      <c r="I3026" t="s">
        <v>41</v>
      </c>
      <c r="J3026" t="s">
        <v>42</v>
      </c>
      <c r="K3026" t="s">
        <v>82</v>
      </c>
      <c r="L3026" t="s">
        <v>44</v>
      </c>
      <c r="M3026" s="5">
        <v>5000</v>
      </c>
      <c r="N3026" s="5">
        <v>0</v>
      </c>
      <c r="O3026" s="5">
        <f t="shared" si="188"/>
        <v>5000</v>
      </c>
      <c r="P3026" s="5">
        <v>0</v>
      </c>
      <c r="Q3026" s="5">
        <f t="shared" si="189"/>
        <v>5000</v>
      </c>
      <c r="R3026" s="5">
        <v>10.62</v>
      </c>
      <c r="S3026" s="5">
        <v>4989.38</v>
      </c>
      <c r="T3026" s="5">
        <v>4989.38</v>
      </c>
      <c r="U3026" s="5">
        <f t="shared" si="190"/>
        <v>10.619999999999891</v>
      </c>
      <c r="V3026" s="5">
        <f t="shared" si="191"/>
        <v>10.619999999999891</v>
      </c>
      <c r="W3026" s="5">
        <v>0</v>
      </c>
      <c r="X3026" t="s">
        <v>83</v>
      </c>
    </row>
    <row r="3027" spans="1:24" x14ac:dyDescent="0.2">
      <c r="A3027" t="s">
        <v>0</v>
      </c>
      <c r="B3027" t="s">
        <v>1</v>
      </c>
      <c r="C3027" t="s">
        <v>2</v>
      </c>
      <c r="D3027" t="s">
        <v>3</v>
      </c>
      <c r="E3027" t="s">
        <v>4</v>
      </c>
      <c r="F3027" t="s">
        <v>1814</v>
      </c>
      <c r="G3027" t="s">
        <v>1815</v>
      </c>
      <c r="H3027" t="s">
        <v>7</v>
      </c>
      <c r="I3027" t="s">
        <v>41</v>
      </c>
      <c r="J3027" t="s">
        <v>42</v>
      </c>
      <c r="K3027" t="s">
        <v>88</v>
      </c>
      <c r="L3027" t="s">
        <v>44</v>
      </c>
      <c r="M3027" s="5">
        <v>200</v>
      </c>
      <c r="N3027" s="5">
        <v>642</v>
      </c>
      <c r="O3027" s="5">
        <f t="shared" si="188"/>
        <v>842</v>
      </c>
      <c r="P3027" s="5">
        <v>0</v>
      </c>
      <c r="Q3027" s="5">
        <f t="shared" si="189"/>
        <v>842</v>
      </c>
      <c r="R3027" s="5">
        <v>197.12</v>
      </c>
      <c r="S3027" s="5">
        <v>644.78</v>
      </c>
      <c r="T3027" s="5">
        <v>644.78</v>
      </c>
      <c r="U3027" s="5">
        <f t="shared" si="190"/>
        <v>197.22000000000003</v>
      </c>
      <c r="V3027" s="5">
        <f t="shared" si="191"/>
        <v>197.22000000000003</v>
      </c>
      <c r="W3027" s="5">
        <v>0.1</v>
      </c>
      <c r="X3027" t="s">
        <v>89</v>
      </c>
    </row>
    <row r="3028" spans="1:24" x14ac:dyDescent="0.2">
      <c r="A3028" t="s">
        <v>0</v>
      </c>
      <c r="B3028" t="s">
        <v>1</v>
      </c>
      <c r="C3028" t="s">
        <v>2</v>
      </c>
      <c r="D3028" t="s">
        <v>3</v>
      </c>
      <c r="E3028" t="s">
        <v>4</v>
      </c>
      <c r="F3028" t="s">
        <v>1814</v>
      </c>
      <c r="G3028" t="s">
        <v>1815</v>
      </c>
      <c r="H3028" t="s">
        <v>7</v>
      </c>
      <c r="I3028" t="s">
        <v>41</v>
      </c>
      <c r="J3028" t="s">
        <v>90</v>
      </c>
      <c r="K3028" t="s">
        <v>91</v>
      </c>
      <c r="L3028" t="s">
        <v>44</v>
      </c>
      <c r="M3028" s="5">
        <v>0</v>
      </c>
      <c r="N3028" s="5">
        <v>143.07</v>
      </c>
      <c r="O3028" s="5">
        <f t="shared" si="188"/>
        <v>143.07</v>
      </c>
      <c r="P3028" s="5">
        <v>0</v>
      </c>
      <c r="Q3028" s="5">
        <f t="shared" si="189"/>
        <v>143.07</v>
      </c>
      <c r="R3028" s="5">
        <v>109.19</v>
      </c>
      <c r="S3028" s="5">
        <v>0</v>
      </c>
      <c r="T3028" s="5">
        <v>0</v>
      </c>
      <c r="U3028" s="5">
        <f t="shared" si="190"/>
        <v>143.07</v>
      </c>
      <c r="V3028" s="5">
        <f t="shared" si="191"/>
        <v>143.07</v>
      </c>
      <c r="W3028" s="5">
        <v>33.880000000000003</v>
      </c>
      <c r="X3028" t="s">
        <v>92</v>
      </c>
    </row>
    <row r="3029" spans="1:24" x14ac:dyDescent="0.2">
      <c r="A3029" t="s">
        <v>0</v>
      </c>
      <c r="B3029" t="s">
        <v>1</v>
      </c>
      <c r="C3029" t="s">
        <v>2</v>
      </c>
      <c r="D3029" t="s">
        <v>3</v>
      </c>
      <c r="E3029" t="s">
        <v>4</v>
      </c>
      <c r="F3029" t="s">
        <v>1814</v>
      </c>
      <c r="G3029" t="s">
        <v>1815</v>
      </c>
      <c r="H3029" t="s">
        <v>95</v>
      </c>
      <c r="I3029" t="s">
        <v>96</v>
      </c>
      <c r="J3029" t="s">
        <v>97</v>
      </c>
      <c r="K3029" t="s">
        <v>98</v>
      </c>
      <c r="L3029" t="s">
        <v>11</v>
      </c>
      <c r="M3029" s="5">
        <v>817</v>
      </c>
      <c r="N3029" s="5">
        <v>0</v>
      </c>
      <c r="O3029" s="5">
        <f t="shared" si="188"/>
        <v>817</v>
      </c>
      <c r="P3029" s="5">
        <v>0</v>
      </c>
      <c r="Q3029" s="5">
        <f t="shared" si="189"/>
        <v>817</v>
      </c>
      <c r="R3029" s="5">
        <v>272.36</v>
      </c>
      <c r="S3029" s="5">
        <v>544.64</v>
      </c>
      <c r="T3029" s="5">
        <v>544.64</v>
      </c>
      <c r="U3029" s="5">
        <f t="shared" si="190"/>
        <v>272.36</v>
      </c>
      <c r="V3029" s="5">
        <f t="shared" si="191"/>
        <v>272.36</v>
      </c>
      <c r="W3029" s="5">
        <v>0</v>
      </c>
      <c r="X3029" t="s">
        <v>99</v>
      </c>
    </row>
    <row r="3030" spans="1:24" x14ac:dyDescent="0.2">
      <c r="A3030" t="s">
        <v>0</v>
      </c>
      <c r="B3030" t="s">
        <v>1</v>
      </c>
      <c r="C3030" t="s">
        <v>2</v>
      </c>
      <c r="D3030" t="s">
        <v>3</v>
      </c>
      <c r="E3030" t="s">
        <v>4</v>
      </c>
      <c r="F3030" t="s">
        <v>1814</v>
      </c>
      <c r="G3030" t="s">
        <v>1815</v>
      </c>
      <c r="H3030" t="s">
        <v>95</v>
      </c>
      <c r="I3030" t="s">
        <v>96</v>
      </c>
      <c r="J3030" t="s">
        <v>97</v>
      </c>
      <c r="K3030" t="s">
        <v>100</v>
      </c>
      <c r="L3030" t="s">
        <v>11</v>
      </c>
      <c r="M3030" s="5">
        <v>405.82</v>
      </c>
      <c r="N3030" s="5">
        <v>0</v>
      </c>
      <c r="O3030" s="5">
        <f t="shared" si="188"/>
        <v>405.82</v>
      </c>
      <c r="P3030" s="5">
        <v>0</v>
      </c>
      <c r="Q3030" s="5">
        <f t="shared" si="189"/>
        <v>405.82</v>
      </c>
      <c r="R3030" s="5">
        <v>120.61</v>
      </c>
      <c r="S3030" s="5">
        <v>279.39</v>
      </c>
      <c r="T3030" s="5">
        <v>279.39</v>
      </c>
      <c r="U3030" s="5">
        <f t="shared" si="190"/>
        <v>126.43</v>
      </c>
      <c r="V3030" s="5">
        <f t="shared" si="191"/>
        <v>126.43</v>
      </c>
      <c r="W3030" s="5">
        <v>5.82</v>
      </c>
      <c r="X3030" t="s">
        <v>101</v>
      </c>
    </row>
    <row r="3031" spans="1:24" x14ac:dyDescent="0.2">
      <c r="A3031" t="s">
        <v>0</v>
      </c>
      <c r="B3031" t="s">
        <v>1</v>
      </c>
      <c r="C3031" t="s">
        <v>2</v>
      </c>
      <c r="D3031" t="s">
        <v>3</v>
      </c>
      <c r="E3031" t="s">
        <v>4</v>
      </c>
      <c r="F3031" t="s">
        <v>1814</v>
      </c>
      <c r="G3031" t="s">
        <v>1815</v>
      </c>
      <c r="H3031" t="s">
        <v>95</v>
      </c>
      <c r="I3031" t="s">
        <v>96</v>
      </c>
      <c r="J3031" t="s">
        <v>97</v>
      </c>
      <c r="K3031" t="s">
        <v>104</v>
      </c>
      <c r="L3031" t="s">
        <v>11</v>
      </c>
      <c r="M3031" s="5">
        <v>9804</v>
      </c>
      <c r="N3031" s="5">
        <v>0</v>
      </c>
      <c r="O3031" s="5">
        <f t="shared" si="188"/>
        <v>9804</v>
      </c>
      <c r="P3031" s="5">
        <v>0</v>
      </c>
      <c r="Q3031" s="5">
        <f t="shared" si="189"/>
        <v>9804</v>
      </c>
      <c r="R3031" s="5">
        <v>3268</v>
      </c>
      <c r="S3031" s="5">
        <v>6536</v>
      </c>
      <c r="T3031" s="5">
        <v>6536</v>
      </c>
      <c r="U3031" s="5">
        <f t="shared" si="190"/>
        <v>3268</v>
      </c>
      <c r="V3031" s="5">
        <f t="shared" si="191"/>
        <v>3268</v>
      </c>
      <c r="W3031" s="5">
        <v>0</v>
      </c>
      <c r="X3031" t="s">
        <v>105</v>
      </c>
    </row>
    <row r="3032" spans="1:24" x14ac:dyDescent="0.2">
      <c r="A3032" t="s">
        <v>0</v>
      </c>
      <c r="B3032" t="s">
        <v>1</v>
      </c>
      <c r="C3032" t="s">
        <v>2</v>
      </c>
      <c r="D3032" t="s">
        <v>3</v>
      </c>
      <c r="E3032" t="s">
        <v>4</v>
      </c>
      <c r="F3032" t="s">
        <v>1814</v>
      </c>
      <c r="G3032" t="s">
        <v>1815</v>
      </c>
      <c r="H3032" t="s">
        <v>95</v>
      </c>
      <c r="I3032" t="s">
        <v>96</v>
      </c>
      <c r="J3032" t="s">
        <v>97</v>
      </c>
      <c r="K3032" t="s">
        <v>106</v>
      </c>
      <c r="L3032" t="s">
        <v>11</v>
      </c>
      <c r="M3032" s="5">
        <v>1240.21</v>
      </c>
      <c r="N3032" s="5">
        <v>0</v>
      </c>
      <c r="O3032" s="5">
        <f t="shared" si="188"/>
        <v>1240.21</v>
      </c>
      <c r="P3032" s="5">
        <v>10.33</v>
      </c>
      <c r="Q3032" s="5">
        <f t="shared" si="189"/>
        <v>1250.54</v>
      </c>
      <c r="R3032" s="5">
        <v>413.41</v>
      </c>
      <c r="S3032" s="5">
        <v>826.8</v>
      </c>
      <c r="T3032" s="5">
        <v>826.8</v>
      </c>
      <c r="U3032" s="5">
        <f t="shared" si="190"/>
        <v>413.41000000000008</v>
      </c>
      <c r="V3032" s="5">
        <f t="shared" si="191"/>
        <v>413.41000000000008</v>
      </c>
      <c r="W3032" s="5">
        <v>10.33</v>
      </c>
      <c r="X3032" t="s">
        <v>107</v>
      </c>
    </row>
    <row r="3033" spans="1:24" x14ac:dyDescent="0.2">
      <c r="A3033" t="s">
        <v>0</v>
      </c>
      <c r="B3033" t="s">
        <v>1</v>
      </c>
      <c r="C3033" t="s">
        <v>2</v>
      </c>
      <c r="D3033" t="s">
        <v>3</v>
      </c>
      <c r="E3033" t="s">
        <v>4</v>
      </c>
      <c r="F3033" t="s">
        <v>1814</v>
      </c>
      <c r="G3033" t="s">
        <v>1815</v>
      </c>
      <c r="H3033" t="s">
        <v>95</v>
      </c>
      <c r="I3033" t="s">
        <v>96</v>
      </c>
      <c r="J3033" t="s">
        <v>97</v>
      </c>
      <c r="K3033" t="s">
        <v>108</v>
      </c>
      <c r="L3033" t="s">
        <v>11</v>
      </c>
      <c r="M3033" s="5">
        <v>817</v>
      </c>
      <c r="N3033" s="5">
        <v>0</v>
      </c>
      <c r="O3033" s="5">
        <f t="shared" si="188"/>
        <v>817</v>
      </c>
      <c r="P3033" s="5">
        <v>6.53</v>
      </c>
      <c r="Q3033" s="5">
        <f t="shared" si="189"/>
        <v>823.53</v>
      </c>
      <c r="R3033" s="5">
        <v>272.52</v>
      </c>
      <c r="S3033" s="5">
        <v>544.48</v>
      </c>
      <c r="T3033" s="5">
        <v>544.48</v>
      </c>
      <c r="U3033" s="5">
        <f t="shared" si="190"/>
        <v>272.52</v>
      </c>
      <c r="V3033" s="5">
        <f t="shared" si="191"/>
        <v>272.52</v>
      </c>
      <c r="W3033" s="5">
        <v>6.53</v>
      </c>
      <c r="X3033" t="s">
        <v>109</v>
      </c>
    </row>
    <row r="3034" spans="1:24" x14ac:dyDescent="0.2">
      <c r="A3034" t="s">
        <v>0</v>
      </c>
      <c r="B3034" t="s">
        <v>1</v>
      </c>
      <c r="C3034" t="s">
        <v>2</v>
      </c>
      <c r="D3034" t="s">
        <v>3</v>
      </c>
      <c r="E3034" t="s">
        <v>4</v>
      </c>
      <c r="F3034" t="s">
        <v>1814</v>
      </c>
      <c r="G3034" t="s">
        <v>1815</v>
      </c>
      <c r="H3034" t="s">
        <v>95</v>
      </c>
      <c r="I3034" t="s">
        <v>148</v>
      </c>
      <c r="J3034" t="s">
        <v>121</v>
      </c>
      <c r="K3034" t="s">
        <v>137</v>
      </c>
      <c r="L3034" t="s">
        <v>44</v>
      </c>
      <c r="M3034" s="5">
        <v>348.47</v>
      </c>
      <c r="N3034" s="5">
        <v>0</v>
      </c>
      <c r="O3034" s="5">
        <f t="shared" si="188"/>
        <v>348.47</v>
      </c>
      <c r="P3034" s="5">
        <v>-348.47</v>
      </c>
      <c r="Q3034" s="5">
        <f t="shared" si="189"/>
        <v>0</v>
      </c>
      <c r="R3034" s="5">
        <v>0</v>
      </c>
      <c r="S3034" s="5">
        <v>0</v>
      </c>
      <c r="T3034" s="5">
        <v>0</v>
      </c>
      <c r="U3034" s="5">
        <f t="shared" si="190"/>
        <v>348.47</v>
      </c>
      <c r="V3034" s="5">
        <f t="shared" si="191"/>
        <v>348.47</v>
      </c>
      <c r="W3034" s="5">
        <v>0</v>
      </c>
      <c r="X3034" t="s">
        <v>138</v>
      </c>
    </row>
    <row r="3035" spans="1:24" x14ac:dyDescent="0.2">
      <c r="A3035" t="s">
        <v>0</v>
      </c>
      <c r="B3035" t="s">
        <v>1</v>
      </c>
      <c r="C3035" t="s">
        <v>2</v>
      </c>
      <c r="D3035" t="s">
        <v>3</v>
      </c>
      <c r="E3035" t="s">
        <v>4</v>
      </c>
      <c r="F3035" t="s">
        <v>1814</v>
      </c>
      <c r="G3035" t="s">
        <v>1815</v>
      </c>
      <c r="H3035" t="s">
        <v>95</v>
      </c>
      <c r="I3035" t="s">
        <v>148</v>
      </c>
      <c r="J3035" t="s">
        <v>121</v>
      </c>
      <c r="K3035" t="s">
        <v>145</v>
      </c>
      <c r="L3035" t="s">
        <v>44</v>
      </c>
      <c r="M3035" s="5">
        <v>1400</v>
      </c>
      <c r="N3035" s="5">
        <v>0</v>
      </c>
      <c r="O3035" s="5">
        <f t="shared" si="188"/>
        <v>1400</v>
      </c>
      <c r="P3035" s="5">
        <v>-1400</v>
      </c>
      <c r="Q3035" s="5">
        <f t="shared" si="189"/>
        <v>0</v>
      </c>
      <c r="R3035" s="5">
        <v>0</v>
      </c>
      <c r="S3035" s="5">
        <v>0</v>
      </c>
      <c r="T3035" s="5">
        <v>0</v>
      </c>
      <c r="U3035" s="5">
        <f t="shared" si="190"/>
        <v>1400</v>
      </c>
      <c r="V3035" s="5">
        <f t="shared" si="191"/>
        <v>1400</v>
      </c>
      <c r="W3035" s="5">
        <v>0</v>
      </c>
      <c r="X3035" t="s">
        <v>146</v>
      </c>
    </row>
    <row r="3036" spans="1:24" x14ac:dyDescent="0.2">
      <c r="A3036" t="s">
        <v>0</v>
      </c>
      <c r="B3036" t="s">
        <v>1</v>
      </c>
      <c r="C3036" t="s">
        <v>2</v>
      </c>
      <c r="D3036" t="s">
        <v>3</v>
      </c>
      <c r="E3036" t="s">
        <v>4</v>
      </c>
      <c r="F3036" t="s">
        <v>1814</v>
      </c>
      <c r="G3036" t="s">
        <v>1815</v>
      </c>
      <c r="H3036" t="s">
        <v>95</v>
      </c>
      <c r="I3036" t="s">
        <v>154</v>
      </c>
      <c r="J3036" t="s">
        <v>121</v>
      </c>
      <c r="K3036" t="s">
        <v>137</v>
      </c>
      <c r="L3036" t="s">
        <v>44</v>
      </c>
      <c r="M3036" s="5">
        <v>9000</v>
      </c>
      <c r="N3036" s="5">
        <v>0</v>
      </c>
      <c r="O3036" s="5">
        <f t="shared" si="188"/>
        <v>9000</v>
      </c>
      <c r="P3036" s="5">
        <v>-9000</v>
      </c>
      <c r="Q3036" s="5">
        <f t="shared" si="189"/>
        <v>0</v>
      </c>
      <c r="R3036" s="5">
        <v>0</v>
      </c>
      <c r="S3036" s="5">
        <v>0</v>
      </c>
      <c r="T3036" s="5">
        <v>0</v>
      </c>
      <c r="U3036" s="5">
        <f t="shared" si="190"/>
        <v>9000</v>
      </c>
      <c r="V3036" s="5">
        <f t="shared" si="191"/>
        <v>9000</v>
      </c>
      <c r="W3036" s="5">
        <v>0</v>
      </c>
      <c r="X3036" t="s">
        <v>138</v>
      </c>
    </row>
    <row r="3037" spans="1:24" x14ac:dyDescent="0.2">
      <c r="A3037" t="s">
        <v>0</v>
      </c>
      <c r="B3037" t="s">
        <v>1</v>
      </c>
      <c r="C3037" t="s">
        <v>2</v>
      </c>
      <c r="D3037" t="s">
        <v>3</v>
      </c>
      <c r="E3037" t="s">
        <v>4</v>
      </c>
      <c r="F3037" t="s">
        <v>1814</v>
      </c>
      <c r="G3037" t="s">
        <v>1815</v>
      </c>
      <c r="H3037" t="s">
        <v>95</v>
      </c>
      <c r="I3037" t="s">
        <v>96</v>
      </c>
      <c r="J3037" t="s">
        <v>121</v>
      </c>
      <c r="K3037" t="s">
        <v>159</v>
      </c>
      <c r="L3037" t="s">
        <v>44</v>
      </c>
      <c r="M3037" s="5">
        <v>25000</v>
      </c>
      <c r="N3037" s="5">
        <v>0</v>
      </c>
      <c r="O3037" s="5">
        <f t="shared" si="188"/>
        <v>25000</v>
      </c>
      <c r="P3037" s="5">
        <v>-1493.44</v>
      </c>
      <c r="Q3037" s="5">
        <f t="shared" si="189"/>
        <v>23506.560000000001</v>
      </c>
      <c r="R3037" s="5">
        <v>0</v>
      </c>
      <c r="S3037" s="5">
        <v>23506.560000000001</v>
      </c>
      <c r="T3037" s="5">
        <v>5876.64</v>
      </c>
      <c r="U3037" s="5">
        <f t="shared" si="190"/>
        <v>1493.4399999999987</v>
      </c>
      <c r="V3037" s="5">
        <f t="shared" si="191"/>
        <v>19123.36</v>
      </c>
      <c r="W3037" s="5">
        <v>0</v>
      </c>
      <c r="X3037" t="s">
        <v>160</v>
      </c>
    </row>
    <row r="3038" spans="1:24" x14ac:dyDescent="0.2">
      <c r="A3038" t="s">
        <v>0</v>
      </c>
      <c r="B3038" t="s">
        <v>1</v>
      </c>
      <c r="C3038" t="s">
        <v>2</v>
      </c>
      <c r="D3038" t="s">
        <v>3</v>
      </c>
      <c r="E3038" t="s">
        <v>4</v>
      </c>
      <c r="F3038" t="s">
        <v>1814</v>
      </c>
      <c r="G3038" t="s">
        <v>1815</v>
      </c>
      <c r="H3038" t="s">
        <v>95</v>
      </c>
      <c r="I3038" t="s">
        <v>96</v>
      </c>
      <c r="J3038" t="s">
        <v>121</v>
      </c>
      <c r="K3038" t="s">
        <v>214</v>
      </c>
      <c r="L3038" t="s">
        <v>44</v>
      </c>
      <c r="M3038" s="5">
        <v>5000</v>
      </c>
      <c r="N3038" s="5">
        <v>0</v>
      </c>
      <c r="O3038" s="5">
        <f t="shared" si="188"/>
        <v>5000</v>
      </c>
      <c r="P3038" s="5">
        <v>0</v>
      </c>
      <c r="Q3038" s="5">
        <f t="shared" si="189"/>
        <v>5000</v>
      </c>
      <c r="R3038" s="5">
        <v>0</v>
      </c>
      <c r="S3038" s="5">
        <v>5000</v>
      </c>
      <c r="T3038" s="5">
        <v>1214.97</v>
      </c>
      <c r="U3038" s="5">
        <f t="shared" si="190"/>
        <v>0</v>
      </c>
      <c r="V3038" s="5">
        <f t="shared" si="191"/>
        <v>3785.0299999999997</v>
      </c>
      <c r="W3038" s="5">
        <v>0</v>
      </c>
      <c r="X3038" t="s">
        <v>1816</v>
      </c>
    </row>
    <row r="3039" spans="1:24" x14ac:dyDescent="0.2">
      <c r="A3039" t="s">
        <v>0</v>
      </c>
      <c r="B3039" t="s">
        <v>1</v>
      </c>
      <c r="C3039" t="s">
        <v>2</v>
      </c>
      <c r="D3039" t="s">
        <v>3</v>
      </c>
      <c r="E3039" t="s">
        <v>4</v>
      </c>
      <c r="F3039" t="s">
        <v>1814</v>
      </c>
      <c r="G3039" t="s">
        <v>1815</v>
      </c>
      <c r="H3039" t="s">
        <v>95</v>
      </c>
      <c r="I3039" t="s">
        <v>96</v>
      </c>
      <c r="J3039" t="s">
        <v>121</v>
      </c>
      <c r="K3039" t="s">
        <v>161</v>
      </c>
      <c r="L3039" t="s">
        <v>44</v>
      </c>
      <c r="M3039" s="5">
        <v>3000</v>
      </c>
      <c r="N3039" s="5">
        <v>0</v>
      </c>
      <c r="O3039" s="5">
        <f t="shared" si="188"/>
        <v>3000</v>
      </c>
      <c r="P3039" s="5">
        <v>0</v>
      </c>
      <c r="Q3039" s="5">
        <f t="shared" si="189"/>
        <v>3000</v>
      </c>
      <c r="R3039" s="5">
        <v>0</v>
      </c>
      <c r="S3039" s="5">
        <v>0</v>
      </c>
      <c r="T3039" s="5">
        <v>0</v>
      </c>
      <c r="U3039" s="5">
        <f t="shared" si="190"/>
        <v>3000</v>
      </c>
      <c r="V3039" s="5">
        <f t="shared" si="191"/>
        <v>3000</v>
      </c>
      <c r="W3039" s="5">
        <v>3000</v>
      </c>
      <c r="X3039" t="s">
        <v>162</v>
      </c>
    </row>
    <row r="3040" spans="1:24" x14ac:dyDescent="0.2">
      <c r="A3040" t="s">
        <v>0</v>
      </c>
      <c r="B3040" t="s">
        <v>1</v>
      </c>
      <c r="C3040" t="s">
        <v>2</v>
      </c>
      <c r="D3040" t="s">
        <v>3</v>
      </c>
      <c r="E3040" t="s">
        <v>4</v>
      </c>
      <c r="F3040" t="s">
        <v>1814</v>
      </c>
      <c r="G3040" t="s">
        <v>1815</v>
      </c>
      <c r="H3040" t="s">
        <v>95</v>
      </c>
      <c r="I3040" t="s">
        <v>96</v>
      </c>
      <c r="J3040" t="s">
        <v>121</v>
      </c>
      <c r="K3040" t="s">
        <v>145</v>
      </c>
      <c r="L3040" t="s">
        <v>44</v>
      </c>
      <c r="M3040" s="5">
        <v>7500</v>
      </c>
      <c r="N3040" s="5">
        <v>-2086.54</v>
      </c>
      <c r="O3040" s="5">
        <f t="shared" si="188"/>
        <v>5413.46</v>
      </c>
      <c r="P3040" s="5">
        <v>0</v>
      </c>
      <c r="Q3040" s="5">
        <f t="shared" si="189"/>
        <v>5413.46</v>
      </c>
      <c r="R3040" s="5">
        <v>0</v>
      </c>
      <c r="S3040" s="5">
        <v>5409.6</v>
      </c>
      <c r="T3040" s="5">
        <v>0</v>
      </c>
      <c r="U3040" s="5">
        <f t="shared" si="190"/>
        <v>3.8599999999996726</v>
      </c>
      <c r="V3040" s="5">
        <f t="shared" si="191"/>
        <v>5413.46</v>
      </c>
      <c r="W3040" s="5">
        <v>3.86</v>
      </c>
      <c r="X3040" t="s">
        <v>146</v>
      </c>
    </row>
    <row r="3041" spans="1:24" x14ac:dyDescent="0.2">
      <c r="A3041" t="s">
        <v>0</v>
      </c>
      <c r="B3041" t="s">
        <v>1</v>
      </c>
      <c r="C3041" t="s">
        <v>2</v>
      </c>
      <c r="D3041" t="s">
        <v>3</v>
      </c>
      <c r="E3041" t="s">
        <v>4</v>
      </c>
      <c r="F3041" t="s">
        <v>1814</v>
      </c>
      <c r="G3041" t="s">
        <v>1815</v>
      </c>
      <c r="H3041" t="s">
        <v>95</v>
      </c>
      <c r="I3041" t="s">
        <v>96</v>
      </c>
      <c r="J3041" t="s">
        <v>121</v>
      </c>
      <c r="K3041" t="s">
        <v>130</v>
      </c>
      <c r="L3041" t="s">
        <v>44</v>
      </c>
      <c r="M3041" s="5">
        <v>639.20000000000005</v>
      </c>
      <c r="N3041" s="5">
        <v>0</v>
      </c>
      <c r="O3041" s="5">
        <f t="shared" si="188"/>
        <v>639.20000000000005</v>
      </c>
      <c r="P3041" s="5">
        <v>0</v>
      </c>
      <c r="Q3041" s="5">
        <f t="shared" si="189"/>
        <v>639.20000000000005</v>
      </c>
      <c r="R3041" s="5">
        <v>561.53</v>
      </c>
      <c r="S3041" s="5">
        <v>77.67</v>
      </c>
      <c r="T3041" s="5">
        <v>77.67</v>
      </c>
      <c r="U3041" s="5">
        <f t="shared" si="190"/>
        <v>561.53000000000009</v>
      </c>
      <c r="V3041" s="5">
        <f t="shared" si="191"/>
        <v>561.53000000000009</v>
      </c>
      <c r="W3041" s="5">
        <v>0</v>
      </c>
      <c r="X3041" t="s">
        <v>165</v>
      </c>
    </row>
    <row r="3042" spans="1:24" x14ac:dyDescent="0.2">
      <c r="A3042" t="s">
        <v>0</v>
      </c>
      <c r="B3042" t="s">
        <v>1</v>
      </c>
      <c r="C3042" t="s">
        <v>2</v>
      </c>
      <c r="D3042" t="s">
        <v>3</v>
      </c>
      <c r="E3042" t="s">
        <v>4</v>
      </c>
      <c r="F3042" t="s">
        <v>1814</v>
      </c>
      <c r="G3042" t="s">
        <v>1815</v>
      </c>
      <c r="H3042" t="s">
        <v>180</v>
      </c>
      <c r="I3042" t="s">
        <v>181</v>
      </c>
      <c r="J3042" t="s">
        <v>121</v>
      </c>
      <c r="K3042" t="s">
        <v>137</v>
      </c>
      <c r="L3042" t="s">
        <v>44</v>
      </c>
      <c r="M3042" s="5">
        <v>69318.759999999995</v>
      </c>
      <c r="N3042" s="5">
        <v>0</v>
      </c>
      <c r="O3042" s="5">
        <f t="shared" si="188"/>
        <v>69318.759999999995</v>
      </c>
      <c r="P3042" s="5">
        <v>-69318.759999999995</v>
      </c>
      <c r="Q3042" s="5">
        <f t="shared" si="189"/>
        <v>0</v>
      </c>
      <c r="R3042" s="5">
        <v>0</v>
      </c>
      <c r="S3042" s="5">
        <v>0</v>
      </c>
      <c r="T3042" s="5">
        <v>0</v>
      </c>
      <c r="U3042" s="5">
        <f t="shared" si="190"/>
        <v>69318.759999999995</v>
      </c>
      <c r="V3042" s="5">
        <f t="shared" si="191"/>
        <v>69318.759999999995</v>
      </c>
      <c r="W3042" s="5">
        <v>0</v>
      </c>
      <c r="X3042" t="s">
        <v>182</v>
      </c>
    </row>
    <row r="3043" spans="1:24" x14ac:dyDescent="0.2">
      <c r="A3043" t="s">
        <v>0</v>
      </c>
      <c r="B3043" t="s">
        <v>1</v>
      </c>
      <c r="C3043" t="s">
        <v>2</v>
      </c>
      <c r="D3043" t="s">
        <v>3</v>
      </c>
      <c r="E3043" t="s">
        <v>4</v>
      </c>
      <c r="F3043" t="s">
        <v>1814</v>
      </c>
      <c r="G3043" t="s">
        <v>1815</v>
      </c>
      <c r="H3043" t="s">
        <v>180</v>
      </c>
      <c r="I3043" t="s">
        <v>183</v>
      </c>
      <c r="J3043" t="s">
        <v>121</v>
      </c>
      <c r="K3043" t="s">
        <v>137</v>
      </c>
      <c r="L3043" t="s">
        <v>44</v>
      </c>
      <c r="M3043" s="5">
        <v>30000</v>
      </c>
      <c r="N3043" s="5">
        <v>0</v>
      </c>
      <c r="O3043" s="5">
        <f t="shared" si="188"/>
        <v>30000</v>
      </c>
      <c r="P3043" s="5">
        <v>-30000</v>
      </c>
      <c r="Q3043" s="5">
        <f t="shared" si="189"/>
        <v>0</v>
      </c>
      <c r="R3043" s="5">
        <v>0</v>
      </c>
      <c r="S3043" s="5">
        <v>0</v>
      </c>
      <c r="T3043" s="5">
        <v>0</v>
      </c>
      <c r="U3043" s="5">
        <f t="shared" si="190"/>
        <v>30000</v>
      </c>
      <c r="V3043" s="5">
        <f t="shared" si="191"/>
        <v>30000</v>
      </c>
      <c r="W3043" s="5">
        <v>0</v>
      </c>
      <c r="X3043" t="s">
        <v>182</v>
      </c>
    </row>
    <row r="3044" spans="1:24" x14ac:dyDescent="0.2">
      <c r="A3044" t="s">
        <v>0</v>
      </c>
      <c r="B3044" t="s">
        <v>1</v>
      </c>
      <c r="C3044" t="s">
        <v>2</v>
      </c>
      <c r="D3044" t="s">
        <v>3</v>
      </c>
      <c r="E3044" t="s">
        <v>4</v>
      </c>
      <c r="F3044" t="s">
        <v>1814</v>
      </c>
      <c r="G3044" t="s">
        <v>1815</v>
      </c>
      <c r="H3044" t="s">
        <v>180</v>
      </c>
      <c r="I3044" t="s">
        <v>183</v>
      </c>
      <c r="J3044" t="s">
        <v>121</v>
      </c>
      <c r="K3044" t="s">
        <v>314</v>
      </c>
      <c r="L3044" t="s">
        <v>44</v>
      </c>
      <c r="M3044" s="5">
        <v>10000</v>
      </c>
      <c r="N3044" s="5">
        <v>0</v>
      </c>
      <c r="O3044" s="5">
        <f t="shared" si="188"/>
        <v>10000</v>
      </c>
      <c r="P3044" s="5">
        <v>0</v>
      </c>
      <c r="Q3044" s="5">
        <f t="shared" si="189"/>
        <v>10000</v>
      </c>
      <c r="R3044" s="5">
        <v>0</v>
      </c>
      <c r="S3044" s="5">
        <v>5415.2</v>
      </c>
      <c r="T3044" s="5">
        <v>0</v>
      </c>
      <c r="U3044" s="5">
        <f t="shared" si="190"/>
        <v>4584.8</v>
      </c>
      <c r="V3044" s="5">
        <f t="shared" si="191"/>
        <v>10000</v>
      </c>
      <c r="W3044" s="5">
        <v>4584.8</v>
      </c>
      <c r="X3044" t="s">
        <v>1817</v>
      </c>
    </row>
    <row r="3045" spans="1:24" x14ac:dyDescent="0.2">
      <c r="A3045" t="s">
        <v>184</v>
      </c>
      <c r="B3045" t="s">
        <v>185</v>
      </c>
      <c r="C3045" t="s">
        <v>2</v>
      </c>
      <c r="D3045" t="s">
        <v>3</v>
      </c>
      <c r="E3045" t="s">
        <v>4</v>
      </c>
      <c r="F3045" t="s">
        <v>1814</v>
      </c>
      <c r="G3045" t="s">
        <v>1815</v>
      </c>
      <c r="H3045" t="s">
        <v>186</v>
      </c>
      <c r="I3045" t="s">
        <v>187</v>
      </c>
      <c r="J3045" t="s">
        <v>121</v>
      </c>
      <c r="K3045" t="s">
        <v>149</v>
      </c>
      <c r="L3045" t="s">
        <v>44</v>
      </c>
      <c r="M3045" s="5">
        <v>2450</v>
      </c>
      <c r="N3045" s="5">
        <v>0</v>
      </c>
      <c r="O3045" s="5">
        <f t="shared" si="188"/>
        <v>2450</v>
      </c>
      <c r="P3045" s="5">
        <v>0</v>
      </c>
      <c r="Q3045" s="5">
        <f t="shared" si="189"/>
        <v>2450</v>
      </c>
      <c r="R3045" s="5">
        <v>0</v>
      </c>
      <c r="S3045" s="5">
        <v>2450</v>
      </c>
      <c r="T3045" s="5">
        <v>2450</v>
      </c>
      <c r="U3045" s="5">
        <f t="shared" si="190"/>
        <v>0</v>
      </c>
      <c r="V3045" s="5">
        <f t="shared" si="191"/>
        <v>0</v>
      </c>
      <c r="W3045" s="5">
        <v>0</v>
      </c>
      <c r="X3045" t="s">
        <v>188</v>
      </c>
    </row>
    <row r="3046" spans="1:24" x14ac:dyDescent="0.2">
      <c r="A3046" t="s">
        <v>184</v>
      </c>
      <c r="B3046" t="s">
        <v>185</v>
      </c>
      <c r="C3046" t="s">
        <v>2</v>
      </c>
      <c r="D3046" t="s">
        <v>3</v>
      </c>
      <c r="E3046" t="s">
        <v>4</v>
      </c>
      <c r="F3046" t="s">
        <v>1814</v>
      </c>
      <c r="G3046" t="s">
        <v>1815</v>
      </c>
      <c r="H3046" t="s">
        <v>186</v>
      </c>
      <c r="I3046" t="s">
        <v>187</v>
      </c>
      <c r="J3046" t="s">
        <v>121</v>
      </c>
      <c r="K3046" t="s">
        <v>314</v>
      </c>
      <c r="L3046" t="s">
        <v>44</v>
      </c>
      <c r="M3046" s="5">
        <v>18000</v>
      </c>
      <c r="N3046" s="5">
        <v>0</v>
      </c>
      <c r="O3046" s="5">
        <f t="shared" si="188"/>
        <v>18000</v>
      </c>
      <c r="P3046" s="5">
        <v>-4500</v>
      </c>
      <c r="Q3046" s="5">
        <f t="shared" si="189"/>
        <v>13500</v>
      </c>
      <c r="R3046" s="5">
        <v>13500</v>
      </c>
      <c r="S3046" s="5">
        <v>0</v>
      </c>
      <c r="T3046" s="5">
        <v>0</v>
      </c>
      <c r="U3046" s="5">
        <f t="shared" si="190"/>
        <v>18000</v>
      </c>
      <c r="V3046" s="5">
        <f t="shared" si="191"/>
        <v>18000</v>
      </c>
      <c r="W3046" s="5">
        <v>0</v>
      </c>
      <c r="X3046" t="s">
        <v>335</v>
      </c>
    </row>
    <row r="3047" spans="1:24" x14ac:dyDescent="0.2">
      <c r="A3047" t="s">
        <v>184</v>
      </c>
      <c r="B3047" t="s">
        <v>185</v>
      </c>
      <c r="C3047" t="s">
        <v>2</v>
      </c>
      <c r="D3047" t="s">
        <v>3</v>
      </c>
      <c r="E3047" t="s">
        <v>4</v>
      </c>
      <c r="F3047" t="s">
        <v>1814</v>
      </c>
      <c r="G3047" t="s">
        <v>1815</v>
      </c>
      <c r="H3047" t="s">
        <v>186</v>
      </c>
      <c r="I3047" t="s">
        <v>187</v>
      </c>
      <c r="J3047" t="s">
        <v>121</v>
      </c>
      <c r="K3047" t="s">
        <v>145</v>
      </c>
      <c r="L3047" t="s">
        <v>44</v>
      </c>
      <c r="M3047" s="5">
        <v>20000</v>
      </c>
      <c r="N3047" s="5">
        <v>0</v>
      </c>
      <c r="O3047" s="5">
        <f t="shared" si="188"/>
        <v>20000</v>
      </c>
      <c r="P3047" s="5">
        <v>-20000</v>
      </c>
      <c r="Q3047" s="5">
        <f t="shared" si="189"/>
        <v>0</v>
      </c>
      <c r="R3047" s="5">
        <v>0</v>
      </c>
      <c r="S3047" s="5">
        <v>0</v>
      </c>
      <c r="T3047" s="5">
        <v>0</v>
      </c>
      <c r="U3047" s="5">
        <f t="shared" si="190"/>
        <v>20000</v>
      </c>
      <c r="V3047" s="5">
        <f t="shared" si="191"/>
        <v>20000</v>
      </c>
      <c r="W3047" s="5">
        <v>0</v>
      </c>
      <c r="X3047" t="s">
        <v>193</v>
      </c>
    </row>
    <row r="3048" spans="1:24" x14ac:dyDescent="0.2">
      <c r="A3048" t="s">
        <v>0</v>
      </c>
      <c r="B3048" t="s">
        <v>1</v>
      </c>
      <c r="C3048" t="s">
        <v>2</v>
      </c>
      <c r="D3048" t="s">
        <v>3</v>
      </c>
      <c r="E3048" t="s">
        <v>4</v>
      </c>
      <c r="F3048" t="s">
        <v>1814</v>
      </c>
      <c r="G3048" t="s">
        <v>1815</v>
      </c>
      <c r="H3048" t="s">
        <v>195</v>
      </c>
      <c r="I3048" t="s">
        <v>196</v>
      </c>
      <c r="J3048" t="s">
        <v>121</v>
      </c>
      <c r="K3048" t="s">
        <v>149</v>
      </c>
      <c r="L3048" t="s">
        <v>44</v>
      </c>
      <c r="M3048" s="5">
        <v>3000</v>
      </c>
      <c r="N3048" s="5">
        <v>0</v>
      </c>
      <c r="O3048" s="5">
        <f t="shared" si="188"/>
        <v>3000</v>
      </c>
      <c r="P3048" s="5">
        <v>-3000</v>
      </c>
      <c r="Q3048" s="5">
        <f t="shared" si="189"/>
        <v>0</v>
      </c>
      <c r="R3048" s="5">
        <v>0</v>
      </c>
      <c r="S3048" s="5">
        <v>0</v>
      </c>
      <c r="T3048" s="5">
        <v>0</v>
      </c>
      <c r="U3048" s="5">
        <f t="shared" si="190"/>
        <v>3000</v>
      </c>
      <c r="V3048" s="5">
        <f t="shared" si="191"/>
        <v>3000</v>
      </c>
      <c r="W3048" s="5">
        <v>0</v>
      </c>
      <c r="X3048" t="s">
        <v>378</v>
      </c>
    </row>
    <row r="3049" spans="1:24" x14ac:dyDescent="0.2">
      <c r="A3049" t="s">
        <v>0</v>
      </c>
      <c r="B3049" t="s">
        <v>1</v>
      </c>
      <c r="C3049" t="s">
        <v>2</v>
      </c>
      <c r="D3049" t="s">
        <v>3</v>
      </c>
      <c r="E3049" t="s">
        <v>4</v>
      </c>
      <c r="F3049" t="s">
        <v>1814</v>
      </c>
      <c r="G3049" t="s">
        <v>1815</v>
      </c>
      <c r="H3049" t="s">
        <v>195</v>
      </c>
      <c r="I3049" t="s">
        <v>196</v>
      </c>
      <c r="J3049" t="s">
        <v>121</v>
      </c>
      <c r="K3049" t="s">
        <v>314</v>
      </c>
      <c r="L3049" t="s">
        <v>44</v>
      </c>
      <c r="M3049" s="5">
        <v>23000</v>
      </c>
      <c r="N3049" s="5">
        <v>0</v>
      </c>
      <c r="O3049" s="5">
        <f t="shared" si="188"/>
        <v>23000</v>
      </c>
      <c r="P3049" s="5">
        <v>-10400</v>
      </c>
      <c r="Q3049" s="5">
        <f t="shared" si="189"/>
        <v>12600</v>
      </c>
      <c r="R3049" s="5">
        <v>12600</v>
      </c>
      <c r="S3049" s="5">
        <v>0</v>
      </c>
      <c r="T3049" s="5">
        <v>0</v>
      </c>
      <c r="U3049" s="5">
        <f t="shared" si="190"/>
        <v>23000</v>
      </c>
      <c r="V3049" s="5">
        <f t="shared" si="191"/>
        <v>23000</v>
      </c>
      <c r="W3049" s="5">
        <v>0</v>
      </c>
      <c r="X3049" t="s">
        <v>315</v>
      </c>
    </row>
    <row r="3050" spans="1:24" x14ac:dyDescent="0.2">
      <c r="A3050" t="s">
        <v>0</v>
      </c>
      <c r="B3050" t="s">
        <v>1</v>
      </c>
      <c r="C3050" t="s">
        <v>2</v>
      </c>
      <c r="D3050" t="s">
        <v>3</v>
      </c>
      <c r="E3050" t="s">
        <v>4</v>
      </c>
      <c r="F3050" t="s">
        <v>1814</v>
      </c>
      <c r="G3050" t="s">
        <v>1815</v>
      </c>
      <c r="H3050" t="s">
        <v>195</v>
      </c>
      <c r="I3050" t="s">
        <v>196</v>
      </c>
      <c r="J3050" t="s">
        <v>121</v>
      </c>
      <c r="K3050" t="s">
        <v>124</v>
      </c>
      <c r="L3050" t="s">
        <v>44</v>
      </c>
      <c r="M3050" s="5">
        <v>6000</v>
      </c>
      <c r="N3050" s="5">
        <v>0</v>
      </c>
      <c r="O3050" s="5">
        <f t="shared" si="188"/>
        <v>6000</v>
      </c>
      <c r="P3050" s="5">
        <v>-2000</v>
      </c>
      <c r="Q3050" s="5">
        <f t="shared" si="189"/>
        <v>4000</v>
      </c>
      <c r="R3050" s="5">
        <v>0</v>
      </c>
      <c r="S3050" s="5">
        <v>0</v>
      </c>
      <c r="T3050" s="5">
        <v>0</v>
      </c>
      <c r="U3050" s="5">
        <f t="shared" si="190"/>
        <v>6000</v>
      </c>
      <c r="V3050" s="5">
        <f t="shared" si="191"/>
        <v>6000</v>
      </c>
      <c r="W3050" s="5">
        <v>4000</v>
      </c>
      <c r="X3050" t="s">
        <v>337</v>
      </c>
    </row>
    <row r="3051" spans="1:24" x14ac:dyDescent="0.2">
      <c r="A3051" t="s">
        <v>0</v>
      </c>
      <c r="B3051" t="s">
        <v>1</v>
      </c>
      <c r="C3051" t="s">
        <v>2</v>
      </c>
      <c r="D3051" t="s">
        <v>3</v>
      </c>
      <c r="E3051" t="s">
        <v>4</v>
      </c>
      <c r="F3051" t="s">
        <v>1814</v>
      </c>
      <c r="G3051" t="s">
        <v>1815</v>
      </c>
      <c r="H3051" t="s">
        <v>195</v>
      </c>
      <c r="I3051" t="s">
        <v>196</v>
      </c>
      <c r="J3051" t="s">
        <v>121</v>
      </c>
      <c r="K3051" t="s">
        <v>128</v>
      </c>
      <c r="L3051" t="s">
        <v>44</v>
      </c>
      <c r="M3051" s="5">
        <v>14000</v>
      </c>
      <c r="N3051" s="5">
        <v>0</v>
      </c>
      <c r="O3051" s="5">
        <f t="shared" si="188"/>
        <v>14000</v>
      </c>
      <c r="P3051" s="5">
        <v>-2732.8</v>
      </c>
      <c r="Q3051" s="5">
        <f t="shared" si="189"/>
        <v>11267.2</v>
      </c>
      <c r="R3051" s="5">
        <v>0</v>
      </c>
      <c r="S3051" s="5">
        <v>11267.2</v>
      </c>
      <c r="T3051" s="5">
        <v>5051.9799999999996</v>
      </c>
      <c r="U3051" s="5">
        <f t="shared" si="190"/>
        <v>2732.7999999999993</v>
      </c>
      <c r="V3051" s="5">
        <f t="shared" si="191"/>
        <v>8948.02</v>
      </c>
      <c r="W3051" s="5">
        <v>0</v>
      </c>
      <c r="X3051" t="s">
        <v>338</v>
      </c>
    </row>
    <row r="3052" spans="1:24" x14ac:dyDescent="0.2">
      <c r="A3052" t="s">
        <v>0</v>
      </c>
      <c r="B3052" t="s">
        <v>1</v>
      </c>
      <c r="C3052" t="s">
        <v>2</v>
      </c>
      <c r="D3052" t="s">
        <v>3</v>
      </c>
      <c r="E3052" t="s">
        <v>4</v>
      </c>
      <c r="F3052" t="s">
        <v>1814</v>
      </c>
      <c r="G3052" t="s">
        <v>1815</v>
      </c>
      <c r="H3052" t="s">
        <v>110</v>
      </c>
      <c r="I3052" t="s">
        <v>199</v>
      </c>
      <c r="J3052" t="s">
        <v>121</v>
      </c>
      <c r="K3052" t="s">
        <v>128</v>
      </c>
      <c r="L3052" t="s">
        <v>44</v>
      </c>
      <c r="M3052" s="5">
        <v>18943.560000000001</v>
      </c>
      <c r="N3052" s="5">
        <v>0</v>
      </c>
      <c r="O3052" s="5">
        <f t="shared" si="188"/>
        <v>18943.560000000001</v>
      </c>
      <c r="P3052" s="5">
        <v>-10895.56</v>
      </c>
      <c r="Q3052" s="5">
        <f t="shared" si="189"/>
        <v>8048.0000000000018</v>
      </c>
      <c r="R3052" s="5">
        <v>6048</v>
      </c>
      <c r="S3052" s="5">
        <v>0</v>
      </c>
      <c r="T3052" s="5">
        <v>0</v>
      </c>
      <c r="U3052" s="5">
        <f t="shared" si="190"/>
        <v>18943.560000000001</v>
      </c>
      <c r="V3052" s="5">
        <f t="shared" si="191"/>
        <v>18943.560000000001</v>
      </c>
      <c r="W3052" s="5">
        <v>2000</v>
      </c>
      <c r="X3052" t="s">
        <v>203</v>
      </c>
    </row>
    <row r="3053" spans="1:24" x14ac:dyDescent="0.2">
      <c r="A3053" t="s">
        <v>0</v>
      </c>
      <c r="B3053" t="s">
        <v>1</v>
      </c>
      <c r="C3053" t="s">
        <v>2</v>
      </c>
      <c r="D3053" t="s">
        <v>3</v>
      </c>
      <c r="E3053" t="s">
        <v>4</v>
      </c>
      <c r="F3053" t="s">
        <v>1814</v>
      </c>
      <c r="G3053" t="s">
        <v>1815</v>
      </c>
      <c r="H3053" t="s">
        <v>208</v>
      </c>
      <c r="I3053" t="s">
        <v>209</v>
      </c>
      <c r="J3053" t="s">
        <v>121</v>
      </c>
      <c r="K3053" t="s">
        <v>218</v>
      </c>
      <c r="L3053" t="s">
        <v>44</v>
      </c>
      <c r="M3053" s="5">
        <v>500</v>
      </c>
      <c r="N3053" s="5">
        <v>0</v>
      </c>
      <c r="O3053" s="5">
        <f t="shared" si="188"/>
        <v>500</v>
      </c>
      <c r="P3053" s="5">
        <v>0</v>
      </c>
      <c r="Q3053" s="5">
        <f t="shared" si="189"/>
        <v>500</v>
      </c>
      <c r="R3053" s="5">
        <v>499.78</v>
      </c>
      <c r="S3053" s="5">
        <v>0</v>
      </c>
      <c r="T3053" s="5">
        <v>0</v>
      </c>
      <c r="U3053" s="5">
        <f t="shared" si="190"/>
        <v>500</v>
      </c>
      <c r="V3053" s="5">
        <f t="shared" si="191"/>
        <v>500</v>
      </c>
      <c r="W3053" s="5">
        <v>0.22</v>
      </c>
      <c r="X3053" t="s">
        <v>1818</v>
      </c>
    </row>
    <row r="3054" spans="1:24" x14ac:dyDescent="0.2">
      <c r="A3054" t="s">
        <v>0</v>
      </c>
      <c r="B3054" t="s">
        <v>1</v>
      </c>
      <c r="C3054" t="s">
        <v>2</v>
      </c>
      <c r="D3054" t="s">
        <v>3</v>
      </c>
      <c r="E3054" t="s">
        <v>4</v>
      </c>
      <c r="F3054" t="s">
        <v>1814</v>
      </c>
      <c r="G3054" t="s">
        <v>1815</v>
      </c>
      <c r="H3054" t="s">
        <v>208</v>
      </c>
      <c r="I3054" t="s">
        <v>209</v>
      </c>
      <c r="J3054" t="s">
        <v>121</v>
      </c>
      <c r="K3054" t="s">
        <v>175</v>
      </c>
      <c r="L3054" t="s">
        <v>44</v>
      </c>
      <c r="M3054" s="5">
        <v>500</v>
      </c>
      <c r="N3054" s="5">
        <v>0</v>
      </c>
      <c r="O3054" s="5">
        <f t="shared" si="188"/>
        <v>500</v>
      </c>
      <c r="P3054" s="5">
        <v>0</v>
      </c>
      <c r="Q3054" s="5">
        <f t="shared" si="189"/>
        <v>500</v>
      </c>
      <c r="R3054" s="5">
        <v>2.83</v>
      </c>
      <c r="S3054" s="5">
        <v>497.17</v>
      </c>
      <c r="T3054" s="5">
        <v>497.17</v>
      </c>
      <c r="U3054" s="5">
        <f t="shared" si="190"/>
        <v>2.8299999999999841</v>
      </c>
      <c r="V3054" s="5">
        <f t="shared" si="191"/>
        <v>2.8299999999999841</v>
      </c>
      <c r="W3054" s="5">
        <v>0</v>
      </c>
      <c r="X3054" t="s">
        <v>210</v>
      </c>
    </row>
    <row r="3055" spans="1:24" x14ac:dyDescent="0.2">
      <c r="A3055" t="s">
        <v>117</v>
      </c>
      <c r="B3055" t="s">
        <v>118</v>
      </c>
      <c r="C3055" t="s">
        <v>2</v>
      </c>
      <c r="D3055" t="s">
        <v>3</v>
      </c>
      <c r="E3055" t="s">
        <v>4</v>
      </c>
      <c r="F3055" t="s">
        <v>1814</v>
      </c>
      <c r="G3055" t="s">
        <v>1815</v>
      </c>
      <c r="H3055" t="s">
        <v>211</v>
      </c>
      <c r="I3055" t="s">
        <v>220</v>
      </c>
      <c r="J3055" t="s">
        <v>121</v>
      </c>
      <c r="K3055" t="s">
        <v>149</v>
      </c>
      <c r="L3055" t="s">
        <v>44</v>
      </c>
      <c r="M3055" s="5">
        <v>2400</v>
      </c>
      <c r="N3055" s="5">
        <v>0</v>
      </c>
      <c r="O3055" s="5">
        <f t="shared" si="188"/>
        <v>2400</v>
      </c>
      <c r="P3055" s="5">
        <v>0</v>
      </c>
      <c r="Q3055" s="5">
        <f t="shared" si="189"/>
        <v>2400</v>
      </c>
      <c r="R3055" s="5">
        <v>0.4</v>
      </c>
      <c r="S3055" s="5">
        <v>2399.6</v>
      </c>
      <c r="T3055" s="5">
        <v>2399.6</v>
      </c>
      <c r="U3055" s="5">
        <f t="shared" si="190"/>
        <v>0.40000000000009095</v>
      </c>
      <c r="V3055" s="5">
        <f t="shared" si="191"/>
        <v>0.40000000000009095</v>
      </c>
      <c r="W3055" s="5">
        <v>0</v>
      </c>
      <c r="X3055" t="s">
        <v>213</v>
      </c>
    </row>
    <row r="3056" spans="1:24" x14ac:dyDescent="0.2">
      <c r="A3056" t="s">
        <v>117</v>
      </c>
      <c r="B3056" t="s">
        <v>118</v>
      </c>
      <c r="C3056" t="s">
        <v>2</v>
      </c>
      <c r="D3056" t="s">
        <v>3</v>
      </c>
      <c r="E3056" t="s">
        <v>4</v>
      </c>
      <c r="F3056" t="s">
        <v>1814</v>
      </c>
      <c r="G3056" t="s">
        <v>1815</v>
      </c>
      <c r="H3056" t="s">
        <v>211</v>
      </c>
      <c r="I3056" t="s">
        <v>220</v>
      </c>
      <c r="J3056" t="s">
        <v>121</v>
      </c>
      <c r="K3056" t="s">
        <v>178</v>
      </c>
      <c r="L3056" t="s">
        <v>44</v>
      </c>
      <c r="M3056" s="5">
        <v>2000</v>
      </c>
      <c r="N3056" s="5">
        <v>0</v>
      </c>
      <c r="O3056" s="5">
        <f t="shared" si="188"/>
        <v>2000</v>
      </c>
      <c r="P3056" s="5">
        <v>0</v>
      </c>
      <c r="Q3056" s="5">
        <f t="shared" si="189"/>
        <v>2000</v>
      </c>
      <c r="R3056" s="5">
        <v>18.72</v>
      </c>
      <c r="S3056" s="5">
        <v>1981.28</v>
      </c>
      <c r="T3056" s="5">
        <v>1981.28</v>
      </c>
      <c r="U3056" s="5">
        <f t="shared" si="190"/>
        <v>18.720000000000027</v>
      </c>
      <c r="V3056" s="5">
        <f t="shared" si="191"/>
        <v>18.720000000000027</v>
      </c>
      <c r="W3056" s="5">
        <v>0</v>
      </c>
      <c r="X3056" t="s">
        <v>217</v>
      </c>
    </row>
    <row r="3057" spans="1:24" x14ac:dyDescent="0.2">
      <c r="A3057" t="s">
        <v>184</v>
      </c>
      <c r="B3057" t="s">
        <v>185</v>
      </c>
      <c r="C3057" t="s">
        <v>2</v>
      </c>
      <c r="D3057" t="s">
        <v>3</v>
      </c>
      <c r="E3057" t="s">
        <v>4</v>
      </c>
      <c r="F3057" t="s">
        <v>1814</v>
      </c>
      <c r="G3057" t="s">
        <v>1815</v>
      </c>
      <c r="H3057" t="s">
        <v>186</v>
      </c>
      <c r="I3057" t="s">
        <v>187</v>
      </c>
      <c r="J3057" t="s">
        <v>223</v>
      </c>
      <c r="K3057" t="s">
        <v>226</v>
      </c>
      <c r="L3057" t="s">
        <v>44</v>
      </c>
      <c r="M3057" s="5">
        <v>10000</v>
      </c>
      <c r="N3057" s="5">
        <v>0</v>
      </c>
      <c r="O3057" s="5">
        <f t="shared" si="188"/>
        <v>10000</v>
      </c>
      <c r="P3057" s="5">
        <v>0</v>
      </c>
      <c r="Q3057" s="5">
        <f t="shared" si="189"/>
        <v>10000</v>
      </c>
      <c r="R3057" s="5">
        <v>0</v>
      </c>
      <c r="S3057" s="5">
        <v>0</v>
      </c>
      <c r="T3057" s="5">
        <v>0</v>
      </c>
      <c r="U3057" s="5">
        <f t="shared" si="190"/>
        <v>10000</v>
      </c>
      <c r="V3057" s="5">
        <f t="shared" si="191"/>
        <v>10000</v>
      </c>
      <c r="W3057" s="5">
        <v>10000</v>
      </c>
      <c r="X3057" t="s">
        <v>1819</v>
      </c>
    </row>
    <row r="3058" spans="1:24" x14ac:dyDescent="0.2">
      <c r="A3058" t="s">
        <v>0</v>
      </c>
      <c r="B3058" t="s">
        <v>1</v>
      </c>
      <c r="C3058" t="s">
        <v>2</v>
      </c>
      <c r="D3058" t="s">
        <v>3</v>
      </c>
      <c r="E3058" t="s">
        <v>4</v>
      </c>
      <c r="F3058" t="s">
        <v>1814</v>
      </c>
      <c r="G3058" t="s">
        <v>1815</v>
      </c>
      <c r="H3058" t="s">
        <v>95</v>
      </c>
      <c r="I3058" t="s">
        <v>96</v>
      </c>
      <c r="J3058" t="s">
        <v>231</v>
      </c>
      <c r="K3058" t="s">
        <v>236</v>
      </c>
      <c r="L3058" t="s">
        <v>44</v>
      </c>
      <c r="M3058" s="5">
        <v>1000</v>
      </c>
      <c r="N3058" s="5">
        <v>0</v>
      </c>
      <c r="O3058" s="5">
        <f t="shared" si="188"/>
        <v>1000</v>
      </c>
      <c r="P3058" s="5">
        <v>0</v>
      </c>
      <c r="Q3058" s="5">
        <f t="shared" si="189"/>
        <v>1000</v>
      </c>
      <c r="R3058" s="5">
        <v>0</v>
      </c>
      <c r="S3058" s="5">
        <v>0</v>
      </c>
      <c r="T3058" s="5">
        <v>0</v>
      </c>
      <c r="U3058" s="5">
        <f t="shared" si="190"/>
        <v>1000</v>
      </c>
      <c r="V3058" s="5">
        <f t="shared" si="191"/>
        <v>1000</v>
      </c>
      <c r="W3058" s="5">
        <v>1000</v>
      </c>
      <c r="X3058" t="s">
        <v>237</v>
      </c>
    </row>
    <row r="3059" spans="1:24" x14ac:dyDescent="0.2">
      <c r="A3059" t="s">
        <v>0</v>
      </c>
      <c r="B3059" t="s">
        <v>1</v>
      </c>
      <c r="C3059" t="s">
        <v>2</v>
      </c>
      <c r="D3059" t="s">
        <v>3</v>
      </c>
      <c r="E3059" t="s">
        <v>4</v>
      </c>
      <c r="F3059" t="s">
        <v>1814</v>
      </c>
      <c r="G3059" t="s">
        <v>1815</v>
      </c>
      <c r="H3059" t="s">
        <v>95</v>
      </c>
      <c r="I3059" t="s">
        <v>96</v>
      </c>
      <c r="J3059" t="s">
        <v>231</v>
      </c>
      <c r="K3059" t="s">
        <v>234</v>
      </c>
      <c r="L3059" t="s">
        <v>44</v>
      </c>
      <c r="M3059" s="5">
        <v>3500</v>
      </c>
      <c r="N3059" s="5">
        <v>0</v>
      </c>
      <c r="O3059" s="5">
        <f t="shared" si="188"/>
        <v>3500</v>
      </c>
      <c r="P3059" s="5">
        <v>0</v>
      </c>
      <c r="Q3059" s="5">
        <f t="shared" si="189"/>
        <v>3500</v>
      </c>
      <c r="R3059" s="5">
        <v>0</v>
      </c>
      <c r="S3059" s="5">
        <v>3102.4</v>
      </c>
      <c r="T3059" s="5">
        <v>3102.4</v>
      </c>
      <c r="U3059" s="5">
        <f t="shared" si="190"/>
        <v>397.59999999999991</v>
      </c>
      <c r="V3059" s="5">
        <f t="shared" si="191"/>
        <v>397.59999999999991</v>
      </c>
      <c r="W3059" s="5">
        <v>397.6</v>
      </c>
      <c r="X3059" t="s">
        <v>239</v>
      </c>
    </row>
    <row r="3060" spans="1:24" x14ac:dyDescent="0.2">
      <c r="A3060" t="s">
        <v>117</v>
      </c>
      <c r="B3060" t="s">
        <v>118</v>
      </c>
      <c r="C3060" t="s">
        <v>2</v>
      </c>
      <c r="D3060" t="s">
        <v>3</v>
      </c>
      <c r="E3060" t="s">
        <v>4</v>
      </c>
      <c r="F3060" t="s">
        <v>1814</v>
      </c>
      <c r="G3060" t="s">
        <v>1815</v>
      </c>
      <c r="H3060" t="s">
        <v>211</v>
      </c>
      <c r="I3060" t="s">
        <v>220</v>
      </c>
      <c r="J3060" t="s">
        <v>231</v>
      </c>
      <c r="K3060" t="s">
        <v>236</v>
      </c>
      <c r="L3060" t="s">
        <v>44</v>
      </c>
      <c r="M3060" s="5">
        <v>1000</v>
      </c>
      <c r="N3060" s="5">
        <v>0</v>
      </c>
      <c r="O3060" s="5">
        <f t="shared" si="188"/>
        <v>1000</v>
      </c>
      <c r="P3060" s="5">
        <v>0</v>
      </c>
      <c r="Q3060" s="5">
        <f t="shared" si="189"/>
        <v>1000</v>
      </c>
      <c r="R3060" s="5">
        <v>0</v>
      </c>
      <c r="S3060" s="5">
        <v>0</v>
      </c>
      <c r="T3060" s="5">
        <v>0</v>
      </c>
      <c r="U3060" s="5">
        <f t="shared" si="190"/>
        <v>1000</v>
      </c>
      <c r="V3060" s="5">
        <f t="shared" si="191"/>
        <v>1000</v>
      </c>
      <c r="W3060" s="5">
        <v>1000</v>
      </c>
      <c r="X3060" t="s">
        <v>392</v>
      </c>
    </row>
    <row r="3061" spans="1:24" x14ac:dyDescent="0.2">
      <c r="A3061" t="s">
        <v>117</v>
      </c>
      <c r="B3061" t="s">
        <v>118</v>
      </c>
      <c r="C3061" t="s">
        <v>2</v>
      </c>
      <c r="D3061" t="s">
        <v>3</v>
      </c>
      <c r="E3061" t="s">
        <v>4</v>
      </c>
      <c r="F3061" t="s">
        <v>1814</v>
      </c>
      <c r="G3061" t="s">
        <v>1815</v>
      </c>
      <c r="H3061" t="s">
        <v>211</v>
      </c>
      <c r="I3061" t="s">
        <v>220</v>
      </c>
      <c r="J3061" t="s">
        <v>231</v>
      </c>
      <c r="K3061" t="s">
        <v>232</v>
      </c>
      <c r="L3061" t="s">
        <v>44</v>
      </c>
      <c r="M3061" s="5">
        <v>2600</v>
      </c>
      <c r="N3061" s="5">
        <v>0</v>
      </c>
      <c r="O3061" s="5">
        <f t="shared" si="188"/>
        <v>2600</v>
      </c>
      <c r="P3061" s="5">
        <v>-2600</v>
      </c>
      <c r="Q3061" s="5">
        <f t="shared" si="189"/>
        <v>0</v>
      </c>
      <c r="R3061" s="5">
        <v>0</v>
      </c>
      <c r="S3061" s="5">
        <v>0</v>
      </c>
      <c r="T3061" s="5">
        <v>0</v>
      </c>
      <c r="U3061" s="5">
        <f t="shared" si="190"/>
        <v>2600</v>
      </c>
      <c r="V3061" s="5">
        <f t="shared" si="191"/>
        <v>2600</v>
      </c>
      <c r="W3061" s="5">
        <v>0</v>
      </c>
      <c r="X3061" t="s">
        <v>245</v>
      </c>
    </row>
    <row r="3062" spans="1:24" x14ac:dyDescent="0.2">
      <c r="A3062" t="s">
        <v>0</v>
      </c>
      <c r="B3062" t="s">
        <v>1</v>
      </c>
      <c r="C3062" t="s">
        <v>2</v>
      </c>
      <c r="D3062" t="s">
        <v>3</v>
      </c>
      <c r="E3062" t="s">
        <v>4</v>
      </c>
      <c r="F3062" t="s">
        <v>1814</v>
      </c>
      <c r="G3062" t="s">
        <v>1815</v>
      </c>
      <c r="H3062" t="s">
        <v>95</v>
      </c>
      <c r="I3062" t="s">
        <v>96</v>
      </c>
      <c r="J3062" t="s">
        <v>290</v>
      </c>
      <c r="K3062" t="s">
        <v>291</v>
      </c>
      <c r="L3062" t="s">
        <v>44</v>
      </c>
      <c r="M3062" s="5">
        <v>0</v>
      </c>
      <c r="N3062" s="5">
        <v>2086.54</v>
      </c>
      <c r="O3062" s="5">
        <f t="shared" si="188"/>
        <v>2086.54</v>
      </c>
      <c r="P3062" s="5">
        <v>0</v>
      </c>
      <c r="Q3062" s="5">
        <f t="shared" si="189"/>
        <v>2086.54</v>
      </c>
      <c r="R3062" s="5">
        <v>0</v>
      </c>
      <c r="S3062" s="5">
        <v>2086.54</v>
      </c>
      <c r="T3062" s="5">
        <v>2086.5300000000002</v>
      </c>
      <c r="U3062" s="5">
        <f t="shared" si="190"/>
        <v>0</v>
      </c>
      <c r="V3062" s="5">
        <f t="shared" si="191"/>
        <v>9.9999999997635314E-3</v>
      </c>
      <c r="W3062" s="5">
        <v>0</v>
      </c>
      <c r="X3062" t="s">
        <v>404</v>
      </c>
    </row>
    <row r="3063" spans="1:24" x14ac:dyDescent="0.2">
      <c r="A3063" t="s">
        <v>0</v>
      </c>
      <c r="B3063" t="s">
        <v>1</v>
      </c>
      <c r="C3063" t="s">
        <v>695</v>
      </c>
      <c r="D3063" t="s">
        <v>788</v>
      </c>
      <c r="E3063" t="s">
        <v>789</v>
      </c>
      <c r="F3063" t="s">
        <v>1820</v>
      </c>
      <c r="G3063" t="s">
        <v>1821</v>
      </c>
      <c r="H3063" t="s">
        <v>792</v>
      </c>
      <c r="I3063" t="s">
        <v>1822</v>
      </c>
      <c r="J3063" t="s">
        <v>575</v>
      </c>
      <c r="K3063" t="s">
        <v>794</v>
      </c>
      <c r="L3063" t="s">
        <v>44</v>
      </c>
      <c r="M3063" s="5">
        <v>0</v>
      </c>
      <c r="N3063" s="5">
        <v>30256906.059999999</v>
      </c>
      <c r="O3063" s="5">
        <f t="shared" si="188"/>
        <v>30256906.059999999</v>
      </c>
      <c r="P3063" s="5">
        <v>-12041569.119999999</v>
      </c>
      <c r="Q3063" s="5">
        <f t="shared" si="189"/>
        <v>18215336.939999998</v>
      </c>
      <c r="R3063" s="5">
        <v>0</v>
      </c>
      <c r="S3063" s="5">
        <v>17248364.379999999</v>
      </c>
      <c r="T3063" s="5">
        <v>9064226.5199999996</v>
      </c>
      <c r="U3063" s="5">
        <f t="shared" si="190"/>
        <v>13008541.68</v>
      </c>
      <c r="V3063" s="5">
        <f t="shared" si="191"/>
        <v>21192679.539999999</v>
      </c>
      <c r="W3063" s="5">
        <v>966972.56</v>
      </c>
      <c r="X3063" t="s">
        <v>795</v>
      </c>
    </row>
    <row r="3064" spans="1:24" x14ac:dyDescent="0.2">
      <c r="A3064" t="s">
        <v>0</v>
      </c>
      <c r="B3064" t="s">
        <v>1</v>
      </c>
      <c r="C3064" t="s">
        <v>695</v>
      </c>
      <c r="D3064" t="s">
        <v>788</v>
      </c>
      <c r="E3064" t="s">
        <v>789</v>
      </c>
      <c r="F3064" t="s">
        <v>1820</v>
      </c>
      <c r="G3064" t="s">
        <v>1821</v>
      </c>
      <c r="H3064" t="s">
        <v>792</v>
      </c>
      <c r="I3064" t="s">
        <v>1822</v>
      </c>
      <c r="J3064" t="s">
        <v>575</v>
      </c>
      <c r="K3064" t="s">
        <v>796</v>
      </c>
      <c r="L3064" t="s">
        <v>44</v>
      </c>
      <c r="M3064" s="5">
        <v>30256906.059999999</v>
      </c>
      <c r="N3064" s="5">
        <v>-30256906.059999999</v>
      </c>
      <c r="O3064" s="5">
        <f t="shared" si="188"/>
        <v>0</v>
      </c>
      <c r="P3064" s="5">
        <v>0</v>
      </c>
      <c r="Q3064" s="5">
        <f t="shared" si="189"/>
        <v>0</v>
      </c>
      <c r="R3064" s="5">
        <v>0</v>
      </c>
      <c r="S3064" s="5">
        <v>0</v>
      </c>
      <c r="T3064" s="5">
        <v>0</v>
      </c>
      <c r="U3064" s="5">
        <f t="shared" si="190"/>
        <v>0</v>
      </c>
      <c r="V3064" s="5">
        <f t="shared" si="191"/>
        <v>0</v>
      </c>
      <c r="W3064" s="5">
        <v>0</v>
      </c>
      <c r="X3064" t="s">
        <v>797</v>
      </c>
    </row>
    <row r="3065" spans="1:24" s="10" customFormat="1" ht="15.75" thickBot="1" x14ac:dyDescent="0.25">
      <c r="M3065" s="11">
        <f>SUM(M2:M3064)</f>
        <v>757330687.86999941</v>
      </c>
      <c r="N3065" s="11">
        <f t="shared" ref="N3065:W3065" si="192">SUM(N2:N3064)</f>
        <v>0</v>
      </c>
      <c r="O3065" s="11">
        <f t="shared" si="192"/>
        <v>757330687.87000012</v>
      </c>
      <c r="P3065" s="11">
        <f t="shared" si="192"/>
        <v>-146202910.44000003</v>
      </c>
      <c r="Q3065" s="11">
        <f t="shared" si="192"/>
        <v>611127777.42999983</v>
      </c>
      <c r="R3065" s="11">
        <f t="shared" si="192"/>
        <v>43032007.030000016</v>
      </c>
      <c r="S3065" s="11">
        <f t="shared" si="192"/>
        <v>381169552.31000072</v>
      </c>
      <c r="T3065" s="11">
        <f t="shared" si="192"/>
        <v>286665918.31000006</v>
      </c>
      <c r="U3065" s="11">
        <f t="shared" si="192"/>
        <v>376161135.55999994</v>
      </c>
      <c r="V3065" s="11">
        <f t="shared" si="192"/>
        <v>470664769.55999988</v>
      </c>
      <c r="W3065" s="11">
        <f t="shared" si="192"/>
        <v>186926218.08999997</v>
      </c>
    </row>
    <row r="3066" spans="1:24" ht="13.5" thickTop="1" x14ac:dyDescent="0.2"/>
    <row r="3070" spans="1:24" ht="25.5" x14ac:dyDescent="0.2">
      <c r="A3070" s="3" t="s">
        <v>1824</v>
      </c>
      <c r="B3070" s="1" t="s">
        <v>1825</v>
      </c>
      <c r="C3070" s="1" t="s">
        <v>1826</v>
      </c>
      <c r="D3070" s="3" t="s">
        <v>1827</v>
      </c>
      <c r="E3070" s="1" t="s">
        <v>1828</v>
      </c>
      <c r="F3070" s="1" t="s">
        <v>1829</v>
      </c>
      <c r="G3070" s="1" t="s">
        <v>1830</v>
      </c>
      <c r="H3070" s="1" t="s">
        <v>1831</v>
      </c>
      <c r="I3070" s="1" t="s">
        <v>1832</v>
      </c>
      <c r="J3070" s="1" t="s">
        <v>1833</v>
      </c>
      <c r="K3070" s="1" t="s">
        <v>1834</v>
      </c>
      <c r="L3070" s="1" t="s">
        <v>1835</v>
      </c>
      <c r="M3070" s="4" t="s">
        <v>1836</v>
      </c>
      <c r="N3070" s="4" t="s">
        <v>1837</v>
      </c>
      <c r="O3070" s="4" t="s">
        <v>1846</v>
      </c>
      <c r="P3070" s="4" t="s">
        <v>1838</v>
      </c>
      <c r="Q3070" s="4" t="s">
        <v>1847</v>
      </c>
      <c r="R3070" s="4" t="s">
        <v>1839</v>
      </c>
      <c r="S3070" s="4" t="s">
        <v>1840</v>
      </c>
      <c r="T3070" s="4" t="s">
        <v>1841</v>
      </c>
      <c r="U3070" s="4" t="s">
        <v>1842</v>
      </c>
      <c r="V3070" s="4" t="s">
        <v>1843</v>
      </c>
      <c r="W3070" s="4" t="s">
        <v>1844</v>
      </c>
      <c r="X3070" s="1" t="s">
        <v>1845</v>
      </c>
    </row>
    <row r="3071" spans="1:24" x14ac:dyDescent="0.2">
      <c r="A3071" t="s">
        <v>117</v>
      </c>
      <c r="B3071" t="s">
        <v>118</v>
      </c>
      <c r="C3071" t="s">
        <v>2</v>
      </c>
      <c r="D3071" t="s">
        <v>482</v>
      </c>
      <c r="E3071" t="s">
        <v>483</v>
      </c>
      <c r="F3071" t="s">
        <v>1429</v>
      </c>
      <c r="G3071" t="s">
        <v>1430</v>
      </c>
      <c r="H3071" t="s">
        <v>1441</v>
      </c>
      <c r="I3071" t="s">
        <v>1447</v>
      </c>
      <c r="J3071" t="s">
        <v>121</v>
      </c>
      <c r="K3071" t="s">
        <v>351</v>
      </c>
      <c r="L3071" t="s">
        <v>11</v>
      </c>
      <c r="M3071" s="5">
        <v>1593254.87</v>
      </c>
      <c r="N3071" s="5">
        <v>0</v>
      </c>
      <c r="O3071" s="5">
        <v>1593254.87</v>
      </c>
      <c r="P3071" s="5">
        <v>0</v>
      </c>
      <c r="Q3071" s="5">
        <v>1593254.87</v>
      </c>
      <c r="R3071" s="5">
        <v>0</v>
      </c>
      <c r="S3071" s="5">
        <v>1593254.87</v>
      </c>
      <c r="T3071" s="5">
        <v>1593254.84</v>
      </c>
      <c r="U3071" s="5">
        <f>+O3071-S3071</f>
        <v>0</v>
      </c>
      <c r="V3071" s="5">
        <f>+O3071-T3071</f>
        <v>3.0000000027939677E-2</v>
      </c>
      <c r="W3071" s="5">
        <v>0</v>
      </c>
      <c r="X3071" t="s">
        <v>1444</v>
      </c>
    </row>
    <row r="3072" spans="1:24" x14ac:dyDescent="0.2">
      <c r="A3072" t="s">
        <v>117</v>
      </c>
      <c r="B3072" t="s">
        <v>118</v>
      </c>
      <c r="C3072" t="s">
        <v>2</v>
      </c>
      <c r="D3072" t="s">
        <v>482</v>
      </c>
      <c r="E3072" t="s">
        <v>483</v>
      </c>
      <c r="F3072" t="s">
        <v>1429</v>
      </c>
      <c r="G3072" t="s">
        <v>1430</v>
      </c>
      <c r="H3072" t="s">
        <v>1441</v>
      </c>
      <c r="I3072" t="s">
        <v>1447</v>
      </c>
      <c r="J3072" t="s">
        <v>121</v>
      </c>
      <c r="K3072" t="s">
        <v>351</v>
      </c>
      <c r="L3072" t="s">
        <v>1448</v>
      </c>
      <c r="M3072" s="5">
        <v>22669197.949999999</v>
      </c>
      <c r="N3072" s="5">
        <v>2392301.5699999998</v>
      </c>
      <c r="O3072" s="5">
        <v>25061499.52</v>
      </c>
      <c r="P3072" s="5">
        <v>-4016371.31</v>
      </c>
      <c r="Q3072" s="5">
        <v>21045128.210000001</v>
      </c>
      <c r="R3072" s="5">
        <v>5730301.5700000003</v>
      </c>
      <c r="S3072" s="5">
        <v>10296567.27</v>
      </c>
      <c r="T3072" s="5">
        <v>7569772.1200000001</v>
      </c>
      <c r="U3072" s="5">
        <f t="shared" ref="U3072:U3078" si="193">+O3072-S3072</f>
        <v>14764932.25</v>
      </c>
      <c r="V3072" s="5">
        <f t="shared" ref="V3072:V3078" si="194">+O3072-T3072</f>
        <v>17491727.399999999</v>
      </c>
      <c r="W3072" s="5">
        <v>5018259.37</v>
      </c>
      <c r="X3072" t="s">
        <v>1444</v>
      </c>
    </row>
    <row r="3073" spans="1:24" x14ac:dyDescent="0.2">
      <c r="A3073" t="s">
        <v>117</v>
      </c>
      <c r="B3073" t="s">
        <v>118</v>
      </c>
      <c r="C3073" t="s">
        <v>2</v>
      </c>
      <c r="D3073" t="s">
        <v>482</v>
      </c>
      <c r="E3073" t="s">
        <v>483</v>
      </c>
      <c r="F3073" t="s">
        <v>1429</v>
      </c>
      <c r="G3073" t="s">
        <v>1430</v>
      </c>
      <c r="H3073" t="s">
        <v>1441</v>
      </c>
      <c r="I3073" t="s">
        <v>1447</v>
      </c>
      <c r="J3073" t="s">
        <v>121</v>
      </c>
      <c r="K3073" t="s">
        <v>351</v>
      </c>
      <c r="L3073" t="s">
        <v>44</v>
      </c>
      <c r="M3073" s="5">
        <v>3331491.39</v>
      </c>
      <c r="N3073" s="5">
        <v>287076.19</v>
      </c>
      <c r="O3073" s="5">
        <v>3618567.58</v>
      </c>
      <c r="P3073" s="5">
        <v>-481964.56</v>
      </c>
      <c r="Q3073" s="5">
        <v>3136603.02</v>
      </c>
      <c r="R3073" s="5">
        <v>687636.19</v>
      </c>
      <c r="S3073" s="5">
        <v>1846775.71</v>
      </c>
      <c r="T3073" s="5">
        <v>1519560.28</v>
      </c>
      <c r="U3073" s="5">
        <f t="shared" si="193"/>
        <v>1771791.87</v>
      </c>
      <c r="V3073" s="5">
        <f t="shared" si="194"/>
        <v>2099007.2999999998</v>
      </c>
      <c r="W3073" s="5">
        <v>602191.12</v>
      </c>
      <c r="X3073" t="s">
        <v>1444</v>
      </c>
    </row>
    <row r="3074" spans="1:24" x14ac:dyDescent="0.2">
      <c r="A3074" t="s">
        <v>117</v>
      </c>
      <c r="B3074" t="s">
        <v>118</v>
      </c>
      <c r="C3074" t="s">
        <v>2</v>
      </c>
      <c r="D3074" t="s">
        <v>482</v>
      </c>
      <c r="E3074" t="s">
        <v>483</v>
      </c>
      <c r="F3074" t="s">
        <v>1429</v>
      </c>
      <c r="G3074" t="s">
        <v>1430</v>
      </c>
      <c r="H3074" t="s">
        <v>1441</v>
      </c>
      <c r="I3074" t="s">
        <v>1447</v>
      </c>
      <c r="J3074" t="s">
        <v>223</v>
      </c>
      <c r="K3074" t="s">
        <v>228</v>
      </c>
      <c r="L3074" t="s">
        <v>1448</v>
      </c>
      <c r="M3074" s="5">
        <v>203865868.09999999</v>
      </c>
      <c r="N3074" s="5">
        <v>-2392301.5699999998</v>
      </c>
      <c r="O3074" s="5">
        <v>201473566.53</v>
      </c>
      <c r="P3074" s="5">
        <v>-86002929.489999995</v>
      </c>
      <c r="Q3074" s="5">
        <v>115470637.04000001</v>
      </c>
      <c r="R3074" s="5">
        <v>0</v>
      </c>
      <c r="S3074" s="5">
        <v>115470637.04000001</v>
      </c>
      <c r="T3074" s="5">
        <v>65346619.850000001</v>
      </c>
      <c r="U3074" s="5">
        <f t="shared" si="193"/>
        <v>86002929.489999995</v>
      </c>
      <c r="V3074" s="5">
        <f t="shared" si="194"/>
        <v>136126946.68000001</v>
      </c>
      <c r="W3074" s="5">
        <v>0</v>
      </c>
      <c r="X3074" t="s">
        <v>1449</v>
      </c>
    </row>
    <row r="3075" spans="1:24" x14ac:dyDescent="0.2">
      <c r="A3075" t="s">
        <v>117</v>
      </c>
      <c r="B3075" t="s">
        <v>118</v>
      </c>
      <c r="C3075" t="s">
        <v>2</v>
      </c>
      <c r="D3075" t="s">
        <v>482</v>
      </c>
      <c r="E3075" t="s">
        <v>483</v>
      </c>
      <c r="F3075" t="s">
        <v>1429</v>
      </c>
      <c r="G3075" t="s">
        <v>1430</v>
      </c>
      <c r="H3075" t="s">
        <v>1441</v>
      </c>
      <c r="I3075" t="s">
        <v>1447</v>
      </c>
      <c r="J3075" t="s">
        <v>223</v>
      </c>
      <c r="K3075" t="s">
        <v>228</v>
      </c>
      <c r="L3075" t="s">
        <v>44</v>
      </c>
      <c r="M3075" s="5">
        <v>52044283.729999997</v>
      </c>
      <c r="N3075" s="5">
        <v>-287076.19</v>
      </c>
      <c r="O3075" s="5">
        <v>51757207.539999999</v>
      </c>
      <c r="P3075" s="5">
        <v>-10565801.83</v>
      </c>
      <c r="Q3075" s="5">
        <v>41191405.710000001</v>
      </c>
      <c r="R3075" s="5">
        <v>0</v>
      </c>
      <c r="S3075" s="5">
        <v>41191405.710000001</v>
      </c>
      <c r="T3075" s="5">
        <v>6917401.4100000001</v>
      </c>
      <c r="U3075" s="5">
        <f t="shared" si="193"/>
        <v>10565801.829999998</v>
      </c>
      <c r="V3075" s="5">
        <f t="shared" si="194"/>
        <v>44839806.129999995</v>
      </c>
      <c r="W3075" s="5">
        <v>0</v>
      </c>
      <c r="X3075" t="s">
        <v>1449</v>
      </c>
    </row>
    <row r="3076" spans="1:24" x14ac:dyDescent="0.2">
      <c r="A3076" t="s">
        <v>117</v>
      </c>
      <c r="B3076" t="s">
        <v>118</v>
      </c>
      <c r="C3076" t="s">
        <v>2</v>
      </c>
      <c r="D3076" t="s">
        <v>482</v>
      </c>
      <c r="E3076" t="s">
        <v>483</v>
      </c>
      <c r="F3076" t="s">
        <v>1429</v>
      </c>
      <c r="G3076" t="s">
        <v>1430</v>
      </c>
      <c r="H3076" t="s">
        <v>1441</v>
      </c>
      <c r="I3076" t="s">
        <v>1447</v>
      </c>
      <c r="J3076" t="s">
        <v>231</v>
      </c>
      <c r="K3076" t="s">
        <v>670</v>
      </c>
      <c r="L3076" t="s">
        <v>1448</v>
      </c>
      <c r="M3076" s="5">
        <v>34618258.969999999</v>
      </c>
      <c r="N3076" s="5">
        <v>0</v>
      </c>
      <c r="O3076" s="5">
        <v>34618258.969999999</v>
      </c>
      <c r="P3076" s="5">
        <v>0</v>
      </c>
      <c r="Q3076" s="5">
        <v>34618258.969999999</v>
      </c>
      <c r="R3076" s="5">
        <v>0</v>
      </c>
      <c r="S3076" s="5">
        <v>0</v>
      </c>
      <c r="T3076" s="5">
        <v>0</v>
      </c>
      <c r="U3076" s="5">
        <f t="shared" si="193"/>
        <v>34618258.969999999</v>
      </c>
      <c r="V3076" s="5">
        <f t="shared" si="194"/>
        <v>34618258.969999999</v>
      </c>
      <c r="W3076" s="5">
        <v>34618258.969999999</v>
      </c>
      <c r="X3076" t="s">
        <v>1452</v>
      </c>
    </row>
    <row r="3077" spans="1:24" x14ac:dyDescent="0.2">
      <c r="A3077" t="s">
        <v>117</v>
      </c>
      <c r="B3077" t="s">
        <v>118</v>
      </c>
      <c r="C3077" t="s">
        <v>2</v>
      </c>
      <c r="D3077" t="s">
        <v>482</v>
      </c>
      <c r="E3077" t="s">
        <v>483</v>
      </c>
      <c r="F3077" t="s">
        <v>1429</v>
      </c>
      <c r="G3077" t="s">
        <v>1430</v>
      </c>
      <c r="H3077" t="s">
        <v>1441</v>
      </c>
      <c r="I3077" t="s">
        <v>1447</v>
      </c>
      <c r="J3077" t="s">
        <v>231</v>
      </c>
      <c r="K3077" t="s">
        <v>670</v>
      </c>
      <c r="L3077" t="s">
        <v>44</v>
      </c>
      <c r="M3077" s="5">
        <v>1101557.99</v>
      </c>
      <c r="N3077" s="5">
        <v>0</v>
      </c>
      <c r="O3077" s="5">
        <v>1101557.99</v>
      </c>
      <c r="P3077" s="5">
        <v>0</v>
      </c>
      <c r="Q3077" s="5">
        <v>1101557.99</v>
      </c>
      <c r="R3077" s="5">
        <v>0</v>
      </c>
      <c r="S3077" s="5">
        <v>0</v>
      </c>
      <c r="T3077" s="5">
        <v>0</v>
      </c>
      <c r="U3077" s="5">
        <f t="shared" si="193"/>
        <v>1101557.99</v>
      </c>
      <c r="V3077" s="5">
        <f t="shared" si="194"/>
        <v>1101557.99</v>
      </c>
      <c r="W3077" s="5">
        <v>1101557.99</v>
      </c>
      <c r="X3077" t="s">
        <v>1452</v>
      </c>
    </row>
    <row r="3078" spans="1:24" x14ac:dyDescent="0.2">
      <c r="A3078" t="s">
        <v>117</v>
      </c>
      <c r="B3078" t="s">
        <v>118</v>
      </c>
      <c r="C3078" t="s">
        <v>2</v>
      </c>
      <c r="D3078" t="s">
        <v>482</v>
      </c>
      <c r="E3078" t="s">
        <v>483</v>
      </c>
      <c r="F3078" t="s">
        <v>1429</v>
      </c>
      <c r="G3078" t="s">
        <v>1430</v>
      </c>
      <c r="H3078" t="s">
        <v>1441</v>
      </c>
      <c r="I3078" t="s">
        <v>1447</v>
      </c>
      <c r="J3078" t="s">
        <v>231</v>
      </c>
      <c r="K3078" t="s">
        <v>948</v>
      </c>
      <c r="L3078" t="s">
        <v>1448</v>
      </c>
      <c r="M3078" s="5">
        <v>1150000</v>
      </c>
      <c r="N3078" s="5">
        <v>0</v>
      </c>
      <c r="O3078" s="5">
        <v>1150000</v>
      </c>
      <c r="P3078" s="5">
        <v>-850000</v>
      </c>
      <c r="Q3078" s="5">
        <v>300000</v>
      </c>
      <c r="R3078" s="5">
        <v>0</v>
      </c>
      <c r="S3078" s="5">
        <v>0</v>
      </c>
      <c r="T3078" s="5">
        <v>0</v>
      </c>
      <c r="U3078" s="5">
        <f t="shared" si="193"/>
        <v>1150000</v>
      </c>
      <c r="V3078" s="5">
        <f t="shared" si="194"/>
        <v>1150000</v>
      </c>
      <c r="W3078" s="5">
        <v>300000</v>
      </c>
      <c r="X3078" t="s">
        <v>1453</v>
      </c>
    </row>
    <row r="3079" spans="1:24" s="10" customFormat="1" ht="15.75" thickBot="1" x14ac:dyDescent="0.25">
      <c r="M3079" s="11">
        <f>SUBTOTAL(9,M3071:M3078)</f>
        <v>320373913</v>
      </c>
      <c r="N3079" s="11">
        <f t="shared" ref="N3079:W3079" si="195">SUBTOTAL(9,N3071:N3078)</f>
        <v>-5.8207660913467407E-11</v>
      </c>
      <c r="O3079" s="11">
        <f t="shared" si="195"/>
        <v>320373913</v>
      </c>
      <c r="P3079" s="11">
        <f t="shared" si="195"/>
        <v>-101917067.19</v>
      </c>
      <c r="Q3079" s="11">
        <f t="shared" si="195"/>
        <v>218456845.81000003</v>
      </c>
      <c r="R3079" s="11">
        <f t="shared" si="195"/>
        <v>6417937.7599999998</v>
      </c>
      <c r="S3079" s="11">
        <f t="shared" si="195"/>
        <v>170398640.60000002</v>
      </c>
      <c r="T3079" s="11">
        <f t="shared" si="195"/>
        <v>82946608.5</v>
      </c>
      <c r="U3079" s="11">
        <f t="shared" si="195"/>
        <v>149975272.40000001</v>
      </c>
      <c r="V3079" s="11">
        <f t="shared" si="195"/>
        <v>237427304.5</v>
      </c>
      <c r="W3079" s="11">
        <f t="shared" si="195"/>
        <v>41640267.450000003</v>
      </c>
    </row>
    <row r="3080" spans="1:24" ht="13.5" thickTop="1" x14ac:dyDescent="0.2"/>
    <row r="3081" spans="1:24" s="8" customFormat="1" ht="15.75" thickBot="1" x14ac:dyDescent="0.25">
      <c r="M3081" s="9">
        <f>+M3079+M3065</f>
        <v>1077704600.8699994</v>
      </c>
      <c r="N3081" s="9">
        <f t="shared" ref="N3081:W3081" si="196">+N3079+N3065</f>
        <v>-5.8207660913467407E-11</v>
      </c>
      <c r="O3081" s="9">
        <f t="shared" si="196"/>
        <v>1077704600.8700001</v>
      </c>
      <c r="P3081" s="9">
        <f t="shared" si="196"/>
        <v>-248119977.63000003</v>
      </c>
      <c r="Q3081" s="9">
        <f t="shared" si="196"/>
        <v>829584623.23999989</v>
      </c>
      <c r="R3081" s="9">
        <f t="shared" si="196"/>
        <v>49449944.790000014</v>
      </c>
      <c r="S3081" s="9">
        <f t="shared" si="196"/>
        <v>551568192.9100008</v>
      </c>
      <c r="T3081" s="9">
        <f t="shared" si="196"/>
        <v>369612526.81000006</v>
      </c>
      <c r="U3081" s="9">
        <f t="shared" si="196"/>
        <v>526136407.95999992</v>
      </c>
      <c r="V3081" s="9">
        <f t="shared" si="196"/>
        <v>708092074.05999994</v>
      </c>
      <c r="W3081" s="9">
        <f t="shared" si="196"/>
        <v>228566485.53999996</v>
      </c>
    </row>
    <row r="3083" spans="1:24" x14ac:dyDescent="0.2">
      <c r="A3083" s="2" t="s">
        <v>1823</v>
      </c>
      <c r="B3083" s="2" t="s">
        <v>1823</v>
      </c>
      <c r="C3083" s="2" t="s">
        <v>1823</v>
      </c>
      <c r="D3083" s="2" t="s">
        <v>1823</v>
      </c>
      <c r="E3083" s="2" t="s">
        <v>1823</v>
      </c>
      <c r="F3083" s="2" t="s">
        <v>1823</v>
      </c>
      <c r="G3083" s="2" t="s">
        <v>1823</v>
      </c>
      <c r="H3083" s="2" t="s">
        <v>1823</v>
      </c>
      <c r="I3083" s="2" t="s">
        <v>1823</v>
      </c>
      <c r="J3083" s="2" t="s">
        <v>1823</v>
      </c>
      <c r="K3083" s="2" t="s">
        <v>1823</v>
      </c>
      <c r="L3083" s="2" t="s">
        <v>1823</v>
      </c>
      <c r="M3083" s="6">
        <v>1077704600.8699999</v>
      </c>
      <c r="N3083" s="6">
        <v>0</v>
      </c>
      <c r="O3083" s="6">
        <f>+M3083+N3083</f>
        <v>1077704600.8699999</v>
      </c>
      <c r="P3083" s="6">
        <v>-248119977.63</v>
      </c>
      <c r="Q3083" s="6">
        <v>829584623.24000001</v>
      </c>
      <c r="R3083" s="6">
        <v>49449944.789999999</v>
      </c>
      <c r="S3083" s="6">
        <v>551568192.90999997</v>
      </c>
      <c r="T3083" s="6">
        <v>369612526.81</v>
      </c>
      <c r="U3083" s="6">
        <f>+O3083-S3083</f>
        <v>526136407.95999992</v>
      </c>
      <c r="V3083" s="6">
        <f>+O3083-T3083</f>
        <v>708092074.05999994</v>
      </c>
      <c r="W3083" s="6">
        <v>228566485.53999999</v>
      </c>
      <c r="X3083" s="2" t="s">
        <v>1823</v>
      </c>
    </row>
    <row r="3084" spans="1:24" s="7" customFormat="1" x14ac:dyDescent="0.2">
      <c r="M3084" s="7">
        <f>+M3083-M3081</f>
        <v>0</v>
      </c>
      <c r="N3084" s="7">
        <f t="shared" ref="N3084:W3084" si="197">+N3083-N3081</f>
        <v>5.8207660913467407E-11</v>
      </c>
      <c r="O3084" s="7">
        <f t="shared" si="197"/>
        <v>0</v>
      </c>
      <c r="P3084" s="7">
        <f t="shared" si="197"/>
        <v>0</v>
      </c>
      <c r="Q3084" s="7">
        <f t="shared" si="197"/>
        <v>0</v>
      </c>
      <c r="R3084" s="7">
        <f t="shared" si="197"/>
        <v>0</v>
      </c>
      <c r="S3084" s="7">
        <f t="shared" si="197"/>
        <v>0</v>
      </c>
      <c r="T3084" s="7">
        <f t="shared" si="197"/>
        <v>0</v>
      </c>
      <c r="U3084" s="7">
        <f t="shared" si="197"/>
        <v>0</v>
      </c>
      <c r="V3084" s="7">
        <f t="shared" si="197"/>
        <v>0</v>
      </c>
      <c r="W3084" s="7">
        <f t="shared" si="197"/>
        <v>0</v>
      </c>
    </row>
  </sheetData>
  <autoFilter ref="A1:X3065"/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A6" sqref="A6"/>
    </sheetView>
  </sheetViews>
  <sheetFormatPr baseColWidth="10" defaultRowHeight="12.75" x14ac:dyDescent="0.2"/>
  <cols>
    <col min="1" max="1" width="52.42578125" bestFit="1" customWidth="1"/>
    <col min="2" max="3" width="16.5703125" bestFit="1" customWidth="1"/>
    <col min="4" max="4" width="15.42578125" bestFit="1" customWidth="1"/>
    <col min="5" max="5" width="21.42578125" bestFit="1" customWidth="1"/>
    <col min="6" max="6" width="12.5703125" bestFit="1" customWidth="1"/>
  </cols>
  <sheetData>
    <row r="1" spans="1:6" x14ac:dyDescent="0.2">
      <c r="A1" s="88" t="s">
        <v>1870</v>
      </c>
      <c r="B1" s="89"/>
      <c r="C1" s="89"/>
      <c r="D1" s="89"/>
      <c r="E1" s="89"/>
      <c r="F1" s="90"/>
    </row>
    <row r="2" spans="1:6" x14ac:dyDescent="0.2">
      <c r="A2" s="91"/>
      <c r="B2" s="92"/>
      <c r="C2" s="92"/>
      <c r="D2" s="92"/>
      <c r="E2" s="92"/>
      <c r="F2" s="93"/>
    </row>
    <row r="3" spans="1:6" ht="13.5" thickBot="1" x14ac:dyDescent="0.25">
      <c r="A3" s="94"/>
      <c r="B3" s="95"/>
      <c r="C3" s="95"/>
      <c r="D3" s="95"/>
      <c r="E3" s="95"/>
      <c r="F3" s="96"/>
    </row>
    <row r="5" spans="1:6" s="50" customFormat="1" x14ac:dyDescent="0.2">
      <c r="A5" s="49" t="s">
        <v>1871</v>
      </c>
      <c r="B5" s="50" t="s">
        <v>1849</v>
      </c>
      <c r="C5" s="50" t="s">
        <v>1850</v>
      </c>
      <c r="D5" s="50" t="s">
        <v>1860</v>
      </c>
      <c r="E5" s="50" t="s">
        <v>1861</v>
      </c>
      <c r="F5" s="50" t="s">
        <v>1863</v>
      </c>
    </row>
    <row r="6" spans="1:6" x14ac:dyDescent="0.2">
      <c r="A6" s="13" t="s">
        <v>9</v>
      </c>
      <c r="B6" s="48">
        <v>181303549.28000018</v>
      </c>
      <c r="C6" s="48">
        <v>178002972.80000007</v>
      </c>
      <c r="D6" s="48">
        <v>-6713075.8499999968</v>
      </c>
      <c r="E6" s="48">
        <v>171289896.95000032</v>
      </c>
      <c r="F6" s="18">
        <v>-3.7713279415522175E-2</v>
      </c>
    </row>
    <row r="7" spans="1:6" x14ac:dyDescent="0.2">
      <c r="A7" s="13" t="s">
        <v>42</v>
      </c>
      <c r="B7" s="48">
        <v>32554066.600000001</v>
      </c>
      <c r="C7" s="48">
        <v>31769848.560000006</v>
      </c>
      <c r="D7" s="48">
        <v>-5751948.96</v>
      </c>
      <c r="E7" s="48">
        <v>26017899.600000016</v>
      </c>
      <c r="F7" s="18">
        <v>-0.18105056274149262</v>
      </c>
    </row>
    <row r="8" spans="1:6" x14ac:dyDescent="0.2">
      <c r="A8" s="13" t="s">
        <v>997</v>
      </c>
      <c r="B8" s="48">
        <v>47854393.219999999</v>
      </c>
      <c r="C8" s="48">
        <v>47854393.219999999</v>
      </c>
      <c r="D8" s="48">
        <v>-10652710.300000001</v>
      </c>
      <c r="E8" s="48">
        <v>37201682.920000002</v>
      </c>
      <c r="F8" s="18">
        <v>-0.22260673646046494</v>
      </c>
    </row>
    <row r="9" spans="1:6" x14ac:dyDescent="0.2">
      <c r="A9" s="13" t="s">
        <v>90</v>
      </c>
      <c r="B9" s="48">
        <v>7269402.1699999999</v>
      </c>
      <c r="C9" s="48">
        <v>7278809.9199999999</v>
      </c>
      <c r="D9" s="48">
        <v>-2605616.2400000002</v>
      </c>
      <c r="E9" s="48">
        <v>4673193.6800000006</v>
      </c>
      <c r="F9" s="18">
        <v>-0.35797283740581598</v>
      </c>
    </row>
    <row r="10" spans="1:6" x14ac:dyDescent="0.2">
      <c r="A10" s="13" t="s">
        <v>982</v>
      </c>
      <c r="B10" s="48">
        <v>12558250.73</v>
      </c>
      <c r="C10" s="48">
        <v>12837805.02</v>
      </c>
      <c r="D10" s="48">
        <v>-549563.78</v>
      </c>
      <c r="E10" s="48">
        <v>12288241.239999998</v>
      </c>
      <c r="F10" s="18">
        <v>-4.2808235453322067E-2</v>
      </c>
    </row>
    <row r="11" spans="1:6" x14ac:dyDescent="0.2">
      <c r="A11" s="13" t="s">
        <v>97</v>
      </c>
      <c r="B11" s="48">
        <v>2555686.9699999997</v>
      </c>
      <c r="C11" s="48">
        <v>14090617.9</v>
      </c>
      <c r="D11" s="48">
        <v>110964.91999999998</v>
      </c>
      <c r="E11" s="48">
        <v>14201582.819999997</v>
      </c>
      <c r="F11" s="18">
        <v>7.8750925465092617E-3</v>
      </c>
    </row>
    <row r="12" spans="1:6" x14ac:dyDescent="0.2">
      <c r="A12" s="13" t="s">
        <v>121</v>
      </c>
      <c r="B12" s="48">
        <v>102130010.95999999</v>
      </c>
      <c r="C12" s="48">
        <v>108278360.85999995</v>
      </c>
      <c r="D12" s="48">
        <v>-34938697.970000014</v>
      </c>
      <c r="E12" s="48">
        <v>73339662.890000015</v>
      </c>
      <c r="F12" s="18">
        <v>-0.32267479570709884</v>
      </c>
    </row>
    <row r="13" spans="1:6" x14ac:dyDescent="0.2">
      <c r="A13" s="13" t="s">
        <v>223</v>
      </c>
      <c r="B13" s="48">
        <v>344018597.09000003</v>
      </c>
      <c r="C13" s="48">
        <v>334932130.43000001</v>
      </c>
      <c r="D13" s="48">
        <v>-127546973.11999999</v>
      </c>
      <c r="E13" s="48">
        <v>207385157.31</v>
      </c>
      <c r="F13" s="18">
        <v>-0.38081438456277633</v>
      </c>
    </row>
    <row r="14" spans="1:6" x14ac:dyDescent="0.2">
      <c r="A14" s="13" t="s">
        <v>572</v>
      </c>
      <c r="B14" s="48">
        <v>5053600.46</v>
      </c>
      <c r="C14" s="48">
        <v>5054310.46</v>
      </c>
      <c r="D14" s="48">
        <v>-2500500</v>
      </c>
      <c r="E14" s="48">
        <v>2553810.46</v>
      </c>
      <c r="F14" s="18">
        <v>-0.49472623808708421</v>
      </c>
    </row>
    <row r="15" spans="1:6" x14ac:dyDescent="0.2">
      <c r="A15" s="13" t="s">
        <v>575</v>
      </c>
      <c r="B15" s="48">
        <v>235994620.78999999</v>
      </c>
      <c r="C15" s="48">
        <v>232544054.65999997</v>
      </c>
      <c r="D15" s="48">
        <v>-47909129.460000008</v>
      </c>
      <c r="E15" s="48">
        <v>184634925.19999999</v>
      </c>
      <c r="F15" s="18">
        <v>-0.20602173437651375</v>
      </c>
    </row>
    <row r="16" spans="1:6" x14ac:dyDescent="0.2">
      <c r="A16" s="13" t="s">
        <v>231</v>
      </c>
      <c r="B16" s="48">
        <v>59882184.920000009</v>
      </c>
      <c r="C16" s="48">
        <v>58575292.190000005</v>
      </c>
      <c r="D16" s="48">
        <v>-12386314.780000001</v>
      </c>
      <c r="E16" s="48">
        <v>46188977.410000004</v>
      </c>
      <c r="F16" s="18">
        <v>-0.2114597182003404</v>
      </c>
    </row>
    <row r="17" spans="1:6" x14ac:dyDescent="0.2">
      <c r="A17" s="13" t="s">
        <v>1016</v>
      </c>
      <c r="B17" s="48">
        <v>45105135.93</v>
      </c>
      <c r="C17" s="48">
        <v>45105135.93</v>
      </c>
      <c r="D17" s="48">
        <v>3643587.9099999997</v>
      </c>
      <c r="E17" s="48">
        <v>48748723.840000004</v>
      </c>
      <c r="F17" s="18">
        <v>8.0779889803560115E-2</v>
      </c>
    </row>
    <row r="18" spans="1:6" x14ac:dyDescent="0.2">
      <c r="A18" s="13" t="s">
        <v>290</v>
      </c>
      <c r="B18" s="48">
        <v>1425101.75</v>
      </c>
      <c r="C18" s="48">
        <v>1380868.92</v>
      </c>
      <c r="D18" s="48">
        <v>-320000</v>
      </c>
      <c r="E18" s="48">
        <v>1060868.92</v>
      </c>
      <c r="F18" s="18">
        <v>-0.23173814354515274</v>
      </c>
    </row>
    <row r="19" spans="1:6" x14ac:dyDescent="0.2">
      <c r="A19" s="13" t="s">
        <v>1866</v>
      </c>
      <c r="B19" s="48">
        <v>1077704600.8700001</v>
      </c>
      <c r="C19" s="48">
        <v>1077704600.8700001</v>
      </c>
      <c r="D19" s="48">
        <v>-248119977.63000003</v>
      </c>
      <c r="E19" s="48">
        <v>829584623.24000037</v>
      </c>
      <c r="F19" s="18">
        <v>-0.2302300439561081</v>
      </c>
    </row>
  </sheetData>
  <mergeCells count="1">
    <mergeCell ref="A1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78"/>
  <sheetViews>
    <sheetView topLeftCell="O1" workbookViewId="0">
      <pane ySplit="1" topLeftCell="A3048" activePane="bottomLeft" state="frozen"/>
      <selection activeCell="A6" sqref="A6"/>
      <selection pane="bottomLeft" activeCell="A6" sqref="A6"/>
    </sheetView>
  </sheetViews>
  <sheetFormatPr baseColWidth="10" defaultColWidth="9.140625" defaultRowHeight="12.75" x14ac:dyDescent="0.2"/>
  <cols>
    <col min="1" max="1" width="16" bestFit="1" customWidth="1"/>
    <col min="2" max="2" width="31" bestFit="1" customWidth="1"/>
    <col min="3" max="3" width="12" bestFit="1" customWidth="1"/>
    <col min="4" max="4" width="11" bestFit="1" customWidth="1"/>
    <col min="5" max="5" width="52" bestFit="1" customWidth="1"/>
    <col min="6" max="6" width="42" bestFit="1" customWidth="1"/>
    <col min="7" max="7" width="15" bestFit="1" customWidth="1"/>
    <col min="8" max="8" width="52" bestFit="1" customWidth="1"/>
    <col min="9" max="9" width="57" bestFit="1" customWidth="1"/>
    <col min="10" max="10" width="47" bestFit="1" customWidth="1"/>
    <col min="11" max="11" width="52" bestFit="1" customWidth="1"/>
    <col min="12" max="12" width="7" bestFit="1" customWidth="1"/>
    <col min="13" max="13" width="20.140625" style="7" bestFit="1" customWidth="1"/>
    <col min="14" max="14" width="14.42578125" style="7" bestFit="1" customWidth="1"/>
    <col min="15" max="15" width="19" style="7" bestFit="1" customWidth="1"/>
    <col min="16" max="16" width="15.42578125" style="7" bestFit="1" customWidth="1"/>
    <col min="17" max="17" width="14.85546875" style="7" bestFit="1" customWidth="1"/>
    <col min="18" max="18" width="13.85546875" style="7" bestFit="1" customWidth="1"/>
    <col min="19" max="20" width="14.85546875" style="7" bestFit="1" customWidth="1"/>
    <col min="21" max="21" width="23.140625" style="7" bestFit="1" customWidth="1"/>
    <col min="22" max="22" width="20.140625" style="7" bestFit="1" customWidth="1"/>
    <col min="23" max="23" width="14.85546875" style="7" bestFit="1" customWidth="1"/>
    <col min="24" max="24" width="25" bestFit="1" customWidth="1"/>
  </cols>
  <sheetData>
    <row r="1" spans="1:24" ht="25.5" x14ac:dyDescent="0.2">
      <c r="A1" s="3" t="s">
        <v>1824</v>
      </c>
      <c r="B1" s="1" t="s">
        <v>1825</v>
      </c>
      <c r="C1" s="1" t="s">
        <v>1826</v>
      </c>
      <c r="D1" s="3" t="s">
        <v>1827</v>
      </c>
      <c r="E1" s="1" t="s">
        <v>1828</v>
      </c>
      <c r="F1" s="1" t="s">
        <v>1829</v>
      </c>
      <c r="G1" s="1" t="s">
        <v>1830</v>
      </c>
      <c r="H1" s="1" t="s">
        <v>1831</v>
      </c>
      <c r="I1" s="1" t="s">
        <v>1832</v>
      </c>
      <c r="J1" s="1" t="s">
        <v>1833</v>
      </c>
      <c r="K1" s="1" t="s">
        <v>1834</v>
      </c>
      <c r="L1" s="1" t="s">
        <v>1835</v>
      </c>
      <c r="M1" s="4" t="s">
        <v>1836</v>
      </c>
      <c r="N1" s="4" t="s">
        <v>1837</v>
      </c>
      <c r="O1" s="4" t="s">
        <v>1846</v>
      </c>
      <c r="P1" s="4" t="s">
        <v>1838</v>
      </c>
      <c r="Q1" s="4" t="s">
        <v>1847</v>
      </c>
      <c r="R1" s="4" t="s">
        <v>1839</v>
      </c>
      <c r="S1" s="4" t="s">
        <v>1840</v>
      </c>
      <c r="T1" s="4" t="s">
        <v>1841</v>
      </c>
      <c r="U1" s="4" t="s">
        <v>1842</v>
      </c>
      <c r="V1" s="4" t="s">
        <v>1843</v>
      </c>
      <c r="W1" s="4" t="s">
        <v>1844</v>
      </c>
      <c r="X1" s="1" t="s">
        <v>1845</v>
      </c>
    </row>
    <row r="2" spans="1:24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s="5">
        <v>1394112</v>
      </c>
      <c r="N2" s="5">
        <v>-8258.2000000000007</v>
      </c>
      <c r="O2" s="5">
        <f>+M2+N2</f>
        <v>1385853.8</v>
      </c>
      <c r="P2" s="5">
        <v>-99294.87</v>
      </c>
      <c r="Q2" s="5">
        <f>+O2+P2</f>
        <v>1286558.9300000002</v>
      </c>
      <c r="R2" s="5">
        <v>0</v>
      </c>
      <c r="S2" s="5">
        <v>850393.1</v>
      </c>
      <c r="T2" s="5">
        <v>850393.1</v>
      </c>
      <c r="U2" s="5">
        <f>+O2-S2</f>
        <v>535460.70000000007</v>
      </c>
      <c r="V2" s="5">
        <f>+O2-T2</f>
        <v>535460.70000000007</v>
      </c>
      <c r="W2" s="5">
        <v>436165.83</v>
      </c>
      <c r="X2" t="s">
        <v>12</v>
      </c>
    </row>
    <row r="3" spans="1:24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13</v>
      </c>
      <c r="L3" t="s">
        <v>11</v>
      </c>
      <c r="M3" s="5">
        <v>81483.72</v>
      </c>
      <c r="N3" s="5">
        <v>0</v>
      </c>
      <c r="O3" s="5">
        <f t="shared" ref="O3:O66" si="0">+M3+N3</f>
        <v>81483.72</v>
      </c>
      <c r="P3" s="5">
        <v>-7325.16</v>
      </c>
      <c r="Q3" s="5">
        <f t="shared" ref="Q3:Q66" si="1">+O3+P3</f>
        <v>74158.559999999998</v>
      </c>
      <c r="R3" s="5">
        <v>0</v>
      </c>
      <c r="S3" s="5">
        <v>49439.040000000001</v>
      </c>
      <c r="T3" s="5">
        <v>49439.040000000001</v>
      </c>
      <c r="U3" s="5">
        <f t="shared" ref="U3:U66" si="2">+O3-S3</f>
        <v>32044.68</v>
      </c>
      <c r="V3" s="5">
        <f t="shared" ref="V3:V66" si="3">+O3-T3</f>
        <v>32044.68</v>
      </c>
      <c r="W3" s="5">
        <v>24719.52</v>
      </c>
      <c r="X3" t="s">
        <v>14</v>
      </c>
    </row>
    <row r="4" spans="1:24" x14ac:dyDescent="0.2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15</v>
      </c>
      <c r="L4" t="s">
        <v>11</v>
      </c>
      <c r="M4" s="5">
        <v>122966.31</v>
      </c>
      <c r="N4" s="5">
        <v>-535.5</v>
      </c>
      <c r="O4" s="5">
        <f t="shared" si="0"/>
        <v>122430.81</v>
      </c>
      <c r="P4" s="5">
        <v>0</v>
      </c>
      <c r="Q4" s="5">
        <f t="shared" si="1"/>
        <v>122430.81</v>
      </c>
      <c r="R4" s="5">
        <v>0</v>
      </c>
      <c r="S4" s="5">
        <v>13269.78</v>
      </c>
      <c r="T4" s="5">
        <v>13269.78</v>
      </c>
      <c r="U4" s="5">
        <f t="shared" si="2"/>
        <v>109161.03</v>
      </c>
      <c r="V4" s="5">
        <f t="shared" si="3"/>
        <v>109161.03</v>
      </c>
      <c r="W4" s="5">
        <v>109161.03</v>
      </c>
      <c r="X4" t="s">
        <v>16</v>
      </c>
    </row>
    <row r="5" spans="1:24" x14ac:dyDescent="0.2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17</v>
      </c>
      <c r="L5" t="s">
        <v>11</v>
      </c>
      <c r="M5" s="5">
        <v>43422.74</v>
      </c>
      <c r="N5" s="5">
        <v>-233.33</v>
      </c>
      <c r="O5" s="5">
        <f t="shared" si="0"/>
        <v>43189.409999999996</v>
      </c>
      <c r="P5" s="5">
        <v>0</v>
      </c>
      <c r="Q5" s="5">
        <f t="shared" si="1"/>
        <v>43189.409999999996</v>
      </c>
      <c r="R5" s="5">
        <v>0</v>
      </c>
      <c r="S5" s="5">
        <v>37487.480000000003</v>
      </c>
      <c r="T5" s="5">
        <v>37487.480000000003</v>
      </c>
      <c r="U5" s="5">
        <f t="shared" si="2"/>
        <v>5701.929999999993</v>
      </c>
      <c r="V5" s="5">
        <f t="shared" si="3"/>
        <v>5701.929999999993</v>
      </c>
      <c r="W5" s="5">
        <v>5701.93</v>
      </c>
      <c r="X5" t="s">
        <v>18</v>
      </c>
    </row>
    <row r="6" spans="1:24" x14ac:dyDescent="0.2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19</v>
      </c>
      <c r="L6" t="s">
        <v>11</v>
      </c>
      <c r="M6" s="5">
        <v>1452</v>
      </c>
      <c r="N6" s="5">
        <v>0</v>
      </c>
      <c r="O6" s="5">
        <f t="shared" si="0"/>
        <v>1452</v>
      </c>
      <c r="P6" s="5">
        <v>-927.38</v>
      </c>
      <c r="Q6" s="5">
        <f t="shared" si="1"/>
        <v>524.62</v>
      </c>
      <c r="R6" s="5">
        <v>0</v>
      </c>
      <c r="S6" s="5">
        <v>343.5</v>
      </c>
      <c r="T6" s="5">
        <v>343.5</v>
      </c>
      <c r="U6" s="5">
        <f t="shared" si="2"/>
        <v>1108.5</v>
      </c>
      <c r="V6" s="5">
        <f t="shared" si="3"/>
        <v>1108.5</v>
      </c>
      <c r="W6" s="5">
        <v>181.12</v>
      </c>
      <c r="X6" t="s">
        <v>20</v>
      </c>
    </row>
    <row r="7" spans="1:24" x14ac:dyDescent="0.2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21</v>
      </c>
      <c r="L7" t="s">
        <v>11</v>
      </c>
      <c r="M7" s="5">
        <v>11616</v>
      </c>
      <c r="N7" s="5">
        <v>0</v>
      </c>
      <c r="O7" s="5">
        <f t="shared" si="0"/>
        <v>11616</v>
      </c>
      <c r="P7" s="5">
        <v>-5123.49</v>
      </c>
      <c r="Q7" s="5">
        <f t="shared" si="1"/>
        <v>6492.51</v>
      </c>
      <c r="R7" s="5">
        <v>0</v>
      </c>
      <c r="S7" s="5">
        <v>4076</v>
      </c>
      <c r="T7" s="5">
        <v>4076</v>
      </c>
      <c r="U7" s="5">
        <f t="shared" si="2"/>
        <v>7540</v>
      </c>
      <c r="V7" s="5">
        <f t="shared" si="3"/>
        <v>7540</v>
      </c>
      <c r="W7" s="5">
        <v>2416.5100000000002</v>
      </c>
      <c r="X7" t="s">
        <v>22</v>
      </c>
    </row>
    <row r="8" spans="1:24" x14ac:dyDescent="0.2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23</v>
      </c>
      <c r="L8" t="s">
        <v>11</v>
      </c>
      <c r="M8" s="5">
        <v>407.42</v>
      </c>
      <c r="N8" s="5">
        <v>0</v>
      </c>
      <c r="O8" s="5">
        <f t="shared" si="0"/>
        <v>407.42</v>
      </c>
      <c r="P8" s="5">
        <v>-407.42</v>
      </c>
      <c r="Q8" s="5">
        <f t="shared" si="1"/>
        <v>0</v>
      </c>
      <c r="R8" s="5">
        <v>0</v>
      </c>
      <c r="S8" s="5">
        <v>0</v>
      </c>
      <c r="T8" s="5">
        <v>0</v>
      </c>
      <c r="U8" s="5">
        <f t="shared" si="2"/>
        <v>407.42</v>
      </c>
      <c r="V8" s="5">
        <f t="shared" si="3"/>
        <v>407.42</v>
      </c>
      <c r="W8" s="5">
        <v>0</v>
      </c>
      <c r="X8" t="s">
        <v>24</v>
      </c>
    </row>
    <row r="9" spans="1:24" x14ac:dyDescent="0.2">
      <c r="A9" t="s">
        <v>0</v>
      </c>
      <c r="B9" t="s">
        <v>1</v>
      </c>
      <c r="C9" t="s">
        <v>2</v>
      </c>
      <c r="D9" t="s">
        <v>3</v>
      </c>
      <c r="E9" t="s">
        <v>4</v>
      </c>
      <c r="F9" t="s">
        <v>5</v>
      </c>
      <c r="G9" t="s">
        <v>6</v>
      </c>
      <c r="H9" t="s">
        <v>7</v>
      </c>
      <c r="I9" t="s">
        <v>8</v>
      </c>
      <c r="J9" t="s">
        <v>9</v>
      </c>
      <c r="K9" t="s">
        <v>25</v>
      </c>
      <c r="L9" t="s">
        <v>11</v>
      </c>
      <c r="M9" s="5">
        <v>2444.5100000000002</v>
      </c>
      <c r="N9" s="5">
        <v>0</v>
      </c>
      <c r="O9" s="5">
        <f t="shared" si="0"/>
        <v>2444.5100000000002</v>
      </c>
      <c r="P9" s="5">
        <v>117.54</v>
      </c>
      <c r="Q9" s="5">
        <f t="shared" si="1"/>
        <v>2562.0500000000002</v>
      </c>
      <c r="R9" s="5">
        <v>0</v>
      </c>
      <c r="S9" s="5">
        <v>1693.92</v>
      </c>
      <c r="T9" s="5">
        <v>1693.92</v>
      </c>
      <c r="U9" s="5">
        <f t="shared" si="2"/>
        <v>750.59000000000015</v>
      </c>
      <c r="V9" s="5">
        <f t="shared" si="3"/>
        <v>750.59000000000015</v>
      </c>
      <c r="W9" s="5">
        <v>868.13</v>
      </c>
      <c r="X9" t="s">
        <v>26</v>
      </c>
    </row>
    <row r="10" spans="1:24" x14ac:dyDescent="0.2">
      <c r="A10" t="s">
        <v>0</v>
      </c>
      <c r="B10" t="s">
        <v>1</v>
      </c>
      <c r="C10" t="s">
        <v>2</v>
      </c>
      <c r="D10" t="s">
        <v>3</v>
      </c>
      <c r="E10" t="s">
        <v>4</v>
      </c>
      <c r="F10" t="s">
        <v>5</v>
      </c>
      <c r="G10" t="s">
        <v>6</v>
      </c>
      <c r="H10" t="s">
        <v>7</v>
      </c>
      <c r="I10" t="s">
        <v>8</v>
      </c>
      <c r="J10" t="s">
        <v>9</v>
      </c>
      <c r="K10" t="s">
        <v>27</v>
      </c>
      <c r="L10" t="s">
        <v>11</v>
      </c>
      <c r="M10" s="5">
        <v>10035.540000000001</v>
      </c>
      <c r="N10" s="5">
        <v>0</v>
      </c>
      <c r="O10" s="5">
        <f t="shared" si="0"/>
        <v>10035.540000000001</v>
      </c>
      <c r="P10" s="5">
        <v>0</v>
      </c>
      <c r="Q10" s="5">
        <f t="shared" si="1"/>
        <v>10035.540000000001</v>
      </c>
      <c r="R10" s="5">
        <v>0</v>
      </c>
      <c r="S10" s="5">
        <v>5306.44</v>
      </c>
      <c r="T10" s="5">
        <v>5306.44</v>
      </c>
      <c r="U10" s="5">
        <f t="shared" si="2"/>
        <v>4729.1000000000013</v>
      </c>
      <c r="V10" s="5">
        <f t="shared" si="3"/>
        <v>4729.1000000000013</v>
      </c>
      <c r="W10" s="5">
        <v>4729.1000000000004</v>
      </c>
      <c r="X10" t="s">
        <v>28</v>
      </c>
    </row>
    <row r="11" spans="1:24" x14ac:dyDescent="0.2">
      <c r="A11" t="s">
        <v>0</v>
      </c>
      <c r="B11" t="s">
        <v>1</v>
      </c>
      <c r="C11" t="s">
        <v>2</v>
      </c>
      <c r="D11" t="s">
        <v>3</v>
      </c>
      <c r="E11" t="s">
        <v>4</v>
      </c>
      <c r="F11" t="s">
        <v>5</v>
      </c>
      <c r="G11" t="s">
        <v>6</v>
      </c>
      <c r="H11" t="s">
        <v>7</v>
      </c>
      <c r="I11" t="s">
        <v>8</v>
      </c>
      <c r="J11" t="s">
        <v>9</v>
      </c>
      <c r="K11" t="s">
        <v>29</v>
      </c>
      <c r="L11" t="s">
        <v>11</v>
      </c>
      <c r="M11" s="5">
        <v>8831</v>
      </c>
      <c r="N11" s="5">
        <v>0</v>
      </c>
      <c r="O11" s="5">
        <f t="shared" si="0"/>
        <v>8831</v>
      </c>
      <c r="P11" s="5">
        <v>2359.34</v>
      </c>
      <c r="Q11" s="5">
        <f t="shared" si="1"/>
        <v>11190.34</v>
      </c>
      <c r="R11" s="5">
        <v>0</v>
      </c>
      <c r="S11" s="5">
        <v>7184.88</v>
      </c>
      <c r="T11" s="5">
        <v>7184.88</v>
      </c>
      <c r="U11" s="5">
        <f t="shared" si="2"/>
        <v>1646.12</v>
      </c>
      <c r="V11" s="5">
        <f t="shared" si="3"/>
        <v>1646.12</v>
      </c>
      <c r="W11" s="5">
        <v>4005.46</v>
      </c>
      <c r="X11" t="s">
        <v>30</v>
      </c>
    </row>
    <row r="12" spans="1:24" x14ac:dyDescent="0.2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31</v>
      </c>
      <c r="L12" t="s">
        <v>11</v>
      </c>
      <c r="M12" s="5">
        <v>6108.14</v>
      </c>
      <c r="N12" s="5">
        <v>0</v>
      </c>
      <c r="O12" s="5">
        <f t="shared" si="0"/>
        <v>6108.14</v>
      </c>
      <c r="P12" s="5">
        <v>-3054.07</v>
      </c>
      <c r="Q12" s="5">
        <f t="shared" si="1"/>
        <v>3054.07</v>
      </c>
      <c r="R12" s="5">
        <v>0</v>
      </c>
      <c r="S12" s="5">
        <v>0</v>
      </c>
      <c r="T12" s="5">
        <v>0</v>
      </c>
      <c r="U12" s="5">
        <f t="shared" si="2"/>
        <v>6108.14</v>
      </c>
      <c r="V12" s="5">
        <f t="shared" si="3"/>
        <v>6108.14</v>
      </c>
      <c r="W12" s="5">
        <v>3054.07</v>
      </c>
      <c r="X12" t="s">
        <v>32</v>
      </c>
    </row>
    <row r="13" spans="1:24" x14ac:dyDescent="0.2">
      <c r="A13" t="s">
        <v>0</v>
      </c>
      <c r="B13" t="s">
        <v>1</v>
      </c>
      <c r="C13" t="s">
        <v>2</v>
      </c>
      <c r="D13" t="s">
        <v>3</v>
      </c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33</v>
      </c>
      <c r="L13" t="s">
        <v>11</v>
      </c>
      <c r="M13" s="5">
        <v>5216.28</v>
      </c>
      <c r="N13" s="5">
        <v>0</v>
      </c>
      <c r="O13" s="5">
        <f t="shared" si="0"/>
        <v>5216.28</v>
      </c>
      <c r="P13" s="5">
        <v>-1584.44</v>
      </c>
      <c r="Q13" s="5">
        <f t="shared" si="1"/>
        <v>3631.8399999999997</v>
      </c>
      <c r="R13" s="5">
        <v>0</v>
      </c>
      <c r="S13" s="5">
        <v>2438.83</v>
      </c>
      <c r="T13" s="5">
        <v>2438.83</v>
      </c>
      <c r="U13" s="5">
        <f t="shared" si="2"/>
        <v>2777.45</v>
      </c>
      <c r="V13" s="5">
        <f t="shared" si="3"/>
        <v>2777.45</v>
      </c>
      <c r="W13" s="5">
        <v>1193.01</v>
      </c>
      <c r="X13" t="s">
        <v>34</v>
      </c>
    </row>
    <row r="14" spans="1:24" x14ac:dyDescent="0.2">
      <c r="A14" t="s">
        <v>0</v>
      </c>
      <c r="B14" t="s">
        <v>1</v>
      </c>
      <c r="C14" t="s">
        <v>2</v>
      </c>
      <c r="D14" t="s">
        <v>3</v>
      </c>
      <c r="E14" t="s">
        <v>4</v>
      </c>
      <c r="F14" t="s">
        <v>5</v>
      </c>
      <c r="G14" t="s">
        <v>6</v>
      </c>
      <c r="H14" t="s">
        <v>7</v>
      </c>
      <c r="I14" t="s">
        <v>8</v>
      </c>
      <c r="J14" t="s">
        <v>9</v>
      </c>
      <c r="K14" t="s">
        <v>35</v>
      </c>
      <c r="L14" t="s">
        <v>11</v>
      </c>
      <c r="M14" s="5">
        <v>186255.44</v>
      </c>
      <c r="N14" s="5">
        <v>-812.89</v>
      </c>
      <c r="O14" s="5">
        <f t="shared" si="0"/>
        <v>185442.55</v>
      </c>
      <c r="P14" s="5">
        <v>-12725.23</v>
      </c>
      <c r="Q14" s="5">
        <f t="shared" si="1"/>
        <v>172717.31999999998</v>
      </c>
      <c r="R14" s="5">
        <v>0</v>
      </c>
      <c r="S14" s="5">
        <v>114082.47</v>
      </c>
      <c r="T14" s="5">
        <v>114082.47</v>
      </c>
      <c r="U14" s="5">
        <f t="shared" si="2"/>
        <v>71360.079999999987</v>
      </c>
      <c r="V14" s="5">
        <f t="shared" si="3"/>
        <v>71360.079999999987</v>
      </c>
      <c r="W14" s="5">
        <v>58634.85</v>
      </c>
      <c r="X14" t="s">
        <v>36</v>
      </c>
    </row>
    <row r="15" spans="1:24" x14ac:dyDescent="0.2">
      <c r="A15" t="s">
        <v>0</v>
      </c>
      <c r="B15" t="s">
        <v>1</v>
      </c>
      <c r="C15" t="s">
        <v>2</v>
      </c>
      <c r="D15" t="s">
        <v>3</v>
      </c>
      <c r="E15" t="s">
        <v>4</v>
      </c>
      <c r="F15" t="s">
        <v>5</v>
      </c>
      <c r="G15" t="s">
        <v>6</v>
      </c>
      <c r="H15" t="s">
        <v>7</v>
      </c>
      <c r="I15" t="s">
        <v>8</v>
      </c>
      <c r="J15" t="s">
        <v>9</v>
      </c>
      <c r="K15" t="s">
        <v>37</v>
      </c>
      <c r="L15" t="s">
        <v>11</v>
      </c>
      <c r="M15" s="5">
        <v>122966.31</v>
      </c>
      <c r="N15" s="5">
        <v>-535.5</v>
      </c>
      <c r="O15" s="5">
        <f t="shared" si="0"/>
        <v>122430.81</v>
      </c>
      <c r="P15" s="5">
        <v>-17782.68</v>
      </c>
      <c r="Q15" s="5">
        <f t="shared" si="1"/>
        <v>104648.13</v>
      </c>
      <c r="R15" s="5">
        <v>0</v>
      </c>
      <c r="S15" s="5">
        <v>69625.09</v>
      </c>
      <c r="T15" s="5">
        <v>69625.09</v>
      </c>
      <c r="U15" s="5">
        <f t="shared" si="2"/>
        <v>52805.72</v>
      </c>
      <c r="V15" s="5">
        <f t="shared" si="3"/>
        <v>52805.72</v>
      </c>
      <c r="W15" s="5">
        <v>35023.040000000001</v>
      </c>
      <c r="X15" t="s">
        <v>38</v>
      </c>
    </row>
    <row r="16" spans="1:24" x14ac:dyDescent="0.2">
      <c r="A16" t="s">
        <v>0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39</v>
      </c>
      <c r="L16" t="s">
        <v>11</v>
      </c>
      <c r="M16" s="5">
        <v>16952.91</v>
      </c>
      <c r="N16" s="5">
        <v>0</v>
      </c>
      <c r="O16" s="5">
        <f t="shared" si="0"/>
        <v>16952.91</v>
      </c>
      <c r="P16" s="5">
        <v>0</v>
      </c>
      <c r="Q16" s="5">
        <f t="shared" si="1"/>
        <v>16952.91</v>
      </c>
      <c r="R16" s="5">
        <v>0</v>
      </c>
      <c r="S16" s="5">
        <v>15467.82</v>
      </c>
      <c r="T16" s="5">
        <v>15467.82</v>
      </c>
      <c r="U16" s="5">
        <f t="shared" si="2"/>
        <v>1485.0900000000001</v>
      </c>
      <c r="V16" s="5">
        <f t="shared" si="3"/>
        <v>1485.0900000000001</v>
      </c>
      <c r="W16" s="5">
        <v>1485.09</v>
      </c>
      <c r="X16" t="s">
        <v>40</v>
      </c>
    </row>
    <row r="17" spans="1:24" x14ac:dyDescent="0.2">
      <c r="A17" t="s">
        <v>0</v>
      </c>
      <c r="B17" t="s">
        <v>1</v>
      </c>
      <c r="C17" t="s">
        <v>2</v>
      </c>
      <c r="D17" t="s">
        <v>3</v>
      </c>
      <c r="E17" t="s">
        <v>4</v>
      </c>
      <c r="F17" t="s">
        <v>5</v>
      </c>
      <c r="G17" t="s">
        <v>6</v>
      </c>
      <c r="H17" t="s">
        <v>7</v>
      </c>
      <c r="I17" t="s">
        <v>41</v>
      </c>
      <c r="J17" t="s">
        <v>42</v>
      </c>
      <c r="K17" t="s">
        <v>43</v>
      </c>
      <c r="L17" t="s">
        <v>44</v>
      </c>
      <c r="M17" s="5">
        <v>8500</v>
      </c>
      <c r="N17" s="5">
        <v>3500</v>
      </c>
      <c r="O17" s="5">
        <f t="shared" si="0"/>
        <v>12000</v>
      </c>
      <c r="P17" s="5">
        <v>0</v>
      </c>
      <c r="Q17" s="5">
        <f t="shared" si="1"/>
        <v>12000</v>
      </c>
      <c r="R17" s="5">
        <v>0</v>
      </c>
      <c r="S17" s="5">
        <v>7090.23</v>
      </c>
      <c r="T17" s="5">
        <v>7090.23</v>
      </c>
      <c r="U17" s="5">
        <f t="shared" si="2"/>
        <v>4909.7700000000004</v>
      </c>
      <c r="V17" s="5">
        <f t="shared" si="3"/>
        <v>4909.7700000000004</v>
      </c>
      <c r="W17" s="5">
        <v>4909.7700000000004</v>
      </c>
      <c r="X17" t="s">
        <v>45</v>
      </c>
    </row>
    <row r="18" spans="1:24" x14ac:dyDescent="0.2">
      <c r="A18" t="s">
        <v>0</v>
      </c>
      <c r="B18" t="s">
        <v>1</v>
      </c>
      <c r="C18" t="s">
        <v>2</v>
      </c>
      <c r="D18" t="s">
        <v>3</v>
      </c>
      <c r="E18" t="s">
        <v>4</v>
      </c>
      <c r="F18" t="s">
        <v>5</v>
      </c>
      <c r="G18" t="s">
        <v>6</v>
      </c>
      <c r="H18" t="s">
        <v>7</v>
      </c>
      <c r="I18" t="s">
        <v>41</v>
      </c>
      <c r="J18" t="s">
        <v>42</v>
      </c>
      <c r="K18" t="s">
        <v>46</v>
      </c>
      <c r="L18" t="s">
        <v>44</v>
      </c>
      <c r="M18" s="5">
        <v>17000</v>
      </c>
      <c r="N18" s="5">
        <v>0</v>
      </c>
      <c r="O18" s="5">
        <f t="shared" si="0"/>
        <v>17000</v>
      </c>
      <c r="P18" s="5">
        <v>0</v>
      </c>
      <c r="Q18" s="5">
        <f t="shared" si="1"/>
        <v>17000</v>
      </c>
      <c r="R18" s="5">
        <v>0</v>
      </c>
      <c r="S18" s="5">
        <v>10218.67</v>
      </c>
      <c r="T18" s="5">
        <v>10218.67</v>
      </c>
      <c r="U18" s="5">
        <f t="shared" si="2"/>
        <v>6781.33</v>
      </c>
      <c r="V18" s="5">
        <f t="shared" si="3"/>
        <v>6781.33</v>
      </c>
      <c r="W18" s="5">
        <v>6781.33</v>
      </c>
      <c r="X18" t="s">
        <v>47</v>
      </c>
    </row>
    <row r="19" spans="1:24" x14ac:dyDescent="0.2">
      <c r="A19" t="s">
        <v>0</v>
      </c>
      <c r="B19" t="s">
        <v>1</v>
      </c>
      <c r="C19" t="s">
        <v>2</v>
      </c>
      <c r="D19" t="s">
        <v>3</v>
      </c>
      <c r="E19" t="s">
        <v>4</v>
      </c>
      <c r="F19" t="s">
        <v>5</v>
      </c>
      <c r="G19" t="s">
        <v>6</v>
      </c>
      <c r="H19" t="s">
        <v>7</v>
      </c>
      <c r="I19" t="s">
        <v>41</v>
      </c>
      <c r="J19" t="s">
        <v>42</v>
      </c>
      <c r="K19" t="s">
        <v>48</v>
      </c>
      <c r="L19" t="s">
        <v>44</v>
      </c>
      <c r="M19" s="5">
        <v>8500</v>
      </c>
      <c r="N19" s="5">
        <v>2200</v>
      </c>
      <c r="O19" s="5">
        <f t="shared" si="0"/>
        <v>10700</v>
      </c>
      <c r="P19" s="5">
        <v>-5000</v>
      </c>
      <c r="Q19" s="5">
        <f t="shared" si="1"/>
        <v>5700</v>
      </c>
      <c r="R19" s="5">
        <v>0</v>
      </c>
      <c r="S19" s="5">
        <v>1795.72</v>
      </c>
      <c r="T19" s="5">
        <v>1795.72</v>
      </c>
      <c r="U19" s="5">
        <f t="shared" si="2"/>
        <v>8904.2800000000007</v>
      </c>
      <c r="V19" s="5">
        <f t="shared" si="3"/>
        <v>8904.2800000000007</v>
      </c>
      <c r="W19" s="5">
        <v>3904.28</v>
      </c>
      <c r="X19" t="s">
        <v>49</v>
      </c>
    </row>
    <row r="20" spans="1:24" x14ac:dyDescent="0.2">
      <c r="A20" t="s">
        <v>0</v>
      </c>
      <c r="B20" t="s">
        <v>1</v>
      </c>
      <c r="C20" t="s">
        <v>2</v>
      </c>
      <c r="D20" t="s">
        <v>3</v>
      </c>
      <c r="E20" t="s">
        <v>4</v>
      </c>
      <c r="F20" t="s">
        <v>5</v>
      </c>
      <c r="G20" t="s">
        <v>6</v>
      </c>
      <c r="H20" t="s">
        <v>7</v>
      </c>
      <c r="I20" t="s">
        <v>41</v>
      </c>
      <c r="J20" t="s">
        <v>42</v>
      </c>
      <c r="K20" t="s">
        <v>50</v>
      </c>
      <c r="L20" t="s">
        <v>44</v>
      </c>
      <c r="M20" s="5">
        <v>31800</v>
      </c>
      <c r="N20" s="5">
        <v>-4300</v>
      </c>
      <c r="O20" s="5">
        <f t="shared" si="0"/>
        <v>27500</v>
      </c>
      <c r="P20" s="5">
        <v>0</v>
      </c>
      <c r="Q20" s="5">
        <f t="shared" si="1"/>
        <v>27500</v>
      </c>
      <c r="R20" s="5">
        <v>0</v>
      </c>
      <c r="S20" s="5">
        <v>27500</v>
      </c>
      <c r="T20" s="5">
        <v>15000</v>
      </c>
      <c r="U20" s="5">
        <f t="shared" si="2"/>
        <v>0</v>
      </c>
      <c r="V20" s="5">
        <f t="shared" si="3"/>
        <v>12500</v>
      </c>
      <c r="W20" s="5">
        <v>0</v>
      </c>
      <c r="X20" t="s">
        <v>51</v>
      </c>
    </row>
    <row r="21" spans="1:24" x14ac:dyDescent="0.2">
      <c r="A21" t="s">
        <v>0</v>
      </c>
      <c r="B21" t="s">
        <v>1</v>
      </c>
      <c r="C21" t="s">
        <v>2</v>
      </c>
      <c r="D21" t="s">
        <v>3</v>
      </c>
      <c r="E21" t="s">
        <v>4</v>
      </c>
      <c r="F21" t="s">
        <v>5</v>
      </c>
      <c r="G21" t="s">
        <v>6</v>
      </c>
      <c r="H21" t="s">
        <v>7</v>
      </c>
      <c r="I21" t="s">
        <v>41</v>
      </c>
      <c r="J21" t="s">
        <v>42</v>
      </c>
      <c r="K21" t="s">
        <v>52</v>
      </c>
      <c r="L21" t="s">
        <v>44</v>
      </c>
      <c r="M21" s="5">
        <v>0</v>
      </c>
      <c r="N21" s="5">
        <v>500</v>
      </c>
      <c r="O21" s="5">
        <f t="shared" si="0"/>
        <v>500</v>
      </c>
      <c r="P21" s="5">
        <v>0</v>
      </c>
      <c r="Q21" s="5">
        <f t="shared" si="1"/>
        <v>500</v>
      </c>
      <c r="R21" s="5">
        <v>0</v>
      </c>
      <c r="S21" s="5">
        <v>0</v>
      </c>
      <c r="T21" s="5">
        <v>0</v>
      </c>
      <c r="U21" s="5">
        <f t="shared" si="2"/>
        <v>500</v>
      </c>
      <c r="V21" s="5">
        <f t="shared" si="3"/>
        <v>500</v>
      </c>
      <c r="W21" s="5">
        <v>500</v>
      </c>
      <c r="X21" t="s">
        <v>53</v>
      </c>
    </row>
    <row r="22" spans="1:24" x14ac:dyDescent="0.2">
      <c r="A22" t="s">
        <v>0</v>
      </c>
      <c r="B22" t="s">
        <v>1</v>
      </c>
      <c r="C22" t="s">
        <v>2</v>
      </c>
      <c r="D22" t="s">
        <v>3</v>
      </c>
      <c r="E22" t="s">
        <v>4</v>
      </c>
      <c r="F22" t="s">
        <v>5</v>
      </c>
      <c r="G22" t="s">
        <v>6</v>
      </c>
      <c r="H22" t="s">
        <v>7</v>
      </c>
      <c r="I22" t="s">
        <v>41</v>
      </c>
      <c r="J22" t="s">
        <v>42</v>
      </c>
      <c r="K22" t="s">
        <v>54</v>
      </c>
      <c r="L22" t="s">
        <v>44</v>
      </c>
      <c r="M22" s="5">
        <v>2000</v>
      </c>
      <c r="N22" s="5">
        <v>0</v>
      </c>
      <c r="O22" s="5">
        <f t="shared" si="0"/>
        <v>2000</v>
      </c>
      <c r="P22" s="5">
        <v>0</v>
      </c>
      <c r="Q22" s="5">
        <f t="shared" si="1"/>
        <v>2000</v>
      </c>
      <c r="R22" s="5">
        <v>0</v>
      </c>
      <c r="S22" s="5">
        <v>2000</v>
      </c>
      <c r="T22" s="5">
        <v>1139.19</v>
      </c>
      <c r="U22" s="5">
        <f t="shared" si="2"/>
        <v>0</v>
      </c>
      <c r="V22" s="5">
        <f t="shared" si="3"/>
        <v>860.81</v>
      </c>
      <c r="W22" s="5">
        <v>0</v>
      </c>
      <c r="X22" t="s">
        <v>55</v>
      </c>
    </row>
    <row r="23" spans="1:24" x14ac:dyDescent="0.2">
      <c r="A23" t="s">
        <v>0</v>
      </c>
      <c r="B23" t="s">
        <v>1</v>
      </c>
      <c r="C23" t="s">
        <v>2</v>
      </c>
      <c r="D23" t="s">
        <v>3</v>
      </c>
      <c r="E23" t="s">
        <v>4</v>
      </c>
      <c r="F23" t="s">
        <v>5</v>
      </c>
      <c r="G23" t="s">
        <v>6</v>
      </c>
      <c r="H23" t="s">
        <v>7</v>
      </c>
      <c r="I23" t="s">
        <v>41</v>
      </c>
      <c r="J23" t="s">
        <v>42</v>
      </c>
      <c r="K23" t="s">
        <v>56</v>
      </c>
      <c r="L23" t="s">
        <v>44</v>
      </c>
      <c r="M23" s="5">
        <v>400000</v>
      </c>
      <c r="N23" s="5">
        <v>26300</v>
      </c>
      <c r="O23" s="5">
        <f t="shared" si="0"/>
        <v>426300</v>
      </c>
      <c r="P23" s="5">
        <v>-10000</v>
      </c>
      <c r="Q23" s="5">
        <f t="shared" si="1"/>
        <v>416300</v>
      </c>
      <c r="R23" s="5">
        <v>0</v>
      </c>
      <c r="S23" s="5">
        <v>403110.40000000002</v>
      </c>
      <c r="T23" s="5">
        <v>369510.40000000002</v>
      </c>
      <c r="U23" s="5">
        <f t="shared" si="2"/>
        <v>23189.599999999977</v>
      </c>
      <c r="V23" s="5">
        <f t="shared" si="3"/>
        <v>56789.599999999977</v>
      </c>
      <c r="W23" s="5">
        <v>13189.6</v>
      </c>
      <c r="X23" t="s">
        <v>57</v>
      </c>
    </row>
    <row r="24" spans="1:24" x14ac:dyDescent="0.2">
      <c r="A24" t="s">
        <v>0</v>
      </c>
      <c r="B24" t="s">
        <v>1</v>
      </c>
      <c r="C24" t="s">
        <v>2</v>
      </c>
      <c r="D24" t="s">
        <v>3</v>
      </c>
      <c r="E24" t="s">
        <v>4</v>
      </c>
      <c r="F24" t="s">
        <v>5</v>
      </c>
      <c r="G24" t="s">
        <v>6</v>
      </c>
      <c r="H24" t="s">
        <v>7</v>
      </c>
      <c r="I24" t="s">
        <v>41</v>
      </c>
      <c r="J24" t="s">
        <v>42</v>
      </c>
      <c r="K24" t="s">
        <v>58</v>
      </c>
      <c r="L24" t="s">
        <v>44</v>
      </c>
      <c r="M24" s="5">
        <v>94000</v>
      </c>
      <c r="N24" s="5">
        <v>-300</v>
      </c>
      <c r="O24" s="5">
        <f t="shared" si="0"/>
        <v>93700</v>
      </c>
      <c r="P24" s="5">
        <v>0</v>
      </c>
      <c r="Q24" s="5">
        <f t="shared" si="1"/>
        <v>93700</v>
      </c>
      <c r="R24" s="5">
        <v>0</v>
      </c>
      <c r="S24" s="5">
        <v>93687.679999999993</v>
      </c>
      <c r="T24" s="5">
        <v>42940.2</v>
      </c>
      <c r="U24" s="5">
        <f t="shared" si="2"/>
        <v>12.320000000006985</v>
      </c>
      <c r="V24" s="5">
        <f t="shared" si="3"/>
        <v>50759.8</v>
      </c>
      <c r="W24" s="5">
        <v>12.32</v>
      </c>
      <c r="X24" t="s">
        <v>59</v>
      </c>
    </row>
    <row r="25" spans="1:24" x14ac:dyDescent="0.2">
      <c r="A25" t="s">
        <v>0</v>
      </c>
      <c r="B25" t="s">
        <v>1</v>
      </c>
      <c r="C25" t="s">
        <v>2</v>
      </c>
      <c r="D25" t="s">
        <v>3</v>
      </c>
      <c r="E25" t="s">
        <v>4</v>
      </c>
      <c r="F25" t="s">
        <v>5</v>
      </c>
      <c r="G25" t="s">
        <v>6</v>
      </c>
      <c r="H25" t="s">
        <v>7</v>
      </c>
      <c r="I25" t="s">
        <v>41</v>
      </c>
      <c r="J25" t="s">
        <v>42</v>
      </c>
      <c r="K25" t="s">
        <v>60</v>
      </c>
      <c r="L25" t="s">
        <v>44</v>
      </c>
      <c r="M25" s="5">
        <v>0</v>
      </c>
      <c r="N25" s="5">
        <v>7840</v>
      </c>
      <c r="O25" s="5">
        <f t="shared" si="0"/>
        <v>7840</v>
      </c>
      <c r="P25" s="5">
        <v>0</v>
      </c>
      <c r="Q25" s="5">
        <f t="shared" si="1"/>
        <v>7840</v>
      </c>
      <c r="R25" s="5">
        <v>0</v>
      </c>
      <c r="S25" s="5">
        <v>7840</v>
      </c>
      <c r="T25" s="5">
        <v>3920</v>
      </c>
      <c r="U25" s="5">
        <f t="shared" si="2"/>
        <v>0</v>
      </c>
      <c r="V25" s="5">
        <f t="shared" si="3"/>
        <v>3920</v>
      </c>
      <c r="W25" s="5">
        <v>0</v>
      </c>
      <c r="X25" t="s">
        <v>61</v>
      </c>
    </row>
    <row r="26" spans="1:24" x14ac:dyDescent="0.2">
      <c r="A26" t="s">
        <v>0</v>
      </c>
      <c r="B26" t="s">
        <v>1</v>
      </c>
      <c r="C26" t="s">
        <v>2</v>
      </c>
      <c r="D26" t="s">
        <v>3</v>
      </c>
      <c r="E26" t="s">
        <v>4</v>
      </c>
      <c r="F26" t="s">
        <v>5</v>
      </c>
      <c r="G26" t="s">
        <v>6</v>
      </c>
      <c r="H26" t="s">
        <v>7</v>
      </c>
      <c r="I26" t="s">
        <v>41</v>
      </c>
      <c r="J26" t="s">
        <v>42</v>
      </c>
      <c r="K26" t="s">
        <v>62</v>
      </c>
      <c r="L26" t="s">
        <v>44</v>
      </c>
      <c r="M26" s="5">
        <v>100000</v>
      </c>
      <c r="N26" s="5">
        <v>-44140</v>
      </c>
      <c r="O26" s="5">
        <f t="shared" si="0"/>
        <v>55860</v>
      </c>
      <c r="P26" s="5">
        <v>-10000</v>
      </c>
      <c r="Q26" s="5">
        <f t="shared" si="1"/>
        <v>45860</v>
      </c>
      <c r="R26" s="5">
        <v>10404.81</v>
      </c>
      <c r="S26" s="5">
        <v>19940.330000000002</v>
      </c>
      <c r="T26" s="5">
        <v>18372.330000000002</v>
      </c>
      <c r="U26" s="5">
        <f t="shared" si="2"/>
        <v>35919.67</v>
      </c>
      <c r="V26" s="5">
        <f t="shared" si="3"/>
        <v>37487.67</v>
      </c>
      <c r="W26" s="5">
        <v>15514.86</v>
      </c>
      <c r="X26" t="s">
        <v>63</v>
      </c>
    </row>
    <row r="27" spans="1:24" x14ac:dyDescent="0.2">
      <c r="A27" t="s">
        <v>0</v>
      </c>
      <c r="B27" t="s">
        <v>1</v>
      </c>
      <c r="C27" t="s">
        <v>2</v>
      </c>
      <c r="D27" t="s">
        <v>3</v>
      </c>
      <c r="E27" t="s">
        <v>4</v>
      </c>
      <c r="F27" t="s">
        <v>5</v>
      </c>
      <c r="G27" t="s">
        <v>6</v>
      </c>
      <c r="H27" t="s">
        <v>7</v>
      </c>
      <c r="I27" t="s">
        <v>41</v>
      </c>
      <c r="J27" t="s">
        <v>42</v>
      </c>
      <c r="K27" t="s">
        <v>64</v>
      </c>
      <c r="L27" t="s">
        <v>44</v>
      </c>
      <c r="M27" s="5">
        <v>3000</v>
      </c>
      <c r="N27" s="5">
        <v>0</v>
      </c>
      <c r="O27" s="5">
        <f t="shared" si="0"/>
        <v>3000</v>
      </c>
      <c r="P27" s="5">
        <v>-1440</v>
      </c>
      <c r="Q27" s="5">
        <f t="shared" si="1"/>
        <v>1560</v>
      </c>
      <c r="R27" s="5">
        <v>0</v>
      </c>
      <c r="S27" s="5">
        <v>560</v>
      </c>
      <c r="T27" s="5">
        <v>560</v>
      </c>
      <c r="U27" s="5">
        <f t="shared" si="2"/>
        <v>2440</v>
      </c>
      <c r="V27" s="5">
        <f t="shared" si="3"/>
        <v>2440</v>
      </c>
      <c r="W27" s="5">
        <v>1000</v>
      </c>
      <c r="X27" t="s">
        <v>65</v>
      </c>
    </row>
    <row r="28" spans="1:24" x14ac:dyDescent="0.2">
      <c r="A28" t="s">
        <v>0</v>
      </c>
      <c r="B28" t="s">
        <v>1</v>
      </c>
      <c r="C28" t="s">
        <v>2</v>
      </c>
      <c r="D28" t="s">
        <v>3</v>
      </c>
      <c r="E28" t="s">
        <v>4</v>
      </c>
      <c r="F28" t="s">
        <v>5</v>
      </c>
      <c r="G28" t="s">
        <v>6</v>
      </c>
      <c r="H28" t="s">
        <v>7</v>
      </c>
      <c r="I28" t="s">
        <v>41</v>
      </c>
      <c r="J28" t="s">
        <v>42</v>
      </c>
      <c r="K28" t="s">
        <v>66</v>
      </c>
      <c r="L28" t="s">
        <v>44</v>
      </c>
      <c r="M28" s="5">
        <v>3000</v>
      </c>
      <c r="N28" s="5">
        <v>3800</v>
      </c>
      <c r="O28" s="5">
        <f t="shared" si="0"/>
        <v>6800</v>
      </c>
      <c r="P28" s="5">
        <v>0</v>
      </c>
      <c r="Q28" s="5">
        <f t="shared" si="1"/>
        <v>6800</v>
      </c>
      <c r="R28" s="5">
        <v>270</v>
      </c>
      <c r="S28" s="5">
        <v>5509</v>
      </c>
      <c r="T28" s="5">
        <v>1813</v>
      </c>
      <c r="U28" s="5">
        <f t="shared" si="2"/>
        <v>1291</v>
      </c>
      <c r="V28" s="5">
        <f t="shared" si="3"/>
        <v>4987</v>
      </c>
      <c r="W28" s="5">
        <v>1021</v>
      </c>
      <c r="X28" t="s">
        <v>67</v>
      </c>
    </row>
    <row r="29" spans="1:24" x14ac:dyDescent="0.2">
      <c r="A29" t="s">
        <v>0</v>
      </c>
      <c r="B29" t="s">
        <v>1</v>
      </c>
      <c r="C29" t="s">
        <v>2</v>
      </c>
      <c r="D29" t="s">
        <v>3</v>
      </c>
      <c r="E29" t="s">
        <v>4</v>
      </c>
      <c r="F29" t="s">
        <v>5</v>
      </c>
      <c r="G29" t="s">
        <v>6</v>
      </c>
      <c r="H29" t="s">
        <v>7</v>
      </c>
      <c r="I29" t="s">
        <v>41</v>
      </c>
      <c r="J29" t="s">
        <v>42</v>
      </c>
      <c r="K29" t="s">
        <v>68</v>
      </c>
      <c r="L29" t="s">
        <v>44</v>
      </c>
      <c r="M29" s="5">
        <v>94000</v>
      </c>
      <c r="N29" s="5">
        <v>-12000</v>
      </c>
      <c r="O29" s="5">
        <f t="shared" si="0"/>
        <v>82000</v>
      </c>
      <c r="P29" s="5">
        <v>-662.7</v>
      </c>
      <c r="Q29" s="5">
        <f t="shared" si="1"/>
        <v>81337.3</v>
      </c>
      <c r="R29" s="5">
        <v>5915.42</v>
      </c>
      <c r="S29" s="5">
        <v>75421.88</v>
      </c>
      <c r="T29" s="5">
        <v>44365.8</v>
      </c>
      <c r="U29" s="5">
        <f t="shared" si="2"/>
        <v>6578.1199999999953</v>
      </c>
      <c r="V29" s="5">
        <f t="shared" si="3"/>
        <v>37634.199999999997</v>
      </c>
      <c r="W29" s="5">
        <v>0</v>
      </c>
      <c r="X29" t="s">
        <v>69</v>
      </c>
    </row>
    <row r="30" spans="1:24" x14ac:dyDescent="0.2">
      <c r="A30" t="s">
        <v>0</v>
      </c>
      <c r="B30" t="s">
        <v>1</v>
      </c>
      <c r="C30" t="s">
        <v>2</v>
      </c>
      <c r="D30" t="s">
        <v>3</v>
      </c>
      <c r="E30" t="s">
        <v>4</v>
      </c>
      <c r="F30" t="s">
        <v>5</v>
      </c>
      <c r="G30" t="s">
        <v>6</v>
      </c>
      <c r="H30" t="s">
        <v>7</v>
      </c>
      <c r="I30" t="s">
        <v>41</v>
      </c>
      <c r="J30" t="s">
        <v>42</v>
      </c>
      <c r="K30" t="s">
        <v>70</v>
      </c>
      <c r="L30" t="s">
        <v>44</v>
      </c>
      <c r="M30" s="5">
        <v>0</v>
      </c>
      <c r="N30" s="5">
        <v>5500</v>
      </c>
      <c r="O30" s="5">
        <f t="shared" si="0"/>
        <v>5500</v>
      </c>
      <c r="P30" s="5">
        <v>-5432.8</v>
      </c>
      <c r="Q30" s="5">
        <f t="shared" si="1"/>
        <v>67.199999999999818</v>
      </c>
      <c r="R30" s="5">
        <v>0</v>
      </c>
      <c r="S30" s="5">
        <v>67.2</v>
      </c>
      <c r="T30" s="5">
        <v>67.2</v>
      </c>
      <c r="U30" s="5">
        <f t="shared" si="2"/>
        <v>5432.8</v>
      </c>
      <c r="V30" s="5">
        <f t="shared" si="3"/>
        <v>5432.8</v>
      </c>
      <c r="W30" s="5">
        <v>0</v>
      </c>
      <c r="X30" t="s">
        <v>71</v>
      </c>
    </row>
    <row r="31" spans="1:24" x14ac:dyDescent="0.2">
      <c r="A31" t="s">
        <v>0</v>
      </c>
      <c r="B31" t="s">
        <v>1</v>
      </c>
      <c r="C31" t="s">
        <v>2</v>
      </c>
      <c r="D31" t="s">
        <v>3</v>
      </c>
      <c r="E31" t="s">
        <v>4</v>
      </c>
      <c r="F31" t="s">
        <v>5</v>
      </c>
      <c r="G31" t="s">
        <v>6</v>
      </c>
      <c r="H31" t="s">
        <v>7</v>
      </c>
      <c r="I31" t="s">
        <v>41</v>
      </c>
      <c r="J31" t="s">
        <v>42</v>
      </c>
      <c r="K31" t="s">
        <v>72</v>
      </c>
      <c r="L31" t="s">
        <v>44</v>
      </c>
      <c r="M31" s="5">
        <v>0</v>
      </c>
      <c r="N31" s="5">
        <v>200</v>
      </c>
      <c r="O31" s="5">
        <f t="shared" si="0"/>
        <v>200</v>
      </c>
      <c r="P31" s="5">
        <v>-200</v>
      </c>
      <c r="Q31" s="5">
        <f t="shared" si="1"/>
        <v>0</v>
      </c>
      <c r="R31" s="5">
        <v>0</v>
      </c>
      <c r="S31" s="5">
        <v>0</v>
      </c>
      <c r="T31" s="5">
        <v>0</v>
      </c>
      <c r="U31" s="5">
        <f t="shared" si="2"/>
        <v>200</v>
      </c>
      <c r="V31" s="5">
        <f t="shared" si="3"/>
        <v>200</v>
      </c>
      <c r="W31" s="5">
        <v>0</v>
      </c>
      <c r="X31" t="s">
        <v>73</v>
      </c>
    </row>
    <row r="32" spans="1:24" x14ac:dyDescent="0.2">
      <c r="A32" t="s">
        <v>0</v>
      </c>
      <c r="B32" t="s">
        <v>1</v>
      </c>
      <c r="C32" t="s">
        <v>2</v>
      </c>
      <c r="D32" t="s">
        <v>3</v>
      </c>
      <c r="E32" t="s">
        <v>4</v>
      </c>
      <c r="F32" t="s">
        <v>5</v>
      </c>
      <c r="G32" t="s">
        <v>6</v>
      </c>
      <c r="H32" t="s">
        <v>7</v>
      </c>
      <c r="I32" t="s">
        <v>41</v>
      </c>
      <c r="J32" t="s">
        <v>42</v>
      </c>
      <c r="K32" t="s">
        <v>74</v>
      </c>
      <c r="L32" t="s">
        <v>44</v>
      </c>
      <c r="M32" s="5">
        <v>4000</v>
      </c>
      <c r="N32" s="5">
        <v>0</v>
      </c>
      <c r="O32" s="5">
        <f t="shared" si="0"/>
        <v>4000</v>
      </c>
      <c r="P32" s="5">
        <v>0</v>
      </c>
      <c r="Q32" s="5">
        <f t="shared" si="1"/>
        <v>4000</v>
      </c>
      <c r="R32" s="5">
        <v>0</v>
      </c>
      <c r="S32" s="5">
        <v>0</v>
      </c>
      <c r="T32" s="5">
        <v>0</v>
      </c>
      <c r="U32" s="5">
        <f t="shared" si="2"/>
        <v>4000</v>
      </c>
      <c r="V32" s="5">
        <f t="shared" si="3"/>
        <v>4000</v>
      </c>
      <c r="W32" s="5">
        <v>4000</v>
      </c>
      <c r="X32" t="s">
        <v>75</v>
      </c>
    </row>
    <row r="33" spans="1:24" x14ac:dyDescent="0.2">
      <c r="A33" t="s">
        <v>0</v>
      </c>
      <c r="B33" t="s">
        <v>1</v>
      </c>
      <c r="C33" t="s">
        <v>2</v>
      </c>
      <c r="D33" t="s">
        <v>3</v>
      </c>
      <c r="E33" t="s">
        <v>4</v>
      </c>
      <c r="F33" t="s">
        <v>5</v>
      </c>
      <c r="G33" t="s">
        <v>6</v>
      </c>
      <c r="H33" t="s">
        <v>7</v>
      </c>
      <c r="I33" t="s">
        <v>41</v>
      </c>
      <c r="J33" t="s">
        <v>42</v>
      </c>
      <c r="K33" t="s">
        <v>76</v>
      </c>
      <c r="L33" t="s">
        <v>44</v>
      </c>
      <c r="M33" s="5">
        <v>2500</v>
      </c>
      <c r="N33" s="5">
        <v>4000</v>
      </c>
      <c r="O33" s="5">
        <f t="shared" si="0"/>
        <v>6500</v>
      </c>
      <c r="P33" s="5">
        <v>0</v>
      </c>
      <c r="Q33" s="5">
        <f t="shared" si="1"/>
        <v>6500</v>
      </c>
      <c r="R33" s="5">
        <v>2131.6999999999998</v>
      </c>
      <c r="S33" s="5">
        <v>3234.72</v>
      </c>
      <c r="T33" s="5">
        <v>2847.27</v>
      </c>
      <c r="U33" s="5">
        <f t="shared" si="2"/>
        <v>3265.28</v>
      </c>
      <c r="V33" s="5">
        <f t="shared" si="3"/>
        <v>3652.73</v>
      </c>
      <c r="W33" s="5">
        <v>1133.58</v>
      </c>
      <c r="X33" t="s">
        <v>77</v>
      </c>
    </row>
    <row r="34" spans="1:24" x14ac:dyDescent="0.2">
      <c r="A34" t="s">
        <v>0</v>
      </c>
      <c r="B34" t="s">
        <v>1</v>
      </c>
      <c r="C34" t="s">
        <v>2</v>
      </c>
      <c r="D34" t="s">
        <v>3</v>
      </c>
      <c r="E34" t="s">
        <v>4</v>
      </c>
      <c r="F34" t="s">
        <v>5</v>
      </c>
      <c r="G34" t="s">
        <v>6</v>
      </c>
      <c r="H34" t="s">
        <v>7</v>
      </c>
      <c r="I34" t="s">
        <v>41</v>
      </c>
      <c r="J34" t="s">
        <v>42</v>
      </c>
      <c r="K34" t="s">
        <v>78</v>
      </c>
      <c r="L34" t="s">
        <v>44</v>
      </c>
      <c r="M34" s="5">
        <v>0</v>
      </c>
      <c r="N34" s="5">
        <v>1000</v>
      </c>
      <c r="O34" s="5">
        <f t="shared" si="0"/>
        <v>1000</v>
      </c>
      <c r="P34" s="5">
        <v>0</v>
      </c>
      <c r="Q34" s="5">
        <f t="shared" si="1"/>
        <v>1000</v>
      </c>
      <c r="R34" s="5">
        <v>144.58000000000001</v>
      </c>
      <c r="S34" s="5">
        <v>711.81</v>
      </c>
      <c r="T34" s="5">
        <v>711.81</v>
      </c>
      <c r="U34" s="5">
        <f t="shared" si="2"/>
        <v>288.19000000000005</v>
      </c>
      <c r="V34" s="5">
        <f t="shared" si="3"/>
        <v>288.19000000000005</v>
      </c>
      <c r="W34" s="5">
        <v>143.61000000000001</v>
      </c>
      <c r="X34" t="s">
        <v>79</v>
      </c>
    </row>
    <row r="35" spans="1:24" x14ac:dyDescent="0.2">
      <c r="A35" t="s">
        <v>0</v>
      </c>
      <c r="B35" t="s">
        <v>1</v>
      </c>
      <c r="C35" t="s">
        <v>2</v>
      </c>
      <c r="D35" t="s">
        <v>3</v>
      </c>
      <c r="E35" t="s">
        <v>4</v>
      </c>
      <c r="F35" t="s">
        <v>5</v>
      </c>
      <c r="G35" t="s">
        <v>6</v>
      </c>
      <c r="H35" t="s">
        <v>7</v>
      </c>
      <c r="I35" t="s">
        <v>41</v>
      </c>
      <c r="J35" t="s">
        <v>42</v>
      </c>
      <c r="K35" t="s">
        <v>80</v>
      </c>
      <c r="L35" t="s">
        <v>44</v>
      </c>
      <c r="M35" s="5">
        <v>0</v>
      </c>
      <c r="N35" s="5">
        <v>200</v>
      </c>
      <c r="O35" s="5">
        <f t="shared" si="0"/>
        <v>200</v>
      </c>
      <c r="P35" s="5">
        <v>0</v>
      </c>
      <c r="Q35" s="5">
        <f t="shared" si="1"/>
        <v>200</v>
      </c>
      <c r="R35" s="5">
        <v>0</v>
      </c>
      <c r="S35" s="5">
        <v>0</v>
      </c>
      <c r="T35" s="5">
        <v>0</v>
      </c>
      <c r="U35" s="5">
        <f t="shared" si="2"/>
        <v>200</v>
      </c>
      <c r="V35" s="5">
        <f t="shared" si="3"/>
        <v>200</v>
      </c>
      <c r="W35" s="5">
        <v>200</v>
      </c>
      <c r="X35" t="s">
        <v>81</v>
      </c>
    </row>
    <row r="36" spans="1:24" x14ac:dyDescent="0.2">
      <c r="A36" t="s">
        <v>0</v>
      </c>
      <c r="B36" t="s">
        <v>1</v>
      </c>
      <c r="C36" t="s">
        <v>2</v>
      </c>
      <c r="D36" t="s">
        <v>3</v>
      </c>
      <c r="E36" t="s">
        <v>4</v>
      </c>
      <c r="F36" t="s">
        <v>5</v>
      </c>
      <c r="G36" t="s">
        <v>6</v>
      </c>
      <c r="H36" t="s">
        <v>7</v>
      </c>
      <c r="I36" t="s">
        <v>41</v>
      </c>
      <c r="J36" t="s">
        <v>42</v>
      </c>
      <c r="K36" t="s">
        <v>82</v>
      </c>
      <c r="L36" t="s">
        <v>44</v>
      </c>
      <c r="M36" s="5">
        <v>5000</v>
      </c>
      <c r="N36" s="5">
        <v>0</v>
      </c>
      <c r="O36" s="5">
        <f t="shared" si="0"/>
        <v>5000</v>
      </c>
      <c r="P36" s="5">
        <v>0</v>
      </c>
      <c r="Q36" s="5">
        <f t="shared" si="1"/>
        <v>5000</v>
      </c>
      <c r="R36" s="5">
        <v>0.01</v>
      </c>
      <c r="S36" s="5">
        <v>4999.4799999999996</v>
      </c>
      <c r="T36" s="5">
        <v>4999.4799999999996</v>
      </c>
      <c r="U36" s="5">
        <f t="shared" si="2"/>
        <v>0.52000000000043656</v>
      </c>
      <c r="V36" s="5">
        <f t="shared" si="3"/>
        <v>0.52000000000043656</v>
      </c>
      <c r="W36" s="5">
        <v>0.51</v>
      </c>
      <c r="X36" t="s">
        <v>83</v>
      </c>
    </row>
    <row r="37" spans="1:24" x14ac:dyDescent="0.2">
      <c r="A37" t="s">
        <v>0</v>
      </c>
      <c r="B37" t="s">
        <v>1</v>
      </c>
      <c r="C37" t="s">
        <v>2</v>
      </c>
      <c r="D37" t="s">
        <v>3</v>
      </c>
      <c r="E37" t="s">
        <v>4</v>
      </c>
      <c r="F37" t="s">
        <v>5</v>
      </c>
      <c r="G37" t="s">
        <v>6</v>
      </c>
      <c r="H37" t="s">
        <v>7</v>
      </c>
      <c r="I37" t="s">
        <v>41</v>
      </c>
      <c r="J37" t="s">
        <v>42</v>
      </c>
      <c r="K37" t="s">
        <v>84</v>
      </c>
      <c r="L37" t="s">
        <v>44</v>
      </c>
      <c r="M37" s="5">
        <v>0</v>
      </c>
      <c r="N37" s="5">
        <v>1000</v>
      </c>
      <c r="O37" s="5">
        <f t="shared" si="0"/>
        <v>1000</v>
      </c>
      <c r="P37" s="5">
        <v>-914.88</v>
      </c>
      <c r="Q37" s="5">
        <f t="shared" si="1"/>
        <v>85.12</v>
      </c>
      <c r="R37" s="5">
        <v>0</v>
      </c>
      <c r="S37" s="5">
        <v>85.12</v>
      </c>
      <c r="T37" s="5">
        <v>85.12</v>
      </c>
      <c r="U37" s="5">
        <f t="shared" si="2"/>
        <v>914.88</v>
      </c>
      <c r="V37" s="5">
        <f t="shared" si="3"/>
        <v>914.88</v>
      </c>
      <c r="W37" s="5">
        <v>0</v>
      </c>
      <c r="X37" t="s">
        <v>85</v>
      </c>
    </row>
    <row r="38" spans="1:24" x14ac:dyDescent="0.2">
      <c r="A38" t="s">
        <v>0</v>
      </c>
      <c r="B38" t="s">
        <v>1</v>
      </c>
      <c r="C38" t="s">
        <v>2</v>
      </c>
      <c r="D38" t="s">
        <v>3</v>
      </c>
      <c r="E38" t="s">
        <v>4</v>
      </c>
      <c r="F38" t="s">
        <v>5</v>
      </c>
      <c r="G38" t="s">
        <v>6</v>
      </c>
      <c r="H38" t="s">
        <v>7</v>
      </c>
      <c r="I38" t="s">
        <v>41</v>
      </c>
      <c r="J38" t="s">
        <v>42</v>
      </c>
      <c r="K38" t="s">
        <v>86</v>
      </c>
      <c r="L38" t="s">
        <v>44</v>
      </c>
      <c r="M38" s="5">
        <v>200</v>
      </c>
      <c r="N38" s="5">
        <v>3500</v>
      </c>
      <c r="O38" s="5">
        <f t="shared" si="0"/>
        <v>3700</v>
      </c>
      <c r="P38" s="5">
        <v>0</v>
      </c>
      <c r="Q38" s="5">
        <f t="shared" si="1"/>
        <v>3700</v>
      </c>
      <c r="R38" s="5">
        <v>38.700000000000003</v>
      </c>
      <c r="S38" s="5">
        <v>119.62</v>
      </c>
      <c r="T38" s="5">
        <v>119.62</v>
      </c>
      <c r="U38" s="5">
        <f t="shared" si="2"/>
        <v>3580.38</v>
      </c>
      <c r="V38" s="5">
        <f t="shared" si="3"/>
        <v>3580.38</v>
      </c>
      <c r="W38" s="5">
        <v>3541.68</v>
      </c>
      <c r="X38" t="s">
        <v>87</v>
      </c>
    </row>
    <row r="39" spans="1:24" x14ac:dyDescent="0.2">
      <c r="A39" t="s">
        <v>0</v>
      </c>
      <c r="B39" t="s">
        <v>1</v>
      </c>
      <c r="C39" t="s">
        <v>2</v>
      </c>
      <c r="D39" t="s">
        <v>3</v>
      </c>
      <c r="E39" t="s">
        <v>4</v>
      </c>
      <c r="F39" t="s">
        <v>5</v>
      </c>
      <c r="G39" t="s">
        <v>6</v>
      </c>
      <c r="H39" t="s">
        <v>7</v>
      </c>
      <c r="I39" t="s">
        <v>41</v>
      </c>
      <c r="J39" t="s">
        <v>42</v>
      </c>
      <c r="K39" t="s">
        <v>88</v>
      </c>
      <c r="L39" t="s">
        <v>44</v>
      </c>
      <c r="M39" s="5">
        <v>1000</v>
      </c>
      <c r="N39" s="5">
        <v>0</v>
      </c>
      <c r="O39" s="5">
        <f t="shared" si="0"/>
        <v>1000</v>
      </c>
      <c r="P39" s="5">
        <v>0</v>
      </c>
      <c r="Q39" s="5">
        <f t="shared" si="1"/>
        <v>1000</v>
      </c>
      <c r="R39" s="5">
        <v>0</v>
      </c>
      <c r="S39" s="5">
        <v>369.6</v>
      </c>
      <c r="T39" s="5">
        <v>369.6</v>
      </c>
      <c r="U39" s="5">
        <f t="shared" si="2"/>
        <v>630.4</v>
      </c>
      <c r="V39" s="5">
        <f t="shared" si="3"/>
        <v>630.4</v>
      </c>
      <c r="W39" s="5">
        <v>630.4</v>
      </c>
      <c r="X39" t="s">
        <v>89</v>
      </c>
    </row>
    <row r="40" spans="1:24" x14ac:dyDescent="0.2">
      <c r="A40" t="s">
        <v>0</v>
      </c>
      <c r="B40" t="s">
        <v>1</v>
      </c>
      <c r="C40" t="s">
        <v>2</v>
      </c>
      <c r="D40" t="s">
        <v>3</v>
      </c>
      <c r="E40" t="s">
        <v>4</v>
      </c>
      <c r="F40" t="s">
        <v>5</v>
      </c>
      <c r="G40" t="s">
        <v>6</v>
      </c>
      <c r="H40" t="s">
        <v>7</v>
      </c>
      <c r="I40" t="s">
        <v>41</v>
      </c>
      <c r="J40" t="s">
        <v>90</v>
      </c>
      <c r="K40" t="s">
        <v>91</v>
      </c>
      <c r="L40" t="s">
        <v>44</v>
      </c>
      <c r="M40" s="5">
        <v>1400</v>
      </c>
      <c r="N40" s="5">
        <v>1000</v>
      </c>
      <c r="O40" s="5">
        <f t="shared" si="0"/>
        <v>2400</v>
      </c>
      <c r="P40" s="5">
        <v>0</v>
      </c>
      <c r="Q40" s="5">
        <f t="shared" si="1"/>
        <v>2400</v>
      </c>
      <c r="R40" s="5">
        <v>0</v>
      </c>
      <c r="S40" s="5">
        <v>338.28</v>
      </c>
      <c r="T40" s="5">
        <v>336.54</v>
      </c>
      <c r="U40" s="5">
        <f t="shared" si="2"/>
        <v>2061.7200000000003</v>
      </c>
      <c r="V40" s="5">
        <f t="shared" si="3"/>
        <v>2063.46</v>
      </c>
      <c r="W40" s="5">
        <v>2061.7199999999998</v>
      </c>
      <c r="X40" t="s">
        <v>92</v>
      </c>
    </row>
    <row r="41" spans="1:24" x14ac:dyDescent="0.2">
      <c r="A41" t="s">
        <v>0</v>
      </c>
      <c r="B41" t="s">
        <v>1</v>
      </c>
      <c r="C41" t="s">
        <v>2</v>
      </c>
      <c r="D41" t="s">
        <v>3</v>
      </c>
      <c r="E41" t="s">
        <v>4</v>
      </c>
      <c r="F41" t="s">
        <v>5</v>
      </c>
      <c r="G41" t="s">
        <v>6</v>
      </c>
      <c r="H41" t="s">
        <v>7</v>
      </c>
      <c r="I41" t="s">
        <v>41</v>
      </c>
      <c r="J41" t="s">
        <v>90</v>
      </c>
      <c r="K41" t="s">
        <v>93</v>
      </c>
      <c r="L41" t="s">
        <v>44</v>
      </c>
      <c r="M41" s="5">
        <v>100</v>
      </c>
      <c r="N41" s="5">
        <v>200</v>
      </c>
      <c r="O41" s="5">
        <f t="shared" si="0"/>
        <v>300</v>
      </c>
      <c r="P41" s="5">
        <v>-268.2</v>
      </c>
      <c r="Q41" s="5">
        <f t="shared" si="1"/>
        <v>31.800000000000011</v>
      </c>
      <c r="R41" s="5">
        <v>0</v>
      </c>
      <c r="S41" s="5">
        <v>31.8</v>
      </c>
      <c r="T41" s="5">
        <v>31.8</v>
      </c>
      <c r="U41" s="5">
        <f t="shared" si="2"/>
        <v>268.2</v>
      </c>
      <c r="V41" s="5">
        <f t="shared" si="3"/>
        <v>268.2</v>
      </c>
      <c r="W41" s="5">
        <v>0</v>
      </c>
      <c r="X41" t="s">
        <v>94</v>
      </c>
    </row>
    <row r="42" spans="1:24" x14ac:dyDescent="0.2">
      <c r="A42" t="s">
        <v>0</v>
      </c>
      <c r="B42" t="s">
        <v>1</v>
      </c>
      <c r="C42" t="s">
        <v>2</v>
      </c>
      <c r="D42" t="s">
        <v>3</v>
      </c>
      <c r="E42" t="s">
        <v>4</v>
      </c>
      <c r="F42" t="s">
        <v>5</v>
      </c>
      <c r="G42" t="s">
        <v>6</v>
      </c>
      <c r="H42" t="s">
        <v>95</v>
      </c>
      <c r="I42" t="s">
        <v>96</v>
      </c>
      <c r="J42" t="s">
        <v>97</v>
      </c>
      <c r="K42" t="s">
        <v>98</v>
      </c>
      <c r="L42" t="s">
        <v>11</v>
      </c>
      <c r="M42" s="5">
        <v>13144</v>
      </c>
      <c r="N42" s="5">
        <v>0</v>
      </c>
      <c r="O42" s="5">
        <f t="shared" si="0"/>
        <v>13144</v>
      </c>
      <c r="P42" s="5">
        <v>0</v>
      </c>
      <c r="Q42" s="5">
        <f t="shared" si="1"/>
        <v>13144</v>
      </c>
      <c r="R42" s="5">
        <v>10647.62</v>
      </c>
      <c r="S42" s="5">
        <v>2496.38</v>
      </c>
      <c r="T42" s="5">
        <v>2496.38</v>
      </c>
      <c r="U42" s="5">
        <f t="shared" si="2"/>
        <v>10647.619999999999</v>
      </c>
      <c r="V42" s="5">
        <f t="shared" si="3"/>
        <v>10647.619999999999</v>
      </c>
      <c r="W42" s="5">
        <v>0</v>
      </c>
      <c r="X42" t="s">
        <v>99</v>
      </c>
    </row>
    <row r="43" spans="1:24" x14ac:dyDescent="0.2">
      <c r="A43" t="s">
        <v>0</v>
      </c>
      <c r="B43" t="s">
        <v>1</v>
      </c>
      <c r="C43" t="s">
        <v>2</v>
      </c>
      <c r="D43" t="s">
        <v>3</v>
      </c>
      <c r="E43" t="s">
        <v>4</v>
      </c>
      <c r="F43" t="s">
        <v>5</v>
      </c>
      <c r="G43" t="s">
        <v>6</v>
      </c>
      <c r="H43" t="s">
        <v>95</v>
      </c>
      <c r="I43" t="s">
        <v>96</v>
      </c>
      <c r="J43" t="s">
        <v>97</v>
      </c>
      <c r="K43" t="s">
        <v>100</v>
      </c>
      <c r="L43" t="s">
        <v>11</v>
      </c>
      <c r="M43" s="5">
        <v>6087.3</v>
      </c>
      <c r="N43" s="5">
        <v>0</v>
      </c>
      <c r="O43" s="5">
        <f t="shared" si="0"/>
        <v>6087.3</v>
      </c>
      <c r="P43" s="5">
        <v>0</v>
      </c>
      <c r="Q43" s="5">
        <f t="shared" si="1"/>
        <v>6087.3</v>
      </c>
      <c r="R43" s="5">
        <v>1951.67</v>
      </c>
      <c r="S43" s="5">
        <v>4048.33</v>
      </c>
      <c r="T43" s="5">
        <v>4048.33</v>
      </c>
      <c r="U43" s="5">
        <f t="shared" si="2"/>
        <v>2038.9700000000003</v>
      </c>
      <c r="V43" s="5">
        <f t="shared" si="3"/>
        <v>2038.9700000000003</v>
      </c>
      <c r="W43" s="5">
        <v>87.3</v>
      </c>
      <c r="X43" t="s">
        <v>101</v>
      </c>
    </row>
    <row r="44" spans="1:24" x14ac:dyDescent="0.2">
      <c r="A44" t="s">
        <v>0</v>
      </c>
      <c r="B44" t="s">
        <v>1</v>
      </c>
      <c r="C44" t="s">
        <v>2</v>
      </c>
      <c r="D44" t="s">
        <v>3</v>
      </c>
      <c r="E44" t="s">
        <v>4</v>
      </c>
      <c r="F44" t="s">
        <v>5</v>
      </c>
      <c r="G44" t="s">
        <v>6</v>
      </c>
      <c r="H44" t="s">
        <v>95</v>
      </c>
      <c r="I44" t="s">
        <v>96</v>
      </c>
      <c r="J44" t="s">
        <v>97</v>
      </c>
      <c r="K44" t="s">
        <v>102</v>
      </c>
      <c r="L44" t="s">
        <v>11</v>
      </c>
      <c r="M44" s="5">
        <v>0</v>
      </c>
      <c r="N44" s="5">
        <v>1832.2</v>
      </c>
      <c r="O44" s="5">
        <f t="shared" si="0"/>
        <v>1832.2</v>
      </c>
      <c r="P44" s="5">
        <v>1439.41</v>
      </c>
      <c r="Q44" s="5">
        <f t="shared" si="1"/>
        <v>3271.61</v>
      </c>
      <c r="R44" s="5">
        <v>0</v>
      </c>
      <c r="S44" s="5">
        <v>1832.1</v>
      </c>
      <c r="T44" s="5">
        <v>1832.1</v>
      </c>
      <c r="U44" s="5">
        <f t="shared" si="2"/>
        <v>0.10000000000013642</v>
      </c>
      <c r="V44" s="5">
        <f t="shared" si="3"/>
        <v>0.10000000000013642</v>
      </c>
      <c r="W44" s="5">
        <v>1439.51</v>
      </c>
      <c r="X44" t="s">
        <v>103</v>
      </c>
    </row>
    <row r="45" spans="1:24" x14ac:dyDescent="0.2">
      <c r="A45" t="s">
        <v>0</v>
      </c>
      <c r="B45" t="s">
        <v>1</v>
      </c>
      <c r="C45" t="s">
        <v>2</v>
      </c>
      <c r="D45" t="s">
        <v>3</v>
      </c>
      <c r="E45" t="s">
        <v>4</v>
      </c>
      <c r="F45" t="s">
        <v>5</v>
      </c>
      <c r="G45" t="s">
        <v>6</v>
      </c>
      <c r="H45" t="s">
        <v>95</v>
      </c>
      <c r="I45" t="s">
        <v>96</v>
      </c>
      <c r="J45" t="s">
        <v>97</v>
      </c>
      <c r="K45" t="s">
        <v>104</v>
      </c>
      <c r="L45" t="s">
        <v>11</v>
      </c>
      <c r="M45" s="5">
        <v>157728</v>
      </c>
      <c r="N45" s="5">
        <v>0</v>
      </c>
      <c r="O45" s="5">
        <f t="shared" si="0"/>
        <v>157728</v>
      </c>
      <c r="P45" s="5">
        <v>0</v>
      </c>
      <c r="Q45" s="5">
        <f t="shared" si="1"/>
        <v>157728</v>
      </c>
      <c r="R45" s="5">
        <v>62487.8</v>
      </c>
      <c r="S45" s="5">
        <v>95240.2</v>
      </c>
      <c r="T45" s="5">
        <v>95240.2</v>
      </c>
      <c r="U45" s="5">
        <f t="shared" si="2"/>
        <v>62487.8</v>
      </c>
      <c r="V45" s="5">
        <f t="shared" si="3"/>
        <v>62487.8</v>
      </c>
      <c r="W45" s="5">
        <v>0</v>
      </c>
      <c r="X45" t="s">
        <v>105</v>
      </c>
    </row>
    <row r="46" spans="1:24" x14ac:dyDescent="0.2">
      <c r="A46" t="s">
        <v>0</v>
      </c>
      <c r="B46" t="s">
        <v>1</v>
      </c>
      <c r="C46" t="s">
        <v>2</v>
      </c>
      <c r="D46" t="s">
        <v>3</v>
      </c>
      <c r="E46" t="s">
        <v>4</v>
      </c>
      <c r="F46" t="s">
        <v>5</v>
      </c>
      <c r="G46" t="s">
        <v>6</v>
      </c>
      <c r="H46" t="s">
        <v>95</v>
      </c>
      <c r="I46" t="s">
        <v>96</v>
      </c>
      <c r="J46" t="s">
        <v>97</v>
      </c>
      <c r="K46" t="s">
        <v>106</v>
      </c>
      <c r="L46" t="s">
        <v>11</v>
      </c>
      <c r="M46" s="5">
        <v>19952.59</v>
      </c>
      <c r="N46" s="5">
        <v>0</v>
      </c>
      <c r="O46" s="5">
        <f t="shared" si="0"/>
        <v>19952.59</v>
      </c>
      <c r="P46" s="5">
        <v>0</v>
      </c>
      <c r="Q46" s="5">
        <f t="shared" si="1"/>
        <v>19952.59</v>
      </c>
      <c r="R46" s="5">
        <v>7672.81</v>
      </c>
      <c r="S46" s="5">
        <v>12279.78</v>
      </c>
      <c r="T46" s="5">
        <v>12279.78</v>
      </c>
      <c r="U46" s="5">
        <f t="shared" si="2"/>
        <v>7672.8099999999995</v>
      </c>
      <c r="V46" s="5">
        <f t="shared" si="3"/>
        <v>7672.8099999999995</v>
      </c>
      <c r="W46" s="5">
        <v>0</v>
      </c>
      <c r="X46" t="s">
        <v>107</v>
      </c>
    </row>
    <row r="47" spans="1:24" x14ac:dyDescent="0.2">
      <c r="A47" t="s">
        <v>0</v>
      </c>
      <c r="B47" t="s">
        <v>1</v>
      </c>
      <c r="C47" t="s">
        <v>2</v>
      </c>
      <c r="D47" t="s">
        <v>3</v>
      </c>
      <c r="E47" t="s">
        <v>4</v>
      </c>
      <c r="F47" t="s">
        <v>5</v>
      </c>
      <c r="G47" t="s">
        <v>6</v>
      </c>
      <c r="H47" t="s">
        <v>95</v>
      </c>
      <c r="I47" t="s">
        <v>96</v>
      </c>
      <c r="J47" t="s">
        <v>97</v>
      </c>
      <c r="K47" t="s">
        <v>108</v>
      </c>
      <c r="L47" t="s">
        <v>11</v>
      </c>
      <c r="M47" s="5">
        <v>13144</v>
      </c>
      <c r="N47" s="5">
        <v>0</v>
      </c>
      <c r="O47" s="5">
        <f t="shared" si="0"/>
        <v>13144</v>
      </c>
      <c r="P47" s="5">
        <v>0</v>
      </c>
      <c r="Q47" s="5">
        <f t="shared" si="1"/>
        <v>13144</v>
      </c>
      <c r="R47" s="5">
        <v>6350.76</v>
      </c>
      <c r="S47" s="5">
        <v>6793.24</v>
      </c>
      <c r="T47" s="5">
        <v>6793.24</v>
      </c>
      <c r="U47" s="5">
        <f t="shared" si="2"/>
        <v>6350.76</v>
      </c>
      <c r="V47" s="5">
        <f t="shared" si="3"/>
        <v>6350.76</v>
      </c>
      <c r="W47" s="5">
        <v>0</v>
      </c>
      <c r="X47" t="s">
        <v>109</v>
      </c>
    </row>
    <row r="48" spans="1:24" x14ac:dyDescent="0.2">
      <c r="A48" t="s">
        <v>0</v>
      </c>
      <c r="B48" t="s">
        <v>1</v>
      </c>
      <c r="C48" t="s">
        <v>2</v>
      </c>
      <c r="D48" t="s">
        <v>3</v>
      </c>
      <c r="E48" t="s">
        <v>4</v>
      </c>
      <c r="F48" t="s">
        <v>5</v>
      </c>
      <c r="G48" t="s">
        <v>6</v>
      </c>
      <c r="H48" t="s">
        <v>110</v>
      </c>
      <c r="I48" t="s">
        <v>111</v>
      </c>
      <c r="J48" t="s">
        <v>97</v>
      </c>
      <c r="K48" t="s">
        <v>98</v>
      </c>
      <c r="L48" t="s">
        <v>44</v>
      </c>
      <c r="M48" s="5">
        <v>0</v>
      </c>
      <c r="N48" s="5">
        <v>777.58</v>
      </c>
      <c r="O48" s="5">
        <f t="shared" si="0"/>
        <v>777.58</v>
      </c>
      <c r="P48" s="5">
        <v>0</v>
      </c>
      <c r="Q48" s="5">
        <f t="shared" si="1"/>
        <v>777.58</v>
      </c>
      <c r="R48" s="5">
        <v>555.41999999999996</v>
      </c>
      <c r="S48" s="5">
        <v>0</v>
      </c>
      <c r="T48" s="5">
        <v>0</v>
      </c>
      <c r="U48" s="5">
        <f t="shared" si="2"/>
        <v>777.58</v>
      </c>
      <c r="V48" s="5">
        <f t="shared" si="3"/>
        <v>777.58</v>
      </c>
      <c r="W48" s="5">
        <v>222.16</v>
      </c>
      <c r="X48" t="s">
        <v>112</v>
      </c>
    </row>
    <row r="49" spans="1:24" x14ac:dyDescent="0.2">
      <c r="A49" t="s">
        <v>0</v>
      </c>
      <c r="B49" t="s">
        <v>1</v>
      </c>
      <c r="C49" t="s">
        <v>2</v>
      </c>
      <c r="D49" t="s">
        <v>3</v>
      </c>
      <c r="E49" t="s">
        <v>4</v>
      </c>
      <c r="F49" t="s">
        <v>5</v>
      </c>
      <c r="G49" t="s">
        <v>6</v>
      </c>
      <c r="H49" t="s">
        <v>110</v>
      </c>
      <c r="I49" t="s">
        <v>111</v>
      </c>
      <c r="J49" t="s">
        <v>97</v>
      </c>
      <c r="K49" t="s">
        <v>100</v>
      </c>
      <c r="L49" t="s">
        <v>44</v>
      </c>
      <c r="M49" s="5">
        <v>0</v>
      </c>
      <c r="N49" s="5">
        <v>233.33</v>
      </c>
      <c r="O49" s="5">
        <f t="shared" si="0"/>
        <v>233.33</v>
      </c>
      <c r="P49" s="5">
        <v>0</v>
      </c>
      <c r="Q49" s="5">
        <f t="shared" si="1"/>
        <v>233.33</v>
      </c>
      <c r="R49" s="5">
        <v>166.67</v>
      </c>
      <c r="S49" s="5">
        <v>0</v>
      </c>
      <c r="T49" s="5">
        <v>0</v>
      </c>
      <c r="U49" s="5">
        <f t="shared" si="2"/>
        <v>233.33</v>
      </c>
      <c r="V49" s="5">
        <f t="shared" si="3"/>
        <v>233.33</v>
      </c>
      <c r="W49" s="5">
        <v>66.66</v>
      </c>
      <c r="X49" t="s">
        <v>113</v>
      </c>
    </row>
    <row r="50" spans="1:24" x14ac:dyDescent="0.2">
      <c r="A50" t="s">
        <v>0</v>
      </c>
      <c r="B50" t="s">
        <v>1</v>
      </c>
      <c r="C50" t="s">
        <v>2</v>
      </c>
      <c r="D50" t="s">
        <v>3</v>
      </c>
      <c r="E50" t="s">
        <v>4</v>
      </c>
      <c r="F50" t="s">
        <v>5</v>
      </c>
      <c r="G50" t="s">
        <v>6</v>
      </c>
      <c r="H50" t="s">
        <v>110</v>
      </c>
      <c r="I50" t="s">
        <v>111</v>
      </c>
      <c r="J50" t="s">
        <v>97</v>
      </c>
      <c r="K50" t="s">
        <v>104</v>
      </c>
      <c r="L50" t="s">
        <v>44</v>
      </c>
      <c r="M50" s="5">
        <v>0</v>
      </c>
      <c r="N50" s="5">
        <v>9331</v>
      </c>
      <c r="O50" s="5">
        <f t="shared" si="0"/>
        <v>9331</v>
      </c>
      <c r="P50" s="5">
        <v>0</v>
      </c>
      <c r="Q50" s="5">
        <f t="shared" si="1"/>
        <v>9331</v>
      </c>
      <c r="R50" s="5">
        <v>6665</v>
      </c>
      <c r="S50" s="5">
        <v>0</v>
      </c>
      <c r="T50" s="5">
        <v>0</v>
      </c>
      <c r="U50" s="5">
        <f t="shared" si="2"/>
        <v>9331</v>
      </c>
      <c r="V50" s="5">
        <f t="shared" si="3"/>
        <v>9331</v>
      </c>
      <c r="W50" s="5">
        <v>2666</v>
      </c>
      <c r="X50" t="s">
        <v>114</v>
      </c>
    </row>
    <row r="51" spans="1:24" x14ac:dyDescent="0.2">
      <c r="A51" t="s">
        <v>0</v>
      </c>
      <c r="B51" t="s">
        <v>1</v>
      </c>
      <c r="C51" t="s">
        <v>2</v>
      </c>
      <c r="D51" t="s">
        <v>3</v>
      </c>
      <c r="E51" t="s">
        <v>4</v>
      </c>
      <c r="F51" t="s">
        <v>5</v>
      </c>
      <c r="G51" t="s">
        <v>6</v>
      </c>
      <c r="H51" t="s">
        <v>110</v>
      </c>
      <c r="I51" t="s">
        <v>111</v>
      </c>
      <c r="J51" t="s">
        <v>97</v>
      </c>
      <c r="K51" t="s">
        <v>106</v>
      </c>
      <c r="L51" t="s">
        <v>44</v>
      </c>
      <c r="M51" s="5">
        <v>0</v>
      </c>
      <c r="N51" s="5">
        <v>1180.3800000000001</v>
      </c>
      <c r="O51" s="5">
        <f t="shared" si="0"/>
        <v>1180.3800000000001</v>
      </c>
      <c r="P51" s="5">
        <v>0</v>
      </c>
      <c r="Q51" s="5">
        <f t="shared" si="1"/>
        <v>1180.3800000000001</v>
      </c>
      <c r="R51" s="5">
        <v>843.12</v>
      </c>
      <c r="S51" s="5">
        <v>0</v>
      </c>
      <c r="T51" s="5">
        <v>0</v>
      </c>
      <c r="U51" s="5">
        <f t="shared" si="2"/>
        <v>1180.3800000000001</v>
      </c>
      <c r="V51" s="5">
        <f t="shared" si="3"/>
        <v>1180.3800000000001</v>
      </c>
      <c r="W51" s="5">
        <v>337.26</v>
      </c>
      <c r="X51" t="s">
        <v>115</v>
      </c>
    </row>
    <row r="52" spans="1:24" x14ac:dyDescent="0.2">
      <c r="A52" t="s">
        <v>0</v>
      </c>
      <c r="B52" t="s">
        <v>1</v>
      </c>
      <c r="C52" t="s">
        <v>2</v>
      </c>
      <c r="D52" t="s">
        <v>3</v>
      </c>
      <c r="E52" t="s">
        <v>4</v>
      </c>
      <c r="F52" t="s">
        <v>5</v>
      </c>
      <c r="G52" t="s">
        <v>6</v>
      </c>
      <c r="H52" t="s">
        <v>110</v>
      </c>
      <c r="I52" t="s">
        <v>111</v>
      </c>
      <c r="J52" t="s">
        <v>97</v>
      </c>
      <c r="K52" t="s">
        <v>108</v>
      </c>
      <c r="L52" t="s">
        <v>44</v>
      </c>
      <c r="M52" s="5">
        <v>0</v>
      </c>
      <c r="N52" s="5">
        <v>777.58</v>
      </c>
      <c r="O52" s="5">
        <f t="shared" si="0"/>
        <v>777.58</v>
      </c>
      <c r="P52" s="5">
        <v>0</v>
      </c>
      <c r="Q52" s="5">
        <f t="shared" si="1"/>
        <v>777.58</v>
      </c>
      <c r="R52" s="5">
        <v>555.41999999999996</v>
      </c>
      <c r="S52" s="5">
        <v>0</v>
      </c>
      <c r="T52" s="5">
        <v>0</v>
      </c>
      <c r="U52" s="5">
        <f t="shared" si="2"/>
        <v>777.58</v>
      </c>
      <c r="V52" s="5">
        <f t="shared" si="3"/>
        <v>777.58</v>
      </c>
      <c r="W52" s="5">
        <v>222.16</v>
      </c>
      <c r="X52" t="s">
        <v>116</v>
      </c>
    </row>
    <row r="53" spans="1:24" x14ac:dyDescent="0.2">
      <c r="A53" t="s">
        <v>117</v>
      </c>
      <c r="B53" t="s">
        <v>118</v>
      </c>
      <c r="C53" t="s">
        <v>2</v>
      </c>
      <c r="D53" t="s">
        <v>3</v>
      </c>
      <c r="E53" t="s">
        <v>4</v>
      </c>
      <c r="F53" t="s">
        <v>5</v>
      </c>
      <c r="G53" t="s">
        <v>6</v>
      </c>
      <c r="H53" t="s">
        <v>119</v>
      </c>
      <c r="I53" t="s">
        <v>120</v>
      </c>
      <c r="J53" t="s">
        <v>121</v>
      </c>
      <c r="K53" t="s">
        <v>122</v>
      </c>
      <c r="L53" t="s">
        <v>44</v>
      </c>
      <c r="M53" s="5">
        <v>2000</v>
      </c>
      <c r="N53" s="5">
        <v>0</v>
      </c>
      <c r="O53" s="5">
        <f t="shared" si="0"/>
        <v>2000</v>
      </c>
      <c r="P53" s="5">
        <v>-2000</v>
      </c>
      <c r="Q53" s="5">
        <f t="shared" si="1"/>
        <v>0</v>
      </c>
      <c r="R53" s="5">
        <v>0</v>
      </c>
      <c r="S53" s="5">
        <v>0</v>
      </c>
      <c r="T53" s="5">
        <v>0</v>
      </c>
      <c r="U53" s="5">
        <f t="shared" si="2"/>
        <v>2000</v>
      </c>
      <c r="V53" s="5">
        <f t="shared" si="3"/>
        <v>2000</v>
      </c>
      <c r="W53" s="5">
        <v>0</v>
      </c>
      <c r="X53" t="s">
        <v>123</v>
      </c>
    </row>
    <row r="54" spans="1:24" x14ac:dyDescent="0.2">
      <c r="A54" t="s">
        <v>117</v>
      </c>
      <c r="B54" t="s">
        <v>118</v>
      </c>
      <c r="C54" t="s">
        <v>2</v>
      </c>
      <c r="D54" t="s">
        <v>3</v>
      </c>
      <c r="E54" t="s">
        <v>4</v>
      </c>
      <c r="F54" t="s">
        <v>5</v>
      </c>
      <c r="G54" t="s">
        <v>6</v>
      </c>
      <c r="H54" t="s">
        <v>119</v>
      </c>
      <c r="I54" t="s">
        <v>120</v>
      </c>
      <c r="J54" t="s">
        <v>121</v>
      </c>
      <c r="K54" t="s">
        <v>124</v>
      </c>
      <c r="L54" t="s">
        <v>44</v>
      </c>
      <c r="M54" s="5">
        <v>6000</v>
      </c>
      <c r="N54" s="5">
        <v>0</v>
      </c>
      <c r="O54" s="5">
        <f t="shared" si="0"/>
        <v>6000</v>
      </c>
      <c r="P54" s="5">
        <v>-6000</v>
      </c>
      <c r="Q54" s="5">
        <f t="shared" si="1"/>
        <v>0</v>
      </c>
      <c r="R54" s="5">
        <v>0</v>
      </c>
      <c r="S54" s="5">
        <v>0</v>
      </c>
      <c r="T54" s="5">
        <v>0</v>
      </c>
      <c r="U54" s="5">
        <f t="shared" si="2"/>
        <v>6000</v>
      </c>
      <c r="V54" s="5">
        <f t="shared" si="3"/>
        <v>6000</v>
      </c>
      <c r="W54" s="5">
        <v>0</v>
      </c>
      <c r="X54" t="s">
        <v>125</v>
      </c>
    </row>
    <row r="55" spans="1:24" x14ac:dyDescent="0.2">
      <c r="A55" t="s">
        <v>117</v>
      </c>
      <c r="B55" t="s">
        <v>118</v>
      </c>
      <c r="C55" t="s">
        <v>2</v>
      </c>
      <c r="D55" t="s">
        <v>3</v>
      </c>
      <c r="E55" t="s">
        <v>4</v>
      </c>
      <c r="F55" t="s">
        <v>5</v>
      </c>
      <c r="G55" t="s">
        <v>6</v>
      </c>
      <c r="H55" t="s">
        <v>119</v>
      </c>
      <c r="I55" t="s">
        <v>120</v>
      </c>
      <c r="J55" t="s">
        <v>121</v>
      </c>
      <c r="K55" t="s">
        <v>126</v>
      </c>
      <c r="L55" t="s">
        <v>44</v>
      </c>
      <c r="M55" s="5">
        <v>15000</v>
      </c>
      <c r="N55" s="5">
        <v>0</v>
      </c>
      <c r="O55" s="5">
        <f t="shared" si="0"/>
        <v>15000</v>
      </c>
      <c r="P55" s="5">
        <v>-15000</v>
      </c>
      <c r="Q55" s="5">
        <f t="shared" si="1"/>
        <v>0</v>
      </c>
      <c r="R55" s="5">
        <v>0</v>
      </c>
      <c r="S55" s="5">
        <v>0</v>
      </c>
      <c r="T55" s="5">
        <v>0</v>
      </c>
      <c r="U55" s="5">
        <f t="shared" si="2"/>
        <v>15000</v>
      </c>
      <c r="V55" s="5">
        <f t="shared" si="3"/>
        <v>15000</v>
      </c>
      <c r="W55" s="5">
        <v>0</v>
      </c>
      <c r="X55" t="s">
        <v>127</v>
      </c>
    </row>
    <row r="56" spans="1:24" x14ac:dyDescent="0.2">
      <c r="A56" t="s">
        <v>117</v>
      </c>
      <c r="B56" t="s">
        <v>118</v>
      </c>
      <c r="C56" t="s">
        <v>2</v>
      </c>
      <c r="D56" t="s">
        <v>3</v>
      </c>
      <c r="E56" t="s">
        <v>4</v>
      </c>
      <c r="F56" t="s">
        <v>5</v>
      </c>
      <c r="G56" t="s">
        <v>6</v>
      </c>
      <c r="H56" t="s">
        <v>119</v>
      </c>
      <c r="I56" t="s">
        <v>120</v>
      </c>
      <c r="J56" t="s">
        <v>121</v>
      </c>
      <c r="K56" t="s">
        <v>128</v>
      </c>
      <c r="L56" t="s">
        <v>44</v>
      </c>
      <c r="M56" s="5">
        <v>3159.01</v>
      </c>
      <c r="N56" s="5">
        <v>0</v>
      </c>
      <c r="O56" s="5">
        <f t="shared" si="0"/>
        <v>3159.01</v>
      </c>
      <c r="P56" s="5">
        <v>-3159.01</v>
      </c>
      <c r="Q56" s="5">
        <f t="shared" si="1"/>
        <v>0</v>
      </c>
      <c r="R56" s="5">
        <v>0</v>
      </c>
      <c r="S56" s="5">
        <v>0</v>
      </c>
      <c r="T56" s="5">
        <v>0</v>
      </c>
      <c r="U56" s="5">
        <f t="shared" si="2"/>
        <v>3159.01</v>
      </c>
      <c r="V56" s="5">
        <f t="shared" si="3"/>
        <v>3159.01</v>
      </c>
      <c r="W56" s="5">
        <v>0</v>
      </c>
      <c r="X56" t="s">
        <v>129</v>
      </c>
    </row>
    <row r="57" spans="1:24" x14ac:dyDescent="0.2">
      <c r="A57" t="s">
        <v>117</v>
      </c>
      <c r="B57" t="s">
        <v>118</v>
      </c>
      <c r="C57" t="s">
        <v>2</v>
      </c>
      <c r="D57" t="s">
        <v>3</v>
      </c>
      <c r="E57" t="s">
        <v>4</v>
      </c>
      <c r="F57" t="s">
        <v>5</v>
      </c>
      <c r="G57" t="s">
        <v>6</v>
      </c>
      <c r="H57" t="s">
        <v>119</v>
      </c>
      <c r="I57" t="s">
        <v>120</v>
      </c>
      <c r="J57" t="s">
        <v>121</v>
      </c>
      <c r="K57" t="s">
        <v>130</v>
      </c>
      <c r="L57" t="s">
        <v>44</v>
      </c>
      <c r="M57" s="5">
        <v>300</v>
      </c>
      <c r="N57" s="5">
        <v>0</v>
      </c>
      <c r="O57" s="5">
        <f t="shared" si="0"/>
        <v>300</v>
      </c>
      <c r="P57" s="5">
        <v>-300</v>
      </c>
      <c r="Q57" s="5">
        <f t="shared" si="1"/>
        <v>0</v>
      </c>
      <c r="R57" s="5">
        <v>0</v>
      </c>
      <c r="S57" s="5">
        <v>0</v>
      </c>
      <c r="T57" s="5">
        <v>0</v>
      </c>
      <c r="U57" s="5">
        <f t="shared" si="2"/>
        <v>300</v>
      </c>
      <c r="V57" s="5">
        <f t="shared" si="3"/>
        <v>300</v>
      </c>
      <c r="W57" s="5">
        <v>0</v>
      </c>
      <c r="X57" t="s">
        <v>131</v>
      </c>
    </row>
    <row r="58" spans="1:24" x14ac:dyDescent="0.2">
      <c r="A58" t="s">
        <v>117</v>
      </c>
      <c r="B58" t="s">
        <v>118</v>
      </c>
      <c r="C58" t="s">
        <v>2</v>
      </c>
      <c r="D58" t="s">
        <v>3</v>
      </c>
      <c r="E58" t="s">
        <v>4</v>
      </c>
      <c r="F58" t="s">
        <v>5</v>
      </c>
      <c r="G58" t="s">
        <v>6</v>
      </c>
      <c r="H58" t="s">
        <v>119</v>
      </c>
      <c r="I58" t="s">
        <v>120</v>
      </c>
      <c r="J58" t="s">
        <v>121</v>
      </c>
      <c r="K58" t="s">
        <v>132</v>
      </c>
      <c r="L58" t="s">
        <v>44</v>
      </c>
      <c r="M58" s="5">
        <v>700</v>
      </c>
      <c r="N58" s="5">
        <v>0</v>
      </c>
      <c r="O58" s="5">
        <f t="shared" si="0"/>
        <v>700</v>
      </c>
      <c r="P58" s="5">
        <v>-700</v>
      </c>
      <c r="Q58" s="5">
        <f t="shared" si="1"/>
        <v>0</v>
      </c>
      <c r="R58" s="5">
        <v>0</v>
      </c>
      <c r="S58" s="5">
        <v>0</v>
      </c>
      <c r="T58" s="5">
        <v>0</v>
      </c>
      <c r="U58" s="5">
        <f t="shared" si="2"/>
        <v>700</v>
      </c>
      <c r="V58" s="5">
        <f t="shared" si="3"/>
        <v>700</v>
      </c>
      <c r="W58" s="5">
        <v>0</v>
      </c>
      <c r="X58" t="s">
        <v>133</v>
      </c>
    </row>
    <row r="59" spans="1:24" x14ac:dyDescent="0.2">
      <c r="A59" t="s">
        <v>117</v>
      </c>
      <c r="B59" t="s">
        <v>118</v>
      </c>
      <c r="C59" t="s">
        <v>2</v>
      </c>
      <c r="D59" t="s">
        <v>3</v>
      </c>
      <c r="E59" t="s">
        <v>4</v>
      </c>
      <c r="F59" t="s">
        <v>5</v>
      </c>
      <c r="G59" t="s">
        <v>6</v>
      </c>
      <c r="H59" t="s">
        <v>119</v>
      </c>
      <c r="I59" t="s">
        <v>120</v>
      </c>
      <c r="J59" t="s">
        <v>121</v>
      </c>
      <c r="K59" t="s">
        <v>134</v>
      </c>
      <c r="L59" t="s">
        <v>44</v>
      </c>
      <c r="M59" s="5">
        <v>600</v>
      </c>
      <c r="N59" s="5">
        <v>0</v>
      </c>
      <c r="O59" s="5">
        <f t="shared" si="0"/>
        <v>600</v>
      </c>
      <c r="P59" s="5">
        <v>-600</v>
      </c>
      <c r="Q59" s="5">
        <f t="shared" si="1"/>
        <v>0</v>
      </c>
      <c r="R59" s="5">
        <v>0</v>
      </c>
      <c r="S59" s="5">
        <v>0</v>
      </c>
      <c r="T59" s="5">
        <v>0</v>
      </c>
      <c r="U59" s="5">
        <f t="shared" si="2"/>
        <v>600</v>
      </c>
      <c r="V59" s="5">
        <f t="shared" si="3"/>
        <v>600</v>
      </c>
      <c r="W59" s="5">
        <v>0</v>
      </c>
      <c r="X59" t="s">
        <v>135</v>
      </c>
    </row>
    <row r="60" spans="1:24" x14ac:dyDescent="0.2">
      <c r="A60" t="s">
        <v>0</v>
      </c>
      <c r="B60" t="s">
        <v>1</v>
      </c>
      <c r="C60" t="s">
        <v>2</v>
      </c>
      <c r="D60" t="s">
        <v>3</v>
      </c>
      <c r="E60" t="s">
        <v>4</v>
      </c>
      <c r="F60" t="s">
        <v>5</v>
      </c>
      <c r="G60" t="s">
        <v>6</v>
      </c>
      <c r="H60" t="s">
        <v>95</v>
      </c>
      <c r="I60" t="s">
        <v>136</v>
      </c>
      <c r="J60" t="s">
        <v>121</v>
      </c>
      <c r="K60" t="s">
        <v>137</v>
      </c>
      <c r="L60" t="s">
        <v>44</v>
      </c>
      <c r="M60" s="5">
        <v>125141.75</v>
      </c>
      <c r="N60" s="5">
        <v>0</v>
      </c>
      <c r="O60" s="5">
        <f t="shared" si="0"/>
        <v>125141.75</v>
      </c>
      <c r="P60" s="5">
        <v>-125141.75</v>
      </c>
      <c r="Q60" s="5">
        <f t="shared" si="1"/>
        <v>0</v>
      </c>
      <c r="R60" s="5">
        <v>0</v>
      </c>
      <c r="S60" s="5">
        <v>0</v>
      </c>
      <c r="T60" s="5">
        <v>0</v>
      </c>
      <c r="U60" s="5">
        <f t="shared" si="2"/>
        <v>125141.75</v>
      </c>
      <c r="V60" s="5">
        <f t="shared" si="3"/>
        <v>125141.75</v>
      </c>
      <c r="W60" s="5">
        <v>0</v>
      </c>
      <c r="X60" t="s">
        <v>138</v>
      </c>
    </row>
    <row r="61" spans="1:24" x14ac:dyDescent="0.2">
      <c r="A61" t="s">
        <v>0</v>
      </c>
      <c r="B61" t="s">
        <v>1</v>
      </c>
      <c r="C61" t="s">
        <v>2</v>
      </c>
      <c r="D61" t="s">
        <v>3</v>
      </c>
      <c r="E61" t="s">
        <v>4</v>
      </c>
      <c r="F61" t="s">
        <v>5</v>
      </c>
      <c r="G61" t="s">
        <v>6</v>
      </c>
      <c r="H61" t="s">
        <v>95</v>
      </c>
      <c r="I61" t="s">
        <v>136</v>
      </c>
      <c r="J61" t="s">
        <v>121</v>
      </c>
      <c r="K61" t="s">
        <v>139</v>
      </c>
      <c r="L61" t="s">
        <v>44</v>
      </c>
      <c r="M61" s="5">
        <v>235978.45</v>
      </c>
      <c r="N61" s="5">
        <v>0</v>
      </c>
      <c r="O61" s="5">
        <f t="shared" si="0"/>
        <v>235978.45</v>
      </c>
      <c r="P61" s="5">
        <v>-235978.45</v>
      </c>
      <c r="Q61" s="5">
        <f t="shared" si="1"/>
        <v>0</v>
      </c>
      <c r="R61" s="5">
        <v>0</v>
      </c>
      <c r="S61" s="5">
        <v>0</v>
      </c>
      <c r="T61" s="5">
        <v>0</v>
      </c>
      <c r="U61" s="5">
        <f t="shared" si="2"/>
        <v>235978.45</v>
      </c>
      <c r="V61" s="5">
        <f t="shared" si="3"/>
        <v>235978.45</v>
      </c>
      <c r="W61" s="5">
        <v>0</v>
      </c>
      <c r="X61" t="s">
        <v>140</v>
      </c>
    </row>
    <row r="62" spans="1:24" x14ac:dyDescent="0.2">
      <c r="A62" t="s">
        <v>0</v>
      </c>
      <c r="B62" t="s">
        <v>1</v>
      </c>
      <c r="C62" t="s">
        <v>2</v>
      </c>
      <c r="D62" t="s">
        <v>3</v>
      </c>
      <c r="E62" t="s">
        <v>4</v>
      </c>
      <c r="F62" t="s">
        <v>5</v>
      </c>
      <c r="G62" t="s">
        <v>6</v>
      </c>
      <c r="H62" t="s">
        <v>95</v>
      </c>
      <c r="I62" t="s">
        <v>136</v>
      </c>
      <c r="J62" t="s">
        <v>121</v>
      </c>
      <c r="K62" t="s">
        <v>141</v>
      </c>
      <c r="L62" t="s">
        <v>44</v>
      </c>
      <c r="M62" s="5">
        <v>0</v>
      </c>
      <c r="N62" s="5">
        <v>149381.75</v>
      </c>
      <c r="O62" s="5">
        <f t="shared" si="0"/>
        <v>149381.75</v>
      </c>
      <c r="P62" s="5">
        <v>-93381.75</v>
      </c>
      <c r="Q62" s="5">
        <f t="shared" si="1"/>
        <v>56000</v>
      </c>
      <c r="R62" s="5">
        <v>56000</v>
      </c>
      <c r="S62" s="5">
        <v>0</v>
      </c>
      <c r="T62" s="5">
        <v>0</v>
      </c>
      <c r="U62" s="5">
        <f t="shared" si="2"/>
        <v>149381.75</v>
      </c>
      <c r="V62" s="5">
        <f t="shared" si="3"/>
        <v>149381.75</v>
      </c>
      <c r="W62" s="5">
        <v>0</v>
      </c>
      <c r="X62" t="s">
        <v>142</v>
      </c>
    </row>
    <row r="63" spans="1:24" x14ac:dyDescent="0.2">
      <c r="A63" t="s">
        <v>0</v>
      </c>
      <c r="B63" t="s">
        <v>1</v>
      </c>
      <c r="C63" t="s">
        <v>2</v>
      </c>
      <c r="D63" t="s">
        <v>3</v>
      </c>
      <c r="E63" t="s">
        <v>4</v>
      </c>
      <c r="F63" t="s">
        <v>5</v>
      </c>
      <c r="G63" t="s">
        <v>6</v>
      </c>
      <c r="H63" t="s">
        <v>95</v>
      </c>
      <c r="I63" t="s">
        <v>136</v>
      </c>
      <c r="J63" t="s">
        <v>121</v>
      </c>
      <c r="K63" t="s">
        <v>126</v>
      </c>
      <c r="L63" t="s">
        <v>44</v>
      </c>
      <c r="M63" s="5">
        <v>0</v>
      </c>
      <c r="N63" s="5">
        <v>45000</v>
      </c>
      <c r="O63" s="5">
        <f t="shared" si="0"/>
        <v>45000</v>
      </c>
      <c r="P63" s="5">
        <v>-18232</v>
      </c>
      <c r="Q63" s="5">
        <f t="shared" si="1"/>
        <v>26768</v>
      </c>
      <c r="R63" s="5">
        <v>26768</v>
      </c>
      <c r="S63" s="5">
        <v>0</v>
      </c>
      <c r="T63" s="5">
        <v>0</v>
      </c>
      <c r="U63" s="5">
        <f t="shared" si="2"/>
        <v>45000</v>
      </c>
      <c r="V63" s="5">
        <f t="shared" si="3"/>
        <v>45000</v>
      </c>
      <c r="W63" s="5">
        <v>0</v>
      </c>
      <c r="X63" t="s">
        <v>143</v>
      </c>
    </row>
    <row r="64" spans="1:24" x14ac:dyDescent="0.2">
      <c r="A64" t="s">
        <v>0</v>
      </c>
      <c r="B64" t="s">
        <v>1</v>
      </c>
      <c r="C64" t="s">
        <v>2</v>
      </c>
      <c r="D64" t="s">
        <v>3</v>
      </c>
      <c r="E64" t="s">
        <v>4</v>
      </c>
      <c r="F64" t="s">
        <v>5</v>
      </c>
      <c r="G64" t="s">
        <v>6</v>
      </c>
      <c r="H64" t="s">
        <v>95</v>
      </c>
      <c r="I64" t="s">
        <v>136</v>
      </c>
      <c r="J64" t="s">
        <v>121</v>
      </c>
      <c r="K64" t="s">
        <v>128</v>
      </c>
      <c r="L64" t="s">
        <v>44</v>
      </c>
      <c r="M64" s="5">
        <v>0</v>
      </c>
      <c r="N64" s="5">
        <v>50000</v>
      </c>
      <c r="O64" s="5">
        <f t="shared" si="0"/>
        <v>50000</v>
      </c>
      <c r="P64" s="5">
        <v>-19397.12</v>
      </c>
      <c r="Q64" s="5">
        <f t="shared" si="1"/>
        <v>30602.880000000001</v>
      </c>
      <c r="R64" s="5">
        <v>30602.880000000001</v>
      </c>
      <c r="S64" s="5">
        <v>0</v>
      </c>
      <c r="T64" s="5">
        <v>0</v>
      </c>
      <c r="U64" s="5">
        <f t="shared" si="2"/>
        <v>50000</v>
      </c>
      <c r="V64" s="5">
        <f t="shared" si="3"/>
        <v>50000</v>
      </c>
      <c r="W64" s="5">
        <v>0</v>
      </c>
      <c r="X64" t="s">
        <v>144</v>
      </c>
    </row>
    <row r="65" spans="1:24" x14ac:dyDescent="0.2">
      <c r="A65" t="s">
        <v>0</v>
      </c>
      <c r="B65" t="s">
        <v>1</v>
      </c>
      <c r="C65" t="s">
        <v>2</v>
      </c>
      <c r="D65" t="s">
        <v>3</v>
      </c>
      <c r="E65" t="s">
        <v>4</v>
      </c>
      <c r="F65" t="s">
        <v>5</v>
      </c>
      <c r="G65" t="s">
        <v>6</v>
      </c>
      <c r="H65" t="s">
        <v>95</v>
      </c>
      <c r="I65" t="s">
        <v>136</v>
      </c>
      <c r="J65" t="s">
        <v>121</v>
      </c>
      <c r="K65" t="s">
        <v>145</v>
      </c>
      <c r="L65" t="s">
        <v>44</v>
      </c>
      <c r="M65" s="5">
        <v>16557.95</v>
      </c>
      <c r="N65" s="5">
        <v>0</v>
      </c>
      <c r="O65" s="5">
        <f t="shared" si="0"/>
        <v>16557.95</v>
      </c>
      <c r="P65" s="5">
        <v>-16557.95</v>
      </c>
      <c r="Q65" s="5">
        <f t="shared" si="1"/>
        <v>0</v>
      </c>
      <c r="R65" s="5">
        <v>0</v>
      </c>
      <c r="S65" s="5">
        <v>0</v>
      </c>
      <c r="T65" s="5">
        <v>0</v>
      </c>
      <c r="U65" s="5">
        <f t="shared" si="2"/>
        <v>16557.95</v>
      </c>
      <c r="V65" s="5">
        <f t="shared" si="3"/>
        <v>16557.95</v>
      </c>
      <c r="W65" s="5">
        <v>0</v>
      </c>
      <c r="X65" t="s">
        <v>146</v>
      </c>
    </row>
    <row r="66" spans="1:24" x14ac:dyDescent="0.2">
      <c r="A66" t="s">
        <v>0</v>
      </c>
      <c r="B66" t="s">
        <v>1</v>
      </c>
      <c r="C66" t="s">
        <v>2</v>
      </c>
      <c r="D66" t="s">
        <v>3</v>
      </c>
      <c r="E66" t="s">
        <v>4</v>
      </c>
      <c r="F66" t="s">
        <v>5</v>
      </c>
      <c r="G66" t="s">
        <v>6</v>
      </c>
      <c r="H66" t="s">
        <v>95</v>
      </c>
      <c r="I66" t="s">
        <v>136</v>
      </c>
      <c r="J66" t="s">
        <v>121</v>
      </c>
      <c r="K66" t="s">
        <v>132</v>
      </c>
      <c r="L66" t="s">
        <v>44</v>
      </c>
      <c r="M66" s="5">
        <v>3000</v>
      </c>
      <c r="N66" s="5">
        <v>0</v>
      </c>
      <c r="O66" s="5">
        <f t="shared" si="0"/>
        <v>3000</v>
      </c>
      <c r="P66" s="5">
        <v>-3000</v>
      </c>
      <c r="Q66" s="5">
        <f t="shared" si="1"/>
        <v>0</v>
      </c>
      <c r="R66" s="5">
        <v>0</v>
      </c>
      <c r="S66" s="5">
        <v>0</v>
      </c>
      <c r="T66" s="5">
        <v>0</v>
      </c>
      <c r="U66" s="5">
        <f t="shared" si="2"/>
        <v>3000</v>
      </c>
      <c r="V66" s="5">
        <f t="shared" si="3"/>
        <v>3000</v>
      </c>
      <c r="W66" s="5">
        <v>0</v>
      </c>
      <c r="X66" t="s">
        <v>147</v>
      </c>
    </row>
    <row r="67" spans="1:24" x14ac:dyDescent="0.2">
      <c r="A67" t="s">
        <v>0</v>
      </c>
      <c r="B67" t="s">
        <v>1</v>
      </c>
      <c r="C67" t="s">
        <v>2</v>
      </c>
      <c r="D67" t="s">
        <v>3</v>
      </c>
      <c r="E67" t="s">
        <v>4</v>
      </c>
      <c r="F67" t="s">
        <v>5</v>
      </c>
      <c r="G67" t="s">
        <v>6</v>
      </c>
      <c r="H67" t="s">
        <v>95</v>
      </c>
      <c r="I67" t="s">
        <v>148</v>
      </c>
      <c r="J67" t="s">
        <v>121</v>
      </c>
      <c r="K67" t="s">
        <v>149</v>
      </c>
      <c r="L67" t="s">
        <v>44</v>
      </c>
      <c r="M67" s="5">
        <v>1400</v>
      </c>
      <c r="N67" s="5">
        <v>0</v>
      </c>
      <c r="O67" s="5">
        <f t="shared" ref="O67:O130" si="4">+M67+N67</f>
        <v>1400</v>
      </c>
      <c r="P67" s="5">
        <v>-1400</v>
      </c>
      <c r="Q67" s="5">
        <f t="shared" ref="Q67:Q130" si="5">+O67+P67</f>
        <v>0</v>
      </c>
      <c r="R67" s="5">
        <v>0</v>
      </c>
      <c r="S67" s="5">
        <v>0</v>
      </c>
      <c r="T67" s="5">
        <v>0</v>
      </c>
      <c r="U67" s="5">
        <f t="shared" ref="U67:U130" si="6">+O67-S67</f>
        <v>1400</v>
      </c>
      <c r="V67" s="5">
        <f t="shared" ref="V67:V130" si="7">+O67-T67</f>
        <v>1400</v>
      </c>
      <c r="W67" s="5">
        <v>0</v>
      </c>
      <c r="X67" t="s">
        <v>150</v>
      </c>
    </row>
    <row r="68" spans="1:24" x14ac:dyDescent="0.2">
      <c r="A68" t="s">
        <v>0</v>
      </c>
      <c r="B68" t="s">
        <v>1</v>
      </c>
      <c r="C68" t="s">
        <v>2</v>
      </c>
      <c r="D68" t="s">
        <v>3</v>
      </c>
      <c r="E68" t="s">
        <v>4</v>
      </c>
      <c r="F68" t="s">
        <v>5</v>
      </c>
      <c r="G68" t="s">
        <v>6</v>
      </c>
      <c r="H68" t="s">
        <v>95</v>
      </c>
      <c r="I68" t="s">
        <v>148</v>
      </c>
      <c r="J68" t="s">
        <v>121</v>
      </c>
      <c r="K68" t="s">
        <v>137</v>
      </c>
      <c r="L68" t="s">
        <v>44</v>
      </c>
      <c r="M68" s="5">
        <v>16395.41</v>
      </c>
      <c r="N68" s="5">
        <v>0</v>
      </c>
      <c r="O68" s="5">
        <f t="shared" si="4"/>
        <v>16395.41</v>
      </c>
      <c r="P68" s="5">
        <v>-16395.41</v>
      </c>
      <c r="Q68" s="5">
        <f t="shared" si="5"/>
        <v>0</v>
      </c>
      <c r="R68" s="5">
        <v>0</v>
      </c>
      <c r="S68" s="5">
        <v>0</v>
      </c>
      <c r="T68" s="5">
        <v>0</v>
      </c>
      <c r="U68" s="5">
        <f t="shared" si="6"/>
        <v>16395.41</v>
      </c>
      <c r="V68" s="5">
        <f t="shared" si="7"/>
        <v>16395.41</v>
      </c>
      <c r="W68" s="5">
        <v>0</v>
      </c>
      <c r="X68" t="s">
        <v>138</v>
      </c>
    </row>
    <row r="69" spans="1:24" x14ac:dyDescent="0.2">
      <c r="A69" t="s">
        <v>0</v>
      </c>
      <c r="B69" t="s">
        <v>1</v>
      </c>
      <c r="C69" t="s">
        <v>2</v>
      </c>
      <c r="D69" t="s">
        <v>3</v>
      </c>
      <c r="E69" t="s">
        <v>4</v>
      </c>
      <c r="F69" t="s">
        <v>5</v>
      </c>
      <c r="G69" t="s">
        <v>6</v>
      </c>
      <c r="H69" t="s">
        <v>95</v>
      </c>
      <c r="I69" t="s">
        <v>148</v>
      </c>
      <c r="J69" t="s">
        <v>121</v>
      </c>
      <c r="K69" t="s">
        <v>151</v>
      </c>
      <c r="L69" t="s">
        <v>44</v>
      </c>
      <c r="M69" s="5">
        <v>1845</v>
      </c>
      <c r="N69" s="5">
        <v>0</v>
      </c>
      <c r="O69" s="5">
        <f t="shared" si="4"/>
        <v>1845</v>
      </c>
      <c r="P69" s="5">
        <v>-1845</v>
      </c>
      <c r="Q69" s="5">
        <f t="shared" si="5"/>
        <v>0</v>
      </c>
      <c r="R69" s="5">
        <v>0</v>
      </c>
      <c r="S69" s="5">
        <v>0</v>
      </c>
      <c r="T69" s="5">
        <v>0</v>
      </c>
      <c r="U69" s="5">
        <f t="shared" si="6"/>
        <v>1845</v>
      </c>
      <c r="V69" s="5">
        <f t="shared" si="7"/>
        <v>1845</v>
      </c>
      <c r="W69" s="5">
        <v>0</v>
      </c>
      <c r="X69" t="s">
        <v>152</v>
      </c>
    </row>
    <row r="70" spans="1:24" x14ac:dyDescent="0.2">
      <c r="A70" t="s">
        <v>0</v>
      </c>
      <c r="B70" t="s">
        <v>1</v>
      </c>
      <c r="C70" t="s">
        <v>2</v>
      </c>
      <c r="D70" t="s">
        <v>3</v>
      </c>
      <c r="E70" t="s">
        <v>4</v>
      </c>
      <c r="F70" t="s">
        <v>5</v>
      </c>
      <c r="G70" t="s">
        <v>6</v>
      </c>
      <c r="H70" t="s">
        <v>95</v>
      </c>
      <c r="I70" t="s">
        <v>148</v>
      </c>
      <c r="J70" t="s">
        <v>121</v>
      </c>
      <c r="K70" t="s">
        <v>141</v>
      </c>
      <c r="L70" t="s">
        <v>44</v>
      </c>
      <c r="M70" s="5">
        <v>16739.79</v>
      </c>
      <c r="N70" s="5">
        <v>0</v>
      </c>
      <c r="O70" s="5">
        <f t="shared" si="4"/>
        <v>16739.79</v>
      </c>
      <c r="P70" s="5">
        <v>-16739.79</v>
      </c>
      <c r="Q70" s="5">
        <f t="shared" si="5"/>
        <v>0</v>
      </c>
      <c r="R70" s="5">
        <v>0</v>
      </c>
      <c r="S70" s="5">
        <v>0</v>
      </c>
      <c r="T70" s="5">
        <v>0</v>
      </c>
      <c r="U70" s="5">
        <f t="shared" si="6"/>
        <v>16739.79</v>
      </c>
      <c r="V70" s="5">
        <f t="shared" si="7"/>
        <v>16739.79</v>
      </c>
      <c r="W70" s="5">
        <v>0</v>
      </c>
      <c r="X70" t="s">
        <v>142</v>
      </c>
    </row>
    <row r="71" spans="1:24" x14ac:dyDescent="0.2">
      <c r="A71" t="s">
        <v>0</v>
      </c>
      <c r="B71" t="s">
        <v>1</v>
      </c>
      <c r="C71" t="s">
        <v>2</v>
      </c>
      <c r="D71" t="s">
        <v>3</v>
      </c>
      <c r="E71" t="s">
        <v>4</v>
      </c>
      <c r="F71" t="s">
        <v>5</v>
      </c>
      <c r="G71" t="s">
        <v>6</v>
      </c>
      <c r="H71" t="s">
        <v>95</v>
      </c>
      <c r="I71" t="s">
        <v>148</v>
      </c>
      <c r="J71" t="s">
        <v>121</v>
      </c>
      <c r="K71" t="s">
        <v>124</v>
      </c>
      <c r="L71" t="s">
        <v>44</v>
      </c>
      <c r="M71" s="5">
        <v>1300</v>
      </c>
      <c r="N71" s="5">
        <v>0</v>
      </c>
      <c r="O71" s="5">
        <f t="shared" si="4"/>
        <v>1300</v>
      </c>
      <c r="P71" s="5">
        <v>-1300</v>
      </c>
      <c r="Q71" s="5">
        <f t="shared" si="5"/>
        <v>0</v>
      </c>
      <c r="R71" s="5">
        <v>0</v>
      </c>
      <c r="S71" s="5">
        <v>0</v>
      </c>
      <c r="T71" s="5">
        <v>0</v>
      </c>
      <c r="U71" s="5">
        <f t="shared" si="6"/>
        <v>1300</v>
      </c>
      <c r="V71" s="5">
        <f t="shared" si="7"/>
        <v>1300</v>
      </c>
      <c r="W71" s="5">
        <v>0</v>
      </c>
      <c r="X71" t="s">
        <v>153</v>
      </c>
    </row>
    <row r="72" spans="1:24" x14ac:dyDescent="0.2">
      <c r="A72" t="s">
        <v>0</v>
      </c>
      <c r="B72" t="s">
        <v>1</v>
      </c>
      <c r="C72" t="s">
        <v>2</v>
      </c>
      <c r="D72" t="s">
        <v>3</v>
      </c>
      <c r="E72" t="s">
        <v>4</v>
      </c>
      <c r="F72" t="s">
        <v>5</v>
      </c>
      <c r="G72" t="s">
        <v>6</v>
      </c>
      <c r="H72" t="s">
        <v>95</v>
      </c>
      <c r="I72" t="s">
        <v>148</v>
      </c>
      <c r="J72" t="s">
        <v>121</v>
      </c>
      <c r="K72" t="s">
        <v>128</v>
      </c>
      <c r="L72" t="s">
        <v>44</v>
      </c>
      <c r="M72" s="5">
        <v>11200</v>
      </c>
      <c r="N72" s="5">
        <v>0</v>
      </c>
      <c r="O72" s="5">
        <f t="shared" si="4"/>
        <v>11200</v>
      </c>
      <c r="P72" s="5">
        <v>-11200</v>
      </c>
      <c r="Q72" s="5">
        <f t="shared" si="5"/>
        <v>0</v>
      </c>
      <c r="R72" s="5">
        <v>0</v>
      </c>
      <c r="S72" s="5">
        <v>0</v>
      </c>
      <c r="T72" s="5">
        <v>0</v>
      </c>
      <c r="U72" s="5">
        <f t="shared" si="6"/>
        <v>11200</v>
      </c>
      <c r="V72" s="5">
        <f t="shared" si="7"/>
        <v>11200</v>
      </c>
      <c r="W72" s="5">
        <v>0</v>
      </c>
      <c r="X72" t="s">
        <v>144</v>
      </c>
    </row>
    <row r="73" spans="1:24" x14ac:dyDescent="0.2">
      <c r="A73" t="s">
        <v>0</v>
      </c>
      <c r="B73" t="s">
        <v>1</v>
      </c>
      <c r="C73" t="s">
        <v>2</v>
      </c>
      <c r="D73" t="s">
        <v>3</v>
      </c>
      <c r="E73" t="s">
        <v>4</v>
      </c>
      <c r="F73" t="s">
        <v>5</v>
      </c>
      <c r="G73" t="s">
        <v>6</v>
      </c>
      <c r="H73" t="s">
        <v>95</v>
      </c>
      <c r="I73" t="s">
        <v>148</v>
      </c>
      <c r="J73" t="s">
        <v>121</v>
      </c>
      <c r="K73" t="s">
        <v>145</v>
      </c>
      <c r="L73" t="s">
        <v>44</v>
      </c>
      <c r="M73" s="5">
        <v>3000</v>
      </c>
      <c r="N73" s="5">
        <v>0</v>
      </c>
      <c r="O73" s="5">
        <f t="shared" si="4"/>
        <v>3000</v>
      </c>
      <c r="P73" s="5">
        <v>-3000</v>
      </c>
      <c r="Q73" s="5">
        <f t="shared" si="5"/>
        <v>0</v>
      </c>
      <c r="R73" s="5">
        <v>0</v>
      </c>
      <c r="S73" s="5">
        <v>0</v>
      </c>
      <c r="T73" s="5">
        <v>0</v>
      </c>
      <c r="U73" s="5">
        <f t="shared" si="6"/>
        <v>3000</v>
      </c>
      <c r="V73" s="5">
        <f t="shared" si="7"/>
        <v>3000</v>
      </c>
      <c r="W73" s="5">
        <v>0</v>
      </c>
      <c r="X73" t="s">
        <v>146</v>
      </c>
    </row>
    <row r="74" spans="1:24" x14ac:dyDescent="0.2">
      <c r="A74" t="s">
        <v>0</v>
      </c>
      <c r="B74" t="s">
        <v>1</v>
      </c>
      <c r="C74" t="s">
        <v>2</v>
      </c>
      <c r="D74" t="s">
        <v>3</v>
      </c>
      <c r="E74" t="s">
        <v>4</v>
      </c>
      <c r="F74" t="s">
        <v>5</v>
      </c>
      <c r="G74" t="s">
        <v>6</v>
      </c>
      <c r="H74" t="s">
        <v>95</v>
      </c>
      <c r="I74" t="s">
        <v>154</v>
      </c>
      <c r="J74" t="s">
        <v>121</v>
      </c>
      <c r="K74" t="s">
        <v>137</v>
      </c>
      <c r="L74" t="s">
        <v>44</v>
      </c>
      <c r="M74" s="5">
        <v>7894.24</v>
      </c>
      <c r="N74" s="5">
        <v>0</v>
      </c>
      <c r="O74" s="5">
        <f t="shared" si="4"/>
        <v>7894.24</v>
      </c>
      <c r="P74" s="5">
        <v>-7894.24</v>
      </c>
      <c r="Q74" s="5">
        <f t="shared" si="5"/>
        <v>0</v>
      </c>
      <c r="R74" s="5">
        <v>0</v>
      </c>
      <c r="S74" s="5">
        <v>0</v>
      </c>
      <c r="T74" s="5">
        <v>0</v>
      </c>
      <c r="U74" s="5">
        <f t="shared" si="6"/>
        <v>7894.24</v>
      </c>
      <c r="V74" s="5">
        <f t="shared" si="7"/>
        <v>7894.24</v>
      </c>
      <c r="W74" s="5">
        <v>0</v>
      </c>
      <c r="X74" t="s">
        <v>138</v>
      </c>
    </row>
    <row r="75" spans="1:24" x14ac:dyDescent="0.2">
      <c r="A75" t="s">
        <v>0</v>
      </c>
      <c r="B75" t="s">
        <v>1</v>
      </c>
      <c r="C75" t="s">
        <v>2</v>
      </c>
      <c r="D75" t="s">
        <v>3</v>
      </c>
      <c r="E75" t="s">
        <v>4</v>
      </c>
      <c r="F75" t="s">
        <v>5</v>
      </c>
      <c r="G75" t="s">
        <v>6</v>
      </c>
      <c r="H75" t="s">
        <v>95</v>
      </c>
      <c r="I75" t="s">
        <v>154</v>
      </c>
      <c r="J75" t="s">
        <v>121</v>
      </c>
      <c r="K75" t="s">
        <v>151</v>
      </c>
      <c r="L75" t="s">
        <v>44</v>
      </c>
      <c r="M75" s="5">
        <v>1600</v>
      </c>
      <c r="N75" s="5">
        <v>0</v>
      </c>
      <c r="O75" s="5">
        <f t="shared" si="4"/>
        <v>1600</v>
      </c>
      <c r="P75" s="5">
        <v>-1600</v>
      </c>
      <c r="Q75" s="5">
        <f t="shared" si="5"/>
        <v>0</v>
      </c>
      <c r="R75" s="5">
        <v>0</v>
      </c>
      <c r="S75" s="5">
        <v>0</v>
      </c>
      <c r="T75" s="5">
        <v>0</v>
      </c>
      <c r="U75" s="5">
        <f t="shared" si="6"/>
        <v>1600</v>
      </c>
      <c r="V75" s="5">
        <f t="shared" si="7"/>
        <v>1600</v>
      </c>
      <c r="W75" s="5">
        <v>0</v>
      </c>
      <c r="X75" t="s">
        <v>152</v>
      </c>
    </row>
    <row r="76" spans="1:24" x14ac:dyDescent="0.2">
      <c r="A76" t="s">
        <v>0</v>
      </c>
      <c r="B76" t="s">
        <v>1</v>
      </c>
      <c r="C76" t="s">
        <v>2</v>
      </c>
      <c r="D76" t="s">
        <v>3</v>
      </c>
      <c r="E76" t="s">
        <v>4</v>
      </c>
      <c r="F76" t="s">
        <v>5</v>
      </c>
      <c r="G76" t="s">
        <v>6</v>
      </c>
      <c r="H76" t="s">
        <v>95</v>
      </c>
      <c r="I76" t="s">
        <v>154</v>
      </c>
      <c r="J76" t="s">
        <v>121</v>
      </c>
      <c r="K76" t="s">
        <v>124</v>
      </c>
      <c r="L76" t="s">
        <v>44</v>
      </c>
      <c r="M76" s="5">
        <v>1000</v>
      </c>
      <c r="N76" s="5">
        <v>0</v>
      </c>
      <c r="O76" s="5">
        <f t="shared" si="4"/>
        <v>1000</v>
      </c>
      <c r="P76" s="5">
        <v>-1000</v>
      </c>
      <c r="Q76" s="5">
        <f t="shared" si="5"/>
        <v>0</v>
      </c>
      <c r="R76" s="5">
        <v>0</v>
      </c>
      <c r="S76" s="5">
        <v>0</v>
      </c>
      <c r="T76" s="5">
        <v>0</v>
      </c>
      <c r="U76" s="5">
        <f t="shared" si="6"/>
        <v>1000</v>
      </c>
      <c r="V76" s="5">
        <f t="shared" si="7"/>
        <v>1000</v>
      </c>
      <c r="W76" s="5">
        <v>0</v>
      </c>
      <c r="X76" t="s">
        <v>153</v>
      </c>
    </row>
    <row r="77" spans="1:24" x14ac:dyDescent="0.2">
      <c r="A77" t="s">
        <v>0</v>
      </c>
      <c r="B77" t="s">
        <v>1</v>
      </c>
      <c r="C77" t="s">
        <v>2</v>
      </c>
      <c r="D77" t="s">
        <v>3</v>
      </c>
      <c r="E77" t="s">
        <v>4</v>
      </c>
      <c r="F77" t="s">
        <v>5</v>
      </c>
      <c r="G77" t="s">
        <v>6</v>
      </c>
      <c r="H77" t="s">
        <v>95</v>
      </c>
      <c r="I77" t="s">
        <v>154</v>
      </c>
      <c r="J77" t="s">
        <v>121</v>
      </c>
      <c r="K77" t="s">
        <v>155</v>
      </c>
      <c r="L77" t="s">
        <v>44</v>
      </c>
      <c r="M77" s="5">
        <v>300</v>
      </c>
      <c r="N77" s="5">
        <v>0</v>
      </c>
      <c r="O77" s="5">
        <f t="shared" si="4"/>
        <v>300</v>
      </c>
      <c r="P77" s="5">
        <v>-300</v>
      </c>
      <c r="Q77" s="5">
        <f t="shared" si="5"/>
        <v>0</v>
      </c>
      <c r="R77" s="5">
        <v>0</v>
      </c>
      <c r="S77" s="5">
        <v>0</v>
      </c>
      <c r="T77" s="5">
        <v>0</v>
      </c>
      <c r="U77" s="5">
        <f t="shared" si="6"/>
        <v>300</v>
      </c>
      <c r="V77" s="5">
        <f t="shared" si="7"/>
        <v>300</v>
      </c>
      <c r="W77" s="5">
        <v>0</v>
      </c>
      <c r="X77" t="s">
        <v>156</v>
      </c>
    </row>
    <row r="78" spans="1:24" x14ac:dyDescent="0.2">
      <c r="A78" t="s">
        <v>0</v>
      </c>
      <c r="B78" t="s">
        <v>1</v>
      </c>
      <c r="C78" t="s">
        <v>2</v>
      </c>
      <c r="D78" t="s">
        <v>3</v>
      </c>
      <c r="E78" t="s">
        <v>4</v>
      </c>
      <c r="F78" t="s">
        <v>5</v>
      </c>
      <c r="G78" t="s">
        <v>6</v>
      </c>
      <c r="H78" t="s">
        <v>95</v>
      </c>
      <c r="I78" t="s">
        <v>96</v>
      </c>
      <c r="J78" t="s">
        <v>121</v>
      </c>
      <c r="K78" t="s">
        <v>157</v>
      </c>
      <c r="L78" t="s">
        <v>44</v>
      </c>
      <c r="M78" s="5">
        <v>1878.64</v>
      </c>
      <c r="N78" s="5">
        <v>0</v>
      </c>
      <c r="O78" s="5">
        <f t="shared" si="4"/>
        <v>1878.64</v>
      </c>
      <c r="P78" s="5">
        <v>0</v>
      </c>
      <c r="Q78" s="5">
        <f t="shared" si="5"/>
        <v>1878.64</v>
      </c>
      <c r="R78" s="5">
        <v>0</v>
      </c>
      <c r="S78" s="5">
        <v>0</v>
      </c>
      <c r="T78" s="5">
        <v>0</v>
      </c>
      <c r="U78" s="5">
        <f t="shared" si="6"/>
        <v>1878.64</v>
      </c>
      <c r="V78" s="5">
        <f t="shared" si="7"/>
        <v>1878.64</v>
      </c>
      <c r="W78" s="5">
        <v>1878.64</v>
      </c>
      <c r="X78" t="s">
        <v>158</v>
      </c>
    </row>
    <row r="79" spans="1:24" x14ac:dyDescent="0.2">
      <c r="A79" t="s">
        <v>0</v>
      </c>
      <c r="B79" t="s">
        <v>1</v>
      </c>
      <c r="C79" t="s">
        <v>2</v>
      </c>
      <c r="D79" t="s">
        <v>3</v>
      </c>
      <c r="E79" t="s">
        <v>4</v>
      </c>
      <c r="F79" t="s">
        <v>5</v>
      </c>
      <c r="G79" t="s">
        <v>6</v>
      </c>
      <c r="H79" t="s">
        <v>95</v>
      </c>
      <c r="I79" t="s">
        <v>96</v>
      </c>
      <c r="J79" t="s">
        <v>121</v>
      </c>
      <c r="K79" t="s">
        <v>149</v>
      </c>
      <c r="L79" t="s">
        <v>44</v>
      </c>
      <c r="M79" s="5">
        <v>1000</v>
      </c>
      <c r="N79" s="5">
        <v>-1000</v>
      </c>
      <c r="O79" s="5">
        <f t="shared" si="4"/>
        <v>0</v>
      </c>
      <c r="P79" s="5">
        <v>0</v>
      </c>
      <c r="Q79" s="5">
        <f t="shared" si="5"/>
        <v>0</v>
      </c>
      <c r="R79" s="5">
        <v>0</v>
      </c>
      <c r="S79" s="5">
        <v>0</v>
      </c>
      <c r="T79" s="5">
        <v>0</v>
      </c>
      <c r="U79" s="5">
        <f t="shared" si="6"/>
        <v>0</v>
      </c>
      <c r="V79" s="5">
        <f t="shared" si="7"/>
        <v>0</v>
      </c>
      <c r="W79" s="5">
        <v>0</v>
      </c>
      <c r="X79" t="s">
        <v>150</v>
      </c>
    </row>
    <row r="80" spans="1:24" x14ac:dyDescent="0.2">
      <c r="A80" t="s">
        <v>0</v>
      </c>
      <c r="B80" t="s">
        <v>1</v>
      </c>
      <c r="C80" t="s">
        <v>2</v>
      </c>
      <c r="D80" t="s">
        <v>3</v>
      </c>
      <c r="E80" t="s">
        <v>4</v>
      </c>
      <c r="F80" t="s">
        <v>5</v>
      </c>
      <c r="G80" t="s">
        <v>6</v>
      </c>
      <c r="H80" t="s">
        <v>95</v>
      </c>
      <c r="I80" t="s">
        <v>96</v>
      </c>
      <c r="J80" t="s">
        <v>121</v>
      </c>
      <c r="K80" t="s">
        <v>137</v>
      </c>
      <c r="L80" t="s">
        <v>44</v>
      </c>
      <c r="M80" s="5">
        <v>28000</v>
      </c>
      <c r="N80" s="5">
        <v>-8553</v>
      </c>
      <c r="O80" s="5">
        <f t="shared" si="4"/>
        <v>19447</v>
      </c>
      <c r="P80" s="5">
        <v>0</v>
      </c>
      <c r="Q80" s="5">
        <f t="shared" si="5"/>
        <v>19447</v>
      </c>
      <c r="R80" s="5">
        <v>0</v>
      </c>
      <c r="S80" s="5">
        <v>19447</v>
      </c>
      <c r="T80" s="5">
        <v>19447</v>
      </c>
      <c r="U80" s="5">
        <f t="shared" si="6"/>
        <v>0</v>
      </c>
      <c r="V80" s="5">
        <f t="shared" si="7"/>
        <v>0</v>
      </c>
      <c r="W80" s="5">
        <v>0</v>
      </c>
      <c r="X80" t="s">
        <v>138</v>
      </c>
    </row>
    <row r="81" spans="1:24" x14ac:dyDescent="0.2">
      <c r="A81" t="s">
        <v>0</v>
      </c>
      <c r="B81" t="s">
        <v>1</v>
      </c>
      <c r="C81" t="s">
        <v>2</v>
      </c>
      <c r="D81" t="s">
        <v>3</v>
      </c>
      <c r="E81" t="s">
        <v>4</v>
      </c>
      <c r="F81" t="s">
        <v>5</v>
      </c>
      <c r="G81" t="s">
        <v>6</v>
      </c>
      <c r="H81" t="s">
        <v>95</v>
      </c>
      <c r="I81" t="s">
        <v>96</v>
      </c>
      <c r="J81" t="s">
        <v>121</v>
      </c>
      <c r="K81" t="s">
        <v>159</v>
      </c>
      <c r="L81" t="s">
        <v>44</v>
      </c>
      <c r="M81" s="5">
        <v>0</v>
      </c>
      <c r="N81" s="5">
        <v>150999.76</v>
      </c>
      <c r="O81" s="5">
        <f t="shared" si="4"/>
        <v>150999.76</v>
      </c>
      <c r="P81" s="5">
        <v>0</v>
      </c>
      <c r="Q81" s="5">
        <f t="shared" si="5"/>
        <v>150999.76</v>
      </c>
      <c r="R81" s="5">
        <v>131876.51999999999</v>
      </c>
      <c r="S81" s="5">
        <v>0</v>
      </c>
      <c r="T81" s="5">
        <v>0</v>
      </c>
      <c r="U81" s="5">
        <f t="shared" si="6"/>
        <v>150999.76</v>
      </c>
      <c r="V81" s="5">
        <f t="shared" si="7"/>
        <v>150999.76</v>
      </c>
      <c r="W81" s="5">
        <v>19123.240000000002</v>
      </c>
      <c r="X81" t="s">
        <v>160</v>
      </c>
    </row>
    <row r="82" spans="1:24" x14ac:dyDescent="0.2">
      <c r="A82" t="s">
        <v>0</v>
      </c>
      <c r="B82" t="s">
        <v>1</v>
      </c>
      <c r="C82" t="s">
        <v>2</v>
      </c>
      <c r="D82" t="s">
        <v>3</v>
      </c>
      <c r="E82" t="s">
        <v>4</v>
      </c>
      <c r="F82" t="s">
        <v>5</v>
      </c>
      <c r="G82" t="s">
        <v>6</v>
      </c>
      <c r="H82" t="s">
        <v>95</v>
      </c>
      <c r="I82" t="s">
        <v>96</v>
      </c>
      <c r="J82" t="s">
        <v>121</v>
      </c>
      <c r="K82" t="s">
        <v>161</v>
      </c>
      <c r="L82" t="s">
        <v>44</v>
      </c>
      <c r="M82" s="5">
        <v>80000</v>
      </c>
      <c r="N82" s="5">
        <v>-49524</v>
      </c>
      <c r="O82" s="5">
        <f t="shared" si="4"/>
        <v>30476</v>
      </c>
      <c r="P82" s="5">
        <v>0</v>
      </c>
      <c r="Q82" s="5">
        <f t="shared" si="5"/>
        <v>30476</v>
      </c>
      <c r="R82" s="5">
        <v>29979.81</v>
      </c>
      <c r="S82" s="5">
        <v>476</v>
      </c>
      <c r="T82" s="5">
        <v>476</v>
      </c>
      <c r="U82" s="5">
        <f t="shared" si="6"/>
        <v>30000</v>
      </c>
      <c r="V82" s="5">
        <f t="shared" si="7"/>
        <v>30000</v>
      </c>
      <c r="W82" s="5">
        <v>20.190000000000001</v>
      </c>
      <c r="X82" t="s">
        <v>162</v>
      </c>
    </row>
    <row r="83" spans="1:24" x14ac:dyDescent="0.2">
      <c r="A83" t="s">
        <v>0</v>
      </c>
      <c r="B83" t="s">
        <v>1</v>
      </c>
      <c r="C83" t="s">
        <v>2</v>
      </c>
      <c r="D83" t="s">
        <v>3</v>
      </c>
      <c r="E83" t="s">
        <v>4</v>
      </c>
      <c r="F83" t="s">
        <v>5</v>
      </c>
      <c r="G83" t="s">
        <v>6</v>
      </c>
      <c r="H83" t="s">
        <v>95</v>
      </c>
      <c r="I83" t="s">
        <v>96</v>
      </c>
      <c r="J83" t="s">
        <v>121</v>
      </c>
      <c r="K83" t="s">
        <v>163</v>
      </c>
      <c r="L83" t="s">
        <v>44</v>
      </c>
      <c r="M83" s="5">
        <v>20000</v>
      </c>
      <c r="N83" s="5">
        <v>-20000</v>
      </c>
      <c r="O83" s="5">
        <f t="shared" si="4"/>
        <v>0</v>
      </c>
      <c r="P83" s="5">
        <v>0</v>
      </c>
      <c r="Q83" s="5">
        <f t="shared" si="5"/>
        <v>0</v>
      </c>
      <c r="R83" s="5">
        <v>0</v>
      </c>
      <c r="S83" s="5">
        <v>0</v>
      </c>
      <c r="T83" s="5">
        <v>0</v>
      </c>
      <c r="U83" s="5">
        <f t="shared" si="6"/>
        <v>0</v>
      </c>
      <c r="V83" s="5">
        <f t="shared" si="7"/>
        <v>0</v>
      </c>
      <c r="W83" s="5">
        <v>0</v>
      </c>
      <c r="X83" t="s">
        <v>164</v>
      </c>
    </row>
    <row r="84" spans="1:24" x14ac:dyDescent="0.2">
      <c r="A84" t="s">
        <v>0</v>
      </c>
      <c r="B84" t="s">
        <v>1</v>
      </c>
      <c r="C84" t="s">
        <v>2</v>
      </c>
      <c r="D84" t="s">
        <v>3</v>
      </c>
      <c r="E84" t="s">
        <v>4</v>
      </c>
      <c r="F84" t="s">
        <v>5</v>
      </c>
      <c r="G84" t="s">
        <v>6</v>
      </c>
      <c r="H84" t="s">
        <v>95</v>
      </c>
      <c r="I84" t="s">
        <v>96</v>
      </c>
      <c r="J84" t="s">
        <v>121</v>
      </c>
      <c r="K84" t="s">
        <v>145</v>
      </c>
      <c r="L84" t="s">
        <v>44</v>
      </c>
      <c r="M84" s="5">
        <v>17000</v>
      </c>
      <c r="N84" s="5">
        <v>-17000</v>
      </c>
      <c r="O84" s="5">
        <f t="shared" si="4"/>
        <v>0</v>
      </c>
      <c r="P84" s="5">
        <v>0</v>
      </c>
      <c r="Q84" s="5">
        <f t="shared" si="5"/>
        <v>0</v>
      </c>
      <c r="R84" s="5">
        <v>0</v>
      </c>
      <c r="S84" s="5">
        <v>0</v>
      </c>
      <c r="T84" s="5">
        <v>0</v>
      </c>
      <c r="U84" s="5">
        <f t="shared" si="6"/>
        <v>0</v>
      </c>
      <c r="V84" s="5">
        <f t="shared" si="7"/>
        <v>0</v>
      </c>
      <c r="W84" s="5">
        <v>0</v>
      </c>
      <c r="X84" t="s">
        <v>146</v>
      </c>
    </row>
    <row r="85" spans="1:24" x14ac:dyDescent="0.2">
      <c r="A85" t="s">
        <v>0</v>
      </c>
      <c r="B85" t="s">
        <v>1</v>
      </c>
      <c r="C85" t="s">
        <v>2</v>
      </c>
      <c r="D85" t="s">
        <v>3</v>
      </c>
      <c r="E85" t="s">
        <v>4</v>
      </c>
      <c r="F85" t="s">
        <v>5</v>
      </c>
      <c r="G85" t="s">
        <v>6</v>
      </c>
      <c r="H85" t="s">
        <v>95</v>
      </c>
      <c r="I85" t="s">
        <v>96</v>
      </c>
      <c r="J85" t="s">
        <v>121</v>
      </c>
      <c r="K85" t="s">
        <v>130</v>
      </c>
      <c r="L85" t="s">
        <v>44</v>
      </c>
      <c r="M85" s="5">
        <v>626.88</v>
      </c>
      <c r="N85" s="5">
        <v>-626.88</v>
      </c>
      <c r="O85" s="5">
        <f t="shared" si="4"/>
        <v>0</v>
      </c>
      <c r="P85" s="5">
        <v>0</v>
      </c>
      <c r="Q85" s="5">
        <f t="shared" si="5"/>
        <v>0</v>
      </c>
      <c r="R85" s="5">
        <v>0</v>
      </c>
      <c r="S85" s="5">
        <v>0</v>
      </c>
      <c r="T85" s="5">
        <v>0</v>
      </c>
      <c r="U85" s="5">
        <f t="shared" si="6"/>
        <v>0</v>
      </c>
      <c r="V85" s="5">
        <f t="shared" si="7"/>
        <v>0</v>
      </c>
      <c r="W85" s="5">
        <v>0</v>
      </c>
      <c r="X85" t="s">
        <v>165</v>
      </c>
    </row>
    <row r="86" spans="1:24" x14ac:dyDescent="0.2">
      <c r="A86" t="s">
        <v>0</v>
      </c>
      <c r="B86" t="s">
        <v>1</v>
      </c>
      <c r="C86" t="s">
        <v>2</v>
      </c>
      <c r="D86" t="s">
        <v>3</v>
      </c>
      <c r="E86" t="s">
        <v>4</v>
      </c>
      <c r="F86" t="s">
        <v>5</v>
      </c>
      <c r="G86" t="s">
        <v>6</v>
      </c>
      <c r="H86" t="s">
        <v>95</v>
      </c>
      <c r="I86" t="s">
        <v>96</v>
      </c>
      <c r="J86" t="s">
        <v>121</v>
      </c>
      <c r="K86" t="s">
        <v>166</v>
      </c>
      <c r="L86" t="s">
        <v>44</v>
      </c>
      <c r="M86" s="5">
        <v>10000</v>
      </c>
      <c r="N86" s="5">
        <v>-10000</v>
      </c>
      <c r="O86" s="5">
        <f t="shared" si="4"/>
        <v>0</v>
      </c>
      <c r="P86" s="5">
        <v>0</v>
      </c>
      <c r="Q86" s="5">
        <f t="shared" si="5"/>
        <v>0</v>
      </c>
      <c r="R86" s="5">
        <v>0</v>
      </c>
      <c r="S86" s="5">
        <v>0</v>
      </c>
      <c r="T86" s="5">
        <v>0</v>
      </c>
      <c r="U86" s="5">
        <f t="shared" si="6"/>
        <v>0</v>
      </c>
      <c r="V86" s="5">
        <f t="shared" si="7"/>
        <v>0</v>
      </c>
      <c r="W86" s="5">
        <v>0</v>
      </c>
      <c r="X86" t="s">
        <v>167</v>
      </c>
    </row>
    <row r="87" spans="1:24" x14ac:dyDescent="0.2">
      <c r="A87" t="s">
        <v>0</v>
      </c>
      <c r="B87" t="s">
        <v>1</v>
      </c>
      <c r="C87" t="s">
        <v>2</v>
      </c>
      <c r="D87" t="s">
        <v>3</v>
      </c>
      <c r="E87" t="s">
        <v>4</v>
      </c>
      <c r="F87" t="s">
        <v>5</v>
      </c>
      <c r="G87" t="s">
        <v>6</v>
      </c>
      <c r="H87" t="s">
        <v>95</v>
      </c>
      <c r="I87" t="s">
        <v>96</v>
      </c>
      <c r="J87" t="s">
        <v>121</v>
      </c>
      <c r="K87" t="s">
        <v>168</v>
      </c>
      <c r="L87" t="s">
        <v>44</v>
      </c>
      <c r="M87" s="5">
        <v>1000</v>
      </c>
      <c r="N87" s="5">
        <v>-1000</v>
      </c>
      <c r="O87" s="5">
        <f t="shared" si="4"/>
        <v>0</v>
      </c>
      <c r="P87" s="5">
        <v>0</v>
      </c>
      <c r="Q87" s="5">
        <f t="shared" si="5"/>
        <v>0</v>
      </c>
      <c r="R87" s="5">
        <v>0</v>
      </c>
      <c r="S87" s="5">
        <v>0</v>
      </c>
      <c r="T87" s="5">
        <v>0</v>
      </c>
      <c r="U87" s="5">
        <f t="shared" si="6"/>
        <v>0</v>
      </c>
      <c r="V87" s="5">
        <f t="shared" si="7"/>
        <v>0</v>
      </c>
      <c r="W87" s="5">
        <v>0</v>
      </c>
      <c r="X87" t="s">
        <v>169</v>
      </c>
    </row>
    <row r="88" spans="1:24" x14ac:dyDescent="0.2">
      <c r="A88" t="s">
        <v>0</v>
      </c>
      <c r="B88" t="s">
        <v>1</v>
      </c>
      <c r="C88" t="s">
        <v>2</v>
      </c>
      <c r="D88" t="s">
        <v>3</v>
      </c>
      <c r="E88" t="s">
        <v>4</v>
      </c>
      <c r="F88" t="s">
        <v>5</v>
      </c>
      <c r="G88" t="s">
        <v>6</v>
      </c>
      <c r="H88" t="s">
        <v>95</v>
      </c>
      <c r="I88" t="s">
        <v>96</v>
      </c>
      <c r="J88" t="s">
        <v>121</v>
      </c>
      <c r="K88" t="s">
        <v>170</v>
      </c>
      <c r="L88" t="s">
        <v>44</v>
      </c>
      <c r="M88" s="5">
        <v>2000</v>
      </c>
      <c r="N88" s="5">
        <v>-2000</v>
      </c>
      <c r="O88" s="5">
        <f t="shared" si="4"/>
        <v>0</v>
      </c>
      <c r="P88" s="5">
        <v>0</v>
      </c>
      <c r="Q88" s="5">
        <f t="shared" si="5"/>
        <v>0</v>
      </c>
      <c r="R88" s="5">
        <v>0</v>
      </c>
      <c r="S88" s="5">
        <v>0</v>
      </c>
      <c r="T88" s="5">
        <v>0</v>
      </c>
      <c r="U88" s="5">
        <f t="shared" si="6"/>
        <v>0</v>
      </c>
      <c r="V88" s="5">
        <f t="shared" si="7"/>
        <v>0</v>
      </c>
      <c r="W88" s="5">
        <v>0</v>
      </c>
      <c r="X88" t="s">
        <v>171</v>
      </c>
    </row>
    <row r="89" spans="1:24" x14ac:dyDescent="0.2">
      <c r="A89" t="s">
        <v>0</v>
      </c>
      <c r="B89" t="s">
        <v>1</v>
      </c>
      <c r="C89" t="s">
        <v>2</v>
      </c>
      <c r="D89" t="s">
        <v>3</v>
      </c>
      <c r="E89" t="s">
        <v>4</v>
      </c>
      <c r="F89" t="s">
        <v>5</v>
      </c>
      <c r="G89" t="s">
        <v>6</v>
      </c>
      <c r="H89" t="s">
        <v>95</v>
      </c>
      <c r="I89" t="s">
        <v>172</v>
      </c>
      <c r="J89" t="s">
        <v>121</v>
      </c>
      <c r="K89" t="s">
        <v>173</v>
      </c>
      <c r="L89" t="s">
        <v>44</v>
      </c>
      <c r="M89" s="5">
        <v>55000</v>
      </c>
      <c r="N89" s="5">
        <v>0</v>
      </c>
      <c r="O89" s="5">
        <f t="shared" si="4"/>
        <v>55000</v>
      </c>
      <c r="P89" s="5">
        <v>-39117.279999999999</v>
      </c>
      <c r="Q89" s="5">
        <f t="shared" si="5"/>
        <v>15882.720000000001</v>
      </c>
      <c r="R89" s="5">
        <v>0</v>
      </c>
      <c r="S89" s="5">
        <v>7930.72</v>
      </c>
      <c r="T89" s="5">
        <v>7930.72</v>
      </c>
      <c r="U89" s="5">
        <f t="shared" si="6"/>
        <v>47069.279999999999</v>
      </c>
      <c r="V89" s="5">
        <f t="shared" si="7"/>
        <v>47069.279999999999</v>
      </c>
      <c r="W89" s="5">
        <v>7952</v>
      </c>
      <c r="X89" t="s">
        <v>174</v>
      </c>
    </row>
    <row r="90" spans="1:24" x14ac:dyDescent="0.2">
      <c r="A90" t="s">
        <v>0</v>
      </c>
      <c r="B90" t="s">
        <v>1</v>
      </c>
      <c r="C90" t="s">
        <v>2</v>
      </c>
      <c r="D90" t="s">
        <v>3</v>
      </c>
      <c r="E90" t="s">
        <v>4</v>
      </c>
      <c r="F90" t="s">
        <v>5</v>
      </c>
      <c r="G90" t="s">
        <v>6</v>
      </c>
      <c r="H90" t="s">
        <v>95</v>
      </c>
      <c r="I90" t="s">
        <v>172</v>
      </c>
      <c r="J90" t="s">
        <v>121</v>
      </c>
      <c r="K90" t="s">
        <v>175</v>
      </c>
      <c r="L90" t="s">
        <v>44</v>
      </c>
      <c r="M90" s="5">
        <v>20000</v>
      </c>
      <c r="N90" s="5">
        <v>0</v>
      </c>
      <c r="O90" s="5">
        <f t="shared" si="4"/>
        <v>20000</v>
      </c>
      <c r="P90" s="5">
        <v>-20000</v>
      </c>
      <c r="Q90" s="5">
        <f t="shared" si="5"/>
        <v>0</v>
      </c>
      <c r="R90" s="5">
        <v>0</v>
      </c>
      <c r="S90" s="5">
        <v>0</v>
      </c>
      <c r="T90" s="5">
        <v>0</v>
      </c>
      <c r="U90" s="5">
        <f t="shared" si="6"/>
        <v>20000</v>
      </c>
      <c r="V90" s="5">
        <f t="shared" si="7"/>
        <v>20000</v>
      </c>
      <c r="W90" s="5">
        <v>0</v>
      </c>
      <c r="X90" t="s">
        <v>176</v>
      </c>
    </row>
    <row r="91" spans="1:24" x14ac:dyDescent="0.2">
      <c r="A91" t="s">
        <v>0</v>
      </c>
      <c r="B91" t="s">
        <v>1</v>
      </c>
      <c r="C91" t="s">
        <v>2</v>
      </c>
      <c r="D91" t="s">
        <v>3</v>
      </c>
      <c r="E91" t="s">
        <v>4</v>
      </c>
      <c r="F91" t="s">
        <v>5</v>
      </c>
      <c r="G91" t="s">
        <v>6</v>
      </c>
      <c r="H91" t="s">
        <v>95</v>
      </c>
      <c r="I91" t="s">
        <v>177</v>
      </c>
      <c r="J91" t="s">
        <v>121</v>
      </c>
      <c r="K91" t="s">
        <v>137</v>
      </c>
      <c r="L91" t="s">
        <v>44</v>
      </c>
      <c r="M91" s="5">
        <v>1360</v>
      </c>
      <c r="N91" s="5">
        <v>0</v>
      </c>
      <c r="O91" s="5">
        <f t="shared" si="4"/>
        <v>1360</v>
      </c>
      <c r="P91" s="5">
        <v>-1360</v>
      </c>
      <c r="Q91" s="5">
        <f t="shared" si="5"/>
        <v>0</v>
      </c>
      <c r="R91" s="5">
        <v>0</v>
      </c>
      <c r="S91" s="5">
        <v>0</v>
      </c>
      <c r="T91" s="5">
        <v>0</v>
      </c>
      <c r="U91" s="5">
        <f t="shared" si="6"/>
        <v>1360</v>
      </c>
      <c r="V91" s="5">
        <f t="shared" si="7"/>
        <v>1360</v>
      </c>
      <c r="W91" s="5">
        <v>0</v>
      </c>
      <c r="X91" t="s">
        <v>138</v>
      </c>
    </row>
    <row r="92" spans="1:24" x14ac:dyDescent="0.2">
      <c r="A92" t="s">
        <v>0</v>
      </c>
      <c r="B92" t="s">
        <v>1</v>
      </c>
      <c r="C92" t="s">
        <v>2</v>
      </c>
      <c r="D92" t="s">
        <v>3</v>
      </c>
      <c r="E92" t="s">
        <v>4</v>
      </c>
      <c r="F92" t="s">
        <v>5</v>
      </c>
      <c r="G92" t="s">
        <v>6</v>
      </c>
      <c r="H92" t="s">
        <v>95</v>
      </c>
      <c r="I92" t="s">
        <v>177</v>
      </c>
      <c r="J92" t="s">
        <v>121</v>
      </c>
      <c r="K92" t="s">
        <v>151</v>
      </c>
      <c r="L92" t="s">
        <v>44</v>
      </c>
      <c r="M92" s="5">
        <v>46000</v>
      </c>
      <c r="N92" s="5">
        <v>0</v>
      </c>
      <c r="O92" s="5">
        <f t="shared" si="4"/>
        <v>46000</v>
      </c>
      <c r="P92" s="5">
        <v>-46000</v>
      </c>
      <c r="Q92" s="5">
        <f t="shared" si="5"/>
        <v>0</v>
      </c>
      <c r="R92" s="5">
        <v>0</v>
      </c>
      <c r="S92" s="5">
        <v>0</v>
      </c>
      <c r="T92" s="5">
        <v>0</v>
      </c>
      <c r="U92" s="5">
        <f t="shared" si="6"/>
        <v>46000</v>
      </c>
      <c r="V92" s="5">
        <f t="shared" si="7"/>
        <v>46000</v>
      </c>
      <c r="W92" s="5">
        <v>0</v>
      </c>
      <c r="X92" t="s">
        <v>152</v>
      </c>
    </row>
    <row r="93" spans="1:24" x14ac:dyDescent="0.2">
      <c r="A93" t="s">
        <v>0</v>
      </c>
      <c r="B93" t="s">
        <v>1</v>
      </c>
      <c r="C93" t="s">
        <v>2</v>
      </c>
      <c r="D93" t="s">
        <v>3</v>
      </c>
      <c r="E93" t="s">
        <v>4</v>
      </c>
      <c r="F93" t="s">
        <v>5</v>
      </c>
      <c r="G93" t="s">
        <v>6</v>
      </c>
      <c r="H93" t="s">
        <v>95</v>
      </c>
      <c r="I93" t="s">
        <v>177</v>
      </c>
      <c r="J93" t="s">
        <v>121</v>
      </c>
      <c r="K93" t="s">
        <v>124</v>
      </c>
      <c r="L93" t="s">
        <v>44</v>
      </c>
      <c r="M93" s="5">
        <v>14000</v>
      </c>
      <c r="N93" s="5">
        <v>0</v>
      </c>
      <c r="O93" s="5">
        <f t="shared" si="4"/>
        <v>14000</v>
      </c>
      <c r="P93" s="5">
        <v>-14000</v>
      </c>
      <c r="Q93" s="5">
        <f t="shared" si="5"/>
        <v>0</v>
      </c>
      <c r="R93" s="5">
        <v>0</v>
      </c>
      <c r="S93" s="5">
        <v>0</v>
      </c>
      <c r="T93" s="5">
        <v>0</v>
      </c>
      <c r="U93" s="5">
        <f t="shared" si="6"/>
        <v>14000</v>
      </c>
      <c r="V93" s="5">
        <f t="shared" si="7"/>
        <v>14000</v>
      </c>
      <c r="W93" s="5">
        <v>0</v>
      </c>
      <c r="X93" t="s">
        <v>153</v>
      </c>
    </row>
    <row r="94" spans="1:24" x14ac:dyDescent="0.2">
      <c r="A94" t="s">
        <v>0</v>
      </c>
      <c r="B94" t="s">
        <v>1</v>
      </c>
      <c r="C94" t="s">
        <v>2</v>
      </c>
      <c r="D94" t="s">
        <v>3</v>
      </c>
      <c r="E94" t="s">
        <v>4</v>
      </c>
      <c r="F94" t="s">
        <v>5</v>
      </c>
      <c r="G94" t="s">
        <v>6</v>
      </c>
      <c r="H94" t="s">
        <v>95</v>
      </c>
      <c r="I94" t="s">
        <v>177</v>
      </c>
      <c r="J94" t="s">
        <v>121</v>
      </c>
      <c r="K94" t="s">
        <v>178</v>
      </c>
      <c r="L94" t="s">
        <v>44</v>
      </c>
      <c r="M94" s="5">
        <v>15125.03</v>
      </c>
      <c r="N94" s="5">
        <v>0</v>
      </c>
      <c r="O94" s="5">
        <f t="shared" si="4"/>
        <v>15125.03</v>
      </c>
      <c r="P94" s="5">
        <v>-3.6</v>
      </c>
      <c r="Q94" s="5">
        <f t="shared" si="5"/>
        <v>15121.43</v>
      </c>
      <c r="R94" s="5">
        <v>81.540000000000006</v>
      </c>
      <c r="S94" s="5">
        <v>15039.89</v>
      </c>
      <c r="T94" s="5">
        <v>15039.89</v>
      </c>
      <c r="U94" s="5">
        <f t="shared" si="6"/>
        <v>85.140000000001237</v>
      </c>
      <c r="V94" s="5">
        <f t="shared" si="7"/>
        <v>85.140000000001237</v>
      </c>
      <c r="W94" s="5">
        <v>0</v>
      </c>
      <c r="X94" t="s">
        <v>179</v>
      </c>
    </row>
    <row r="95" spans="1:24" x14ac:dyDescent="0.2">
      <c r="A95" t="s">
        <v>0</v>
      </c>
      <c r="B95" t="s">
        <v>1</v>
      </c>
      <c r="C95" t="s">
        <v>2</v>
      </c>
      <c r="D95" t="s">
        <v>3</v>
      </c>
      <c r="E95" t="s">
        <v>4</v>
      </c>
      <c r="F95" t="s">
        <v>5</v>
      </c>
      <c r="G95" t="s">
        <v>6</v>
      </c>
      <c r="H95" t="s">
        <v>95</v>
      </c>
      <c r="I95" t="s">
        <v>177</v>
      </c>
      <c r="J95" t="s">
        <v>121</v>
      </c>
      <c r="K95" t="s">
        <v>155</v>
      </c>
      <c r="L95" t="s">
        <v>44</v>
      </c>
      <c r="M95" s="5">
        <v>8000</v>
      </c>
      <c r="N95" s="5">
        <v>0</v>
      </c>
      <c r="O95" s="5">
        <f t="shared" si="4"/>
        <v>8000</v>
      </c>
      <c r="P95" s="5">
        <v>-4516.0200000000004</v>
      </c>
      <c r="Q95" s="5">
        <f t="shared" si="5"/>
        <v>3483.9799999999996</v>
      </c>
      <c r="R95" s="5">
        <v>0</v>
      </c>
      <c r="S95" s="5">
        <v>3483.98</v>
      </c>
      <c r="T95" s="5">
        <v>3483.98</v>
      </c>
      <c r="U95" s="5">
        <f t="shared" si="6"/>
        <v>4516.0200000000004</v>
      </c>
      <c r="V95" s="5">
        <f t="shared" si="7"/>
        <v>4516.0200000000004</v>
      </c>
      <c r="W95" s="5">
        <v>0</v>
      </c>
      <c r="X95" t="s">
        <v>156</v>
      </c>
    </row>
    <row r="96" spans="1:24" x14ac:dyDescent="0.2">
      <c r="A96" t="s">
        <v>0</v>
      </c>
      <c r="B96" t="s">
        <v>1</v>
      </c>
      <c r="C96" t="s">
        <v>2</v>
      </c>
      <c r="D96" t="s">
        <v>3</v>
      </c>
      <c r="E96" t="s">
        <v>4</v>
      </c>
      <c r="F96" t="s">
        <v>5</v>
      </c>
      <c r="G96" t="s">
        <v>6</v>
      </c>
      <c r="H96" t="s">
        <v>180</v>
      </c>
      <c r="I96" t="s">
        <v>181</v>
      </c>
      <c r="J96" t="s">
        <v>121</v>
      </c>
      <c r="K96" t="s">
        <v>137</v>
      </c>
      <c r="L96" t="s">
        <v>44</v>
      </c>
      <c r="M96" s="5">
        <v>45000</v>
      </c>
      <c r="N96" s="5">
        <v>0</v>
      </c>
      <c r="O96" s="5">
        <f t="shared" si="4"/>
        <v>45000</v>
      </c>
      <c r="P96" s="5">
        <v>-41510</v>
      </c>
      <c r="Q96" s="5">
        <f t="shared" si="5"/>
        <v>3490</v>
      </c>
      <c r="R96" s="5">
        <v>0</v>
      </c>
      <c r="S96" s="5">
        <v>0</v>
      </c>
      <c r="T96" s="5">
        <v>0</v>
      </c>
      <c r="U96" s="5">
        <f t="shared" si="6"/>
        <v>45000</v>
      </c>
      <c r="V96" s="5">
        <f t="shared" si="7"/>
        <v>45000</v>
      </c>
      <c r="W96" s="5">
        <v>3490</v>
      </c>
      <c r="X96" t="s">
        <v>182</v>
      </c>
    </row>
    <row r="97" spans="1:24" x14ac:dyDescent="0.2">
      <c r="A97" t="s">
        <v>0</v>
      </c>
      <c r="B97" t="s">
        <v>1</v>
      </c>
      <c r="C97" t="s">
        <v>2</v>
      </c>
      <c r="D97" t="s">
        <v>3</v>
      </c>
      <c r="E97" t="s">
        <v>4</v>
      </c>
      <c r="F97" t="s">
        <v>5</v>
      </c>
      <c r="G97" t="s">
        <v>6</v>
      </c>
      <c r="H97" t="s">
        <v>180</v>
      </c>
      <c r="I97" t="s">
        <v>183</v>
      </c>
      <c r="J97" t="s">
        <v>121</v>
      </c>
      <c r="K97" t="s">
        <v>137</v>
      </c>
      <c r="L97" t="s">
        <v>44</v>
      </c>
      <c r="M97" s="5">
        <v>67000</v>
      </c>
      <c r="N97" s="5">
        <v>0</v>
      </c>
      <c r="O97" s="5">
        <f t="shared" si="4"/>
        <v>67000</v>
      </c>
      <c r="P97" s="5">
        <v>-59905</v>
      </c>
      <c r="Q97" s="5">
        <f t="shared" si="5"/>
        <v>7095</v>
      </c>
      <c r="R97" s="5">
        <v>0</v>
      </c>
      <c r="S97" s="5">
        <v>7095</v>
      </c>
      <c r="T97" s="5">
        <v>3855</v>
      </c>
      <c r="U97" s="5">
        <f t="shared" si="6"/>
        <v>59905</v>
      </c>
      <c r="V97" s="5">
        <f t="shared" si="7"/>
        <v>63145</v>
      </c>
      <c r="W97" s="5">
        <v>0</v>
      </c>
      <c r="X97" t="s">
        <v>182</v>
      </c>
    </row>
    <row r="98" spans="1:24" x14ac:dyDescent="0.2">
      <c r="A98" t="s">
        <v>184</v>
      </c>
      <c r="B98" t="s">
        <v>185</v>
      </c>
      <c r="C98" t="s">
        <v>2</v>
      </c>
      <c r="D98" t="s">
        <v>3</v>
      </c>
      <c r="E98" t="s">
        <v>4</v>
      </c>
      <c r="F98" t="s">
        <v>5</v>
      </c>
      <c r="G98" t="s">
        <v>6</v>
      </c>
      <c r="H98" t="s">
        <v>186</v>
      </c>
      <c r="I98" t="s">
        <v>187</v>
      </c>
      <c r="J98" t="s">
        <v>121</v>
      </c>
      <c r="K98" t="s">
        <v>149</v>
      </c>
      <c r="L98" t="s">
        <v>44</v>
      </c>
      <c r="M98" s="5">
        <v>4255</v>
      </c>
      <c r="N98" s="5">
        <v>0</v>
      </c>
      <c r="O98" s="5">
        <f t="shared" si="4"/>
        <v>4255</v>
      </c>
      <c r="P98" s="5">
        <v>-4255</v>
      </c>
      <c r="Q98" s="5">
        <f t="shared" si="5"/>
        <v>0</v>
      </c>
      <c r="R98" s="5">
        <v>0</v>
      </c>
      <c r="S98" s="5">
        <v>0</v>
      </c>
      <c r="T98" s="5">
        <v>0</v>
      </c>
      <c r="U98" s="5">
        <f t="shared" si="6"/>
        <v>4255</v>
      </c>
      <c r="V98" s="5">
        <f t="shared" si="7"/>
        <v>4255</v>
      </c>
      <c r="W98" s="5">
        <v>0</v>
      </c>
      <c r="X98" t="s">
        <v>188</v>
      </c>
    </row>
    <row r="99" spans="1:24" x14ac:dyDescent="0.2">
      <c r="A99" t="s">
        <v>184</v>
      </c>
      <c r="B99" t="s">
        <v>185</v>
      </c>
      <c r="C99" t="s">
        <v>2</v>
      </c>
      <c r="D99" t="s">
        <v>3</v>
      </c>
      <c r="E99" t="s">
        <v>4</v>
      </c>
      <c r="F99" t="s">
        <v>5</v>
      </c>
      <c r="G99" t="s">
        <v>6</v>
      </c>
      <c r="H99" t="s">
        <v>186</v>
      </c>
      <c r="I99" t="s">
        <v>187</v>
      </c>
      <c r="J99" t="s">
        <v>121</v>
      </c>
      <c r="K99" t="s">
        <v>151</v>
      </c>
      <c r="L99" t="s">
        <v>44</v>
      </c>
      <c r="M99" s="5">
        <v>2300</v>
      </c>
      <c r="N99" s="5">
        <v>0</v>
      </c>
      <c r="O99" s="5">
        <f t="shared" si="4"/>
        <v>2300</v>
      </c>
      <c r="P99" s="5">
        <v>-2300</v>
      </c>
      <c r="Q99" s="5">
        <f t="shared" si="5"/>
        <v>0</v>
      </c>
      <c r="R99" s="5">
        <v>0</v>
      </c>
      <c r="S99" s="5">
        <v>0</v>
      </c>
      <c r="T99" s="5">
        <v>0</v>
      </c>
      <c r="U99" s="5">
        <f t="shared" si="6"/>
        <v>2300</v>
      </c>
      <c r="V99" s="5">
        <f t="shared" si="7"/>
        <v>2300</v>
      </c>
      <c r="W99" s="5">
        <v>0</v>
      </c>
      <c r="X99" t="s">
        <v>189</v>
      </c>
    </row>
    <row r="100" spans="1:24" x14ac:dyDescent="0.2">
      <c r="A100" t="s">
        <v>184</v>
      </c>
      <c r="B100" t="s">
        <v>185</v>
      </c>
      <c r="C100" t="s">
        <v>2</v>
      </c>
      <c r="D100" t="s">
        <v>3</v>
      </c>
      <c r="E100" t="s">
        <v>4</v>
      </c>
      <c r="F100" t="s">
        <v>5</v>
      </c>
      <c r="G100" t="s">
        <v>6</v>
      </c>
      <c r="H100" t="s">
        <v>186</v>
      </c>
      <c r="I100" t="s">
        <v>187</v>
      </c>
      <c r="J100" t="s">
        <v>121</v>
      </c>
      <c r="K100" t="s">
        <v>190</v>
      </c>
      <c r="L100" t="s">
        <v>44</v>
      </c>
      <c r="M100" s="5">
        <v>6745</v>
      </c>
      <c r="N100" s="5">
        <v>0</v>
      </c>
      <c r="O100" s="5">
        <f t="shared" si="4"/>
        <v>6745</v>
      </c>
      <c r="P100" s="5">
        <v>-6745</v>
      </c>
      <c r="Q100" s="5">
        <f t="shared" si="5"/>
        <v>0</v>
      </c>
      <c r="R100" s="5">
        <v>0</v>
      </c>
      <c r="S100" s="5">
        <v>0</v>
      </c>
      <c r="T100" s="5">
        <v>0</v>
      </c>
      <c r="U100" s="5">
        <f t="shared" si="6"/>
        <v>6745</v>
      </c>
      <c r="V100" s="5">
        <f t="shared" si="7"/>
        <v>6745</v>
      </c>
      <c r="W100" s="5">
        <v>0</v>
      </c>
      <c r="X100" t="s">
        <v>191</v>
      </c>
    </row>
    <row r="101" spans="1:24" x14ac:dyDescent="0.2">
      <c r="A101" t="s">
        <v>184</v>
      </c>
      <c r="B101" t="s">
        <v>185</v>
      </c>
      <c r="C101" t="s">
        <v>2</v>
      </c>
      <c r="D101" t="s">
        <v>3</v>
      </c>
      <c r="E101" t="s">
        <v>4</v>
      </c>
      <c r="F101" t="s">
        <v>5</v>
      </c>
      <c r="G101" t="s">
        <v>6</v>
      </c>
      <c r="H101" t="s">
        <v>186</v>
      </c>
      <c r="I101" t="s">
        <v>187</v>
      </c>
      <c r="J101" t="s">
        <v>121</v>
      </c>
      <c r="K101" t="s">
        <v>124</v>
      </c>
      <c r="L101" t="s">
        <v>44</v>
      </c>
      <c r="M101" s="5">
        <v>2700</v>
      </c>
      <c r="N101" s="5">
        <v>0</v>
      </c>
      <c r="O101" s="5">
        <f t="shared" si="4"/>
        <v>2700</v>
      </c>
      <c r="P101" s="5">
        <v>-2700</v>
      </c>
      <c r="Q101" s="5">
        <f t="shared" si="5"/>
        <v>0</v>
      </c>
      <c r="R101" s="5">
        <v>0</v>
      </c>
      <c r="S101" s="5">
        <v>0</v>
      </c>
      <c r="T101" s="5">
        <v>0</v>
      </c>
      <c r="U101" s="5">
        <f t="shared" si="6"/>
        <v>2700</v>
      </c>
      <c r="V101" s="5">
        <f t="shared" si="7"/>
        <v>2700</v>
      </c>
      <c r="W101" s="5">
        <v>0</v>
      </c>
      <c r="X101" t="s">
        <v>192</v>
      </c>
    </row>
    <row r="102" spans="1:24" x14ac:dyDescent="0.2">
      <c r="A102" t="s">
        <v>184</v>
      </c>
      <c r="B102" t="s">
        <v>185</v>
      </c>
      <c r="C102" t="s">
        <v>2</v>
      </c>
      <c r="D102" t="s">
        <v>3</v>
      </c>
      <c r="E102" t="s">
        <v>4</v>
      </c>
      <c r="F102" t="s">
        <v>5</v>
      </c>
      <c r="G102" t="s">
        <v>6</v>
      </c>
      <c r="H102" t="s">
        <v>186</v>
      </c>
      <c r="I102" t="s">
        <v>187</v>
      </c>
      <c r="J102" t="s">
        <v>121</v>
      </c>
      <c r="K102" t="s">
        <v>145</v>
      </c>
      <c r="L102" t="s">
        <v>44</v>
      </c>
      <c r="M102" s="5">
        <v>7000</v>
      </c>
      <c r="N102" s="5">
        <v>0</v>
      </c>
      <c r="O102" s="5">
        <f t="shared" si="4"/>
        <v>7000</v>
      </c>
      <c r="P102" s="5">
        <v>-7000</v>
      </c>
      <c r="Q102" s="5">
        <f t="shared" si="5"/>
        <v>0</v>
      </c>
      <c r="R102" s="5">
        <v>0</v>
      </c>
      <c r="S102" s="5">
        <v>0</v>
      </c>
      <c r="T102" s="5">
        <v>0</v>
      </c>
      <c r="U102" s="5">
        <f t="shared" si="6"/>
        <v>7000</v>
      </c>
      <c r="V102" s="5">
        <f t="shared" si="7"/>
        <v>7000</v>
      </c>
      <c r="W102" s="5">
        <v>0</v>
      </c>
      <c r="X102" t="s">
        <v>193</v>
      </c>
    </row>
    <row r="103" spans="1:24" x14ac:dyDescent="0.2">
      <c r="A103" t="s">
        <v>184</v>
      </c>
      <c r="B103" t="s">
        <v>185</v>
      </c>
      <c r="C103" t="s">
        <v>2</v>
      </c>
      <c r="D103" t="s">
        <v>3</v>
      </c>
      <c r="E103" t="s">
        <v>4</v>
      </c>
      <c r="F103" t="s">
        <v>5</v>
      </c>
      <c r="G103" t="s">
        <v>6</v>
      </c>
      <c r="H103" t="s">
        <v>186</v>
      </c>
      <c r="I103" t="s">
        <v>187</v>
      </c>
      <c r="J103" t="s">
        <v>121</v>
      </c>
      <c r="K103" t="s">
        <v>132</v>
      </c>
      <c r="L103" t="s">
        <v>44</v>
      </c>
      <c r="M103" s="5">
        <v>1500</v>
      </c>
      <c r="N103" s="5">
        <v>0</v>
      </c>
      <c r="O103" s="5">
        <f t="shared" si="4"/>
        <v>1500</v>
      </c>
      <c r="P103" s="5">
        <v>0</v>
      </c>
      <c r="Q103" s="5">
        <f t="shared" si="5"/>
        <v>1500</v>
      </c>
      <c r="R103" s="5">
        <v>0</v>
      </c>
      <c r="S103" s="5">
        <v>1498.5</v>
      </c>
      <c r="T103" s="5">
        <v>0</v>
      </c>
      <c r="U103" s="5">
        <f t="shared" si="6"/>
        <v>1.5</v>
      </c>
      <c r="V103" s="5">
        <f t="shared" si="7"/>
        <v>1500</v>
      </c>
      <c r="W103" s="5">
        <v>1.5</v>
      </c>
      <c r="X103" t="s">
        <v>194</v>
      </c>
    </row>
    <row r="104" spans="1:24" x14ac:dyDescent="0.2">
      <c r="A104" t="s">
        <v>0</v>
      </c>
      <c r="B104" t="s">
        <v>1</v>
      </c>
      <c r="C104" t="s">
        <v>2</v>
      </c>
      <c r="D104" t="s">
        <v>3</v>
      </c>
      <c r="E104" t="s">
        <v>4</v>
      </c>
      <c r="F104" t="s">
        <v>5</v>
      </c>
      <c r="G104" t="s">
        <v>6</v>
      </c>
      <c r="H104" t="s">
        <v>195</v>
      </c>
      <c r="I104" t="s">
        <v>196</v>
      </c>
      <c r="J104" t="s">
        <v>121</v>
      </c>
      <c r="K104" t="s">
        <v>137</v>
      </c>
      <c r="L104" t="s">
        <v>44</v>
      </c>
      <c r="M104" s="5">
        <v>31800</v>
      </c>
      <c r="N104" s="5">
        <v>0</v>
      </c>
      <c r="O104" s="5">
        <f t="shared" si="4"/>
        <v>31800</v>
      </c>
      <c r="P104" s="5">
        <v>-24800</v>
      </c>
      <c r="Q104" s="5">
        <f t="shared" si="5"/>
        <v>7000</v>
      </c>
      <c r="R104" s="5">
        <v>0</v>
      </c>
      <c r="S104" s="5">
        <v>7000</v>
      </c>
      <c r="T104" s="5">
        <v>7000</v>
      </c>
      <c r="U104" s="5">
        <f t="shared" si="6"/>
        <v>24800</v>
      </c>
      <c r="V104" s="5">
        <f t="shared" si="7"/>
        <v>24800</v>
      </c>
      <c r="W104" s="5">
        <v>0</v>
      </c>
      <c r="X104" t="s">
        <v>197</v>
      </c>
    </row>
    <row r="105" spans="1:24" x14ac:dyDescent="0.2">
      <c r="A105" t="s">
        <v>0</v>
      </c>
      <c r="B105" t="s">
        <v>1</v>
      </c>
      <c r="C105" t="s">
        <v>2</v>
      </c>
      <c r="D105" t="s">
        <v>3</v>
      </c>
      <c r="E105" t="s">
        <v>4</v>
      </c>
      <c r="F105" t="s">
        <v>5</v>
      </c>
      <c r="G105" t="s">
        <v>6</v>
      </c>
      <c r="H105" t="s">
        <v>195</v>
      </c>
      <c r="I105" t="s">
        <v>196</v>
      </c>
      <c r="J105" t="s">
        <v>121</v>
      </c>
      <c r="K105" t="s">
        <v>145</v>
      </c>
      <c r="L105" t="s">
        <v>44</v>
      </c>
      <c r="M105" s="5">
        <v>14200</v>
      </c>
      <c r="N105" s="5">
        <v>0</v>
      </c>
      <c r="O105" s="5">
        <f t="shared" si="4"/>
        <v>14200</v>
      </c>
      <c r="P105" s="5">
        <v>-14200</v>
      </c>
      <c r="Q105" s="5">
        <f t="shared" si="5"/>
        <v>0</v>
      </c>
      <c r="R105" s="5">
        <v>0</v>
      </c>
      <c r="S105" s="5">
        <v>0</v>
      </c>
      <c r="T105" s="5">
        <v>0</v>
      </c>
      <c r="U105" s="5">
        <f t="shared" si="6"/>
        <v>14200</v>
      </c>
      <c r="V105" s="5">
        <f t="shared" si="7"/>
        <v>14200</v>
      </c>
      <c r="W105" s="5">
        <v>0</v>
      </c>
      <c r="X105" t="s">
        <v>198</v>
      </c>
    </row>
    <row r="106" spans="1:24" x14ac:dyDescent="0.2">
      <c r="A106" t="s">
        <v>0</v>
      </c>
      <c r="B106" t="s">
        <v>1</v>
      </c>
      <c r="C106" t="s">
        <v>2</v>
      </c>
      <c r="D106" t="s">
        <v>3</v>
      </c>
      <c r="E106" t="s">
        <v>4</v>
      </c>
      <c r="F106" t="s">
        <v>5</v>
      </c>
      <c r="G106" t="s">
        <v>6</v>
      </c>
      <c r="H106" t="s">
        <v>110</v>
      </c>
      <c r="I106" t="s">
        <v>199</v>
      </c>
      <c r="J106" t="s">
        <v>121</v>
      </c>
      <c r="K106" t="s">
        <v>149</v>
      </c>
      <c r="L106" t="s">
        <v>44</v>
      </c>
      <c r="M106" s="5">
        <v>5000</v>
      </c>
      <c r="N106" s="5">
        <v>0</v>
      </c>
      <c r="O106" s="5">
        <f t="shared" si="4"/>
        <v>5000</v>
      </c>
      <c r="P106" s="5">
        <v>-5000</v>
      </c>
      <c r="Q106" s="5">
        <f t="shared" si="5"/>
        <v>0</v>
      </c>
      <c r="R106" s="5">
        <v>0</v>
      </c>
      <c r="S106" s="5">
        <v>0</v>
      </c>
      <c r="T106" s="5">
        <v>0</v>
      </c>
      <c r="U106" s="5">
        <f t="shared" si="6"/>
        <v>5000</v>
      </c>
      <c r="V106" s="5">
        <f t="shared" si="7"/>
        <v>5000</v>
      </c>
      <c r="W106" s="5">
        <v>0</v>
      </c>
      <c r="X106" t="s">
        <v>200</v>
      </c>
    </row>
    <row r="107" spans="1:24" x14ac:dyDescent="0.2">
      <c r="A107" t="s">
        <v>0</v>
      </c>
      <c r="B107" t="s">
        <v>1</v>
      </c>
      <c r="C107" t="s">
        <v>2</v>
      </c>
      <c r="D107" t="s">
        <v>3</v>
      </c>
      <c r="E107" t="s">
        <v>4</v>
      </c>
      <c r="F107" t="s">
        <v>5</v>
      </c>
      <c r="G107" t="s">
        <v>6</v>
      </c>
      <c r="H107" t="s">
        <v>110</v>
      </c>
      <c r="I107" t="s">
        <v>199</v>
      </c>
      <c r="J107" t="s">
        <v>121</v>
      </c>
      <c r="K107" t="s">
        <v>137</v>
      </c>
      <c r="L107" t="s">
        <v>44</v>
      </c>
      <c r="M107" s="5">
        <v>3000</v>
      </c>
      <c r="N107" s="5">
        <v>-3000</v>
      </c>
      <c r="O107" s="5">
        <f t="shared" si="4"/>
        <v>0</v>
      </c>
      <c r="P107" s="5">
        <v>0</v>
      </c>
      <c r="Q107" s="5">
        <f t="shared" si="5"/>
        <v>0</v>
      </c>
      <c r="R107" s="5">
        <v>0</v>
      </c>
      <c r="S107" s="5">
        <v>0</v>
      </c>
      <c r="T107" s="5">
        <v>0</v>
      </c>
      <c r="U107" s="5">
        <f t="shared" si="6"/>
        <v>0</v>
      </c>
      <c r="V107" s="5">
        <f t="shared" si="7"/>
        <v>0</v>
      </c>
      <c r="W107" s="5">
        <v>0</v>
      </c>
      <c r="X107" t="s">
        <v>201</v>
      </c>
    </row>
    <row r="108" spans="1:24" x14ac:dyDescent="0.2">
      <c r="A108" t="s">
        <v>0</v>
      </c>
      <c r="B108" t="s">
        <v>1</v>
      </c>
      <c r="C108" t="s">
        <v>2</v>
      </c>
      <c r="D108" t="s">
        <v>3</v>
      </c>
      <c r="E108" t="s">
        <v>4</v>
      </c>
      <c r="F108" t="s">
        <v>5</v>
      </c>
      <c r="G108" t="s">
        <v>6</v>
      </c>
      <c r="H108" t="s">
        <v>110</v>
      </c>
      <c r="I108" t="s">
        <v>199</v>
      </c>
      <c r="J108" t="s">
        <v>121</v>
      </c>
      <c r="K108" t="s">
        <v>124</v>
      </c>
      <c r="L108" t="s">
        <v>44</v>
      </c>
      <c r="M108" s="5">
        <v>21090.240000000002</v>
      </c>
      <c r="N108" s="5">
        <v>-5000</v>
      </c>
      <c r="O108" s="5">
        <f t="shared" si="4"/>
        <v>16090.240000000002</v>
      </c>
      <c r="P108" s="5">
        <v>-3238.32</v>
      </c>
      <c r="Q108" s="5">
        <f t="shared" si="5"/>
        <v>12851.920000000002</v>
      </c>
      <c r="R108" s="5">
        <v>12851.92</v>
      </c>
      <c r="S108" s="5">
        <v>0</v>
      </c>
      <c r="T108" s="5">
        <v>0</v>
      </c>
      <c r="U108" s="5">
        <f t="shared" si="6"/>
        <v>16090.240000000002</v>
      </c>
      <c r="V108" s="5">
        <f t="shared" si="7"/>
        <v>16090.240000000002</v>
      </c>
      <c r="W108" s="5">
        <v>0</v>
      </c>
      <c r="X108" t="s">
        <v>202</v>
      </c>
    </row>
    <row r="109" spans="1:24" x14ac:dyDescent="0.2">
      <c r="A109" t="s">
        <v>0</v>
      </c>
      <c r="B109" t="s">
        <v>1</v>
      </c>
      <c r="C109" t="s">
        <v>2</v>
      </c>
      <c r="D109" t="s">
        <v>3</v>
      </c>
      <c r="E109" t="s">
        <v>4</v>
      </c>
      <c r="F109" t="s">
        <v>5</v>
      </c>
      <c r="G109" t="s">
        <v>6</v>
      </c>
      <c r="H109" t="s">
        <v>110</v>
      </c>
      <c r="I109" t="s">
        <v>199</v>
      </c>
      <c r="J109" t="s">
        <v>121</v>
      </c>
      <c r="K109" t="s">
        <v>128</v>
      </c>
      <c r="L109" t="s">
        <v>44</v>
      </c>
      <c r="M109" s="5">
        <v>56830.68</v>
      </c>
      <c r="N109" s="5">
        <v>0</v>
      </c>
      <c r="O109" s="5">
        <f t="shared" si="4"/>
        <v>56830.68</v>
      </c>
      <c r="P109" s="5">
        <v>-43390.68</v>
      </c>
      <c r="Q109" s="5">
        <f t="shared" si="5"/>
        <v>13440</v>
      </c>
      <c r="R109" s="5">
        <v>0</v>
      </c>
      <c r="S109" s="5">
        <v>0</v>
      </c>
      <c r="T109" s="5">
        <v>0</v>
      </c>
      <c r="U109" s="5">
        <f t="shared" si="6"/>
        <v>56830.68</v>
      </c>
      <c r="V109" s="5">
        <f t="shared" si="7"/>
        <v>56830.68</v>
      </c>
      <c r="W109" s="5">
        <v>13440</v>
      </c>
      <c r="X109" t="s">
        <v>203</v>
      </c>
    </row>
    <row r="110" spans="1:24" x14ac:dyDescent="0.2">
      <c r="A110" t="s">
        <v>0</v>
      </c>
      <c r="B110" t="s">
        <v>1</v>
      </c>
      <c r="C110" t="s">
        <v>2</v>
      </c>
      <c r="D110" t="s">
        <v>3</v>
      </c>
      <c r="E110" t="s">
        <v>4</v>
      </c>
      <c r="F110" t="s">
        <v>5</v>
      </c>
      <c r="G110" t="s">
        <v>6</v>
      </c>
      <c r="H110" t="s">
        <v>110</v>
      </c>
      <c r="I110" t="s">
        <v>199</v>
      </c>
      <c r="J110" t="s">
        <v>121</v>
      </c>
      <c r="K110" t="s">
        <v>204</v>
      </c>
      <c r="L110" t="s">
        <v>44</v>
      </c>
      <c r="M110" s="5">
        <v>0</v>
      </c>
      <c r="N110" s="5">
        <v>1500</v>
      </c>
      <c r="O110" s="5">
        <f t="shared" si="4"/>
        <v>1500</v>
      </c>
      <c r="P110" s="5">
        <v>0</v>
      </c>
      <c r="Q110" s="5">
        <f t="shared" si="5"/>
        <v>1500</v>
      </c>
      <c r="R110" s="5">
        <v>0</v>
      </c>
      <c r="S110" s="5">
        <v>0</v>
      </c>
      <c r="T110" s="5">
        <v>0</v>
      </c>
      <c r="U110" s="5">
        <f t="shared" si="6"/>
        <v>1500</v>
      </c>
      <c r="V110" s="5">
        <f t="shared" si="7"/>
        <v>1500</v>
      </c>
      <c r="W110" s="5">
        <v>1500</v>
      </c>
      <c r="X110" t="s">
        <v>205</v>
      </c>
    </row>
    <row r="111" spans="1:24" x14ac:dyDescent="0.2">
      <c r="A111" t="s">
        <v>0</v>
      </c>
      <c r="B111" t="s">
        <v>1</v>
      </c>
      <c r="C111" t="s">
        <v>2</v>
      </c>
      <c r="D111" t="s">
        <v>3</v>
      </c>
      <c r="E111" t="s">
        <v>4</v>
      </c>
      <c r="F111" t="s">
        <v>5</v>
      </c>
      <c r="G111" t="s">
        <v>6</v>
      </c>
      <c r="H111" t="s">
        <v>110</v>
      </c>
      <c r="I111" t="s">
        <v>199</v>
      </c>
      <c r="J111" t="s">
        <v>121</v>
      </c>
      <c r="K111" t="s">
        <v>155</v>
      </c>
      <c r="L111" t="s">
        <v>44</v>
      </c>
      <c r="M111" s="5">
        <v>0</v>
      </c>
      <c r="N111" s="5">
        <v>3000</v>
      </c>
      <c r="O111" s="5">
        <f t="shared" si="4"/>
        <v>3000</v>
      </c>
      <c r="P111" s="5">
        <v>-3000</v>
      </c>
      <c r="Q111" s="5">
        <f t="shared" si="5"/>
        <v>0</v>
      </c>
      <c r="R111" s="5">
        <v>0</v>
      </c>
      <c r="S111" s="5">
        <v>0</v>
      </c>
      <c r="T111" s="5">
        <v>0</v>
      </c>
      <c r="U111" s="5">
        <f t="shared" si="6"/>
        <v>3000</v>
      </c>
      <c r="V111" s="5">
        <f t="shared" si="7"/>
        <v>3000</v>
      </c>
      <c r="W111" s="5">
        <v>0</v>
      </c>
      <c r="X111" t="s">
        <v>206</v>
      </c>
    </row>
    <row r="112" spans="1:24" x14ac:dyDescent="0.2">
      <c r="A112" t="s">
        <v>0</v>
      </c>
      <c r="B112" t="s">
        <v>1</v>
      </c>
      <c r="C112" t="s">
        <v>2</v>
      </c>
      <c r="D112" t="s">
        <v>3</v>
      </c>
      <c r="E112" t="s">
        <v>4</v>
      </c>
      <c r="F112" t="s">
        <v>5</v>
      </c>
      <c r="G112" t="s">
        <v>6</v>
      </c>
      <c r="H112" t="s">
        <v>110</v>
      </c>
      <c r="I112" t="s">
        <v>207</v>
      </c>
      <c r="J112" t="s">
        <v>121</v>
      </c>
      <c r="K112" t="s">
        <v>137</v>
      </c>
      <c r="L112" t="s">
        <v>44</v>
      </c>
      <c r="M112" s="5">
        <v>5424</v>
      </c>
      <c r="N112" s="5">
        <v>-4000</v>
      </c>
      <c r="O112" s="5">
        <f t="shared" si="4"/>
        <v>1424</v>
      </c>
      <c r="P112" s="5">
        <v>-1424</v>
      </c>
      <c r="Q112" s="5">
        <f t="shared" si="5"/>
        <v>0</v>
      </c>
      <c r="R112" s="5">
        <v>0</v>
      </c>
      <c r="S112" s="5">
        <v>0</v>
      </c>
      <c r="T112" s="5">
        <v>0</v>
      </c>
      <c r="U112" s="5">
        <f t="shared" si="6"/>
        <v>1424</v>
      </c>
      <c r="V112" s="5">
        <f t="shared" si="7"/>
        <v>1424</v>
      </c>
      <c r="W112" s="5">
        <v>0</v>
      </c>
      <c r="X112" t="s">
        <v>201</v>
      </c>
    </row>
    <row r="113" spans="1:24" x14ac:dyDescent="0.2">
      <c r="A113" t="s">
        <v>0</v>
      </c>
      <c r="B113" t="s">
        <v>1</v>
      </c>
      <c r="C113" t="s">
        <v>2</v>
      </c>
      <c r="D113" t="s">
        <v>3</v>
      </c>
      <c r="E113" t="s">
        <v>4</v>
      </c>
      <c r="F113" t="s">
        <v>5</v>
      </c>
      <c r="G113" t="s">
        <v>6</v>
      </c>
      <c r="H113" t="s">
        <v>110</v>
      </c>
      <c r="I113" t="s">
        <v>207</v>
      </c>
      <c r="J113" t="s">
        <v>121</v>
      </c>
      <c r="K113" t="s">
        <v>128</v>
      </c>
      <c r="L113" t="s">
        <v>44</v>
      </c>
      <c r="M113" s="5">
        <v>37887.120000000003</v>
      </c>
      <c r="N113" s="5">
        <v>-2000</v>
      </c>
      <c r="O113" s="5">
        <f t="shared" si="4"/>
        <v>35887.120000000003</v>
      </c>
      <c r="P113" s="5">
        <v>-29167.119999999999</v>
      </c>
      <c r="Q113" s="5">
        <f t="shared" si="5"/>
        <v>6720.0000000000036</v>
      </c>
      <c r="R113" s="5">
        <v>0</v>
      </c>
      <c r="S113" s="5">
        <v>0</v>
      </c>
      <c r="T113" s="5">
        <v>0</v>
      </c>
      <c r="U113" s="5">
        <f t="shared" si="6"/>
        <v>35887.120000000003</v>
      </c>
      <c r="V113" s="5">
        <f t="shared" si="7"/>
        <v>35887.120000000003</v>
      </c>
      <c r="W113" s="5">
        <v>6720</v>
      </c>
      <c r="X113" t="s">
        <v>203</v>
      </c>
    </row>
    <row r="114" spans="1:24" x14ac:dyDescent="0.2">
      <c r="A114" t="s">
        <v>0</v>
      </c>
      <c r="B114" t="s">
        <v>1</v>
      </c>
      <c r="C114" t="s">
        <v>2</v>
      </c>
      <c r="D114" t="s">
        <v>3</v>
      </c>
      <c r="E114" t="s">
        <v>4</v>
      </c>
      <c r="F114" t="s">
        <v>5</v>
      </c>
      <c r="G114" t="s">
        <v>6</v>
      </c>
      <c r="H114" t="s">
        <v>110</v>
      </c>
      <c r="I114" t="s">
        <v>207</v>
      </c>
      <c r="J114" t="s">
        <v>121</v>
      </c>
      <c r="K114" t="s">
        <v>155</v>
      </c>
      <c r="L114" t="s">
        <v>44</v>
      </c>
      <c r="M114" s="5">
        <v>4242</v>
      </c>
      <c r="N114" s="5">
        <v>0</v>
      </c>
      <c r="O114" s="5">
        <f t="shared" si="4"/>
        <v>4242</v>
      </c>
      <c r="P114" s="5">
        <v>-4242</v>
      </c>
      <c r="Q114" s="5">
        <f t="shared" si="5"/>
        <v>0</v>
      </c>
      <c r="R114" s="5">
        <v>0</v>
      </c>
      <c r="S114" s="5">
        <v>0</v>
      </c>
      <c r="T114" s="5">
        <v>0</v>
      </c>
      <c r="U114" s="5">
        <f t="shared" si="6"/>
        <v>4242</v>
      </c>
      <c r="V114" s="5">
        <f t="shared" si="7"/>
        <v>4242</v>
      </c>
      <c r="W114" s="5">
        <v>0</v>
      </c>
      <c r="X114" t="s">
        <v>206</v>
      </c>
    </row>
    <row r="115" spans="1:24" x14ac:dyDescent="0.2">
      <c r="A115" t="s">
        <v>0</v>
      </c>
      <c r="B115" t="s">
        <v>1</v>
      </c>
      <c r="C115" t="s">
        <v>2</v>
      </c>
      <c r="D115" t="s">
        <v>3</v>
      </c>
      <c r="E115" t="s">
        <v>4</v>
      </c>
      <c r="F115" t="s">
        <v>5</v>
      </c>
      <c r="G115" t="s">
        <v>6</v>
      </c>
      <c r="H115" t="s">
        <v>110</v>
      </c>
      <c r="I115" t="s">
        <v>111</v>
      </c>
      <c r="J115" t="s">
        <v>121</v>
      </c>
      <c r="K115" t="s">
        <v>149</v>
      </c>
      <c r="L115" t="s">
        <v>44</v>
      </c>
      <c r="M115" s="5">
        <v>2000</v>
      </c>
      <c r="N115" s="5">
        <v>0</v>
      </c>
      <c r="O115" s="5">
        <f t="shared" si="4"/>
        <v>2000</v>
      </c>
      <c r="P115" s="5">
        <v>-2000</v>
      </c>
      <c r="Q115" s="5">
        <f t="shared" si="5"/>
        <v>0</v>
      </c>
      <c r="R115" s="5">
        <v>0</v>
      </c>
      <c r="S115" s="5">
        <v>0</v>
      </c>
      <c r="T115" s="5">
        <v>0</v>
      </c>
      <c r="U115" s="5">
        <f t="shared" si="6"/>
        <v>2000</v>
      </c>
      <c r="V115" s="5">
        <f t="shared" si="7"/>
        <v>2000</v>
      </c>
      <c r="W115" s="5">
        <v>0</v>
      </c>
      <c r="X115" t="s">
        <v>200</v>
      </c>
    </row>
    <row r="116" spans="1:24" x14ac:dyDescent="0.2">
      <c r="A116" t="s">
        <v>0</v>
      </c>
      <c r="B116" t="s">
        <v>1</v>
      </c>
      <c r="C116" t="s">
        <v>2</v>
      </c>
      <c r="D116" t="s">
        <v>3</v>
      </c>
      <c r="E116" t="s">
        <v>4</v>
      </c>
      <c r="F116" t="s">
        <v>5</v>
      </c>
      <c r="G116" t="s">
        <v>6</v>
      </c>
      <c r="H116" t="s">
        <v>110</v>
      </c>
      <c r="I116" t="s">
        <v>111</v>
      </c>
      <c r="J116" t="s">
        <v>121</v>
      </c>
      <c r="K116" t="s">
        <v>137</v>
      </c>
      <c r="L116" t="s">
        <v>44</v>
      </c>
      <c r="M116" s="5">
        <v>3000</v>
      </c>
      <c r="N116" s="5">
        <v>0</v>
      </c>
      <c r="O116" s="5">
        <f t="shared" si="4"/>
        <v>3000</v>
      </c>
      <c r="P116" s="5">
        <v>-3000</v>
      </c>
      <c r="Q116" s="5">
        <f t="shared" si="5"/>
        <v>0</v>
      </c>
      <c r="R116" s="5">
        <v>0</v>
      </c>
      <c r="S116" s="5">
        <v>0</v>
      </c>
      <c r="T116" s="5">
        <v>0</v>
      </c>
      <c r="U116" s="5">
        <f t="shared" si="6"/>
        <v>3000</v>
      </c>
      <c r="V116" s="5">
        <f t="shared" si="7"/>
        <v>3000</v>
      </c>
      <c r="W116" s="5">
        <v>0</v>
      </c>
      <c r="X116" t="s">
        <v>201</v>
      </c>
    </row>
    <row r="117" spans="1:24" x14ac:dyDescent="0.2">
      <c r="A117" t="s">
        <v>0</v>
      </c>
      <c r="B117" t="s">
        <v>1</v>
      </c>
      <c r="C117" t="s">
        <v>2</v>
      </c>
      <c r="D117" t="s">
        <v>3</v>
      </c>
      <c r="E117" t="s">
        <v>4</v>
      </c>
      <c r="F117" t="s">
        <v>5</v>
      </c>
      <c r="G117" t="s">
        <v>6</v>
      </c>
      <c r="H117" t="s">
        <v>110</v>
      </c>
      <c r="I117" t="s">
        <v>111</v>
      </c>
      <c r="J117" t="s">
        <v>121</v>
      </c>
      <c r="K117" t="s">
        <v>128</v>
      </c>
      <c r="L117" t="s">
        <v>44</v>
      </c>
      <c r="M117" s="5">
        <v>18943.560000000001</v>
      </c>
      <c r="N117" s="5">
        <v>-12299.87</v>
      </c>
      <c r="O117" s="5">
        <f t="shared" si="4"/>
        <v>6643.6900000000005</v>
      </c>
      <c r="P117" s="5">
        <v>-6643.69</v>
      </c>
      <c r="Q117" s="5">
        <f t="shared" si="5"/>
        <v>0</v>
      </c>
      <c r="R117" s="5">
        <v>0</v>
      </c>
      <c r="S117" s="5">
        <v>0</v>
      </c>
      <c r="T117" s="5">
        <v>0</v>
      </c>
      <c r="U117" s="5">
        <f t="shared" si="6"/>
        <v>6643.6900000000005</v>
      </c>
      <c r="V117" s="5">
        <f t="shared" si="7"/>
        <v>6643.6900000000005</v>
      </c>
      <c r="W117" s="5">
        <v>0</v>
      </c>
      <c r="X117" t="s">
        <v>203</v>
      </c>
    </row>
    <row r="118" spans="1:24" x14ac:dyDescent="0.2">
      <c r="A118" t="s">
        <v>0</v>
      </c>
      <c r="B118" t="s">
        <v>1</v>
      </c>
      <c r="C118" t="s">
        <v>2</v>
      </c>
      <c r="D118" t="s">
        <v>3</v>
      </c>
      <c r="E118" t="s">
        <v>4</v>
      </c>
      <c r="F118" t="s">
        <v>5</v>
      </c>
      <c r="G118" t="s">
        <v>6</v>
      </c>
      <c r="H118" t="s">
        <v>208</v>
      </c>
      <c r="I118" t="s">
        <v>209</v>
      </c>
      <c r="J118" t="s">
        <v>121</v>
      </c>
      <c r="K118" t="s">
        <v>175</v>
      </c>
      <c r="L118" t="s">
        <v>44</v>
      </c>
      <c r="M118" s="5">
        <v>5500</v>
      </c>
      <c r="N118" s="5">
        <v>0</v>
      </c>
      <c r="O118" s="5">
        <f t="shared" si="4"/>
        <v>5500</v>
      </c>
      <c r="P118" s="5">
        <v>-1867.28</v>
      </c>
      <c r="Q118" s="5">
        <f t="shared" si="5"/>
        <v>3632.7200000000003</v>
      </c>
      <c r="R118" s="5">
        <v>0</v>
      </c>
      <c r="S118" s="5">
        <v>3632.72</v>
      </c>
      <c r="T118" s="5">
        <v>3632.72</v>
      </c>
      <c r="U118" s="5">
        <f t="shared" si="6"/>
        <v>1867.2800000000002</v>
      </c>
      <c r="V118" s="5">
        <f t="shared" si="7"/>
        <v>1867.2800000000002</v>
      </c>
      <c r="W118" s="5">
        <v>0</v>
      </c>
      <c r="X118" t="s">
        <v>210</v>
      </c>
    </row>
    <row r="119" spans="1:24" x14ac:dyDescent="0.2">
      <c r="A119" t="s">
        <v>117</v>
      </c>
      <c r="B119" t="s">
        <v>118</v>
      </c>
      <c r="C119" t="s">
        <v>2</v>
      </c>
      <c r="D119" t="s">
        <v>3</v>
      </c>
      <c r="E119" t="s">
        <v>4</v>
      </c>
      <c r="F119" t="s">
        <v>5</v>
      </c>
      <c r="G119" t="s">
        <v>6</v>
      </c>
      <c r="H119" t="s">
        <v>211</v>
      </c>
      <c r="I119" t="s">
        <v>212</v>
      </c>
      <c r="J119" t="s">
        <v>121</v>
      </c>
      <c r="K119" t="s">
        <v>149</v>
      </c>
      <c r="L119" t="s">
        <v>44</v>
      </c>
      <c r="M119" s="5">
        <v>2000</v>
      </c>
      <c r="N119" s="5">
        <v>0</v>
      </c>
      <c r="O119" s="5">
        <f t="shared" si="4"/>
        <v>2000</v>
      </c>
      <c r="P119" s="5">
        <v>-2000</v>
      </c>
      <c r="Q119" s="5">
        <f t="shared" si="5"/>
        <v>0</v>
      </c>
      <c r="R119" s="5">
        <v>0</v>
      </c>
      <c r="S119" s="5">
        <v>0</v>
      </c>
      <c r="T119" s="5">
        <v>0</v>
      </c>
      <c r="U119" s="5">
        <f t="shared" si="6"/>
        <v>2000</v>
      </c>
      <c r="V119" s="5">
        <f t="shared" si="7"/>
        <v>2000</v>
      </c>
      <c r="W119" s="5">
        <v>0</v>
      </c>
      <c r="X119" t="s">
        <v>213</v>
      </c>
    </row>
    <row r="120" spans="1:24" x14ac:dyDescent="0.2">
      <c r="A120" t="s">
        <v>117</v>
      </c>
      <c r="B120" t="s">
        <v>118</v>
      </c>
      <c r="C120" t="s">
        <v>2</v>
      </c>
      <c r="D120" t="s">
        <v>3</v>
      </c>
      <c r="E120" t="s">
        <v>4</v>
      </c>
      <c r="F120" t="s">
        <v>5</v>
      </c>
      <c r="G120" t="s">
        <v>6</v>
      </c>
      <c r="H120" t="s">
        <v>211</v>
      </c>
      <c r="I120" t="s">
        <v>212</v>
      </c>
      <c r="J120" t="s">
        <v>121</v>
      </c>
      <c r="K120" t="s">
        <v>214</v>
      </c>
      <c r="L120" t="s">
        <v>44</v>
      </c>
      <c r="M120" s="5">
        <v>1000</v>
      </c>
      <c r="N120" s="5">
        <v>0</v>
      </c>
      <c r="O120" s="5">
        <f t="shared" si="4"/>
        <v>1000</v>
      </c>
      <c r="P120" s="5">
        <v>0</v>
      </c>
      <c r="Q120" s="5">
        <f t="shared" si="5"/>
        <v>1000</v>
      </c>
      <c r="R120" s="5">
        <v>0</v>
      </c>
      <c r="S120" s="5">
        <v>537.6</v>
      </c>
      <c r="T120" s="5">
        <v>537.6</v>
      </c>
      <c r="U120" s="5">
        <f t="shared" si="6"/>
        <v>462.4</v>
      </c>
      <c r="V120" s="5">
        <f t="shared" si="7"/>
        <v>462.4</v>
      </c>
      <c r="W120" s="5">
        <v>462.4</v>
      </c>
      <c r="X120" t="s">
        <v>215</v>
      </c>
    </row>
    <row r="121" spans="1:24" x14ac:dyDescent="0.2">
      <c r="A121" t="s">
        <v>117</v>
      </c>
      <c r="B121" t="s">
        <v>118</v>
      </c>
      <c r="C121" t="s">
        <v>2</v>
      </c>
      <c r="D121" t="s">
        <v>3</v>
      </c>
      <c r="E121" t="s">
        <v>4</v>
      </c>
      <c r="F121" t="s">
        <v>5</v>
      </c>
      <c r="G121" t="s">
        <v>6</v>
      </c>
      <c r="H121" t="s">
        <v>211</v>
      </c>
      <c r="I121" t="s">
        <v>212</v>
      </c>
      <c r="J121" t="s">
        <v>121</v>
      </c>
      <c r="K121" t="s">
        <v>141</v>
      </c>
      <c r="L121" t="s">
        <v>44</v>
      </c>
      <c r="M121" s="5">
        <v>5500</v>
      </c>
      <c r="N121" s="5">
        <v>0</v>
      </c>
      <c r="O121" s="5">
        <f t="shared" si="4"/>
        <v>5500</v>
      </c>
      <c r="P121" s="5">
        <v>0</v>
      </c>
      <c r="Q121" s="5">
        <f t="shared" si="5"/>
        <v>5500</v>
      </c>
      <c r="R121" s="5">
        <v>0</v>
      </c>
      <c r="S121" s="5">
        <v>0</v>
      </c>
      <c r="T121" s="5">
        <v>0</v>
      </c>
      <c r="U121" s="5">
        <f t="shared" si="6"/>
        <v>5500</v>
      </c>
      <c r="V121" s="5">
        <f t="shared" si="7"/>
        <v>5500</v>
      </c>
      <c r="W121" s="5">
        <v>5500</v>
      </c>
      <c r="X121" t="s">
        <v>216</v>
      </c>
    </row>
    <row r="122" spans="1:24" x14ac:dyDescent="0.2">
      <c r="A122" t="s">
        <v>117</v>
      </c>
      <c r="B122" t="s">
        <v>118</v>
      </c>
      <c r="C122" t="s">
        <v>2</v>
      </c>
      <c r="D122" t="s">
        <v>3</v>
      </c>
      <c r="E122" t="s">
        <v>4</v>
      </c>
      <c r="F122" t="s">
        <v>5</v>
      </c>
      <c r="G122" t="s">
        <v>6</v>
      </c>
      <c r="H122" t="s">
        <v>211</v>
      </c>
      <c r="I122" t="s">
        <v>212</v>
      </c>
      <c r="J122" t="s">
        <v>121</v>
      </c>
      <c r="K122" t="s">
        <v>178</v>
      </c>
      <c r="L122" t="s">
        <v>44</v>
      </c>
      <c r="M122" s="5">
        <v>5000</v>
      </c>
      <c r="N122" s="5">
        <v>0</v>
      </c>
      <c r="O122" s="5">
        <f t="shared" si="4"/>
        <v>5000</v>
      </c>
      <c r="P122" s="5">
        <v>-5000</v>
      </c>
      <c r="Q122" s="5">
        <f t="shared" si="5"/>
        <v>0</v>
      </c>
      <c r="R122" s="5">
        <v>0</v>
      </c>
      <c r="S122" s="5">
        <v>0</v>
      </c>
      <c r="T122" s="5">
        <v>0</v>
      </c>
      <c r="U122" s="5">
        <f t="shared" si="6"/>
        <v>5000</v>
      </c>
      <c r="V122" s="5">
        <f t="shared" si="7"/>
        <v>5000</v>
      </c>
      <c r="W122" s="5">
        <v>0</v>
      </c>
      <c r="X122" t="s">
        <v>217</v>
      </c>
    </row>
    <row r="123" spans="1:24" x14ac:dyDescent="0.2">
      <c r="A123" t="s">
        <v>117</v>
      </c>
      <c r="B123" t="s">
        <v>118</v>
      </c>
      <c r="C123" t="s">
        <v>2</v>
      </c>
      <c r="D123" t="s">
        <v>3</v>
      </c>
      <c r="E123" t="s">
        <v>4</v>
      </c>
      <c r="F123" t="s">
        <v>5</v>
      </c>
      <c r="G123" t="s">
        <v>6</v>
      </c>
      <c r="H123" t="s">
        <v>211</v>
      </c>
      <c r="I123" t="s">
        <v>212</v>
      </c>
      <c r="J123" t="s">
        <v>121</v>
      </c>
      <c r="K123" t="s">
        <v>218</v>
      </c>
      <c r="L123" t="s">
        <v>44</v>
      </c>
      <c r="M123" s="5">
        <v>1000</v>
      </c>
      <c r="N123" s="5">
        <v>0</v>
      </c>
      <c r="O123" s="5">
        <f t="shared" si="4"/>
        <v>1000</v>
      </c>
      <c r="P123" s="5">
        <v>-500</v>
      </c>
      <c r="Q123" s="5">
        <f t="shared" si="5"/>
        <v>500</v>
      </c>
      <c r="R123" s="5">
        <v>0</v>
      </c>
      <c r="S123" s="5">
        <v>0</v>
      </c>
      <c r="T123" s="5">
        <v>0</v>
      </c>
      <c r="U123" s="5">
        <f t="shared" si="6"/>
        <v>1000</v>
      </c>
      <c r="V123" s="5">
        <f t="shared" si="7"/>
        <v>1000</v>
      </c>
      <c r="W123" s="5">
        <v>500</v>
      </c>
      <c r="X123" t="s">
        <v>219</v>
      </c>
    </row>
    <row r="124" spans="1:24" x14ac:dyDescent="0.2">
      <c r="A124" t="s">
        <v>117</v>
      </c>
      <c r="B124" t="s">
        <v>118</v>
      </c>
      <c r="C124" t="s">
        <v>2</v>
      </c>
      <c r="D124" t="s">
        <v>3</v>
      </c>
      <c r="E124" t="s">
        <v>4</v>
      </c>
      <c r="F124" t="s">
        <v>5</v>
      </c>
      <c r="G124" t="s">
        <v>6</v>
      </c>
      <c r="H124" t="s">
        <v>211</v>
      </c>
      <c r="I124" t="s">
        <v>220</v>
      </c>
      <c r="J124" t="s">
        <v>121</v>
      </c>
      <c r="K124" t="s">
        <v>157</v>
      </c>
      <c r="L124" t="s">
        <v>44</v>
      </c>
      <c r="M124" s="5">
        <v>888.56</v>
      </c>
      <c r="N124" s="5">
        <v>0</v>
      </c>
      <c r="O124" s="5">
        <f t="shared" si="4"/>
        <v>888.56</v>
      </c>
      <c r="P124" s="5">
        <v>-688.56</v>
      </c>
      <c r="Q124" s="5">
        <f t="shared" si="5"/>
        <v>200</v>
      </c>
      <c r="R124" s="5">
        <v>0</v>
      </c>
      <c r="S124" s="5">
        <v>0</v>
      </c>
      <c r="T124" s="5">
        <v>0</v>
      </c>
      <c r="U124" s="5">
        <f t="shared" si="6"/>
        <v>888.56</v>
      </c>
      <c r="V124" s="5">
        <f t="shared" si="7"/>
        <v>888.56</v>
      </c>
      <c r="W124" s="5">
        <v>200</v>
      </c>
      <c r="X124" t="s">
        <v>221</v>
      </c>
    </row>
    <row r="125" spans="1:24" x14ac:dyDescent="0.2">
      <c r="A125" t="s">
        <v>117</v>
      </c>
      <c r="B125" t="s">
        <v>118</v>
      </c>
      <c r="C125" t="s">
        <v>2</v>
      </c>
      <c r="D125" t="s">
        <v>3</v>
      </c>
      <c r="E125" t="s">
        <v>4</v>
      </c>
      <c r="F125" t="s">
        <v>5</v>
      </c>
      <c r="G125" t="s">
        <v>6</v>
      </c>
      <c r="H125" t="s">
        <v>211</v>
      </c>
      <c r="I125" t="s">
        <v>220</v>
      </c>
      <c r="J125" t="s">
        <v>121</v>
      </c>
      <c r="K125" t="s">
        <v>175</v>
      </c>
      <c r="L125" t="s">
        <v>44</v>
      </c>
      <c r="M125" s="5">
        <v>3000</v>
      </c>
      <c r="N125" s="5">
        <v>0</v>
      </c>
      <c r="O125" s="5">
        <f t="shared" si="4"/>
        <v>3000</v>
      </c>
      <c r="P125" s="5">
        <v>0</v>
      </c>
      <c r="Q125" s="5">
        <f t="shared" si="5"/>
        <v>3000</v>
      </c>
      <c r="R125" s="5">
        <v>0</v>
      </c>
      <c r="S125" s="5">
        <v>2954</v>
      </c>
      <c r="T125" s="5">
        <v>2954</v>
      </c>
      <c r="U125" s="5">
        <f t="shared" si="6"/>
        <v>46</v>
      </c>
      <c r="V125" s="5">
        <f t="shared" si="7"/>
        <v>46</v>
      </c>
      <c r="W125" s="5">
        <v>46</v>
      </c>
      <c r="X125" t="s">
        <v>222</v>
      </c>
    </row>
    <row r="126" spans="1:24" x14ac:dyDescent="0.2">
      <c r="A126" t="s">
        <v>117</v>
      </c>
      <c r="B126" t="s">
        <v>118</v>
      </c>
      <c r="C126" t="s">
        <v>2</v>
      </c>
      <c r="D126" t="s">
        <v>3</v>
      </c>
      <c r="E126" t="s">
        <v>4</v>
      </c>
      <c r="F126" t="s">
        <v>5</v>
      </c>
      <c r="G126" t="s">
        <v>6</v>
      </c>
      <c r="H126" t="s">
        <v>119</v>
      </c>
      <c r="I126" t="s">
        <v>120</v>
      </c>
      <c r="J126" t="s">
        <v>223</v>
      </c>
      <c r="K126" t="s">
        <v>224</v>
      </c>
      <c r="L126" t="s">
        <v>44</v>
      </c>
      <c r="M126" s="5">
        <v>50000</v>
      </c>
      <c r="N126" s="5">
        <v>0</v>
      </c>
      <c r="O126" s="5">
        <f t="shared" si="4"/>
        <v>50000</v>
      </c>
      <c r="P126" s="5">
        <v>-121.91</v>
      </c>
      <c r="Q126" s="5">
        <f t="shared" si="5"/>
        <v>49878.09</v>
      </c>
      <c r="R126" s="5">
        <v>49878.09</v>
      </c>
      <c r="S126" s="5">
        <v>0</v>
      </c>
      <c r="T126" s="5">
        <v>0</v>
      </c>
      <c r="U126" s="5">
        <f t="shared" si="6"/>
        <v>50000</v>
      </c>
      <c r="V126" s="5">
        <f t="shared" si="7"/>
        <v>50000</v>
      </c>
      <c r="W126" s="5">
        <v>0</v>
      </c>
      <c r="X126" t="s">
        <v>225</v>
      </c>
    </row>
    <row r="127" spans="1:24" x14ac:dyDescent="0.2">
      <c r="A127" t="s">
        <v>0</v>
      </c>
      <c r="B127" t="s">
        <v>1</v>
      </c>
      <c r="C127" t="s">
        <v>2</v>
      </c>
      <c r="D127" t="s">
        <v>3</v>
      </c>
      <c r="E127" t="s">
        <v>4</v>
      </c>
      <c r="F127" t="s">
        <v>5</v>
      </c>
      <c r="G127" t="s">
        <v>6</v>
      </c>
      <c r="H127" t="s">
        <v>95</v>
      </c>
      <c r="I127" t="s">
        <v>136</v>
      </c>
      <c r="J127" t="s">
        <v>223</v>
      </c>
      <c r="K127" t="s">
        <v>226</v>
      </c>
      <c r="L127" t="s">
        <v>11</v>
      </c>
      <c r="M127" s="5">
        <v>259644.36</v>
      </c>
      <c r="N127" s="5">
        <v>-214370.71</v>
      </c>
      <c r="O127" s="5">
        <f t="shared" si="4"/>
        <v>45273.649999999994</v>
      </c>
      <c r="P127" s="5">
        <v>0</v>
      </c>
      <c r="Q127" s="5">
        <f t="shared" si="5"/>
        <v>45273.649999999994</v>
      </c>
      <c r="R127" s="5">
        <v>0</v>
      </c>
      <c r="S127" s="5">
        <v>45273.65</v>
      </c>
      <c r="T127" s="5">
        <v>45273.64</v>
      </c>
      <c r="U127" s="5">
        <f t="shared" si="6"/>
        <v>0</v>
      </c>
      <c r="V127" s="5">
        <f t="shared" si="7"/>
        <v>9.9999999947613105E-3</v>
      </c>
      <c r="W127" s="5">
        <v>0</v>
      </c>
      <c r="X127" t="s">
        <v>227</v>
      </c>
    </row>
    <row r="128" spans="1:24" x14ac:dyDescent="0.2">
      <c r="A128" t="s">
        <v>0</v>
      </c>
      <c r="B128" t="s">
        <v>1</v>
      </c>
      <c r="C128" t="s">
        <v>2</v>
      </c>
      <c r="D128" t="s">
        <v>3</v>
      </c>
      <c r="E128" t="s">
        <v>4</v>
      </c>
      <c r="F128" t="s">
        <v>5</v>
      </c>
      <c r="G128" t="s">
        <v>6</v>
      </c>
      <c r="H128" t="s">
        <v>95</v>
      </c>
      <c r="I128" t="s">
        <v>136</v>
      </c>
      <c r="J128" t="s">
        <v>223</v>
      </c>
      <c r="K128" t="s">
        <v>226</v>
      </c>
      <c r="L128" t="s">
        <v>44</v>
      </c>
      <c r="M128" s="5">
        <v>1687354.49</v>
      </c>
      <c r="N128" s="5">
        <v>-134878.67000000001</v>
      </c>
      <c r="O128" s="5">
        <f t="shared" si="4"/>
        <v>1552475.82</v>
      </c>
      <c r="P128" s="5">
        <v>-846477.02</v>
      </c>
      <c r="Q128" s="5">
        <f t="shared" si="5"/>
        <v>705998.8</v>
      </c>
      <c r="R128" s="5">
        <v>126349.15</v>
      </c>
      <c r="S128" s="5">
        <v>558209.67000000004</v>
      </c>
      <c r="T128" s="5">
        <v>54203.25</v>
      </c>
      <c r="U128" s="5">
        <f t="shared" si="6"/>
        <v>994266.15</v>
      </c>
      <c r="V128" s="5">
        <f t="shared" si="7"/>
        <v>1498272.57</v>
      </c>
      <c r="W128" s="5">
        <v>21439.98</v>
      </c>
      <c r="X128" t="s">
        <v>227</v>
      </c>
    </row>
    <row r="129" spans="1:24" x14ac:dyDescent="0.2">
      <c r="A129" t="s">
        <v>0</v>
      </c>
      <c r="B129" t="s">
        <v>1</v>
      </c>
      <c r="C129" t="s">
        <v>2</v>
      </c>
      <c r="D129" t="s">
        <v>3</v>
      </c>
      <c r="E129" t="s">
        <v>4</v>
      </c>
      <c r="F129" t="s">
        <v>5</v>
      </c>
      <c r="G129" t="s">
        <v>6</v>
      </c>
      <c r="H129" t="s">
        <v>95</v>
      </c>
      <c r="I129" t="s">
        <v>136</v>
      </c>
      <c r="J129" t="s">
        <v>223</v>
      </c>
      <c r="K129" t="s">
        <v>228</v>
      </c>
      <c r="L129" t="s">
        <v>44</v>
      </c>
      <c r="M129" s="5">
        <v>1505465.7</v>
      </c>
      <c r="N129" s="5">
        <v>-109503.08</v>
      </c>
      <c r="O129" s="5">
        <f t="shared" si="4"/>
        <v>1395962.6199999999</v>
      </c>
      <c r="P129" s="5">
        <v>-43000</v>
      </c>
      <c r="Q129" s="5">
        <f t="shared" si="5"/>
        <v>1352962.6199999999</v>
      </c>
      <c r="R129" s="5">
        <v>714766.86</v>
      </c>
      <c r="S129" s="5">
        <v>631458.76</v>
      </c>
      <c r="T129" s="5">
        <v>41302.17</v>
      </c>
      <c r="U129" s="5">
        <f t="shared" si="6"/>
        <v>764503.85999999987</v>
      </c>
      <c r="V129" s="5">
        <f t="shared" si="7"/>
        <v>1354660.45</v>
      </c>
      <c r="W129" s="5">
        <v>6737</v>
      </c>
      <c r="X129" t="s">
        <v>229</v>
      </c>
    </row>
    <row r="130" spans="1:24" x14ac:dyDescent="0.2">
      <c r="A130" t="s">
        <v>0</v>
      </c>
      <c r="B130" t="s">
        <v>1</v>
      </c>
      <c r="C130" t="s">
        <v>2</v>
      </c>
      <c r="D130" t="s">
        <v>3</v>
      </c>
      <c r="E130" t="s">
        <v>4</v>
      </c>
      <c r="F130" t="s">
        <v>5</v>
      </c>
      <c r="G130" t="s">
        <v>6</v>
      </c>
      <c r="H130" t="s">
        <v>95</v>
      </c>
      <c r="I130" t="s">
        <v>136</v>
      </c>
      <c r="J130" t="s">
        <v>223</v>
      </c>
      <c r="K130" t="s">
        <v>228</v>
      </c>
      <c r="L130" t="s">
        <v>11</v>
      </c>
      <c r="M130" s="5">
        <v>90000</v>
      </c>
      <c r="N130" s="5">
        <v>-59574.17</v>
      </c>
      <c r="O130" s="5">
        <f t="shared" si="4"/>
        <v>30425.83</v>
      </c>
      <c r="P130" s="5">
        <v>0</v>
      </c>
      <c r="Q130" s="5">
        <f t="shared" si="5"/>
        <v>30425.83</v>
      </c>
      <c r="R130" s="5">
        <v>0.01</v>
      </c>
      <c r="S130" s="5">
        <v>30425.82</v>
      </c>
      <c r="T130" s="5">
        <v>30425.82</v>
      </c>
      <c r="U130" s="5">
        <f t="shared" si="6"/>
        <v>1.0000000002037268E-2</v>
      </c>
      <c r="V130" s="5">
        <f t="shared" si="7"/>
        <v>1.0000000002037268E-2</v>
      </c>
      <c r="W130" s="5">
        <v>0</v>
      </c>
      <c r="X130" t="s">
        <v>229</v>
      </c>
    </row>
    <row r="131" spans="1:24" x14ac:dyDescent="0.2">
      <c r="A131" t="s">
        <v>0</v>
      </c>
      <c r="B131" t="s">
        <v>1</v>
      </c>
      <c r="C131" t="s">
        <v>2</v>
      </c>
      <c r="D131" t="s">
        <v>3</v>
      </c>
      <c r="E131" t="s">
        <v>4</v>
      </c>
      <c r="F131" t="s">
        <v>5</v>
      </c>
      <c r="G131" t="s">
        <v>6</v>
      </c>
      <c r="H131" t="s">
        <v>95</v>
      </c>
      <c r="I131" t="s">
        <v>136</v>
      </c>
      <c r="J131" t="s">
        <v>223</v>
      </c>
      <c r="K131" t="s">
        <v>224</v>
      </c>
      <c r="L131" t="s">
        <v>11</v>
      </c>
      <c r="M131" s="5">
        <v>65000</v>
      </c>
      <c r="N131" s="5">
        <v>-65000</v>
      </c>
      <c r="O131" s="5">
        <f t="shared" ref="O131:O194" si="8">+M131+N131</f>
        <v>0</v>
      </c>
      <c r="P131" s="5">
        <v>0</v>
      </c>
      <c r="Q131" s="5">
        <f t="shared" ref="Q131:Q194" si="9">+O131+P131</f>
        <v>0</v>
      </c>
      <c r="R131" s="5">
        <v>0</v>
      </c>
      <c r="S131" s="5">
        <v>0</v>
      </c>
      <c r="T131" s="5">
        <v>0</v>
      </c>
      <c r="U131" s="5">
        <f t="shared" ref="U131:U194" si="10">+O131-S131</f>
        <v>0</v>
      </c>
      <c r="V131" s="5">
        <f t="shared" ref="V131:V194" si="11">+O131-T131</f>
        <v>0</v>
      </c>
      <c r="W131" s="5">
        <v>0</v>
      </c>
      <c r="X131" t="s">
        <v>230</v>
      </c>
    </row>
    <row r="132" spans="1:24" x14ac:dyDescent="0.2">
      <c r="A132" t="s">
        <v>0</v>
      </c>
      <c r="B132" t="s">
        <v>1</v>
      </c>
      <c r="C132" t="s">
        <v>2</v>
      </c>
      <c r="D132" t="s">
        <v>3</v>
      </c>
      <c r="E132" t="s">
        <v>4</v>
      </c>
      <c r="F132" t="s">
        <v>5</v>
      </c>
      <c r="G132" t="s">
        <v>6</v>
      </c>
      <c r="H132" t="s">
        <v>95</v>
      </c>
      <c r="I132" t="s">
        <v>172</v>
      </c>
      <c r="J132" t="s">
        <v>223</v>
      </c>
      <c r="K132" t="s">
        <v>226</v>
      </c>
      <c r="L132" t="s">
        <v>11</v>
      </c>
      <c r="M132" s="5">
        <v>100000</v>
      </c>
      <c r="N132" s="5">
        <v>-64108.63</v>
      </c>
      <c r="O132" s="5">
        <f t="shared" si="8"/>
        <v>35891.370000000003</v>
      </c>
      <c r="P132" s="5">
        <v>0</v>
      </c>
      <c r="Q132" s="5">
        <f t="shared" si="9"/>
        <v>35891.370000000003</v>
      </c>
      <c r="R132" s="5">
        <v>0.01</v>
      </c>
      <c r="S132" s="5">
        <v>35891.360000000001</v>
      </c>
      <c r="T132" s="5">
        <v>35891.360000000001</v>
      </c>
      <c r="U132" s="5">
        <f t="shared" si="10"/>
        <v>1.0000000002037268E-2</v>
      </c>
      <c r="V132" s="5">
        <f t="shared" si="11"/>
        <v>1.0000000002037268E-2</v>
      </c>
      <c r="W132" s="5">
        <v>0</v>
      </c>
      <c r="X132" t="s">
        <v>227</v>
      </c>
    </row>
    <row r="133" spans="1:24" x14ac:dyDescent="0.2">
      <c r="A133" t="s">
        <v>0</v>
      </c>
      <c r="B133" t="s">
        <v>1</v>
      </c>
      <c r="C133" t="s">
        <v>2</v>
      </c>
      <c r="D133" t="s">
        <v>3</v>
      </c>
      <c r="E133" t="s">
        <v>4</v>
      </c>
      <c r="F133" t="s">
        <v>5</v>
      </c>
      <c r="G133" t="s">
        <v>6</v>
      </c>
      <c r="H133" t="s">
        <v>95</v>
      </c>
      <c r="I133" t="s">
        <v>172</v>
      </c>
      <c r="J133" t="s">
        <v>223</v>
      </c>
      <c r="K133" t="s">
        <v>226</v>
      </c>
      <c r="L133" t="s">
        <v>44</v>
      </c>
      <c r="M133" s="5">
        <v>238012.98</v>
      </c>
      <c r="N133" s="5">
        <v>0</v>
      </c>
      <c r="O133" s="5">
        <f t="shared" si="8"/>
        <v>238012.98</v>
      </c>
      <c r="P133" s="5">
        <v>-30000</v>
      </c>
      <c r="Q133" s="5">
        <f t="shared" si="9"/>
        <v>208012.98</v>
      </c>
      <c r="R133" s="5">
        <v>10510.76</v>
      </c>
      <c r="S133" s="5">
        <v>196987.9</v>
      </c>
      <c r="T133" s="5">
        <v>42861.120000000003</v>
      </c>
      <c r="U133" s="5">
        <f t="shared" si="10"/>
        <v>41025.080000000016</v>
      </c>
      <c r="V133" s="5">
        <f t="shared" si="11"/>
        <v>195151.86000000002</v>
      </c>
      <c r="W133" s="5">
        <v>514.32000000000005</v>
      </c>
      <c r="X133" t="s">
        <v>227</v>
      </c>
    </row>
    <row r="134" spans="1:24" x14ac:dyDescent="0.2">
      <c r="A134" t="s">
        <v>0</v>
      </c>
      <c r="B134" t="s">
        <v>1</v>
      </c>
      <c r="C134" t="s">
        <v>2</v>
      </c>
      <c r="D134" t="s">
        <v>3</v>
      </c>
      <c r="E134" t="s">
        <v>4</v>
      </c>
      <c r="F134" t="s">
        <v>5</v>
      </c>
      <c r="G134" t="s">
        <v>6</v>
      </c>
      <c r="H134" t="s">
        <v>95</v>
      </c>
      <c r="I134" t="s">
        <v>172</v>
      </c>
      <c r="J134" t="s">
        <v>223</v>
      </c>
      <c r="K134" t="s">
        <v>228</v>
      </c>
      <c r="L134" t="s">
        <v>44</v>
      </c>
      <c r="M134" s="5">
        <v>220000</v>
      </c>
      <c r="N134" s="5">
        <v>0</v>
      </c>
      <c r="O134" s="5">
        <f t="shared" si="8"/>
        <v>220000</v>
      </c>
      <c r="P134" s="5">
        <v>0</v>
      </c>
      <c r="Q134" s="5">
        <f t="shared" si="9"/>
        <v>220000</v>
      </c>
      <c r="R134" s="5">
        <v>168460.17</v>
      </c>
      <c r="S134" s="5">
        <v>42299.41</v>
      </c>
      <c r="T134" s="5">
        <v>0</v>
      </c>
      <c r="U134" s="5">
        <f t="shared" si="10"/>
        <v>177700.59</v>
      </c>
      <c r="V134" s="5">
        <f t="shared" si="11"/>
        <v>220000</v>
      </c>
      <c r="W134" s="5">
        <v>9240.42</v>
      </c>
      <c r="X134" t="s">
        <v>229</v>
      </c>
    </row>
    <row r="135" spans="1:24" x14ac:dyDescent="0.2">
      <c r="A135" t="s">
        <v>117</v>
      </c>
      <c r="B135" t="s">
        <v>118</v>
      </c>
      <c r="C135" t="s">
        <v>2</v>
      </c>
      <c r="D135" t="s">
        <v>3</v>
      </c>
      <c r="E135" t="s">
        <v>4</v>
      </c>
      <c r="F135" t="s">
        <v>5</v>
      </c>
      <c r="G135" t="s">
        <v>6</v>
      </c>
      <c r="H135" t="s">
        <v>119</v>
      </c>
      <c r="I135" t="s">
        <v>120</v>
      </c>
      <c r="J135" t="s">
        <v>231</v>
      </c>
      <c r="K135" t="s">
        <v>232</v>
      </c>
      <c r="L135" t="s">
        <v>44</v>
      </c>
      <c r="M135" s="5">
        <v>4000</v>
      </c>
      <c r="N135" s="5">
        <v>0</v>
      </c>
      <c r="O135" s="5">
        <f t="shared" si="8"/>
        <v>4000</v>
      </c>
      <c r="P135" s="5">
        <v>-4000</v>
      </c>
      <c r="Q135" s="5">
        <f t="shared" si="9"/>
        <v>0</v>
      </c>
      <c r="R135" s="5">
        <v>0</v>
      </c>
      <c r="S135" s="5">
        <v>0</v>
      </c>
      <c r="T135" s="5">
        <v>0</v>
      </c>
      <c r="U135" s="5">
        <f t="shared" si="10"/>
        <v>4000</v>
      </c>
      <c r="V135" s="5">
        <f t="shared" si="11"/>
        <v>4000</v>
      </c>
      <c r="W135" s="5">
        <v>0</v>
      </c>
      <c r="X135" t="s">
        <v>233</v>
      </c>
    </row>
    <row r="136" spans="1:24" x14ac:dyDescent="0.2">
      <c r="A136" t="s">
        <v>117</v>
      </c>
      <c r="B136" t="s">
        <v>118</v>
      </c>
      <c r="C136" t="s">
        <v>2</v>
      </c>
      <c r="D136" t="s">
        <v>3</v>
      </c>
      <c r="E136" t="s">
        <v>4</v>
      </c>
      <c r="F136" t="s">
        <v>5</v>
      </c>
      <c r="G136" t="s">
        <v>6</v>
      </c>
      <c r="H136" t="s">
        <v>119</v>
      </c>
      <c r="I136" t="s">
        <v>120</v>
      </c>
      <c r="J136" t="s">
        <v>231</v>
      </c>
      <c r="K136" t="s">
        <v>234</v>
      </c>
      <c r="L136" t="s">
        <v>44</v>
      </c>
      <c r="M136" s="5">
        <v>2000</v>
      </c>
      <c r="N136" s="5">
        <v>0</v>
      </c>
      <c r="O136" s="5">
        <f t="shared" si="8"/>
        <v>2000</v>
      </c>
      <c r="P136" s="5">
        <v>-2000</v>
      </c>
      <c r="Q136" s="5">
        <f t="shared" si="9"/>
        <v>0</v>
      </c>
      <c r="R136" s="5">
        <v>0</v>
      </c>
      <c r="S136" s="5">
        <v>0</v>
      </c>
      <c r="T136" s="5">
        <v>0</v>
      </c>
      <c r="U136" s="5">
        <f t="shared" si="10"/>
        <v>2000</v>
      </c>
      <c r="V136" s="5">
        <f t="shared" si="11"/>
        <v>2000</v>
      </c>
      <c r="W136" s="5">
        <v>0</v>
      </c>
      <c r="X136" t="s">
        <v>235</v>
      </c>
    </row>
    <row r="137" spans="1:24" x14ac:dyDescent="0.2">
      <c r="A137" t="s">
        <v>0</v>
      </c>
      <c r="B137" t="s">
        <v>1</v>
      </c>
      <c r="C137" t="s">
        <v>2</v>
      </c>
      <c r="D137" t="s">
        <v>3</v>
      </c>
      <c r="E137" t="s">
        <v>4</v>
      </c>
      <c r="F137" t="s">
        <v>5</v>
      </c>
      <c r="G137" t="s">
        <v>6</v>
      </c>
      <c r="H137" t="s">
        <v>95</v>
      </c>
      <c r="I137" t="s">
        <v>96</v>
      </c>
      <c r="J137" t="s">
        <v>231</v>
      </c>
      <c r="K137" t="s">
        <v>236</v>
      </c>
      <c r="L137" t="s">
        <v>44</v>
      </c>
      <c r="M137" s="5">
        <v>25000</v>
      </c>
      <c r="N137" s="5">
        <v>-20000</v>
      </c>
      <c r="O137" s="5">
        <f t="shared" si="8"/>
        <v>5000</v>
      </c>
      <c r="P137" s="5">
        <v>0</v>
      </c>
      <c r="Q137" s="5">
        <f t="shared" si="9"/>
        <v>5000</v>
      </c>
      <c r="R137" s="5">
        <v>0</v>
      </c>
      <c r="S137" s="5">
        <v>0</v>
      </c>
      <c r="T137" s="5">
        <v>0</v>
      </c>
      <c r="U137" s="5">
        <f t="shared" si="10"/>
        <v>5000</v>
      </c>
      <c r="V137" s="5">
        <f t="shared" si="11"/>
        <v>5000</v>
      </c>
      <c r="W137" s="5">
        <v>5000</v>
      </c>
      <c r="X137" t="s">
        <v>237</v>
      </c>
    </row>
    <row r="138" spans="1:24" x14ac:dyDescent="0.2">
      <c r="A138" t="s">
        <v>0</v>
      </c>
      <c r="B138" t="s">
        <v>1</v>
      </c>
      <c r="C138" t="s">
        <v>2</v>
      </c>
      <c r="D138" t="s">
        <v>3</v>
      </c>
      <c r="E138" t="s">
        <v>4</v>
      </c>
      <c r="F138" t="s">
        <v>5</v>
      </c>
      <c r="G138" t="s">
        <v>6</v>
      </c>
      <c r="H138" t="s">
        <v>95</v>
      </c>
      <c r="I138" t="s">
        <v>96</v>
      </c>
      <c r="J138" t="s">
        <v>231</v>
      </c>
      <c r="K138" t="s">
        <v>232</v>
      </c>
      <c r="L138" t="s">
        <v>44</v>
      </c>
      <c r="M138" s="5">
        <v>16000</v>
      </c>
      <c r="N138" s="5">
        <v>-5450.88</v>
      </c>
      <c r="O138" s="5">
        <f t="shared" si="8"/>
        <v>10549.119999999999</v>
      </c>
      <c r="P138" s="5">
        <v>-5000</v>
      </c>
      <c r="Q138" s="5">
        <f t="shared" si="9"/>
        <v>5549.119999999999</v>
      </c>
      <c r="R138" s="5">
        <v>208.32</v>
      </c>
      <c r="S138" s="5">
        <v>2340.8000000000002</v>
      </c>
      <c r="T138" s="5">
        <v>2340.8000000000002</v>
      </c>
      <c r="U138" s="5">
        <f t="shared" si="10"/>
        <v>8208.32</v>
      </c>
      <c r="V138" s="5">
        <f t="shared" si="11"/>
        <v>8208.32</v>
      </c>
      <c r="W138" s="5">
        <v>3000</v>
      </c>
      <c r="X138" t="s">
        <v>238</v>
      </c>
    </row>
    <row r="139" spans="1:24" x14ac:dyDescent="0.2">
      <c r="A139" t="s">
        <v>0</v>
      </c>
      <c r="B139" t="s">
        <v>1</v>
      </c>
      <c r="C139" t="s">
        <v>2</v>
      </c>
      <c r="D139" t="s">
        <v>3</v>
      </c>
      <c r="E139" t="s">
        <v>4</v>
      </c>
      <c r="F139" t="s">
        <v>5</v>
      </c>
      <c r="G139" t="s">
        <v>6</v>
      </c>
      <c r="H139" t="s">
        <v>95</v>
      </c>
      <c r="I139" t="s">
        <v>96</v>
      </c>
      <c r="J139" t="s">
        <v>231</v>
      </c>
      <c r="K139" t="s">
        <v>234</v>
      </c>
      <c r="L139" t="s">
        <v>44</v>
      </c>
      <c r="M139" s="5">
        <v>20000</v>
      </c>
      <c r="N139" s="5">
        <v>-15845</v>
      </c>
      <c r="O139" s="5">
        <f t="shared" si="8"/>
        <v>4155</v>
      </c>
      <c r="P139" s="5">
        <v>-2155</v>
      </c>
      <c r="Q139" s="5">
        <f t="shared" si="9"/>
        <v>2000</v>
      </c>
      <c r="R139" s="5">
        <v>0</v>
      </c>
      <c r="S139" s="5">
        <v>0</v>
      </c>
      <c r="T139" s="5">
        <v>0</v>
      </c>
      <c r="U139" s="5">
        <f t="shared" si="10"/>
        <v>4155</v>
      </c>
      <c r="V139" s="5">
        <f t="shared" si="11"/>
        <v>4155</v>
      </c>
      <c r="W139" s="5">
        <v>2000</v>
      </c>
      <c r="X139" t="s">
        <v>239</v>
      </c>
    </row>
    <row r="140" spans="1:24" x14ac:dyDescent="0.2">
      <c r="A140" t="s">
        <v>184</v>
      </c>
      <c r="B140" t="s">
        <v>185</v>
      </c>
      <c r="C140" t="s">
        <v>2</v>
      </c>
      <c r="D140" t="s">
        <v>3</v>
      </c>
      <c r="E140" t="s">
        <v>4</v>
      </c>
      <c r="F140" t="s">
        <v>5</v>
      </c>
      <c r="G140" t="s">
        <v>6</v>
      </c>
      <c r="H140" t="s">
        <v>186</v>
      </c>
      <c r="I140" t="s">
        <v>187</v>
      </c>
      <c r="J140" t="s">
        <v>231</v>
      </c>
      <c r="K140" t="s">
        <v>234</v>
      </c>
      <c r="L140" t="s">
        <v>44</v>
      </c>
      <c r="M140" s="5">
        <v>1500</v>
      </c>
      <c r="N140" s="5">
        <v>0</v>
      </c>
      <c r="O140" s="5">
        <f t="shared" si="8"/>
        <v>1500</v>
      </c>
      <c r="P140" s="5">
        <v>0</v>
      </c>
      <c r="Q140" s="5">
        <f t="shared" si="9"/>
        <v>1500</v>
      </c>
      <c r="R140" s="5">
        <v>1432.48</v>
      </c>
      <c r="S140" s="5">
        <v>0</v>
      </c>
      <c r="T140" s="5">
        <v>0</v>
      </c>
      <c r="U140" s="5">
        <f t="shared" si="10"/>
        <v>1500</v>
      </c>
      <c r="V140" s="5">
        <f t="shared" si="11"/>
        <v>1500</v>
      </c>
      <c r="W140" s="5">
        <v>67.52</v>
      </c>
      <c r="X140" t="s">
        <v>240</v>
      </c>
    </row>
    <row r="141" spans="1:24" x14ac:dyDescent="0.2">
      <c r="A141" t="s">
        <v>0</v>
      </c>
      <c r="B141" t="s">
        <v>1</v>
      </c>
      <c r="C141" t="s">
        <v>2</v>
      </c>
      <c r="D141" t="s">
        <v>3</v>
      </c>
      <c r="E141" t="s">
        <v>4</v>
      </c>
      <c r="F141" t="s">
        <v>5</v>
      </c>
      <c r="G141" t="s">
        <v>6</v>
      </c>
      <c r="H141" t="s">
        <v>110</v>
      </c>
      <c r="I141" t="s">
        <v>199</v>
      </c>
      <c r="J141" t="s">
        <v>231</v>
      </c>
      <c r="K141" t="s">
        <v>241</v>
      </c>
      <c r="L141" t="s">
        <v>44</v>
      </c>
      <c r="M141" s="5">
        <v>0</v>
      </c>
      <c r="N141" s="5">
        <v>3500</v>
      </c>
      <c r="O141" s="5">
        <f t="shared" si="8"/>
        <v>3500</v>
      </c>
      <c r="P141" s="5">
        <v>0</v>
      </c>
      <c r="Q141" s="5">
        <f t="shared" si="9"/>
        <v>3500</v>
      </c>
      <c r="R141" s="5">
        <v>0</v>
      </c>
      <c r="S141" s="5">
        <v>0</v>
      </c>
      <c r="T141" s="5">
        <v>0</v>
      </c>
      <c r="U141" s="5">
        <f t="shared" si="10"/>
        <v>3500</v>
      </c>
      <c r="V141" s="5">
        <f t="shared" si="11"/>
        <v>3500</v>
      </c>
      <c r="W141" s="5">
        <v>3500</v>
      </c>
      <c r="X141" t="s">
        <v>242</v>
      </c>
    </row>
    <row r="142" spans="1:24" x14ac:dyDescent="0.2">
      <c r="A142" t="s">
        <v>0</v>
      </c>
      <c r="B142" t="s">
        <v>1</v>
      </c>
      <c r="C142" t="s">
        <v>2</v>
      </c>
      <c r="D142" t="s">
        <v>3</v>
      </c>
      <c r="E142" t="s">
        <v>4</v>
      </c>
      <c r="F142" t="s">
        <v>5</v>
      </c>
      <c r="G142" t="s">
        <v>6</v>
      </c>
      <c r="H142" t="s">
        <v>110</v>
      </c>
      <c r="I142" t="s">
        <v>207</v>
      </c>
      <c r="J142" t="s">
        <v>231</v>
      </c>
      <c r="K142" t="s">
        <v>234</v>
      </c>
      <c r="L142" t="s">
        <v>44</v>
      </c>
      <c r="M142" s="5">
        <v>0</v>
      </c>
      <c r="N142" s="5">
        <v>4000</v>
      </c>
      <c r="O142" s="5">
        <f t="shared" si="8"/>
        <v>4000</v>
      </c>
      <c r="P142" s="5">
        <v>0</v>
      </c>
      <c r="Q142" s="5">
        <f t="shared" si="9"/>
        <v>4000</v>
      </c>
      <c r="R142" s="5">
        <v>0</v>
      </c>
      <c r="S142" s="5">
        <v>0</v>
      </c>
      <c r="T142" s="5">
        <v>0</v>
      </c>
      <c r="U142" s="5">
        <f t="shared" si="10"/>
        <v>4000</v>
      </c>
      <c r="V142" s="5">
        <f t="shared" si="11"/>
        <v>4000</v>
      </c>
      <c r="W142" s="5">
        <v>4000</v>
      </c>
      <c r="X142" t="s">
        <v>243</v>
      </c>
    </row>
    <row r="143" spans="1:24" x14ac:dyDescent="0.2">
      <c r="A143" t="s">
        <v>0</v>
      </c>
      <c r="B143" t="s">
        <v>1</v>
      </c>
      <c r="C143" t="s">
        <v>2</v>
      </c>
      <c r="D143" t="s">
        <v>3</v>
      </c>
      <c r="E143" t="s">
        <v>4</v>
      </c>
      <c r="F143" t="s">
        <v>5</v>
      </c>
      <c r="G143" t="s">
        <v>6</v>
      </c>
      <c r="H143" t="s">
        <v>110</v>
      </c>
      <c r="I143" t="s">
        <v>207</v>
      </c>
      <c r="J143" t="s">
        <v>231</v>
      </c>
      <c r="K143" t="s">
        <v>241</v>
      </c>
      <c r="L143" t="s">
        <v>44</v>
      </c>
      <c r="M143" s="5">
        <v>0</v>
      </c>
      <c r="N143" s="5">
        <v>2000</v>
      </c>
      <c r="O143" s="5">
        <f t="shared" si="8"/>
        <v>2000</v>
      </c>
      <c r="P143" s="5">
        <v>-2000</v>
      </c>
      <c r="Q143" s="5">
        <f t="shared" si="9"/>
        <v>0</v>
      </c>
      <c r="R143" s="5">
        <v>0</v>
      </c>
      <c r="S143" s="5">
        <v>0</v>
      </c>
      <c r="T143" s="5">
        <v>0</v>
      </c>
      <c r="U143" s="5">
        <f t="shared" si="10"/>
        <v>2000</v>
      </c>
      <c r="V143" s="5">
        <f t="shared" si="11"/>
        <v>2000</v>
      </c>
      <c r="W143" s="5">
        <v>0</v>
      </c>
      <c r="X143" t="s">
        <v>242</v>
      </c>
    </row>
    <row r="144" spans="1:24" x14ac:dyDescent="0.2">
      <c r="A144" t="s">
        <v>0</v>
      </c>
      <c r="B144" t="s">
        <v>1</v>
      </c>
      <c r="C144" t="s">
        <v>2</v>
      </c>
      <c r="D144" t="s">
        <v>3</v>
      </c>
      <c r="E144" t="s">
        <v>4</v>
      </c>
      <c r="F144" t="s">
        <v>5</v>
      </c>
      <c r="G144" t="s">
        <v>6</v>
      </c>
      <c r="H144" t="s">
        <v>110</v>
      </c>
      <c r="I144" t="s">
        <v>111</v>
      </c>
      <c r="J144" t="s">
        <v>231</v>
      </c>
      <c r="K144" t="s">
        <v>236</v>
      </c>
      <c r="L144" t="s">
        <v>44</v>
      </c>
      <c r="M144" s="5">
        <v>1472.46</v>
      </c>
      <c r="N144" s="5">
        <v>0</v>
      </c>
      <c r="O144" s="5">
        <f t="shared" si="8"/>
        <v>1472.46</v>
      </c>
      <c r="P144" s="5">
        <v>0</v>
      </c>
      <c r="Q144" s="5">
        <f t="shared" si="9"/>
        <v>1472.46</v>
      </c>
      <c r="R144" s="5">
        <v>0</v>
      </c>
      <c r="S144" s="5">
        <v>0</v>
      </c>
      <c r="T144" s="5">
        <v>0</v>
      </c>
      <c r="U144" s="5">
        <f t="shared" si="10"/>
        <v>1472.46</v>
      </c>
      <c r="V144" s="5">
        <f t="shared" si="11"/>
        <v>1472.46</v>
      </c>
      <c r="W144" s="5">
        <v>1472.46</v>
      </c>
      <c r="X144" t="s">
        <v>244</v>
      </c>
    </row>
    <row r="145" spans="1:24" x14ac:dyDescent="0.2">
      <c r="A145" t="s">
        <v>117</v>
      </c>
      <c r="B145" t="s">
        <v>118</v>
      </c>
      <c r="C145" t="s">
        <v>2</v>
      </c>
      <c r="D145" t="s">
        <v>3</v>
      </c>
      <c r="E145" t="s">
        <v>4</v>
      </c>
      <c r="F145" t="s">
        <v>5</v>
      </c>
      <c r="G145" t="s">
        <v>6</v>
      </c>
      <c r="H145" t="s">
        <v>211</v>
      </c>
      <c r="I145" t="s">
        <v>212</v>
      </c>
      <c r="J145" t="s">
        <v>231</v>
      </c>
      <c r="K145" t="s">
        <v>232</v>
      </c>
      <c r="L145" t="s">
        <v>44</v>
      </c>
      <c r="M145" s="5">
        <v>15500</v>
      </c>
      <c r="N145" s="5">
        <v>0</v>
      </c>
      <c r="O145" s="5">
        <f t="shared" si="8"/>
        <v>15500</v>
      </c>
      <c r="P145" s="5">
        <v>-15500</v>
      </c>
      <c r="Q145" s="5">
        <f t="shared" si="9"/>
        <v>0</v>
      </c>
      <c r="R145" s="5">
        <v>0</v>
      </c>
      <c r="S145" s="5">
        <v>0</v>
      </c>
      <c r="T145" s="5">
        <v>0</v>
      </c>
      <c r="U145" s="5">
        <f t="shared" si="10"/>
        <v>15500</v>
      </c>
      <c r="V145" s="5">
        <f t="shared" si="11"/>
        <v>15500</v>
      </c>
      <c r="W145" s="5">
        <v>0</v>
      </c>
      <c r="X145" t="s">
        <v>245</v>
      </c>
    </row>
    <row r="146" spans="1:24" x14ac:dyDescent="0.2">
      <c r="A146" t="s">
        <v>117</v>
      </c>
      <c r="B146" t="s">
        <v>118</v>
      </c>
      <c r="C146" t="s">
        <v>2</v>
      </c>
      <c r="D146" t="s">
        <v>3</v>
      </c>
      <c r="E146" t="s">
        <v>4</v>
      </c>
      <c r="F146" t="s">
        <v>5</v>
      </c>
      <c r="G146" t="s">
        <v>6</v>
      </c>
      <c r="H146" t="s">
        <v>211</v>
      </c>
      <c r="I146" t="s">
        <v>212</v>
      </c>
      <c r="J146" t="s">
        <v>231</v>
      </c>
      <c r="K146" t="s">
        <v>234</v>
      </c>
      <c r="L146" t="s">
        <v>44</v>
      </c>
      <c r="M146" s="5">
        <v>6000</v>
      </c>
      <c r="N146" s="5">
        <v>0</v>
      </c>
      <c r="O146" s="5">
        <f t="shared" si="8"/>
        <v>6000</v>
      </c>
      <c r="P146" s="5">
        <v>0</v>
      </c>
      <c r="Q146" s="5">
        <f t="shared" si="9"/>
        <v>6000</v>
      </c>
      <c r="R146" s="5">
        <v>682.92</v>
      </c>
      <c r="S146" s="5">
        <v>5208</v>
      </c>
      <c r="T146" s="5">
        <v>5208</v>
      </c>
      <c r="U146" s="5">
        <f t="shared" si="10"/>
        <v>792</v>
      </c>
      <c r="V146" s="5">
        <f t="shared" si="11"/>
        <v>792</v>
      </c>
      <c r="W146" s="5">
        <v>109.08</v>
      </c>
      <c r="X146" t="s">
        <v>246</v>
      </c>
    </row>
    <row r="147" spans="1:24" x14ac:dyDescent="0.2">
      <c r="A147" t="s">
        <v>0</v>
      </c>
      <c r="B147" t="s">
        <v>1</v>
      </c>
      <c r="C147" t="s">
        <v>247</v>
      </c>
      <c r="D147" t="s">
        <v>248</v>
      </c>
      <c r="E147" t="s">
        <v>249</v>
      </c>
      <c r="F147" t="s">
        <v>250</v>
      </c>
      <c r="G147" t="s">
        <v>251</v>
      </c>
      <c r="H147" t="s">
        <v>7</v>
      </c>
      <c r="I147" t="s">
        <v>41</v>
      </c>
      <c r="J147" t="s">
        <v>9</v>
      </c>
      <c r="K147" t="s">
        <v>252</v>
      </c>
      <c r="L147" t="s">
        <v>11</v>
      </c>
      <c r="M147" s="5">
        <v>42500</v>
      </c>
      <c r="N147" s="5">
        <v>32000</v>
      </c>
      <c r="O147" s="5">
        <f t="shared" si="8"/>
        <v>74500</v>
      </c>
      <c r="P147" s="5">
        <v>0</v>
      </c>
      <c r="Q147" s="5">
        <f t="shared" si="9"/>
        <v>74500</v>
      </c>
      <c r="R147" s="5">
        <v>55517.72</v>
      </c>
      <c r="S147" s="5">
        <v>18982.28</v>
      </c>
      <c r="T147" s="5">
        <v>5253.2</v>
      </c>
      <c r="U147" s="5">
        <f t="shared" si="10"/>
        <v>55517.72</v>
      </c>
      <c r="V147" s="5">
        <f t="shared" si="11"/>
        <v>69246.8</v>
      </c>
      <c r="W147" s="5">
        <v>0</v>
      </c>
      <c r="X147" t="s">
        <v>253</v>
      </c>
    </row>
    <row r="148" spans="1:24" x14ac:dyDescent="0.2">
      <c r="A148" t="s">
        <v>0</v>
      </c>
      <c r="B148" t="s">
        <v>1</v>
      </c>
      <c r="C148" t="s">
        <v>247</v>
      </c>
      <c r="D148" t="s">
        <v>248</v>
      </c>
      <c r="E148" t="s">
        <v>249</v>
      </c>
      <c r="F148" t="s">
        <v>250</v>
      </c>
      <c r="G148" t="s">
        <v>251</v>
      </c>
      <c r="H148" t="s">
        <v>7</v>
      </c>
      <c r="I148" t="s">
        <v>41</v>
      </c>
      <c r="J148" t="s">
        <v>9</v>
      </c>
      <c r="K148" t="s">
        <v>35</v>
      </c>
      <c r="L148" t="s">
        <v>11</v>
      </c>
      <c r="M148" s="5">
        <v>22200</v>
      </c>
      <c r="N148" s="5">
        <v>16896</v>
      </c>
      <c r="O148" s="5">
        <f t="shared" si="8"/>
        <v>39096</v>
      </c>
      <c r="P148" s="5">
        <v>0</v>
      </c>
      <c r="Q148" s="5">
        <f t="shared" si="9"/>
        <v>39096</v>
      </c>
      <c r="R148" s="5">
        <v>29073.32</v>
      </c>
      <c r="S148" s="5">
        <v>10022.68</v>
      </c>
      <c r="T148" s="5">
        <v>2773.6</v>
      </c>
      <c r="U148" s="5">
        <f t="shared" si="10"/>
        <v>29073.32</v>
      </c>
      <c r="V148" s="5">
        <f t="shared" si="11"/>
        <v>36322.400000000001</v>
      </c>
      <c r="W148" s="5">
        <v>0</v>
      </c>
      <c r="X148" t="s">
        <v>254</v>
      </c>
    </row>
    <row r="149" spans="1:24" x14ac:dyDescent="0.2">
      <c r="A149" t="s">
        <v>0</v>
      </c>
      <c r="B149" t="s">
        <v>1</v>
      </c>
      <c r="C149" t="s">
        <v>247</v>
      </c>
      <c r="D149" t="s">
        <v>248</v>
      </c>
      <c r="E149" t="s">
        <v>249</v>
      </c>
      <c r="F149" t="s">
        <v>250</v>
      </c>
      <c r="G149" t="s">
        <v>251</v>
      </c>
      <c r="H149" t="s">
        <v>7</v>
      </c>
      <c r="I149" t="s">
        <v>8</v>
      </c>
      <c r="J149" t="s">
        <v>9</v>
      </c>
      <c r="K149" t="s">
        <v>10</v>
      </c>
      <c r="L149" t="s">
        <v>11</v>
      </c>
      <c r="M149" s="5">
        <v>8669544</v>
      </c>
      <c r="N149" s="5">
        <v>-20593.73</v>
      </c>
      <c r="O149" s="5">
        <f t="shared" si="8"/>
        <v>8648950.2699999996</v>
      </c>
      <c r="P149" s="5">
        <v>-1086117.02</v>
      </c>
      <c r="Q149" s="5">
        <f t="shared" si="9"/>
        <v>7562833.25</v>
      </c>
      <c r="R149" s="5">
        <v>0</v>
      </c>
      <c r="S149" s="5">
        <v>4993000.13</v>
      </c>
      <c r="T149" s="5">
        <v>4990750.13</v>
      </c>
      <c r="U149" s="5">
        <f t="shared" si="10"/>
        <v>3655950.1399999997</v>
      </c>
      <c r="V149" s="5">
        <f t="shared" si="11"/>
        <v>3658200.1399999997</v>
      </c>
      <c r="W149" s="5">
        <v>2569833.12</v>
      </c>
      <c r="X149" t="s">
        <v>255</v>
      </c>
    </row>
    <row r="150" spans="1:24" x14ac:dyDescent="0.2">
      <c r="A150" t="s">
        <v>0</v>
      </c>
      <c r="B150" t="s">
        <v>1</v>
      </c>
      <c r="C150" t="s">
        <v>247</v>
      </c>
      <c r="D150" t="s">
        <v>248</v>
      </c>
      <c r="E150" t="s">
        <v>249</v>
      </c>
      <c r="F150" t="s">
        <v>250</v>
      </c>
      <c r="G150" t="s">
        <v>251</v>
      </c>
      <c r="H150" t="s">
        <v>7</v>
      </c>
      <c r="I150" t="s">
        <v>8</v>
      </c>
      <c r="J150" t="s">
        <v>9</v>
      </c>
      <c r="K150" t="s">
        <v>13</v>
      </c>
      <c r="L150" t="s">
        <v>11</v>
      </c>
      <c r="M150" s="5">
        <v>762350.88</v>
      </c>
      <c r="N150" s="5">
        <v>2436.52</v>
      </c>
      <c r="O150" s="5">
        <f t="shared" si="8"/>
        <v>764787.4</v>
      </c>
      <c r="P150" s="5">
        <v>34937.550000000003</v>
      </c>
      <c r="Q150" s="5">
        <f t="shared" si="9"/>
        <v>799724.95000000007</v>
      </c>
      <c r="R150" s="5">
        <v>0</v>
      </c>
      <c r="S150" s="5">
        <v>525177.06999999995</v>
      </c>
      <c r="T150" s="5">
        <v>525177.06999999995</v>
      </c>
      <c r="U150" s="5">
        <f t="shared" si="10"/>
        <v>239610.33000000007</v>
      </c>
      <c r="V150" s="5">
        <f t="shared" si="11"/>
        <v>239610.33000000007</v>
      </c>
      <c r="W150" s="5">
        <v>274547.88</v>
      </c>
      <c r="X150" t="s">
        <v>256</v>
      </c>
    </row>
    <row r="151" spans="1:24" x14ac:dyDescent="0.2">
      <c r="A151" t="s">
        <v>0</v>
      </c>
      <c r="B151" t="s">
        <v>1</v>
      </c>
      <c r="C151" t="s">
        <v>247</v>
      </c>
      <c r="D151" t="s">
        <v>248</v>
      </c>
      <c r="E151" t="s">
        <v>249</v>
      </c>
      <c r="F151" t="s">
        <v>250</v>
      </c>
      <c r="G151" t="s">
        <v>251</v>
      </c>
      <c r="H151" t="s">
        <v>7</v>
      </c>
      <c r="I151" t="s">
        <v>8</v>
      </c>
      <c r="J151" t="s">
        <v>9</v>
      </c>
      <c r="K151" t="s">
        <v>15</v>
      </c>
      <c r="L151" t="s">
        <v>11</v>
      </c>
      <c r="M151" s="5">
        <v>877696.24</v>
      </c>
      <c r="N151" s="5">
        <v>7387.49</v>
      </c>
      <c r="O151" s="5">
        <f t="shared" si="8"/>
        <v>885083.73</v>
      </c>
      <c r="P151" s="5">
        <v>0</v>
      </c>
      <c r="Q151" s="5">
        <f t="shared" si="9"/>
        <v>885083.73</v>
      </c>
      <c r="R151" s="5">
        <v>74494.78</v>
      </c>
      <c r="S151" s="5">
        <v>98337.43</v>
      </c>
      <c r="T151" s="5">
        <v>95649.93</v>
      </c>
      <c r="U151" s="5">
        <f t="shared" si="10"/>
        <v>786746.3</v>
      </c>
      <c r="V151" s="5">
        <f t="shared" si="11"/>
        <v>789433.8</v>
      </c>
      <c r="W151" s="5">
        <v>712251.52</v>
      </c>
      <c r="X151" t="s">
        <v>257</v>
      </c>
    </row>
    <row r="152" spans="1:24" x14ac:dyDescent="0.2">
      <c r="A152" t="s">
        <v>0</v>
      </c>
      <c r="B152" t="s">
        <v>1</v>
      </c>
      <c r="C152" t="s">
        <v>247</v>
      </c>
      <c r="D152" t="s">
        <v>248</v>
      </c>
      <c r="E152" t="s">
        <v>249</v>
      </c>
      <c r="F152" t="s">
        <v>250</v>
      </c>
      <c r="G152" t="s">
        <v>251</v>
      </c>
      <c r="H152" t="s">
        <v>7</v>
      </c>
      <c r="I152" t="s">
        <v>8</v>
      </c>
      <c r="J152" t="s">
        <v>9</v>
      </c>
      <c r="K152" t="s">
        <v>17</v>
      </c>
      <c r="L152" t="s">
        <v>11</v>
      </c>
      <c r="M152" s="5">
        <v>316133.78000000003</v>
      </c>
      <c r="N152" s="5">
        <v>1795.31</v>
      </c>
      <c r="O152" s="5">
        <f t="shared" si="8"/>
        <v>317929.09000000003</v>
      </c>
      <c r="P152" s="5">
        <v>0</v>
      </c>
      <c r="Q152" s="5">
        <f t="shared" si="9"/>
        <v>317929.09000000003</v>
      </c>
      <c r="R152" s="5">
        <v>12345.52</v>
      </c>
      <c r="S152" s="5">
        <v>253110.8</v>
      </c>
      <c r="T152" s="5">
        <v>252436.36</v>
      </c>
      <c r="U152" s="5">
        <f t="shared" si="10"/>
        <v>64818.290000000037</v>
      </c>
      <c r="V152" s="5">
        <f t="shared" si="11"/>
        <v>65492.73000000004</v>
      </c>
      <c r="W152" s="5">
        <v>52472.77</v>
      </c>
      <c r="X152" t="s">
        <v>258</v>
      </c>
    </row>
    <row r="153" spans="1:24" x14ac:dyDescent="0.2">
      <c r="A153" t="s">
        <v>0</v>
      </c>
      <c r="B153" t="s">
        <v>1</v>
      </c>
      <c r="C153" t="s">
        <v>247</v>
      </c>
      <c r="D153" t="s">
        <v>248</v>
      </c>
      <c r="E153" t="s">
        <v>249</v>
      </c>
      <c r="F153" t="s">
        <v>250</v>
      </c>
      <c r="G153" t="s">
        <v>251</v>
      </c>
      <c r="H153" t="s">
        <v>7</v>
      </c>
      <c r="I153" t="s">
        <v>8</v>
      </c>
      <c r="J153" t="s">
        <v>9</v>
      </c>
      <c r="K153" t="s">
        <v>19</v>
      </c>
      <c r="L153" t="s">
        <v>11</v>
      </c>
      <c r="M153" s="5">
        <v>13464</v>
      </c>
      <c r="N153" s="5">
        <v>0</v>
      </c>
      <c r="O153" s="5">
        <f t="shared" si="8"/>
        <v>13464</v>
      </c>
      <c r="P153" s="5">
        <v>-7360.41</v>
      </c>
      <c r="Q153" s="5">
        <f t="shared" si="9"/>
        <v>6103.59</v>
      </c>
      <c r="R153" s="5">
        <v>0</v>
      </c>
      <c r="S153" s="5">
        <v>4109.5</v>
      </c>
      <c r="T153" s="5">
        <v>4109.5</v>
      </c>
      <c r="U153" s="5">
        <f t="shared" si="10"/>
        <v>9354.5</v>
      </c>
      <c r="V153" s="5">
        <f t="shared" si="11"/>
        <v>9354.5</v>
      </c>
      <c r="W153" s="5">
        <v>1994.09</v>
      </c>
      <c r="X153" t="s">
        <v>259</v>
      </c>
    </row>
    <row r="154" spans="1:24" x14ac:dyDescent="0.2">
      <c r="A154" t="s">
        <v>0</v>
      </c>
      <c r="B154" t="s">
        <v>1</v>
      </c>
      <c r="C154" t="s">
        <v>247</v>
      </c>
      <c r="D154" t="s">
        <v>248</v>
      </c>
      <c r="E154" t="s">
        <v>249</v>
      </c>
      <c r="F154" t="s">
        <v>250</v>
      </c>
      <c r="G154" t="s">
        <v>251</v>
      </c>
      <c r="H154" t="s">
        <v>7</v>
      </c>
      <c r="I154" t="s">
        <v>8</v>
      </c>
      <c r="J154" t="s">
        <v>9</v>
      </c>
      <c r="K154" t="s">
        <v>21</v>
      </c>
      <c r="L154" t="s">
        <v>11</v>
      </c>
      <c r="M154" s="5">
        <v>107712</v>
      </c>
      <c r="N154" s="5">
        <v>352</v>
      </c>
      <c r="O154" s="5">
        <f t="shared" si="8"/>
        <v>108064</v>
      </c>
      <c r="P154" s="5">
        <v>-39329.71</v>
      </c>
      <c r="Q154" s="5">
        <f t="shared" si="9"/>
        <v>68734.290000000008</v>
      </c>
      <c r="R154" s="5">
        <v>0</v>
      </c>
      <c r="S154" s="5">
        <v>44188</v>
      </c>
      <c r="T154" s="5">
        <v>44188</v>
      </c>
      <c r="U154" s="5">
        <f t="shared" si="10"/>
        <v>63876</v>
      </c>
      <c r="V154" s="5">
        <f t="shared" si="11"/>
        <v>63876</v>
      </c>
      <c r="W154" s="5">
        <v>24546.29</v>
      </c>
      <c r="X154" t="s">
        <v>260</v>
      </c>
    </row>
    <row r="155" spans="1:24" x14ac:dyDescent="0.2">
      <c r="A155" t="s">
        <v>0</v>
      </c>
      <c r="B155" t="s">
        <v>1</v>
      </c>
      <c r="C155" t="s">
        <v>247</v>
      </c>
      <c r="D155" t="s">
        <v>248</v>
      </c>
      <c r="E155" t="s">
        <v>249</v>
      </c>
      <c r="F155" t="s">
        <v>250</v>
      </c>
      <c r="G155" t="s">
        <v>251</v>
      </c>
      <c r="H155" t="s">
        <v>7</v>
      </c>
      <c r="I155" t="s">
        <v>8</v>
      </c>
      <c r="J155" t="s">
        <v>9</v>
      </c>
      <c r="K155" t="s">
        <v>23</v>
      </c>
      <c r="L155" t="s">
        <v>11</v>
      </c>
      <c r="M155" s="5">
        <v>3811.75</v>
      </c>
      <c r="N155" s="5">
        <v>0</v>
      </c>
      <c r="O155" s="5">
        <f t="shared" si="8"/>
        <v>3811.75</v>
      </c>
      <c r="P155" s="5">
        <v>-2712.38</v>
      </c>
      <c r="Q155" s="5">
        <f t="shared" si="9"/>
        <v>1099.3699999999999</v>
      </c>
      <c r="R155" s="5">
        <v>0</v>
      </c>
      <c r="S155" s="5">
        <v>724</v>
      </c>
      <c r="T155" s="5">
        <v>724</v>
      </c>
      <c r="U155" s="5">
        <f t="shared" si="10"/>
        <v>3087.75</v>
      </c>
      <c r="V155" s="5">
        <f t="shared" si="11"/>
        <v>3087.75</v>
      </c>
      <c r="W155" s="5">
        <v>375.37</v>
      </c>
      <c r="X155" t="s">
        <v>261</v>
      </c>
    </row>
    <row r="156" spans="1:24" x14ac:dyDescent="0.2">
      <c r="A156" t="s">
        <v>0</v>
      </c>
      <c r="B156" t="s">
        <v>1</v>
      </c>
      <c r="C156" t="s">
        <v>247</v>
      </c>
      <c r="D156" t="s">
        <v>248</v>
      </c>
      <c r="E156" t="s">
        <v>249</v>
      </c>
      <c r="F156" t="s">
        <v>250</v>
      </c>
      <c r="G156" t="s">
        <v>251</v>
      </c>
      <c r="H156" t="s">
        <v>7</v>
      </c>
      <c r="I156" t="s">
        <v>8</v>
      </c>
      <c r="J156" t="s">
        <v>9</v>
      </c>
      <c r="K156" t="s">
        <v>25</v>
      </c>
      <c r="L156" t="s">
        <v>11</v>
      </c>
      <c r="M156" s="5">
        <v>22870.53</v>
      </c>
      <c r="N156" s="5">
        <v>97.48</v>
      </c>
      <c r="O156" s="5">
        <f t="shared" si="8"/>
        <v>22968.01</v>
      </c>
      <c r="P156" s="5">
        <v>6365.97</v>
      </c>
      <c r="Q156" s="5">
        <f t="shared" si="9"/>
        <v>29333.98</v>
      </c>
      <c r="R156" s="5">
        <v>0</v>
      </c>
      <c r="S156" s="5">
        <v>19256.47</v>
      </c>
      <c r="T156" s="5">
        <v>19256.47</v>
      </c>
      <c r="U156" s="5">
        <f t="shared" si="10"/>
        <v>3711.5399999999972</v>
      </c>
      <c r="V156" s="5">
        <f t="shared" si="11"/>
        <v>3711.5399999999972</v>
      </c>
      <c r="W156" s="5">
        <v>10077.51</v>
      </c>
      <c r="X156" t="s">
        <v>262</v>
      </c>
    </row>
    <row r="157" spans="1:24" x14ac:dyDescent="0.2">
      <c r="A157" t="s">
        <v>0</v>
      </c>
      <c r="B157" t="s">
        <v>1</v>
      </c>
      <c r="C157" t="s">
        <v>247</v>
      </c>
      <c r="D157" t="s">
        <v>248</v>
      </c>
      <c r="E157" t="s">
        <v>249</v>
      </c>
      <c r="F157" t="s">
        <v>250</v>
      </c>
      <c r="G157" t="s">
        <v>251</v>
      </c>
      <c r="H157" t="s">
        <v>7</v>
      </c>
      <c r="I157" t="s">
        <v>8</v>
      </c>
      <c r="J157" t="s">
        <v>9</v>
      </c>
      <c r="K157" t="s">
        <v>27</v>
      </c>
      <c r="L157" t="s">
        <v>11</v>
      </c>
      <c r="M157" s="5">
        <v>44364.78</v>
      </c>
      <c r="N157" s="5">
        <v>11877.37</v>
      </c>
      <c r="O157" s="5">
        <f t="shared" si="8"/>
        <v>56242.15</v>
      </c>
      <c r="P157" s="5">
        <v>32920.61</v>
      </c>
      <c r="Q157" s="5">
        <f t="shared" si="9"/>
        <v>89162.760000000009</v>
      </c>
      <c r="R157" s="5">
        <v>0</v>
      </c>
      <c r="S157" s="5">
        <v>56242.15</v>
      </c>
      <c r="T157" s="5">
        <v>56242.15</v>
      </c>
      <c r="U157" s="5">
        <f t="shared" si="10"/>
        <v>0</v>
      </c>
      <c r="V157" s="5">
        <f t="shared" si="11"/>
        <v>0</v>
      </c>
      <c r="W157" s="5">
        <v>32920.61</v>
      </c>
      <c r="X157" t="s">
        <v>263</v>
      </c>
    </row>
    <row r="158" spans="1:24" x14ac:dyDescent="0.2">
      <c r="A158" t="s">
        <v>0</v>
      </c>
      <c r="B158" t="s">
        <v>1</v>
      </c>
      <c r="C158" t="s">
        <v>247</v>
      </c>
      <c r="D158" t="s">
        <v>248</v>
      </c>
      <c r="E158" t="s">
        <v>249</v>
      </c>
      <c r="F158" t="s">
        <v>250</v>
      </c>
      <c r="G158" t="s">
        <v>251</v>
      </c>
      <c r="H158" t="s">
        <v>7</v>
      </c>
      <c r="I158" t="s">
        <v>8</v>
      </c>
      <c r="J158" t="s">
        <v>9</v>
      </c>
      <c r="K158" t="s">
        <v>29</v>
      </c>
      <c r="L158" t="s">
        <v>11</v>
      </c>
      <c r="M158" s="5">
        <v>216182.93</v>
      </c>
      <c r="N158" s="5">
        <v>0</v>
      </c>
      <c r="O158" s="5">
        <f t="shared" si="8"/>
        <v>216182.93</v>
      </c>
      <c r="P158" s="5">
        <v>-7929.27</v>
      </c>
      <c r="Q158" s="5">
        <f t="shared" si="9"/>
        <v>208253.66</v>
      </c>
      <c r="R158" s="5">
        <v>0</v>
      </c>
      <c r="S158" s="5">
        <v>126051.31</v>
      </c>
      <c r="T158" s="5">
        <v>126051.31</v>
      </c>
      <c r="U158" s="5">
        <f t="shared" si="10"/>
        <v>90131.62</v>
      </c>
      <c r="V158" s="5">
        <f t="shared" si="11"/>
        <v>90131.62</v>
      </c>
      <c r="W158" s="5">
        <v>82202.350000000006</v>
      </c>
      <c r="X158" t="s">
        <v>264</v>
      </c>
    </row>
    <row r="159" spans="1:24" x14ac:dyDescent="0.2">
      <c r="A159" t="s">
        <v>0</v>
      </c>
      <c r="B159" t="s">
        <v>1</v>
      </c>
      <c r="C159" t="s">
        <v>247</v>
      </c>
      <c r="D159" t="s">
        <v>248</v>
      </c>
      <c r="E159" t="s">
        <v>249</v>
      </c>
      <c r="F159" t="s">
        <v>250</v>
      </c>
      <c r="G159" t="s">
        <v>251</v>
      </c>
      <c r="H159" t="s">
        <v>7</v>
      </c>
      <c r="I159" t="s">
        <v>8</v>
      </c>
      <c r="J159" t="s">
        <v>9</v>
      </c>
      <c r="K159" t="s">
        <v>265</v>
      </c>
      <c r="L159" t="s">
        <v>11</v>
      </c>
      <c r="M159" s="5">
        <v>1100460</v>
      </c>
      <c r="N159" s="5">
        <v>99110.399999999994</v>
      </c>
      <c r="O159" s="5">
        <f t="shared" si="8"/>
        <v>1199570.3999999999</v>
      </c>
      <c r="P159" s="5">
        <v>0</v>
      </c>
      <c r="Q159" s="5">
        <f t="shared" si="9"/>
        <v>1199570.3999999999</v>
      </c>
      <c r="R159" s="5">
        <v>589867.23</v>
      </c>
      <c r="S159" s="5">
        <v>486934.77</v>
      </c>
      <c r="T159" s="5">
        <v>486934.77</v>
      </c>
      <c r="U159" s="5">
        <f t="shared" si="10"/>
        <v>712635.62999999989</v>
      </c>
      <c r="V159" s="5">
        <f t="shared" si="11"/>
        <v>712635.62999999989</v>
      </c>
      <c r="W159" s="5">
        <v>122768.4</v>
      </c>
      <c r="X159" t="s">
        <v>266</v>
      </c>
    </row>
    <row r="160" spans="1:24" x14ac:dyDescent="0.2">
      <c r="A160" t="s">
        <v>0</v>
      </c>
      <c r="B160" t="s">
        <v>1</v>
      </c>
      <c r="C160" t="s">
        <v>247</v>
      </c>
      <c r="D160" t="s">
        <v>248</v>
      </c>
      <c r="E160" t="s">
        <v>249</v>
      </c>
      <c r="F160" t="s">
        <v>250</v>
      </c>
      <c r="G160" t="s">
        <v>251</v>
      </c>
      <c r="H160" t="s">
        <v>7</v>
      </c>
      <c r="I160" t="s">
        <v>8</v>
      </c>
      <c r="J160" t="s">
        <v>9</v>
      </c>
      <c r="K160" t="s">
        <v>31</v>
      </c>
      <c r="L160" t="s">
        <v>11</v>
      </c>
      <c r="M160" s="5">
        <v>22647.1</v>
      </c>
      <c r="N160" s="5">
        <v>0</v>
      </c>
      <c r="O160" s="5">
        <f t="shared" si="8"/>
        <v>22647.1</v>
      </c>
      <c r="P160" s="5">
        <v>-5086.37</v>
      </c>
      <c r="Q160" s="5">
        <f t="shared" si="9"/>
        <v>17560.73</v>
      </c>
      <c r="R160" s="5">
        <v>0</v>
      </c>
      <c r="S160" s="5">
        <v>16695.37</v>
      </c>
      <c r="T160" s="5">
        <v>16695.37</v>
      </c>
      <c r="U160" s="5">
        <f t="shared" si="10"/>
        <v>5951.73</v>
      </c>
      <c r="V160" s="5">
        <f t="shared" si="11"/>
        <v>5951.73</v>
      </c>
      <c r="W160" s="5">
        <v>865.36</v>
      </c>
      <c r="X160" t="s">
        <v>267</v>
      </c>
    </row>
    <row r="161" spans="1:24" x14ac:dyDescent="0.2">
      <c r="A161" t="s">
        <v>0</v>
      </c>
      <c r="B161" t="s">
        <v>1</v>
      </c>
      <c r="C161" t="s">
        <v>247</v>
      </c>
      <c r="D161" t="s">
        <v>248</v>
      </c>
      <c r="E161" t="s">
        <v>249</v>
      </c>
      <c r="F161" t="s">
        <v>250</v>
      </c>
      <c r="G161" t="s">
        <v>251</v>
      </c>
      <c r="H161" t="s">
        <v>7</v>
      </c>
      <c r="I161" t="s">
        <v>8</v>
      </c>
      <c r="J161" t="s">
        <v>9</v>
      </c>
      <c r="K161" t="s">
        <v>33</v>
      </c>
      <c r="L161" t="s">
        <v>11</v>
      </c>
      <c r="M161" s="5">
        <v>21294.2</v>
      </c>
      <c r="N161" s="5">
        <v>6596.65</v>
      </c>
      <c r="O161" s="5">
        <f t="shared" si="8"/>
        <v>27890.85</v>
      </c>
      <c r="P161" s="5">
        <v>15601.96</v>
      </c>
      <c r="Q161" s="5">
        <f t="shared" si="9"/>
        <v>43492.81</v>
      </c>
      <c r="R161" s="5">
        <v>0</v>
      </c>
      <c r="S161" s="5">
        <v>27890.85</v>
      </c>
      <c r="T161" s="5">
        <v>27890.85</v>
      </c>
      <c r="U161" s="5">
        <f t="shared" si="10"/>
        <v>0</v>
      </c>
      <c r="V161" s="5">
        <f t="shared" si="11"/>
        <v>0</v>
      </c>
      <c r="W161" s="5">
        <v>15601.96</v>
      </c>
      <c r="X161" t="s">
        <v>268</v>
      </c>
    </row>
    <row r="162" spans="1:24" x14ac:dyDescent="0.2">
      <c r="A162" t="s">
        <v>0</v>
      </c>
      <c r="B162" t="s">
        <v>1</v>
      </c>
      <c r="C162" t="s">
        <v>247</v>
      </c>
      <c r="D162" t="s">
        <v>248</v>
      </c>
      <c r="E162" t="s">
        <v>249</v>
      </c>
      <c r="F162" t="s">
        <v>250</v>
      </c>
      <c r="G162" t="s">
        <v>251</v>
      </c>
      <c r="H162" t="s">
        <v>7</v>
      </c>
      <c r="I162" t="s">
        <v>8</v>
      </c>
      <c r="J162" t="s">
        <v>9</v>
      </c>
      <c r="K162" t="s">
        <v>35</v>
      </c>
      <c r="L162" t="s">
        <v>11</v>
      </c>
      <c r="M162" s="5">
        <v>1328531.1399999999</v>
      </c>
      <c r="N162" s="5">
        <v>11202.16</v>
      </c>
      <c r="O162" s="5">
        <f t="shared" si="8"/>
        <v>1339733.2999999998</v>
      </c>
      <c r="P162" s="5">
        <v>-87861.91</v>
      </c>
      <c r="Q162" s="5">
        <f t="shared" si="9"/>
        <v>1251871.3899999999</v>
      </c>
      <c r="R162" s="5">
        <v>70691.600000000006</v>
      </c>
      <c r="S162" s="5">
        <v>774809.76</v>
      </c>
      <c r="T162" s="5">
        <v>774525.13</v>
      </c>
      <c r="U162" s="5">
        <f t="shared" si="10"/>
        <v>564923.5399999998</v>
      </c>
      <c r="V162" s="5">
        <f t="shared" si="11"/>
        <v>565208.16999999981</v>
      </c>
      <c r="W162" s="5">
        <v>406370.03</v>
      </c>
      <c r="X162" t="s">
        <v>254</v>
      </c>
    </row>
    <row r="163" spans="1:24" x14ac:dyDescent="0.2">
      <c r="A163" t="s">
        <v>0</v>
      </c>
      <c r="B163" t="s">
        <v>1</v>
      </c>
      <c r="C163" t="s">
        <v>247</v>
      </c>
      <c r="D163" t="s">
        <v>248</v>
      </c>
      <c r="E163" t="s">
        <v>249</v>
      </c>
      <c r="F163" t="s">
        <v>250</v>
      </c>
      <c r="G163" t="s">
        <v>251</v>
      </c>
      <c r="H163" t="s">
        <v>7</v>
      </c>
      <c r="I163" t="s">
        <v>8</v>
      </c>
      <c r="J163" t="s">
        <v>9</v>
      </c>
      <c r="K163" t="s">
        <v>37</v>
      </c>
      <c r="L163" t="s">
        <v>11</v>
      </c>
      <c r="M163" s="5">
        <v>877696.24</v>
      </c>
      <c r="N163" s="5">
        <v>7387.42</v>
      </c>
      <c r="O163" s="5">
        <f t="shared" si="8"/>
        <v>885083.66</v>
      </c>
      <c r="P163" s="5">
        <v>-136697.60000000001</v>
      </c>
      <c r="Q163" s="5">
        <f t="shared" si="9"/>
        <v>748386.06</v>
      </c>
      <c r="R163" s="5">
        <v>78215.759999999995</v>
      </c>
      <c r="S163" s="5">
        <v>443031.75</v>
      </c>
      <c r="T163" s="5">
        <v>442981.77</v>
      </c>
      <c r="U163" s="5">
        <f t="shared" si="10"/>
        <v>442051.91000000003</v>
      </c>
      <c r="V163" s="5">
        <f t="shared" si="11"/>
        <v>442101.89</v>
      </c>
      <c r="W163" s="5">
        <v>227138.55</v>
      </c>
      <c r="X163" t="s">
        <v>269</v>
      </c>
    </row>
    <row r="164" spans="1:24" x14ac:dyDescent="0.2">
      <c r="A164" t="s">
        <v>0</v>
      </c>
      <c r="B164" t="s">
        <v>1</v>
      </c>
      <c r="C164" t="s">
        <v>247</v>
      </c>
      <c r="D164" t="s">
        <v>248</v>
      </c>
      <c r="E164" t="s">
        <v>249</v>
      </c>
      <c r="F164" t="s">
        <v>250</v>
      </c>
      <c r="G164" t="s">
        <v>251</v>
      </c>
      <c r="H164" t="s">
        <v>7</v>
      </c>
      <c r="I164" t="s">
        <v>8</v>
      </c>
      <c r="J164" t="s">
        <v>9</v>
      </c>
      <c r="K164" t="s">
        <v>39</v>
      </c>
      <c r="L164" t="s">
        <v>11</v>
      </c>
      <c r="M164" s="5">
        <v>115206.15</v>
      </c>
      <c r="N164" s="5">
        <v>0</v>
      </c>
      <c r="O164" s="5">
        <f t="shared" si="8"/>
        <v>115206.15</v>
      </c>
      <c r="P164" s="5">
        <v>0</v>
      </c>
      <c r="Q164" s="5">
        <f t="shared" si="9"/>
        <v>115206.15</v>
      </c>
      <c r="R164" s="5">
        <v>0</v>
      </c>
      <c r="S164" s="5">
        <v>44850.81</v>
      </c>
      <c r="T164" s="5">
        <v>34642.31</v>
      </c>
      <c r="U164" s="5">
        <f t="shared" si="10"/>
        <v>70355.34</v>
      </c>
      <c r="V164" s="5">
        <f t="shared" si="11"/>
        <v>80563.839999999997</v>
      </c>
      <c r="W164" s="5">
        <v>70355.34</v>
      </c>
      <c r="X164" t="s">
        <v>270</v>
      </c>
    </row>
    <row r="165" spans="1:24" x14ac:dyDescent="0.2">
      <c r="A165" t="s">
        <v>0</v>
      </c>
      <c r="B165" t="s">
        <v>1</v>
      </c>
      <c r="C165" t="s">
        <v>247</v>
      </c>
      <c r="D165" t="s">
        <v>248</v>
      </c>
      <c r="E165" t="s">
        <v>249</v>
      </c>
      <c r="F165" t="s">
        <v>250</v>
      </c>
      <c r="G165" t="s">
        <v>251</v>
      </c>
      <c r="H165" t="s">
        <v>7</v>
      </c>
      <c r="I165" t="s">
        <v>41</v>
      </c>
      <c r="J165" t="s">
        <v>42</v>
      </c>
      <c r="K165" t="s">
        <v>48</v>
      </c>
      <c r="L165" t="s">
        <v>11</v>
      </c>
      <c r="M165" s="5">
        <v>1700</v>
      </c>
      <c r="N165" s="5">
        <v>0</v>
      </c>
      <c r="O165" s="5">
        <f t="shared" si="8"/>
        <v>1700</v>
      </c>
      <c r="P165" s="5">
        <v>0</v>
      </c>
      <c r="Q165" s="5">
        <f t="shared" si="9"/>
        <v>1700</v>
      </c>
      <c r="R165" s="5">
        <v>0</v>
      </c>
      <c r="S165" s="5">
        <v>0</v>
      </c>
      <c r="T165" s="5">
        <v>0</v>
      </c>
      <c r="U165" s="5">
        <f t="shared" si="10"/>
        <v>1700</v>
      </c>
      <c r="V165" s="5">
        <f t="shared" si="11"/>
        <v>1700</v>
      </c>
      <c r="W165" s="5">
        <v>1700</v>
      </c>
      <c r="X165" t="s">
        <v>271</v>
      </c>
    </row>
    <row r="166" spans="1:24" x14ac:dyDescent="0.2">
      <c r="A166" t="s">
        <v>0</v>
      </c>
      <c r="B166" t="s">
        <v>1</v>
      </c>
      <c r="C166" t="s">
        <v>247</v>
      </c>
      <c r="D166" t="s">
        <v>248</v>
      </c>
      <c r="E166" t="s">
        <v>249</v>
      </c>
      <c r="F166" t="s">
        <v>250</v>
      </c>
      <c r="G166" t="s">
        <v>251</v>
      </c>
      <c r="H166" t="s">
        <v>7</v>
      </c>
      <c r="I166" t="s">
        <v>41</v>
      </c>
      <c r="J166" t="s">
        <v>42</v>
      </c>
      <c r="K166" t="s">
        <v>272</v>
      </c>
      <c r="L166" t="s">
        <v>11</v>
      </c>
      <c r="M166" s="5">
        <v>1000</v>
      </c>
      <c r="N166" s="5">
        <v>-313.22000000000003</v>
      </c>
      <c r="O166" s="5">
        <f t="shared" si="8"/>
        <v>686.78</v>
      </c>
      <c r="P166" s="5">
        <v>0</v>
      </c>
      <c r="Q166" s="5">
        <f t="shared" si="9"/>
        <v>686.78</v>
      </c>
      <c r="R166" s="5">
        <v>0</v>
      </c>
      <c r="S166" s="5">
        <v>0</v>
      </c>
      <c r="T166" s="5">
        <v>0</v>
      </c>
      <c r="U166" s="5">
        <f t="shared" si="10"/>
        <v>686.78</v>
      </c>
      <c r="V166" s="5">
        <f t="shared" si="11"/>
        <v>686.78</v>
      </c>
      <c r="W166" s="5">
        <v>686.78</v>
      </c>
      <c r="X166" t="s">
        <v>273</v>
      </c>
    </row>
    <row r="167" spans="1:24" x14ac:dyDescent="0.2">
      <c r="A167" t="s">
        <v>0</v>
      </c>
      <c r="B167" t="s">
        <v>1</v>
      </c>
      <c r="C167" t="s">
        <v>247</v>
      </c>
      <c r="D167" t="s">
        <v>248</v>
      </c>
      <c r="E167" t="s">
        <v>249</v>
      </c>
      <c r="F167" t="s">
        <v>250</v>
      </c>
      <c r="G167" t="s">
        <v>251</v>
      </c>
      <c r="H167" t="s">
        <v>7</v>
      </c>
      <c r="I167" t="s">
        <v>41</v>
      </c>
      <c r="J167" t="s">
        <v>42</v>
      </c>
      <c r="K167" t="s">
        <v>274</v>
      </c>
      <c r="L167" t="s">
        <v>11</v>
      </c>
      <c r="M167" s="5">
        <v>4000</v>
      </c>
      <c r="N167" s="5">
        <v>313.22000000000003</v>
      </c>
      <c r="O167" s="5">
        <f t="shared" si="8"/>
        <v>4313.22</v>
      </c>
      <c r="P167" s="5">
        <v>0</v>
      </c>
      <c r="Q167" s="5">
        <f t="shared" si="9"/>
        <v>4313.22</v>
      </c>
      <c r="R167" s="5">
        <v>3408</v>
      </c>
      <c r="S167" s="5">
        <v>905.22</v>
      </c>
      <c r="T167" s="5">
        <v>905.22</v>
      </c>
      <c r="U167" s="5">
        <f t="shared" si="10"/>
        <v>3408</v>
      </c>
      <c r="V167" s="5">
        <f t="shared" si="11"/>
        <v>3408</v>
      </c>
      <c r="W167" s="5">
        <v>0</v>
      </c>
      <c r="X167" t="s">
        <v>275</v>
      </c>
    </row>
    <row r="168" spans="1:24" x14ac:dyDescent="0.2">
      <c r="A168" t="s">
        <v>0</v>
      </c>
      <c r="B168" t="s">
        <v>1</v>
      </c>
      <c r="C168" t="s">
        <v>247</v>
      </c>
      <c r="D168" t="s">
        <v>248</v>
      </c>
      <c r="E168" t="s">
        <v>249</v>
      </c>
      <c r="F168" t="s">
        <v>250</v>
      </c>
      <c r="G168" t="s">
        <v>251</v>
      </c>
      <c r="H168" t="s">
        <v>7</v>
      </c>
      <c r="I168" t="s">
        <v>41</v>
      </c>
      <c r="J168" t="s">
        <v>42</v>
      </c>
      <c r="K168" t="s">
        <v>276</v>
      </c>
      <c r="L168" t="s">
        <v>11</v>
      </c>
      <c r="M168" s="5">
        <v>6200</v>
      </c>
      <c r="N168" s="5">
        <v>0</v>
      </c>
      <c r="O168" s="5">
        <f t="shared" si="8"/>
        <v>6200</v>
      </c>
      <c r="P168" s="5">
        <v>0</v>
      </c>
      <c r="Q168" s="5">
        <f t="shared" si="9"/>
        <v>6200</v>
      </c>
      <c r="R168" s="5">
        <v>0</v>
      </c>
      <c r="S168" s="5">
        <v>160</v>
      </c>
      <c r="T168" s="5">
        <v>160</v>
      </c>
      <c r="U168" s="5">
        <f t="shared" si="10"/>
        <v>6040</v>
      </c>
      <c r="V168" s="5">
        <f t="shared" si="11"/>
        <v>6040</v>
      </c>
      <c r="W168" s="5">
        <v>6040</v>
      </c>
      <c r="X168" t="s">
        <v>277</v>
      </c>
    </row>
    <row r="169" spans="1:24" x14ac:dyDescent="0.2">
      <c r="A169" t="s">
        <v>0</v>
      </c>
      <c r="B169" t="s">
        <v>1</v>
      </c>
      <c r="C169" t="s">
        <v>247</v>
      </c>
      <c r="D169" t="s">
        <v>248</v>
      </c>
      <c r="E169" t="s">
        <v>249</v>
      </c>
      <c r="F169" t="s">
        <v>250</v>
      </c>
      <c r="G169" t="s">
        <v>251</v>
      </c>
      <c r="H169" t="s">
        <v>7</v>
      </c>
      <c r="I169" t="s">
        <v>41</v>
      </c>
      <c r="J169" t="s">
        <v>42</v>
      </c>
      <c r="K169" t="s">
        <v>278</v>
      </c>
      <c r="L169" t="s">
        <v>11</v>
      </c>
      <c r="M169" s="5">
        <v>5100</v>
      </c>
      <c r="N169" s="5">
        <v>0</v>
      </c>
      <c r="O169" s="5">
        <f t="shared" si="8"/>
        <v>5100</v>
      </c>
      <c r="P169" s="5">
        <v>0</v>
      </c>
      <c r="Q169" s="5">
        <f t="shared" si="9"/>
        <v>5100</v>
      </c>
      <c r="R169" s="5">
        <v>0</v>
      </c>
      <c r="S169" s="5">
        <v>2107.15</v>
      </c>
      <c r="T169" s="5">
        <v>2107.15</v>
      </c>
      <c r="U169" s="5">
        <f t="shared" si="10"/>
        <v>2992.85</v>
      </c>
      <c r="V169" s="5">
        <f t="shared" si="11"/>
        <v>2992.85</v>
      </c>
      <c r="W169" s="5">
        <v>2992.85</v>
      </c>
      <c r="X169" t="s">
        <v>279</v>
      </c>
    </row>
    <row r="170" spans="1:24" x14ac:dyDescent="0.2">
      <c r="A170" t="s">
        <v>0</v>
      </c>
      <c r="B170" t="s">
        <v>1</v>
      </c>
      <c r="C170" t="s">
        <v>247</v>
      </c>
      <c r="D170" t="s">
        <v>248</v>
      </c>
      <c r="E170" t="s">
        <v>249</v>
      </c>
      <c r="F170" t="s">
        <v>250</v>
      </c>
      <c r="G170" t="s">
        <v>251</v>
      </c>
      <c r="H170" t="s">
        <v>7</v>
      </c>
      <c r="I170" t="s">
        <v>41</v>
      </c>
      <c r="J170" t="s">
        <v>42</v>
      </c>
      <c r="K170" t="s">
        <v>280</v>
      </c>
      <c r="L170" t="s">
        <v>11</v>
      </c>
      <c r="M170" s="5">
        <v>6000</v>
      </c>
      <c r="N170" s="5">
        <v>0</v>
      </c>
      <c r="O170" s="5">
        <f t="shared" si="8"/>
        <v>6000</v>
      </c>
      <c r="P170" s="5">
        <v>0</v>
      </c>
      <c r="Q170" s="5">
        <f t="shared" si="9"/>
        <v>6000</v>
      </c>
      <c r="R170" s="5">
        <v>0</v>
      </c>
      <c r="S170" s="5">
        <v>0</v>
      </c>
      <c r="T170" s="5">
        <v>0</v>
      </c>
      <c r="U170" s="5">
        <f t="shared" si="10"/>
        <v>6000</v>
      </c>
      <c r="V170" s="5">
        <f t="shared" si="11"/>
        <v>6000</v>
      </c>
      <c r="W170" s="5">
        <v>6000</v>
      </c>
      <c r="X170" t="s">
        <v>281</v>
      </c>
    </row>
    <row r="171" spans="1:24" x14ac:dyDescent="0.2">
      <c r="A171" t="s">
        <v>0</v>
      </c>
      <c r="B171" t="s">
        <v>1</v>
      </c>
      <c r="C171" t="s">
        <v>247</v>
      </c>
      <c r="D171" t="s">
        <v>248</v>
      </c>
      <c r="E171" t="s">
        <v>249</v>
      </c>
      <c r="F171" t="s">
        <v>250</v>
      </c>
      <c r="G171" t="s">
        <v>251</v>
      </c>
      <c r="H171" t="s">
        <v>282</v>
      </c>
      <c r="I171" t="s">
        <v>283</v>
      </c>
      <c r="J171" t="s">
        <v>121</v>
      </c>
      <c r="K171" t="s">
        <v>128</v>
      </c>
      <c r="L171" t="s">
        <v>11</v>
      </c>
      <c r="M171" s="5">
        <v>170000</v>
      </c>
      <c r="N171" s="5">
        <v>0</v>
      </c>
      <c r="O171" s="5">
        <f t="shared" si="8"/>
        <v>170000</v>
      </c>
      <c r="P171" s="5">
        <v>-170000</v>
      </c>
      <c r="Q171" s="5">
        <f t="shared" si="9"/>
        <v>0</v>
      </c>
      <c r="R171" s="5">
        <v>0</v>
      </c>
      <c r="S171" s="5">
        <v>0</v>
      </c>
      <c r="T171" s="5">
        <v>0</v>
      </c>
      <c r="U171" s="5">
        <f t="shared" si="10"/>
        <v>170000</v>
      </c>
      <c r="V171" s="5">
        <f t="shared" si="11"/>
        <v>170000</v>
      </c>
      <c r="W171" s="5">
        <v>0</v>
      </c>
      <c r="X171" t="s">
        <v>284</v>
      </c>
    </row>
    <row r="172" spans="1:24" x14ac:dyDescent="0.2">
      <c r="A172" t="s">
        <v>0</v>
      </c>
      <c r="B172" t="s">
        <v>1</v>
      </c>
      <c r="C172" t="s">
        <v>247</v>
      </c>
      <c r="D172" t="s">
        <v>248</v>
      </c>
      <c r="E172" t="s">
        <v>249</v>
      </c>
      <c r="F172" t="s">
        <v>250</v>
      </c>
      <c r="G172" t="s">
        <v>251</v>
      </c>
      <c r="H172" t="s">
        <v>282</v>
      </c>
      <c r="I172" t="s">
        <v>283</v>
      </c>
      <c r="J172" t="s">
        <v>121</v>
      </c>
      <c r="K172" t="s">
        <v>285</v>
      </c>
      <c r="L172" t="s">
        <v>11</v>
      </c>
      <c r="M172" s="5">
        <v>120000</v>
      </c>
      <c r="N172" s="5">
        <v>0</v>
      </c>
      <c r="O172" s="5">
        <f t="shared" si="8"/>
        <v>120000</v>
      </c>
      <c r="P172" s="5">
        <v>-120000</v>
      </c>
      <c r="Q172" s="5">
        <f t="shared" si="9"/>
        <v>0</v>
      </c>
      <c r="R172" s="5">
        <v>0</v>
      </c>
      <c r="S172" s="5">
        <v>0</v>
      </c>
      <c r="T172" s="5">
        <v>0</v>
      </c>
      <c r="U172" s="5">
        <f t="shared" si="10"/>
        <v>120000</v>
      </c>
      <c r="V172" s="5">
        <f t="shared" si="11"/>
        <v>120000</v>
      </c>
      <c r="W172" s="5">
        <v>0</v>
      </c>
      <c r="X172" t="s">
        <v>286</v>
      </c>
    </row>
    <row r="173" spans="1:24" x14ac:dyDescent="0.2">
      <c r="A173" t="s">
        <v>0</v>
      </c>
      <c r="B173" t="s">
        <v>1</v>
      </c>
      <c r="C173" t="s">
        <v>247</v>
      </c>
      <c r="D173" t="s">
        <v>248</v>
      </c>
      <c r="E173" t="s">
        <v>249</v>
      </c>
      <c r="F173" t="s">
        <v>250</v>
      </c>
      <c r="G173" t="s">
        <v>251</v>
      </c>
      <c r="H173" t="s">
        <v>282</v>
      </c>
      <c r="I173" t="s">
        <v>287</v>
      </c>
      <c r="J173" t="s">
        <v>121</v>
      </c>
      <c r="K173" t="s">
        <v>128</v>
      </c>
      <c r="L173" t="s">
        <v>11</v>
      </c>
      <c r="M173" s="5">
        <v>50000</v>
      </c>
      <c r="N173" s="5">
        <v>0</v>
      </c>
      <c r="O173" s="5">
        <f t="shared" si="8"/>
        <v>50000</v>
      </c>
      <c r="P173" s="5">
        <v>-50000</v>
      </c>
      <c r="Q173" s="5">
        <f t="shared" si="9"/>
        <v>0</v>
      </c>
      <c r="R173" s="5">
        <v>0</v>
      </c>
      <c r="S173" s="5">
        <v>0</v>
      </c>
      <c r="T173" s="5">
        <v>0</v>
      </c>
      <c r="U173" s="5">
        <f t="shared" si="10"/>
        <v>50000</v>
      </c>
      <c r="V173" s="5">
        <f t="shared" si="11"/>
        <v>50000</v>
      </c>
      <c r="W173" s="5">
        <v>0</v>
      </c>
      <c r="X173" t="s">
        <v>284</v>
      </c>
    </row>
    <row r="174" spans="1:24" x14ac:dyDescent="0.2">
      <c r="A174" t="s">
        <v>0</v>
      </c>
      <c r="B174" t="s">
        <v>1</v>
      </c>
      <c r="C174" t="s">
        <v>247</v>
      </c>
      <c r="D174" t="s">
        <v>248</v>
      </c>
      <c r="E174" t="s">
        <v>249</v>
      </c>
      <c r="F174" t="s">
        <v>250</v>
      </c>
      <c r="G174" t="s">
        <v>251</v>
      </c>
      <c r="H174" t="s">
        <v>282</v>
      </c>
      <c r="I174" t="s">
        <v>287</v>
      </c>
      <c r="J174" t="s">
        <v>121</v>
      </c>
      <c r="K174" t="s">
        <v>288</v>
      </c>
      <c r="L174" t="s">
        <v>11</v>
      </c>
      <c r="M174" s="5">
        <v>250000</v>
      </c>
      <c r="N174" s="5">
        <v>0</v>
      </c>
      <c r="O174" s="5">
        <f t="shared" si="8"/>
        <v>250000</v>
      </c>
      <c r="P174" s="5">
        <v>-250000</v>
      </c>
      <c r="Q174" s="5">
        <f t="shared" si="9"/>
        <v>0</v>
      </c>
      <c r="R174" s="5">
        <v>0</v>
      </c>
      <c r="S174" s="5">
        <v>0</v>
      </c>
      <c r="T174" s="5">
        <v>0</v>
      </c>
      <c r="U174" s="5">
        <f t="shared" si="10"/>
        <v>250000</v>
      </c>
      <c r="V174" s="5">
        <f t="shared" si="11"/>
        <v>250000</v>
      </c>
      <c r="W174" s="5">
        <v>0</v>
      </c>
      <c r="X174" t="s">
        <v>289</v>
      </c>
    </row>
    <row r="175" spans="1:24" x14ac:dyDescent="0.2">
      <c r="A175" t="s">
        <v>0</v>
      </c>
      <c r="B175" t="s">
        <v>1</v>
      </c>
      <c r="C175" t="s">
        <v>247</v>
      </c>
      <c r="D175" t="s">
        <v>248</v>
      </c>
      <c r="E175" t="s">
        <v>249</v>
      </c>
      <c r="F175" t="s">
        <v>250</v>
      </c>
      <c r="G175" t="s">
        <v>251</v>
      </c>
      <c r="H175" t="s">
        <v>7</v>
      </c>
      <c r="I175" t="s">
        <v>8</v>
      </c>
      <c r="J175" t="s">
        <v>290</v>
      </c>
      <c r="K175" t="s">
        <v>291</v>
      </c>
      <c r="L175" t="s">
        <v>11</v>
      </c>
      <c r="M175" s="5">
        <v>1025101.75</v>
      </c>
      <c r="N175" s="5">
        <v>-113299.89</v>
      </c>
      <c r="O175" s="5">
        <f t="shared" si="8"/>
        <v>911801.86</v>
      </c>
      <c r="P175" s="5">
        <v>0</v>
      </c>
      <c r="Q175" s="5">
        <f t="shared" si="9"/>
        <v>911801.86</v>
      </c>
      <c r="R175" s="5">
        <v>0</v>
      </c>
      <c r="S175" s="5">
        <v>433824.73</v>
      </c>
      <c r="T175" s="5">
        <v>426338.64</v>
      </c>
      <c r="U175" s="5">
        <f t="shared" si="10"/>
        <v>477977.13</v>
      </c>
      <c r="V175" s="5">
        <f t="shared" si="11"/>
        <v>485463.22</v>
      </c>
      <c r="W175" s="5">
        <v>477977.13</v>
      </c>
      <c r="X175" t="s">
        <v>292</v>
      </c>
    </row>
    <row r="176" spans="1:24" x14ac:dyDescent="0.2">
      <c r="A176" t="s">
        <v>0</v>
      </c>
      <c r="B176" t="s">
        <v>1</v>
      </c>
      <c r="C176" t="s">
        <v>2</v>
      </c>
      <c r="D176" t="s">
        <v>3</v>
      </c>
      <c r="E176" t="s">
        <v>4</v>
      </c>
      <c r="F176" t="s">
        <v>293</v>
      </c>
      <c r="G176" t="s">
        <v>294</v>
      </c>
      <c r="H176" t="s">
        <v>7</v>
      </c>
      <c r="I176" t="s">
        <v>8</v>
      </c>
      <c r="J176" t="s">
        <v>9</v>
      </c>
      <c r="K176" t="s">
        <v>10</v>
      </c>
      <c r="L176" t="s">
        <v>11</v>
      </c>
      <c r="M176" s="5">
        <v>1537008</v>
      </c>
      <c r="N176" s="5">
        <v>-10169.17</v>
      </c>
      <c r="O176" s="5">
        <f t="shared" si="8"/>
        <v>1526838.83</v>
      </c>
      <c r="P176" s="5">
        <v>-223331.7</v>
      </c>
      <c r="Q176" s="5">
        <f t="shared" si="9"/>
        <v>1303507.1300000001</v>
      </c>
      <c r="R176" s="5">
        <v>0</v>
      </c>
      <c r="S176" s="5">
        <v>859859.37</v>
      </c>
      <c r="T176" s="5">
        <v>859859.37</v>
      </c>
      <c r="U176" s="5">
        <f t="shared" si="10"/>
        <v>666979.46000000008</v>
      </c>
      <c r="V176" s="5">
        <f t="shared" si="11"/>
        <v>666979.46000000008</v>
      </c>
      <c r="W176" s="5">
        <v>443647.76</v>
      </c>
      <c r="X176" t="s">
        <v>12</v>
      </c>
    </row>
    <row r="177" spans="1:24" x14ac:dyDescent="0.2">
      <c r="A177" t="s">
        <v>0</v>
      </c>
      <c r="B177" t="s">
        <v>1</v>
      </c>
      <c r="C177" t="s">
        <v>2</v>
      </c>
      <c r="D177" t="s">
        <v>3</v>
      </c>
      <c r="E177" t="s">
        <v>4</v>
      </c>
      <c r="F177" t="s">
        <v>293</v>
      </c>
      <c r="G177" t="s">
        <v>294</v>
      </c>
      <c r="H177" t="s">
        <v>7</v>
      </c>
      <c r="I177" t="s">
        <v>8</v>
      </c>
      <c r="J177" t="s">
        <v>9</v>
      </c>
      <c r="K177" t="s">
        <v>13</v>
      </c>
      <c r="L177" t="s">
        <v>11</v>
      </c>
      <c r="M177" s="5">
        <v>382757.04</v>
      </c>
      <c r="N177" s="5">
        <v>0</v>
      </c>
      <c r="O177" s="5">
        <f t="shared" si="8"/>
        <v>382757.04</v>
      </c>
      <c r="P177" s="5">
        <v>-1744.7</v>
      </c>
      <c r="Q177" s="5">
        <f t="shared" si="9"/>
        <v>381012.33999999997</v>
      </c>
      <c r="R177" s="5">
        <v>0</v>
      </c>
      <c r="S177" s="5">
        <v>253539.62</v>
      </c>
      <c r="T177" s="5">
        <v>253539.62</v>
      </c>
      <c r="U177" s="5">
        <f t="shared" si="10"/>
        <v>129217.41999999998</v>
      </c>
      <c r="V177" s="5">
        <f t="shared" si="11"/>
        <v>129217.41999999998</v>
      </c>
      <c r="W177" s="5">
        <v>127472.72</v>
      </c>
      <c r="X177" t="s">
        <v>14</v>
      </c>
    </row>
    <row r="178" spans="1:24" x14ac:dyDescent="0.2">
      <c r="A178" t="s">
        <v>0</v>
      </c>
      <c r="B178" t="s">
        <v>1</v>
      </c>
      <c r="C178" t="s">
        <v>2</v>
      </c>
      <c r="D178" t="s">
        <v>3</v>
      </c>
      <c r="E178" t="s">
        <v>4</v>
      </c>
      <c r="F178" t="s">
        <v>293</v>
      </c>
      <c r="G178" t="s">
        <v>294</v>
      </c>
      <c r="H178" t="s">
        <v>7</v>
      </c>
      <c r="I178" t="s">
        <v>8</v>
      </c>
      <c r="J178" t="s">
        <v>9</v>
      </c>
      <c r="K178" t="s">
        <v>15</v>
      </c>
      <c r="L178" t="s">
        <v>11</v>
      </c>
      <c r="M178" s="5">
        <v>159980.42000000001</v>
      </c>
      <c r="N178" s="5">
        <v>0</v>
      </c>
      <c r="O178" s="5">
        <f t="shared" si="8"/>
        <v>159980.42000000001</v>
      </c>
      <c r="P178" s="5">
        <v>0</v>
      </c>
      <c r="Q178" s="5">
        <f t="shared" si="9"/>
        <v>159980.42000000001</v>
      </c>
      <c r="R178" s="5">
        <v>0</v>
      </c>
      <c r="S178" s="5">
        <v>10188.870000000001</v>
      </c>
      <c r="T178" s="5">
        <v>10188.870000000001</v>
      </c>
      <c r="U178" s="5">
        <f t="shared" si="10"/>
        <v>149791.55000000002</v>
      </c>
      <c r="V178" s="5">
        <f t="shared" si="11"/>
        <v>149791.55000000002</v>
      </c>
      <c r="W178" s="5">
        <v>149791.54999999999</v>
      </c>
      <c r="X178" t="s">
        <v>16</v>
      </c>
    </row>
    <row r="179" spans="1:24" x14ac:dyDescent="0.2">
      <c r="A179" t="s">
        <v>0</v>
      </c>
      <c r="B179" t="s">
        <v>1</v>
      </c>
      <c r="C179" t="s">
        <v>2</v>
      </c>
      <c r="D179" t="s">
        <v>3</v>
      </c>
      <c r="E179" t="s">
        <v>4</v>
      </c>
      <c r="F179" t="s">
        <v>293</v>
      </c>
      <c r="G179" t="s">
        <v>294</v>
      </c>
      <c r="H179" t="s">
        <v>7</v>
      </c>
      <c r="I179" t="s">
        <v>8</v>
      </c>
      <c r="J179" t="s">
        <v>9</v>
      </c>
      <c r="K179" t="s">
        <v>17</v>
      </c>
      <c r="L179" t="s">
        <v>11</v>
      </c>
      <c r="M179" s="5">
        <v>66960.3</v>
      </c>
      <c r="N179" s="5">
        <v>0</v>
      </c>
      <c r="O179" s="5">
        <f t="shared" si="8"/>
        <v>66960.3</v>
      </c>
      <c r="P179" s="5">
        <v>0</v>
      </c>
      <c r="Q179" s="5">
        <f t="shared" si="9"/>
        <v>66960.3</v>
      </c>
      <c r="R179" s="5">
        <v>0</v>
      </c>
      <c r="S179" s="5">
        <v>55729.09</v>
      </c>
      <c r="T179" s="5">
        <v>55729.09</v>
      </c>
      <c r="U179" s="5">
        <f t="shared" si="10"/>
        <v>11231.210000000006</v>
      </c>
      <c r="V179" s="5">
        <f t="shared" si="11"/>
        <v>11231.210000000006</v>
      </c>
      <c r="W179" s="5">
        <v>11231.21</v>
      </c>
      <c r="X179" t="s">
        <v>18</v>
      </c>
    </row>
    <row r="180" spans="1:24" x14ac:dyDescent="0.2">
      <c r="A180" t="s">
        <v>0</v>
      </c>
      <c r="B180" t="s">
        <v>1</v>
      </c>
      <c r="C180" t="s">
        <v>2</v>
      </c>
      <c r="D180" t="s">
        <v>3</v>
      </c>
      <c r="E180" t="s">
        <v>4</v>
      </c>
      <c r="F180" t="s">
        <v>293</v>
      </c>
      <c r="G180" t="s">
        <v>294</v>
      </c>
      <c r="H180" t="s">
        <v>7</v>
      </c>
      <c r="I180" t="s">
        <v>8</v>
      </c>
      <c r="J180" t="s">
        <v>9</v>
      </c>
      <c r="K180" t="s">
        <v>19</v>
      </c>
      <c r="L180" t="s">
        <v>11</v>
      </c>
      <c r="M180" s="5">
        <v>7260</v>
      </c>
      <c r="N180" s="5">
        <v>0</v>
      </c>
      <c r="O180" s="5">
        <f t="shared" si="8"/>
        <v>7260</v>
      </c>
      <c r="P180" s="5">
        <v>-3760.51</v>
      </c>
      <c r="Q180" s="5">
        <f t="shared" si="9"/>
        <v>3499.49</v>
      </c>
      <c r="R180" s="5">
        <v>0</v>
      </c>
      <c r="S180" s="5">
        <v>2628</v>
      </c>
      <c r="T180" s="5">
        <v>2628</v>
      </c>
      <c r="U180" s="5">
        <f t="shared" si="10"/>
        <v>4632</v>
      </c>
      <c r="V180" s="5">
        <f t="shared" si="11"/>
        <v>4632</v>
      </c>
      <c r="W180" s="5">
        <v>871.49</v>
      </c>
      <c r="X180" t="s">
        <v>20</v>
      </c>
    </row>
    <row r="181" spans="1:24" x14ac:dyDescent="0.2">
      <c r="A181" t="s">
        <v>0</v>
      </c>
      <c r="B181" t="s">
        <v>1</v>
      </c>
      <c r="C181" t="s">
        <v>2</v>
      </c>
      <c r="D181" t="s">
        <v>3</v>
      </c>
      <c r="E181" t="s">
        <v>4</v>
      </c>
      <c r="F181" t="s">
        <v>293</v>
      </c>
      <c r="G181" t="s">
        <v>294</v>
      </c>
      <c r="H181" t="s">
        <v>7</v>
      </c>
      <c r="I181" t="s">
        <v>8</v>
      </c>
      <c r="J181" t="s">
        <v>9</v>
      </c>
      <c r="K181" t="s">
        <v>21</v>
      </c>
      <c r="L181" t="s">
        <v>11</v>
      </c>
      <c r="M181" s="5">
        <v>58080</v>
      </c>
      <c r="N181" s="5">
        <v>0</v>
      </c>
      <c r="O181" s="5">
        <f t="shared" si="8"/>
        <v>58080</v>
      </c>
      <c r="P181" s="5">
        <v>-26516.29</v>
      </c>
      <c r="Q181" s="5">
        <f t="shared" si="9"/>
        <v>31563.71</v>
      </c>
      <c r="R181" s="5">
        <v>0</v>
      </c>
      <c r="S181" s="5">
        <v>23144</v>
      </c>
      <c r="T181" s="5">
        <v>23144</v>
      </c>
      <c r="U181" s="5">
        <f t="shared" si="10"/>
        <v>34936</v>
      </c>
      <c r="V181" s="5">
        <f t="shared" si="11"/>
        <v>34936</v>
      </c>
      <c r="W181" s="5">
        <v>8419.7099999999991</v>
      </c>
      <c r="X181" t="s">
        <v>22</v>
      </c>
    </row>
    <row r="182" spans="1:24" x14ac:dyDescent="0.2">
      <c r="A182" t="s">
        <v>0</v>
      </c>
      <c r="B182" t="s">
        <v>1</v>
      </c>
      <c r="C182" t="s">
        <v>2</v>
      </c>
      <c r="D182" t="s">
        <v>3</v>
      </c>
      <c r="E182" t="s">
        <v>4</v>
      </c>
      <c r="F182" t="s">
        <v>293</v>
      </c>
      <c r="G182" t="s">
        <v>294</v>
      </c>
      <c r="H182" t="s">
        <v>7</v>
      </c>
      <c r="I182" t="s">
        <v>8</v>
      </c>
      <c r="J182" t="s">
        <v>9</v>
      </c>
      <c r="K182" t="s">
        <v>23</v>
      </c>
      <c r="L182" t="s">
        <v>11</v>
      </c>
      <c r="M182" s="5">
        <v>1913.79</v>
      </c>
      <c r="N182" s="5">
        <v>0</v>
      </c>
      <c r="O182" s="5">
        <f t="shared" si="8"/>
        <v>1913.79</v>
      </c>
      <c r="P182" s="5">
        <v>-205.96</v>
      </c>
      <c r="Q182" s="5">
        <f t="shared" si="9"/>
        <v>1707.83</v>
      </c>
      <c r="R182" s="5">
        <v>0</v>
      </c>
      <c r="S182" s="5">
        <v>1128</v>
      </c>
      <c r="T182" s="5">
        <v>1128</v>
      </c>
      <c r="U182" s="5">
        <f t="shared" si="10"/>
        <v>785.79</v>
      </c>
      <c r="V182" s="5">
        <f t="shared" si="11"/>
        <v>785.79</v>
      </c>
      <c r="W182" s="5">
        <v>579.83000000000004</v>
      </c>
      <c r="X182" t="s">
        <v>24</v>
      </c>
    </row>
    <row r="183" spans="1:24" x14ac:dyDescent="0.2">
      <c r="A183" t="s">
        <v>0</v>
      </c>
      <c r="B183" t="s">
        <v>1</v>
      </c>
      <c r="C183" t="s">
        <v>2</v>
      </c>
      <c r="D183" t="s">
        <v>3</v>
      </c>
      <c r="E183" t="s">
        <v>4</v>
      </c>
      <c r="F183" t="s">
        <v>293</v>
      </c>
      <c r="G183" t="s">
        <v>294</v>
      </c>
      <c r="H183" t="s">
        <v>7</v>
      </c>
      <c r="I183" t="s">
        <v>8</v>
      </c>
      <c r="J183" t="s">
        <v>9</v>
      </c>
      <c r="K183" t="s">
        <v>25</v>
      </c>
      <c r="L183" t="s">
        <v>11</v>
      </c>
      <c r="M183" s="5">
        <v>11482.71</v>
      </c>
      <c r="N183" s="5">
        <v>0</v>
      </c>
      <c r="O183" s="5">
        <f t="shared" si="8"/>
        <v>11482.71</v>
      </c>
      <c r="P183" s="5">
        <v>-1598.2</v>
      </c>
      <c r="Q183" s="5">
        <f t="shared" si="9"/>
        <v>9884.5099999999984</v>
      </c>
      <c r="R183" s="5">
        <v>0</v>
      </c>
      <c r="S183" s="5">
        <v>6525.29</v>
      </c>
      <c r="T183" s="5">
        <v>6525.29</v>
      </c>
      <c r="U183" s="5">
        <f t="shared" si="10"/>
        <v>4957.4199999999992</v>
      </c>
      <c r="V183" s="5">
        <f t="shared" si="11"/>
        <v>4957.4199999999992</v>
      </c>
      <c r="W183" s="5">
        <v>3359.22</v>
      </c>
      <c r="X183" t="s">
        <v>26</v>
      </c>
    </row>
    <row r="184" spans="1:24" x14ac:dyDescent="0.2">
      <c r="A184" t="s">
        <v>0</v>
      </c>
      <c r="B184" t="s">
        <v>1</v>
      </c>
      <c r="C184" t="s">
        <v>2</v>
      </c>
      <c r="D184" t="s">
        <v>3</v>
      </c>
      <c r="E184" t="s">
        <v>4</v>
      </c>
      <c r="F184" t="s">
        <v>293</v>
      </c>
      <c r="G184" t="s">
        <v>294</v>
      </c>
      <c r="H184" t="s">
        <v>7</v>
      </c>
      <c r="I184" t="s">
        <v>8</v>
      </c>
      <c r="J184" t="s">
        <v>9</v>
      </c>
      <c r="K184" t="s">
        <v>27</v>
      </c>
      <c r="L184" t="s">
        <v>11</v>
      </c>
      <c r="M184" s="5">
        <v>5618.63</v>
      </c>
      <c r="N184" s="5">
        <v>9321.16</v>
      </c>
      <c r="O184" s="5">
        <f t="shared" si="8"/>
        <v>14939.79</v>
      </c>
      <c r="P184" s="5">
        <v>8945.99</v>
      </c>
      <c r="Q184" s="5">
        <f t="shared" si="9"/>
        <v>23885.78</v>
      </c>
      <c r="R184" s="5">
        <v>0</v>
      </c>
      <c r="S184" s="5">
        <v>14939.79</v>
      </c>
      <c r="T184" s="5">
        <v>14939.79</v>
      </c>
      <c r="U184" s="5">
        <f t="shared" si="10"/>
        <v>0</v>
      </c>
      <c r="V184" s="5">
        <f t="shared" si="11"/>
        <v>0</v>
      </c>
      <c r="W184" s="5">
        <v>8945.99</v>
      </c>
      <c r="X184" t="s">
        <v>28</v>
      </c>
    </row>
    <row r="185" spans="1:24" x14ac:dyDescent="0.2">
      <c r="A185" t="s">
        <v>0</v>
      </c>
      <c r="B185" t="s">
        <v>1</v>
      </c>
      <c r="C185" t="s">
        <v>2</v>
      </c>
      <c r="D185" t="s">
        <v>3</v>
      </c>
      <c r="E185" t="s">
        <v>4</v>
      </c>
      <c r="F185" t="s">
        <v>293</v>
      </c>
      <c r="G185" t="s">
        <v>294</v>
      </c>
      <c r="H185" t="s">
        <v>7</v>
      </c>
      <c r="I185" t="s">
        <v>8</v>
      </c>
      <c r="J185" t="s">
        <v>9</v>
      </c>
      <c r="K185" t="s">
        <v>29</v>
      </c>
      <c r="L185" t="s">
        <v>11</v>
      </c>
      <c r="M185" s="5">
        <v>18437.34</v>
      </c>
      <c r="N185" s="5">
        <v>0</v>
      </c>
      <c r="O185" s="5">
        <f t="shared" si="8"/>
        <v>18437.34</v>
      </c>
      <c r="P185" s="5">
        <v>-6437.41</v>
      </c>
      <c r="Q185" s="5">
        <f t="shared" si="9"/>
        <v>11999.93</v>
      </c>
      <c r="R185" s="5">
        <v>0</v>
      </c>
      <c r="S185" s="5">
        <v>6719.96</v>
      </c>
      <c r="T185" s="5">
        <v>6719.96</v>
      </c>
      <c r="U185" s="5">
        <f t="shared" si="10"/>
        <v>11717.380000000001</v>
      </c>
      <c r="V185" s="5">
        <f t="shared" si="11"/>
        <v>11717.380000000001</v>
      </c>
      <c r="W185" s="5">
        <v>5279.97</v>
      </c>
      <c r="X185" t="s">
        <v>30</v>
      </c>
    </row>
    <row r="186" spans="1:24" x14ac:dyDescent="0.2">
      <c r="A186" t="s">
        <v>0</v>
      </c>
      <c r="B186" t="s">
        <v>1</v>
      </c>
      <c r="C186" t="s">
        <v>2</v>
      </c>
      <c r="D186" t="s">
        <v>3</v>
      </c>
      <c r="E186" t="s">
        <v>4</v>
      </c>
      <c r="F186" t="s">
        <v>293</v>
      </c>
      <c r="G186" t="s">
        <v>294</v>
      </c>
      <c r="H186" t="s">
        <v>7</v>
      </c>
      <c r="I186" t="s">
        <v>8</v>
      </c>
      <c r="J186" t="s">
        <v>9</v>
      </c>
      <c r="K186" t="s">
        <v>31</v>
      </c>
      <c r="L186" t="s">
        <v>11</v>
      </c>
      <c r="M186" s="5">
        <v>4121.46</v>
      </c>
      <c r="N186" s="5">
        <v>848.01</v>
      </c>
      <c r="O186" s="5">
        <f t="shared" si="8"/>
        <v>4969.47</v>
      </c>
      <c r="P186" s="5">
        <v>3643.9</v>
      </c>
      <c r="Q186" s="5">
        <f t="shared" si="9"/>
        <v>8613.3700000000008</v>
      </c>
      <c r="R186" s="5">
        <v>0</v>
      </c>
      <c r="S186" s="5">
        <v>4969.47</v>
      </c>
      <c r="T186" s="5">
        <v>4969.47</v>
      </c>
      <c r="U186" s="5">
        <f t="shared" si="10"/>
        <v>0</v>
      </c>
      <c r="V186" s="5">
        <f t="shared" si="11"/>
        <v>0</v>
      </c>
      <c r="W186" s="5">
        <v>3643.9</v>
      </c>
      <c r="X186" t="s">
        <v>32</v>
      </c>
    </row>
    <row r="187" spans="1:24" x14ac:dyDescent="0.2">
      <c r="A187" t="s">
        <v>0</v>
      </c>
      <c r="B187" t="s">
        <v>1</v>
      </c>
      <c r="C187" t="s">
        <v>2</v>
      </c>
      <c r="D187" t="s">
        <v>3</v>
      </c>
      <c r="E187" t="s">
        <v>4</v>
      </c>
      <c r="F187" t="s">
        <v>293</v>
      </c>
      <c r="G187" t="s">
        <v>294</v>
      </c>
      <c r="H187" t="s">
        <v>7</v>
      </c>
      <c r="I187" t="s">
        <v>8</v>
      </c>
      <c r="J187" t="s">
        <v>9</v>
      </c>
      <c r="K187" t="s">
        <v>33</v>
      </c>
      <c r="L187" t="s">
        <v>11</v>
      </c>
      <c r="M187" s="5">
        <v>9242.93</v>
      </c>
      <c r="N187" s="5">
        <v>0</v>
      </c>
      <c r="O187" s="5">
        <f t="shared" si="8"/>
        <v>9242.93</v>
      </c>
      <c r="P187" s="5">
        <v>-1941.14</v>
      </c>
      <c r="Q187" s="5">
        <f t="shared" si="9"/>
        <v>7301.79</v>
      </c>
      <c r="R187" s="5">
        <v>0</v>
      </c>
      <c r="S187" s="5">
        <v>4920.67</v>
      </c>
      <c r="T187" s="5">
        <v>4920.67</v>
      </c>
      <c r="U187" s="5">
        <f t="shared" si="10"/>
        <v>4322.26</v>
      </c>
      <c r="V187" s="5">
        <f t="shared" si="11"/>
        <v>4322.26</v>
      </c>
      <c r="W187" s="5">
        <v>2381.12</v>
      </c>
      <c r="X187" t="s">
        <v>34</v>
      </c>
    </row>
    <row r="188" spans="1:24" x14ac:dyDescent="0.2">
      <c r="A188" t="s">
        <v>0</v>
      </c>
      <c r="B188" t="s">
        <v>1</v>
      </c>
      <c r="C188" t="s">
        <v>2</v>
      </c>
      <c r="D188" t="s">
        <v>3</v>
      </c>
      <c r="E188" t="s">
        <v>4</v>
      </c>
      <c r="F188" t="s">
        <v>293</v>
      </c>
      <c r="G188" t="s">
        <v>294</v>
      </c>
      <c r="H188" t="s">
        <v>7</v>
      </c>
      <c r="I188" t="s">
        <v>8</v>
      </c>
      <c r="J188" t="s">
        <v>9</v>
      </c>
      <c r="K188" t="s">
        <v>35</v>
      </c>
      <c r="L188" t="s">
        <v>11</v>
      </c>
      <c r="M188" s="5">
        <v>240936.49</v>
      </c>
      <c r="N188" s="5">
        <v>0</v>
      </c>
      <c r="O188" s="5">
        <f t="shared" si="8"/>
        <v>240936.49</v>
      </c>
      <c r="P188" s="5">
        <v>-24215.01</v>
      </c>
      <c r="Q188" s="5">
        <f t="shared" si="9"/>
        <v>216721.47999999998</v>
      </c>
      <c r="R188" s="5">
        <v>0</v>
      </c>
      <c r="S188" s="5">
        <v>142868.79</v>
      </c>
      <c r="T188" s="5">
        <v>142868.79</v>
      </c>
      <c r="U188" s="5">
        <f t="shared" si="10"/>
        <v>98067.699999999983</v>
      </c>
      <c r="V188" s="5">
        <f t="shared" si="11"/>
        <v>98067.699999999983</v>
      </c>
      <c r="W188" s="5">
        <v>73852.69</v>
      </c>
      <c r="X188" t="s">
        <v>36</v>
      </c>
    </row>
    <row r="189" spans="1:24" x14ac:dyDescent="0.2">
      <c r="A189" t="s">
        <v>0</v>
      </c>
      <c r="B189" t="s">
        <v>1</v>
      </c>
      <c r="C189" t="s">
        <v>2</v>
      </c>
      <c r="D189" t="s">
        <v>3</v>
      </c>
      <c r="E189" t="s">
        <v>4</v>
      </c>
      <c r="F189" t="s">
        <v>293</v>
      </c>
      <c r="G189" t="s">
        <v>294</v>
      </c>
      <c r="H189" t="s">
        <v>7</v>
      </c>
      <c r="I189" t="s">
        <v>8</v>
      </c>
      <c r="J189" t="s">
        <v>9</v>
      </c>
      <c r="K189" t="s">
        <v>37</v>
      </c>
      <c r="L189" t="s">
        <v>11</v>
      </c>
      <c r="M189" s="5">
        <v>159980.42000000001</v>
      </c>
      <c r="N189" s="5">
        <v>0</v>
      </c>
      <c r="O189" s="5">
        <f t="shared" si="8"/>
        <v>159980.42000000001</v>
      </c>
      <c r="P189" s="5">
        <v>-31313.66</v>
      </c>
      <c r="Q189" s="5">
        <f t="shared" si="9"/>
        <v>128666.76000000001</v>
      </c>
      <c r="R189" s="5">
        <v>0</v>
      </c>
      <c r="S189" s="5">
        <v>84993.23</v>
      </c>
      <c r="T189" s="5">
        <v>84993.23</v>
      </c>
      <c r="U189" s="5">
        <f t="shared" si="10"/>
        <v>74987.190000000017</v>
      </c>
      <c r="V189" s="5">
        <f t="shared" si="11"/>
        <v>74987.190000000017</v>
      </c>
      <c r="W189" s="5">
        <v>43673.53</v>
      </c>
      <c r="X189" t="s">
        <v>38</v>
      </c>
    </row>
    <row r="190" spans="1:24" x14ac:dyDescent="0.2">
      <c r="A190" t="s">
        <v>0</v>
      </c>
      <c r="B190" t="s">
        <v>1</v>
      </c>
      <c r="C190" t="s">
        <v>2</v>
      </c>
      <c r="D190" t="s">
        <v>3</v>
      </c>
      <c r="E190" t="s">
        <v>4</v>
      </c>
      <c r="F190" t="s">
        <v>293</v>
      </c>
      <c r="G190" t="s">
        <v>294</v>
      </c>
      <c r="H190" t="s">
        <v>7</v>
      </c>
      <c r="I190" t="s">
        <v>8</v>
      </c>
      <c r="J190" t="s">
        <v>9</v>
      </c>
      <c r="K190" t="s">
        <v>39</v>
      </c>
      <c r="L190" t="s">
        <v>11</v>
      </c>
      <c r="M190" s="5">
        <v>20289.509999999998</v>
      </c>
      <c r="N190" s="5">
        <v>0</v>
      </c>
      <c r="O190" s="5">
        <f t="shared" si="8"/>
        <v>20289.509999999998</v>
      </c>
      <c r="P190" s="5">
        <v>0</v>
      </c>
      <c r="Q190" s="5">
        <f t="shared" si="9"/>
        <v>20289.509999999998</v>
      </c>
      <c r="R190" s="5">
        <v>0</v>
      </c>
      <c r="S190" s="5">
        <v>9051.8700000000008</v>
      </c>
      <c r="T190" s="5">
        <v>9051.8700000000008</v>
      </c>
      <c r="U190" s="5">
        <f t="shared" si="10"/>
        <v>11237.639999999998</v>
      </c>
      <c r="V190" s="5">
        <f t="shared" si="11"/>
        <v>11237.639999999998</v>
      </c>
      <c r="W190" s="5">
        <v>11237.64</v>
      </c>
      <c r="X190" t="s">
        <v>40</v>
      </c>
    </row>
    <row r="191" spans="1:24" x14ac:dyDescent="0.2">
      <c r="A191" t="s">
        <v>0</v>
      </c>
      <c r="B191" t="s">
        <v>1</v>
      </c>
      <c r="C191" t="s">
        <v>2</v>
      </c>
      <c r="D191" t="s">
        <v>3</v>
      </c>
      <c r="E191" t="s">
        <v>4</v>
      </c>
      <c r="F191" t="s">
        <v>293</v>
      </c>
      <c r="G191" t="s">
        <v>294</v>
      </c>
      <c r="H191" t="s">
        <v>7</v>
      </c>
      <c r="I191" t="s">
        <v>41</v>
      </c>
      <c r="J191" t="s">
        <v>42</v>
      </c>
      <c r="K191" t="s">
        <v>43</v>
      </c>
      <c r="L191" t="s">
        <v>44</v>
      </c>
      <c r="M191" s="5">
        <v>33000</v>
      </c>
      <c r="N191" s="5">
        <v>-7950.88</v>
      </c>
      <c r="O191" s="5">
        <f t="shared" si="8"/>
        <v>25049.119999999999</v>
      </c>
      <c r="P191" s="5">
        <v>0</v>
      </c>
      <c r="Q191" s="5">
        <f t="shared" si="9"/>
        <v>25049.119999999999</v>
      </c>
      <c r="R191" s="5">
        <v>0</v>
      </c>
      <c r="S191" s="5">
        <v>23549.119999999999</v>
      </c>
      <c r="T191" s="5">
        <v>18994.189999999999</v>
      </c>
      <c r="U191" s="5">
        <f t="shared" si="10"/>
        <v>1500</v>
      </c>
      <c r="V191" s="5">
        <f t="shared" si="11"/>
        <v>6054.93</v>
      </c>
      <c r="W191" s="5">
        <v>1500</v>
      </c>
      <c r="X191" t="s">
        <v>45</v>
      </c>
    </row>
    <row r="192" spans="1:24" x14ac:dyDescent="0.2">
      <c r="A192" t="s">
        <v>0</v>
      </c>
      <c r="B192" t="s">
        <v>1</v>
      </c>
      <c r="C192" t="s">
        <v>2</v>
      </c>
      <c r="D192" t="s">
        <v>3</v>
      </c>
      <c r="E192" t="s">
        <v>4</v>
      </c>
      <c r="F192" t="s">
        <v>293</v>
      </c>
      <c r="G192" t="s">
        <v>294</v>
      </c>
      <c r="H192" t="s">
        <v>7</v>
      </c>
      <c r="I192" t="s">
        <v>41</v>
      </c>
      <c r="J192" t="s">
        <v>42</v>
      </c>
      <c r="K192" t="s">
        <v>46</v>
      </c>
      <c r="L192" t="s">
        <v>44</v>
      </c>
      <c r="M192" s="5">
        <v>30000</v>
      </c>
      <c r="N192" s="5">
        <v>0</v>
      </c>
      <c r="O192" s="5">
        <f t="shared" si="8"/>
        <v>30000</v>
      </c>
      <c r="P192" s="5">
        <v>-4375.2700000000004</v>
      </c>
      <c r="Q192" s="5">
        <f t="shared" si="9"/>
        <v>25624.73</v>
      </c>
      <c r="R192" s="5">
        <v>0</v>
      </c>
      <c r="S192" s="5">
        <v>21000</v>
      </c>
      <c r="T192" s="5">
        <v>15590.81</v>
      </c>
      <c r="U192" s="5">
        <f t="shared" si="10"/>
        <v>9000</v>
      </c>
      <c r="V192" s="5">
        <f t="shared" si="11"/>
        <v>14409.19</v>
      </c>
      <c r="W192" s="5">
        <v>4624.7299999999996</v>
      </c>
      <c r="X192" t="s">
        <v>47</v>
      </c>
    </row>
    <row r="193" spans="1:24" x14ac:dyDescent="0.2">
      <c r="A193" t="s">
        <v>0</v>
      </c>
      <c r="B193" t="s">
        <v>1</v>
      </c>
      <c r="C193" t="s">
        <v>2</v>
      </c>
      <c r="D193" t="s">
        <v>3</v>
      </c>
      <c r="E193" t="s">
        <v>4</v>
      </c>
      <c r="F193" t="s">
        <v>293</v>
      </c>
      <c r="G193" t="s">
        <v>294</v>
      </c>
      <c r="H193" t="s">
        <v>7</v>
      </c>
      <c r="I193" t="s">
        <v>41</v>
      </c>
      <c r="J193" t="s">
        <v>42</v>
      </c>
      <c r="K193" t="s">
        <v>48</v>
      </c>
      <c r="L193" t="s">
        <v>44</v>
      </c>
      <c r="M193" s="5">
        <v>12000</v>
      </c>
      <c r="N193" s="5">
        <v>0</v>
      </c>
      <c r="O193" s="5">
        <f t="shared" si="8"/>
        <v>12000</v>
      </c>
      <c r="P193" s="5">
        <v>-6352.87</v>
      </c>
      <c r="Q193" s="5">
        <f t="shared" si="9"/>
        <v>5647.13</v>
      </c>
      <c r="R193" s="5">
        <v>0</v>
      </c>
      <c r="S193" s="5">
        <v>5647.13</v>
      </c>
      <c r="T193" s="5">
        <v>5136.8900000000003</v>
      </c>
      <c r="U193" s="5">
        <f t="shared" si="10"/>
        <v>6352.87</v>
      </c>
      <c r="V193" s="5">
        <f t="shared" si="11"/>
        <v>6863.11</v>
      </c>
      <c r="W193" s="5">
        <v>0</v>
      </c>
      <c r="X193" t="s">
        <v>49</v>
      </c>
    </row>
    <row r="194" spans="1:24" x14ac:dyDescent="0.2">
      <c r="A194" t="s">
        <v>0</v>
      </c>
      <c r="B194" t="s">
        <v>1</v>
      </c>
      <c r="C194" t="s">
        <v>2</v>
      </c>
      <c r="D194" t="s">
        <v>3</v>
      </c>
      <c r="E194" t="s">
        <v>4</v>
      </c>
      <c r="F194" t="s">
        <v>293</v>
      </c>
      <c r="G194" t="s">
        <v>294</v>
      </c>
      <c r="H194" t="s">
        <v>7</v>
      </c>
      <c r="I194" t="s">
        <v>41</v>
      </c>
      <c r="J194" t="s">
        <v>42</v>
      </c>
      <c r="K194" t="s">
        <v>295</v>
      </c>
      <c r="L194" t="s">
        <v>44</v>
      </c>
      <c r="M194" s="5">
        <v>25</v>
      </c>
      <c r="N194" s="5">
        <v>0</v>
      </c>
      <c r="O194" s="5">
        <f t="shared" si="8"/>
        <v>25</v>
      </c>
      <c r="P194" s="5">
        <v>-25</v>
      </c>
      <c r="Q194" s="5">
        <f t="shared" si="9"/>
        <v>0</v>
      </c>
      <c r="R194" s="5">
        <v>0</v>
      </c>
      <c r="S194" s="5">
        <v>0</v>
      </c>
      <c r="T194" s="5">
        <v>0</v>
      </c>
      <c r="U194" s="5">
        <f t="shared" si="10"/>
        <v>25</v>
      </c>
      <c r="V194" s="5">
        <f t="shared" si="11"/>
        <v>25</v>
      </c>
      <c r="W194" s="5">
        <v>0</v>
      </c>
      <c r="X194" t="s">
        <v>296</v>
      </c>
    </row>
    <row r="195" spans="1:24" x14ac:dyDescent="0.2">
      <c r="A195" t="s">
        <v>0</v>
      </c>
      <c r="B195" t="s">
        <v>1</v>
      </c>
      <c r="C195" t="s">
        <v>2</v>
      </c>
      <c r="D195" t="s">
        <v>3</v>
      </c>
      <c r="E195" t="s">
        <v>4</v>
      </c>
      <c r="F195" t="s">
        <v>293</v>
      </c>
      <c r="G195" t="s">
        <v>294</v>
      </c>
      <c r="H195" t="s">
        <v>7</v>
      </c>
      <c r="I195" t="s">
        <v>41</v>
      </c>
      <c r="J195" t="s">
        <v>42</v>
      </c>
      <c r="K195" t="s">
        <v>50</v>
      </c>
      <c r="L195" t="s">
        <v>44</v>
      </c>
      <c r="M195" s="5">
        <v>95000</v>
      </c>
      <c r="N195" s="5">
        <v>-8500</v>
      </c>
      <c r="O195" s="5">
        <f t="shared" ref="O195:O258" si="12">+M195+N195</f>
        <v>86500</v>
      </c>
      <c r="P195" s="5">
        <v>-3363.37</v>
      </c>
      <c r="Q195" s="5">
        <f t="shared" ref="Q195:Q258" si="13">+O195+P195</f>
        <v>83136.63</v>
      </c>
      <c r="R195" s="5">
        <v>0</v>
      </c>
      <c r="S195" s="5">
        <v>83136.63</v>
      </c>
      <c r="T195" s="5">
        <v>21474.97</v>
      </c>
      <c r="U195" s="5">
        <f t="shared" ref="U195:U258" si="14">+O195-S195</f>
        <v>3363.3699999999953</v>
      </c>
      <c r="V195" s="5">
        <f t="shared" ref="V195:V258" si="15">+O195-T195</f>
        <v>65025.03</v>
      </c>
      <c r="W195" s="5">
        <v>0</v>
      </c>
      <c r="X195" t="s">
        <v>51</v>
      </c>
    </row>
    <row r="196" spans="1:24" x14ac:dyDescent="0.2">
      <c r="A196" t="s">
        <v>0</v>
      </c>
      <c r="B196" t="s">
        <v>1</v>
      </c>
      <c r="C196" t="s">
        <v>2</v>
      </c>
      <c r="D196" t="s">
        <v>3</v>
      </c>
      <c r="E196" t="s">
        <v>4</v>
      </c>
      <c r="F196" t="s">
        <v>293</v>
      </c>
      <c r="G196" t="s">
        <v>294</v>
      </c>
      <c r="H196" t="s">
        <v>7</v>
      </c>
      <c r="I196" t="s">
        <v>41</v>
      </c>
      <c r="J196" t="s">
        <v>42</v>
      </c>
      <c r="K196" t="s">
        <v>52</v>
      </c>
      <c r="L196" t="s">
        <v>44</v>
      </c>
      <c r="M196" s="5">
        <v>2000</v>
      </c>
      <c r="N196" s="5">
        <v>0</v>
      </c>
      <c r="O196" s="5">
        <f t="shared" si="12"/>
        <v>2000</v>
      </c>
      <c r="P196" s="5">
        <v>0</v>
      </c>
      <c r="Q196" s="5">
        <f t="shared" si="13"/>
        <v>2000</v>
      </c>
      <c r="R196" s="5">
        <v>0</v>
      </c>
      <c r="S196" s="5">
        <v>0</v>
      </c>
      <c r="T196" s="5">
        <v>0</v>
      </c>
      <c r="U196" s="5">
        <f t="shared" si="14"/>
        <v>2000</v>
      </c>
      <c r="V196" s="5">
        <f t="shared" si="15"/>
        <v>2000</v>
      </c>
      <c r="W196" s="5">
        <v>2000</v>
      </c>
      <c r="X196" t="s">
        <v>53</v>
      </c>
    </row>
    <row r="197" spans="1:24" x14ac:dyDescent="0.2">
      <c r="A197" t="s">
        <v>0</v>
      </c>
      <c r="B197" t="s">
        <v>1</v>
      </c>
      <c r="C197" t="s">
        <v>2</v>
      </c>
      <c r="D197" t="s">
        <v>3</v>
      </c>
      <c r="E197" t="s">
        <v>4</v>
      </c>
      <c r="F197" t="s">
        <v>293</v>
      </c>
      <c r="G197" t="s">
        <v>294</v>
      </c>
      <c r="H197" t="s">
        <v>7</v>
      </c>
      <c r="I197" t="s">
        <v>41</v>
      </c>
      <c r="J197" t="s">
        <v>42</v>
      </c>
      <c r="K197" t="s">
        <v>54</v>
      </c>
      <c r="L197" t="s">
        <v>44</v>
      </c>
      <c r="M197" s="5">
        <v>55000</v>
      </c>
      <c r="N197" s="5">
        <v>0</v>
      </c>
      <c r="O197" s="5">
        <f t="shared" si="12"/>
        <v>55000</v>
      </c>
      <c r="P197" s="5">
        <v>-29294.93</v>
      </c>
      <c r="Q197" s="5">
        <f t="shared" si="13"/>
        <v>25705.07</v>
      </c>
      <c r="R197" s="5">
        <v>0</v>
      </c>
      <c r="S197" s="5">
        <v>8345.01</v>
      </c>
      <c r="T197" s="5">
        <v>6340.6</v>
      </c>
      <c r="U197" s="5">
        <f t="shared" si="14"/>
        <v>46654.99</v>
      </c>
      <c r="V197" s="5">
        <f t="shared" si="15"/>
        <v>48659.4</v>
      </c>
      <c r="W197" s="5">
        <v>17360.060000000001</v>
      </c>
      <c r="X197" t="s">
        <v>55</v>
      </c>
    </row>
    <row r="198" spans="1:24" x14ac:dyDescent="0.2">
      <c r="A198" t="s">
        <v>0</v>
      </c>
      <c r="B198" t="s">
        <v>1</v>
      </c>
      <c r="C198" t="s">
        <v>2</v>
      </c>
      <c r="D198" t="s">
        <v>3</v>
      </c>
      <c r="E198" t="s">
        <v>4</v>
      </c>
      <c r="F198" t="s">
        <v>293</v>
      </c>
      <c r="G198" t="s">
        <v>294</v>
      </c>
      <c r="H198" t="s">
        <v>7</v>
      </c>
      <c r="I198" t="s">
        <v>41</v>
      </c>
      <c r="J198" t="s">
        <v>42</v>
      </c>
      <c r="K198" t="s">
        <v>297</v>
      </c>
      <c r="L198" t="s">
        <v>44</v>
      </c>
      <c r="M198" s="5">
        <v>3000</v>
      </c>
      <c r="N198" s="5">
        <v>0</v>
      </c>
      <c r="O198" s="5">
        <f t="shared" si="12"/>
        <v>3000</v>
      </c>
      <c r="P198" s="5">
        <v>0</v>
      </c>
      <c r="Q198" s="5">
        <f t="shared" si="13"/>
        <v>3000</v>
      </c>
      <c r="R198" s="5">
        <v>0</v>
      </c>
      <c r="S198" s="5">
        <v>0</v>
      </c>
      <c r="T198" s="5">
        <v>0</v>
      </c>
      <c r="U198" s="5">
        <f t="shared" si="14"/>
        <v>3000</v>
      </c>
      <c r="V198" s="5">
        <f t="shared" si="15"/>
        <v>3000</v>
      </c>
      <c r="W198" s="5">
        <v>3000</v>
      </c>
      <c r="X198" t="s">
        <v>298</v>
      </c>
    </row>
    <row r="199" spans="1:24" x14ac:dyDescent="0.2">
      <c r="A199" t="s">
        <v>0</v>
      </c>
      <c r="B199" t="s">
        <v>1</v>
      </c>
      <c r="C199" t="s">
        <v>2</v>
      </c>
      <c r="D199" t="s">
        <v>3</v>
      </c>
      <c r="E199" t="s">
        <v>4</v>
      </c>
      <c r="F199" t="s">
        <v>293</v>
      </c>
      <c r="G199" t="s">
        <v>294</v>
      </c>
      <c r="H199" t="s">
        <v>7</v>
      </c>
      <c r="I199" t="s">
        <v>41</v>
      </c>
      <c r="J199" t="s">
        <v>42</v>
      </c>
      <c r="K199" t="s">
        <v>56</v>
      </c>
      <c r="L199" t="s">
        <v>44</v>
      </c>
      <c r="M199" s="5">
        <v>525000</v>
      </c>
      <c r="N199" s="5">
        <v>0</v>
      </c>
      <c r="O199" s="5">
        <f t="shared" si="12"/>
        <v>525000</v>
      </c>
      <c r="P199" s="5">
        <v>-85239.33</v>
      </c>
      <c r="Q199" s="5">
        <f t="shared" si="13"/>
        <v>439760.67</v>
      </c>
      <c r="R199" s="5">
        <v>0</v>
      </c>
      <c r="S199" s="5">
        <v>416605.12</v>
      </c>
      <c r="T199" s="5">
        <v>282290.49</v>
      </c>
      <c r="U199" s="5">
        <f t="shared" si="14"/>
        <v>108394.88</v>
      </c>
      <c r="V199" s="5">
        <f t="shared" si="15"/>
        <v>242709.51</v>
      </c>
      <c r="W199" s="5">
        <v>23155.55</v>
      </c>
      <c r="X199" t="s">
        <v>57</v>
      </c>
    </row>
    <row r="200" spans="1:24" x14ac:dyDescent="0.2">
      <c r="A200" t="s">
        <v>0</v>
      </c>
      <c r="B200" t="s">
        <v>1</v>
      </c>
      <c r="C200" t="s">
        <v>2</v>
      </c>
      <c r="D200" t="s">
        <v>3</v>
      </c>
      <c r="E200" t="s">
        <v>4</v>
      </c>
      <c r="F200" t="s">
        <v>293</v>
      </c>
      <c r="G200" t="s">
        <v>294</v>
      </c>
      <c r="H200" t="s">
        <v>7</v>
      </c>
      <c r="I200" t="s">
        <v>41</v>
      </c>
      <c r="J200" t="s">
        <v>42</v>
      </c>
      <c r="K200" t="s">
        <v>58</v>
      </c>
      <c r="L200" t="s">
        <v>44</v>
      </c>
      <c r="M200" s="5">
        <v>157000</v>
      </c>
      <c r="N200" s="5">
        <v>0</v>
      </c>
      <c r="O200" s="5">
        <f t="shared" si="12"/>
        <v>157000</v>
      </c>
      <c r="P200" s="5">
        <v>-909.59</v>
      </c>
      <c r="Q200" s="5">
        <f t="shared" si="13"/>
        <v>156090.41</v>
      </c>
      <c r="R200" s="5">
        <v>0</v>
      </c>
      <c r="S200" s="5">
        <v>156090.41</v>
      </c>
      <c r="T200" s="5">
        <v>52030.12</v>
      </c>
      <c r="U200" s="5">
        <f t="shared" si="14"/>
        <v>909.58999999999651</v>
      </c>
      <c r="V200" s="5">
        <f t="shared" si="15"/>
        <v>104969.88</v>
      </c>
      <c r="W200" s="5">
        <v>0</v>
      </c>
      <c r="X200" t="s">
        <v>59</v>
      </c>
    </row>
    <row r="201" spans="1:24" x14ac:dyDescent="0.2">
      <c r="A201" t="s">
        <v>0</v>
      </c>
      <c r="B201" t="s">
        <v>1</v>
      </c>
      <c r="C201" t="s">
        <v>2</v>
      </c>
      <c r="D201" t="s">
        <v>3</v>
      </c>
      <c r="E201" t="s">
        <v>4</v>
      </c>
      <c r="F201" t="s">
        <v>293</v>
      </c>
      <c r="G201" t="s">
        <v>294</v>
      </c>
      <c r="H201" t="s">
        <v>7</v>
      </c>
      <c r="I201" t="s">
        <v>41</v>
      </c>
      <c r="J201" t="s">
        <v>42</v>
      </c>
      <c r="K201" t="s">
        <v>62</v>
      </c>
      <c r="L201" t="s">
        <v>44</v>
      </c>
      <c r="M201" s="5">
        <v>24000</v>
      </c>
      <c r="N201" s="5">
        <v>0</v>
      </c>
      <c r="O201" s="5">
        <f t="shared" si="12"/>
        <v>24000</v>
      </c>
      <c r="P201" s="5">
        <v>-24000</v>
      </c>
      <c r="Q201" s="5">
        <f t="shared" si="13"/>
        <v>0</v>
      </c>
      <c r="R201" s="5">
        <v>0</v>
      </c>
      <c r="S201" s="5">
        <v>0</v>
      </c>
      <c r="T201" s="5">
        <v>0</v>
      </c>
      <c r="U201" s="5">
        <f t="shared" si="14"/>
        <v>24000</v>
      </c>
      <c r="V201" s="5">
        <f t="shared" si="15"/>
        <v>24000</v>
      </c>
      <c r="W201" s="5">
        <v>0</v>
      </c>
      <c r="X201" t="s">
        <v>63</v>
      </c>
    </row>
    <row r="202" spans="1:24" x14ac:dyDescent="0.2">
      <c r="A202" t="s">
        <v>0</v>
      </c>
      <c r="B202" t="s">
        <v>1</v>
      </c>
      <c r="C202" t="s">
        <v>2</v>
      </c>
      <c r="D202" t="s">
        <v>3</v>
      </c>
      <c r="E202" t="s">
        <v>4</v>
      </c>
      <c r="F202" t="s">
        <v>293</v>
      </c>
      <c r="G202" t="s">
        <v>294</v>
      </c>
      <c r="H202" t="s">
        <v>7</v>
      </c>
      <c r="I202" t="s">
        <v>41</v>
      </c>
      <c r="J202" t="s">
        <v>42</v>
      </c>
      <c r="K202" t="s">
        <v>299</v>
      </c>
      <c r="L202" t="s">
        <v>44</v>
      </c>
      <c r="M202" s="5">
        <v>3000</v>
      </c>
      <c r="N202" s="5">
        <v>0</v>
      </c>
      <c r="O202" s="5">
        <f t="shared" si="12"/>
        <v>3000</v>
      </c>
      <c r="P202" s="5">
        <v>-3000</v>
      </c>
      <c r="Q202" s="5">
        <f t="shared" si="13"/>
        <v>0</v>
      </c>
      <c r="R202" s="5">
        <v>0</v>
      </c>
      <c r="S202" s="5">
        <v>0</v>
      </c>
      <c r="T202" s="5">
        <v>0</v>
      </c>
      <c r="U202" s="5">
        <f t="shared" si="14"/>
        <v>3000</v>
      </c>
      <c r="V202" s="5">
        <f t="shared" si="15"/>
        <v>3000</v>
      </c>
      <c r="W202" s="5">
        <v>0</v>
      </c>
      <c r="X202" t="s">
        <v>300</v>
      </c>
    </row>
    <row r="203" spans="1:24" x14ac:dyDescent="0.2">
      <c r="A203" t="s">
        <v>0</v>
      </c>
      <c r="B203" t="s">
        <v>1</v>
      </c>
      <c r="C203" t="s">
        <v>2</v>
      </c>
      <c r="D203" t="s">
        <v>3</v>
      </c>
      <c r="E203" t="s">
        <v>4</v>
      </c>
      <c r="F203" t="s">
        <v>293</v>
      </c>
      <c r="G203" t="s">
        <v>294</v>
      </c>
      <c r="H203" t="s">
        <v>7</v>
      </c>
      <c r="I203" t="s">
        <v>41</v>
      </c>
      <c r="J203" t="s">
        <v>42</v>
      </c>
      <c r="K203" t="s">
        <v>64</v>
      </c>
      <c r="L203" t="s">
        <v>44</v>
      </c>
      <c r="M203" s="5">
        <v>10000</v>
      </c>
      <c r="N203" s="5">
        <v>0</v>
      </c>
      <c r="O203" s="5">
        <f t="shared" si="12"/>
        <v>10000</v>
      </c>
      <c r="P203" s="5">
        <v>-3360</v>
      </c>
      <c r="Q203" s="5">
        <f t="shared" si="13"/>
        <v>6640</v>
      </c>
      <c r="R203" s="5">
        <v>3360</v>
      </c>
      <c r="S203" s="5">
        <v>28</v>
      </c>
      <c r="T203" s="5">
        <v>28</v>
      </c>
      <c r="U203" s="5">
        <f t="shared" si="14"/>
        <v>9972</v>
      </c>
      <c r="V203" s="5">
        <f t="shared" si="15"/>
        <v>9972</v>
      </c>
      <c r="W203" s="5">
        <v>3252</v>
      </c>
      <c r="X203" t="s">
        <v>65</v>
      </c>
    </row>
    <row r="204" spans="1:24" x14ac:dyDescent="0.2">
      <c r="A204" t="s">
        <v>0</v>
      </c>
      <c r="B204" t="s">
        <v>1</v>
      </c>
      <c r="C204" t="s">
        <v>2</v>
      </c>
      <c r="D204" t="s">
        <v>3</v>
      </c>
      <c r="E204" t="s">
        <v>4</v>
      </c>
      <c r="F204" t="s">
        <v>293</v>
      </c>
      <c r="G204" t="s">
        <v>294</v>
      </c>
      <c r="H204" t="s">
        <v>7</v>
      </c>
      <c r="I204" t="s">
        <v>41</v>
      </c>
      <c r="J204" t="s">
        <v>42</v>
      </c>
      <c r="K204" t="s">
        <v>66</v>
      </c>
      <c r="L204" t="s">
        <v>44</v>
      </c>
      <c r="M204" s="5">
        <v>11000</v>
      </c>
      <c r="N204" s="5">
        <v>8500</v>
      </c>
      <c r="O204" s="5">
        <f t="shared" si="12"/>
        <v>19500</v>
      </c>
      <c r="P204" s="5">
        <v>-5147.93</v>
      </c>
      <c r="Q204" s="5">
        <f t="shared" si="13"/>
        <v>14352.07</v>
      </c>
      <c r="R204" s="5">
        <v>0</v>
      </c>
      <c r="S204" s="5">
        <v>6348.07</v>
      </c>
      <c r="T204" s="5">
        <v>1341.19</v>
      </c>
      <c r="U204" s="5">
        <f t="shared" si="14"/>
        <v>13151.93</v>
      </c>
      <c r="V204" s="5">
        <f t="shared" si="15"/>
        <v>18158.810000000001</v>
      </c>
      <c r="W204" s="5">
        <v>8004</v>
      </c>
      <c r="X204" t="s">
        <v>67</v>
      </c>
    </row>
    <row r="205" spans="1:24" x14ac:dyDescent="0.2">
      <c r="A205" t="s">
        <v>0</v>
      </c>
      <c r="B205" t="s">
        <v>1</v>
      </c>
      <c r="C205" t="s">
        <v>2</v>
      </c>
      <c r="D205" t="s">
        <v>3</v>
      </c>
      <c r="E205" t="s">
        <v>4</v>
      </c>
      <c r="F205" t="s">
        <v>293</v>
      </c>
      <c r="G205" t="s">
        <v>294</v>
      </c>
      <c r="H205" t="s">
        <v>7</v>
      </c>
      <c r="I205" t="s">
        <v>41</v>
      </c>
      <c r="J205" t="s">
        <v>42</v>
      </c>
      <c r="K205" t="s">
        <v>68</v>
      </c>
      <c r="L205" t="s">
        <v>44</v>
      </c>
      <c r="M205" s="5">
        <v>76000</v>
      </c>
      <c r="N205" s="5">
        <v>0</v>
      </c>
      <c r="O205" s="5">
        <f t="shared" si="12"/>
        <v>76000</v>
      </c>
      <c r="P205" s="5">
        <v>-66583.66</v>
      </c>
      <c r="Q205" s="5">
        <f t="shared" si="13"/>
        <v>9416.3399999999965</v>
      </c>
      <c r="R205" s="5">
        <v>0</v>
      </c>
      <c r="S205" s="5">
        <v>9416.34</v>
      </c>
      <c r="T205" s="5">
        <v>9416.34</v>
      </c>
      <c r="U205" s="5">
        <f t="shared" si="14"/>
        <v>66583.66</v>
      </c>
      <c r="V205" s="5">
        <f t="shared" si="15"/>
        <v>66583.66</v>
      </c>
      <c r="W205" s="5">
        <v>0</v>
      </c>
      <c r="X205" t="s">
        <v>69</v>
      </c>
    </row>
    <row r="206" spans="1:24" x14ac:dyDescent="0.2">
      <c r="A206" t="s">
        <v>0</v>
      </c>
      <c r="B206" t="s">
        <v>1</v>
      </c>
      <c r="C206" t="s">
        <v>2</v>
      </c>
      <c r="D206" t="s">
        <v>3</v>
      </c>
      <c r="E206" t="s">
        <v>4</v>
      </c>
      <c r="F206" t="s">
        <v>293</v>
      </c>
      <c r="G206" t="s">
        <v>294</v>
      </c>
      <c r="H206" t="s">
        <v>7</v>
      </c>
      <c r="I206" t="s">
        <v>41</v>
      </c>
      <c r="J206" t="s">
        <v>42</v>
      </c>
      <c r="K206" t="s">
        <v>280</v>
      </c>
      <c r="L206" t="s">
        <v>44</v>
      </c>
      <c r="M206" s="5">
        <v>20</v>
      </c>
      <c r="N206" s="5">
        <v>0</v>
      </c>
      <c r="O206" s="5">
        <f t="shared" si="12"/>
        <v>20</v>
      </c>
      <c r="P206" s="5">
        <v>-20</v>
      </c>
      <c r="Q206" s="5">
        <f t="shared" si="13"/>
        <v>0</v>
      </c>
      <c r="R206" s="5">
        <v>0</v>
      </c>
      <c r="S206" s="5">
        <v>0</v>
      </c>
      <c r="T206" s="5">
        <v>0</v>
      </c>
      <c r="U206" s="5">
        <f t="shared" si="14"/>
        <v>20</v>
      </c>
      <c r="V206" s="5">
        <f t="shared" si="15"/>
        <v>20</v>
      </c>
      <c r="W206" s="5">
        <v>0</v>
      </c>
      <c r="X206" t="s">
        <v>301</v>
      </c>
    </row>
    <row r="207" spans="1:24" x14ac:dyDescent="0.2">
      <c r="A207" t="s">
        <v>0</v>
      </c>
      <c r="B207" t="s">
        <v>1</v>
      </c>
      <c r="C207" t="s">
        <v>2</v>
      </c>
      <c r="D207" t="s">
        <v>3</v>
      </c>
      <c r="E207" t="s">
        <v>4</v>
      </c>
      <c r="F207" t="s">
        <v>293</v>
      </c>
      <c r="G207" t="s">
        <v>294</v>
      </c>
      <c r="H207" t="s">
        <v>7</v>
      </c>
      <c r="I207" t="s">
        <v>41</v>
      </c>
      <c r="J207" t="s">
        <v>42</v>
      </c>
      <c r="K207" t="s">
        <v>74</v>
      </c>
      <c r="L207" t="s">
        <v>44</v>
      </c>
      <c r="M207" s="5">
        <v>16000</v>
      </c>
      <c r="N207" s="5">
        <v>0</v>
      </c>
      <c r="O207" s="5">
        <f t="shared" si="12"/>
        <v>16000</v>
      </c>
      <c r="P207" s="5">
        <v>0</v>
      </c>
      <c r="Q207" s="5">
        <f t="shared" si="13"/>
        <v>16000</v>
      </c>
      <c r="R207" s="5">
        <v>0</v>
      </c>
      <c r="S207" s="5">
        <v>7951.64</v>
      </c>
      <c r="T207" s="5">
        <v>5626.46</v>
      </c>
      <c r="U207" s="5">
        <f t="shared" si="14"/>
        <v>8048.36</v>
      </c>
      <c r="V207" s="5">
        <f t="shared" si="15"/>
        <v>10373.540000000001</v>
      </c>
      <c r="W207" s="5">
        <v>8048.36</v>
      </c>
      <c r="X207" t="s">
        <v>75</v>
      </c>
    </row>
    <row r="208" spans="1:24" x14ac:dyDescent="0.2">
      <c r="A208" t="s">
        <v>0</v>
      </c>
      <c r="B208" t="s">
        <v>1</v>
      </c>
      <c r="C208" t="s">
        <v>2</v>
      </c>
      <c r="D208" t="s">
        <v>3</v>
      </c>
      <c r="E208" t="s">
        <v>4</v>
      </c>
      <c r="F208" t="s">
        <v>293</v>
      </c>
      <c r="G208" t="s">
        <v>294</v>
      </c>
      <c r="H208" t="s">
        <v>7</v>
      </c>
      <c r="I208" t="s">
        <v>41</v>
      </c>
      <c r="J208" t="s">
        <v>42</v>
      </c>
      <c r="K208" t="s">
        <v>76</v>
      </c>
      <c r="L208" t="s">
        <v>44</v>
      </c>
      <c r="M208" s="5">
        <v>6000</v>
      </c>
      <c r="N208" s="5">
        <v>0</v>
      </c>
      <c r="O208" s="5">
        <f t="shared" si="12"/>
        <v>6000</v>
      </c>
      <c r="P208" s="5">
        <v>0</v>
      </c>
      <c r="Q208" s="5">
        <f t="shared" si="13"/>
        <v>6000</v>
      </c>
      <c r="R208" s="5">
        <v>283.32</v>
      </c>
      <c r="S208" s="5">
        <v>3858.88</v>
      </c>
      <c r="T208" s="5">
        <v>3546.18</v>
      </c>
      <c r="U208" s="5">
        <f t="shared" si="14"/>
        <v>2141.12</v>
      </c>
      <c r="V208" s="5">
        <f t="shared" si="15"/>
        <v>2453.8200000000002</v>
      </c>
      <c r="W208" s="5">
        <v>1857.8</v>
      </c>
      <c r="X208" t="s">
        <v>77</v>
      </c>
    </row>
    <row r="209" spans="1:24" x14ac:dyDescent="0.2">
      <c r="A209" t="s">
        <v>0</v>
      </c>
      <c r="B209" t="s">
        <v>1</v>
      </c>
      <c r="C209" t="s">
        <v>2</v>
      </c>
      <c r="D209" t="s">
        <v>3</v>
      </c>
      <c r="E209" t="s">
        <v>4</v>
      </c>
      <c r="F209" t="s">
        <v>293</v>
      </c>
      <c r="G209" t="s">
        <v>294</v>
      </c>
      <c r="H209" t="s">
        <v>7</v>
      </c>
      <c r="I209" t="s">
        <v>41</v>
      </c>
      <c r="J209" t="s">
        <v>42</v>
      </c>
      <c r="K209" t="s">
        <v>78</v>
      </c>
      <c r="L209" t="s">
        <v>44</v>
      </c>
      <c r="M209" s="5">
        <v>600</v>
      </c>
      <c r="N209" s="5">
        <v>0</v>
      </c>
      <c r="O209" s="5">
        <f t="shared" si="12"/>
        <v>600</v>
      </c>
      <c r="P209" s="5">
        <v>0</v>
      </c>
      <c r="Q209" s="5">
        <f t="shared" si="13"/>
        <v>600</v>
      </c>
      <c r="R209" s="5">
        <v>50.98</v>
      </c>
      <c r="S209" s="5">
        <v>383.2</v>
      </c>
      <c r="T209" s="5">
        <v>371.87</v>
      </c>
      <c r="U209" s="5">
        <f t="shared" si="14"/>
        <v>216.8</v>
      </c>
      <c r="V209" s="5">
        <f t="shared" si="15"/>
        <v>228.13</v>
      </c>
      <c r="W209" s="5">
        <v>165.82</v>
      </c>
      <c r="X209" t="s">
        <v>79</v>
      </c>
    </row>
    <row r="210" spans="1:24" x14ac:dyDescent="0.2">
      <c r="A210" t="s">
        <v>0</v>
      </c>
      <c r="B210" t="s">
        <v>1</v>
      </c>
      <c r="C210" t="s">
        <v>2</v>
      </c>
      <c r="D210" t="s">
        <v>3</v>
      </c>
      <c r="E210" t="s">
        <v>4</v>
      </c>
      <c r="F210" t="s">
        <v>293</v>
      </c>
      <c r="G210" t="s">
        <v>294</v>
      </c>
      <c r="H210" t="s">
        <v>7</v>
      </c>
      <c r="I210" t="s">
        <v>41</v>
      </c>
      <c r="J210" t="s">
        <v>42</v>
      </c>
      <c r="K210" t="s">
        <v>82</v>
      </c>
      <c r="L210" t="s">
        <v>44</v>
      </c>
      <c r="M210" s="5">
        <v>0</v>
      </c>
      <c r="N210" s="5">
        <v>7950.88</v>
      </c>
      <c r="O210" s="5">
        <f t="shared" si="12"/>
        <v>7950.88</v>
      </c>
      <c r="P210" s="5">
        <v>0</v>
      </c>
      <c r="Q210" s="5">
        <f t="shared" si="13"/>
        <v>7950.88</v>
      </c>
      <c r="R210" s="5">
        <v>0.01</v>
      </c>
      <c r="S210" s="5">
        <v>7950.87</v>
      </c>
      <c r="T210" s="5">
        <v>0</v>
      </c>
      <c r="U210" s="5">
        <f t="shared" si="14"/>
        <v>1.0000000000218279E-2</v>
      </c>
      <c r="V210" s="5">
        <f t="shared" si="15"/>
        <v>7950.88</v>
      </c>
      <c r="W210" s="5">
        <v>0</v>
      </c>
      <c r="X210" t="s">
        <v>83</v>
      </c>
    </row>
    <row r="211" spans="1:24" x14ac:dyDescent="0.2">
      <c r="A211" t="s">
        <v>0</v>
      </c>
      <c r="B211" t="s">
        <v>1</v>
      </c>
      <c r="C211" t="s">
        <v>2</v>
      </c>
      <c r="D211" t="s">
        <v>3</v>
      </c>
      <c r="E211" t="s">
        <v>4</v>
      </c>
      <c r="F211" t="s">
        <v>293</v>
      </c>
      <c r="G211" t="s">
        <v>294</v>
      </c>
      <c r="H211" t="s">
        <v>7</v>
      </c>
      <c r="I211" t="s">
        <v>41</v>
      </c>
      <c r="J211" t="s">
        <v>42</v>
      </c>
      <c r="K211" t="s">
        <v>302</v>
      </c>
      <c r="L211" t="s">
        <v>44</v>
      </c>
      <c r="M211" s="5">
        <v>300</v>
      </c>
      <c r="N211" s="5">
        <v>0</v>
      </c>
      <c r="O211" s="5">
        <f t="shared" si="12"/>
        <v>300</v>
      </c>
      <c r="P211" s="5">
        <v>0</v>
      </c>
      <c r="Q211" s="5">
        <f t="shared" si="13"/>
        <v>300</v>
      </c>
      <c r="R211" s="5">
        <v>0</v>
      </c>
      <c r="S211" s="5">
        <v>0</v>
      </c>
      <c r="T211" s="5">
        <v>0</v>
      </c>
      <c r="U211" s="5">
        <f t="shared" si="14"/>
        <v>300</v>
      </c>
      <c r="V211" s="5">
        <f t="shared" si="15"/>
        <v>300</v>
      </c>
      <c r="W211" s="5">
        <v>300</v>
      </c>
      <c r="X211" t="s">
        <v>303</v>
      </c>
    </row>
    <row r="212" spans="1:24" x14ac:dyDescent="0.2">
      <c r="A212" t="s">
        <v>0</v>
      </c>
      <c r="B212" t="s">
        <v>1</v>
      </c>
      <c r="C212" t="s">
        <v>2</v>
      </c>
      <c r="D212" t="s">
        <v>3</v>
      </c>
      <c r="E212" t="s">
        <v>4</v>
      </c>
      <c r="F212" t="s">
        <v>293</v>
      </c>
      <c r="G212" t="s">
        <v>294</v>
      </c>
      <c r="H212" t="s">
        <v>7</v>
      </c>
      <c r="I212" t="s">
        <v>41</v>
      </c>
      <c r="J212" t="s">
        <v>42</v>
      </c>
      <c r="K212" t="s">
        <v>86</v>
      </c>
      <c r="L212" t="s">
        <v>44</v>
      </c>
      <c r="M212" s="5">
        <v>1000</v>
      </c>
      <c r="N212" s="5">
        <v>0</v>
      </c>
      <c r="O212" s="5">
        <f t="shared" si="12"/>
        <v>1000</v>
      </c>
      <c r="P212" s="5">
        <v>0</v>
      </c>
      <c r="Q212" s="5">
        <f t="shared" si="13"/>
        <v>1000</v>
      </c>
      <c r="R212" s="5">
        <v>0</v>
      </c>
      <c r="S212" s="5">
        <v>380.86</v>
      </c>
      <c r="T212" s="5">
        <v>188.86</v>
      </c>
      <c r="U212" s="5">
        <f t="shared" si="14"/>
        <v>619.14</v>
      </c>
      <c r="V212" s="5">
        <f t="shared" si="15"/>
        <v>811.14</v>
      </c>
      <c r="W212" s="5">
        <v>619.14</v>
      </c>
      <c r="X212" t="s">
        <v>87</v>
      </c>
    </row>
    <row r="213" spans="1:24" x14ac:dyDescent="0.2">
      <c r="A213" t="s">
        <v>0</v>
      </c>
      <c r="B213" t="s">
        <v>1</v>
      </c>
      <c r="C213" t="s">
        <v>2</v>
      </c>
      <c r="D213" t="s">
        <v>3</v>
      </c>
      <c r="E213" t="s">
        <v>4</v>
      </c>
      <c r="F213" t="s">
        <v>293</v>
      </c>
      <c r="G213" t="s">
        <v>294</v>
      </c>
      <c r="H213" t="s">
        <v>7</v>
      </c>
      <c r="I213" t="s">
        <v>41</v>
      </c>
      <c r="J213" t="s">
        <v>42</v>
      </c>
      <c r="K213" t="s">
        <v>88</v>
      </c>
      <c r="L213" t="s">
        <v>44</v>
      </c>
      <c r="M213" s="5">
        <v>2455</v>
      </c>
      <c r="N213" s="5">
        <v>0</v>
      </c>
      <c r="O213" s="5">
        <f t="shared" si="12"/>
        <v>2455</v>
      </c>
      <c r="P213" s="5">
        <v>0</v>
      </c>
      <c r="Q213" s="5">
        <f t="shared" si="13"/>
        <v>2455</v>
      </c>
      <c r="R213" s="5">
        <v>0</v>
      </c>
      <c r="S213" s="5">
        <v>2455</v>
      </c>
      <c r="T213" s="5">
        <v>0</v>
      </c>
      <c r="U213" s="5">
        <f t="shared" si="14"/>
        <v>0</v>
      </c>
      <c r="V213" s="5">
        <f t="shared" si="15"/>
        <v>2455</v>
      </c>
      <c r="W213" s="5">
        <v>0</v>
      </c>
      <c r="X213" t="s">
        <v>89</v>
      </c>
    </row>
    <row r="214" spans="1:24" x14ac:dyDescent="0.2">
      <c r="A214" t="s">
        <v>0</v>
      </c>
      <c r="B214" t="s">
        <v>1</v>
      </c>
      <c r="C214" t="s">
        <v>2</v>
      </c>
      <c r="D214" t="s">
        <v>3</v>
      </c>
      <c r="E214" t="s">
        <v>4</v>
      </c>
      <c r="F214" t="s">
        <v>293</v>
      </c>
      <c r="G214" t="s">
        <v>294</v>
      </c>
      <c r="H214" t="s">
        <v>7</v>
      </c>
      <c r="I214" t="s">
        <v>41</v>
      </c>
      <c r="J214" t="s">
        <v>42</v>
      </c>
      <c r="K214" t="s">
        <v>304</v>
      </c>
      <c r="L214" t="s">
        <v>44</v>
      </c>
      <c r="M214" s="5">
        <v>360</v>
      </c>
      <c r="N214" s="5">
        <v>0</v>
      </c>
      <c r="O214" s="5">
        <f t="shared" si="12"/>
        <v>360</v>
      </c>
      <c r="P214" s="5">
        <v>0</v>
      </c>
      <c r="Q214" s="5">
        <f t="shared" si="13"/>
        <v>360</v>
      </c>
      <c r="R214" s="5">
        <v>0</v>
      </c>
      <c r="S214" s="5">
        <v>0</v>
      </c>
      <c r="T214" s="5">
        <v>0</v>
      </c>
      <c r="U214" s="5">
        <f t="shared" si="14"/>
        <v>360</v>
      </c>
      <c r="V214" s="5">
        <f t="shared" si="15"/>
        <v>360</v>
      </c>
      <c r="W214" s="5">
        <v>360</v>
      </c>
      <c r="X214" t="s">
        <v>305</v>
      </c>
    </row>
    <row r="215" spans="1:24" x14ac:dyDescent="0.2">
      <c r="A215" t="s">
        <v>0</v>
      </c>
      <c r="B215" t="s">
        <v>1</v>
      </c>
      <c r="C215" t="s">
        <v>2</v>
      </c>
      <c r="D215" t="s">
        <v>3</v>
      </c>
      <c r="E215" t="s">
        <v>4</v>
      </c>
      <c r="F215" t="s">
        <v>293</v>
      </c>
      <c r="G215" t="s">
        <v>294</v>
      </c>
      <c r="H215" t="s">
        <v>7</v>
      </c>
      <c r="I215" t="s">
        <v>41</v>
      </c>
      <c r="J215" t="s">
        <v>42</v>
      </c>
      <c r="K215" t="s">
        <v>306</v>
      </c>
      <c r="L215" t="s">
        <v>44</v>
      </c>
      <c r="M215" s="5">
        <v>100</v>
      </c>
      <c r="N215" s="5">
        <v>0</v>
      </c>
      <c r="O215" s="5">
        <f t="shared" si="12"/>
        <v>100</v>
      </c>
      <c r="P215" s="5">
        <v>0</v>
      </c>
      <c r="Q215" s="5">
        <f t="shared" si="13"/>
        <v>100</v>
      </c>
      <c r="R215" s="5">
        <v>0</v>
      </c>
      <c r="S215" s="5">
        <v>0</v>
      </c>
      <c r="T215" s="5">
        <v>0</v>
      </c>
      <c r="U215" s="5">
        <f t="shared" si="14"/>
        <v>100</v>
      </c>
      <c r="V215" s="5">
        <f t="shared" si="15"/>
        <v>100</v>
      </c>
      <c r="W215" s="5">
        <v>100</v>
      </c>
      <c r="X215" t="s">
        <v>307</v>
      </c>
    </row>
    <row r="216" spans="1:24" x14ac:dyDescent="0.2">
      <c r="A216" t="s">
        <v>0</v>
      </c>
      <c r="B216" t="s">
        <v>1</v>
      </c>
      <c r="C216" t="s">
        <v>2</v>
      </c>
      <c r="D216" t="s">
        <v>3</v>
      </c>
      <c r="E216" t="s">
        <v>4</v>
      </c>
      <c r="F216" t="s">
        <v>293</v>
      </c>
      <c r="G216" t="s">
        <v>294</v>
      </c>
      <c r="H216" t="s">
        <v>7</v>
      </c>
      <c r="I216" t="s">
        <v>41</v>
      </c>
      <c r="J216" t="s">
        <v>42</v>
      </c>
      <c r="K216" t="s">
        <v>308</v>
      </c>
      <c r="L216" t="s">
        <v>44</v>
      </c>
      <c r="M216" s="5">
        <v>100</v>
      </c>
      <c r="N216" s="5">
        <v>0</v>
      </c>
      <c r="O216" s="5">
        <f t="shared" si="12"/>
        <v>100</v>
      </c>
      <c r="P216" s="5">
        <v>0</v>
      </c>
      <c r="Q216" s="5">
        <f t="shared" si="13"/>
        <v>100</v>
      </c>
      <c r="R216" s="5">
        <v>0</v>
      </c>
      <c r="S216" s="5">
        <v>0</v>
      </c>
      <c r="T216" s="5">
        <v>0</v>
      </c>
      <c r="U216" s="5">
        <f t="shared" si="14"/>
        <v>100</v>
      </c>
      <c r="V216" s="5">
        <f t="shared" si="15"/>
        <v>100</v>
      </c>
      <c r="W216" s="5">
        <v>100</v>
      </c>
      <c r="X216" t="s">
        <v>309</v>
      </c>
    </row>
    <row r="217" spans="1:24" x14ac:dyDescent="0.2">
      <c r="A217" t="s">
        <v>0</v>
      </c>
      <c r="B217" t="s">
        <v>1</v>
      </c>
      <c r="C217" t="s">
        <v>2</v>
      </c>
      <c r="D217" t="s">
        <v>3</v>
      </c>
      <c r="E217" t="s">
        <v>4</v>
      </c>
      <c r="F217" t="s">
        <v>293</v>
      </c>
      <c r="G217" t="s">
        <v>294</v>
      </c>
      <c r="H217" t="s">
        <v>7</v>
      </c>
      <c r="I217" t="s">
        <v>41</v>
      </c>
      <c r="J217" t="s">
        <v>90</v>
      </c>
      <c r="K217" t="s">
        <v>91</v>
      </c>
      <c r="L217" t="s">
        <v>44</v>
      </c>
      <c r="M217" s="5">
        <v>2500</v>
      </c>
      <c r="N217" s="5">
        <v>0</v>
      </c>
      <c r="O217" s="5">
        <f t="shared" si="12"/>
        <v>2500</v>
      </c>
      <c r="P217" s="5">
        <v>-1628.38</v>
      </c>
      <c r="Q217" s="5">
        <f t="shared" si="13"/>
        <v>871.61999999999989</v>
      </c>
      <c r="R217" s="5">
        <v>0</v>
      </c>
      <c r="S217" s="5">
        <v>871.62</v>
      </c>
      <c r="T217" s="5">
        <v>5.4</v>
      </c>
      <c r="U217" s="5">
        <f t="shared" si="14"/>
        <v>1628.38</v>
      </c>
      <c r="V217" s="5">
        <f t="shared" si="15"/>
        <v>2494.6</v>
      </c>
      <c r="W217" s="5">
        <v>0</v>
      </c>
      <c r="X217" t="s">
        <v>92</v>
      </c>
    </row>
    <row r="218" spans="1:24" x14ac:dyDescent="0.2">
      <c r="A218" t="s">
        <v>0</v>
      </c>
      <c r="B218" t="s">
        <v>1</v>
      </c>
      <c r="C218" t="s">
        <v>2</v>
      </c>
      <c r="D218" t="s">
        <v>3</v>
      </c>
      <c r="E218" t="s">
        <v>4</v>
      </c>
      <c r="F218" t="s">
        <v>293</v>
      </c>
      <c r="G218" t="s">
        <v>294</v>
      </c>
      <c r="H218" t="s">
        <v>7</v>
      </c>
      <c r="I218" t="s">
        <v>41</v>
      </c>
      <c r="J218" t="s">
        <v>90</v>
      </c>
      <c r="K218" t="s">
        <v>93</v>
      </c>
      <c r="L218" t="s">
        <v>44</v>
      </c>
      <c r="M218" s="5">
        <v>200</v>
      </c>
      <c r="N218" s="5">
        <v>0</v>
      </c>
      <c r="O218" s="5">
        <f t="shared" si="12"/>
        <v>200</v>
      </c>
      <c r="P218" s="5">
        <v>0</v>
      </c>
      <c r="Q218" s="5">
        <f t="shared" si="13"/>
        <v>200</v>
      </c>
      <c r="R218" s="5">
        <v>0</v>
      </c>
      <c r="S218" s="5">
        <v>200</v>
      </c>
      <c r="T218" s="5">
        <v>52.2</v>
      </c>
      <c r="U218" s="5">
        <f t="shared" si="14"/>
        <v>0</v>
      </c>
      <c r="V218" s="5">
        <f t="shared" si="15"/>
        <v>147.80000000000001</v>
      </c>
      <c r="W218" s="5">
        <v>0</v>
      </c>
      <c r="X218" t="s">
        <v>94</v>
      </c>
    </row>
    <row r="219" spans="1:24" x14ac:dyDescent="0.2">
      <c r="A219" t="s">
        <v>0</v>
      </c>
      <c r="B219" t="s">
        <v>1</v>
      </c>
      <c r="C219" t="s">
        <v>2</v>
      </c>
      <c r="D219" t="s">
        <v>3</v>
      </c>
      <c r="E219" t="s">
        <v>4</v>
      </c>
      <c r="F219" t="s">
        <v>293</v>
      </c>
      <c r="G219" t="s">
        <v>294</v>
      </c>
      <c r="H219" t="s">
        <v>7</v>
      </c>
      <c r="I219" t="s">
        <v>41</v>
      </c>
      <c r="J219" t="s">
        <v>90</v>
      </c>
      <c r="K219" t="s">
        <v>310</v>
      </c>
      <c r="L219" t="s">
        <v>44</v>
      </c>
      <c r="M219" s="5">
        <v>100</v>
      </c>
      <c r="N219" s="5">
        <v>0</v>
      </c>
      <c r="O219" s="5">
        <f t="shared" si="12"/>
        <v>100</v>
      </c>
      <c r="P219" s="5">
        <v>0</v>
      </c>
      <c r="Q219" s="5">
        <f t="shared" si="13"/>
        <v>100</v>
      </c>
      <c r="R219" s="5">
        <v>0</v>
      </c>
      <c r="S219" s="5">
        <v>0</v>
      </c>
      <c r="T219" s="5">
        <v>0</v>
      </c>
      <c r="U219" s="5">
        <f t="shared" si="14"/>
        <v>100</v>
      </c>
      <c r="V219" s="5">
        <f t="shared" si="15"/>
        <v>100</v>
      </c>
      <c r="W219" s="5">
        <v>100</v>
      </c>
      <c r="X219" t="s">
        <v>311</v>
      </c>
    </row>
    <row r="220" spans="1:24" x14ac:dyDescent="0.2">
      <c r="A220" t="s">
        <v>0</v>
      </c>
      <c r="B220" t="s">
        <v>1</v>
      </c>
      <c r="C220" t="s">
        <v>2</v>
      </c>
      <c r="D220" t="s">
        <v>3</v>
      </c>
      <c r="E220" t="s">
        <v>4</v>
      </c>
      <c r="F220" t="s">
        <v>293</v>
      </c>
      <c r="G220" t="s">
        <v>294</v>
      </c>
      <c r="H220" t="s">
        <v>95</v>
      </c>
      <c r="I220" t="s">
        <v>96</v>
      </c>
      <c r="J220" t="s">
        <v>97</v>
      </c>
      <c r="K220" t="s">
        <v>98</v>
      </c>
      <c r="L220" t="s">
        <v>11</v>
      </c>
      <c r="M220" s="5">
        <v>10693</v>
      </c>
      <c r="N220" s="5">
        <v>0</v>
      </c>
      <c r="O220" s="5">
        <f t="shared" si="12"/>
        <v>10693</v>
      </c>
      <c r="P220" s="5">
        <v>0</v>
      </c>
      <c r="Q220" s="5">
        <f t="shared" si="13"/>
        <v>10693</v>
      </c>
      <c r="R220" s="5">
        <v>9041.66</v>
      </c>
      <c r="S220" s="5">
        <v>1651.34</v>
      </c>
      <c r="T220" s="5">
        <v>1651.34</v>
      </c>
      <c r="U220" s="5">
        <f t="shared" si="14"/>
        <v>9041.66</v>
      </c>
      <c r="V220" s="5">
        <f t="shared" si="15"/>
        <v>9041.66</v>
      </c>
      <c r="W220" s="5">
        <v>0</v>
      </c>
      <c r="X220" t="s">
        <v>99</v>
      </c>
    </row>
    <row r="221" spans="1:24" x14ac:dyDescent="0.2">
      <c r="A221" t="s">
        <v>0</v>
      </c>
      <c r="B221" t="s">
        <v>1</v>
      </c>
      <c r="C221" t="s">
        <v>2</v>
      </c>
      <c r="D221" t="s">
        <v>3</v>
      </c>
      <c r="E221" t="s">
        <v>4</v>
      </c>
      <c r="F221" t="s">
        <v>293</v>
      </c>
      <c r="G221" t="s">
        <v>294</v>
      </c>
      <c r="H221" t="s">
        <v>95</v>
      </c>
      <c r="I221" t="s">
        <v>96</v>
      </c>
      <c r="J221" t="s">
        <v>97</v>
      </c>
      <c r="K221" t="s">
        <v>100</v>
      </c>
      <c r="L221" t="s">
        <v>11</v>
      </c>
      <c r="M221" s="5">
        <v>4869.84</v>
      </c>
      <c r="N221" s="5">
        <v>0</v>
      </c>
      <c r="O221" s="5">
        <f t="shared" si="12"/>
        <v>4869.84</v>
      </c>
      <c r="P221" s="5">
        <v>0</v>
      </c>
      <c r="Q221" s="5">
        <f t="shared" si="13"/>
        <v>4869.84</v>
      </c>
      <c r="R221" s="5">
        <v>903.66</v>
      </c>
      <c r="S221" s="5">
        <v>3896.34</v>
      </c>
      <c r="T221" s="5">
        <v>3896.34</v>
      </c>
      <c r="U221" s="5">
        <f t="shared" si="14"/>
        <v>973.5</v>
      </c>
      <c r="V221" s="5">
        <f t="shared" si="15"/>
        <v>973.5</v>
      </c>
      <c r="W221" s="5">
        <v>69.84</v>
      </c>
      <c r="X221" t="s">
        <v>101</v>
      </c>
    </row>
    <row r="222" spans="1:24" x14ac:dyDescent="0.2">
      <c r="A222" t="s">
        <v>0</v>
      </c>
      <c r="B222" t="s">
        <v>1</v>
      </c>
      <c r="C222" t="s">
        <v>2</v>
      </c>
      <c r="D222" t="s">
        <v>3</v>
      </c>
      <c r="E222" t="s">
        <v>4</v>
      </c>
      <c r="F222" t="s">
        <v>293</v>
      </c>
      <c r="G222" t="s">
        <v>294</v>
      </c>
      <c r="H222" t="s">
        <v>95</v>
      </c>
      <c r="I222" t="s">
        <v>96</v>
      </c>
      <c r="J222" t="s">
        <v>97</v>
      </c>
      <c r="K222" t="s">
        <v>104</v>
      </c>
      <c r="L222" t="s">
        <v>11</v>
      </c>
      <c r="M222" s="5">
        <v>128316</v>
      </c>
      <c r="N222" s="5">
        <v>0</v>
      </c>
      <c r="O222" s="5">
        <f t="shared" si="12"/>
        <v>128316</v>
      </c>
      <c r="P222" s="5">
        <v>0</v>
      </c>
      <c r="Q222" s="5">
        <f t="shared" si="13"/>
        <v>128316</v>
      </c>
      <c r="R222" s="5">
        <v>50961.599999999999</v>
      </c>
      <c r="S222" s="5">
        <v>77354.399999999994</v>
      </c>
      <c r="T222" s="5">
        <v>77354.399999999994</v>
      </c>
      <c r="U222" s="5">
        <f t="shared" si="14"/>
        <v>50961.600000000006</v>
      </c>
      <c r="V222" s="5">
        <f t="shared" si="15"/>
        <v>50961.600000000006</v>
      </c>
      <c r="W222" s="5">
        <v>0</v>
      </c>
      <c r="X222" t="s">
        <v>105</v>
      </c>
    </row>
    <row r="223" spans="1:24" x14ac:dyDescent="0.2">
      <c r="A223" t="s">
        <v>0</v>
      </c>
      <c r="B223" t="s">
        <v>1</v>
      </c>
      <c r="C223" t="s">
        <v>2</v>
      </c>
      <c r="D223" t="s">
        <v>3</v>
      </c>
      <c r="E223" t="s">
        <v>4</v>
      </c>
      <c r="F223" t="s">
        <v>293</v>
      </c>
      <c r="G223" t="s">
        <v>294</v>
      </c>
      <c r="H223" t="s">
        <v>95</v>
      </c>
      <c r="I223" t="s">
        <v>96</v>
      </c>
      <c r="J223" t="s">
        <v>97</v>
      </c>
      <c r="K223" t="s">
        <v>106</v>
      </c>
      <c r="L223" t="s">
        <v>11</v>
      </c>
      <c r="M223" s="5">
        <v>16231.97</v>
      </c>
      <c r="N223" s="5">
        <v>0</v>
      </c>
      <c r="O223" s="5">
        <f t="shared" si="12"/>
        <v>16231.97</v>
      </c>
      <c r="P223" s="5">
        <v>0</v>
      </c>
      <c r="Q223" s="5">
        <f t="shared" si="13"/>
        <v>16231.97</v>
      </c>
      <c r="R223" s="5">
        <v>6446.52</v>
      </c>
      <c r="S223" s="5">
        <v>9785.4500000000007</v>
      </c>
      <c r="T223" s="5">
        <v>9785.4500000000007</v>
      </c>
      <c r="U223" s="5">
        <f t="shared" si="14"/>
        <v>6446.5199999999986</v>
      </c>
      <c r="V223" s="5">
        <f t="shared" si="15"/>
        <v>6446.5199999999986</v>
      </c>
      <c r="W223" s="5">
        <v>0</v>
      </c>
      <c r="X223" t="s">
        <v>107</v>
      </c>
    </row>
    <row r="224" spans="1:24" x14ac:dyDescent="0.2">
      <c r="A224" t="s">
        <v>0</v>
      </c>
      <c r="B224" t="s">
        <v>1</v>
      </c>
      <c r="C224" t="s">
        <v>2</v>
      </c>
      <c r="D224" t="s">
        <v>3</v>
      </c>
      <c r="E224" t="s">
        <v>4</v>
      </c>
      <c r="F224" t="s">
        <v>293</v>
      </c>
      <c r="G224" t="s">
        <v>294</v>
      </c>
      <c r="H224" t="s">
        <v>95</v>
      </c>
      <c r="I224" t="s">
        <v>96</v>
      </c>
      <c r="J224" t="s">
        <v>97</v>
      </c>
      <c r="K224" t="s">
        <v>108</v>
      </c>
      <c r="L224" t="s">
        <v>11</v>
      </c>
      <c r="M224" s="5">
        <v>10693</v>
      </c>
      <c r="N224" s="5">
        <v>0</v>
      </c>
      <c r="O224" s="5">
        <f t="shared" si="12"/>
        <v>10693</v>
      </c>
      <c r="P224" s="5">
        <v>0</v>
      </c>
      <c r="Q224" s="5">
        <f t="shared" si="13"/>
        <v>10693</v>
      </c>
      <c r="R224" s="5">
        <v>7411.42</v>
      </c>
      <c r="S224" s="5">
        <v>3281.58</v>
      </c>
      <c r="T224" s="5">
        <v>3281.58</v>
      </c>
      <c r="U224" s="5">
        <f t="shared" si="14"/>
        <v>7411.42</v>
      </c>
      <c r="V224" s="5">
        <f t="shared" si="15"/>
        <v>7411.42</v>
      </c>
      <c r="W224" s="5">
        <v>0</v>
      </c>
      <c r="X224" t="s">
        <v>109</v>
      </c>
    </row>
    <row r="225" spans="1:24" x14ac:dyDescent="0.2">
      <c r="A225" t="s">
        <v>0</v>
      </c>
      <c r="B225" t="s">
        <v>1</v>
      </c>
      <c r="C225" t="s">
        <v>2</v>
      </c>
      <c r="D225" t="s">
        <v>3</v>
      </c>
      <c r="E225" t="s">
        <v>4</v>
      </c>
      <c r="F225" t="s">
        <v>293</v>
      </c>
      <c r="G225" t="s">
        <v>294</v>
      </c>
      <c r="H225" t="s">
        <v>110</v>
      </c>
      <c r="I225" t="s">
        <v>111</v>
      </c>
      <c r="J225" t="s">
        <v>97</v>
      </c>
      <c r="K225" t="s">
        <v>98</v>
      </c>
      <c r="L225" t="s">
        <v>44</v>
      </c>
      <c r="M225" s="5">
        <v>0</v>
      </c>
      <c r="N225" s="5">
        <v>777.58</v>
      </c>
      <c r="O225" s="5">
        <f t="shared" si="12"/>
        <v>777.58</v>
      </c>
      <c r="P225" s="5">
        <v>-222.16</v>
      </c>
      <c r="Q225" s="5">
        <f t="shared" si="13"/>
        <v>555.42000000000007</v>
      </c>
      <c r="R225" s="5">
        <v>555.41999999999996</v>
      </c>
      <c r="S225" s="5">
        <v>0</v>
      </c>
      <c r="T225" s="5">
        <v>0</v>
      </c>
      <c r="U225" s="5">
        <f t="shared" si="14"/>
        <v>777.58</v>
      </c>
      <c r="V225" s="5">
        <f t="shared" si="15"/>
        <v>777.58</v>
      </c>
      <c r="W225" s="5">
        <v>0</v>
      </c>
      <c r="X225" t="s">
        <v>112</v>
      </c>
    </row>
    <row r="226" spans="1:24" x14ac:dyDescent="0.2">
      <c r="A226" t="s">
        <v>0</v>
      </c>
      <c r="B226" t="s">
        <v>1</v>
      </c>
      <c r="C226" t="s">
        <v>2</v>
      </c>
      <c r="D226" t="s">
        <v>3</v>
      </c>
      <c r="E226" t="s">
        <v>4</v>
      </c>
      <c r="F226" t="s">
        <v>293</v>
      </c>
      <c r="G226" t="s">
        <v>294</v>
      </c>
      <c r="H226" t="s">
        <v>110</v>
      </c>
      <c r="I226" t="s">
        <v>111</v>
      </c>
      <c r="J226" t="s">
        <v>97</v>
      </c>
      <c r="K226" t="s">
        <v>100</v>
      </c>
      <c r="L226" t="s">
        <v>44</v>
      </c>
      <c r="M226" s="5">
        <v>0</v>
      </c>
      <c r="N226" s="5">
        <v>233.33</v>
      </c>
      <c r="O226" s="5">
        <f t="shared" si="12"/>
        <v>233.33</v>
      </c>
      <c r="P226" s="5">
        <v>-66.66</v>
      </c>
      <c r="Q226" s="5">
        <f t="shared" si="13"/>
        <v>166.67000000000002</v>
      </c>
      <c r="R226" s="5">
        <v>166.67</v>
      </c>
      <c r="S226" s="5">
        <v>0</v>
      </c>
      <c r="T226" s="5">
        <v>0</v>
      </c>
      <c r="U226" s="5">
        <f t="shared" si="14"/>
        <v>233.33</v>
      </c>
      <c r="V226" s="5">
        <f t="shared" si="15"/>
        <v>233.33</v>
      </c>
      <c r="W226" s="5">
        <v>0</v>
      </c>
      <c r="X226" t="s">
        <v>113</v>
      </c>
    </row>
    <row r="227" spans="1:24" x14ac:dyDescent="0.2">
      <c r="A227" t="s">
        <v>0</v>
      </c>
      <c r="B227" t="s">
        <v>1</v>
      </c>
      <c r="C227" t="s">
        <v>2</v>
      </c>
      <c r="D227" t="s">
        <v>3</v>
      </c>
      <c r="E227" t="s">
        <v>4</v>
      </c>
      <c r="F227" t="s">
        <v>293</v>
      </c>
      <c r="G227" t="s">
        <v>294</v>
      </c>
      <c r="H227" t="s">
        <v>110</v>
      </c>
      <c r="I227" t="s">
        <v>111</v>
      </c>
      <c r="J227" t="s">
        <v>97</v>
      </c>
      <c r="K227" t="s">
        <v>104</v>
      </c>
      <c r="L227" t="s">
        <v>44</v>
      </c>
      <c r="M227" s="5">
        <v>0</v>
      </c>
      <c r="N227" s="5">
        <v>9331</v>
      </c>
      <c r="O227" s="5">
        <f t="shared" si="12"/>
        <v>9331</v>
      </c>
      <c r="P227" s="5">
        <v>-2666</v>
      </c>
      <c r="Q227" s="5">
        <f t="shared" si="13"/>
        <v>6665</v>
      </c>
      <c r="R227" s="5">
        <v>6665</v>
      </c>
      <c r="S227" s="5">
        <v>0</v>
      </c>
      <c r="T227" s="5">
        <v>0</v>
      </c>
      <c r="U227" s="5">
        <f t="shared" si="14"/>
        <v>9331</v>
      </c>
      <c r="V227" s="5">
        <f t="shared" si="15"/>
        <v>9331</v>
      </c>
      <c r="W227" s="5">
        <v>0</v>
      </c>
      <c r="X227" t="s">
        <v>114</v>
      </c>
    </row>
    <row r="228" spans="1:24" x14ac:dyDescent="0.2">
      <c r="A228" t="s">
        <v>0</v>
      </c>
      <c r="B228" t="s">
        <v>1</v>
      </c>
      <c r="C228" t="s">
        <v>2</v>
      </c>
      <c r="D228" t="s">
        <v>3</v>
      </c>
      <c r="E228" t="s">
        <v>4</v>
      </c>
      <c r="F228" t="s">
        <v>293</v>
      </c>
      <c r="G228" t="s">
        <v>294</v>
      </c>
      <c r="H228" t="s">
        <v>110</v>
      </c>
      <c r="I228" t="s">
        <v>111</v>
      </c>
      <c r="J228" t="s">
        <v>97</v>
      </c>
      <c r="K228" t="s">
        <v>106</v>
      </c>
      <c r="L228" t="s">
        <v>44</v>
      </c>
      <c r="M228" s="5">
        <v>0</v>
      </c>
      <c r="N228" s="5">
        <v>1180.3800000000001</v>
      </c>
      <c r="O228" s="5">
        <f t="shared" si="12"/>
        <v>1180.3800000000001</v>
      </c>
      <c r="P228" s="5">
        <v>-337.26</v>
      </c>
      <c r="Q228" s="5">
        <f t="shared" si="13"/>
        <v>843.12000000000012</v>
      </c>
      <c r="R228" s="5">
        <v>843.12</v>
      </c>
      <c r="S228" s="5">
        <v>0</v>
      </c>
      <c r="T228" s="5">
        <v>0</v>
      </c>
      <c r="U228" s="5">
        <f t="shared" si="14"/>
        <v>1180.3800000000001</v>
      </c>
      <c r="V228" s="5">
        <f t="shared" si="15"/>
        <v>1180.3800000000001</v>
      </c>
      <c r="W228" s="5">
        <v>0</v>
      </c>
      <c r="X228" t="s">
        <v>115</v>
      </c>
    </row>
    <row r="229" spans="1:24" x14ac:dyDescent="0.2">
      <c r="A229" t="s">
        <v>0</v>
      </c>
      <c r="B229" t="s">
        <v>1</v>
      </c>
      <c r="C229" t="s">
        <v>2</v>
      </c>
      <c r="D229" t="s">
        <v>3</v>
      </c>
      <c r="E229" t="s">
        <v>4</v>
      </c>
      <c r="F229" t="s">
        <v>293</v>
      </c>
      <c r="G229" t="s">
        <v>294</v>
      </c>
      <c r="H229" t="s">
        <v>110</v>
      </c>
      <c r="I229" t="s">
        <v>111</v>
      </c>
      <c r="J229" t="s">
        <v>97</v>
      </c>
      <c r="K229" t="s">
        <v>108</v>
      </c>
      <c r="L229" t="s">
        <v>44</v>
      </c>
      <c r="M229" s="5">
        <v>0</v>
      </c>
      <c r="N229" s="5">
        <v>777.58</v>
      </c>
      <c r="O229" s="5">
        <f t="shared" si="12"/>
        <v>777.58</v>
      </c>
      <c r="P229" s="5">
        <v>-222.16</v>
      </c>
      <c r="Q229" s="5">
        <f t="shared" si="13"/>
        <v>555.42000000000007</v>
      </c>
      <c r="R229" s="5">
        <v>555.41999999999996</v>
      </c>
      <c r="S229" s="5">
        <v>0</v>
      </c>
      <c r="T229" s="5">
        <v>0</v>
      </c>
      <c r="U229" s="5">
        <f t="shared" si="14"/>
        <v>777.58</v>
      </c>
      <c r="V229" s="5">
        <f t="shared" si="15"/>
        <v>777.58</v>
      </c>
      <c r="W229" s="5">
        <v>0</v>
      </c>
      <c r="X229" t="s">
        <v>116</v>
      </c>
    </row>
    <row r="230" spans="1:24" x14ac:dyDescent="0.2">
      <c r="A230" t="s">
        <v>0</v>
      </c>
      <c r="B230" t="s">
        <v>1</v>
      </c>
      <c r="C230" t="s">
        <v>2</v>
      </c>
      <c r="D230" t="s">
        <v>3</v>
      </c>
      <c r="E230" t="s">
        <v>4</v>
      </c>
      <c r="F230" t="s">
        <v>293</v>
      </c>
      <c r="G230" t="s">
        <v>294</v>
      </c>
      <c r="H230" t="s">
        <v>95</v>
      </c>
      <c r="I230" t="s">
        <v>136</v>
      </c>
      <c r="J230" t="s">
        <v>121</v>
      </c>
      <c r="K230" t="s">
        <v>149</v>
      </c>
      <c r="L230" t="s">
        <v>44</v>
      </c>
      <c r="M230" s="5">
        <v>12262.5</v>
      </c>
      <c r="N230" s="5">
        <v>11160.22</v>
      </c>
      <c r="O230" s="5">
        <f t="shared" si="12"/>
        <v>23422.720000000001</v>
      </c>
      <c r="P230" s="5">
        <v>-10000</v>
      </c>
      <c r="Q230" s="5">
        <f t="shared" si="13"/>
        <v>13422.720000000001</v>
      </c>
      <c r="R230" s="5">
        <v>10422.700000000001</v>
      </c>
      <c r="S230" s="5">
        <v>0</v>
      </c>
      <c r="T230" s="5">
        <v>0</v>
      </c>
      <c r="U230" s="5">
        <f t="shared" si="14"/>
        <v>23422.720000000001</v>
      </c>
      <c r="V230" s="5">
        <f t="shared" si="15"/>
        <v>23422.720000000001</v>
      </c>
      <c r="W230" s="5">
        <v>3000.02</v>
      </c>
      <c r="X230" t="s">
        <v>150</v>
      </c>
    </row>
    <row r="231" spans="1:24" x14ac:dyDescent="0.2">
      <c r="A231" t="s">
        <v>0</v>
      </c>
      <c r="B231" t="s">
        <v>1</v>
      </c>
      <c r="C231" t="s">
        <v>2</v>
      </c>
      <c r="D231" t="s">
        <v>3</v>
      </c>
      <c r="E231" t="s">
        <v>4</v>
      </c>
      <c r="F231" t="s">
        <v>293</v>
      </c>
      <c r="G231" t="s">
        <v>294</v>
      </c>
      <c r="H231" t="s">
        <v>95</v>
      </c>
      <c r="I231" t="s">
        <v>136</v>
      </c>
      <c r="J231" t="s">
        <v>121</v>
      </c>
      <c r="K231" t="s">
        <v>137</v>
      </c>
      <c r="L231" t="s">
        <v>44</v>
      </c>
      <c r="M231" s="5">
        <v>79526.759999999995</v>
      </c>
      <c r="N231" s="5">
        <v>0</v>
      </c>
      <c r="O231" s="5">
        <f t="shared" si="12"/>
        <v>79526.759999999995</v>
      </c>
      <c r="P231" s="5">
        <v>-7548.65</v>
      </c>
      <c r="Q231" s="5">
        <f t="shared" si="13"/>
        <v>71978.11</v>
      </c>
      <c r="R231" s="5">
        <v>33376</v>
      </c>
      <c r="S231" s="5">
        <v>0</v>
      </c>
      <c r="T231" s="5">
        <v>0</v>
      </c>
      <c r="U231" s="5">
        <f t="shared" si="14"/>
        <v>79526.759999999995</v>
      </c>
      <c r="V231" s="5">
        <f t="shared" si="15"/>
        <v>79526.759999999995</v>
      </c>
      <c r="W231" s="5">
        <v>38602.11</v>
      </c>
      <c r="X231" t="s">
        <v>138</v>
      </c>
    </row>
    <row r="232" spans="1:24" x14ac:dyDescent="0.2">
      <c r="A232" t="s">
        <v>0</v>
      </c>
      <c r="B232" t="s">
        <v>1</v>
      </c>
      <c r="C232" t="s">
        <v>2</v>
      </c>
      <c r="D232" t="s">
        <v>3</v>
      </c>
      <c r="E232" t="s">
        <v>4</v>
      </c>
      <c r="F232" t="s">
        <v>293</v>
      </c>
      <c r="G232" t="s">
        <v>294</v>
      </c>
      <c r="H232" t="s">
        <v>95</v>
      </c>
      <c r="I232" t="s">
        <v>136</v>
      </c>
      <c r="J232" t="s">
        <v>121</v>
      </c>
      <c r="K232" t="s">
        <v>139</v>
      </c>
      <c r="L232" t="s">
        <v>11</v>
      </c>
      <c r="M232" s="5">
        <v>0</v>
      </c>
      <c r="N232" s="5">
        <v>36031.24</v>
      </c>
      <c r="O232" s="5">
        <f t="shared" si="12"/>
        <v>36031.24</v>
      </c>
      <c r="P232" s="5">
        <v>0</v>
      </c>
      <c r="Q232" s="5">
        <f t="shared" si="13"/>
        <v>36031.24</v>
      </c>
      <c r="R232" s="5">
        <v>0</v>
      </c>
      <c r="S232" s="5">
        <v>36031.24</v>
      </c>
      <c r="T232" s="5">
        <v>36031.24</v>
      </c>
      <c r="U232" s="5">
        <f t="shared" si="14"/>
        <v>0</v>
      </c>
      <c r="V232" s="5">
        <f t="shared" si="15"/>
        <v>0</v>
      </c>
      <c r="W232" s="5">
        <v>0</v>
      </c>
      <c r="X232" t="s">
        <v>140</v>
      </c>
    </row>
    <row r="233" spans="1:24" x14ac:dyDescent="0.2">
      <c r="A233" t="s">
        <v>0</v>
      </c>
      <c r="B233" t="s">
        <v>1</v>
      </c>
      <c r="C233" t="s">
        <v>2</v>
      </c>
      <c r="D233" t="s">
        <v>3</v>
      </c>
      <c r="E233" t="s">
        <v>4</v>
      </c>
      <c r="F233" t="s">
        <v>293</v>
      </c>
      <c r="G233" t="s">
        <v>294</v>
      </c>
      <c r="H233" t="s">
        <v>95</v>
      </c>
      <c r="I233" t="s">
        <v>136</v>
      </c>
      <c r="J233" t="s">
        <v>121</v>
      </c>
      <c r="K233" t="s">
        <v>139</v>
      </c>
      <c r="L233" t="s">
        <v>44</v>
      </c>
      <c r="M233" s="5">
        <v>37618.75</v>
      </c>
      <c r="N233" s="5">
        <v>0</v>
      </c>
      <c r="O233" s="5">
        <f t="shared" si="12"/>
        <v>37618.75</v>
      </c>
      <c r="P233" s="5">
        <v>0</v>
      </c>
      <c r="Q233" s="5">
        <f t="shared" si="13"/>
        <v>37618.75</v>
      </c>
      <c r="R233" s="5">
        <v>15999.99</v>
      </c>
      <c r="S233" s="5">
        <v>21618.76</v>
      </c>
      <c r="T233" s="5">
        <v>21618.76</v>
      </c>
      <c r="U233" s="5">
        <f t="shared" si="14"/>
        <v>15999.990000000002</v>
      </c>
      <c r="V233" s="5">
        <f t="shared" si="15"/>
        <v>15999.990000000002</v>
      </c>
      <c r="W233" s="5">
        <v>0</v>
      </c>
      <c r="X233" t="s">
        <v>140</v>
      </c>
    </row>
    <row r="234" spans="1:24" x14ac:dyDescent="0.2">
      <c r="A234" t="s">
        <v>0</v>
      </c>
      <c r="B234" t="s">
        <v>1</v>
      </c>
      <c r="C234" t="s">
        <v>2</v>
      </c>
      <c r="D234" t="s">
        <v>3</v>
      </c>
      <c r="E234" t="s">
        <v>4</v>
      </c>
      <c r="F234" t="s">
        <v>293</v>
      </c>
      <c r="G234" t="s">
        <v>294</v>
      </c>
      <c r="H234" t="s">
        <v>95</v>
      </c>
      <c r="I234" t="s">
        <v>136</v>
      </c>
      <c r="J234" t="s">
        <v>121</v>
      </c>
      <c r="K234" t="s">
        <v>124</v>
      </c>
      <c r="L234" t="s">
        <v>44</v>
      </c>
      <c r="M234" s="5">
        <v>3500</v>
      </c>
      <c r="N234" s="5">
        <v>-2000</v>
      </c>
      <c r="O234" s="5">
        <f t="shared" si="12"/>
        <v>1500</v>
      </c>
      <c r="P234" s="5">
        <v>-1500</v>
      </c>
      <c r="Q234" s="5">
        <f t="shared" si="13"/>
        <v>0</v>
      </c>
      <c r="R234" s="5">
        <v>0</v>
      </c>
      <c r="S234" s="5">
        <v>0</v>
      </c>
      <c r="T234" s="5">
        <v>0</v>
      </c>
      <c r="U234" s="5">
        <f t="shared" si="14"/>
        <v>1500</v>
      </c>
      <c r="V234" s="5">
        <f t="shared" si="15"/>
        <v>1500</v>
      </c>
      <c r="W234" s="5">
        <v>0</v>
      </c>
      <c r="X234" t="s">
        <v>153</v>
      </c>
    </row>
    <row r="235" spans="1:24" x14ac:dyDescent="0.2">
      <c r="A235" t="s">
        <v>0</v>
      </c>
      <c r="B235" t="s">
        <v>1</v>
      </c>
      <c r="C235" t="s">
        <v>2</v>
      </c>
      <c r="D235" t="s">
        <v>3</v>
      </c>
      <c r="E235" t="s">
        <v>4</v>
      </c>
      <c r="F235" t="s">
        <v>293</v>
      </c>
      <c r="G235" t="s">
        <v>294</v>
      </c>
      <c r="H235" t="s">
        <v>95</v>
      </c>
      <c r="I235" t="s">
        <v>136</v>
      </c>
      <c r="J235" t="s">
        <v>121</v>
      </c>
      <c r="K235" t="s">
        <v>126</v>
      </c>
      <c r="L235" t="s">
        <v>44</v>
      </c>
      <c r="M235" s="5">
        <v>14005.36</v>
      </c>
      <c r="N235" s="5">
        <v>0</v>
      </c>
      <c r="O235" s="5">
        <f t="shared" si="12"/>
        <v>14005.36</v>
      </c>
      <c r="P235" s="5">
        <v>0</v>
      </c>
      <c r="Q235" s="5">
        <f t="shared" si="13"/>
        <v>14005.36</v>
      </c>
      <c r="R235" s="5">
        <v>0.01</v>
      </c>
      <c r="S235" s="5">
        <v>9487.49</v>
      </c>
      <c r="T235" s="5">
        <v>9487.49</v>
      </c>
      <c r="U235" s="5">
        <f t="shared" si="14"/>
        <v>4517.8700000000008</v>
      </c>
      <c r="V235" s="5">
        <f t="shared" si="15"/>
        <v>4517.8700000000008</v>
      </c>
      <c r="W235" s="5">
        <v>4517.8599999999997</v>
      </c>
      <c r="X235" t="s">
        <v>143</v>
      </c>
    </row>
    <row r="236" spans="1:24" x14ac:dyDescent="0.2">
      <c r="A236" t="s">
        <v>0</v>
      </c>
      <c r="B236" t="s">
        <v>1</v>
      </c>
      <c r="C236" t="s">
        <v>2</v>
      </c>
      <c r="D236" t="s">
        <v>3</v>
      </c>
      <c r="E236" t="s">
        <v>4</v>
      </c>
      <c r="F236" t="s">
        <v>293</v>
      </c>
      <c r="G236" t="s">
        <v>294</v>
      </c>
      <c r="H236" t="s">
        <v>95</v>
      </c>
      <c r="I236" t="s">
        <v>136</v>
      </c>
      <c r="J236" t="s">
        <v>121</v>
      </c>
      <c r="K236" t="s">
        <v>126</v>
      </c>
      <c r="L236" t="s">
        <v>11</v>
      </c>
      <c r="M236" s="5">
        <v>0</v>
      </c>
      <c r="N236" s="5">
        <v>15812.51</v>
      </c>
      <c r="O236" s="5">
        <f t="shared" si="12"/>
        <v>15812.51</v>
      </c>
      <c r="P236" s="5">
        <v>0</v>
      </c>
      <c r="Q236" s="5">
        <f t="shared" si="13"/>
        <v>15812.51</v>
      </c>
      <c r="R236" s="5">
        <v>0</v>
      </c>
      <c r="S236" s="5">
        <v>15812.5</v>
      </c>
      <c r="T236" s="5">
        <v>15812.5</v>
      </c>
      <c r="U236" s="5">
        <f t="shared" si="14"/>
        <v>1.0000000000218279E-2</v>
      </c>
      <c r="V236" s="5">
        <f t="shared" si="15"/>
        <v>1.0000000000218279E-2</v>
      </c>
      <c r="W236" s="5">
        <v>0.01</v>
      </c>
      <c r="X236" t="s">
        <v>143</v>
      </c>
    </row>
    <row r="237" spans="1:24" x14ac:dyDescent="0.2">
      <c r="A237" t="s">
        <v>0</v>
      </c>
      <c r="B237" t="s">
        <v>1</v>
      </c>
      <c r="C237" t="s">
        <v>2</v>
      </c>
      <c r="D237" t="s">
        <v>3</v>
      </c>
      <c r="E237" t="s">
        <v>4</v>
      </c>
      <c r="F237" t="s">
        <v>293</v>
      </c>
      <c r="G237" t="s">
        <v>294</v>
      </c>
      <c r="H237" t="s">
        <v>95</v>
      </c>
      <c r="I237" t="s">
        <v>136</v>
      </c>
      <c r="J237" t="s">
        <v>121</v>
      </c>
      <c r="K237" t="s">
        <v>128</v>
      </c>
      <c r="L237" t="s">
        <v>44</v>
      </c>
      <c r="M237" s="5">
        <v>11309.76</v>
      </c>
      <c r="N237" s="5">
        <v>0</v>
      </c>
      <c r="O237" s="5">
        <f t="shared" si="12"/>
        <v>11309.76</v>
      </c>
      <c r="P237" s="5">
        <v>-11309.76</v>
      </c>
      <c r="Q237" s="5">
        <f t="shared" si="13"/>
        <v>0</v>
      </c>
      <c r="R237" s="5">
        <v>0</v>
      </c>
      <c r="S237" s="5">
        <v>0</v>
      </c>
      <c r="T237" s="5">
        <v>0</v>
      </c>
      <c r="U237" s="5">
        <f t="shared" si="14"/>
        <v>11309.76</v>
      </c>
      <c r="V237" s="5">
        <f t="shared" si="15"/>
        <v>11309.76</v>
      </c>
      <c r="W237" s="5">
        <v>0</v>
      </c>
      <c r="X237" t="s">
        <v>144</v>
      </c>
    </row>
    <row r="238" spans="1:24" x14ac:dyDescent="0.2">
      <c r="A238" t="s">
        <v>0</v>
      </c>
      <c r="B238" t="s">
        <v>1</v>
      </c>
      <c r="C238" t="s">
        <v>2</v>
      </c>
      <c r="D238" t="s">
        <v>3</v>
      </c>
      <c r="E238" t="s">
        <v>4</v>
      </c>
      <c r="F238" t="s">
        <v>293</v>
      </c>
      <c r="G238" t="s">
        <v>294</v>
      </c>
      <c r="H238" t="s">
        <v>95</v>
      </c>
      <c r="I238" t="s">
        <v>136</v>
      </c>
      <c r="J238" t="s">
        <v>121</v>
      </c>
      <c r="K238" t="s">
        <v>145</v>
      </c>
      <c r="L238" t="s">
        <v>44</v>
      </c>
      <c r="M238" s="5">
        <v>9500</v>
      </c>
      <c r="N238" s="5">
        <v>-5000</v>
      </c>
      <c r="O238" s="5">
        <f t="shared" si="12"/>
        <v>4500</v>
      </c>
      <c r="P238" s="5">
        <v>-1500</v>
      </c>
      <c r="Q238" s="5">
        <f t="shared" si="13"/>
        <v>3000</v>
      </c>
      <c r="R238" s="5">
        <v>0</v>
      </c>
      <c r="S238" s="5">
        <v>0</v>
      </c>
      <c r="T238" s="5">
        <v>0</v>
      </c>
      <c r="U238" s="5">
        <f t="shared" si="14"/>
        <v>4500</v>
      </c>
      <c r="V238" s="5">
        <f t="shared" si="15"/>
        <v>4500</v>
      </c>
      <c r="W238" s="5">
        <v>3000</v>
      </c>
      <c r="X238" t="s">
        <v>146</v>
      </c>
    </row>
    <row r="239" spans="1:24" x14ac:dyDescent="0.2">
      <c r="A239" t="s">
        <v>0</v>
      </c>
      <c r="B239" t="s">
        <v>1</v>
      </c>
      <c r="C239" t="s">
        <v>2</v>
      </c>
      <c r="D239" t="s">
        <v>3</v>
      </c>
      <c r="E239" t="s">
        <v>4</v>
      </c>
      <c r="F239" t="s">
        <v>293</v>
      </c>
      <c r="G239" t="s">
        <v>294</v>
      </c>
      <c r="H239" t="s">
        <v>95</v>
      </c>
      <c r="I239" t="s">
        <v>136</v>
      </c>
      <c r="J239" t="s">
        <v>121</v>
      </c>
      <c r="K239" t="s">
        <v>178</v>
      </c>
      <c r="L239" t="s">
        <v>44</v>
      </c>
      <c r="M239" s="5">
        <v>1000</v>
      </c>
      <c r="N239" s="5">
        <v>0</v>
      </c>
      <c r="O239" s="5">
        <f t="shared" si="12"/>
        <v>1000</v>
      </c>
      <c r="P239" s="5">
        <v>-1000</v>
      </c>
      <c r="Q239" s="5">
        <f t="shared" si="13"/>
        <v>0</v>
      </c>
      <c r="R239" s="5">
        <v>0</v>
      </c>
      <c r="S239" s="5">
        <v>0</v>
      </c>
      <c r="T239" s="5">
        <v>0</v>
      </c>
      <c r="U239" s="5">
        <f t="shared" si="14"/>
        <v>1000</v>
      </c>
      <c r="V239" s="5">
        <f t="shared" si="15"/>
        <v>1000</v>
      </c>
      <c r="W239" s="5">
        <v>0</v>
      </c>
      <c r="X239" t="s">
        <v>179</v>
      </c>
    </row>
    <row r="240" spans="1:24" x14ac:dyDescent="0.2">
      <c r="A240" t="s">
        <v>0</v>
      </c>
      <c r="B240" t="s">
        <v>1</v>
      </c>
      <c r="C240" t="s">
        <v>2</v>
      </c>
      <c r="D240" t="s">
        <v>3</v>
      </c>
      <c r="E240" t="s">
        <v>4</v>
      </c>
      <c r="F240" t="s">
        <v>293</v>
      </c>
      <c r="G240" t="s">
        <v>294</v>
      </c>
      <c r="H240" t="s">
        <v>95</v>
      </c>
      <c r="I240" t="s">
        <v>136</v>
      </c>
      <c r="J240" t="s">
        <v>121</v>
      </c>
      <c r="K240" t="s">
        <v>175</v>
      </c>
      <c r="L240" t="s">
        <v>44</v>
      </c>
      <c r="M240" s="5">
        <v>3000</v>
      </c>
      <c r="N240" s="5">
        <v>0</v>
      </c>
      <c r="O240" s="5">
        <f t="shared" si="12"/>
        <v>3000</v>
      </c>
      <c r="P240" s="5">
        <v>0</v>
      </c>
      <c r="Q240" s="5">
        <f t="shared" si="13"/>
        <v>3000</v>
      </c>
      <c r="R240" s="5">
        <v>2700.19</v>
      </c>
      <c r="S240" s="5">
        <v>0</v>
      </c>
      <c r="T240" s="5">
        <v>0</v>
      </c>
      <c r="U240" s="5">
        <f t="shared" si="14"/>
        <v>3000</v>
      </c>
      <c r="V240" s="5">
        <f t="shared" si="15"/>
        <v>3000</v>
      </c>
      <c r="W240" s="5">
        <v>299.81</v>
      </c>
      <c r="X240" t="s">
        <v>176</v>
      </c>
    </row>
    <row r="241" spans="1:24" x14ac:dyDescent="0.2">
      <c r="A241" t="s">
        <v>0</v>
      </c>
      <c r="B241" t="s">
        <v>1</v>
      </c>
      <c r="C241" t="s">
        <v>2</v>
      </c>
      <c r="D241" t="s">
        <v>3</v>
      </c>
      <c r="E241" t="s">
        <v>4</v>
      </c>
      <c r="F241" t="s">
        <v>293</v>
      </c>
      <c r="G241" t="s">
        <v>294</v>
      </c>
      <c r="H241" t="s">
        <v>95</v>
      </c>
      <c r="I241" t="s">
        <v>148</v>
      </c>
      <c r="J241" t="s">
        <v>121</v>
      </c>
      <c r="K241" t="s">
        <v>149</v>
      </c>
      <c r="L241" t="s">
        <v>44</v>
      </c>
      <c r="M241" s="5">
        <v>1308.05</v>
      </c>
      <c r="N241" s="5">
        <v>0</v>
      </c>
      <c r="O241" s="5">
        <f t="shared" si="12"/>
        <v>1308.05</v>
      </c>
      <c r="P241" s="5">
        <v>-1308.05</v>
      </c>
      <c r="Q241" s="5">
        <f t="shared" si="13"/>
        <v>0</v>
      </c>
      <c r="R241" s="5">
        <v>0</v>
      </c>
      <c r="S241" s="5">
        <v>0</v>
      </c>
      <c r="T241" s="5">
        <v>0</v>
      </c>
      <c r="U241" s="5">
        <f t="shared" si="14"/>
        <v>1308.05</v>
      </c>
      <c r="V241" s="5">
        <f t="shared" si="15"/>
        <v>1308.05</v>
      </c>
      <c r="W241" s="5">
        <v>0</v>
      </c>
      <c r="X241" t="s">
        <v>150</v>
      </c>
    </row>
    <row r="242" spans="1:24" x14ac:dyDescent="0.2">
      <c r="A242" t="s">
        <v>0</v>
      </c>
      <c r="B242" t="s">
        <v>1</v>
      </c>
      <c r="C242" t="s">
        <v>2</v>
      </c>
      <c r="D242" t="s">
        <v>3</v>
      </c>
      <c r="E242" t="s">
        <v>4</v>
      </c>
      <c r="F242" t="s">
        <v>293</v>
      </c>
      <c r="G242" t="s">
        <v>294</v>
      </c>
      <c r="H242" t="s">
        <v>95</v>
      </c>
      <c r="I242" t="s">
        <v>148</v>
      </c>
      <c r="J242" t="s">
        <v>121</v>
      </c>
      <c r="K242" t="s">
        <v>137</v>
      </c>
      <c r="L242" t="s">
        <v>44</v>
      </c>
      <c r="M242" s="5">
        <v>2000</v>
      </c>
      <c r="N242" s="5">
        <v>0</v>
      </c>
      <c r="O242" s="5">
        <f t="shared" si="12"/>
        <v>2000</v>
      </c>
      <c r="P242" s="5">
        <v>-2000</v>
      </c>
      <c r="Q242" s="5">
        <f t="shared" si="13"/>
        <v>0</v>
      </c>
      <c r="R242" s="5">
        <v>0</v>
      </c>
      <c r="S242" s="5">
        <v>0</v>
      </c>
      <c r="T242" s="5">
        <v>0</v>
      </c>
      <c r="U242" s="5">
        <f t="shared" si="14"/>
        <v>2000</v>
      </c>
      <c r="V242" s="5">
        <f t="shared" si="15"/>
        <v>2000</v>
      </c>
      <c r="W242" s="5">
        <v>0</v>
      </c>
      <c r="X242" t="s">
        <v>138</v>
      </c>
    </row>
    <row r="243" spans="1:24" x14ac:dyDescent="0.2">
      <c r="A243" t="s">
        <v>0</v>
      </c>
      <c r="B243" t="s">
        <v>1</v>
      </c>
      <c r="C243" t="s">
        <v>2</v>
      </c>
      <c r="D243" t="s">
        <v>3</v>
      </c>
      <c r="E243" t="s">
        <v>4</v>
      </c>
      <c r="F243" t="s">
        <v>293</v>
      </c>
      <c r="G243" t="s">
        <v>294</v>
      </c>
      <c r="H243" t="s">
        <v>95</v>
      </c>
      <c r="I243" t="s">
        <v>148</v>
      </c>
      <c r="J243" t="s">
        <v>121</v>
      </c>
      <c r="K243" t="s">
        <v>151</v>
      </c>
      <c r="L243" t="s">
        <v>44</v>
      </c>
      <c r="M243" s="5">
        <v>2000</v>
      </c>
      <c r="N243" s="5">
        <v>0</v>
      </c>
      <c r="O243" s="5">
        <f t="shared" si="12"/>
        <v>2000</v>
      </c>
      <c r="P243" s="5">
        <v>-2000</v>
      </c>
      <c r="Q243" s="5">
        <f t="shared" si="13"/>
        <v>0</v>
      </c>
      <c r="R243" s="5">
        <v>0</v>
      </c>
      <c r="S243" s="5">
        <v>0</v>
      </c>
      <c r="T243" s="5">
        <v>0</v>
      </c>
      <c r="U243" s="5">
        <f t="shared" si="14"/>
        <v>2000</v>
      </c>
      <c r="V243" s="5">
        <f t="shared" si="15"/>
        <v>2000</v>
      </c>
      <c r="W243" s="5">
        <v>0</v>
      </c>
      <c r="X243" t="s">
        <v>152</v>
      </c>
    </row>
    <row r="244" spans="1:24" x14ac:dyDescent="0.2">
      <c r="A244" t="s">
        <v>0</v>
      </c>
      <c r="B244" t="s">
        <v>1</v>
      </c>
      <c r="C244" t="s">
        <v>2</v>
      </c>
      <c r="D244" t="s">
        <v>3</v>
      </c>
      <c r="E244" t="s">
        <v>4</v>
      </c>
      <c r="F244" t="s">
        <v>293</v>
      </c>
      <c r="G244" t="s">
        <v>294</v>
      </c>
      <c r="H244" t="s">
        <v>95</v>
      </c>
      <c r="I244" t="s">
        <v>148</v>
      </c>
      <c r="J244" t="s">
        <v>121</v>
      </c>
      <c r="K244" t="s">
        <v>124</v>
      </c>
      <c r="L244" t="s">
        <v>44</v>
      </c>
      <c r="M244" s="5">
        <v>14124.51</v>
      </c>
      <c r="N244" s="5">
        <v>0</v>
      </c>
      <c r="O244" s="5">
        <f t="shared" si="12"/>
        <v>14124.51</v>
      </c>
      <c r="P244" s="5">
        <v>-14124.51</v>
      </c>
      <c r="Q244" s="5">
        <f t="shared" si="13"/>
        <v>0</v>
      </c>
      <c r="R244" s="5">
        <v>0</v>
      </c>
      <c r="S244" s="5">
        <v>0</v>
      </c>
      <c r="T244" s="5">
        <v>0</v>
      </c>
      <c r="U244" s="5">
        <f t="shared" si="14"/>
        <v>14124.51</v>
      </c>
      <c r="V244" s="5">
        <f t="shared" si="15"/>
        <v>14124.51</v>
      </c>
      <c r="W244" s="5">
        <v>0</v>
      </c>
      <c r="X244" t="s">
        <v>153</v>
      </c>
    </row>
    <row r="245" spans="1:24" x14ac:dyDescent="0.2">
      <c r="A245" t="s">
        <v>0</v>
      </c>
      <c r="B245" t="s">
        <v>1</v>
      </c>
      <c r="C245" t="s">
        <v>2</v>
      </c>
      <c r="D245" t="s">
        <v>3</v>
      </c>
      <c r="E245" t="s">
        <v>4</v>
      </c>
      <c r="F245" t="s">
        <v>293</v>
      </c>
      <c r="G245" t="s">
        <v>294</v>
      </c>
      <c r="H245" t="s">
        <v>95</v>
      </c>
      <c r="I245" t="s">
        <v>148</v>
      </c>
      <c r="J245" t="s">
        <v>121</v>
      </c>
      <c r="K245" t="s">
        <v>128</v>
      </c>
      <c r="L245" t="s">
        <v>44</v>
      </c>
      <c r="M245" s="5">
        <v>11500</v>
      </c>
      <c r="N245" s="5">
        <v>0</v>
      </c>
      <c r="O245" s="5">
        <f t="shared" si="12"/>
        <v>11500</v>
      </c>
      <c r="P245" s="5">
        <v>-11500</v>
      </c>
      <c r="Q245" s="5">
        <f t="shared" si="13"/>
        <v>0</v>
      </c>
      <c r="R245" s="5">
        <v>0</v>
      </c>
      <c r="S245" s="5">
        <v>0</v>
      </c>
      <c r="T245" s="5">
        <v>0</v>
      </c>
      <c r="U245" s="5">
        <f t="shared" si="14"/>
        <v>11500</v>
      </c>
      <c r="V245" s="5">
        <f t="shared" si="15"/>
        <v>11500</v>
      </c>
      <c r="W245" s="5">
        <v>0</v>
      </c>
      <c r="X245" t="s">
        <v>144</v>
      </c>
    </row>
    <row r="246" spans="1:24" x14ac:dyDescent="0.2">
      <c r="A246" t="s">
        <v>0</v>
      </c>
      <c r="B246" t="s">
        <v>1</v>
      </c>
      <c r="C246" t="s">
        <v>2</v>
      </c>
      <c r="D246" t="s">
        <v>3</v>
      </c>
      <c r="E246" t="s">
        <v>4</v>
      </c>
      <c r="F246" t="s">
        <v>293</v>
      </c>
      <c r="G246" t="s">
        <v>294</v>
      </c>
      <c r="H246" t="s">
        <v>95</v>
      </c>
      <c r="I246" t="s">
        <v>148</v>
      </c>
      <c r="J246" t="s">
        <v>121</v>
      </c>
      <c r="K246" t="s">
        <v>145</v>
      </c>
      <c r="L246" t="s">
        <v>44</v>
      </c>
      <c r="M246" s="5">
        <v>3000</v>
      </c>
      <c r="N246" s="5">
        <v>0</v>
      </c>
      <c r="O246" s="5">
        <f t="shared" si="12"/>
        <v>3000</v>
      </c>
      <c r="P246" s="5">
        <v>-3000</v>
      </c>
      <c r="Q246" s="5">
        <f t="shared" si="13"/>
        <v>0</v>
      </c>
      <c r="R246" s="5">
        <v>0</v>
      </c>
      <c r="S246" s="5">
        <v>0</v>
      </c>
      <c r="T246" s="5">
        <v>0</v>
      </c>
      <c r="U246" s="5">
        <f t="shared" si="14"/>
        <v>3000</v>
      </c>
      <c r="V246" s="5">
        <f t="shared" si="15"/>
        <v>3000</v>
      </c>
      <c r="W246" s="5">
        <v>0</v>
      </c>
      <c r="X246" t="s">
        <v>146</v>
      </c>
    </row>
    <row r="247" spans="1:24" x14ac:dyDescent="0.2">
      <c r="A247" t="s">
        <v>0</v>
      </c>
      <c r="B247" t="s">
        <v>1</v>
      </c>
      <c r="C247" t="s">
        <v>2</v>
      </c>
      <c r="D247" t="s">
        <v>3</v>
      </c>
      <c r="E247" t="s">
        <v>4</v>
      </c>
      <c r="F247" t="s">
        <v>293</v>
      </c>
      <c r="G247" t="s">
        <v>294</v>
      </c>
      <c r="H247" t="s">
        <v>95</v>
      </c>
      <c r="I247" t="s">
        <v>148</v>
      </c>
      <c r="J247" t="s">
        <v>121</v>
      </c>
      <c r="K247" t="s">
        <v>175</v>
      </c>
      <c r="L247" t="s">
        <v>44</v>
      </c>
      <c r="M247" s="5">
        <v>3000</v>
      </c>
      <c r="N247" s="5">
        <v>0</v>
      </c>
      <c r="O247" s="5">
        <f t="shared" si="12"/>
        <v>3000</v>
      </c>
      <c r="P247" s="5">
        <v>-3000</v>
      </c>
      <c r="Q247" s="5">
        <f t="shared" si="13"/>
        <v>0</v>
      </c>
      <c r="R247" s="5">
        <v>0</v>
      </c>
      <c r="S247" s="5">
        <v>0</v>
      </c>
      <c r="T247" s="5">
        <v>0</v>
      </c>
      <c r="U247" s="5">
        <f t="shared" si="14"/>
        <v>3000</v>
      </c>
      <c r="V247" s="5">
        <f t="shared" si="15"/>
        <v>3000</v>
      </c>
      <c r="W247" s="5">
        <v>0</v>
      </c>
      <c r="X247" t="s">
        <v>176</v>
      </c>
    </row>
    <row r="248" spans="1:24" x14ac:dyDescent="0.2">
      <c r="A248" t="s">
        <v>0</v>
      </c>
      <c r="B248" t="s">
        <v>1</v>
      </c>
      <c r="C248" t="s">
        <v>2</v>
      </c>
      <c r="D248" t="s">
        <v>3</v>
      </c>
      <c r="E248" t="s">
        <v>4</v>
      </c>
      <c r="F248" t="s">
        <v>293</v>
      </c>
      <c r="G248" t="s">
        <v>294</v>
      </c>
      <c r="H248" t="s">
        <v>95</v>
      </c>
      <c r="I248" t="s">
        <v>154</v>
      </c>
      <c r="J248" t="s">
        <v>121</v>
      </c>
      <c r="K248" t="s">
        <v>149</v>
      </c>
      <c r="L248" t="s">
        <v>44</v>
      </c>
      <c r="M248" s="5">
        <v>2000</v>
      </c>
      <c r="N248" s="5">
        <v>0</v>
      </c>
      <c r="O248" s="5">
        <f t="shared" si="12"/>
        <v>2000</v>
      </c>
      <c r="P248" s="5">
        <v>-2000</v>
      </c>
      <c r="Q248" s="5">
        <f t="shared" si="13"/>
        <v>0</v>
      </c>
      <c r="R248" s="5">
        <v>0</v>
      </c>
      <c r="S248" s="5">
        <v>0</v>
      </c>
      <c r="T248" s="5">
        <v>0</v>
      </c>
      <c r="U248" s="5">
        <f t="shared" si="14"/>
        <v>2000</v>
      </c>
      <c r="V248" s="5">
        <f t="shared" si="15"/>
        <v>2000</v>
      </c>
      <c r="W248" s="5">
        <v>0</v>
      </c>
      <c r="X248" t="s">
        <v>150</v>
      </c>
    </row>
    <row r="249" spans="1:24" x14ac:dyDescent="0.2">
      <c r="A249" t="s">
        <v>0</v>
      </c>
      <c r="B249" t="s">
        <v>1</v>
      </c>
      <c r="C249" t="s">
        <v>2</v>
      </c>
      <c r="D249" t="s">
        <v>3</v>
      </c>
      <c r="E249" t="s">
        <v>4</v>
      </c>
      <c r="F249" t="s">
        <v>293</v>
      </c>
      <c r="G249" t="s">
        <v>294</v>
      </c>
      <c r="H249" t="s">
        <v>95</v>
      </c>
      <c r="I249" t="s">
        <v>154</v>
      </c>
      <c r="J249" t="s">
        <v>121</v>
      </c>
      <c r="K249" t="s">
        <v>137</v>
      </c>
      <c r="L249" t="s">
        <v>44</v>
      </c>
      <c r="M249" s="5">
        <v>4500</v>
      </c>
      <c r="N249" s="5">
        <v>0</v>
      </c>
      <c r="O249" s="5">
        <f t="shared" si="12"/>
        <v>4500</v>
      </c>
      <c r="P249" s="5">
        <v>-4500</v>
      </c>
      <c r="Q249" s="5">
        <f t="shared" si="13"/>
        <v>0</v>
      </c>
      <c r="R249" s="5">
        <v>0</v>
      </c>
      <c r="S249" s="5">
        <v>0</v>
      </c>
      <c r="T249" s="5">
        <v>0</v>
      </c>
      <c r="U249" s="5">
        <f t="shared" si="14"/>
        <v>4500</v>
      </c>
      <c r="V249" s="5">
        <f t="shared" si="15"/>
        <v>4500</v>
      </c>
      <c r="W249" s="5">
        <v>0</v>
      </c>
      <c r="X249" t="s">
        <v>138</v>
      </c>
    </row>
    <row r="250" spans="1:24" x14ac:dyDescent="0.2">
      <c r="A250" t="s">
        <v>0</v>
      </c>
      <c r="B250" t="s">
        <v>1</v>
      </c>
      <c r="C250" t="s">
        <v>2</v>
      </c>
      <c r="D250" t="s">
        <v>3</v>
      </c>
      <c r="E250" t="s">
        <v>4</v>
      </c>
      <c r="F250" t="s">
        <v>293</v>
      </c>
      <c r="G250" t="s">
        <v>294</v>
      </c>
      <c r="H250" t="s">
        <v>95</v>
      </c>
      <c r="I250" t="s">
        <v>154</v>
      </c>
      <c r="J250" t="s">
        <v>121</v>
      </c>
      <c r="K250" t="s">
        <v>124</v>
      </c>
      <c r="L250" t="s">
        <v>44</v>
      </c>
      <c r="M250" s="5">
        <v>1500</v>
      </c>
      <c r="N250" s="5">
        <v>0</v>
      </c>
      <c r="O250" s="5">
        <f t="shared" si="12"/>
        <v>1500</v>
      </c>
      <c r="P250" s="5">
        <v>-1500</v>
      </c>
      <c r="Q250" s="5">
        <f t="shared" si="13"/>
        <v>0</v>
      </c>
      <c r="R250" s="5">
        <v>0</v>
      </c>
      <c r="S250" s="5">
        <v>0</v>
      </c>
      <c r="T250" s="5">
        <v>0</v>
      </c>
      <c r="U250" s="5">
        <f t="shared" si="14"/>
        <v>1500</v>
      </c>
      <c r="V250" s="5">
        <f t="shared" si="15"/>
        <v>1500</v>
      </c>
      <c r="W250" s="5">
        <v>0</v>
      </c>
      <c r="X250" t="s">
        <v>153</v>
      </c>
    </row>
    <row r="251" spans="1:24" x14ac:dyDescent="0.2">
      <c r="A251" t="s">
        <v>0</v>
      </c>
      <c r="B251" t="s">
        <v>1</v>
      </c>
      <c r="C251" t="s">
        <v>2</v>
      </c>
      <c r="D251" t="s">
        <v>3</v>
      </c>
      <c r="E251" t="s">
        <v>4</v>
      </c>
      <c r="F251" t="s">
        <v>293</v>
      </c>
      <c r="G251" t="s">
        <v>294</v>
      </c>
      <c r="H251" t="s">
        <v>95</v>
      </c>
      <c r="I251" t="s">
        <v>154</v>
      </c>
      <c r="J251" t="s">
        <v>121</v>
      </c>
      <c r="K251" t="s">
        <v>128</v>
      </c>
      <c r="L251" t="s">
        <v>44</v>
      </c>
      <c r="M251" s="5">
        <v>11500</v>
      </c>
      <c r="N251" s="5">
        <v>0</v>
      </c>
      <c r="O251" s="5">
        <f t="shared" si="12"/>
        <v>11500</v>
      </c>
      <c r="P251" s="5">
        <v>-11500</v>
      </c>
      <c r="Q251" s="5">
        <f t="shared" si="13"/>
        <v>0</v>
      </c>
      <c r="R251" s="5">
        <v>0</v>
      </c>
      <c r="S251" s="5">
        <v>0</v>
      </c>
      <c r="T251" s="5">
        <v>0</v>
      </c>
      <c r="U251" s="5">
        <f t="shared" si="14"/>
        <v>11500</v>
      </c>
      <c r="V251" s="5">
        <f t="shared" si="15"/>
        <v>11500</v>
      </c>
      <c r="W251" s="5">
        <v>0</v>
      </c>
      <c r="X251" t="s">
        <v>144</v>
      </c>
    </row>
    <row r="252" spans="1:24" x14ac:dyDescent="0.2">
      <c r="A252" t="s">
        <v>0</v>
      </c>
      <c r="B252" t="s">
        <v>1</v>
      </c>
      <c r="C252" t="s">
        <v>2</v>
      </c>
      <c r="D252" t="s">
        <v>3</v>
      </c>
      <c r="E252" t="s">
        <v>4</v>
      </c>
      <c r="F252" t="s">
        <v>293</v>
      </c>
      <c r="G252" t="s">
        <v>294</v>
      </c>
      <c r="H252" t="s">
        <v>95</v>
      </c>
      <c r="I252" t="s">
        <v>154</v>
      </c>
      <c r="J252" t="s">
        <v>121</v>
      </c>
      <c r="K252" t="s">
        <v>175</v>
      </c>
      <c r="L252" t="s">
        <v>44</v>
      </c>
      <c r="M252" s="5">
        <v>2000</v>
      </c>
      <c r="N252" s="5">
        <v>0</v>
      </c>
      <c r="O252" s="5">
        <f t="shared" si="12"/>
        <v>2000</v>
      </c>
      <c r="P252" s="5">
        <v>-2000</v>
      </c>
      <c r="Q252" s="5">
        <f t="shared" si="13"/>
        <v>0</v>
      </c>
      <c r="R252" s="5">
        <v>0</v>
      </c>
      <c r="S252" s="5">
        <v>0</v>
      </c>
      <c r="T252" s="5">
        <v>0</v>
      </c>
      <c r="U252" s="5">
        <f t="shared" si="14"/>
        <v>2000</v>
      </c>
      <c r="V252" s="5">
        <f t="shared" si="15"/>
        <v>2000</v>
      </c>
      <c r="W252" s="5">
        <v>0</v>
      </c>
      <c r="X252" t="s">
        <v>176</v>
      </c>
    </row>
    <row r="253" spans="1:24" x14ac:dyDescent="0.2">
      <c r="A253" t="s">
        <v>0</v>
      </c>
      <c r="B253" t="s">
        <v>1</v>
      </c>
      <c r="C253" t="s">
        <v>2</v>
      </c>
      <c r="D253" t="s">
        <v>3</v>
      </c>
      <c r="E253" t="s">
        <v>4</v>
      </c>
      <c r="F253" t="s">
        <v>293</v>
      </c>
      <c r="G253" t="s">
        <v>294</v>
      </c>
      <c r="H253" t="s">
        <v>95</v>
      </c>
      <c r="I253" t="s">
        <v>96</v>
      </c>
      <c r="J253" t="s">
        <v>121</v>
      </c>
      <c r="K253" t="s">
        <v>149</v>
      </c>
      <c r="L253" t="s">
        <v>44</v>
      </c>
      <c r="M253" s="5">
        <v>8500</v>
      </c>
      <c r="N253" s="5">
        <v>0</v>
      </c>
      <c r="O253" s="5">
        <f t="shared" si="12"/>
        <v>8500</v>
      </c>
      <c r="P253" s="5">
        <v>-8500</v>
      </c>
      <c r="Q253" s="5">
        <f t="shared" si="13"/>
        <v>0</v>
      </c>
      <c r="R253" s="5">
        <v>0</v>
      </c>
      <c r="S253" s="5">
        <v>0</v>
      </c>
      <c r="T253" s="5">
        <v>0</v>
      </c>
      <c r="U253" s="5">
        <f t="shared" si="14"/>
        <v>8500</v>
      </c>
      <c r="V253" s="5">
        <f t="shared" si="15"/>
        <v>8500</v>
      </c>
      <c r="W253" s="5">
        <v>0</v>
      </c>
      <c r="X253" t="s">
        <v>150</v>
      </c>
    </row>
    <row r="254" spans="1:24" x14ac:dyDescent="0.2">
      <c r="A254" t="s">
        <v>0</v>
      </c>
      <c r="B254" t="s">
        <v>1</v>
      </c>
      <c r="C254" t="s">
        <v>2</v>
      </c>
      <c r="D254" t="s">
        <v>3</v>
      </c>
      <c r="E254" t="s">
        <v>4</v>
      </c>
      <c r="F254" t="s">
        <v>293</v>
      </c>
      <c r="G254" t="s">
        <v>294</v>
      </c>
      <c r="H254" t="s">
        <v>95</v>
      </c>
      <c r="I254" t="s">
        <v>96</v>
      </c>
      <c r="J254" t="s">
        <v>121</v>
      </c>
      <c r="K254" t="s">
        <v>137</v>
      </c>
      <c r="L254" t="s">
        <v>44</v>
      </c>
      <c r="M254" s="5">
        <v>7000</v>
      </c>
      <c r="N254" s="5">
        <v>0</v>
      </c>
      <c r="O254" s="5">
        <f t="shared" si="12"/>
        <v>7000</v>
      </c>
      <c r="P254" s="5">
        <v>-7000</v>
      </c>
      <c r="Q254" s="5">
        <f t="shared" si="13"/>
        <v>0</v>
      </c>
      <c r="R254" s="5">
        <v>0</v>
      </c>
      <c r="S254" s="5">
        <v>0</v>
      </c>
      <c r="T254" s="5">
        <v>0</v>
      </c>
      <c r="U254" s="5">
        <f t="shared" si="14"/>
        <v>7000</v>
      </c>
      <c r="V254" s="5">
        <f t="shared" si="15"/>
        <v>7000</v>
      </c>
      <c r="W254" s="5">
        <v>0</v>
      </c>
      <c r="X254" t="s">
        <v>138</v>
      </c>
    </row>
    <row r="255" spans="1:24" x14ac:dyDescent="0.2">
      <c r="A255" t="s">
        <v>0</v>
      </c>
      <c r="B255" t="s">
        <v>1</v>
      </c>
      <c r="C255" t="s">
        <v>2</v>
      </c>
      <c r="D255" t="s">
        <v>3</v>
      </c>
      <c r="E255" t="s">
        <v>4</v>
      </c>
      <c r="F255" t="s">
        <v>293</v>
      </c>
      <c r="G255" t="s">
        <v>294</v>
      </c>
      <c r="H255" t="s">
        <v>95</v>
      </c>
      <c r="I255" t="s">
        <v>96</v>
      </c>
      <c r="J255" t="s">
        <v>121</v>
      </c>
      <c r="K255" t="s">
        <v>161</v>
      </c>
      <c r="L255" t="s">
        <v>44</v>
      </c>
      <c r="M255" s="5">
        <v>10000</v>
      </c>
      <c r="N255" s="5">
        <v>0</v>
      </c>
      <c r="O255" s="5">
        <f t="shared" si="12"/>
        <v>10000</v>
      </c>
      <c r="P255" s="5">
        <v>-10000</v>
      </c>
      <c r="Q255" s="5">
        <f t="shared" si="13"/>
        <v>0</v>
      </c>
      <c r="R255" s="5">
        <v>0</v>
      </c>
      <c r="S255" s="5">
        <v>0</v>
      </c>
      <c r="T255" s="5">
        <v>0</v>
      </c>
      <c r="U255" s="5">
        <f t="shared" si="14"/>
        <v>10000</v>
      </c>
      <c r="V255" s="5">
        <f t="shared" si="15"/>
        <v>10000</v>
      </c>
      <c r="W255" s="5">
        <v>0</v>
      </c>
      <c r="X255" t="s">
        <v>162</v>
      </c>
    </row>
    <row r="256" spans="1:24" x14ac:dyDescent="0.2">
      <c r="A256" t="s">
        <v>0</v>
      </c>
      <c r="B256" t="s">
        <v>1</v>
      </c>
      <c r="C256" t="s">
        <v>2</v>
      </c>
      <c r="D256" t="s">
        <v>3</v>
      </c>
      <c r="E256" t="s">
        <v>4</v>
      </c>
      <c r="F256" t="s">
        <v>293</v>
      </c>
      <c r="G256" t="s">
        <v>294</v>
      </c>
      <c r="H256" t="s">
        <v>95</v>
      </c>
      <c r="I256" t="s">
        <v>96</v>
      </c>
      <c r="J256" t="s">
        <v>121</v>
      </c>
      <c r="K256" t="s">
        <v>122</v>
      </c>
      <c r="L256" t="s">
        <v>44</v>
      </c>
      <c r="M256" s="5">
        <v>844</v>
      </c>
      <c r="N256" s="5">
        <v>0</v>
      </c>
      <c r="O256" s="5">
        <f t="shared" si="12"/>
        <v>844</v>
      </c>
      <c r="P256" s="5">
        <v>-844</v>
      </c>
      <c r="Q256" s="5">
        <f t="shared" si="13"/>
        <v>0</v>
      </c>
      <c r="R256" s="5">
        <v>0</v>
      </c>
      <c r="S256" s="5">
        <v>0</v>
      </c>
      <c r="T256" s="5">
        <v>0</v>
      </c>
      <c r="U256" s="5">
        <f t="shared" si="14"/>
        <v>844</v>
      </c>
      <c r="V256" s="5">
        <f t="shared" si="15"/>
        <v>844</v>
      </c>
      <c r="W256" s="5">
        <v>0</v>
      </c>
      <c r="X256" t="s">
        <v>312</v>
      </c>
    </row>
    <row r="257" spans="1:24" x14ac:dyDescent="0.2">
      <c r="A257" t="s">
        <v>0</v>
      </c>
      <c r="B257" t="s">
        <v>1</v>
      </c>
      <c r="C257" t="s">
        <v>2</v>
      </c>
      <c r="D257" t="s">
        <v>3</v>
      </c>
      <c r="E257" t="s">
        <v>4</v>
      </c>
      <c r="F257" t="s">
        <v>293</v>
      </c>
      <c r="G257" t="s">
        <v>294</v>
      </c>
      <c r="H257" t="s">
        <v>95</v>
      </c>
      <c r="I257" t="s">
        <v>96</v>
      </c>
      <c r="J257" t="s">
        <v>121</v>
      </c>
      <c r="K257" t="s">
        <v>145</v>
      </c>
      <c r="L257" t="s">
        <v>44</v>
      </c>
      <c r="M257" s="5">
        <v>27000</v>
      </c>
      <c r="N257" s="5">
        <v>0</v>
      </c>
      <c r="O257" s="5">
        <f t="shared" si="12"/>
        <v>27000</v>
      </c>
      <c r="P257" s="5">
        <v>-27000</v>
      </c>
      <c r="Q257" s="5">
        <f t="shared" si="13"/>
        <v>0</v>
      </c>
      <c r="R257" s="5">
        <v>0</v>
      </c>
      <c r="S257" s="5">
        <v>0</v>
      </c>
      <c r="T257" s="5">
        <v>0</v>
      </c>
      <c r="U257" s="5">
        <f t="shared" si="14"/>
        <v>27000</v>
      </c>
      <c r="V257" s="5">
        <f t="shared" si="15"/>
        <v>27000</v>
      </c>
      <c r="W257" s="5">
        <v>0</v>
      </c>
      <c r="X257" t="s">
        <v>146</v>
      </c>
    </row>
    <row r="258" spans="1:24" x14ac:dyDescent="0.2">
      <c r="A258" t="s">
        <v>0</v>
      </c>
      <c r="B258" t="s">
        <v>1</v>
      </c>
      <c r="C258" t="s">
        <v>2</v>
      </c>
      <c r="D258" t="s">
        <v>3</v>
      </c>
      <c r="E258" t="s">
        <v>4</v>
      </c>
      <c r="F258" t="s">
        <v>293</v>
      </c>
      <c r="G258" t="s">
        <v>294</v>
      </c>
      <c r="H258" t="s">
        <v>95</v>
      </c>
      <c r="I258" t="s">
        <v>96</v>
      </c>
      <c r="J258" t="s">
        <v>121</v>
      </c>
      <c r="K258" t="s">
        <v>155</v>
      </c>
      <c r="L258" t="s">
        <v>44</v>
      </c>
      <c r="M258" s="5">
        <v>15000</v>
      </c>
      <c r="N258" s="5">
        <v>0</v>
      </c>
      <c r="O258" s="5">
        <f t="shared" si="12"/>
        <v>15000</v>
      </c>
      <c r="P258" s="5">
        <v>-15000</v>
      </c>
      <c r="Q258" s="5">
        <f t="shared" si="13"/>
        <v>0</v>
      </c>
      <c r="R258" s="5">
        <v>0</v>
      </c>
      <c r="S258" s="5">
        <v>0</v>
      </c>
      <c r="T258" s="5">
        <v>0</v>
      </c>
      <c r="U258" s="5">
        <f t="shared" si="14"/>
        <v>15000</v>
      </c>
      <c r="V258" s="5">
        <f t="shared" si="15"/>
        <v>15000</v>
      </c>
      <c r="W258" s="5">
        <v>0</v>
      </c>
      <c r="X258" t="s">
        <v>156</v>
      </c>
    </row>
    <row r="259" spans="1:24" x14ac:dyDescent="0.2">
      <c r="A259" t="s">
        <v>0</v>
      </c>
      <c r="B259" t="s">
        <v>1</v>
      </c>
      <c r="C259" t="s">
        <v>2</v>
      </c>
      <c r="D259" t="s">
        <v>3</v>
      </c>
      <c r="E259" t="s">
        <v>4</v>
      </c>
      <c r="F259" t="s">
        <v>293</v>
      </c>
      <c r="G259" t="s">
        <v>294</v>
      </c>
      <c r="H259" t="s">
        <v>95</v>
      </c>
      <c r="I259" t="s">
        <v>172</v>
      </c>
      <c r="J259" t="s">
        <v>121</v>
      </c>
      <c r="K259" t="s">
        <v>137</v>
      </c>
      <c r="L259" t="s">
        <v>44</v>
      </c>
      <c r="M259" s="5">
        <v>45000</v>
      </c>
      <c r="N259" s="5">
        <v>-44978.11</v>
      </c>
      <c r="O259" s="5">
        <f t="shared" ref="O259:O322" si="16">+M259+N259</f>
        <v>21.889999999999418</v>
      </c>
      <c r="P259" s="5">
        <v>-21.89</v>
      </c>
      <c r="Q259" s="5">
        <f t="shared" ref="Q259:Q322" si="17">+O259+P259</f>
        <v>-5.8264504332328215E-13</v>
      </c>
      <c r="R259" s="5">
        <v>0</v>
      </c>
      <c r="S259" s="5">
        <v>0</v>
      </c>
      <c r="T259" s="5">
        <v>0</v>
      </c>
      <c r="U259" s="5">
        <f t="shared" ref="U259:U322" si="18">+O259-S259</f>
        <v>21.889999999999418</v>
      </c>
      <c r="V259" s="5">
        <f t="shared" ref="V259:V322" si="19">+O259-T259</f>
        <v>21.889999999999418</v>
      </c>
      <c r="W259" s="5">
        <v>0</v>
      </c>
      <c r="X259" t="s">
        <v>138</v>
      </c>
    </row>
    <row r="260" spans="1:24" x14ac:dyDescent="0.2">
      <c r="A260" t="s">
        <v>0</v>
      </c>
      <c r="B260" t="s">
        <v>1</v>
      </c>
      <c r="C260" t="s">
        <v>2</v>
      </c>
      <c r="D260" t="s">
        <v>3</v>
      </c>
      <c r="E260" t="s">
        <v>4</v>
      </c>
      <c r="F260" t="s">
        <v>293</v>
      </c>
      <c r="G260" t="s">
        <v>294</v>
      </c>
      <c r="H260" t="s">
        <v>95</v>
      </c>
      <c r="I260" t="s">
        <v>172</v>
      </c>
      <c r="J260" t="s">
        <v>121</v>
      </c>
      <c r="K260" t="s">
        <v>139</v>
      </c>
      <c r="L260" t="s">
        <v>44</v>
      </c>
      <c r="M260" s="5">
        <v>65719.990000000005</v>
      </c>
      <c r="N260" s="5">
        <v>0</v>
      </c>
      <c r="O260" s="5">
        <f t="shared" si="16"/>
        <v>65719.990000000005</v>
      </c>
      <c r="P260" s="5">
        <v>-65719.990000000005</v>
      </c>
      <c r="Q260" s="5">
        <f t="shared" si="17"/>
        <v>0</v>
      </c>
      <c r="R260" s="5">
        <v>0</v>
      </c>
      <c r="S260" s="5">
        <v>0</v>
      </c>
      <c r="T260" s="5">
        <v>0</v>
      </c>
      <c r="U260" s="5">
        <f t="shared" si="18"/>
        <v>65719.990000000005</v>
      </c>
      <c r="V260" s="5">
        <f t="shared" si="19"/>
        <v>65719.990000000005</v>
      </c>
      <c r="W260" s="5">
        <v>0</v>
      </c>
      <c r="X260" t="s">
        <v>140</v>
      </c>
    </row>
    <row r="261" spans="1:24" x14ac:dyDescent="0.2">
      <c r="A261" t="s">
        <v>0</v>
      </c>
      <c r="B261" t="s">
        <v>1</v>
      </c>
      <c r="C261" t="s">
        <v>2</v>
      </c>
      <c r="D261" t="s">
        <v>3</v>
      </c>
      <c r="E261" t="s">
        <v>4</v>
      </c>
      <c r="F261" t="s">
        <v>293</v>
      </c>
      <c r="G261" t="s">
        <v>294</v>
      </c>
      <c r="H261" t="s">
        <v>95</v>
      </c>
      <c r="I261" t="s">
        <v>172</v>
      </c>
      <c r="J261" t="s">
        <v>121</v>
      </c>
      <c r="K261" t="s">
        <v>126</v>
      </c>
      <c r="L261" t="s">
        <v>44</v>
      </c>
      <c r="M261" s="5">
        <v>25300</v>
      </c>
      <c r="N261" s="5">
        <v>-8678.08</v>
      </c>
      <c r="O261" s="5">
        <f t="shared" si="16"/>
        <v>16621.919999999998</v>
      </c>
      <c r="P261" s="5">
        <v>-16621.919999999998</v>
      </c>
      <c r="Q261" s="5">
        <f t="shared" si="17"/>
        <v>0</v>
      </c>
      <c r="R261" s="5">
        <v>0</v>
      </c>
      <c r="S261" s="5">
        <v>0</v>
      </c>
      <c r="T261" s="5">
        <v>0</v>
      </c>
      <c r="U261" s="5">
        <f t="shared" si="18"/>
        <v>16621.919999999998</v>
      </c>
      <c r="V261" s="5">
        <f t="shared" si="19"/>
        <v>16621.919999999998</v>
      </c>
      <c r="W261" s="5">
        <v>0</v>
      </c>
      <c r="X261" t="s">
        <v>143</v>
      </c>
    </row>
    <row r="262" spans="1:24" x14ac:dyDescent="0.2">
      <c r="A262" t="s">
        <v>0</v>
      </c>
      <c r="B262" t="s">
        <v>1</v>
      </c>
      <c r="C262" t="s">
        <v>2</v>
      </c>
      <c r="D262" t="s">
        <v>3</v>
      </c>
      <c r="E262" t="s">
        <v>4</v>
      </c>
      <c r="F262" t="s">
        <v>293</v>
      </c>
      <c r="G262" t="s">
        <v>294</v>
      </c>
      <c r="H262" t="s">
        <v>95</v>
      </c>
      <c r="I262" t="s">
        <v>177</v>
      </c>
      <c r="J262" t="s">
        <v>121</v>
      </c>
      <c r="K262" t="s">
        <v>149</v>
      </c>
      <c r="L262" t="s">
        <v>44</v>
      </c>
      <c r="M262" s="5">
        <v>3500</v>
      </c>
      <c r="N262" s="5">
        <v>0</v>
      </c>
      <c r="O262" s="5">
        <f t="shared" si="16"/>
        <v>3500</v>
      </c>
      <c r="P262" s="5">
        <v>-3500</v>
      </c>
      <c r="Q262" s="5">
        <f t="shared" si="17"/>
        <v>0</v>
      </c>
      <c r="R262" s="5">
        <v>0</v>
      </c>
      <c r="S262" s="5">
        <v>0</v>
      </c>
      <c r="T262" s="5">
        <v>0</v>
      </c>
      <c r="U262" s="5">
        <f t="shared" si="18"/>
        <v>3500</v>
      </c>
      <c r="V262" s="5">
        <f t="shared" si="19"/>
        <v>3500</v>
      </c>
      <c r="W262" s="5">
        <v>0</v>
      </c>
      <c r="X262" t="s">
        <v>150</v>
      </c>
    </row>
    <row r="263" spans="1:24" x14ac:dyDescent="0.2">
      <c r="A263" t="s">
        <v>0</v>
      </c>
      <c r="B263" t="s">
        <v>1</v>
      </c>
      <c r="C263" t="s">
        <v>2</v>
      </c>
      <c r="D263" t="s">
        <v>3</v>
      </c>
      <c r="E263" t="s">
        <v>4</v>
      </c>
      <c r="F263" t="s">
        <v>293</v>
      </c>
      <c r="G263" t="s">
        <v>294</v>
      </c>
      <c r="H263" t="s">
        <v>95</v>
      </c>
      <c r="I263" t="s">
        <v>177</v>
      </c>
      <c r="J263" t="s">
        <v>121</v>
      </c>
      <c r="K263" t="s">
        <v>137</v>
      </c>
      <c r="L263" t="s">
        <v>44</v>
      </c>
      <c r="M263" s="5">
        <v>5582.81</v>
      </c>
      <c r="N263" s="5">
        <v>0</v>
      </c>
      <c r="O263" s="5">
        <f t="shared" si="16"/>
        <v>5582.81</v>
      </c>
      <c r="P263" s="5">
        <v>-5582.81</v>
      </c>
      <c r="Q263" s="5">
        <f t="shared" si="17"/>
        <v>0</v>
      </c>
      <c r="R263" s="5">
        <v>0</v>
      </c>
      <c r="S263" s="5">
        <v>0</v>
      </c>
      <c r="T263" s="5">
        <v>0</v>
      </c>
      <c r="U263" s="5">
        <f t="shared" si="18"/>
        <v>5582.81</v>
      </c>
      <c r="V263" s="5">
        <f t="shared" si="19"/>
        <v>5582.81</v>
      </c>
      <c r="W263" s="5">
        <v>0</v>
      </c>
      <c r="X263" t="s">
        <v>138</v>
      </c>
    </row>
    <row r="264" spans="1:24" x14ac:dyDescent="0.2">
      <c r="A264" t="s">
        <v>0</v>
      </c>
      <c r="B264" t="s">
        <v>1</v>
      </c>
      <c r="C264" t="s">
        <v>2</v>
      </c>
      <c r="D264" t="s">
        <v>3</v>
      </c>
      <c r="E264" t="s">
        <v>4</v>
      </c>
      <c r="F264" t="s">
        <v>293</v>
      </c>
      <c r="G264" t="s">
        <v>294</v>
      </c>
      <c r="H264" t="s">
        <v>95</v>
      </c>
      <c r="I264" t="s">
        <v>177</v>
      </c>
      <c r="J264" t="s">
        <v>121</v>
      </c>
      <c r="K264" t="s">
        <v>151</v>
      </c>
      <c r="L264" t="s">
        <v>44</v>
      </c>
      <c r="M264" s="5">
        <v>39000</v>
      </c>
      <c r="N264" s="5">
        <v>0</v>
      </c>
      <c r="O264" s="5">
        <f t="shared" si="16"/>
        <v>39000</v>
      </c>
      <c r="P264" s="5">
        <v>-39000</v>
      </c>
      <c r="Q264" s="5">
        <f t="shared" si="17"/>
        <v>0</v>
      </c>
      <c r="R264" s="5">
        <v>0</v>
      </c>
      <c r="S264" s="5">
        <v>0</v>
      </c>
      <c r="T264" s="5">
        <v>0</v>
      </c>
      <c r="U264" s="5">
        <f t="shared" si="18"/>
        <v>39000</v>
      </c>
      <c r="V264" s="5">
        <f t="shared" si="19"/>
        <v>39000</v>
      </c>
      <c r="W264" s="5">
        <v>0</v>
      </c>
      <c r="X264" t="s">
        <v>152</v>
      </c>
    </row>
    <row r="265" spans="1:24" x14ac:dyDescent="0.2">
      <c r="A265" t="s">
        <v>0</v>
      </c>
      <c r="B265" t="s">
        <v>1</v>
      </c>
      <c r="C265" t="s">
        <v>2</v>
      </c>
      <c r="D265" t="s">
        <v>3</v>
      </c>
      <c r="E265" t="s">
        <v>4</v>
      </c>
      <c r="F265" t="s">
        <v>293</v>
      </c>
      <c r="G265" t="s">
        <v>294</v>
      </c>
      <c r="H265" t="s">
        <v>95</v>
      </c>
      <c r="I265" t="s">
        <v>177</v>
      </c>
      <c r="J265" t="s">
        <v>121</v>
      </c>
      <c r="K265" t="s">
        <v>124</v>
      </c>
      <c r="L265" t="s">
        <v>44</v>
      </c>
      <c r="M265" s="5">
        <v>13000</v>
      </c>
      <c r="N265" s="5">
        <v>0</v>
      </c>
      <c r="O265" s="5">
        <f t="shared" si="16"/>
        <v>13000</v>
      </c>
      <c r="P265" s="5">
        <v>-13000</v>
      </c>
      <c r="Q265" s="5">
        <f t="shared" si="17"/>
        <v>0</v>
      </c>
      <c r="R265" s="5">
        <v>0</v>
      </c>
      <c r="S265" s="5">
        <v>0</v>
      </c>
      <c r="T265" s="5">
        <v>0</v>
      </c>
      <c r="U265" s="5">
        <f t="shared" si="18"/>
        <v>13000</v>
      </c>
      <c r="V265" s="5">
        <f t="shared" si="19"/>
        <v>13000</v>
      </c>
      <c r="W265" s="5">
        <v>0</v>
      </c>
      <c r="X265" t="s">
        <v>153</v>
      </c>
    </row>
    <row r="266" spans="1:24" x14ac:dyDescent="0.2">
      <c r="A266" t="s">
        <v>0</v>
      </c>
      <c r="B266" t="s">
        <v>1</v>
      </c>
      <c r="C266" t="s">
        <v>2</v>
      </c>
      <c r="D266" t="s">
        <v>3</v>
      </c>
      <c r="E266" t="s">
        <v>4</v>
      </c>
      <c r="F266" t="s">
        <v>293</v>
      </c>
      <c r="G266" t="s">
        <v>294</v>
      </c>
      <c r="H266" t="s">
        <v>95</v>
      </c>
      <c r="I266" t="s">
        <v>177</v>
      </c>
      <c r="J266" t="s">
        <v>121</v>
      </c>
      <c r="K266" t="s">
        <v>145</v>
      </c>
      <c r="L266" t="s">
        <v>44</v>
      </c>
      <c r="M266" s="5">
        <v>2000</v>
      </c>
      <c r="N266" s="5">
        <v>0</v>
      </c>
      <c r="O266" s="5">
        <f t="shared" si="16"/>
        <v>2000</v>
      </c>
      <c r="P266" s="5">
        <v>-2000</v>
      </c>
      <c r="Q266" s="5">
        <f t="shared" si="17"/>
        <v>0</v>
      </c>
      <c r="R266" s="5">
        <v>0</v>
      </c>
      <c r="S266" s="5">
        <v>0</v>
      </c>
      <c r="T266" s="5">
        <v>0</v>
      </c>
      <c r="U266" s="5">
        <f t="shared" si="18"/>
        <v>2000</v>
      </c>
      <c r="V266" s="5">
        <f t="shared" si="19"/>
        <v>2000</v>
      </c>
      <c r="W266" s="5">
        <v>0</v>
      </c>
      <c r="X266" t="s">
        <v>146</v>
      </c>
    </row>
    <row r="267" spans="1:24" x14ac:dyDescent="0.2">
      <c r="A267" t="s">
        <v>0</v>
      </c>
      <c r="B267" t="s">
        <v>1</v>
      </c>
      <c r="C267" t="s">
        <v>2</v>
      </c>
      <c r="D267" t="s">
        <v>3</v>
      </c>
      <c r="E267" t="s">
        <v>4</v>
      </c>
      <c r="F267" t="s">
        <v>293</v>
      </c>
      <c r="G267" t="s">
        <v>294</v>
      </c>
      <c r="H267" t="s">
        <v>95</v>
      </c>
      <c r="I267" t="s">
        <v>177</v>
      </c>
      <c r="J267" t="s">
        <v>121</v>
      </c>
      <c r="K267" t="s">
        <v>178</v>
      </c>
      <c r="L267" t="s">
        <v>44</v>
      </c>
      <c r="M267" s="5">
        <v>18000</v>
      </c>
      <c r="N267" s="5">
        <v>0</v>
      </c>
      <c r="O267" s="5">
        <f t="shared" si="16"/>
        <v>18000</v>
      </c>
      <c r="P267" s="5">
        <v>-18000</v>
      </c>
      <c r="Q267" s="5">
        <f t="shared" si="17"/>
        <v>0</v>
      </c>
      <c r="R267" s="5">
        <v>0</v>
      </c>
      <c r="S267" s="5">
        <v>0</v>
      </c>
      <c r="T267" s="5">
        <v>0</v>
      </c>
      <c r="U267" s="5">
        <f t="shared" si="18"/>
        <v>18000</v>
      </c>
      <c r="V267" s="5">
        <f t="shared" si="19"/>
        <v>18000</v>
      </c>
      <c r="W267" s="5">
        <v>0</v>
      </c>
      <c r="X267" t="s">
        <v>179</v>
      </c>
    </row>
    <row r="268" spans="1:24" x14ac:dyDescent="0.2">
      <c r="A268" t="s">
        <v>0</v>
      </c>
      <c r="B268" t="s">
        <v>1</v>
      </c>
      <c r="C268" t="s">
        <v>2</v>
      </c>
      <c r="D268" t="s">
        <v>3</v>
      </c>
      <c r="E268" t="s">
        <v>4</v>
      </c>
      <c r="F268" t="s">
        <v>293</v>
      </c>
      <c r="G268" t="s">
        <v>294</v>
      </c>
      <c r="H268" t="s">
        <v>95</v>
      </c>
      <c r="I268" t="s">
        <v>177</v>
      </c>
      <c r="J268" t="s">
        <v>121</v>
      </c>
      <c r="K268" t="s">
        <v>155</v>
      </c>
      <c r="L268" t="s">
        <v>44</v>
      </c>
      <c r="M268" s="5">
        <v>15000</v>
      </c>
      <c r="N268" s="5">
        <v>0</v>
      </c>
      <c r="O268" s="5">
        <f t="shared" si="16"/>
        <v>15000</v>
      </c>
      <c r="P268" s="5">
        <v>-15000</v>
      </c>
      <c r="Q268" s="5">
        <f t="shared" si="17"/>
        <v>0</v>
      </c>
      <c r="R268" s="5">
        <v>0</v>
      </c>
      <c r="S268" s="5">
        <v>0</v>
      </c>
      <c r="T268" s="5">
        <v>0</v>
      </c>
      <c r="U268" s="5">
        <f t="shared" si="18"/>
        <v>15000</v>
      </c>
      <c r="V268" s="5">
        <f t="shared" si="19"/>
        <v>15000</v>
      </c>
      <c r="W268" s="5">
        <v>0</v>
      </c>
      <c r="X268" t="s">
        <v>156</v>
      </c>
    </row>
    <row r="269" spans="1:24" x14ac:dyDescent="0.2">
      <c r="A269" t="s">
        <v>0</v>
      </c>
      <c r="B269" t="s">
        <v>1</v>
      </c>
      <c r="C269" t="s">
        <v>2</v>
      </c>
      <c r="D269" t="s">
        <v>3</v>
      </c>
      <c r="E269" t="s">
        <v>4</v>
      </c>
      <c r="F269" t="s">
        <v>293</v>
      </c>
      <c r="G269" t="s">
        <v>294</v>
      </c>
      <c r="H269" t="s">
        <v>180</v>
      </c>
      <c r="I269" t="s">
        <v>181</v>
      </c>
      <c r="J269" t="s">
        <v>121</v>
      </c>
      <c r="K269" t="s">
        <v>137</v>
      </c>
      <c r="L269" t="s">
        <v>44</v>
      </c>
      <c r="M269" s="5">
        <v>45000</v>
      </c>
      <c r="N269" s="5">
        <v>0</v>
      </c>
      <c r="O269" s="5">
        <f t="shared" si="16"/>
        <v>45000</v>
      </c>
      <c r="P269" s="5">
        <v>-45000</v>
      </c>
      <c r="Q269" s="5">
        <f t="shared" si="17"/>
        <v>0</v>
      </c>
      <c r="R269" s="5">
        <v>0</v>
      </c>
      <c r="S269" s="5">
        <v>0</v>
      </c>
      <c r="T269" s="5">
        <v>0</v>
      </c>
      <c r="U269" s="5">
        <f t="shared" si="18"/>
        <v>45000</v>
      </c>
      <c r="V269" s="5">
        <f t="shared" si="19"/>
        <v>45000</v>
      </c>
      <c r="W269" s="5">
        <v>0</v>
      </c>
      <c r="X269" t="s">
        <v>182</v>
      </c>
    </row>
    <row r="270" spans="1:24" x14ac:dyDescent="0.2">
      <c r="A270" t="s">
        <v>0</v>
      </c>
      <c r="B270" t="s">
        <v>1</v>
      </c>
      <c r="C270" t="s">
        <v>2</v>
      </c>
      <c r="D270" t="s">
        <v>3</v>
      </c>
      <c r="E270" t="s">
        <v>4</v>
      </c>
      <c r="F270" t="s">
        <v>293</v>
      </c>
      <c r="G270" t="s">
        <v>294</v>
      </c>
      <c r="H270" t="s">
        <v>180</v>
      </c>
      <c r="I270" t="s">
        <v>183</v>
      </c>
      <c r="J270" t="s">
        <v>121</v>
      </c>
      <c r="K270" t="s">
        <v>137</v>
      </c>
      <c r="L270" t="s">
        <v>44</v>
      </c>
      <c r="M270" s="5">
        <v>67000</v>
      </c>
      <c r="N270" s="5">
        <v>0</v>
      </c>
      <c r="O270" s="5">
        <f t="shared" si="16"/>
        <v>67000</v>
      </c>
      <c r="P270" s="5">
        <v>-67000</v>
      </c>
      <c r="Q270" s="5">
        <f t="shared" si="17"/>
        <v>0</v>
      </c>
      <c r="R270" s="5">
        <v>0</v>
      </c>
      <c r="S270" s="5">
        <v>0</v>
      </c>
      <c r="T270" s="5">
        <v>0</v>
      </c>
      <c r="U270" s="5">
        <f t="shared" si="18"/>
        <v>67000</v>
      </c>
      <c r="V270" s="5">
        <f t="shared" si="19"/>
        <v>67000</v>
      </c>
      <c r="W270" s="5">
        <v>0</v>
      </c>
      <c r="X270" t="s">
        <v>182</v>
      </c>
    </row>
    <row r="271" spans="1:24" x14ac:dyDescent="0.2">
      <c r="A271" t="s">
        <v>184</v>
      </c>
      <c r="B271" t="s">
        <v>185</v>
      </c>
      <c r="C271" t="s">
        <v>2</v>
      </c>
      <c r="D271" t="s">
        <v>3</v>
      </c>
      <c r="E271" t="s">
        <v>4</v>
      </c>
      <c r="F271" t="s">
        <v>293</v>
      </c>
      <c r="G271" t="s">
        <v>294</v>
      </c>
      <c r="H271" t="s">
        <v>186</v>
      </c>
      <c r="I271" t="s">
        <v>187</v>
      </c>
      <c r="J271" t="s">
        <v>121</v>
      </c>
      <c r="K271" t="s">
        <v>149</v>
      </c>
      <c r="L271" t="s">
        <v>44</v>
      </c>
      <c r="M271" s="5">
        <v>1000</v>
      </c>
      <c r="N271" s="5">
        <v>0</v>
      </c>
      <c r="O271" s="5">
        <f t="shared" si="16"/>
        <v>1000</v>
      </c>
      <c r="P271" s="5">
        <v>-1000</v>
      </c>
      <c r="Q271" s="5">
        <f t="shared" si="17"/>
        <v>0</v>
      </c>
      <c r="R271" s="5">
        <v>0</v>
      </c>
      <c r="S271" s="5">
        <v>0</v>
      </c>
      <c r="T271" s="5">
        <v>0</v>
      </c>
      <c r="U271" s="5">
        <f t="shared" si="18"/>
        <v>1000</v>
      </c>
      <c r="V271" s="5">
        <f t="shared" si="19"/>
        <v>1000</v>
      </c>
      <c r="W271" s="5">
        <v>0</v>
      </c>
      <c r="X271" t="s">
        <v>188</v>
      </c>
    </row>
    <row r="272" spans="1:24" x14ac:dyDescent="0.2">
      <c r="A272" t="s">
        <v>184</v>
      </c>
      <c r="B272" t="s">
        <v>185</v>
      </c>
      <c r="C272" t="s">
        <v>2</v>
      </c>
      <c r="D272" t="s">
        <v>3</v>
      </c>
      <c r="E272" t="s">
        <v>4</v>
      </c>
      <c r="F272" t="s">
        <v>293</v>
      </c>
      <c r="G272" t="s">
        <v>294</v>
      </c>
      <c r="H272" t="s">
        <v>186</v>
      </c>
      <c r="I272" t="s">
        <v>187</v>
      </c>
      <c r="J272" t="s">
        <v>121</v>
      </c>
      <c r="K272" t="s">
        <v>137</v>
      </c>
      <c r="L272" t="s">
        <v>44</v>
      </c>
      <c r="M272" s="5">
        <v>2000</v>
      </c>
      <c r="N272" s="5">
        <v>0</v>
      </c>
      <c r="O272" s="5">
        <f t="shared" si="16"/>
        <v>2000</v>
      </c>
      <c r="P272" s="5">
        <v>-2000</v>
      </c>
      <c r="Q272" s="5">
        <f t="shared" si="17"/>
        <v>0</v>
      </c>
      <c r="R272" s="5">
        <v>0</v>
      </c>
      <c r="S272" s="5">
        <v>0</v>
      </c>
      <c r="T272" s="5">
        <v>0</v>
      </c>
      <c r="U272" s="5">
        <f t="shared" si="18"/>
        <v>2000</v>
      </c>
      <c r="V272" s="5">
        <f t="shared" si="19"/>
        <v>2000</v>
      </c>
      <c r="W272" s="5">
        <v>0</v>
      </c>
      <c r="X272" t="s">
        <v>313</v>
      </c>
    </row>
    <row r="273" spans="1:24" x14ac:dyDescent="0.2">
      <c r="A273" t="s">
        <v>184</v>
      </c>
      <c r="B273" t="s">
        <v>185</v>
      </c>
      <c r="C273" t="s">
        <v>2</v>
      </c>
      <c r="D273" t="s">
        <v>3</v>
      </c>
      <c r="E273" t="s">
        <v>4</v>
      </c>
      <c r="F273" t="s">
        <v>293</v>
      </c>
      <c r="G273" t="s">
        <v>294</v>
      </c>
      <c r="H273" t="s">
        <v>186</v>
      </c>
      <c r="I273" t="s">
        <v>187</v>
      </c>
      <c r="J273" t="s">
        <v>121</v>
      </c>
      <c r="K273" t="s">
        <v>124</v>
      </c>
      <c r="L273" t="s">
        <v>44</v>
      </c>
      <c r="M273" s="5">
        <v>5000</v>
      </c>
      <c r="N273" s="5">
        <v>0</v>
      </c>
      <c r="O273" s="5">
        <f t="shared" si="16"/>
        <v>5000</v>
      </c>
      <c r="P273" s="5">
        <v>-5000</v>
      </c>
      <c r="Q273" s="5">
        <f t="shared" si="17"/>
        <v>0</v>
      </c>
      <c r="R273" s="5">
        <v>0</v>
      </c>
      <c r="S273" s="5">
        <v>0</v>
      </c>
      <c r="T273" s="5">
        <v>0</v>
      </c>
      <c r="U273" s="5">
        <f t="shared" si="18"/>
        <v>5000</v>
      </c>
      <c r="V273" s="5">
        <f t="shared" si="19"/>
        <v>5000</v>
      </c>
      <c r="W273" s="5">
        <v>0</v>
      </c>
      <c r="X273" t="s">
        <v>192</v>
      </c>
    </row>
    <row r="274" spans="1:24" x14ac:dyDescent="0.2">
      <c r="A274" t="s">
        <v>184</v>
      </c>
      <c r="B274" t="s">
        <v>185</v>
      </c>
      <c r="C274" t="s">
        <v>2</v>
      </c>
      <c r="D274" t="s">
        <v>3</v>
      </c>
      <c r="E274" t="s">
        <v>4</v>
      </c>
      <c r="F274" t="s">
        <v>293</v>
      </c>
      <c r="G274" t="s">
        <v>294</v>
      </c>
      <c r="H274" t="s">
        <v>186</v>
      </c>
      <c r="I274" t="s">
        <v>187</v>
      </c>
      <c r="J274" t="s">
        <v>121</v>
      </c>
      <c r="K274" t="s">
        <v>145</v>
      </c>
      <c r="L274" t="s">
        <v>44</v>
      </c>
      <c r="M274" s="5">
        <v>11000</v>
      </c>
      <c r="N274" s="5">
        <v>0</v>
      </c>
      <c r="O274" s="5">
        <f t="shared" si="16"/>
        <v>11000</v>
      </c>
      <c r="P274" s="5">
        <v>-11000</v>
      </c>
      <c r="Q274" s="5">
        <f t="shared" si="17"/>
        <v>0</v>
      </c>
      <c r="R274" s="5">
        <v>0</v>
      </c>
      <c r="S274" s="5">
        <v>0</v>
      </c>
      <c r="T274" s="5">
        <v>0</v>
      </c>
      <c r="U274" s="5">
        <f t="shared" si="18"/>
        <v>11000</v>
      </c>
      <c r="V274" s="5">
        <f t="shared" si="19"/>
        <v>11000</v>
      </c>
      <c r="W274" s="5">
        <v>0</v>
      </c>
      <c r="X274" t="s">
        <v>193</v>
      </c>
    </row>
    <row r="275" spans="1:24" x14ac:dyDescent="0.2">
      <c r="A275" t="s">
        <v>184</v>
      </c>
      <c r="B275" t="s">
        <v>185</v>
      </c>
      <c r="C275" t="s">
        <v>2</v>
      </c>
      <c r="D275" t="s">
        <v>3</v>
      </c>
      <c r="E275" t="s">
        <v>4</v>
      </c>
      <c r="F275" t="s">
        <v>293</v>
      </c>
      <c r="G275" t="s">
        <v>294</v>
      </c>
      <c r="H275" t="s">
        <v>186</v>
      </c>
      <c r="I275" t="s">
        <v>187</v>
      </c>
      <c r="J275" t="s">
        <v>121</v>
      </c>
      <c r="K275" t="s">
        <v>132</v>
      </c>
      <c r="L275" t="s">
        <v>44</v>
      </c>
      <c r="M275" s="5">
        <v>3000</v>
      </c>
      <c r="N275" s="5">
        <v>0</v>
      </c>
      <c r="O275" s="5">
        <f t="shared" si="16"/>
        <v>3000</v>
      </c>
      <c r="P275" s="5">
        <v>-495.45</v>
      </c>
      <c r="Q275" s="5">
        <f t="shared" si="17"/>
        <v>2504.5500000000002</v>
      </c>
      <c r="R275" s="5">
        <v>0</v>
      </c>
      <c r="S275" s="5">
        <v>2504.5500000000002</v>
      </c>
      <c r="T275" s="5">
        <v>0</v>
      </c>
      <c r="U275" s="5">
        <f t="shared" si="18"/>
        <v>495.44999999999982</v>
      </c>
      <c r="V275" s="5">
        <f t="shared" si="19"/>
        <v>3000</v>
      </c>
      <c r="W275" s="5">
        <v>0</v>
      </c>
      <c r="X275" t="s">
        <v>194</v>
      </c>
    </row>
    <row r="276" spans="1:24" x14ac:dyDescent="0.2">
      <c r="A276" t="s">
        <v>0</v>
      </c>
      <c r="B276" t="s">
        <v>1</v>
      </c>
      <c r="C276" t="s">
        <v>2</v>
      </c>
      <c r="D276" t="s">
        <v>3</v>
      </c>
      <c r="E276" t="s">
        <v>4</v>
      </c>
      <c r="F276" t="s">
        <v>293</v>
      </c>
      <c r="G276" t="s">
        <v>294</v>
      </c>
      <c r="H276" t="s">
        <v>195</v>
      </c>
      <c r="I276" t="s">
        <v>196</v>
      </c>
      <c r="J276" t="s">
        <v>121</v>
      </c>
      <c r="K276" t="s">
        <v>314</v>
      </c>
      <c r="L276" t="s">
        <v>44</v>
      </c>
      <c r="M276" s="5">
        <v>18000</v>
      </c>
      <c r="N276" s="5">
        <v>0</v>
      </c>
      <c r="O276" s="5">
        <f t="shared" si="16"/>
        <v>18000</v>
      </c>
      <c r="P276" s="5">
        <v>-18000</v>
      </c>
      <c r="Q276" s="5">
        <f t="shared" si="17"/>
        <v>0</v>
      </c>
      <c r="R276" s="5">
        <v>0</v>
      </c>
      <c r="S276" s="5">
        <v>0</v>
      </c>
      <c r="T276" s="5">
        <v>0</v>
      </c>
      <c r="U276" s="5">
        <f t="shared" si="18"/>
        <v>18000</v>
      </c>
      <c r="V276" s="5">
        <f t="shared" si="19"/>
        <v>18000</v>
      </c>
      <c r="W276" s="5">
        <v>0</v>
      </c>
      <c r="X276" t="s">
        <v>315</v>
      </c>
    </row>
    <row r="277" spans="1:24" x14ac:dyDescent="0.2">
      <c r="A277" t="s">
        <v>0</v>
      </c>
      <c r="B277" t="s">
        <v>1</v>
      </c>
      <c r="C277" t="s">
        <v>2</v>
      </c>
      <c r="D277" t="s">
        <v>3</v>
      </c>
      <c r="E277" t="s">
        <v>4</v>
      </c>
      <c r="F277" t="s">
        <v>293</v>
      </c>
      <c r="G277" t="s">
        <v>294</v>
      </c>
      <c r="H277" t="s">
        <v>195</v>
      </c>
      <c r="I277" t="s">
        <v>196</v>
      </c>
      <c r="J277" t="s">
        <v>121</v>
      </c>
      <c r="K277" t="s">
        <v>145</v>
      </c>
      <c r="L277" t="s">
        <v>44</v>
      </c>
      <c r="M277" s="5">
        <v>10000</v>
      </c>
      <c r="N277" s="5">
        <v>0</v>
      </c>
      <c r="O277" s="5">
        <f t="shared" si="16"/>
        <v>10000</v>
      </c>
      <c r="P277" s="5">
        <v>-10000</v>
      </c>
      <c r="Q277" s="5">
        <f t="shared" si="17"/>
        <v>0</v>
      </c>
      <c r="R277" s="5">
        <v>0</v>
      </c>
      <c r="S277" s="5">
        <v>0</v>
      </c>
      <c r="T277" s="5">
        <v>0</v>
      </c>
      <c r="U277" s="5">
        <f t="shared" si="18"/>
        <v>10000</v>
      </c>
      <c r="V277" s="5">
        <f t="shared" si="19"/>
        <v>10000</v>
      </c>
      <c r="W277" s="5">
        <v>0</v>
      </c>
      <c r="X277" t="s">
        <v>198</v>
      </c>
    </row>
    <row r="278" spans="1:24" x14ac:dyDescent="0.2">
      <c r="A278" t="s">
        <v>0</v>
      </c>
      <c r="B278" t="s">
        <v>1</v>
      </c>
      <c r="C278" t="s">
        <v>2</v>
      </c>
      <c r="D278" t="s">
        <v>3</v>
      </c>
      <c r="E278" t="s">
        <v>4</v>
      </c>
      <c r="F278" t="s">
        <v>293</v>
      </c>
      <c r="G278" t="s">
        <v>294</v>
      </c>
      <c r="H278" t="s">
        <v>195</v>
      </c>
      <c r="I278" t="s">
        <v>196</v>
      </c>
      <c r="J278" t="s">
        <v>121</v>
      </c>
      <c r="K278" t="s">
        <v>155</v>
      </c>
      <c r="L278" t="s">
        <v>44</v>
      </c>
      <c r="M278" s="5">
        <v>6000</v>
      </c>
      <c r="N278" s="5">
        <v>0</v>
      </c>
      <c r="O278" s="5">
        <f t="shared" si="16"/>
        <v>6000</v>
      </c>
      <c r="P278" s="5">
        <v>-6000</v>
      </c>
      <c r="Q278" s="5">
        <f t="shared" si="17"/>
        <v>0</v>
      </c>
      <c r="R278" s="5">
        <v>0</v>
      </c>
      <c r="S278" s="5">
        <v>0</v>
      </c>
      <c r="T278" s="5">
        <v>0</v>
      </c>
      <c r="U278" s="5">
        <f t="shared" si="18"/>
        <v>6000</v>
      </c>
      <c r="V278" s="5">
        <f t="shared" si="19"/>
        <v>6000</v>
      </c>
      <c r="W278" s="5">
        <v>0</v>
      </c>
      <c r="X278" t="s">
        <v>316</v>
      </c>
    </row>
    <row r="279" spans="1:24" x14ac:dyDescent="0.2">
      <c r="A279" t="s">
        <v>0</v>
      </c>
      <c r="B279" t="s">
        <v>1</v>
      </c>
      <c r="C279" t="s">
        <v>2</v>
      </c>
      <c r="D279" t="s">
        <v>3</v>
      </c>
      <c r="E279" t="s">
        <v>4</v>
      </c>
      <c r="F279" t="s">
        <v>293</v>
      </c>
      <c r="G279" t="s">
        <v>294</v>
      </c>
      <c r="H279" t="s">
        <v>195</v>
      </c>
      <c r="I279" t="s">
        <v>196</v>
      </c>
      <c r="J279" t="s">
        <v>121</v>
      </c>
      <c r="K279" t="s">
        <v>168</v>
      </c>
      <c r="L279" t="s">
        <v>44</v>
      </c>
      <c r="M279" s="5">
        <v>6000</v>
      </c>
      <c r="N279" s="5">
        <v>0</v>
      </c>
      <c r="O279" s="5">
        <f t="shared" si="16"/>
        <v>6000</v>
      </c>
      <c r="P279" s="5">
        <v>-6000</v>
      </c>
      <c r="Q279" s="5">
        <f t="shared" si="17"/>
        <v>0</v>
      </c>
      <c r="R279" s="5">
        <v>0</v>
      </c>
      <c r="S279" s="5">
        <v>0</v>
      </c>
      <c r="T279" s="5">
        <v>0</v>
      </c>
      <c r="U279" s="5">
        <f t="shared" si="18"/>
        <v>6000</v>
      </c>
      <c r="V279" s="5">
        <f t="shared" si="19"/>
        <v>6000</v>
      </c>
      <c r="W279" s="5">
        <v>0</v>
      </c>
      <c r="X279" t="s">
        <v>317</v>
      </c>
    </row>
    <row r="280" spans="1:24" x14ac:dyDescent="0.2">
      <c r="A280" t="s">
        <v>0</v>
      </c>
      <c r="B280" t="s">
        <v>1</v>
      </c>
      <c r="C280" t="s">
        <v>2</v>
      </c>
      <c r="D280" t="s">
        <v>3</v>
      </c>
      <c r="E280" t="s">
        <v>4</v>
      </c>
      <c r="F280" t="s">
        <v>293</v>
      </c>
      <c r="G280" t="s">
        <v>294</v>
      </c>
      <c r="H280" t="s">
        <v>195</v>
      </c>
      <c r="I280" t="s">
        <v>196</v>
      </c>
      <c r="J280" t="s">
        <v>121</v>
      </c>
      <c r="K280" t="s">
        <v>318</v>
      </c>
      <c r="L280" t="s">
        <v>44</v>
      </c>
      <c r="M280" s="5">
        <v>6000</v>
      </c>
      <c r="N280" s="5">
        <v>0</v>
      </c>
      <c r="O280" s="5">
        <f t="shared" si="16"/>
        <v>6000</v>
      </c>
      <c r="P280" s="5">
        <v>-6000</v>
      </c>
      <c r="Q280" s="5">
        <f t="shared" si="17"/>
        <v>0</v>
      </c>
      <c r="R280" s="5">
        <v>0</v>
      </c>
      <c r="S280" s="5">
        <v>0</v>
      </c>
      <c r="T280" s="5">
        <v>0</v>
      </c>
      <c r="U280" s="5">
        <f t="shared" si="18"/>
        <v>6000</v>
      </c>
      <c r="V280" s="5">
        <f t="shared" si="19"/>
        <v>6000</v>
      </c>
      <c r="W280" s="5">
        <v>0</v>
      </c>
      <c r="X280" t="s">
        <v>319</v>
      </c>
    </row>
    <row r="281" spans="1:24" x14ac:dyDescent="0.2">
      <c r="A281" t="s">
        <v>0</v>
      </c>
      <c r="B281" t="s">
        <v>1</v>
      </c>
      <c r="C281" t="s">
        <v>2</v>
      </c>
      <c r="D281" t="s">
        <v>3</v>
      </c>
      <c r="E281" t="s">
        <v>4</v>
      </c>
      <c r="F281" t="s">
        <v>293</v>
      </c>
      <c r="G281" t="s">
        <v>294</v>
      </c>
      <c r="H281" t="s">
        <v>110</v>
      </c>
      <c r="I281" t="s">
        <v>199</v>
      </c>
      <c r="J281" t="s">
        <v>121</v>
      </c>
      <c r="K281" t="s">
        <v>149</v>
      </c>
      <c r="L281" t="s">
        <v>44</v>
      </c>
      <c r="M281" s="5">
        <v>4000</v>
      </c>
      <c r="N281" s="5">
        <v>0</v>
      </c>
      <c r="O281" s="5">
        <f t="shared" si="16"/>
        <v>4000</v>
      </c>
      <c r="P281" s="5">
        <v>-4000</v>
      </c>
      <c r="Q281" s="5">
        <f t="shared" si="17"/>
        <v>0</v>
      </c>
      <c r="R281" s="5">
        <v>0</v>
      </c>
      <c r="S281" s="5">
        <v>0</v>
      </c>
      <c r="T281" s="5">
        <v>0</v>
      </c>
      <c r="U281" s="5">
        <f t="shared" si="18"/>
        <v>4000</v>
      </c>
      <c r="V281" s="5">
        <f t="shared" si="19"/>
        <v>4000</v>
      </c>
      <c r="W281" s="5">
        <v>0</v>
      </c>
      <c r="X281" t="s">
        <v>200</v>
      </c>
    </row>
    <row r="282" spans="1:24" x14ac:dyDescent="0.2">
      <c r="A282" t="s">
        <v>0</v>
      </c>
      <c r="B282" t="s">
        <v>1</v>
      </c>
      <c r="C282" t="s">
        <v>2</v>
      </c>
      <c r="D282" t="s">
        <v>3</v>
      </c>
      <c r="E282" t="s">
        <v>4</v>
      </c>
      <c r="F282" t="s">
        <v>293</v>
      </c>
      <c r="G282" t="s">
        <v>294</v>
      </c>
      <c r="H282" t="s">
        <v>110</v>
      </c>
      <c r="I282" t="s">
        <v>199</v>
      </c>
      <c r="J282" t="s">
        <v>121</v>
      </c>
      <c r="K282" t="s">
        <v>137</v>
      </c>
      <c r="L282" t="s">
        <v>44</v>
      </c>
      <c r="M282" s="5">
        <v>9000</v>
      </c>
      <c r="N282" s="5">
        <v>0</v>
      </c>
      <c r="O282" s="5">
        <f t="shared" si="16"/>
        <v>9000</v>
      </c>
      <c r="P282" s="5">
        <v>-9000</v>
      </c>
      <c r="Q282" s="5">
        <f t="shared" si="17"/>
        <v>0</v>
      </c>
      <c r="R282" s="5">
        <v>0</v>
      </c>
      <c r="S282" s="5">
        <v>0</v>
      </c>
      <c r="T282" s="5">
        <v>0</v>
      </c>
      <c r="U282" s="5">
        <f t="shared" si="18"/>
        <v>9000</v>
      </c>
      <c r="V282" s="5">
        <f t="shared" si="19"/>
        <v>9000</v>
      </c>
      <c r="W282" s="5">
        <v>0</v>
      </c>
      <c r="X282" t="s">
        <v>201</v>
      </c>
    </row>
    <row r="283" spans="1:24" x14ac:dyDescent="0.2">
      <c r="A283" t="s">
        <v>0</v>
      </c>
      <c r="B283" t="s">
        <v>1</v>
      </c>
      <c r="C283" t="s">
        <v>2</v>
      </c>
      <c r="D283" t="s">
        <v>3</v>
      </c>
      <c r="E283" t="s">
        <v>4</v>
      </c>
      <c r="F283" t="s">
        <v>293</v>
      </c>
      <c r="G283" t="s">
        <v>294</v>
      </c>
      <c r="H283" t="s">
        <v>110</v>
      </c>
      <c r="I283" t="s">
        <v>199</v>
      </c>
      <c r="J283" t="s">
        <v>121</v>
      </c>
      <c r="K283" t="s">
        <v>124</v>
      </c>
      <c r="L283" t="s">
        <v>44</v>
      </c>
      <c r="M283" s="5">
        <v>21090.240000000002</v>
      </c>
      <c r="N283" s="5">
        <v>0</v>
      </c>
      <c r="O283" s="5">
        <f t="shared" si="16"/>
        <v>21090.240000000002</v>
      </c>
      <c r="P283" s="5">
        <v>-21090.240000000002</v>
      </c>
      <c r="Q283" s="5">
        <f t="shared" si="17"/>
        <v>0</v>
      </c>
      <c r="R283" s="5">
        <v>0</v>
      </c>
      <c r="S283" s="5">
        <v>0</v>
      </c>
      <c r="T283" s="5">
        <v>0</v>
      </c>
      <c r="U283" s="5">
        <f t="shared" si="18"/>
        <v>21090.240000000002</v>
      </c>
      <c r="V283" s="5">
        <f t="shared" si="19"/>
        <v>21090.240000000002</v>
      </c>
      <c r="W283" s="5">
        <v>0</v>
      </c>
      <c r="X283" t="s">
        <v>202</v>
      </c>
    </row>
    <row r="284" spans="1:24" x14ac:dyDescent="0.2">
      <c r="A284" t="s">
        <v>0</v>
      </c>
      <c r="B284" t="s">
        <v>1</v>
      </c>
      <c r="C284" t="s">
        <v>2</v>
      </c>
      <c r="D284" t="s">
        <v>3</v>
      </c>
      <c r="E284" t="s">
        <v>4</v>
      </c>
      <c r="F284" t="s">
        <v>293</v>
      </c>
      <c r="G284" t="s">
        <v>294</v>
      </c>
      <c r="H284" t="s">
        <v>110</v>
      </c>
      <c r="I284" t="s">
        <v>199</v>
      </c>
      <c r="J284" t="s">
        <v>121</v>
      </c>
      <c r="K284" t="s">
        <v>128</v>
      </c>
      <c r="L284" t="s">
        <v>44</v>
      </c>
      <c r="M284" s="5">
        <v>56830.68</v>
      </c>
      <c r="N284" s="5">
        <v>0</v>
      </c>
      <c r="O284" s="5">
        <f t="shared" si="16"/>
        <v>56830.68</v>
      </c>
      <c r="P284" s="5">
        <v>-56830.68</v>
      </c>
      <c r="Q284" s="5">
        <f t="shared" si="17"/>
        <v>0</v>
      </c>
      <c r="R284" s="5">
        <v>0</v>
      </c>
      <c r="S284" s="5">
        <v>0</v>
      </c>
      <c r="T284" s="5">
        <v>0</v>
      </c>
      <c r="U284" s="5">
        <f t="shared" si="18"/>
        <v>56830.68</v>
      </c>
      <c r="V284" s="5">
        <f t="shared" si="19"/>
        <v>56830.68</v>
      </c>
      <c r="W284" s="5">
        <v>0</v>
      </c>
      <c r="X284" t="s">
        <v>203</v>
      </c>
    </row>
    <row r="285" spans="1:24" x14ac:dyDescent="0.2">
      <c r="A285" t="s">
        <v>0</v>
      </c>
      <c r="B285" t="s">
        <v>1</v>
      </c>
      <c r="C285" t="s">
        <v>2</v>
      </c>
      <c r="D285" t="s">
        <v>3</v>
      </c>
      <c r="E285" t="s">
        <v>4</v>
      </c>
      <c r="F285" t="s">
        <v>293</v>
      </c>
      <c r="G285" t="s">
        <v>294</v>
      </c>
      <c r="H285" t="s">
        <v>110</v>
      </c>
      <c r="I285" t="s">
        <v>207</v>
      </c>
      <c r="J285" t="s">
        <v>121</v>
      </c>
      <c r="K285" t="s">
        <v>137</v>
      </c>
      <c r="L285" t="s">
        <v>44</v>
      </c>
      <c r="M285" s="5">
        <v>9938</v>
      </c>
      <c r="N285" s="5">
        <v>0</v>
      </c>
      <c r="O285" s="5">
        <f t="shared" si="16"/>
        <v>9938</v>
      </c>
      <c r="P285" s="5">
        <v>-9938</v>
      </c>
      <c r="Q285" s="5">
        <f t="shared" si="17"/>
        <v>0</v>
      </c>
      <c r="R285" s="5">
        <v>0</v>
      </c>
      <c r="S285" s="5">
        <v>0</v>
      </c>
      <c r="T285" s="5">
        <v>0</v>
      </c>
      <c r="U285" s="5">
        <f t="shared" si="18"/>
        <v>9938</v>
      </c>
      <c r="V285" s="5">
        <f t="shared" si="19"/>
        <v>9938</v>
      </c>
      <c r="W285" s="5">
        <v>0</v>
      </c>
      <c r="X285" t="s">
        <v>201</v>
      </c>
    </row>
    <row r="286" spans="1:24" x14ac:dyDescent="0.2">
      <c r="A286" t="s">
        <v>0</v>
      </c>
      <c r="B286" t="s">
        <v>1</v>
      </c>
      <c r="C286" t="s">
        <v>2</v>
      </c>
      <c r="D286" t="s">
        <v>3</v>
      </c>
      <c r="E286" t="s">
        <v>4</v>
      </c>
      <c r="F286" t="s">
        <v>293</v>
      </c>
      <c r="G286" t="s">
        <v>294</v>
      </c>
      <c r="H286" t="s">
        <v>110</v>
      </c>
      <c r="I286" t="s">
        <v>207</v>
      </c>
      <c r="J286" t="s">
        <v>121</v>
      </c>
      <c r="K286" t="s">
        <v>128</v>
      </c>
      <c r="L286" t="s">
        <v>44</v>
      </c>
      <c r="M286" s="5">
        <v>56830.58</v>
      </c>
      <c r="N286" s="5">
        <v>0</v>
      </c>
      <c r="O286" s="5">
        <f t="shared" si="16"/>
        <v>56830.58</v>
      </c>
      <c r="P286" s="5">
        <v>-56830.58</v>
      </c>
      <c r="Q286" s="5">
        <f t="shared" si="17"/>
        <v>0</v>
      </c>
      <c r="R286" s="5">
        <v>0</v>
      </c>
      <c r="S286" s="5">
        <v>0</v>
      </c>
      <c r="T286" s="5">
        <v>0</v>
      </c>
      <c r="U286" s="5">
        <f t="shared" si="18"/>
        <v>56830.58</v>
      </c>
      <c r="V286" s="5">
        <f t="shared" si="19"/>
        <v>56830.58</v>
      </c>
      <c r="W286" s="5">
        <v>0</v>
      </c>
      <c r="X286" t="s">
        <v>203</v>
      </c>
    </row>
    <row r="287" spans="1:24" x14ac:dyDescent="0.2">
      <c r="A287" t="s">
        <v>0</v>
      </c>
      <c r="B287" t="s">
        <v>1</v>
      </c>
      <c r="C287" t="s">
        <v>2</v>
      </c>
      <c r="D287" t="s">
        <v>3</v>
      </c>
      <c r="E287" t="s">
        <v>4</v>
      </c>
      <c r="F287" t="s">
        <v>293</v>
      </c>
      <c r="G287" t="s">
        <v>294</v>
      </c>
      <c r="H287" t="s">
        <v>110</v>
      </c>
      <c r="I287" t="s">
        <v>207</v>
      </c>
      <c r="J287" t="s">
        <v>121</v>
      </c>
      <c r="K287" t="s">
        <v>155</v>
      </c>
      <c r="L287" t="s">
        <v>44</v>
      </c>
      <c r="M287" s="5">
        <v>6891</v>
      </c>
      <c r="N287" s="5">
        <v>0</v>
      </c>
      <c r="O287" s="5">
        <f t="shared" si="16"/>
        <v>6891</v>
      </c>
      <c r="P287" s="5">
        <v>-6891</v>
      </c>
      <c r="Q287" s="5">
        <f t="shared" si="17"/>
        <v>0</v>
      </c>
      <c r="R287" s="5">
        <v>0</v>
      </c>
      <c r="S287" s="5">
        <v>0</v>
      </c>
      <c r="T287" s="5">
        <v>0</v>
      </c>
      <c r="U287" s="5">
        <f t="shared" si="18"/>
        <v>6891</v>
      </c>
      <c r="V287" s="5">
        <f t="shared" si="19"/>
        <v>6891</v>
      </c>
      <c r="W287" s="5">
        <v>0</v>
      </c>
      <c r="X287" t="s">
        <v>206</v>
      </c>
    </row>
    <row r="288" spans="1:24" x14ac:dyDescent="0.2">
      <c r="A288" t="s">
        <v>0</v>
      </c>
      <c r="B288" t="s">
        <v>1</v>
      </c>
      <c r="C288" t="s">
        <v>2</v>
      </c>
      <c r="D288" t="s">
        <v>3</v>
      </c>
      <c r="E288" t="s">
        <v>4</v>
      </c>
      <c r="F288" t="s">
        <v>293</v>
      </c>
      <c r="G288" t="s">
        <v>294</v>
      </c>
      <c r="H288" t="s">
        <v>110</v>
      </c>
      <c r="I288" t="s">
        <v>111</v>
      </c>
      <c r="J288" t="s">
        <v>121</v>
      </c>
      <c r="K288" t="s">
        <v>149</v>
      </c>
      <c r="L288" t="s">
        <v>44</v>
      </c>
      <c r="M288" s="5">
        <v>2000</v>
      </c>
      <c r="N288" s="5">
        <v>0</v>
      </c>
      <c r="O288" s="5">
        <f t="shared" si="16"/>
        <v>2000</v>
      </c>
      <c r="P288" s="5">
        <v>-2000</v>
      </c>
      <c r="Q288" s="5">
        <f t="shared" si="17"/>
        <v>0</v>
      </c>
      <c r="R288" s="5">
        <v>0</v>
      </c>
      <c r="S288" s="5">
        <v>0</v>
      </c>
      <c r="T288" s="5">
        <v>0</v>
      </c>
      <c r="U288" s="5">
        <f t="shared" si="18"/>
        <v>2000</v>
      </c>
      <c r="V288" s="5">
        <f t="shared" si="19"/>
        <v>2000</v>
      </c>
      <c r="W288" s="5">
        <v>0</v>
      </c>
      <c r="X288" t="s">
        <v>200</v>
      </c>
    </row>
    <row r="289" spans="1:24" x14ac:dyDescent="0.2">
      <c r="A289" t="s">
        <v>0</v>
      </c>
      <c r="B289" t="s">
        <v>1</v>
      </c>
      <c r="C289" t="s">
        <v>2</v>
      </c>
      <c r="D289" t="s">
        <v>3</v>
      </c>
      <c r="E289" t="s">
        <v>4</v>
      </c>
      <c r="F289" t="s">
        <v>293</v>
      </c>
      <c r="G289" t="s">
        <v>294</v>
      </c>
      <c r="H289" t="s">
        <v>110</v>
      </c>
      <c r="I289" t="s">
        <v>111</v>
      </c>
      <c r="J289" t="s">
        <v>121</v>
      </c>
      <c r="K289" t="s">
        <v>137</v>
      </c>
      <c r="L289" t="s">
        <v>44</v>
      </c>
      <c r="M289" s="5">
        <v>3000</v>
      </c>
      <c r="N289" s="5">
        <v>0</v>
      </c>
      <c r="O289" s="5">
        <f t="shared" si="16"/>
        <v>3000</v>
      </c>
      <c r="P289" s="5">
        <v>-3000</v>
      </c>
      <c r="Q289" s="5">
        <f t="shared" si="17"/>
        <v>0</v>
      </c>
      <c r="R289" s="5">
        <v>0</v>
      </c>
      <c r="S289" s="5">
        <v>0</v>
      </c>
      <c r="T289" s="5">
        <v>0</v>
      </c>
      <c r="U289" s="5">
        <f t="shared" si="18"/>
        <v>3000</v>
      </c>
      <c r="V289" s="5">
        <f t="shared" si="19"/>
        <v>3000</v>
      </c>
      <c r="W289" s="5">
        <v>0</v>
      </c>
      <c r="X289" t="s">
        <v>201</v>
      </c>
    </row>
    <row r="290" spans="1:24" x14ac:dyDescent="0.2">
      <c r="A290" t="s">
        <v>0</v>
      </c>
      <c r="B290" t="s">
        <v>1</v>
      </c>
      <c r="C290" t="s">
        <v>2</v>
      </c>
      <c r="D290" t="s">
        <v>3</v>
      </c>
      <c r="E290" t="s">
        <v>4</v>
      </c>
      <c r="F290" t="s">
        <v>293</v>
      </c>
      <c r="G290" t="s">
        <v>294</v>
      </c>
      <c r="H290" t="s">
        <v>110</v>
      </c>
      <c r="I290" t="s">
        <v>111</v>
      </c>
      <c r="J290" t="s">
        <v>121</v>
      </c>
      <c r="K290" t="s">
        <v>128</v>
      </c>
      <c r="L290" t="s">
        <v>44</v>
      </c>
      <c r="M290" s="5">
        <v>18943.560000000001</v>
      </c>
      <c r="N290" s="5">
        <v>-12299.87</v>
      </c>
      <c r="O290" s="5">
        <f t="shared" si="16"/>
        <v>6643.6900000000005</v>
      </c>
      <c r="P290" s="5">
        <v>-6643.69</v>
      </c>
      <c r="Q290" s="5">
        <f t="shared" si="17"/>
        <v>0</v>
      </c>
      <c r="R290" s="5">
        <v>0</v>
      </c>
      <c r="S290" s="5">
        <v>0</v>
      </c>
      <c r="T290" s="5">
        <v>0</v>
      </c>
      <c r="U290" s="5">
        <f t="shared" si="18"/>
        <v>6643.6900000000005</v>
      </c>
      <c r="V290" s="5">
        <f t="shared" si="19"/>
        <v>6643.6900000000005</v>
      </c>
      <c r="W290" s="5">
        <v>0</v>
      </c>
      <c r="X290" t="s">
        <v>203</v>
      </c>
    </row>
    <row r="291" spans="1:24" x14ac:dyDescent="0.2">
      <c r="A291" t="s">
        <v>0</v>
      </c>
      <c r="B291" t="s">
        <v>1</v>
      </c>
      <c r="C291" t="s">
        <v>2</v>
      </c>
      <c r="D291" t="s">
        <v>3</v>
      </c>
      <c r="E291" t="s">
        <v>4</v>
      </c>
      <c r="F291" t="s">
        <v>293</v>
      </c>
      <c r="G291" t="s">
        <v>294</v>
      </c>
      <c r="H291" t="s">
        <v>208</v>
      </c>
      <c r="I291" t="s">
        <v>209</v>
      </c>
      <c r="J291" t="s">
        <v>121</v>
      </c>
      <c r="K291" t="s">
        <v>175</v>
      </c>
      <c r="L291" t="s">
        <v>44</v>
      </c>
      <c r="M291" s="5">
        <v>5500</v>
      </c>
      <c r="N291" s="5">
        <v>-5500</v>
      </c>
      <c r="O291" s="5">
        <f t="shared" si="16"/>
        <v>0</v>
      </c>
      <c r="P291" s="5">
        <v>0</v>
      </c>
      <c r="Q291" s="5">
        <f t="shared" si="17"/>
        <v>0</v>
      </c>
      <c r="R291" s="5">
        <v>0</v>
      </c>
      <c r="S291" s="5">
        <v>0</v>
      </c>
      <c r="T291" s="5">
        <v>0</v>
      </c>
      <c r="U291" s="5">
        <f t="shared" si="18"/>
        <v>0</v>
      </c>
      <c r="V291" s="5">
        <f t="shared" si="19"/>
        <v>0</v>
      </c>
      <c r="W291" s="5">
        <v>0</v>
      </c>
      <c r="X291" t="s">
        <v>210</v>
      </c>
    </row>
    <row r="292" spans="1:24" x14ac:dyDescent="0.2">
      <c r="A292" t="s">
        <v>117</v>
      </c>
      <c r="B292" t="s">
        <v>118</v>
      </c>
      <c r="C292" t="s">
        <v>2</v>
      </c>
      <c r="D292" t="s">
        <v>3</v>
      </c>
      <c r="E292" t="s">
        <v>4</v>
      </c>
      <c r="F292" t="s">
        <v>293</v>
      </c>
      <c r="G292" t="s">
        <v>294</v>
      </c>
      <c r="H292" t="s">
        <v>211</v>
      </c>
      <c r="I292" t="s">
        <v>212</v>
      </c>
      <c r="J292" t="s">
        <v>121</v>
      </c>
      <c r="K292" t="s">
        <v>128</v>
      </c>
      <c r="L292" t="s">
        <v>44</v>
      </c>
      <c r="M292" s="5">
        <v>10000</v>
      </c>
      <c r="N292" s="5">
        <v>0</v>
      </c>
      <c r="O292" s="5">
        <f t="shared" si="16"/>
        <v>10000</v>
      </c>
      <c r="P292" s="5">
        <v>-10000</v>
      </c>
      <c r="Q292" s="5">
        <f t="shared" si="17"/>
        <v>0</v>
      </c>
      <c r="R292" s="5">
        <v>0</v>
      </c>
      <c r="S292" s="5">
        <v>0</v>
      </c>
      <c r="T292" s="5">
        <v>0</v>
      </c>
      <c r="U292" s="5">
        <f t="shared" si="18"/>
        <v>10000</v>
      </c>
      <c r="V292" s="5">
        <f t="shared" si="19"/>
        <v>10000</v>
      </c>
      <c r="W292" s="5">
        <v>0</v>
      </c>
      <c r="X292" t="s">
        <v>320</v>
      </c>
    </row>
    <row r="293" spans="1:24" x14ac:dyDescent="0.2">
      <c r="A293" t="s">
        <v>117</v>
      </c>
      <c r="B293" t="s">
        <v>118</v>
      </c>
      <c r="C293" t="s">
        <v>2</v>
      </c>
      <c r="D293" t="s">
        <v>3</v>
      </c>
      <c r="E293" t="s">
        <v>4</v>
      </c>
      <c r="F293" t="s">
        <v>293</v>
      </c>
      <c r="G293" t="s">
        <v>294</v>
      </c>
      <c r="H293" t="s">
        <v>211</v>
      </c>
      <c r="I293" t="s">
        <v>212</v>
      </c>
      <c r="J293" t="s">
        <v>121</v>
      </c>
      <c r="K293" t="s">
        <v>175</v>
      </c>
      <c r="L293" t="s">
        <v>44</v>
      </c>
      <c r="M293" s="5">
        <v>1200</v>
      </c>
      <c r="N293" s="5">
        <v>-1200</v>
      </c>
      <c r="O293" s="5">
        <f t="shared" si="16"/>
        <v>0</v>
      </c>
      <c r="P293" s="5">
        <v>0</v>
      </c>
      <c r="Q293" s="5">
        <f t="shared" si="17"/>
        <v>0</v>
      </c>
      <c r="R293" s="5">
        <v>0</v>
      </c>
      <c r="S293" s="5">
        <v>0</v>
      </c>
      <c r="T293" s="5">
        <v>0</v>
      </c>
      <c r="U293" s="5">
        <f t="shared" si="18"/>
        <v>0</v>
      </c>
      <c r="V293" s="5">
        <f t="shared" si="19"/>
        <v>0</v>
      </c>
      <c r="W293" s="5">
        <v>0</v>
      </c>
      <c r="X293" t="s">
        <v>222</v>
      </c>
    </row>
    <row r="294" spans="1:24" x14ac:dyDescent="0.2">
      <c r="A294" t="s">
        <v>117</v>
      </c>
      <c r="B294" t="s">
        <v>118</v>
      </c>
      <c r="C294" t="s">
        <v>2</v>
      </c>
      <c r="D294" t="s">
        <v>3</v>
      </c>
      <c r="E294" t="s">
        <v>4</v>
      </c>
      <c r="F294" t="s">
        <v>293</v>
      </c>
      <c r="G294" t="s">
        <v>294</v>
      </c>
      <c r="H294" t="s">
        <v>211</v>
      </c>
      <c r="I294" t="s">
        <v>220</v>
      </c>
      <c r="J294" t="s">
        <v>121</v>
      </c>
      <c r="K294" t="s">
        <v>149</v>
      </c>
      <c r="L294" t="s">
        <v>44</v>
      </c>
      <c r="M294" s="5">
        <v>700</v>
      </c>
      <c r="N294" s="5">
        <v>0</v>
      </c>
      <c r="O294" s="5">
        <f t="shared" si="16"/>
        <v>700</v>
      </c>
      <c r="P294" s="5">
        <v>-700</v>
      </c>
      <c r="Q294" s="5">
        <f t="shared" si="17"/>
        <v>0</v>
      </c>
      <c r="R294" s="5">
        <v>0</v>
      </c>
      <c r="S294" s="5">
        <v>0</v>
      </c>
      <c r="T294" s="5">
        <v>0</v>
      </c>
      <c r="U294" s="5">
        <f t="shared" si="18"/>
        <v>700</v>
      </c>
      <c r="V294" s="5">
        <f t="shared" si="19"/>
        <v>700</v>
      </c>
      <c r="W294" s="5">
        <v>0</v>
      </c>
      <c r="X294" t="s">
        <v>213</v>
      </c>
    </row>
    <row r="295" spans="1:24" x14ac:dyDescent="0.2">
      <c r="A295" t="s">
        <v>117</v>
      </c>
      <c r="B295" t="s">
        <v>118</v>
      </c>
      <c r="C295" t="s">
        <v>2</v>
      </c>
      <c r="D295" t="s">
        <v>3</v>
      </c>
      <c r="E295" t="s">
        <v>4</v>
      </c>
      <c r="F295" t="s">
        <v>293</v>
      </c>
      <c r="G295" t="s">
        <v>294</v>
      </c>
      <c r="H295" t="s">
        <v>211</v>
      </c>
      <c r="I295" t="s">
        <v>220</v>
      </c>
      <c r="J295" t="s">
        <v>121</v>
      </c>
      <c r="K295" t="s">
        <v>178</v>
      </c>
      <c r="L295" t="s">
        <v>44</v>
      </c>
      <c r="M295" s="5">
        <v>3500</v>
      </c>
      <c r="N295" s="5">
        <v>1500</v>
      </c>
      <c r="O295" s="5">
        <f t="shared" si="16"/>
        <v>5000</v>
      </c>
      <c r="P295" s="5">
        <v>-3813.53</v>
      </c>
      <c r="Q295" s="5">
        <f t="shared" si="17"/>
        <v>1186.4699999999998</v>
      </c>
      <c r="R295" s="5">
        <v>0</v>
      </c>
      <c r="S295" s="5">
        <v>1186.47</v>
      </c>
      <c r="T295" s="5">
        <v>1186.47</v>
      </c>
      <c r="U295" s="5">
        <f t="shared" si="18"/>
        <v>3813.5299999999997</v>
      </c>
      <c r="V295" s="5">
        <f t="shared" si="19"/>
        <v>3813.5299999999997</v>
      </c>
      <c r="W295" s="5">
        <v>0</v>
      </c>
      <c r="X295" t="s">
        <v>217</v>
      </c>
    </row>
    <row r="296" spans="1:24" x14ac:dyDescent="0.2">
      <c r="A296" t="s">
        <v>117</v>
      </c>
      <c r="B296" t="s">
        <v>118</v>
      </c>
      <c r="C296" t="s">
        <v>2</v>
      </c>
      <c r="D296" t="s">
        <v>3</v>
      </c>
      <c r="E296" t="s">
        <v>4</v>
      </c>
      <c r="F296" t="s">
        <v>293</v>
      </c>
      <c r="G296" t="s">
        <v>294</v>
      </c>
      <c r="H296" t="s">
        <v>211</v>
      </c>
      <c r="I296" t="s">
        <v>220</v>
      </c>
      <c r="J296" t="s">
        <v>121</v>
      </c>
      <c r="K296" t="s">
        <v>168</v>
      </c>
      <c r="L296" t="s">
        <v>44</v>
      </c>
      <c r="M296" s="5">
        <v>5000</v>
      </c>
      <c r="N296" s="5">
        <v>2000</v>
      </c>
      <c r="O296" s="5">
        <f t="shared" si="16"/>
        <v>7000</v>
      </c>
      <c r="P296" s="5">
        <v>-7000</v>
      </c>
      <c r="Q296" s="5">
        <f t="shared" si="17"/>
        <v>0</v>
      </c>
      <c r="R296" s="5">
        <v>0</v>
      </c>
      <c r="S296" s="5">
        <v>0</v>
      </c>
      <c r="T296" s="5">
        <v>0</v>
      </c>
      <c r="U296" s="5">
        <f t="shared" si="18"/>
        <v>7000</v>
      </c>
      <c r="V296" s="5">
        <f t="shared" si="19"/>
        <v>7000</v>
      </c>
      <c r="W296" s="5">
        <v>0</v>
      </c>
      <c r="X296" t="s">
        <v>321</v>
      </c>
    </row>
    <row r="297" spans="1:24" x14ac:dyDescent="0.2">
      <c r="A297" t="s">
        <v>0</v>
      </c>
      <c r="B297" t="s">
        <v>1</v>
      </c>
      <c r="C297" t="s">
        <v>2</v>
      </c>
      <c r="D297" t="s">
        <v>3</v>
      </c>
      <c r="E297" t="s">
        <v>4</v>
      </c>
      <c r="F297" t="s">
        <v>293</v>
      </c>
      <c r="G297" t="s">
        <v>294</v>
      </c>
      <c r="H297" t="s">
        <v>95</v>
      </c>
      <c r="I297" t="s">
        <v>136</v>
      </c>
      <c r="J297" t="s">
        <v>223</v>
      </c>
      <c r="K297" t="s">
        <v>226</v>
      </c>
      <c r="L297" t="s">
        <v>44</v>
      </c>
      <c r="M297" s="5">
        <v>3924069.69</v>
      </c>
      <c r="N297" s="5">
        <v>-21439.06</v>
      </c>
      <c r="O297" s="5">
        <f t="shared" si="16"/>
        <v>3902630.63</v>
      </c>
      <c r="P297" s="5">
        <v>-507087.4</v>
      </c>
      <c r="Q297" s="5">
        <f t="shared" si="17"/>
        <v>3395543.23</v>
      </c>
      <c r="R297" s="5">
        <v>1746974.68</v>
      </c>
      <c r="S297" s="5">
        <v>1046123.74</v>
      </c>
      <c r="T297" s="5">
        <v>505232.82</v>
      </c>
      <c r="U297" s="5">
        <f t="shared" si="18"/>
        <v>2856506.8899999997</v>
      </c>
      <c r="V297" s="5">
        <f t="shared" si="19"/>
        <v>3397397.81</v>
      </c>
      <c r="W297" s="5">
        <v>602444.81000000006</v>
      </c>
      <c r="X297" t="s">
        <v>227</v>
      </c>
    </row>
    <row r="298" spans="1:24" x14ac:dyDescent="0.2">
      <c r="A298" t="s">
        <v>0</v>
      </c>
      <c r="B298" t="s">
        <v>1</v>
      </c>
      <c r="C298" t="s">
        <v>2</v>
      </c>
      <c r="D298" t="s">
        <v>3</v>
      </c>
      <c r="E298" t="s">
        <v>4</v>
      </c>
      <c r="F298" t="s">
        <v>293</v>
      </c>
      <c r="G298" t="s">
        <v>294</v>
      </c>
      <c r="H298" t="s">
        <v>95</v>
      </c>
      <c r="I298" t="s">
        <v>136</v>
      </c>
      <c r="J298" t="s">
        <v>223</v>
      </c>
      <c r="K298" t="s">
        <v>226</v>
      </c>
      <c r="L298" t="s">
        <v>11</v>
      </c>
      <c r="M298" s="5">
        <v>275597.96000000002</v>
      </c>
      <c r="N298" s="5">
        <v>298158.67</v>
      </c>
      <c r="O298" s="5">
        <f t="shared" si="16"/>
        <v>573756.63</v>
      </c>
      <c r="P298" s="5">
        <v>352125.39</v>
      </c>
      <c r="Q298" s="5">
        <f t="shared" si="17"/>
        <v>925882.02</v>
      </c>
      <c r="R298" s="5">
        <v>0.01</v>
      </c>
      <c r="S298" s="5">
        <v>449569.5</v>
      </c>
      <c r="T298" s="5">
        <v>416875.53</v>
      </c>
      <c r="U298" s="5">
        <f t="shared" si="18"/>
        <v>124187.13</v>
      </c>
      <c r="V298" s="5">
        <f t="shared" si="19"/>
        <v>156881.09999999998</v>
      </c>
      <c r="W298" s="5">
        <v>476312.51</v>
      </c>
      <c r="X298" t="s">
        <v>227</v>
      </c>
    </row>
    <row r="299" spans="1:24" x14ac:dyDescent="0.2">
      <c r="A299" t="s">
        <v>0</v>
      </c>
      <c r="B299" t="s">
        <v>1</v>
      </c>
      <c r="C299" t="s">
        <v>2</v>
      </c>
      <c r="D299" t="s">
        <v>3</v>
      </c>
      <c r="E299" t="s">
        <v>4</v>
      </c>
      <c r="F299" t="s">
        <v>293</v>
      </c>
      <c r="G299" t="s">
        <v>294</v>
      </c>
      <c r="H299" t="s">
        <v>95</v>
      </c>
      <c r="I299" t="s">
        <v>136</v>
      </c>
      <c r="J299" t="s">
        <v>223</v>
      </c>
      <c r="K299" t="s">
        <v>228</v>
      </c>
      <c r="L299" t="s">
        <v>44</v>
      </c>
      <c r="M299" s="5">
        <v>1982402.14</v>
      </c>
      <c r="N299" s="5">
        <v>190160.81</v>
      </c>
      <c r="O299" s="5">
        <f t="shared" si="16"/>
        <v>2172562.9499999997</v>
      </c>
      <c r="P299" s="5">
        <v>-315826.99</v>
      </c>
      <c r="Q299" s="5">
        <f t="shared" si="17"/>
        <v>1856735.9599999997</v>
      </c>
      <c r="R299" s="5">
        <v>1497385.33</v>
      </c>
      <c r="S299" s="5">
        <v>313551.12</v>
      </c>
      <c r="T299" s="5">
        <v>313551.12</v>
      </c>
      <c r="U299" s="5">
        <f t="shared" si="18"/>
        <v>1859011.8299999996</v>
      </c>
      <c r="V299" s="5">
        <f t="shared" si="19"/>
        <v>1859011.8299999996</v>
      </c>
      <c r="W299" s="5">
        <v>45799.51</v>
      </c>
      <c r="X299" t="s">
        <v>229</v>
      </c>
    </row>
    <row r="300" spans="1:24" x14ac:dyDescent="0.2">
      <c r="A300" t="s">
        <v>0</v>
      </c>
      <c r="B300" t="s">
        <v>1</v>
      </c>
      <c r="C300" t="s">
        <v>2</v>
      </c>
      <c r="D300" t="s">
        <v>3</v>
      </c>
      <c r="E300" t="s">
        <v>4</v>
      </c>
      <c r="F300" t="s">
        <v>293</v>
      </c>
      <c r="G300" t="s">
        <v>294</v>
      </c>
      <c r="H300" t="s">
        <v>95</v>
      </c>
      <c r="I300" t="s">
        <v>136</v>
      </c>
      <c r="J300" t="s">
        <v>223</v>
      </c>
      <c r="K300" t="s">
        <v>228</v>
      </c>
      <c r="L300" t="s">
        <v>11</v>
      </c>
      <c r="M300" s="5">
        <v>56249.919999999998</v>
      </c>
      <c r="N300" s="5">
        <v>243219.5</v>
      </c>
      <c r="O300" s="5">
        <f t="shared" si="16"/>
        <v>299469.42</v>
      </c>
      <c r="P300" s="5">
        <v>0</v>
      </c>
      <c r="Q300" s="5">
        <f t="shared" si="17"/>
        <v>299469.42</v>
      </c>
      <c r="R300" s="5">
        <v>0</v>
      </c>
      <c r="S300" s="5">
        <v>299469.42</v>
      </c>
      <c r="T300" s="5">
        <v>299469.42</v>
      </c>
      <c r="U300" s="5">
        <f t="shared" si="18"/>
        <v>0</v>
      </c>
      <c r="V300" s="5">
        <f t="shared" si="19"/>
        <v>0</v>
      </c>
      <c r="W300" s="5">
        <v>0</v>
      </c>
      <c r="X300" t="s">
        <v>229</v>
      </c>
    </row>
    <row r="301" spans="1:24" x14ac:dyDescent="0.2">
      <c r="A301" t="s">
        <v>0</v>
      </c>
      <c r="B301" t="s">
        <v>1</v>
      </c>
      <c r="C301" t="s">
        <v>2</v>
      </c>
      <c r="D301" t="s">
        <v>3</v>
      </c>
      <c r="E301" t="s">
        <v>4</v>
      </c>
      <c r="F301" t="s">
        <v>293</v>
      </c>
      <c r="G301" t="s">
        <v>294</v>
      </c>
      <c r="H301" t="s">
        <v>95</v>
      </c>
      <c r="I301" t="s">
        <v>172</v>
      </c>
      <c r="J301" t="s">
        <v>223</v>
      </c>
      <c r="K301" t="s">
        <v>226</v>
      </c>
      <c r="L301" t="s">
        <v>44</v>
      </c>
      <c r="M301" s="5">
        <v>300000</v>
      </c>
      <c r="N301" s="5">
        <v>-31462.5</v>
      </c>
      <c r="O301" s="5">
        <f t="shared" si="16"/>
        <v>268537.5</v>
      </c>
      <c r="P301" s="5">
        <v>-45256.29</v>
      </c>
      <c r="Q301" s="5">
        <f t="shared" si="17"/>
        <v>223281.21</v>
      </c>
      <c r="R301" s="5">
        <v>217851.22</v>
      </c>
      <c r="S301" s="5">
        <v>0</v>
      </c>
      <c r="T301" s="5">
        <v>0</v>
      </c>
      <c r="U301" s="5">
        <f t="shared" si="18"/>
        <v>268537.5</v>
      </c>
      <c r="V301" s="5">
        <f t="shared" si="19"/>
        <v>268537.5</v>
      </c>
      <c r="W301" s="5">
        <v>5429.99</v>
      </c>
      <c r="X301" t="s">
        <v>227</v>
      </c>
    </row>
    <row r="302" spans="1:24" x14ac:dyDescent="0.2">
      <c r="A302" t="s">
        <v>0</v>
      </c>
      <c r="B302" t="s">
        <v>1</v>
      </c>
      <c r="C302" t="s">
        <v>2</v>
      </c>
      <c r="D302" t="s">
        <v>3</v>
      </c>
      <c r="E302" t="s">
        <v>4</v>
      </c>
      <c r="F302" t="s">
        <v>293</v>
      </c>
      <c r="G302" t="s">
        <v>294</v>
      </c>
      <c r="H302" t="s">
        <v>95</v>
      </c>
      <c r="I302" t="s">
        <v>172</v>
      </c>
      <c r="J302" t="s">
        <v>223</v>
      </c>
      <c r="K302" t="s">
        <v>228</v>
      </c>
      <c r="L302" t="s">
        <v>44</v>
      </c>
      <c r="M302" s="5">
        <v>276402.88</v>
      </c>
      <c r="N302" s="5">
        <v>0</v>
      </c>
      <c r="O302" s="5">
        <f t="shared" si="16"/>
        <v>276402.88</v>
      </c>
      <c r="P302" s="5">
        <v>-271302.88</v>
      </c>
      <c r="Q302" s="5">
        <f t="shared" si="17"/>
        <v>5100</v>
      </c>
      <c r="R302" s="5">
        <v>0</v>
      </c>
      <c r="S302" s="5">
        <v>0</v>
      </c>
      <c r="T302" s="5">
        <v>0</v>
      </c>
      <c r="U302" s="5">
        <f t="shared" si="18"/>
        <v>276402.88</v>
      </c>
      <c r="V302" s="5">
        <f t="shared" si="19"/>
        <v>276402.88</v>
      </c>
      <c r="W302" s="5">
        <v>5100</v>
      </c>
      <c r="X302" t="s">
        <v>229</v>
      </c>
    </row>
    <row r="303" spans="1:24" x14ac:dyDescent="0.2">
      <c r="A303" t="s">
        <v>0</v>
      </c>
      <c r="B303" t="s">
        <v>1</v>
      </c>
      <c r="C303" t="s">
        <v>2</v>
      </c>
      <c r="D303" t="s">
        <v>3</v>
      </c>
      <c r="E303" t="s">
        <v>4</v>
      </c>
      <c r="F303" t="s">
        <v>293</v>
      </c>
      <c r="G303" t="s">
        <v>294</v>
      </c>
      <c r="H303" t="s">
        <v>95</v>
      </c>
      <c r="I303" t="s">
        <v>136</v>
      </c>
      <c r="J303" t="s">
        <v>231</v>
      </c>
      <c r="K303" t="s">
        <v>236</v>
      </c>
      <c r="L303" t="s">
        <v>44</v>
      </c>
      <c r="M303" s="5">
        <v>0</v>
      </c>
      <c r="N303" s="5">
        <v>5000</v>
      </c>
      <c r="O303" s="5">
        <f t="shared" si="16"/>
        <v>5000</v>
      </c>
      <c r="P303" s="5">
        <v>0</v>
      </c>
      <c r="Q303" s="5">
        <f t="shared" si="17"/>
        <v>5000</v>
      </c>
      <c r="R303" s="5">
        <v>0</v>
      </c>
      <c r="S303" s="5">
        <v>0</v>
      </c>
      <c r="T303" s="5">
        <v>0</v>
      </c>
      <c r="U303" s="5">
        <f t="shared" si="18"/>
        <v>5000</v>
      </c>
      <c r="V303" s="5">
        <f t="shared" si="19"/>
        <v>5000</v>
      </c>
      <c r="W303" s="5">
        <v>5000</v>
      </c>
      <c r="X303" t="s">
        <v>237</v>
      </c>
    </row>
    <row r="304" spans="1:24" x14ac:dyDescent="0.2">
      <c r="A304" t="s">
        <v>0</v>
      </c>
      <c r="B304" t="s">
        <v>1</v>
      </c>
      <c r="C304" t="s">
        <v>2</v>
      </c>
      <c r="D304" t="s">
        <v>3</v>
      </c>
      <c r="E304" t="s">
        <v>4</v>
      </c>
      <c r="F304" t="s">
        <v>293</v>
      </c>
      <c r="G304" t="s">
        <v>294</v>
      </c>
      <c r="H304" t="s">
        <v>95</v>
      </c>
      <c r="I304" t="s">
        <v>136</v>
      </c>
      <c r="J304" t="s">
        <v>231</v>
      </c>
      <c r="K304" t="s">
        <v>232</v>
      </c>
      <c r="L304" t="s">
        <v>44</v>
      </c>
      <c r="M304" s="5">
        <v>0</v>
      </c>
      <c r="N304" s="5">
        <v>18000</v>
      </c>
      <c r="O304" s="5">
        <f t="shared" si="16"/>
        <v>18000</v>
      </c>
      <c r="P304" s="5">
        <v>0</v>
      </c>
      <c r="Q304" s="5">
        <f t="shared" si="17"/>
        <v>18000</v>
      </c>
      <c r="R304" s="5">
        <v>0</v>
      </c>
      <c r="S304" s="5">
        <v>0</v>
      </c>
      <c r="T304" s="5">
        <v>0</v>
      </c>
      <c r="U304" s="5">
        <f t="shared" si="18"/>
        <v>18000</v>
      </c>
      <c r="V304" s="5">
        <f t="shared" si="19"/>
        <v>18000</v>
      </c>
      <c r="W304" s="5">
        <v>18000</v>
      </c>
      <c r="X304" t="s">
        <v>238</v>
      </c>
    </row>
    <row r="305" spans="1:24" x14ac:dyDescent="0.2">
      <c r="A305" t="s">
        <v>0</v>
      </c>
      <c r="B305" t="s">
        <v>1</v>
      </c>
      <c r="C305" t="s">
        <v>2</v>
      </c>
      <c r="D305" t="s">
        <v>3</v>
      </c>
      <c r="E305" t="s">
        <v>4</v>
      </c>
      <c r="F305" t="s">
        <v>293</v>
      </c>
      <c r="G305" t="s">
        <v>294</v>
      </c>
      <c r="H305" t="s">
        <v>95</v>
      </c>
      <c r="I305" t="s">
        <v>136</v>
      </c>
      <c r="J305" t="s">
        <v>231</v>
      </c>
      <c r="K305" t="s">
        <v>234</v>
      </c>
      <c r="L305" t="s">
        <v>44</v>
      </c>
      <c r="M305" s="5">
        <v>0</v>
      </c>
      <c r="N305" s="5">
        <v>65000</v>
      </c>
      <c r="O305" s="5">
        <f t="shared" si="16"/>
        <v>65000</v>
      </c>
      <c r="P305" s="5">
        <v>0</v>
      </c>
      <c r="Q305" s="5">
        <f t="shared" si="17"/>
        <v>65000</v>
      </c>
      <c r="R305" s="5">
        <v>0</v>
      </c>
      <c r="S305" s="5">
        <v>0</v>
      </c>
      <c r="T305" s="5">
        <v>0</v>
      </c>
      <c r="U305" s="5">
        <f t="shared" si="18"/>
        <v>65000</v>
      </c>
      <c r="V305" s="5">
        <f t="shared" si="19"/>
        <v>65000</v>
      </c>
      <c r="W305" s="5">
        <v>65000</v>
      </c>
      <c r="X305" t="s">
        <v>239</v>
      </c>
    </row>
    <row r="306" spans="1:24" x14ac:dyDescent="0.2">
      <c r="A306" t="s">
        <v>0</v>
      </c>
      <c r="B306" t="s">
        <v>1</v>
      </c>
      <c r="C306" t="s">
        <v>2</v>
      </c>
      <c r="D306" t="s">
        <v>3</v>
      </c>
      <c r="E306" t="s">
        <v>4</v>
      </c>
      <c r="F306" t="s">
        <v>293</v>
      </c>
      <c r="G306" t="s">
        <v>294</v>
      </c>
      <c r="H306" t="s">
        <v>95</v>
      </c>
      <c r="I306" t="s">
        <v>148</v>
      </c>
      <c r="J306" t="s">
        <v>231</v>
      </c>
      <c r="K306" t="s">
        <v>232</v>
      </c>
      <c r="L306" t="s">
        <v>44</v>
      </c>
      <c r="M306" s="5">
        <v>1000</v>
      </c>
      <c r="N306" s="5">
        <v>0</v>
      </c>
      <c r="O306" s="5">
        <f t="shared" si="16"/>
        <v>1000</v>
      </c>
      <c r="P306" s="5">
        <v>-1000</v>
      </c>
      <c r="Q306" s="5">
        <f t="shared" si="17"/>
        <v>0</v>
      </c>
      <c r="R306" s="5">
        <v>0</v>
      </c>
      <c r="S306" s="5">
        <v>0</v>
      </c>
      <c r="T306" s="5">
        <v>0</v>
      </c>
      <c r="U306" s="5">
        <f t="shared" si="18"/>
        <v>1000</v>
      </c>
      <c r="V306" s="5">
        <f t="shared" si="19"/>
        <v>1000</v>
      </c>
      <c r="W306" s="5">
        <v>0</v>
      </c>
      <c r="X306" t="s">
        <v>238</v>
      </c>
    </row>
    <row r="307" spans="1:24" x14ac:dyDescent="0.2">
      <c r="A307" t="s">
        <v>0</v>
      </c>
      <c r="B307" t="s">
        <v>1</v>
      </c>
      <c r="C307" t="s">
        <v>2</v>
      </c>
      <c r="D307" t="s">
        <v>3</v>
      </c>
      <c r="E307" t="s">
        <v>4</v>
      </c>
      <c r="F307" t="s">
        <v>293</v>
      </c>
      <c r="G307" t="s">
        <v>294</v>
      </c>
      <c r="H307" t="s">
        <v>95</v>
      </c>
      <c r="I307" t="s">
        <v>96</v>
      </c>
      <c r="J307" t="s">
        <v>231</v>
      </c>
      <c r="K307" t="s">
        <v>232</v>
      </c>
      <c r="L307" t="s">
        <v>44</v>
      </c>
      <c r="M307" s="5">
        <v>7000</v>
      </c>
      <c r="N307" s="5">
        <v>0</v>
      </c>
      <c r="O307" s="5">
        <f t="shared" si="16"/>
        <v>7000</v>
      </c>
      <c r="P307" s="5">
        <v>-7000</v>
      </c>
      <c r="Q307" s="5">
        <f t="shared" si="17"/>
        <v>0</v>
      </c>
      <c r="R307" s="5">
        <v>0</v>
      </c>
      <c r="S307" s="5">
        <v>0</v>
      </c>
      <c r="T307" s="5">
        <v>0</v>
      </c>
      <c r="U307" s="5">
        <f t="shared" si="18"/>
        <v>7000</v>
      </c>
      <c r="V307" s="5">
        <f t="shared" si="19"/>
        <v>7000</v>
      </c>
      <c r="W307" s="5">
        <v>0</v>
      </c>
      <c r="X307" t="s">
        <v>238</v>
      </c>
    </row>
    <row r="308" spans="1:24" x14ac:dyDescent="0.2">
      <c r="A308" t="s">
        <v>0</v>
      </c>
      <c r="B308" t="s">
        <v>1</v>
      </c>
      <c r="C308" t="s">
        <v>2</v>
      </c>
      <c r="D308" t="s">
        <v>3</v>
      </c>
      <c r="E308" t="s">
        <v>4</v>
      </c>
      <c r="F308" t="s">
        <v>293</v>
      </c>
      <c r="G308" t="s">
        <v>294</v>
      </c>
      <c r="H308" t="s">
        <v>95</v>
      </c>
      <c r="I308" t="s">
        <v>172</v>
      </c>
      <c r="J308" t="s">
        <v>231</v>
      </c>
      <c r="K308" t="s">
        <v>236</v>
      </c>
      <c r="L308" t="s">
        <v>44</v>
      </c>
      <c r="M308" s="5">
        <v>5000</v>
      </c>
      <c r="N308" s="5">
        <v>-5000</v>
      </c>
      <c r="O308" s="5">
        <f t="shared" si="16"/>
        <v>0</v>
      </c>
      <c r="P308" s="5">
        <v>0</v>
      </c>
      <c r="Q308" s="5">
        <f t="shared" si="17"/>
        <v>0</v>
      </c>
      <c r="R308" s="5">
        <v>0</v>
      </c>
      <c r="S308" s="5">
        <v>0</v>
      </c>
      <c r="T308" s="5">
        <v>0</v>
      </c>
      <c r="U308" s="5">
        <f t="shared" si="18"/>
        <v>0</v>
      </c>
      <c r="V308" s="5">
        <f t="shared" si="19"/>
        <v>0</v>
      </c>
      <c r="W308" s="5">
        <v>0</v>
      </c>
      <c r="X308" t="s">
        <v>237</v>
      </c>
    </row>
    <row r="309" spans="1:24" x14ac:dyDescent="0.2">
      <c r="A309" t="s">
        <v>0</v>
      </c>
      <c r="B309" t="s">
        <v>1</v>
      </c>
      <c r="C309" t="s">
        <v>2</v>
      </c>
      <c r="D309" t="s">
        <v>3</v>
      </c>
      <c r="E309" t="s">
        <v>4</v>
      </c>
      <c r="F309" t="s">
        <v>293</v>
      </c>
      <c r="G309" t="s">
        <v>294</v>
      </c>
      <c r="H309" t="s">
        <v>95</v>
      </c>
      <c r="I309" t="s">
        <v>172</v>
      </c>
      <c r="J309" t="s">
        <v>231</v>
      </c>
      <c r="K309" t="s">
        <v>232</v>
      </c>
      <c r="L309" t="s">
        <v>44</v>
      </c>
      <c r="M309" s="5">
        <v>18000</v>
      </c>
      <c r="N309" s="5">
        <v>-18000</v>
      </c>
      <c r="O309" s="5">
        <f t="shared" si="16"/>
        <v>0</v>
      </c>
      <c r="P309" s="5">
        <v>0</v>
      </c>
      <c r="Q309" s="5">
        <f t="shared" si="17"/>
        <v>0</v>
      </c>
      <c r="R309" s="5">
        <v>0</v>
      </c>
      <c r="S309" s="5">
        <v>0</v>
      </c>
      <c r="T309" s="5">
        <v>0</v>
      </c>
      <c r="U309" s="5">
        <f t="shared" si="18"/>
        <v>0</v>
      </c>
      <c r="V309" s="5">
        <f t="shared" si="19"/>
        <v>0</v>
      </c>
      <c r="W309" s="5">
        <v>0</v>
      </c>
      <c r="X309" t="s">
        <v>238</v>
      </c>
    </row>
    <row r="310" spans="1:24" x14ac:dyDescent="0.2">
      <c r="A310" t="s">
        <v>0</v>
      </c>
      <c r="B310" t="s">
        <v>1</v>
      </c>
      <c r="C310" t="s">
        <v>2</v>
      </c>
      <c r="D310" t="s">
        <v>3</v>
      </c>
      <c r="E310" t="s">
        <v>4</v>
      </c>
      <c r="F310" t="s">
        <v>293</v>
      </c>
      <c r="G310" t="s">
        <v>294</v>
      </c>
      <c r="H310" t="s">
        <v>95</v>
      </c>
      <c r="I310" t="s">
        <v>172</v>
      </c>
      <c r="J310" t="s">
        <v>231</v>
      </c>
      <c r="K310" t="s">
        <v>234</v>
      </c>
      <c r="L310" t="s">
        <v>44</v>
      </c>
      <c r="M310" s="5">
        <v>65000</v>
      </c>
      <c r="N310" s="5">
        <v>-65000</v>
      </c>
      <c r="O310" s="5">
        <f t="shared" si="16"/>
        <v>0</v>
      </c>
      <c r="P310" s="5">
        <v>0</v>
      </c>
      <c r="Q310" s="5">
        <f t="shared" si="17"/>
        <v>0</v>
      </c>
      <c r="R310" s="5">
        <v>0</v>
      </c>
      <c r="S310" s="5">
        <v>0</v>
      </c>
      <c r="T310" s="5">
        <v>0</v>
      </c>
      <c r="U310" s="5">
        <f t="shared" si="18"/>
        <v>0</v>
      </c>
      <c r="V310" s="5">
        <f t="shared" si="19"/>
        <v>0</v>
      </c>
      <c r="W310" s="5">
        <v>0</v>
      </c>
      <c r="X310" t="s">
        <v>239</v>
      </c>
    </row>
    <row r="311" spans="1:24" x14ac:dyDescent="0.2">
      <c r="A311" t="s">
        <v>0</v>
      </c>
      <c r="B311" t="s">
        <v>1</v>
      </c>
      <c r="C311" t="s">
        <v>2</v>
      </c>
      <c r="D311" t="s">
        <v>3</v>
      </c>
      <c r="E311" t="s">
        <v>4</v>
      </c>
      <c r="F311" t="s">
        <v>293</v>
      </c>
      <c r="G311" t="s">
        <v>294</v>
      </c>
      <c r="H311" t="s">
        <v>110</v>
      </c>
      <c r="I311" t="s">
        <v>111</v>
      </c>
      <c r="J311" t="s">
        <v>231</v>
      </c>
      <c r="K311" t="s">
        <v>236</v>
      </c>
      <c r="L311" t="s">
        <v>44</v>
      </c>
      <c r="M311" s="5">
        <v>1472.46</v>
      </c>
      <c r="N311" s="5">
        <v>0</v>
      </c>
      <c r="O311" s="5">
        <f t="shared" si="16"/>
        <v>1472.46</v>
      </c>
      <c r="P311" s="5">
        <v>-1472.46</v>
      </c>
      <c r="Q311" s="5">
        <f t="shared" si="17"/>
        <v>0</v>
      </c>
      <c r="R311" s="5">
        <v>0</v>
      </c>
      <c r="S311" s="5">
        <v>0</v>
      </c>
      <c r="T311" s="5">
        <v>0</v>
      </c>
      <c r="U311" s="5">
        <f t="shared" si="18"/>
        <v>1472.46</v>
      </c>
      <c r="V311" s="5">
        <f t="shared" si="19"/>
        <v>1472.46</v>
      </c>
      <c r="W311" s="5">
        <v>0</v>
      </c>
      <c r="X311" t="s">
        <v>244</v>
      </c>
    </row>
    <row r="312" spans="1:24" x14ac:dyDescent="0.2">
      <c r="A312" t="s">
        <v>117</v>
      </c>
      <c r="B312" t="s">
        <v>118</v>
      </c>
      <c r="C312" t="s">
        <v>2</v>
      </c>
      <c r="D312" t="s">
        <v>3</v>
      </c>
      <c r="E312" t="s">
        <v>4</v>
      </c>
      <c r="F312" t="s">
        <v>293</v>
      </c>
      <c r="G312" t="s">
        <v>294</v>
      </c>
      <c r="H312" t="s">
        <v>211</v>
      </c>
      <c r="I312" t="s">
        <v>220</v>
      </c>
      <c r="J312" t="s">
        <v>231</v>
      </c>
      <c r="K312" t="s">
        <v>232</v>
      </c>
      <c r="L312" t="s">
        <v>44</v>
      </c>
      <c r="M312" s="5">
        <v>2000</v>
      </c>
      <c r="N312" s="5">
        <v>3200</v>
      </c>
      <c r="O312" s="5">
        <f t="shared" si="16"/>
        <v>5200</v>
      </c>
      <c r="P312" s="5">
        <v>-5200</v>
      </c>
      <c r="Q312" s="5">
        <f t="shared" si="17"/>
        <v>0</v>
      </c>
      <c r="R312" s="5">
        <v>0</v>
      </c>
      <c r="S312" s="5">
        <v>0</v>
      </c>
      <c r="T312" s="5">
        <v>0</v>
      </c>
      <c r="U312" s="5">
        <f t="shared" si="18"/>
        <v>5200</v>
      </c>
      <c r="V312" s="5">
        <f t="shared" si="19"/>
        <v>5200</v>
      </c>
      <c r="W312" s="5">
        <v>0</v>
      </c>
      <c r="X312" t="s">
        <v>245</v>
      </c>
    </row>
    <row r="313" spans="1:24" x14ac:dyDescent="0.2">
      <c r="A313" t="s">
        <v>0</v>
      </c>
      <c r="B313" t="s">
        <v>1</v>
      </c>
      <c r="C313" t="s">
        <v>2</v>
      </c>
      <c r="D313" t="s">
        <v>3</v>
      </c>
      <c r="E313" t="s">
        <v>4</v>
      </c>
      <c r="F313" t="s">
        <v>322</v>
      </c>
      <c r="G313" t="s">
        <v>323</v>
      </c>
      <c r="H313" t="s">
        <v>7</v>
      </c>
      <c r="I313" t="s">
        <v>8</v>
      </c>
      <c r="J313" t="s">
        <v>9</v>
      </c>
      <c r="K313" t="s">
        <v>10</v>
      </c>
      <c r="L313" t="s">
        <v>11</v>
      </c>
      <c r="M313" s="5">
        <v>838284</v>
      </c>
      <c r="N313" s="5">
        <v>-6074.74</v>
      </c>
      <c r="O313" s="5">
        <f t="shared" si="16"/>
        <v>832209.26</v>
      </c>
      <c r="P313" s="5">
        <v>-84935.49</v>
      </c>
      <c r="Q313" s="5">
        <f t="shared" si="17"/>
        <v>747273.77</v>
      </c>
      <c r="R313" s="5">
        <v>0</v>
      </c>
      <c r="S313" s="5">
        <v>490705.43</v>
      </c>
      <c r="T313" s="5">
        <v>490705.43</v>
      </c>
      <c r="U313" s="5">
        <f t="shared" si="18"/>
        <v>341503.83</v>
      </c>
      <c r="V313" s="5">
        <f t="shared" si="19"/>
        <v>341503.83</v>
      </c>
      <c r="W313" s="5">
        <v>256568.34</v>
      </c>
      <c r="X313" t="s">
        <v>12</v>
      </c>
    </row>
    <row r="314" spans="1:24" x14ac:dyDescent="0.2">
      <c r="A314" t="s">
        <v>0</v>
      </c>
      <c r="B314" t="s">
        <v>1</v>
      </c>
      <c r="C314" t="s">
        <v>2</v>
      </c>
      <c r="D314" t="s">
        <v>3</v>
      </c>
      <c r="E314" t="s">
        <v>4</v>
      </c>
      <c r="F314" t="s">
        <v>322</v>
      </c>
      <c r="G314" t="s">
        <v>323</v>
      </c>
      <c r="H314" t="s">
        <v>7</v>
      </c>
      <c r="I314" t="s">
        <v>8</v>
      </c>
      <c r="J314" t="s">
        <v>9</v>
      </c>
      <c r="K314" t="s">
        <v>13</v>
      </c>
      <c r="L314" t="s">
        <v>11</v>
      </c>
      <c r="M314" s="5">
        <v>61002</v>
      </c>
      <c r="N314" s="5">
        <v>0</v>
      </c>
      <c r="O314" s="5">
        <f t="shared" si="16"/>
        <v>61002</v>
      </c>
      <c r="P314" s="5">
        <v>0</v>
      </c>
      <c r="Q314" s="5">
        <f t="shared" si="17"/>
        <v>61002</v>
      </c>
      <c r="R314" s="5">
        <v>0</v>
      </c>
      <c r="S314" s="5">
        <v>40668</v>
      </c>
      <c r="T314" s="5">
        <v>40668</v>
      </c>
      <c r="U314" s="5">
        <f t="shared" si="18"/>
        <v>20334</v>
      </c>
      <c r="V314" s="5">
        <f t="shared" si="19"/>
        <v>20334</v>
      </c>
      <c r="W314" s="5">
        <v>20334</v>
      </c>
      <c r="X314" t="s">
        <v>14</v>
      </c>
    </row>
    <row r="315" spans="1:24" x14ac:dyDescent="0.2">
      <c r="A315" t="s">
        <v>0</v>
      </c>
      <c r="B315" t="s">
        <v>1</v>
      </c>
      <c r="C315" t="s">
        <v>2</v>
      </c>
      <c r="D315" t="s">
        <v>3</v>
      </c>
      <c r="E315" t="s">
        <v>4</v>
      </c>
      <c r="F315" t="s">
        <v>322</v>
      </c>
      <c r="G315" t="s">
        <v>323</v>
      </c>
      <c r="H315" t="s">
        <v>7</v>
      </c>
      <c r="I315" t="s">
        <v>8</v>
      </c>
      <c r="J315" t="s">
        <v>9</v>
      </c>
      <c r="K315" t="s">
        <v>15</v>
      </c>
      <c r="L315" t="s">
        <v>11</v>
      </c>
      <c r="M315" s="5">
        <v>75757.5</v>
      </c>
      <c r="N315" s="5">
        <v>0</v>
      </c>
      <c r="O315" s="5">
        <f t="shared" si="16"/>
        <v>75757.5</v>
      </c>
      <c r="P315" s="5">
        <v>0</v>
      </c>
      <c r="Q315" s="5">
        <f t="shared" si="17"/>
        <v>75757.5</v>
      </c>
      <c r="R315" s="5">
        <v>817</v>
      </c>
      <c r="S315" s="5">
        <v>8584.76</v>
      </c>
      <c r="T315" s="5">
        <v>8584.76</v>
      </c>
      <c r="U315" s="5">
        <f t="shared" si="18"/>
        <v>67172.740000000005</v>
      </c>
      <c r="V315" s="5">
        <f t="shared" si="19"/>
        <v>67172.740000000005</v>
      </c>
      <c r="W315" s="5">
        <v>66355.740000000005</v>
      </c>
      <c r="X315" t="s">
        <v>16</v>
      </c>
    </row>
    <row r="316" spans="1:24" x14ac:dyDescent="0.2">
      <c r="A316" t="s">
        <v>0</v>
      </c>
      <c r="B316" t="s">
        <v>1</v>
      </c>
      <c r="C316" t="s">
        <v>2</v>
      </c>
      <c r="D316" t="s">
        <v>3</v>
      </c>
      <c r="E316" t="s">
        <v>4</v>
      </c>
      <c r="F316" t="s">
        <v>322</v>
      </c>
      <c r="G316" t="s">
        <v>323</v>
      </c>
      <c r="H316" t="s">
        <v>7</v>
      </c>
      <c r="I316" t="s">
        <v>8</v>
      </c>
      <c r="J316" t="s">
        <v>9</v>
      </c>
      <c r="K316" t="s">
        <v>17</v>
      </c>
      <c r="L316" t="s">
        <v>11</v>
      </c>
      <c r="M316" s="5">
        <v>27595.759999999998</v>
      </c>
      <c r="N316" s="5">
        <v>0</v>
      </c>
      <c r="O316" s="5">
        <f t="shared" si="16"/>
        <v>27595.759999999998</v>
      </c>
      <c r="P316" s="5">
        <v>0</v>
      </c>
      <c r="Q316" s="5">
        <f t="shared" si="17"/>
        <v>27595.759999999998</v>
      </c>
      <c r="R316" s="5">
        <v>0</v>
      </c>
      <c r="S316" s="5">
        <v>21760.34</v>
      </c>
      <c r="T316" s="5">
        <v>21760.34</v>
      </c>
      <c r="U316" s="5">
        <f t="shared" si="18"/>
        <v>5835.4199999999983</v>
      </c>
      <c r="V316" s="5">
        <f t="shared" si="19"/>
        <v>5835.4199999999983</v>
      </c>
      <c r="W316" s="5">
        <v>5835.42</v>
      </c>
      <c r="X316" t="s">
        <v>18</v>
      </c>
    </row>
    <row r="317" spans="1:24" x14ac:dyDescent="0.2">
      <c r="A317" t="s">
        <v>0</v>
      </c>
      <c r="B317" t="s">
        <v>1</v>
      </c>
      <c r="C317" t="s">
        <v>2</v>
      </c>
      <c r="D317" t="s">
        <v>3</v>
      </c>
      <c r="E317" t="s">
        <v>4</v>
      </c>
      <c r="F317" t="s">
        <v>322</v>
      </c>
      <c r="G317" t="s">
        <v>323</v>
      </c>
      <c r="H317" t="s">
        <v>7</v>
      </c>
      <c r="I317" t="s">
        <v>8</v>
      </c>
      <c r="J317" t="s">
        <v>9</v>
      </c>
      <c r="K317" t="s">
        <v>19</v>
      </c>
      <c r="L317" t="s">
        <v>11</v>
      </c>
      <c r="M317" s="5">
        <v>1056</v>
      </c>
      <c r="N317" s="5">
        <v>0</v>
      </c>
      <c r="O317" s="5">
        <f t="shared" si="16"/>
        <v>1056</v>
      </c>
      <c r="P317" s="5">
        <v>-614.35</v>
      </c>
      <c r="Q317" s="5">
        <f t="shared" si="17"/>
        <v>441.65</v>
      </c>
      <c r="R317" s="5">
        <v>0</v>
      </c>
      <c r="S317" s="5">
        <v>330.5</v>
      </c>
      <c r="T317" s="5">
        <v>330.5</v>
      </c>
      <c r="U317" s="5">
        <f t="shared" si="18"/>
        <v>725.5</v>
      </c>
      <c r="V317" s="5">
        <f t="shared" si="19"/>
        <v>725.5</v>
      </c>
      <c r="W317" s="5">
        <v>111.15</v>
      </c>
      <c r="X317" t="s">
        <v>20</v>
      </c>
    </row>
    <row r="318" spans="1:24" x14ac:dyDescent="0.2">
      <c r="A318" t="s">
        <v>0</v>
      </c>
      <c r="B318" t="s">
        <v>1</v>
      </c>
      <c r="C318" t="s">
        <v>2</v>
      </c>
      <c r="D318" t="s">
        <v>3</v>
      </c>
      <c r="E318" t="s">
        <v>4</v>
      </c>
      <c r="F318" t="s">
        <v>322</v>
      </c>
      <c r="G318" t="s">
        <v>323</v>
      </c>
      <c r="H318" t="s">
        <v>7</v>
      </c>
      <c r="I318" t="s">
        <v>8</v>
      </c>
      <c r="J318" t="s">
        <v>9</v>
      </c>
      <c r="K318" t="s">
        <v>21</v>
      </c>
      <c r="L318" t="s">
        <v>11</v>
      </c>
      <c r="M318" s="5">
        <v>8448</v>
      </c>
      <c r="N318" s="5">
        <v>0</v>
      </c>
      <c r="O318" s="5">
        <f t="shared" si="16"/>
        <v>8448</v>
      </c>
      <c r="P318" s="5">
        <v>-3193.14</v>
      </c>
      <c r="Q318" s="5">
        <f t="shared" si="17"/>
        <v>5254.8600000000006</v>
      </c>
      <c r="R318" s="5">
        <v>0</v>
      </c>
      <c r="S318" s="5">
        <v>3640</v>
      </c>
      <c r="T318" s="5">
        <v>3640</v>
      </c>
      <c r="U318" s="5">
        <f t="shared" si="18"/>
        <v>4808</v>
      </c>
      <c r="V318" s="5">
        <f t="shared" si="19"/>
        <v>4808</v>
      </c>
      <c r="W318" s="5">
        <v>1614.86</v>
      </c>
      <c r="X318" t="s">
        <v>22</v>
      </c>
    </row>
    <row r="319" spans="1:24" x14ac:dyDescent="0.2">
      <c r="A319" t="s">
        <v>0</v>
      </c>
      <c r="B319" t="s">
        <v>1</v>
      </c>
      <c r="C319" t="s">
        <v>2</v>
      </c>
      <c r="D319" t="s">
        <v>3</v>
      </c>
      <c r="E319" t="s">
        <v>4</v>
      </c>
      <c r="F319" t="s">
        <v>322</v>
      </c>
      <c r="G319" t="s">
        <v>323</v>
      </c>
      <c r="H319" t="s">
        <v>7</v>
      </c>
      <c r="I319" t="s">
        <v>8</v>
      </c>
      <c r="J319" t="s">
        <v>9</v>
      </c>
      <c r="K319" t="s">
        <v>23</v>
      </c>
      <c r="L319" t="s">
        <v>11</v>
      </c>
      <c r="M319" s="5">
        <v>305.01</v>
      </c>
      <c r="N319" s="5">
        <v>0</v>
      </c>
      <c r="O319" s="5">
        <f t="shared" si="16"/>
        <v>305.01</v>
      </c>
      <c r="P319" s="5">
        <v>-208.21</v>
      </c>
      <c r="Q319" s="5">
        <f t="shared" si="17"/>
        <v>96.799999999999983</v>
      </c>
      <c r="R319" s="5">
        <v>0</v>
      </c>
      <c r="S319" s="5">
        <v>64</v>
      </c>
      <c r="T319" s="5">
        <v>64</v>
      </c>
      <c r="U319" s="5">
        <f t="shared" si="18"/>
        <v>241.01</v>
      </c>
      <c r="V319" s="5">
        <f t="shared" si="19"/>
        <v>241.01</v>
      </c>
      <c r="W319" s="5">
        <v>32.799999999999997</v>
      </c>
      <c r="X319" t="s">
        <v>24</v>
      </c>
    </row>
    <row r="320" spans="1:24" x14ac:dyDescent="0.2">
      <c r="A320" t="s">
        <v>0</v>
      </c>
      <c r="B320" t="s">
        <v>1</v>
      </c>
      <c r="C320" t="s">
        <v>2</v>
      </c>
      <c r="D320" t="s">
        <v>3</v>
      </c>
      <c r="E320" t="s">
        <v>4</v>
      </c>
      <c r="F320" t="s">
        <v>322</v>
      </c>
      <c r="G320" t="s">
        <v>323</v>
      </c>
      <c r="H320" t="s">
        <v>7</v>
      </c>
      <c r="I320" t="s">
        <v>8</v>
      </c>
      <c r="J320" t="s">
        <v>9</v>
      </c>
      <c r="K320" t="s">
        <v>25</v>
      </c>
      <c r="L320" t="s">
        <v>11</v>
      </c>
      <c r="M320" s="5">
        <v>1830.06</v>
      </c>
      <c r="N320" s="5">
        <v>0</v>
      </c>
      <c r="O320" s="5">
        <f t="shared" si="16"/>
        <v>1830.06</v>
      </c>
      <c r="P320" s="5">
        <v>630.35</v>
      </c>
      <c r="Q320" s="5">
        <f t="shared" si="17"/>
        <v>2460.41</v>
      </c>
      <c r="R320" s="5">
        <v>0</v>
      </c>
      <c r="S320" s="5">
        <v>1626.72</v>
      </c>
      <c r="T320" s="5">
        <v>1626.72</v>
      </c>
      <c r="U320" s="5">
        <f t="shared" si="18"/>
        <v>203.33999999999992</v>
      </c>
      <c r="V320" s="5">
        <f t="shared" si="19"/>
        <v>203.33999999999992</v>
      </c>
      <c r="W320" s="5">
        <v>833.69</v>
      </c>
      <c r="X320" t="s">
        <v>26</v>
      </c>
    </row>
    <row r="321" spans="1:24" x14ac:dyDescent="0.2">
      <c r="A321" t="s">
        <v>0</v>
      </c>
      <c r="B321" t="s">
        <v>1</v>
      </c>
      <c r="C321" t="s">
        <v>2</v>
      </c>
      <c r="D321" t="s">
        <v>3</v>
      </c>
      <c r="E321" t="s">
        <v>4</v>
      </c>
      <c r="F321" t="s">
        <v>322</v>
      </c>
      <c r="G321" t="s">
        <v>323</v>
      </c>
      <c r="H321" t="s">
        <v>7</v>
      </c>
      <c r="I321" t="s">
        <v>8</v>
      </c>
      <c r="J321" t="s">
        <v>9</v>
      </c>
      <c r="K321" t="s">
        <v>27</v>
      </c>
      <c r="L321" t="s">
        <v>11</v>
      </c>
      <c r="M321" s="5">
        <v>6160.25</v>
      </c>
      <c r="N321" s="5">
        <v>4424.74</v>
      </c>
      <c r="O321" s="5">
        <f t="shared" si="16"/>
        <v>10584.99</v>
      </c>
      <c r="P321" s="5">
        <v>6306.07</v>
      </c>
      <c r="Q321" s="5">
        <f t="shared" si="17"/>
        <v>16891.059999999998</v>
      </c>
      <c r="R321" s="5">
        <v>0</v>
      </c>
      <c r="S321" s="5">
        <v>10584.99</v>
      </c>
      <c r="T321" s="5">
        <v>10584.99</v>
      </c>
      <c r="U321" s="5">
        <f t="shared" si="18"/>
        <v>0</v>
      </c>
      <c r="V321" s="5">
        <f t="shared" si="19"/>
        <v>0</v>
      </c>
      <c r="W321" s="5">
        <v>6306.07</v>
      </c>
      <c r="X321" t="s">
        <v>28</v>
      </c>
    </row>
    <row r="322" spans="1:24" x14ac:dyDescent="0.2">
      <c r="A322" t="s">
        <v>0</v>
      </c>
      <c r="B322" t="s">
        <v>1</v>
      </c>
      <c r="C322" t="s">
        <v>2</v>
      </c>
      <c r="D322" t="s">
        <v>3</v>
      </c>
      <c r="E322" t="s">
        <v>4</v>
      </c>
      <c r="F322" t="s">
        <v>322</v>
      </c>
      <c r="G322" t="s">
        <v>323</v>
      </c>
      <c r="H322" t="s">
        <v>7</v>
      </c>
      <c r="I322" t="s">
        <v>8</v>
      </c>
      <c r="J322" t="s">
        <v>9</v>
      </c>
      <c r="K322" t="s">
        <v>29</v>
      </c>
      <c r="L322" t="s">
        <v>11</v>
      </c>
      <c r="M322" s="5">
        <v>10800.01</v>
      </c>
      <c r="N322" s="5">
        <v>0</v>
      </c>
      <c r="O322" s="5">
        <f t="shared" si="16"/>
        <v>10800.01</v>
      </c>
      <c r="P322" s="5">
        <v>0</v>
      </c>
      <c r="Q322" s="5">
        <f t="shared" si="17"/>
        <v>10800.01</v>
      </c>
      <c r="R322" s="5">
        <v>0</v>
      </c>
      <c r="S322" s="5">
        <v>5769.18</v>
      </c>
      <c r="T322" s="5">
        <v>5769.18</v>
      </c>
      <c r="U322" s="5">
        <f t="shared" si="18"/>
        <v>5030.83</v>
      </c>
      <c r="V322" s="5">
        <f t="shared" si="19"/>
        <v>5030.83</v>
      </c>
      <c r="W322" s="5">
        <v>5030.83</v>
      </c>
      <c r="X322" t="s">
        <v>30</v>
      </c>
    </row>
    <row r="323" spans="1:24" x14ac:dyDescent="0.2">
      <c r="A323" t="s">
        <v>0</v>
      </c>
      <c r="B323" t="s">
        <v>1</v>
      </c>
      <c r="C323" t="s">
        <v>2</v>
      </c>
      <c r="D323" t="s">
        <v>3</v>
      </c>
      <c r="E323" t="s">
        <v>4</v>
      </c>
      <c r="F323" t="s">
        <v>322</v>
      </c>
      <c r="G323" t="s">
        <v>323</v>
      </c>
      <c r="H323" t="s">
        <v>7</v>
      </c>
      <c r="I323" t="s">
        <v>8</v>
      </c>
      <c r="J323" t="s">
        <v>9</v>
      </c>
      <c r="K323" t="s">
        <v>265</v>
      </c>
      <c r="L323" t="s">
        <v>11</v>
      </c>
      <c r="M323" s="5">
        <v>9804</v>
      </c>
      <c r="N323" s="5">
        <v>0</v>
      </c>
      <c r="O323" s="5">
        <f t="shared" ref="O323:O386" si="20">+M323+N323</f>
        <v>9804</v>
      </c>
      <c r="P323" s="5">
        <v>0</v>
      </c>
      <c r="Q323" s="5">
        <f t="shared" ref="Q323:Q386" si="21">+O323+P323</f>
        <v>9804</v>
      </c>
      <c r="R323" s="5">
        <v>3268</v>
      </c>
      <c r="S323" s="5">
        <v>6536</v>
      </c>
      <c r="T323" s="5">
        <v>6536</v>
      </c>
      <c r="U323" s="5">
        <f t="shared" ref="U323:U386" si="22">+O323-S323</f>
        <v>3268</v>
      </c>
      <c r="V323" s="5">
        <f t="shared" ref="V323:V386" si="23">+O323-T323</f>
        <v>3268</v>
      </c>
      <c r="W323" s="5">
        <v>0</v>
      </c>
      <c r="X323" t="s">
        <v>324</v>
      </c>
    </row>
    <row r="324" spans="1:24" x14ac:dyDescent="0.2">
      <c r="A324" t="s">
        <v>0</v>
      </c>
      <c r="B324" t="s">
        <v>1</v>
      </c>
      <c r="C324" t="s">
        <v>2</v>
      </c>
      <c r="D324" t="s">
        <v>3</v>
      </c>
      <c r="E324" t="s">
        <v>4</v>
      </c>
      <c r="F324" t="s">
        <v>322</v>
      </c>
      <c r="G324" t="s">
        <v>323</v>
      </c>
      <c r="H324" t="s">
        <v>7</v>
      </c>
      <c r="I324" t="s">
        <v>8</v>
      </c>
      <c r="J324" t="s">
        <v>9</v>
      </c>
      <c r="K324" t="s">
        <v>31</v>
      </c>
      <c r="L324" t="s">
        <v>11</v>
      </c>
      <c r="M324" s="5">
        <v>3422.36</v>
      </c>
      <c r="N324" s="5">
        <v>0</v>
      </c>
      <c r="O324" s="5">
        <f t="shared" si="20"/>
        <v>3422.36</v>
      </c>
      <c r="P324" s="5">
        <v>-1711.18</v>
      </c>
      <c r="Q324" s="5">
        <f t="shared" si="21"/>
        <v>1711.18</v>
      </c>
      <c r="R324" s="5">
        <v>0</v>
      </c>
      <c r="S324" s="5">
        <v>0</v>
      </c>
      <c r="T324" s="5">
        <v>0</v>
      </c>
      <c r="U324" s="5">
        <f t="shared" si="22"/>
        <v>3422.36</v>
      </c>
      <c r="V324" s="5">
        <f t="shared" si="23"/>
        <v>3422.36</v>
      </c>
      <c r="W324" s="5">
        <v>1711.18</v>
      </c>
      <c r="X324" t="s">
        <v>32</v>
      </c>
    </row>
    <row r="325" spans="1:24" x14ac:dyDescent="0.2">
      <c r="A325" t="s">
        <v>0</v>
      </c>
      <c r="B325" t="s">
        <v>1</v>
      </c>
      <c r="C325" t="s">
        <v>2</v>
      </c>
      <c r="D325" t="s">
        <v>3</v>
      </c>
      <c r="E325" t="s">
        <v>4</v>
      </c>
      <c r="F325" t="s">
        <v>322</v>
      </c>
      <c r="G325" t="s">
        <v>323</v>
      </c>
      <c r="H325" t="s">
        <v>7</v>
      </c>
      <c r="I325" t="s">
        <v>8</v>
      </c>
      <c r="J325" t="s">
        <v>9</v>
      </c>
      <c r="K325" t="s">
        <v>33</v>
      </c>
      <c r="L325" t="s">
        <v>11</v>
      </c>
      <c r="M325" s="5">
        <v>27767.72</v>
      </c>
      <c r="N325" s="5">
        <v>0</v>
      </c>
      <c r="O325" s="5">
        <f t="shared" si="20"/>
        <v>27767.72</v>
      </c>
      <c r="P325" s="5">
        <v>-13883.86</v>
      </c>
      <c r="Q325" s="5">
        <f t="shared" si="21"/>
        <v>13883.86</v>
      </c>
      <c r="R325" s="5">
        <v>0</v>
      </c>
      <c r="S325" s="5">
        <v>0</v>
      </c>
      <c r="T325" s="5">
        <v>0</v>
      </c>
      <c r="U325" s="5">
        <f t="shared" si="22"/>
        <v>27767.72</v>
      </c>
      <c r="V325" s="5">
        <f t="shared" si="23"/>
        <v>27767.72</v>
      </c>
      <c r="W325" s="5">
        <v>13883.86</v>
      </c>
      <c r="X325" t="s">
        <v>34</v>
      </c>
    </row>
    <row r="326" spans="1:24" x14ac:dyDescent="0.2">
      <c r="A326" t="s">
        <v>0</v>
      </c>
      <c r="B326" t="s">
        <v>1</v>
      </c>
      <c r="C326" t="s">
        <v>2</v>
      </c>
      <c r="D326" t="s">
        <v>3</v>
      </c>
      <c r="E326" t="s">
        <v>4</v>
      </c>
      <c r="F326" t="s">
        <v>322</v>
      </c>
      <c r="G326" t="s">
        <v>323</v>
      </c>
      <c r="H326" t="s">
        <v>7</v>
      </c>
      <c r="I326" t="s">
        <v>8</v>
      </c>
      <c r="J326" t="s">
        <v>9</v>
      </c>
      <c r="K326" t="s">
        <v>35</v>
      </c>
      <c r="L326" t="s">
        <v>11</v>
      </c>
      <c r="M326" s="5">
        <v>114694.88</v>
      </c>
      <c r="N326" s="5">
        <v>0</v>
      </c>
      <c r="O326" s="5">
        <f t="shared" si="20"/>
        <v>114694.88</v>
      </c>
      <c r="P326" s="5">
        <v>-8445.64</v>
      </c>
      <c r="Q326" s="5">
        <f t="shared" si="21"/>
        <v>106249.24</v>
      </c>
      <c r="R326" s="5">
        <v>413.41</v>
      </c>
      <c r="S326" s="5">
        <v>69366.820000000007</v>
      </c>
      <c r="T326" s="5">
        <v>69366.820000000007</v>
      </c>
      <c r="U326" s="5">
        <f t="shared" si="22"/>
        <v>45328.06</v>
      </c>
      <c r="V326" s="5">
        <f t="shared" si="23"/>
        <v>45328.06</v>
      </c>
      <c r="W326" s="5">
        <v>36469.01</v>
      </c>
      <c r="X326" t="s">
        <v>36</v>
      </c>
    </row>
    <row r="327" spans="1:24" x14ac:dyDescent="0.2">
      <c r="A327" t="s">
        <v>0</v>
      </c>
      <c r="B327" t="s">
        <v>1</v>
      </c>
      <c r="C327" t="s">
        <v>2</v>
      </c>
      <c r="D327" t="s">
        <v>3</v>
      </c>
      <c r="E327" t="s">
        <v>4</v>
      </c>
      <c r="F327" t="s">
        <v>322</v>
      </c>
      <c r="G327" t="s">
        <v>323</v>
      </c>
      <c r="H327" t="s">
        <v>7</v>
      </c>
      <c r="I327" t="s">
        <v>8</v>
      </c>
      <c r="J327" t="s">
        <v>9</v>
      </c>
      <c r="K327" t="s">
        <v>37</v>
      </c>
      <c r="L327" t="s">
        <v>11</v>
      </c>
      <c r="M327" s="5">
        <v>75757.5</v>
      </c>
      <c r="N327" s="5">
        <v>0</v>
      </c>
      <c r="O327" s="5">
        <f t="shared" si="20"/>
        <v>75757.5</v>
      </c>
      <c r="P327" s="5">
        <v>-19410.060000000001</v>
      </c>
      <c r="Q327" s="5">
        <f t="shared" si="21"/>
        <v>56347.44</v>
      </c>
      <c r="R327" s="5">
        <v>272.52</v>
      </c>
      <c r="S327" s="5">
        <v>36657.99</v>
      </c>
      <c r="T327" s="5">
        <v>36657.99</v>
      </c>
      <c r="U327" s="5">
        <f t="shared" si="22"/>
        <v>39099.51</v>
      </c>
      <c r="V327" s="5">
        <f t="shared" si="23"/>
        <v>39099.51</v>
      </c>
      <c r="W327" s="5">
        <v>19416.93</v>
      </c>
      <c r="X327" t="s">
        <v>38</v>
      </c>
    </row>
    <row r="328" spans="1:24" x14ac:dyDescent="0.2">
      <c r="A328" t="s">
        <v>0</v>
      </c>
      <c r="B328" t="s">
        <v>1</v>
      </c>
      <c r="C328" t="s">
        <v>2</v>
      </c>
      <c r="D328" t="s">
        <v>3</v>
      </c>
      <c r="E328" t="s">
        <v>4</v>
      </c>
      <c r="F328" t="s">
        <v>322</v>
      </c>
      <c r="G328" t="s">
        <v>323</v>
      </c>
      <c r="H328" t="s">
        <v>7</v>
      </c>
      <c r="I328" t="s">
        <v>8</v>
      </c>
      <c r="J328" t="s">
        <v>9</v>
      </c>
      <c r="K328" t="s">
        <v>39</v>
      </c>
      <c r="L328" t="s">
        <v>11</v>
      </c>
      <c r="M328" s="5">
        <v>6245.34</v>
      </c>
      <c r="N328" s="5">
        <v>0</v>
      </c>
      <c r="O328" s="5">
        <f t="shared" si="20"/>
        <v>6245.34</v>
      </c>
      <c r="P328" s="5">
        <v>0</v>
      </c>
      <c r="Q328" s="5">
        <f t="shared" si="21"/>
        <v>6245.34</v>
      </c>
      <c r="R328" s="5">
        <v>0</v>
      </c>
      <c r="S328" s="5">
        <v>1458.49</v>
      </c>
      <c r="T328" s="5">
        <v>1458.49</v>
      </c>
      <c r="U328" s="5">
        <f t="shared" si="22"/>
        <v>4786.8500000000004</v>
      </c>
      <c r="V328" s="5">
        <f t="shared" si="23"/>
        <v>4786.8500000000004</v>
      </c>
      <c r="W328" s="5">
        <v>4786.8500000000004</v>
      </c>
      <c r="X328" t="s">
        <v>40</v>
      </c>
    </row>
    <row r="329" spans="1:24" x14ac:dyDescent="0.2">
      <c r="A329" t="s">
        <v>0</v>
      </c>
      <c r="B329" t="s">
        <v>1</v>
      </c>
      <c r="C329" t="s">
        <v>2</v>
      </c>
      <c r="D329" t="s">
        <v>3</v>
      </c>
      <c r="E329" t="s">
        <v>4</v>
      </c>
      <c r="F329" t="s">
        <v>322</v>
      </c>
      <c r="G329" t="s">
        <v>323</v>
      </c>
      <c r="H329" t="s">
        <v>7</v>
      </c>
      <c r="I329" t="s">
        <v>41</v>
      </c>
      <c r="J329" t="s">
        <v>42</v>
      </c>
      <c r="K329" t="s">
        <v>43</v>
      </c>
      <c r="L329" t="s">
        <v>44</v>
      </c>
      <c r="M329" s="5">
        <v>10000</v>
      </c>
      <c r="N329" s="5">
        <v>0</v>
      </c>
      <c r="O329" s="5">
        <f t="shared" si="20"/>
        <v>10000</v>
      </c>
      <c r="P329" s="5">
        <v>-4000</v>
      </c>
      <c r="Q329" s="5">
        <f t="shared" si="21"/>
        <v>6000</v>
      </c>
      <c r="R329" s="5">
        <v>0</v>
      </c>
      <c r="S329" s="5">
        <v>6000</v>
      </c>
      <c r="T329" s="5">
        <v>2979.78</v>
      </c>
      <c r="U329" s="5">
        <f t="shared" si="22"/>
        <v>4000</v>
      </c>
      <c r="V329" s="5">
        <f t="shared" si="23"/>
        <v>7020.2199999999993</v>
      </c>
      <c r="W329" s="5">
        <v>0</v>
      </c>
      <c r="X329" t="s">
        <v>45</v>
      </c>
    </row>
    <row r="330" spans="1:24" x14ac:dyDescent="0.2">
      <c r="A330" t="s">
        <v>0</v>
      </c>
      <c r="B330" t="s">
        <v>1</v>
      </c>
      <c r="C330" t="s">
        <v>2</v>
      </c>
      <c r="D330" t="s">
        <v>3</v>
      </c>
      <c r="E330" t="s">
        <v>4</v>
      </c>
      <c r="F330" t="s">
        <v>322</v>
      </c>
      <c r="G330" t="s">
        <v>323</v>
      </c>
      <c r="H330" t="s">
        <v>7</v>
      </c>
      <c r="I330" t="s">
        <v>41</v>
      </c>
      <c r="J330" t="s">
        <v>42</v>
      </c>
      <c r="K330" t="s">
        <v>46</v>
      </c>
      <c r="L330" t="s">
        <v>44</v>
      </c>
      <c r="M330" s="5">
        <v>10000</v>
      </c>
      <c r="N330" s="5">
        <v>0</v>
      </c>
      <c r="O330" s="5">
        <f t="shared" si="20"/>
        <v>10000</v>
      </c>
      <c r="P330" s="5">
        <v>0</v>
      </c>
      <c r="Q330" s="5">
        <f t="shared" si="21"/>
        <v>10000</v>
      </c>
      <c r="R330" s="5">
        <v>0</v>
      </c>
      <c r="S330" s="5">
        <v>10000</v>
      </c>
      <c r="T330" s="5">
        <v>7182.6</v>
      </c>
      <c r="U330" s="5">
        <f t="shared" si="22"/>
        <v>0</v>
      </c>
      <c r="V330" s="5">
        <f t="shared" si="23"/>
        <v>2817.3999999999996</v>
      </c>
      <c r="W330" s="5">
        <v>0</v>
      </c>
      <c r="X330" t="s">
        <v>47</v>
      </c>
    </row>
    <row r="331" spans="1:24" x14ac:dyDescent="0.2">
      <c r="A331" t="s">
        <v>0</v>
      </c>
      <c r="B331" t="s">
        <v>1</v>
      </c>
      <c r="C331" t="s">
        <v>2</v>
      </c>
      <c r="D331" t="s">
        <v>3</v>
      </c>
      <c r="E331" t="s">
        <v>4</v>
      </c>
      <c r="F331" t="s">
        <v>322</v>
      </c>
      <c r="G331" t="s">
        <v>323</v>
      </c>
      <c r="H331" t="s">
        <v>7</v>
      </c>
      <c r="I331" t="s">
        <v>41</v>
      </c>
      <c r="J331" t="s">
        <v>42</v>
      </c>
      <c r="K331" t="s">
        <v>48</v>
      </c>
      <c r="L331" t="s">
        <v>44</v>
      </c>
      <c r="M331" s="5">
        <v>4000</v>
      </c>
      <c r="N331" s="5">
        <v>0</v>
      </c>
      <c r="O331" s="5">
        <f t="shared" si="20"/>
        <v>4000</v>
      </c>
      <c r="P331" s="5">
        <v>-1500</v>
      </c>
      <c r="Q331" s="5">
        <f t="shared" si="21"/>
        <v>2500</v>
      </c>
      <c r="R331" s="5">
        <v>0</v>
      </c>
      <c r="S331" s="5">
        <v>2500</v>
      </c>
      <c r="T331" s="5">
        <v>1032.42</v>
      </c>
      <c r="U331" s="5">
        <f t="shared" si="22"/>
        <v>1500</v>
      </c>
      <c r="V331" s="5">
        <f t="shared" si="23"/>
        <v>2967.58</v>
      </c>
      <c r="W331" s="5">
        <v>0</v>
      </c>
      <c r="X331" t="s">
        <v>49</v>
      </c>
    </row>
    <row r="332" spans="1:24" x14ac:dyDescent="0.2">
      <c r="A332" t="s">
        <v>0</v>
      </c>
      <c r="B332" t="s">
        <v>1</v>
      </c>
      <c r="C332" t="s">
        <v>2</v>
      </c>
      <c r="D332" t="s">
        <v>3</v>
      </c>
      <c r="E332" t="s">
        <v>4</v>
      </c>
      <c r="F332" t="s">
        <v>322</v>
      </c>
      <c r="G332" t="s">
        <v>323</v>
      </c>
      <c r="H332" t="s">
        <v>7</v>
      </c>
      <c r="I332" t="s">
        <v>41</v>
      </c>
      <c r="J332" t="s">
        <v>42</v>
      </c>
      <c r="K332" t="s">
        <v>50</v>
      </c>
      <c r="L332" t="s">
        <v>44</v>
      </c>
      <c r="M332" s="5">
        <v>39000</v>
      </c>
      <c r="N332" s="5">
        <v>-8257.2000000000007</v>
      </c>
      <c r="O332" s="5">
        <f t="shared" si="20"/>
        <v>30742.799999999999</v>
      </c>
      <c r="P332" s="5">
        <v>-10000</v>
      </c>
      <c r="Q332" s="5">
        <f t="shared" si="21"/>
        <v>20742.8</v>
      </c>
      <c r="R332" s="5">
        <v>1752</v>
      </c>
      <c r="S332" s="5">
        <v>18990</v>
      </c>
      <c r="T332" s="5">
        <v>0</v>
      </c>
      <c r="U332" s="5">
        <f t="shared" si="22"/>
        <v>11752.8</v>
      </c>
      <c r="V332" s="5">
        <f t="shared" si="23"/>
        <v>30742.799999999999</v>
      </c>
      <c r="W332" s="5">
        <v>0.8</v>
      </c>
      <c r="X332" t="s">
        <v>51</v>
      </c>
    </row>
    <row r="333" spans="1:24" x14ac:dyDescent="0.2">
      <c r="A333" t="s">
        <v>0</v>
      </c>
      <c r="B333" t="s">
        <v>1</v>
      </c>
      <c r="C333" t="s">
        <v>2</v>
      </c>
      <c r="D333" t="s">
        <v>3</v>
      </c>
      <c r="E333" t="s">
        <v>4</v>
      </c>
      <c r="F333" t="s">
        <v>322</v>
      </c>
      <c r="G333" t="s">
        <v>323</v>
      </c>
      <c r="H333" t="s">
        <v>7</v>
      </c>
      <c r="I333" t="s">
        <v>41</v>
      </c>
      <c r="J333" t="s">
        <v>42</v>
      </c>
      <c r="K333" t="s">
        <v>54</v>
      </c>
      <c r="L333" t="s">
        <v>44</v>
      </c>
      <c r="M333" s="5">
        <v>5700</v>
      </c>
      <c r="N333" s="5">
        <v>0</v>
      </c>
      <c r="O333" s="5">
        <f t="shared" si="20"/>
        <v>5700</v>
      </c>
      <c r="P333" s="5">
        <v>-2000</v>
      </c>
      <c r="Q333" s="5">
        <f t="shared" si="21"/>
        <v>3700</v>
      </c>
      <c r="R333" s="5">
        <v>3432.93</v>
      </c>
      <c r="S333" s="5">
        <v>0</v>
      </c>
      <c r="T333" s="5">
        <v>0</v>
      </c>
      <c r="U333" s="5">
        <f t="shared" si="22"/>
        <v>5700</v>
      </c>
      <c r="V333" s="5">
        <f t="shared" si="23"/>
        <v>5700</v>
      </c>
      <c r="W333" s="5">
        <v>267.07</v>
      </c>
      <c r="X333" t="s">
        <v>55</v>
      </c>
    </row>
    <row r="334" spans="1:24" x14ac:dyDescent="0.2">
      <c r="A334" t="s">
        <v>0</v>
      </c>
      <c r="B334" t="s">
        <v>1</v>
      </c>
      <c r="C334" t="s">
        <v>2</v>
      </c>
      <c r="D334" t="s">
        <v>3</v>
      </c>
      <c r="E334" t="s">
        <v>4</v>
      </c>
      <c r="F334" t="s">
        <v>322</v>
      </c>
      <c r="G334" t="s">
        <v>323</v>
      </c>
      <c r="H334" t="s">
        <v>7</v>
      </c>
      <c r="I334" t="s">
        <v>41</v>
      </c>
      <c r="J334" t="s">
        <v>42</v>
      </c>
      <c r="K334" t="s">
        <v>56</v>
      </c>
      <c r="L334" t="s">
        <v>44</v>
      </c>
      <c r="M334" s="5">
        <v>171000</v>
      </c>
      <c r="N334" s="5">
        <v>-1642.8</v>
      </c>
      <c r="O334" s="5">
        <f t="shared" si="20"/>
        <v>169357.2</v>
      </c>
      <c r="P334" s="5">
        <v>-7623.38</v>
      </c>
      <c r="Q334" s="5">
        <f t="shared" si="21"/>
        <v>161733.82</v>
      </c>
      <c r="R334" s="5">
        <v>0</v>
      </c>
      <c r="S334" s="5">
        <v>161733.82</v>
      </c>
      <c r="T334" s="5">
        <v>95763.12</v>
      </c>
      <c r="U334" s="5">
        <f t="shared" si="22"/>
        <v>7623.3800000000047</v>
      </c>
      <c r="V334" s="5">
        <f t="shared" si="23"/>
        <v>73594.080000000016</v>
      </c>
      <c r="W334" s="5">
        <v>0</v>
      </c>
      <c r="X334" t="s">
        <v>57</v>
      </c>
    </row>
    <row r="335" spans="1:24" x14ac:dyDescent="0.2">
      <c r="A335" t="s">
        <v>0</v>
      </c>
      <c r="B335" t="s">
        <v>1</v>
      </c>
      <c r="C335" t="s">
        <v>2</v>
      </c>
      <c r="D335" t="s">
        <v>3</v>
      </c>
      <c r="E335" t="s">
        <v>4</v>
      </c>
      <c r="F335" t="s">
        <v>322</v>
      </c>
      <c r="G335" t="s">
        <v>323</v>
      </c>
      <c r="H335" t="s">
        <v>7</v>
      </c>
      <c r="I335" t="s">
        <v>41</v>
      </c>
      <c r="J335" t="s">
        <v>42</v>
      </c>
      <c r="K335" t="s">
        <v>58</v>
      </c>
      <c r="L335" t="s">
        <v>44</v>
      </c>
      <c r="M335" s="5">
        <v>90000</v>
      </c>
      <c r="N335" s="5">
        <v>0</v>
      </c>
      <c r="O335" s="5">
        <f t="shared" si="20"/>
        <v>90000</v>
      </c>
      <c r="P335" s="5">
        <v>0</v>
      </c>
      <c r="Q335" s="5">
        <f t="shared" si="21"/>
        <v>90000</v>
      </c>
      <c r="R335" s="5">
        <v>0</v>
      </c>
      <c r="S335" s="5">
        <v>89989.54</v>
      </c>
      <c r="T335" s="5">
        <v>25072.1</v>
      </c>
      <c r="U335" s="5">
        <f t="shared" si="22"/>
        <v>10.460000000006403</v>
      </c>
      <c r="V335" s="5">
        <f t="shared" si="23"/>
        <v>64927.9</v>
      </c>
      <c r="W335" s="5">
        <v>10.46</v>
      </c>
      <c r="X335" t="s">
        <v>59</v>
      </c>
    </row>
    <row r="336" spans="1:24" x14ac:dyDescent="0.2">
      <c r="A336" t="s">
        <v>0</v>
      </c>
      <c r="B336" t="s">
        <v>1</v>
      </c>
      <c r="C336" t="s">
        <v>2</v>
      </c>
      <c r="D336" t="s">
        <v>3</v>
      </c>
      <c r="E336" t="s">
        <v>4</v>
      </c>
      <c r="F336" t="s">
        <v>322</v>
      </c>
      <c r="G336" t="s">
        <v>323</v>
      </c>
      <c r="H336" t="s">
        <v>7</v>
      </c>
      <c r="I336" t="s">
        <v>41</v>
      </c>
      <c r="J336" t="s">
        <v>42</v>
      </c>
      <c r="K336" t="s">
        <v>62</v>
      </c>
      <c r="L336" t="s">
        <v>44</v>
      </c>
      <c r="M336" s="5">
        <v>24000</v>
      </c>
      <c r="N336" s="5">
        <v>0</v>
      </c>
      <c r="O336" s="5">
        <f t="shared" si="20"/>
        <v>24000</v>
      </c>
      <c r="P336" s="5">
        <v>-16000</v>
      </c>
      <c r="Q336" s="5">
        <f t="shared" si="21"/>
        <v>8000</v>
      </c>
      <c r="R336" s="5">
        <v>0</v>
      </c>
      <c r="S336" s="5">
        <v>0</v>
      </c>
      <c r="T336" s="5">
        <v>0</v>
      </c>
      <c r="U336" s="5">
        <f t="shared" si="22"/>
        <v>24000</v>
      </c>
      <c r="V336" s="5">
        <f t="shared" si="23"/>
        <v>24000</v>
      </c>
      <c r="W336" s="5">
        <v>8000</v>
      </c>
      <c r="X336" t="s">
        <v>63</v>
      </c>
    </row>
    <row r="337" spans="1:24" x14ac:dyDescent="0.2">
      <c r="A337" t="s">
        <v>0</v>
      </c>
      <c r="B337" t="s">
        <v>1</v>
      </c>
      <c r="C337" t="s">
        <v>2</v>
      </c>
      <c r="D337" t="s">
        <v>3</v>
      </c>
      <c r="E337" t="s">
        <v>4</v>
      </c>
      <c r="F337" t="s">
        <v>322</v>
      </c>
      <c r="G337" t="s">
        <v>323</v>
      </c>
      <c r="H337" t="s">
        <v>7</v>
      </c>
      <c r="I337" t="s">
        <v>41</v>
      </c>
      <c r="J337" t="s">
        <v>42</v>
      </c>
      <c r="K337" t="s">
        <v>64</v>
      </c>
      <c r="L337" t="s">
        <v>44</v>
      </c>
      <c r="M337" s="5">
        <v>0</v>
      </c>
      <c r="N337" s="5">
        <v>5124.3</v>
      </c>
      <c r="O337" s="5">
        <f t="shared" si="20"/>
        <v>5124.3</v>
      </c>
      <c r="P337" s="5">
        <v>0</v>
      </c>
      <c r="Q337" s="5">
        <f t="shared" si="21"/>
        <v>5124.3</v>
      </c>
      <c r="R337" s="5">
        <v>5124.29</v>
      </c>
      <c r="S337" s="5">
        <v>0</v>
      </c>
      <c r="T337" s="5">
        <v>0</v>
      </c>
      <c r="U337" s="5">
        <f t="shared" si="22"/>
        <v>5124.3</v>
      </c>
      <c r="V337" s="5">
        <f t="shared" si="23"/>
        <v>5124.3</v>
      </c>
      <c r="W337" s="5">
        <v>0.01</v>
      </c>
      <c r="X337" t="s">
        <v>65</v>
      </c>
    </row>
    <row r="338" spans="1:24" x14ac:dyDescent="0.2">
      <c r="A338" t="s">
        <v>0</v>
      </c>
      <c r="B338" t="s">
        <v>1</v>
      </c>
      <c r="C338" t="s">
        <v>2</v>
      </c>
      <c r="D338" t="s">
        <v>3</v>
      </c>
      <c r="E338" t="s">
        <v>4</v>
      </c>
      <c r="F338" t="s">
        <v>322</v>
      </c>
      <c r="G338" t="s">
        <v>323</v>
      </c>
      <c r="H338" t="s">
        <v>7</v>
      </c>
      <c r="I338" t="s">
        <v>41</v>
      </c>
      <c r="J338" t="s">
        <v>42</v>
      </c>
      <c r="K338" t="s">
        <v>66</v>
      </c>
      <c r="L338" t="s">
        <v>44</v>
      </c>
      <c r="M338" s="5">
        <v>5000</v>
      </c>
      <c r="N338" s="5">
        <v>10375.700000000001</v>
      </c>
      <c r="O338" s="5">
        <f t="shared" si="20"/>
        <v>15375.7</v>
      </c>
      <c r="P338" s="5">
        <v>0</v>
      </c>
      <c r="Q338" s="5">
        <f t="shared" si="21"/>
        <v>15375.7</v>
      </c>
      <c r="R338" s="5">
        <v>5463.92</v>
      </c>
      <c r="S338" s="5">
        <v>0</v>
      </c>
      <c r="T338" s="5">
        <v>0</v>
      </c>
      <c r="U338" s="5">
        <f t="shared" si="22"/>
        <v>15375.7</v>
      </c>
      <c r="V338" s="5">
        <f t="shared" si="23"/>
        <v>15375.7</v>
      </c>
      <c r="W338" s="5">
        <v>9911.7800000000007</v>
      </c>
      <c r="X338" t="s">
        <v>67</v>
      </c>
    </row>
    <row r="339" spans="1:24" x14ac:dyDescent="0.2">
      <c r="A339" t="s">
        <v>0</v>
      </c>
      <c r="B339" t="s">
        <v>1</v>
      </c>
      <c r="C339" t="s">
        <v>2</v>
      </c>
      <c r="D339" t="s">
        <v>3</v>
      </c>
      <c r="E339" t="s">
        <v>4</v>
      </c>
      <c r="F339" t="s">
        <v>322</v>
      </c>
      <c r="G339" t="s">
        <v>323</v>
      </c>
      <c r="H339" t="s">
        <v>7</v>
      </c>
      <c r="I339" t="s">
        <v>41</v>
      </c>
      <c r="J339" t="s">
        <v>42</v>
      </c>
      <c r="K339" t="s">
        <v>68</v>
      </c>
      <c r="L339" t="s">
        <v>44</v>
      </c>
      <c r="M339" s="5">
        <v>66000</v>
      </c>
      <c r="N339" s="5">
        <v>-7600</v>
      </c>
      <c r="O339" s="5">
        <f t="shared" si="20"/>
        <v>58400</v>
      </c>
      <c r="P339" s="5">
        <v>-58400</v>
      </c>
      <c r="Q339" s="5">
        <f t="shared" si="21"/>
        <v>0</v>
      </c>
      <c r="R339" s="5">
        <v>0</v>
      </c>
      <c r="S339" s="5">
        <v>0</v>
      </c>
      <c r="T339" s="5">
        <v>0</v>
      </c>
      <c r="U339" s="5">
        <f t="shared" si="22"/>
        <v>58400</v>
      </c>
      <c r="V339" s="5">
        <f t="shared" si="23"/>
        <v>58400</v>
      </c>
      <c r="W339" s="5">
        <v>0</v>
      </c>
      <c r="X339" t="s">
        <v>69</v>
      </c>
    </row>
    <row r="340" spans="1:24" x14ac:dyDescent="0.2">
      <c r="A340" t="s">
        <v>0</v>
      </c>
      <c r="B340" t="s">
        <v>1</v>
      </c>
      <c r="C340" t="s">
        <v>2</v>
      </c>
      <c r="D340" t="s">
        <v>3</v>
      </c>
      <c r="E340" t="s">
        <v>4</v>
      </c>
      <c r="F340" t="s">
        <v>322</v>
      </c>
      <c r="G340" t="s">
        <v>323</v>
      </c>
      <c r="H340" t="s">
        <v>7</v>
      </c>
      <c r="I340" t="s">
        <v>41</v>
      </c>
      <c r="J340" t="s">
        <v>42</v>
      </c>
      <c r="K340" t="s">
        <v>70</v>
      </c>
      <c r="L340" t="s">
        <v>44</v>
      </c>
      <c r="M340" s="5">
        <v>7000</v>
      </c>
      <c r="N340" s="5">
        <v>-2500</v>
      </c>
      <c r="O340" s="5">
        <f t="shared" si="20"/>
        <v>4500</v>
      </c>
      <c r="P340" s="5">
        <v>-2500</v>
      </c>
      <c r="Q340" s="5">
        <f t="shared" si="21"/>
        <v>2000</v>
      </c>
      <c r="R340" s="5">
        <v>0</v>
      </c>
      <c r="S340" s="5">
        <v>0</v>
      </c>
      <c r="T340" s="5">
        <v>0</v>
      </c>
      <c r="U340" s="5">
        <f t="shared" si="22"/>
        <v>4500</v>
      </c>
      <c r="V340" s="5">
        <f t="shared" si="23"/>
        <v>4500</v>
      </c>
      <c r="W340" s="5">
        <v>2000</v>
      </c>
      <c r="X340" t="s">
        <v>71</v>
      </c>
    </row>
    <row r="341" spans="1:24" x14ac:dyDescent="0.2">
      <c r="A341" t="s">
        <v>0</v>
      </c>
      <c r="B341" t="s">
        <v>1</v>
      </c>
      <c r="C341" t="s">
        <v>2</v>
      </c>
      <c r="D341" t="s">
        <v>3</v>
      </c>
      <c r="E341" t="s">
        <v>4</v>
      </c>
      <c r="F341" t="s">
        <v>322</v>
      </c>
      <c r="G341" t="s">
        <v>323</v>
      </c>
      <c r="H341" t="s">
        <v>7</v>
      </c>
      <c r="I341" t="s">
        <v>41</v>
      </c>
      <c r="J341" t="s">
        <v>42</v>
      </c>
      <c r="K341" t="s">
        <v>74</v>
      </c>
      <c r="L341" t="s">
        <v>44</v>
      </c>
      <c r="M341" s="5">
        <v>5000</v>
      </c>
      <c r="N341" s="5">
        <v>0</v>
      </c>
      <c r="O341" s="5">
        <f t="shared" si="20"/>
        <v>5000</v>
      </c>
      <c r="P341" s="5">
        <v>0</v>
      </c>
      <c r="Q341" s="5">
        <f t="shared" si="21"/>
        <v>5000</v>
      </c>
      <c r="R341" s="5">
        <v>0</v>
      </c>
      <c r="S341" s="5">
        <v>0</v>
      </c>
      <c r="T341" s="5">
        <v>0</v>
      </c>
      <c r="U341" s="5">
        <f t="shared" si="22"/>
        <v>5000</v>
      </c>
      <c r="V341" s="5">
        <f t="shared" si="23"/>
        <v>5000</v>
      </c>
      <c r="W341" s="5">
        <v>5000</v>
      </c>
      <c r="X341" t="s">
        <v>75</v>
      </c>
    </row>
    <row r="342" spans="1:24" x14ac:dyDescent="0.2">
      <c r="A342" t="s">
        <v>0</v>
      </c>
      <c r="B342" t="s">
        <v>1</v>
      </c>
      <c r="C342" t="s">
        <v>2</v>
      </c>
      <c r="D342" t="s">
        <v>3</v>
      </c>
      <c r="E342" t="s">
        <v>4</v>
      </c>
      <c r="F342" t="s">
        <v>322</v>
      </c>
      <c r="G342" t="s">
        <v>323</v>
      </c>
      <c r="H342" t="s">
        <v>7</v>
      </c>
      <c r="I342" t="s">
        <v>41</v>
      </c>
      <c r="J342" t="s">
        <v>42</v>
      </c>
      <c r="K342" t="s">
        <v>76</v>
      </c>
      <c r="L342" t="s">
        <v>44</v>
      </c>
      <c r="M342" s="5">
        <v>3000</v>
      </c>
      <c r="N342" s="5">
        <v>0</v>
      </c>
      <c r="O342" s="5">
        <f t="shared" si="20"/>
        <v>3000</v>
      </c>
      <c r="P342" s="5">
        <v>-2000</v>
      </c>
      <c r="Q342" s="5">
        <f t="shared" si="21"/>
        <v>1000</v>
      </c>
      <c r="R342" s="5">
        <v>0</v>
      </c>
      <c r="S342" s="5">
        <v>0</v>
      </c>
      <c r="T342" s="5">
        <v>0</v>
      </c>
      <c r="U342" s="5">
        <f t="shared" si="22"/>
        <v>3000</v>
      </c>
      <c r="V342" s="5">
        <f t="shared" si="23"/>
        <v>3000</v>
      </c>
      <c r="W342" s="5">
        <v>1000</v>
      </c>
      <c r="X342" t="s">
        <v>77</v>
      </c>
    </row>
    <row r="343" spans="1:24" x14ac:dyDescent="0.2">
      <c r="A343" t="s">
        <v>0</v>
      </c>
      <c r="B343" t="s">
        <v>1</v>
      </c>
      <c r="C343" t="s">
        <v>2</v>
      </c>
      <c r="D343" t="s">
        <v>3</v>
      </c>
      <c r="E343" t="s">
        <v>4</v>
      </c>
      <c r="F343" t="s">
        <v>322</v>
      </c>
      <c r="G343" t="s">
        <v>323</v>
      </c>
      <c r="H343" t="s">
        <v>7</v>
      </c>
      <c r="I343" t="s">
        <v>41</v>
      </c>
      <c r="J343" t="s">
        <v>42</v>
      </c>
      <c r="K343" t="s">
        <v>78</v>
      </c>
      <c r="L343" t="s">
        <v>44</v>
      </c>
      <c r="M343" s="5">
        <v>0</v>
      </c>
      <c r="N343" s="5">
        <v>2500</v>
      </c>
      <c r="O343" s="5">
        <f t="shared" si="20"/>
        <v>2500</v>
      </c>
      <c r="P343" s="5">
        <v>0</v>
      </c>
      <c r="Q343" s="5">
        <f t="shared" si="21"/>
        <v>2500</v>
      </c>
      <c r="R343" s="5">
        <v>0</v>
      </c>
      <c r="S343" s="5">
        <v>1279.3800000000001</v>
      </c>
      <c r="T343" s="5">
        <v>1279.3800000000001</v>
      </c>
      <c r="U343" s="5">
        <f t="shared" si="22"/>
        <v>1220.6199999999999</v>
      </c>
      <c r="V343" s="5">
        <f t="shared" si="23"/>
        <v>1220.6199999999999</v>
      </c>
      <c r="W343" s="5">
        <v>1220.6199999999999</v>
      </c>
      <c r="X343" t="s">
        <v>79</v>
      </c>
    </row>
    <row r="344" spans="1:24" x14ac:dyDescent="0.2">
      <c r="A344" t="s">
        <v>0</v>
      </c>
      <c r="B344" t="s">
        <v>1</v>
      </c>
      <c r="C344" t="s">
        <v>2</v>
      </c>
      <c r="D344" t="s">
        <v>3</v>
      </c>
      <c r="E344" t="s">
        <v>4</v>
      </c>
      <c r="F344" t="s">
        <v>322</v>
      </c>
      <c r="G344" t="s">
        <v>323</v>
      </c>
      <c r="H344" t="s">
        <v>7</v>
      </c>
      <c r="I344" t="s">
        <v>41</v>
      </c>
      <c r="J344" t="s">
        <v>42</v>
      </c>
      <c r="K344" t="s">
        <v>82</v>
      </c>
      <c r="L344" t="s">
        <v>44</v>
      </c>
      <c r="M344" s="5">
        <v>15000</v>
      </c>
      <c r="N344" s="5">
        <v>0</v>
      </c>
      <c r="O344" s="5">
        <f t="shared" si="20"/>
        <v>15000</v>
      </c>
      <c r="P344" s="5">
        <v>-7000</v>
      </c>
      <c r="Q344" s="5">
        <f t="shared" si="21"/>
        <v>8000</v>
      </c>
      <c r="R344" s="5">
        <v>0</v>
      </c>
      <c r="S344" s="5">
        <v>0</v>
      </c>
      <c r="T344" s="5">
        <v>0</v>
      </c>
      <c r="U344" s="5">
        <f t="shared" si="22"/>
        <v>15000</v>
      </c>
      <c r="V344" s="5">
        <f t="shared" si="23"/>
        <v>15000</v>
      </c>
      <c r="W344" s="5">
        <v>8000</v>
      </c>
      <c r="X344" t="s">
        <v>83</v>
      </c>
    </row>
    <row r="345" spans="1:24" x14ac:dyDescent="0.2">
      <c r="A345" t="s">
        <v>0</v>
      </c>
      <c r="B345" t="s">
        <v>1</v>
      </c>
      <c r="C345" t="s">
        <v>2</v>
      </c>
      <c r="D345" t="s">
        <v>3</v>
      </c>
      <c r="E345" t="s">
        <v>4</v>
      </c>
      <c r="F345" t="s">
        <v>322</v>
      </c>
      <c r="G345" t="s">
        <v>323</v>
      </c>
      <c r="H345" t="s">
        <v>7</v>
      </c>
      <c r="I345" t="s">
        <v>41</v>
      </c>
      <c r="J345" t="s">
        <v>42</v>
      </c>
      <c r="K345" t="s">
        <v>86</v>
      </c>
      <c r="L345" t="s">
        <v>44</v>
      </c>
      <c r="M345" s="5">
        <v>30</v>
      </c>
      <c r="N345" s="5">
        <v>0</v>
      </c>
      <c r="O345" s="5">
        <f t="shared" si="20"/>
        <v>30</v>
      </c>
      <c r="P345" s="5">
        <v>0</v>
      </c>
      <c r="Q345" s="5">
        <f t="shared" si="21"/>
        <v>30</v>
      </c>
      <c r="R345" s="5">
        <v>0</v>
      </c>
      <c r="S345" s="5">
        <v>0</v>
      </c>
      <c r="T345" s="5">
        <v>0</v>
      </c>
      <c r="U345" s="5">
        <f t="shared" si="22"/>
        <v>30</v>
      </c>
      <c r="V345" s="5">
        <f t="shared" si="23"/>
        <v>30</v>
      </c>
      <c r="W345" s="5">
        <v>30</v>
      </c>
      <c r="X345" t="s">
        <v>87</v>
      </c>
    </row>
    <row r="346" spans="1:24" x14ac:dyDescent="0.2">
      <c r="A346" t="s">
        <v>0</v>
      </c>
      <c r="B346" t="s">
        <v>1</v>
      </c>
      <c r="C346" t="s">
        <v>2</v>
      </c>
      <c r="D346" t="s">
        <v>3</v>
      </c>
      <c r="E346" t="s">
        <v>4</v>
      </c>
      <c r="F346" t="s">
        <v>322</v>
      </c>
      <c r="G346" t="s">
        <v>323</v>
      </c>
      <c r="H346" t="s">
        <v>7</v>
      </c>
      <c r="I346" t="s">
        <v>41</v>
      </c>
      <c r="J346" t="s">
        <v>90</v>
      </c>
      <c r="K346" t="s">
        <v>91</v>
      </c>
      <c r="L346" t="s">
        <v>44</v>
      </c>
      <c r="M346" s="5">
        <v>2500</v>
      </c>
      <c r="N346" s="5">
        <v>2000</v>
      </c>
      <c r="O346" s="5">
        <f t="shared" si="20"/>
        <v>4500</v>
      </c>
      <c r="P346" s="5">
        <v>0</v>
      </c>
      <c r="Q346" s="5">
        <f t="shared" si="21"/>
        <v>4500</v>
      </c>
      <c r="R346" s="5">
        <v>0</v>
      </c>
      <c r="S346" s="5">
        <v>1686.72</v>
      </c>
      <c r="T346" s="5">
        <v>1686.72</v>
      </c>
      <c r="U346" s="5">
        <f t="shared" si="22"/>
        <v>2813.2799999999997</v>
      </c>
      <c r="V346" s="5">
        <f t="shared" si="23"/>
        <v>2813.2799999999997</v>
      </c>
      <c r="W346" s="5">
        <v>2813.28</v>
      </c>
      <c r="X346" t="s">
        <v>92</v>
      </c>
    </row>
    <row r="347" spans="1:24" x14ac:dyDescent="0.2">
      <c r="A347" t="s">
        <v>0</v>
      </c>
      <c r="B347" t="s">
        <v>1</v>
      </c>
      <c r="C347" t="s">
        <v>2</v>
      </c>
      <c r="D347" t="s">
        <v>3</v>
      </c>
      <c r="E347" t="s">
        <v>4</v>
      </c>
      <c r="F347" t="s">
        <v>322</v>
      </c>
      <c r="G347" t="s">
        <v>323</v>
      </c>
      <c r="H347" t="s">
        <v>7</v>
      </c>
      <c r="I347" t="s">
        <v>41</v>
      </c>
      <c r="J347" t="s">
        <v>90</v>
      </c>
      <c r="K347" t="s">
        <v>93</v>
      </c>
      <c r="L347" t="s">
        <v>44</v>
      </c>
      <c r="M347" s="5">
        <v>100</v>
      </c>
      <c r="N347" s="5">
        <v>0</v>
      </c>
      <c r="O347" s="5">
        <f t="shared" si="20"/>
        <v>100</v>
      </c>
      <c r="P347" s="5">
        <v>0</v>
      </c>
      <c r="Q347" s="5">
        <f t="shared" si="21"/>
        <v>100</v>
      </c>
      <c r="R347" s="5">
        <v>0</v>
      </c>
      <c r="S347" s="5">
        <v>0</v>
      </c>
      <c r="T347" s="5">
        <v>0</v>
      </c>
      <c r="U347" s="5">
        <f t="shared" si="22"/>
        <v>100</v>
      </c>
      <c r="V347" s="5">
        <f t="shared" si="23"/>
        <v>100</v>
      </c>
      <c r="W347" s="5">
        <v>100</v>
      </c>
      <c r="X347" t="s">
        <v>94</v>
      </c>
    </row>
    <row r="348" spans="1:24" x14ac:dyDescent="0.2">
      <c r="A348" t="s">
        <v>0</v>
      </c>
      <c r="B348" t="s">
        <v>1</v>
      </c>
      <c r="C348" t="s">
        <v>2</v>
      </c>
      <c r="D348" t="s">
        <v>3</v>
      </c>
      <c r="E348" t="s">
        <v>4</v>
      </c>
      <c r="F348" t="s">
        <v>322</v>
      </c>
      <c r="G348" t="s">
        <v>323</v>
      </c>
      <c r="H348" t="s">
        <v>95</v>
      </c>
      <c r="I348" t="s">
        <v>148</v>
      </c>
      <c r="J348" t="s">
        <v>97</v>
      </c>
      <c r="K348" t="s">
        <v>98</v>
      </c>
      <c r="L348" t="s">
        <v>11</v>
      </c>
      <c r="M348" s="5">
        <v>613</v>
      </c>
      <c r="N348" s="5">
        <v>0</v>
      </c>
      <c r="O348" s="5">
        <f t="shared" si="20"/>
        <v>613</v>
      </c>
      <c r="P348" s="5">
        <v>0</v>
      </c>
      <c r="Q348" s="5">
        <f t="shared" si="21"/>
        <v>613</v>
      </c>
      <c r="R348" s="5">
        <v>613</v>
      </c>
      <c r="S348" s="5">
        <v>0</v>
      </c>
      <c r="T348" s="5">
        <v>0</v>
      </c>
      <c r="U348" s="5">
        <f t="shared" si="22"/>
        <v>613</v>
      </c>
      <c r="V348" s="5">
        <f t="shared" si="23"/>
        <v>613</v>
      </c>
      <c r="W348" s="5">
        <v>0</v>
      </c>
      <c r="X348" t="s">
        <v>99</v>
      </c>
    </row>
    <row r="349" spans="1:24" x14ac:dyDescent="0.2">
      <c r="A349" t="s">
        <v>0</v>
      </c>
      <c r="B349" t="s">
        <v>1</v>
      </c>
      <c r="C349" t="s">
        <v>2</v>
      </c>
      <c r="D349" t="s">
        <v>3</v>
      </c>
      <c r="E349" t="s">
        <v>4</v>
      </c>
      <c r="F349" t="s">
        <v>322</v>
      </c>
      <c r="G349" t="s">
        <v>323</v>
      </c>
      <c r="H349" t="s">
        <v>95</v>
      </c>
      <c r="I349" t="s">
        <v>148</v>
      </c>
      <c r="J349" t="s">
        <v>97</v>
      </c>
      <c r="K349" t="s">
        <v>100</v>
      </c>
      <c r="L349" t="s">
        <v>11</v>
      </c>
      <c r="M349" s="5">
        <v>405.82</v>
      </c>
      <c r="N349" s="5">
        <v>0</v>
      </c>
      <c r="O349" s="5">
        <f t="shared" si="20"/>
        <v>405.82</v>
      </c>
      <c r="P349" s="5">
        <v>0</v>
      </c>
      <c r="Q349" s="5">
        <f t="shared" si="21"/>
        <v>405.82</v>
      </c>
      <c r="R349" s="5">
        <v>66.67</v>
      </c>
      <c r="S349" s="5">
        <v>333.33</v>
      </c>
      <c r="T349" s="5">
        <v>333.33</v>
      </c>
      <c r="U349" s="5">
        <f t="shared" si="22"/>
        <v>72.490000000000009</v>
      </c>
      <c r="V349" s="5">
        <f t="shared" si="23"/>
        <v>72.490000000000009</v>
      </c>
      <c r="W349" s="5">
        <v>5.82</v>
      </c>
      <c r="X349" t="s">
        <v>101</v>
      </c>
    </row>
    <row r="350" spans="1:24" x14ac:dyDescent="0.2">
      <c r="A350" t="s">
        <v>0</v>
      </c>
      <c r="B350" t="s">
        <v>1</v>
      </c>
      <c r="C350" t="s">
        <v>2</v>
      </c>
      <c r="D350" t="s">
        <v>3</v>
      </c>
      <c r="E350" t="s">
        <v>4</v>
      </c>
      <c r="F350" t="s">
        <v>322</v>
      </c>
      <c r="G350" t="s">
        <v>323</v>
      </c>
      <c r="H350" t="s">
        <v>95</v>
      </c>
      <c r="I350" t="s">
        <v>148</v>
      </c>
      <c r="J350" t="s">
        <v>97</v>
      </c>
      <c r="K350" t="s">
        <v>104</v>
      </c>
      <c r="L350" t="s">
        <v>11</v>
      </c>
      <c r="M350" s="5">
        <v>7356</v>
      </c>
      <c r="N350" s="5">
        <v>0</v>
      </c>
      <c r="O350" s="5">
        <f t="shared" si="20"/>
        <v>7356</v>
      </c>
      <c r="P350" s="5">
        <v>0</v>
      </c>
      <c r="Q350" s="5">
        <f t="shared" si="21"/>
        <v>7356</v>
      </c>
      <c r="R350" s="5">
        <v>2452</v>
      </c>
      <c r="S350" s="5">
        <v>4904</v>
      </c>
      <c r="T350" s="5">
        <v>4904</v>
      </c>
      <c r="U350" s="5">
        <f t="shared" si="22"/>
        <v>2452</v>
      </c>
      <c r="V350" s="5">
        <f t="shared" si="23"/>
        <v>2452</v>
      </c>
      <c r="W350" s="5">
        <v>0</v>
      </c>
      <c r="X350" t="s">
        <v>105</v>
      </c>
    </row>
    <row r="351" spans="1:24" x14ac:dyDescent="0.2">
      <c r="A351" t="s">
        <v>0</v>
      </c>
      <c r="B351" t="s">
        <v>1</v>
      </c>
      <c r="C351" t="s">
        <v>2</v>
      </c>
      <c r="D351" t="s">
        <v>3</v>
      </c>
      <c r="E351" t="s">
        <v>4</v>
      </c>
      <c r="F351" t="s">
        <v>322</v>
      </c>
      <c r="G351" t="s">
        <v>323</v>
      </c>
      <c r="H351" t="s">
        <v>95</v>
      </c>
      <c r="I351" t="s">
        <v>148</v>
      </c>
      <c r="J351" t="s">
        <v>97</v>
      </c>
      <c r="K351" t="s">
        <v>106</v>
      </c>
      <c r="L351" t="s">
        <v>11</v>
      </c>
      <c r="M351" s="5">
        <v>930.53</v>
      </c>
      <c r="N351" s="5">
        <v>0</v>
      </c>
      <c r="O351" s="5">
        <f t="shared" si="20"/>
        <v>930.53</v>
      </c>
      <c r="P351" s="5">
        <v>7.7</v>
      </c>
      <c r="Q351" s="5">
        <f t="shared" si="21"/>
        <v>938.23</v>
      </c>
      <c r="R351" s="5">
        <v>310.20999999999998</v>
      </c>
      <c r="S351" s="5">
        <v>620.32000000000005</v>
      </c>
      <c r="T351" s="5">
        <v>620.32000000000005</v>
      </c>
      <c r="U351" s="5">
        <f t="shared" si="22"/>
        <v>310.20999999999992</v>
      </c>
      <c r="V351" s="5">
        <f t="shared" si="23"/>
        <v>310.20999999999992</v>
      </c>
      <c r="W351" s="5">
        <v>7.7</v>
      </c>
      <c r="X351" t="s">
        <v>107</v>
      </c>
    </row>
    <row r="352" spans="1:24" x14ac:dyDescent="0.2">
      <c r="A352" t="s">
        <v>0</v>
      </c>
      <c r="B352" t="s">
        <v>1</v>
      </c>
      <c r="C352" t="s">
        <v>2</v>
      </c>
      <c r="D352" t="s">
        <v>3</v>
      </c>
      <c r="E352" t="s">
        <v>4</v>
      </c>
      <c r="F352" t="s">
        <v>322</v>
      </c>
      <c r="G352" t="s">
        <v>323</v>
      </c>
      <c r="H352" t="s">
        <v>95</v>
      </c>
      <c r="I352" t="s">
        <v>148</v>
      </c>
      <c r="J352" t="s">
        <v>97</v>
      </c>
      <c r="K352" t="s">
        <v>108</v>
      </c>
      <c r="L352" t="s">
        <v>11</v>
      </c>
      <c r="M352" s="5">
        <v>613</v>
      </c>
      <c r="N352" s="5">
        <v>0</v>
      </c>
      <c r="O352" s="5">
        <f t="shared" si="20"/>
        <v>613</v>
      </c>
      <c r="P352" s="5">
        <v>0</v>
      </c>
      <c r="Q352" s="5">
        <f t="shared" si="21"/>
        <v>613</v>
      </c>
      <c r="R352" s="5">
        <v>613</v>
      </c>
      <c r="S352" s="5">
        <v>0</v>
      </c>
      <c r="T352" s="5">
        <v>0</v>
      </c>
      <c r="U352" s="5">
        <f t="shared" si="22"/>
        <v>613</v>
      </c>
      <c r="V352" s="5">
        <f t="shared" si="23"/>
        <v>613</v>
      </c>
      <c r="W352" s="5">
        <v>0</v>
      </c>
      <c r="X352" t="s">
        <v>109</v>
      </c>
    </row>
    <row r="353" spans="1:24" x14ac:dyDescent="0.2">
      <c r="A353" t="s">
        <v>0</v>
      </c>
      <c r="B353" t="s">
        <v>1</v>
      </c>
      <c r="C353" t="s">
        <v>2</v>
      </c>
      <c r="D353" t="s">
        <v>3</v>
      </c>
      <c r="E353" t="s">
        <v>4</v>
      </c>
      <c r="F353" t="s">
        <v>322</v>
      </c>
      <c r="G353" t="s">
        <v>323</v>
      </c>
      <c r="H353" t="s">
        <v>95</v>
      </c>
      <c r="I353" t="s">
        <v>96</v>
      </c>
      <c r="J353" t="s">
        <v>97</v>
      </c>
      <c r="K353" t="s">
        <v>98</v>
      </c>
      <c r="L353" t="s">
        <v>11</v>
      </c>
      <c r="M353" s="5">
        <v>4570</v>
      </c>
      <c r="N353" s="5">
        <v>0</v>
      </c>
      <c r="O353" s="5">
        <f t="shared" si="20"/>
        <v>4570</v>
      </c>
      <c r="P353" s="5">
        <v>0</v>
      </c>
      <c r="Q353" s="5">
        <f t="shared" si="21"/>
        <v>4570</v>
      </c>
      <c r="R353" s="5">
        <v>4570</v>
      </c>
      <c r="S353" s="5">
        <v>0</v>
      </c>
      <c r="T353" s="5">
        <v>0</v>
      </c>
      <c r="U353" s="5">
        <f t="shared" si="22"/>
        <v>4570</v>
      </c>
      <c r="V353" s="5">
        <f t="shared" si="23"/>
        <v>4570</v>
      </c>
      <c r="W353" s="5">
        <v>0</v>
      </c>
      <c r="X353" t="s">
        <v>99</v>
      </c>
    </row>
    <row r="354" spans="1:24" x14ac:dyDescent="0.2">
      <c r="A354" t="s">
        <v>0</v>
      </c>
      <c r="B354" t="s">
        <v>1</v>
      </c>
      <c r="C354" t="s">
        <v>2</v>
      </c>
      <c r="D354" t="s">
        <v>3</v>
      </c>
      <c r="E354" t="s">
        <v>4</v>
      </c>
      <c r="F354" t="s">
        <v>322</v>
      </c>
      <c r="G354" t="s">
        <v>323</v>
      </c>
      <c r="H354" t="s">
        <v>95</v>
      </c>
      <c r="I354" t="s">
        <v>96</v>
      </c>
      <c r="J354" t="s">
        <v>97</v>
      </c>
      <c r="K354" t="s">
        <v>100</v>
      </c>
      <c r="L354" t="s">
        <v>11</v>
      </c>
      <c r="M354" s="5">
        <v>2029.1</v>
      </c>
      <c r="N354" s="5">
        <v>0</v>
      </c>
      <c r="O354" s="5">
        <f t="shared" si="20"/>
        <v>2029.1</v>
      </c>
      <c r="P354" s="5">
        <v>0</v>
      </c>
      <c r="Q354" s="5">
        <f t="shared" si="21"/>
        <v>2029.1</v>
      </c>
      <c r="R354" s="5">
        <v>836.48</v>
      </c>
      <c r="S354" s="5">
        <v>1163.52</v>
      </c>
      <c r="T354" s="5">
        <v>1163.52</v>
      </c>
      <c r="U354" s="5">
        <f t="shared" si="22"/>
        <v>865.57999999999993</v>
      </c>
      <c r="V354" s="5">
        <f t="shared" si="23"/>
        <v>865.57999999999993</v>
      </c>
      <c r="W354" s="5">
        <v>29.1</v>
      </c>
      <c r="X354" t="s">
        <v>101</v>
      </c>
    </row>
    <row r="355" spans="1:24" x14ac:dyDescent="0.2">
      <c r="A355" t="s">
        <v>0</v>
      </c>
      <c r="B355" t="s">
        <v>1</v>
      </c>
      <c r="C355" t="s">
        <v>2</v>
      </c>
      <c r="D355" t="s">
        <v>3</v>
      </c>
      <c r="E355" t="s">
        <v>4</v>
      </c>
      <c r="F355" t="s">
        <v>322</v>
      </c>
      <c r="G355" t="s">
        <v>323</v>
      </c>
      <c r="H355" t="s">
        <v>95</v>
      </c>
      <c r="I355" t="s">
        <v>96</v>
      </c>
      <c r="J355" t="s">
        <v>97</v>
      </c>
      <c r="K355" t="s">
        <v>102</v>
      </c>
      <c r="L355" t="s">
        <v>11</v>
      </c>
      <c r="M355" s="5">
        <v>0</v>
      </c>
      <c r="N355" s="5">
        <v>1650</v>
      </c>
      <c r="O355" s="5">
        <f t="shared" si="20"/>
        <v>1650</v>
      </c>
      <c r="P355" s="5">
        <v>806.67</v>
      </c>
      <c r="Q355" s="5">
        <f t="shared" si="21"/>
        <v>2456.67</v>
      </c>
      <c r="R355" s="5">
        <v>0</v>
      </c>
      <c r="S355" s="5">
        <v>1650</v>
      </c>
      <c r="T355" s="5">
        <v>1650</v>
      </c>
      <c r="U355" s="5">
        <f t="shared" si="22"/>
        <v>0</v>
      </c>
      <c r="V355" s="5">
        <f t="shared" si="23"/>
        <v>0</v>
      </c>
      <c r="W355" s="5">
        <v>806.67</v>
      </c>
      <c r="X355" t="s">
        <v>103</v>
      </c>
    </row>
    <row r="356" spans="1:24" x14ac:dyDescent="0.2">
      <c r="A356" t="s">
        <v>0</v>
      </c>
      <c r="B356" t="s">
        <v>1</v>
      </c>
      <c r="C356" t="s">
        <v>2</v>
      </c>
      <c r="D356" t="s">
        <v>3</v>
      </c>
      <c r="E356" t="s">
        <v>4</v>
      </c>
      <c r="F356" t="s">
        <v>322</v>
      </c>
      <c r="G356" t="s">
        <v>323</v>
      </c>
      <c r="H356" t="s">
        <v>95</v>
      </c>
      <c r="I356" t="s">
        <v>96</v>
      </c>
      <c r="J356" t="s">
        <v>97</v>
      </c>
      <c r="K356" t="s">
        <v>104</v>
      </c>
      <c r="L356" t="s">
        <v>11</v>
      </c>
      <c r="M356" s="5">
        <v>54840</v>
      </c>
      <c r="N356" s="5">
        <v>0</v>
      </c>
      <c r="O356" s="5">
        <f t="shared" si="20"/>
        <v>54840</v>
      </c>
      <c r="P356" s="5">
        <v>0</v>
      </c>
      <c r="Q356" s="5">
        <f t="shared" si="21"/>
        <v>54840</v>
      </c>
      <c r="R356" s="5">
        <v>21690</v>
      </c>
      <c r="S356" s="5">
        <v>33150</v>
      </c>
      <c r="T356" s="5">
        <v>33150</v>
      </c>
      <c r="U356" s="5">
        <f t="shared" si="22"/>
        <v>21690</v>
      </c>
      <c r="V356" s="5">
        <f t="shared" si="23"/>
        <v>21690</v>
      </c>
      <c r="W356" s="5">
        <v>0</v>
      </c>
      <c r="X356" t="s">
        <v>105</v>
      </c>
    </row>
    <row r="357" spans="1:24" x14ac:dyDescent="0.2">
      <c r="A357" t="s">
        <v>0</v>
      </c>
      <c r="B357" t="s">
        <v>1</v>
      </c>
      <c r="C357" t="s">
        <v>2</v>
      </c>
      <c r="D357" t="s">
        <v>3</v>
      </c>
      <c r="E357" t="s">
        <v>4</v>
      </c>
      <c r="F357" t="s">
        <v>322</v>
      </c>
      <c r="G357" t="s">
        <v>323</v>
      </c>
      <c r="H357" t="s">
        <v>95</v>
      </c>
      <c r="I357" t="s">
        <v>96</v>
      </c>
      <c r="J357" t="s">
        <v>97</v>
      </c>
      <c r="K357" t="s">
        <v>106</v>
      </c>
      <c r="L357" t="s">
        <v>11</v>
      </c>
      <c r="M357" s="5">
        <v>6937.26</v>
      </c>
      <c r="N357" s="5">
        <v>0</v>
      </c>
      <c r="O357" s="5">
        <f t="shared" si="20"/>
        <v>6937.26</v>
      </c>
      <c r="P357" s="5">
        <v>0</v>
      </c>
      <c r="Q357" s="5">
        <f t="shared" si="21"/>
        <v>6937.26</v>
      </c>
      <c r="R357" s="5">
        <v>2535.02</v>
      </c>
      <c r="S357" s="5">
        <v>4402.24</v>
      </c>
      <c r="T357" s="5">
        <v>4402.24</v>
      </c>
      <c r="U357" s="5">
        <f t="shared" si="22"/>
        <v>2535.0200000000004</v>
      </c>
      <c r="V357" s="5">
        <f t="shared" si="23"/>
        <v>2535.0200000000004</v>
      </c>
      <c r="W357" s="5">
        <v>0</v>
      </c>
      <c r="X357" t="s">
        <v>107</v>
      </c>
    </row>
    <row r="358" spans="1:24" x14ac:dyDescent="0.2">
      <c r="A358" t="s">
        <v>0</v>
      </c>
      <c r="B358" t="s">
        <v>1</v>
      </c>
      <c r="C358" t="s">
        <v>2</v>
      </c>
      <c r="D358" t="s">
        <v>3</v>
      </c>
      <c r="E358" t="s">
        <v>4</v>
      </c>
      <c r="F358" t="s">
        <v>322</v>
      </c>
      <c r="G358" t="s">
        <v>323</v>
      </c>
      <c r="H358" t="s">
        <v>95</v>
      </c>
      <c r="I358" t="s">
        <v>96</v>
      </c>
      <c r="J358" t="s">
        <v>97</v>
      </c>
      <c r="K358" t="s">
        <v>108</v>
      </c>
      <c r="L358" t="s">
        <v>11</v>
      </c>
      <c r="M358" s="5">
        <v>4570</v>
      </c>
      <c r="N358" s="5">
        <v>0</v>
      </c>
      <c r="O358" s="5">
        <f t="shared" si="20"/>
        <v>4570</v>
      </c>
      <c r="P358" s="5">
        <v>0</v>
      </c>
      <c r="Q358" s="5">
        <f t="shared" si="21"/>
        <v>4570</v>
      </c>
      <c r="R358" s="5">
        <v>2964.77</v>
      </c>
      <c r="S358" s="5">
        <v>1605.23</v>
      </c>
      <c r="T358" s="5">
        <v>1605.23</v>
      </c>
      <c r="U358" s="5">
        <f t="shared" si="22"/>
        <v>2964.77</v>
      </c>
      <c r="V358" s="5">
        <f t="shared" si="23"/>
        <v>2964.77</v>
      </c>
      <c r="W358" s="5">
        <v>0</v>
      </c>
      <c r="X358" t="s">
        <v>109</v>
      </c>
    </row>
    <row r="359" spans="1:24" x14ac:dyDescent="0.2">
      <c r="A359" t="s">
        <v>0</v>
      </c>
      <c r="B359" t="s">
        <v>1</v>
      </c>
      <c r="C359" t="s">
        <v>2</v>
      </c>
      <c r="D359" t="s">
        <v>3</v>
      </c>
      <c r="E359" t="s">
        <v>4</v>
      </c>
      <c r="F359" t="s">
        <v>322</v>
      </c>
      <c r="G359" t="s">
        <v>323</v>
      </c>
      <c r="H359" t="s">
        <v>110</v>
      </c>
      <c r="I359" t="s">
        <v>111</v>
      </c>
      <c r="J359" t="s">
        <v>97</v>
      </c>
      <c r="K359" t="s">
        <v>98</v>
      </c>
      <c r="L359" t="s">
        <v>44</v>
      </c>
      <c r="M359" s="5">
        <v>0</v>
      </c>
      <c r="N359" s="5">
        <v>777.58</v>
      </c>
      <c r="O359" s="5">
        <f t="shared" si="20"/>
        <v>777.58</v>
      </c>
      <c r="P359" s="5">
        <v>0</v>
      </c>
      <c r="Q359" s="5">
        <f t="shared" si="21"/>
        <v>777.58</v>
      </c>
      <c r="R359" s="5">
        <v>555.41999999999996</v>
      </c>
      <c r="S359" s="5">
        <v>0</v>
      </c>
      <c r="T359" s="5">
        <v>0</v>
      </c>
      <c r="U359" s="5">
        <f t="shared" si="22"/>
        <v>777.58</v>
      </c>
      <c r="V359" s="5">
        <f t="shared" si="23"/>
        <v>777.58</v>
      </c>
      <c r="W359" s="5">
        <v>222.16</v>
      </c>
      <c r="X359" t="s">
        <v>112</v>
      </c>
    </row>
    <row r="360" spans="1:24" x14ac:dyDescent="0.2">
      <c r="A360" t="s">
        <v>0</v>
      </c>
      <c r="B360" t="s">
        <v>1</v>
      </c>
      <c r="C360" t="s">
        <v>2</v>
      </c>
      <c r="D360" t="s">
        <v>3</v>
      </c>
      <c r="E360" t="s">
        <v>4</v>
      </c>
      <c r="F360" t="s">
        <v>322</v>
      </c>
      <c r="G360" t="s">
        <v>323</v>
      </c>
      <c r="H360" t="s">
        <v>110</v>
      </c>
      <c r="I360" t="s">
        <v>111</v>
      </c>
      <c r="J360" t="s">
        <v>97</v>
      </c>
      <c r="K360" t="s">
        <v>100</v>
      </c>
      <c r="L360" t="s">
        <v>44</v>
      </c>
      <c r="M360" s="5">
        <v>0</v>
      </c>
      <c r="N360" s="5">
        <v>233.33</v>
      </c>
      <c r="O360" s="5">
        <f t="shared" si="20"/>
        <v>233.33</v>
      </c>
      <c r="P360" s="5">
        <v>0</v>
      </c>
      <c r="Q360" s="5">
        <f t="shared" si="21"/>
        <v>233.33</v>
      </c>
      <c r="R360" s="5">
        <v>166.67</v>
      </c>
      <c r="S360" s="5">
        <v>0</v>
      </c>
      <c r="T360" s="5">
        <v>0</v>
      </c>
      <c r="U360" s="5">
        <f t="shared" si="22"/>
        <v>233.33</v>
      </c>
      <c r="V360" s="5">
        <f t="shared" si="23"/>
        <v>233.33</v>
      </c>
      <c r="W360" s="5">
        <v>66.66</v>
      </c>
      <c r="X360" t="s">
        <v>113</v>
      </c>
    </row>
    <row r="361" spans="1:24" x14ac:dyDescent="0.2">
      <c r="A361" t="s">
        <v>0</v>
      </c>
      <c r="B361" t="s">
        <v>1</v>
      </c>
      <c r="C361" t="s">
        <v>2</v>
      </c>
      <c r="D361" t="s">
        <v>3</v>
      </c>
      <c r="E361" t="s">
        <v>4</v>
      </c>
      <c r="F361" t="s">
        <v>322</v>
      </c>
      <c r="G361" t="s">
        <v>323</v>
      </c>
      <c r="H361" t="s">
        <v>110</v>
      </c>
      <c r="I361" t="s">
        <v>111</v>
      </c>
      <c r="J361" t="s">
        <v>97</v>
      </c>
      <c r="K361" t="s">
        <v>104</v>
      </c>
      <c r="L361" t="s">
        <v>44</v>
      </c>
      <c r="M361" s="5">
        <v>0</v>
      </c>
      <c r="N361" s="5">
        <v>9331</v>
      </c>
      <c r="O361" s="5">
        <f t="shared" si="20"/>
        <v>9331</v>
      </c>
      <c r="P361" s="5">
        <v>0</v>
      </c>
      <c r="Q361" s="5">
        <f t="shared" si="21"/>
        <v>9331</v>
      </c>
      <c r="R361" s="5">
        <v>6665</v>
      </c>
      <c r="S361" s="5">
        <v>0</v>
      </c>
      <c r="T361" s="5">
        <v>0</v>
      </c>
      <c r="U361" s="5">
        <f t="shared" si="22"/>
        <v>9331</v>
      </c>
      <c r="V361" s="5">
        <f t="shared" si="23"/>
        <v>9331</v>
      </c>
      <c r="W361" s="5">
        <v>2666</v>
      </c>
      <c r="X361" t="s">
        <v>114</v>
      </c>
    </row>
    <row r="362" spans="1:24" x14ac:dyDescent="0.2">
      <c r="A362" t="s">
        <v>0</v>
      </c>
      <c r="B362" t="s">
        <v>1</v>
      </c>
      <c r="C362" t="s">
        <v>2</v>
      </c>
      <c r="D362" t="s">
        <v>3</v>
      </c>
      <c r="E362" t="s">
        <v>4</v>
      </c>
      <c r="F362" t="s">
        <v>322</v>
      </c>
      <c r="G362" t="s">
        <v>323</v>
      </c>
      <c r="H362" t="s">
        <v>110</v>
      </c>
      <c r="I362" t="s">
        <v>111</v>
      </c>
      <c r="J362" t="s">
        <v>97</v>
      </c>
      <c r="K362" t="s">
        <v>106</v>
      </c>
      <c r="L362" t="s">
        <v>44</v>
      </c>
      <c r="M362" s="5">
        <v>0</v>
      </c>
      <c r="N362" s="5">
        <v>1180.3800000000001</v>
      </c>
      <c r="O362" s="5">
        <f t="shared" si="20"/>
        <v>1180.3800000000001</v>
      </c>
      <c r="P362" s="5">
        <v>0</v>
      </c>
      <c r="Q362" s="5">
        <f t="shared" si="21"/>
        <v>1180.3800000000001</v>
      </c>
      <c r="R362" s="5">
        <v>843.12</v>
      </c>
      <c r="S362" s="5">
        <v>0</v>
      </c>
      <c r="T362" s="5">
        <v>0</v>
      </c>
      <c r="U362" s="5">
        <f t="shared" si="22"/>
        <v>1180.3800000000001</v>
      </c>
      <c r="V362" s="5">
        <f t="shared" si="23"/>
        <v>1180.3800000000001</v>
      </c>
      <c r="W362" s="5">
        <v>337.26</v>
      </c>
      <c r="X362" t="s">
        <v>115</v>
      </c>
    </row>
    <row r="363" spans="1:24" x14ac:dyDescent="0.2">
      <c r="A363" t="s">
        <v>0</v>
      </c>
      <c r="B363" t="s">
        <v>1</v>
      </c>
      <c r="C363" t="s">
        <v>2</v>
      </c>
      <c r="D363" t="s">
        <v>3</v>
      </c>
      <c r="E363" t="s">
        <v>4</v>
      </c>
      <c r="F363" t="s">
        <v>322</v>
      </c>
      <c r="G363" t="s">
        <v>323</v>
      </c>
      <c r="H363" t="s">
        <v>110</v>
      </c>
      <c r="I363" t="s">
        <v>111</v>
      </c>
      <c r="J363" t="s">
        <v>97</v>
      </c>
      <c r="K363" t="s">
        <v>108</v>
      </c>
      <c r="L363" t="s">
        <v>44</v>
      </c>
      <c r="M363" s="5">
        <v>0</v>
      </c>
      <c r="N363" s="5">
        <v>777.58</v>
      </c>
      <c r="O363" s="5">
        <f t="shared" si="20"/>
        <v>777.58</v>
      </c>
      <c r="P363" s="5">
        <v>0</v>
      </c>
      <c r="Q363" s="5">
        <f t="shared" si="21"/>
        <v>777.58</v>
      </c>
      <c r="R363" s="5">
        <v>555.41999999999996</v>
      </c>
      <c r="S363" s="5">
        <v>0</v>
      </c>
      <c r="T363" s="5">
        <v>0</v>
      </c>
      <c r="U363" s="5">
        <f t="shared" si="22"/>
        <v>777.58</v>
      </c>
      <c r="V363" s="5">
        <f t="shared" si="23"/>
        <v>777.58</v>
      </c>
      <c r="W363" s="5">
        <v>222.16</v>
      </c>
      <c r="X363" t="s">
        <v>116</v>
      </c>
    </row>
    <row r="364" spans="1:24" x14ac:dyDescent="0.2">
      <c r="A364" t="s">
        <v>117</v>
      </c>
      <c r="B364" t="s">
        <v>118</v>
      </c>
      <c r="C364" t="s">
        <v>2</v>
      </c>
      <c r="D364" t="s">
        <v>3</v>
      </c>
      <c r="E364" t="s">
        <v>4</v>
      </c>
      <c r="F364" t="s">
        <v>322</v>
      </c>
      <c r="G364" t="s">
        <v>323</v>
      </c>
      <c r="H364" t="s">
        <v>119</v>
      </c>
      <c r="I364" t="s">
        <v>120</v>
      </c>
      <c r="J364" t="s">
        <v>121</v>
      </c>
      <c r="K364" t="s">
        <v>124</v>
      </c>
      <c r="L364" t="s">
        <v>44</v>
      </c>
      <c r="M364" s="5">
        <v>5300</v>
      </c>
      <c r="N364" s="5">
        <v>0</v>
      </c>
      <c r="O364" s="5">
        <f t="shared" si="20"/>
        <v>5300</v>
      </c>
      <c r="P364" s="5">
        <v>-5300</v>
      </c>
      <c r="Q364" s="5">
        <f t="shared" si="21"/>
        <v>0</v>
      </c>
      <c r="R364" s="5">
        <v>0</v>
      </c>
      <c r="S364" s="5">
        <v>0</v>
      </c>
      <c r="T364" s="5">
        <v>0</v>
      </c>
      <c r="U364" s="5">
        <f t="shared" si="22"/>
        <v>5300</v>
      </c>
      <c r="V364" s="5">
        <f t="shared" si="23"/>
        <v>5300</v>
      </c>
      <c r="W364" s="5">
        <v>0</v>
      </c>
      <c r="X364" t="s">
        <v>125</v>
      </c>
    </row>
    <row r="365" spans="1:24" x14ac:dyDescent="0.2">
      <c r="A365" t="s">
        <v>117</v>
      </c>
      <c r="B365" t="s">
        <v>118</v>
      </c>
      <c r="C365" t="s">
        <v>2</v>
      </c>
      <c r="D365" t="s">
        <v>3</v>
      </c>
      <c r="E365" t="s">
        <v>4</v>
      </c>
      <c r="F365" t="s">
        <v>322</v>
      </c>
      <c r="G365" t="s">
        <v>323</v>
      </c>
      <c r="H365" t="s">
        <v>119</v>
      </c>
      <c r="I365" t="s">
        <v>120</v>
      </c>
      <c r="J365" t="s">
        <v>121</v>
      </c>
      <c r="K365" t="s">
        <v>126</v>
      </c>
      <c r="L365" t="s">
        <v>44</v>
      </c>
      <c r="M365" s="5">
        <v>15000</v>
      </c>
      <c r="N365" s="5">
        <v>0</v>
      </c>
      <c r="O365" s="5">
        <f t="shared" si="20"/>
        <v>15000</v>
      </c>
      <c r="P365" s="5">
        <v>-15000</v>
      </c>
      <c r="Q365" s="5">
        <f t="shared" si="21"/>
        <v>0</v>
      </c>
      <c r="R365" s="5">
        <v>0</v>
      </c>
      <c r="S365" s="5">
        <v>0</v>
      </c>
      <c r="T365" s="5">
        <v>0</v>
      </c>
      <c r="U365" s="5">
        <f t="shared" si="22"/>
        <v>15000</v>
      </c>
      <c r="V365" s="5">
        <f t="shared" si="23"/>
        <v>15000</v>
      </c>
      <c r="W365" s="5">
        <v>0</v>
      </c>
      <c r="X365" t="s">
        <v>127</v>
      </c>
    </row>
    <row r="366" spans="1:24" x14ac:dyDescent="0.2">
      <c r="A366" t="s">
        <v>117</v>
      </c>
      <c r="B366" t="s">
        <v>118</v>
      </c>
      <c r="C366" t="s">
        <v>2</v>
      </c>
      <c r="D366" t="s">
        <v>3</v>
      </c>
      <c r="E366" t="s">
        <v>4</v>
      </c>
      <c r="F366" t="s">
        <v>322</v>
      </c>
      <c r="G366" t="s">
        <v>323</v>
      </c>
      <c r="H366" t="s">
        <v>119</v>
      </c>
      <c r="I366" t="s">
        <v>120</v>
      </c>
      <c r="J366" t="s">
        <v>121</v>
      </c>
      <c r="K366" t="s">
        <v>128</v>
      </c>
      <c r="L366" t="s">
        <v>44</v>
      </c>
      <c r="M366" s="5">
        <v>3158</v>
      </c>
      <c r="N366" s="5">
        <v>0</v>
      </c>
      <c r="O366" s="5">
        <f t="shared" si="20"/>
        <v>3158</v>
      </c>
      <c r="P366" s="5">
        <v>-3158</v>
      </c>
      <c r="Q366" s="5">
        <f t="shared" si="21"/>
        <v>0</v>
      </c>
      <c r="R366" s="5">
        <v>0</v>
      </c>
      <c r="S366" s="5">
        <v>0</v>
      </c>
      <c r="T366" s="5">
        <v>0</v>
      </c>
      <c r="U366" s="5">
        <f t="shared" si="22"/>
        <v>3158</v>
      </c>
      <c r="V366" s="5">
        <f t="shared" si="23"/>
        <v>3158</v>
      </c>
      <c r="W366" s="5">
        <v>0</v>
      </c>
      <c r="X366" t="s">
        <v>129</v>
      </c>
    </row>
    <row r="367" spans="1:24" x14ac:dyDescent="0.2">
      <c r="A367" t="s">
        <v>117</v>
      </c>
      <c r="B367" t="s">
        <v>118</v>
      </c>
      <c r="C367" t="s">
        <v>2</v>
      </c>
      <c r="D367" t="s">
        <v>3</v>
      </c>
      <c r="E367" t="s">
        <v>4</v>
      </c>
      <c r="F367" t="s">
        <v>322</v>
      </c>
      <c r="G367" t="s">
        <v>323</v>
      </c>
      <c r="H367" t="s">
        <v>119</v>
      </c>
      <c r="I367" t="s">
        <v>120</v>
      </c>
      <c r="J367" t="s">
        <v>121</v>
      </c>
      <c r="K367" t="s">
        <v>130</v>
      </c>
      <c r="L367" t="s">
        <v>44</v>
      </c>
      <c r="M367" s="5">
        <v>300</v>
      </c>
      <c r="N367" s="5">
        <v>0</v>
      </c>
      <c r="O367" s="5">
        <f t="shared" si="20"/>
        <v>300</v>
      </c>
      <c r="P367" s="5">
        <v>-300</v>
      </c>
      <c r="Q367" s="5">
        <f t="shared" si="21"/>
        <v>0</v>
      </c>
      <c r="R367" s="5">
        <v>0</v>
      </c>
      <c r="S367" s="5">
        <v>0</v>
      </c>
      <c r="T367" s="5">
        <v>0</v>
      </c>
      <c r="U367" s="5">
        <f t="shared" si="22"/>
        <v>300</v>
      </c>
      <c r="V367" s="5">
        <f t="shared" si="23"/>
        <v>300</v>
      </c>
      <c r="W367" s="5">
        <v>0</v>
      </c>
      <c r="X367" t="s">
        <v>131</v>
      </c>
    </row>
    <row r="368" spans="1:24" x14ac:dyDescent="0.2">
      <c r="A368" t="s">
        <v>117</v>
      </c>
      <c r="B368" t="s">
        <v>118</v>
      </c>
      <c r="C368" t="s">
        <v>2</v>
      </c>
      <c r="D368" t="s">
        <v>3</v>
      </c>
      <c r="E368" t="s">
        <v>4</v>
      </c>
      <c r="F368" t="s">
        <v>322</v>
      </c>
      <c r="G368" t="s">
        <v>323</v>
      </c>
      <c r="H368" t="s">
        <v>119</v>
      </c>
      <c r="I368" t="s">
        <v>120</v>
      </c>
      <c r="J368" t="s">
        <v>121</v>
      </c>
      <c r="K368" t="s">
        <v>132</v>
      </c>
      <c r="L368" t="s">
        <v>44</v>
      </c>
      <c r="M368" s="5">
        <v>1000</v>
      </c>
      <c r="N368" s="5">
        <v>0</v>
      </c>
      <c r="O368" s="5">
        <f t="shared" si="20"/>
        <v>1000</v>
      </c>
      <c r="P368" s="5">
        <v>-1000</v>
      </c>
      <c r="Q368" s="5">
        <f t="shared" si="21"/>
        <v>0</v>
      </c>
      <c r="R368" s="5">
        <v>0</v>
      </c>
      <c r="S368" s="5">
        <v>0</v>
      </c>
      <c r="T368" s="5">
        <v>0</v>
      </c>
      <c r="U368" s="5">
        <f t="shared" si="22"/>
        <v>1000</v>
      </c>
      <c r="V368" s="5">
        <f t="shared" si="23"/>
        <v>1000</v>
      </c>
      <c r="W368" s="5">
        <v>0</v>
      </c>
      <c r="X368" t="s">
        <v>133</v>
      </c>
    </row>
    <row r="369" spans="1:24" x14ac:dyDescent="0.2">
      <c r="A369" t="s">
        <v>117</v>
      </c>
      <c r="B369" t="s">
        <v>118</v>
      </c>
      <c r="C369" t="s">
        <v>2</v>
      </c>
      <c r="D369" t="s">
        <v>3</v>
      </c>
      <c r="E369" t="s">
        <v>4</v>
      </c>
      <c r="F369" t="s">
        <v>322</v>
      </c>
      <c r="G369" t="s">
        <v>323</v>
      </c>
      <c r="H369" t="s">
        <v>119</v>
      </c>
      <c r="I369" t="s">
        <v>120</v>
      </c>
      <c r="J369" t="s">
        <v>121</v>
      </c>
      <c r="K369" t="s">
        <v>134</v>
      </c>
      <c r="L369" t="s">
        <v>44</v>
      </c>
      <c r="M369" s="5">
        <v>1000</v>
      </c>
      <c r="N369" s="5">
        <v>0</v>
      </c>
      <c r="O369" s="5">
        <f t="shared" si="20"/>
        <v>1000</v>
      </c>
      <c r="P369" s="5">
        <v>-1000</v>
      </c>
      <c r="Q369" s="5">
        <f t="shared" si="21"/>
        <v>0</v>
      </c>
      <c r="R369" s="5">
        <v>0</v>
      </c>
      <c r="S369" s="5">
        <v>0</v>
      </c>
      <c r="T369" s="5">
        <v>0</v>
      </c>
      <c r="U369" s="5">
        <f t="shared" si="22"/>
        <v>1000</v>
      </c>
      <c r="V369" s="5">
        <f t="shared" si="23"/>
        <v>1000</v>
      </c>
      <c r="W369" s="5">
        <v>0</v>
      </c>
      <c r="X369" t="s">
        <v>135</v>
      </c>
    </row>
    <row r="370" spans="1:24" x14ac:dyDescent="0.2">
      <c r="A370" t="s">
        <v>0</v>
      </c>
      <c r="B370" t="s">
        <v>1</v>
      </c>
      <c r="C370" t="s">
        <v>2</v>
      </c>
      <c r="D370" t="s">
        <v>3</v>
      </c>
      <c r="E370" t="s">
        <v>4</v>
      </c>
      <c r="F370" t="s">
        <v>322</v>
      </c>
      <c r="G370" t="s">
        <v>323</v>
      </c>
      <c r="H370" t="s">
        <v>95</v>
      </c>
      <c r="I370" t="s">
        <v>136</v>
      </c>
      <c r="J370" t="s">
        <v>121</v>
      </c>
      <c r="K370" t="s">
        <v>175</v>
      </c>
      <c r="L370" t="s">
        <v>44</v>
      </c>
      <c r="M370" s="5">
        <v>201873</v>
      </c>
      <c r="N370" s="5">
        <v>21627</v>
      </c>
      <c r="O370" s="5">
        <f t="shared" si="20"/>
        <v>223500</v>
      </c>
      <c r="P370" s="5">
        <v>-223500</v>
      </c>
      <c r="Q370" s="5">
        <f t="shared" si="21"/>
        <v>0</v>
      </c>
      <c r="R370" s="5">
        <v>0</v>
      </c>
      <c r="S370" s="5">
        <v>0</v>
      </c>
      <c r="T370" s="5">
        <v>0</v>
      </c>
      <c r="U370" s="5">
        <f t="shared" si="22"/>
        <v>223500</v>
      </c>
      <c r="V370" s="5">
        <f t="shared" si="23"/>
        <v>223500</v>
      </c>
      <c r="W370" s="5">
        <v>0</v>
      </c>
      <c r="X370" t="s">
        <v>176</v>
      </c>
    </row>
    <row r="371" spans="1:24" x14ac:dyDescent="0.2">
      <c r="A371" t="s">
        <v>0</v>
      </c>
      <c r="B371" t="s">
        <v>1</v>
      </c>
      <c r="C371" t="s">
        <v>2</v>
      </c>
      <c r="D371" t="s">
        <v>3</v>
      </c>
      <c r="E371" t="s">
        <v>4</v>
      </c>
      <c r="F371" t="s">
        <v>322</v>
      </c>
      <c r="G371" t="s">
        <v>323</v>
      </c>
      <c r="H371" t="s">
        <v>95</v>
      </c>
      <c r="I371" t="s">
        <v>148</v>
      </c>
      <c r="J371" t="s">
        <v>121</v>
      </c>
      <c r="K371" t="s">
        <v>149</v>
      </c>
      <c r="L371" t="s">
        <v>44</v>
      </c>
      <c r="M371" s="5">
        <v>3000</v>
      </c>
      <c r="N371" s="5">
        <v>0</v>
      </c>
      <c r="O371" s="5">
        <f t="shared" si="20"/>
        <v>3000</v>
      </c>
      <c r="P371" s="5">
        <v>-3000</v>
      </c>
      <c r="Q371" s="5">
        <f t="shared" si="21"/>
        <v>0</v>
      </c>
      <c r="R371" s="5">
        <v>0</v>
      </c>
      <c r="S371" s="5">
        <v>0</v>
      </c>
      <c r="T371" s="5">
        <v>0</v>
      </c>
      <c r="U371" s="5">
        <f t="shared" si="22"/>
        <v>3000</v>
      </c>
      <c r="V371" s="5">
        <f t="shared" si="23"/>
        <v>3000</v>
      </c>
      <c r="W371" s="5">
        <v>0</v>
      </c>
      <c r="X371" t="s">
        <v>150</v>
      </c>
    </row>
    <row r="372" spans="1:24" x14ac:dyDescent="0.2">
      <c r="A372" t="s">
        <v>0</v>
      </c>
      <c r="B372" t="s">
        <v>1</v>
      </c>
      <c r="C372" t="s">
        <v>2</v>
      </c>
      <c r="D372" t="s">
        <v>3</v>
      </c>
      <c r="E372" t="s">
        <v>4</v>
      </c>
      <c r="F372" t="s">
        <v>322</v>
      </c>
      <c r="G372" t="s">
        <v>323</v>
      </c>
      <c r="H372" t="s">
        <v>95</v>
      </c>
      <c r="I372" t="s">
        <v>148</v>
      </c>
      <c r="J372" t="s">
        <v>121</v>
      </c>
      <c r="K372" t="s">
        <v>137</v>
      </c>
      <c r="L372" t="s">
        <v>44</v>
      </c>
      <c r="M372" s="5">
        <v>1906.48</v>
      </c>
      <c r="N372" s="5">
        <v>0</v>
      </c>
      <c r="O372" s="5">
        <f t="shared" si="20"/>
        <v>1906.48</v>
      </c>
      <c r="P372" s="5">
        <v>-1906.48</v>
      </c>
      <c r="Q372" s="5">
        <f t="shared" si="21"/>
        <v>0</v>
      </c>
      <c r="R372" s="5">
        <v>0</v>
      </c>
      <c r="S372" s="5">
        <v>0</v>
      </c>
      <c r="T372" s="5">
        <v>0</v>
      </c>
      <c r="U372" s="5">
        <f t="shared" si="22"/>
        <v>1906.48</v>
      </c>
      <c r="V372" s="5">
        <f t="shared" si="23"/>
        <v>1906.48</v>
      </c>
      <c r="W372" s="5">
        <v>0</v>
      </c>
      <c r="X372" t="s">
        <v>138</v>
      </c>
    </row>
    <row r="373" spans="1:24" x14ac:dyDescent="0.2">
      <c r="A373" t="s">
        <v>0</v>
      </c>
      <c r="B373" t="s">
        <v>1</v>
      </c>
      <c r="C373" t="s">
        <v>2</v>
      </c>
      <c r="D373" t="s">
        <v>3</v>
      </c>
      <c r="E373" t="s">
        <v>4</v>
      </c>
      <c r="F373" t="s">
        <v>322</v>
      </c>
      <c r="G373" t="s">
        <v>323</v>
      </c>
      <c r="H373" t="s">
        <v>95</v>
      </c>
      <c r="I373" t="s">
        <v>148</v>
      </c>
      <c r="J373" t="s">
        <v>121</v>
      </c>
      <c r="K373" t="s">
        <v>151</v>
      </c>
      <c r="L373" t="s">
        <v>44</v>
      </c>
      <c r="M373" s="5">
        <v>4000</v>
      </c>
      <c r="N373" s="5">
        <v>0</v>
      </c>
      <c r="O373" s="5">
        <f t="shared" si="20"/>
        <v>4000</v>
      </c>
      <c r="P373" s="5">
        <v>-4000</v>
      </c>
      <c r="Q373" s="5">
        <f t="shared" si="21"/>
        <v>0</v>
      </c>
      <c r="R373" s="5">
        <v>0</v>
      </c>
      <c r="S373" s="5">
        <v>0</v>
      </c>
      <c r="T373" s="5">
        <v>0</v>
      </c>
      <c r="U373" s="5">
        <f t="shared" si="22"/>
        <v>4000</v>
      </c>
      <c r="V373" s="5">
        <f t="shared" si="23"/>
        <v>4000</v>
      </c>
      <c r="W373" s="5">
        <v>0</v>
      </c>
      <c r="X373" t="s">
        <v>152</v>
      </c>
    </row>
    <row r="374" spans="1:24" x14ac:dyDescent="0.2">
      <c r="A374" t="s">
        <v>0</v>
      </c>
      <c r="B374" t="s">
        <v>1</v>
      </c>
      <c r="C374" t="s">
        <v>2</v>
      </c>
      <c r="D374" t="s">
        <v>3</v>
      </c>
      <c r="E374" t="s">
        <v>4</v>
      </c>
      <c r="F374" t="s">
        <v>322</v>
      </c>
      <c r="G374" t="s">
        <v>323</v>
      </c>
      <c r="H374" t="s">
        <v>95</v>
      </c>
      <c r="I374" t="s">
        <v>148</v>
      </c>
      <c r="J374" t="s">
        <v>121</v>
      </c>
      <c r="K374" t="s">
        <v>325</v>
      </c>
      <c r="L374" t="s">
        <v>44</v>
      </c>
      <c r="M374" s="5">
        <v>7152.23</v>
      </c>
      <c r="N374" s="5">
        <v>0</v>
      </c>
      <c r="O374" s="5">
        <f t="shared" si="20"/>
        <v>7152.23</v>
      </c>
      <c r="P374" s="5">
        <v>-7152.23</v>
      </c>
      <c r="Q374" s="5">
        <f t="shared" si="21"/>
        <v>0</v>
      </c>
      <c r="R374" s="5">
        <v>0</v>
      </c>
      <c r="S374" s="5">
        <v>0</v>
      </c>
      <c r="T374" s="5">
        <v>0</v>
      </c>
      <c r="U374" s="5">
        <f t="shared" si="22"/>
        <v>7152.23</v>
      </c>
      <c r="V374" s="5">
        <f t="shared" si="23"/>
        <v>7152.23</v>
      </c>
      <c r="W374" s="5">
        <v>0</v>
      </c>
      <c r="X374" t="s">
        <v>326</v>
      </c>
    </row>
    <row r="375" spans="1:24" x14ac:dyDescent="0.2">
      <c r="A375" t="s">
        <v>0</v>
      </c>
      <c r="B375" t="s">
        <v>1</v>
      </c>
      <c r="C375" t="s">
        <v>2</v>
      </c>
      <c r="D375" t="s">
        <v>3</v>
      </c>
      <c r="E375" t="s">
        <v>4</v>
      </c>
      <c r="F375" t="s">
        <v>322</v>
      </c>
      <c r="G375" t="s">
        <v>323</v>
      </c>
      <c r="H375" t="s">
        <v>95</v>
      </c>
      <c r="I375" t="s">
        <v>148</v>
      </c>
      <c r="J375" t="s">
        <v>121</v>
      </c>
      <c r="K375" t="s">
        <v>124</v>
      </c>
      <c r="L375" t="s">
        <v>44</v>
      </c>
      <c r="M375" s="5">
        <v>1800</v>
      </c>
      <c r="N375" s="5">
        <v>0</v>
      </c>
      <c r="O375" s="5">
        <f t="shared" si="20"/>
        <v>1800</v>
      </c>
      <c r="P375" s="5">
        <v>-1800</v>
      </c>
      <c r="Q375" s="5">
        <f t="shared" si="21"/>
        <v>0</v>
      </c>
      <c r="R375" s="5">
        <v>0</v>
      </c>
      <c r="S375" s="5">
        <v>0</v>
      </c>
      <c r="T375" s="5">
        <v>0</v>
      </c>
      <c r="U375" s="5">
        <f t="shared" si="22"/>
        <v>1800</v>
      </c>
      <c r="V375" s="5">
        <f t="shared" si="23"/>
        <v>1800</v>
      </c>
      <c r="W375" s="5">
        <v>0</v>
      </c>
      <c r="X375" t="s">
        <v>153</v>
      </c>
    </row>
    <row r="376" spans="1:24" x14ac:dyDescent="0.2">
      <c r="A376" t="s">
        <v>0</v>
      </c>
      <c r="B376" t="s">
        <v>1</v>
      </c>
      <c r="C376" t="s">
        <v>2</v>
      </c>
      <c r="D376" t="s">
        <v>3</v>
      </c>
      <c r="E376" t="s">
        <v>4</v>
      </c>
      <c r="F376" t="s">
        <v>322</v>
      </c>
      <c r="G376" t="s">
        <v>323</v>
      </c>
      <c r="H376" t="s">
        <v>95</v>
      </c>
      <c r="I376" t="s">
        <v>148</v>
      </c>
      <c r="J376" t="s">
        <v>121</v>
      </c>
      <c r="K376" t="s">
        <v>145</v>
      </c>
      <c r="L376" t="s">
        <v>44</v>
      </c>
      <c r="M376" s="5">
        <v>2000</v>
      </c>
      <c r="N376" s="5">
        <v>0</v>
      </c>
      <c r="O376" s="5">
        <f t="shared" si="20"/>
        <v>2000</v>
      </c>
      <c r="P376" s="5">
        <v>-2000</v>
      </c>
      <c r="Q376" s="5">
        <f t="shared" si="21"/>
        <v>0</v>
      </c>
      <c r="R376" s="5">
        <v>0</v>
      </c>
      <c r="S376" s="5">
        <v>0</v>
      </c>
      <c r="T376" s="5">
        <v>0</v>
      </c>
      <c r="U376" s="5">
        <f t="shared" si="22"/>
        <v>2000</v>
      </c>
      <c r="V376" s="5">
        <f t="shared" si="23"/>
        <v>2000</v>
      </c>
      <c r="W376" s="5">
        <v>0</v>
      </c>
      <c r="X376" t="s">
        <v>146</v>
      </c>
    </row>
    <row r="377" spans="1:24" x14ac:dyDescent="0.2">
      <c r="A377" t="s">
        <v>0</v>
      </c>
      <c r="B377" t="s">
        <v>1</v>
      </c>
      <c r="C377" t="s">
        <v>2</v>
      </c>
      <c r="D377" t="s">
        <v>3</v>
      </c>
      <c r="E377" t="s">
        <v>4</v>
      </c>
      <c r="F377" t="s">
        <v>322</v>
      </c>
      <c r="G377" t="s">
        <v>323</v>
      </c>
      <c r="H377" t="s">
        <v>95</v>
      </c>
      <c r="I377" t="s">
        <v>148</v>
      </c>
      <c r="J377" t="s">
        <v>121</v>
      </c>
      <c r="K377" t="s">
        <v>178</v>
      </c>
      <c r="L377" t="s">
        <v>44</v>
      </c>
      <c r="M377" s="5">
        <v>4000</v>
      </c>
      <c r="N377" s="5">
        <v>0</v>
      </c>
      <c r="O377" s="5">
        <f t="shared" si="20"/>
        <v>4000</v>
      </c>
      <c r="P377" s="5">
        <v>-4000</v>
      </c>
      <c r="Q377" s="5">
        <f t="shared" si="21"/>
        <v>0</v>
      </c>
      <c r="R377" s="5">
        <v>0</v>
      </c>
      <c r="S377" s="5">
        <v>0</v>
      </c>
      <c r="T377" s="5">
        <v>0</v>
      </c>
      <c r="U377" s="5">
        <f t="shared" si="22"/>
        <v>4000</v>
      </c>
      <c r="V377" s="5">
        <f t="shared" si="23"/>
        <v>4000</v>
      </c>
      <c r="W377" s="5">
        <v>0</v>
      </c>
      <c r="X377" t="s">
        <v>179</v>
      </c>
    </row>
    <row r="378" spans="1:24" x14ac:dyDescent="0.2">
      <c r="A378" t="s">
        <v>0</v>
      </c>
      <c r="B378" t="s">
        <v>1</v>
      </c>
      <c r="C378" t="s">
        <v>2</v>
      </c>
      <c r="D378" t="s">
        <v>3</v>
      </c>
      <c r="E378" t="s">
        <v>4</v>
      </c>
      <c r="F378" t="s">
        <v>322</v>
      </c>
      <c r="G378" t="s">
        <v>323</v>
      </c>
      <c r="H378" t="s">
        <v>95</v>
      </c>
      <c r="I378" t="s">
        <v>148</v>
      </c>
      <c r="J378" t="s">
        <v>121</v>
      </c>
      <c r="K378" t="s">
        <v>175</v>
      </c>
      <c r="L378" t="s">
        <v>44</v>
      </c>
      <c r="M378" s="5">
        <v>1500</v>
      </c>
      <c r="N378" s="5">
        <v>0</v>
      </c>
      <c r="O378" s="5">
        <f t="shared" si="20"/>
        <v>1500</v>
      </c>
      <c r="P378" s="5">
        <v>-1500</v>
      </c>
      <c r="Q378" s="5">
        <f t="shared" si="21"/>
        <v>0</v>
      </c>
      <c r="R378" s="5">
        <v>0</v>
      </c>
      <c r="S378" s="5">
        <v>0</v>
      </c>
      <c r="T378" s="5">
        <v>0</v>
      </c>
      <c r="U378" s="5">
        <f t="shared" si="22"/>
        <v>1500</v>
      </c>
      <c r="V378" s="5">
        <f t="shared" si="23"/>
        <v>1500</v>
      </c>
      <c r="W378" s="5">
        <v>0</v>
      </c>
      <c r="X378" t="s">
        <v>176</v>
      </c>
    </row>
    <row r="379" spans="1:24" x14ac:dyDescent="0.2">
      <c r="A379" t="s">
        <v>0</v>
      </c>
      <c r="B379" t="s">
        <v>1</v>
      </c>
      <c r="C379" t="s">
        <v>2</v>
      </c>
      <c r="D379" t="s">
        <v>3</v>
      </c>
      <c r="E379" t="s">
        <v>4</v>
      </c>
      <c r="F379" t="s">
        <v>322</v>
      </c>
      <c r="G379" t="s">
        <v>323</v>
      </c>
      <c r="H379" t="s">
        <v>95</v>
      </c>
      <c r="I379" t="s">
        <v>154</v>
      </c>
      <c r="J379" t="s">
        <v>121</v>
      </c>
      <c r="K379" t="s">
        <v>137</v>
      </c>
      <c r="L379" t="s">
        <v>44</v>
      </c>
      <c r="M379" s="5">
        <v>5000</v>
      </c>
      <c r="N379" s="5">
        <v>0</v>
      </c>
      <c r="O379" s="5">
        <f t="shared" si="20"/>
        <v>5000</v>
      </c>
      <c r="P379" s="5">
        <v>-5000</v>
      </c>
      <c r="Q379" s="5">
        <f t="shared" si="21"/>
        <v>0</v>
      </c>
      <c r="R379" s="5">
        <v>0</v>
      </c>
      <c r="S379" s="5">
        <v>0</v>
      </c>
      <c r="T379" s="5">
        <v>0</v>
      </c>
      <c r="U379" s="5">
        <f t="shared" si="22"/>
        <v>5000</v>
      </c>
      <c r="V379" s="5">
        <f t="shared" si="23"/>
        <v>5000</v>
      </c>
      <c r="W379" s="5">
        <v>0</v>
      </c>
      <c r="X379" t="s">
        <v>138</v>
      </c>
    </row>
    <row r="380" spans="1:24" x14ac:dyDescent="0.2">
      <c r="A380" t="s">
        <v>0</v>
      </c>
      <c r="B380" t="s">
        <v>1</v>
      </c>
      <c r="C380" t="s">
        <v>2</v>
      </c>
      <c r="D380" t="s">
        <v>3</v>
      </c>
      <c r="E380" t="s">
        <v>4</v>
      </c>
      <c r="F380" t="s">
        <v>322</v>
      </c>
      <c r="G380" t="s">
        <v>323</v>
      </c>
      <c r="H380" t="s">
        <v>95</v>
      </c>
      <c r="I380" t="s">
        <v>154</v>
      </c>
      <c r="J380" t="s">
        <v>121</v>
      </c>
      <c r="K380" t="s">
        <v>124</v>
      </c>
      <c r="L380" t="s">
        <v>44</v>
      </c>
      <c r="M380" s="5">
        <v>1000</v>
      </c>
      <c r="N380" s="5">
        <v>0</v>
      </c>
      <c r="O380" s="5">
        <f t="shared" si="20"/>
        <v>1000</v>
      </c>
      <c r="P380" s="5">
        <v>-1000</v>
      </c>
      <c r="Q380" s="5">
        <f t="shared" si="21"/>
        <v>0</v>
      </c>
      <c r="R380" s="5">
        <v>0</v>
      </c>
      <c r="S380" s="5">
        <v>0</v>
      </c>
      <c r="T380" s="5">
        <v>0</v>
      </c>
      <c r="U380" s="5">
        <f t="shared" si="22"/>
        <v>1000</v>
      </c>
      <c r="V380" s="5">
        <f t="shared" si="23"/>
        <v>1000</v>
      </c>
      <c r="W380" s="5">
        <v>0</v>
      </c>
      <c r="X380" t="s">
        <v>153</v>
      </c>
    </row>
    <row r="381" spans="1:24" x14ac:dyDescent="0.2">
      <c r="A381" t="s">
        <v>0</v>
      </c>
      <c r="B381" t="s">
        <v>1</v>
      </c>
      <c r="C381" t="s">
        <v>2</v>
      </c>
      <c r="D381" t="s">
        <v>3</v>
      </c>
      <c r="E381" t="s">
        <v>4</v>
      </c>
      <c r="F381" t="s">
        <v>322</v>
      </c>
      <c r="G381" t="s">
        <v>323</v>
      </c>
      <c r="H381" t="s">
        <v>95</v>
      </c>
      <c r="I381" t="s">
        <v>154</v>
      </c>
      <c r="J381" t="s">
        <v>121</v>
      </c>
      <c r="K381" t="s">
        <v>145</v>
      </c>
      <c r="L381" t="s">
        <v>44</v>
      </c>
      <c r="M381" s="5">
        <v>2500</v>
      </c>
      <c r="N381" s="5">
        <v>0</v>
      </c>
      <c r="O381" s="5">
        <f t="shared" si="20"/>
        <v>2500</v>
      </c>
      <c r="P381" s="5">
        <v>-2500</v>
      </c>
      <c r="Q381" s="5">
        <f t="shared" si="21"/>
        <v>0</v>
      </c>
      <c r="R381" s="5">
        <v>0</v>
      </c>
      <c r="S381" s="5">
        <v>0</v>
      </c>
      <c r="T381" s="5">
        <v>0</v>
      </c>
      <c r="U381" s="5">
        <f t="shared" si="22"/>
        <v>2500</v>
      </c>
      <c r="V381" s="5">
        <f t="shared" si="23"/>
        <v>2500</v>
      </c>
      <c r="W381" s="5">
        <v>0</v>
      </c>
      <c r="X381" t="s">
        <v>146</v>
      </c>
    </row>
    <row r="382" spans="1:24" x14ac:dyDescent="0.2">
      <c r="A382" t="s">
        <v>0</v>
      </c>
      <c r="B382" t="s">
        <v>1</v>
      </c>
      <c r="C382" t="s">
        <v>2</v>
      </c>
      <c r="D382" t="s">
        <v>3</v>
      </c>
      <c r="E382" t="s">
        <v>4</v>
      </c>
      <c r="F382" t="s">
        <v>322</v>
      </c>
      <c r="G382" t="s">
        <v>323</v>
      </c>
      <c r="H382" t="s">
        <v>95</v>
      </c>
      <c r="I382" t="s">
        <v>154</v>
      </c>
      <c r="J382" t="s">
        <v>121</v>
      </c>
      <c r="K382" t="s">
        <v>175</v>
      </c>
      <c r="L382" t="s">
        <v>44</v>
      </c>
      <c r="M382" s="5">
        <v>2000</v>
      </c>
      <c r="N382" s="5">
        <v>0</v>
      </c>
      <c r="O382" s="5">
        <f t="shared" si="20"/>
        <v>2000</v>
      </c>
      <c r="P382" s="5">
        <v>-2000</v>
      </c>
      <c r="Q382" s="5">
        <f t="shared" si="21"/>
        <v>0</v>
      </c>
      <c r="R382" s="5">
        <v>0</v>
      </c>
      <c r="S382" s="5">
        <v>0</v>
      </c>
      <c r="T382" s="5">
        <v>0</v>
      </c>
      <c r="U382" s="5">
        <f t="shared" si="22"/>
        <v>2000</v>
      </c>
      <c r="V382" s="5">
        <f t="shared" si="23"/>
        <v>2000</v>
      </c>
      <c r="W382" s="5">
        <v>0</v>
      </c>
      <c r="X382" t="s">
        <v>176</v>
      </c>
    </row>
    <row r="383" spans="1:24" x14ac:dyDescent="0.2">
      <c r="A383" t="s">
        <v>0</v>
      </c>
      <c r="B383" t="s">
        <v>1</v>
      </c>
      <c r="C383" t="s">
        <v>2</v>
      </c>
      <c r="D383" t="s">
        <v>3</v>
      </c>
      <c r="E383" t="s">
        <v>4</v>
      </c>
      <c r="F383" t="s">
        <v>322</v>
      </c>
      <c r="G383" t="s">
        <v>323</v>
      </c>
      <c r="H383" t="s">
        <v>95</v>
      </c>
      <c r="I383" t="s">
        <v>154</v>
      </c>
      <c r="J383" t="s">
        <v>121</v>
      </c>
      <c r="K383" t="s">
        <v>327</v>
      </c>
      <c r="L383" t="s">
        <v>44</v>
      </c>
      <c r="M383" s="5">
        <v>500</v>
      </c>
      <c r="N383" s="5">
        <v>0</v>
      </c>
      <c r="O383" s="5">
        <f t="shared" si="20"/>
        <v>500</v>
      </c>
      <c r="P383" s="5">
        <v>-500</v>
      </c>
      <c r="Q383" s="5">
        <f t="shared" si="21"/>
        <v>0</v>
      </c>
      <c r="R383" s="5">
        <v>0</v>
      </c>
      <c r="S383" s="5">
        <v>0</v>
      </c>
      <c r="T383" s="5">
        <v>0</v>
      </c>
      <c r="U383" s="5">
        <f t="shared" si="22"/>
        <v>500</v>
      </c>
      <c r="V383" s="5">
        <f t="shared" si="23"/>
        <v>500</v>
      </c>
      <c r="W383" s="5">
        <v>0</v>
      </c>
      <c r="X383" t="s">
        <v>328</v>
      </c>
    </row>
    <row r="384" spans="1:24" x14ac:dyDescent="0.2">
      <c r="A384" t="s">
        <v>0</v>
      </c>
      <c r="B384" t="s">
        <v>1</v>
      </c>
      <c r="C384" t="s">
        <v>2</v>
      </c>
      <c r="D384" t="s">
        <v>3</v>
      </c>
      <c r="E384" t="s">
        <v>4</v>
      </c>
      <c r="F384" t="s">
        <v>322</v>
      </c>
      <c r="G384" t="s">
        <v>323</v>
      </c>
      <c r="H384" t="s">
        <v>95</v>
      </c>
      <c r="I384" t="s">
        <v>96</v>
      </c>
      <c r="J384" t="s">
        <v>121</v>
      </c>
      <c r="K384" t="s">
        <v>149</v>
      </c>
      <c r="L384" t="s">
        <v>44</v>
      </c>
      <c r="M384" s="5">
        <v>1500</v>
      </c>
      <c r="N384" s="5">
        <v>0</v>
      </c>
      <c r="O384" s="5">
        <f t="shared" si="20"/>
        <v>1500</v>
      </c>
      <c r="P384" s="5">
        <v>-1500</v>
      </c>
      <c r="Q384" s="5">
        <f t="shared" si="21"/>
        <v>0</v>
      </c>
      <c r="R384" s="5">
        <v>0</v>
      </c>
      <c r="S384" s="5">
        <v>0</v>
      </c>
      <c r="T384" s="5">
        <v>0</v>
      </c>
      <c r="U384" s="5">
        <f t="shared" si="22"/>
        <v>1500</v>
      </c>
      <c r="V384" s="5">
        <f t="shared" si="23"/>
        <v>1500</v>
      </c>
      <c r="W384" s="5">
        <v>0</v>
      </c>
      <c r="X384" t="s">
        <v>150</v>
      </c>
    </row>
    <row r="385" spans="1:24" x14ac:dyDescent="0.2">
      <c r="A385" t="s">
        <v>0</v>
      </c>
      <c r="B385" t="s">
        <v>1</v>
      </c>
      <c r="C385" t="s">
        <v>2</v>
      </c>
      <c r="D385" t="s">
        <v>3</v>
      </c>
      <c r="E385" t="s">
        <v>4</v>
      </c>
      <c r="F385" t="s">
        <v>322</v>
      </c>
      <c r="G385" t="s">
        <v>323</v>
      </c>
      <c r="H385" t="s">
        <v>95</v>
      </c>
      <c r="I385" t="s">
        <v>96</v>
      </c>
      <c r="J385" t="s">
        <v>121</v>
      </c>
      <c r="K385" t="s">
        <v>137</v>
      </c>
      <c r="L385" t="s">
        <v>44</v>
      </c>
      <c r="M385" s="5">
        <v>1000</v>
      </c>
      <c r="N385" s="5">
        <v>0</v>
      </c>
      <c r="O385" s="5">
        <f t="shared" si="20"/>
        <v>1000</v>
      </c>
      <c r="P385" s="5">
        <v>-1000</v>
      </c>
      <c r="Q385" s="5">
        <f t="shared" si="21"/>
        <v>0</v>
      </c>
      <c r="R385" s="5">
        <v>0</v>
      </c>
      <c r="S385" s="5">
        <v>0</v>
      </c>
      <c r="T385" s="5">
        <v>0</v>
      </c>
      <c r="U385" s="5">
        <f t="shared" si="22"/>
        <v>1000</v>
      </c>
      <c r="V385" s="5">
        <f t="shared" si="23"/>
        <v>1000</v>
      </c>
      <c r="W385" s="5">
        <v>0</v>
      </c>
      <c r="X385" t="s">
        <v>138</v>
      </c>
    </row>
    <row r="386" spans="1:24" x14ac:dyDescent="0.2">
      <c r="A386" t="s">
        <v>0</v>
      </c>
      <c r="B386" t="s">
        <v>1</v>
      </c>
      <c r="C386" t="s">
        <v>2</v>
      </c>
      <c r="D386" t="s">
        <v>3</v>
      </c>
      <c r="E386" t="s">
        <v>4</v>
      </c>
      <c r="F386" t="s">
        <v>322</v>
      </c>
      <c r="G386" t="s">
        <v>323</v>
      </c>
      <c r="H386" t="s">
        <v>95</v>
      </c>
      <c r="I386" t="s">
        <v>96</v>
      </c>
      <c r="J386" t="s">
        <v>121</v>
      </c>
      <c r="K386" t="s">
        <v>161</v>
      </c>
      <c r="L386" t="s">
        <v>44</v>
      </c>
      <c r="M386" s="5">
        <v>6400</v>
      </c>
      <c r="N386" s="5">
        <v>0</v>
      </c>
      <c r="O386" s="5">
        <f t="shared" si="20"/>
        <v>6400</v>
      </c>
      <c r="P386" s="5">
        <v>-6400</v>
      </c>
      <c r="Q386" s="5">
        <f t="shared" si="21"/>
        <v>0</v>
      </c>
      <c r="R386" s="5">
        <v>0</v>
      </c>
      <c r="S386" s="5">
        <v>0</v>
      </c>
      <c r="T386" s="5">
        <v>0</v>
      </c>
      <c r="U386" s="5">
        <f t="shared" si="22"/>
        <v>6400</v>
      </c>
      <c r="V386" s="5">
        <f t="shared" si="23"/>
        <v>6400</v>
      </c>
      <c r="W386" s="5">
        <v>0</v>
      </c>
      <c r="X386" t="s">
        <v>162</v>
      </c>
    </row>
    <row r="387" spans="1:24" x14ac:dyDescent="0.2">
      <c r="A387" t="s">
        <v>0</v>
      </c>
      <c r="B387" t="s">
        <v>1</v>
      </c>
      <c r="C387" t="s">
        <v>2</v>
      </c>
      <c r="D387" t="s">
        <v>3</v>
      </c>
      <c r="E387" t="s">
        <v>4</v>
      </c>
      <c r="F387" t="s">
        <v>322</v>
      </c>
      <c r="G387" t="s">
        <v>323</v>
      </c>
      <c r="H387" t="s">
        <v>95</v>
      </c>
      <c r="I387" t="s">
        <v>96</v>
      </c>
      <c r="J387" t="s">
        <v>121</v>
      </c>
      <c r="K387" t="s">
        <v>145</v>
      </c>
      <c r="L387" t="s">
        <v>44</v>
      </c>
      <c r="M387" s="5">
        <v>9000</v>
      </c>
      <c r="N387" s="5">
        <v>0</v>
      </c>
      <c r="O387" s="5">
        <f t="shared" ref="O387:O450" si="24">+M387+N387</f>
        <v>9000</v>
      </c>
      <c r="P387" s="5">
        <v>-9000</v>
      </c>
      <c r="Q387" s="5">
        <f t="shared" ref="Q387:Q450" si="25">+O387+P387</f>
        <v>0</v>
      </c>
      <c r="R387" s="5">
        <v>0</v>
      </c>
      <c r="S387" s="5">
        <v>0</v>
      </c>
      <c r="T387" s="5">
        <v>0</v>
      </c>
      <c r="U387" s="5">
        <f t="shared" ref="U387:U450" si="26">+O387-S387</f>
        <v>9000</v>
      </c>
      <c r="V387" s="5">
        <f t="shared" ref="V387:V450" si="27">+O387-T387</f>
        <v>9000</v>
      </c>
      <c r="W387" s="5">
        <v>0</v>
      </c>
      <c r="X387" t="s">
        <v>146</v>
      </c>
    </row>
    <row r="388" spans="1:24" x14ac:dyDescent="0.2">
      <c r="A388" t="s">
        <v>0</v>
      </c>
      <c r="B388" t="s">
        <v>1</v>
      </c>
      <c r="C388" t="s">
        <v>2</v>
      </c>
      <c r="D388" t="s">
        <v>3</v>
      </c>
      <c r="E388" t="s">
        <v>4</v>
      </c>
      <c r="F388" t="s">
        <v>322</v>
      </c>
      <c r="G388" t="s">
        <v>323</v>
      </c>
      <c r="H388" t="s">
        <v>95</v>
      </c>
      <c r="I388" t="s">
        <v>96</v>
      </c>
      <c r="J388" t="s">
        <v>121</v>
      </c>
      <c r="K388" t="s">
        <v>130</v>
      </c>
      <c r="L388" t="s">
        <v>44</v>
      </c>
      <c r="M388" s="5">
        <v>300</v>
      </c>
      <c r="N388" s="5">
        <v>0</v>
      </c>
      <c r="O388" s="5">
        <f t="shared" si="24"/>
        <v>300</v>
      </c>
      <c r="P388" s="5">
        <v>-300</v>
      </c>
      <c r="Q388" s="5">
        <f t="shared" si="25"/>
        <v>0</v>
      </c>
      <c r="R388" s="5">
        <v>0</v>
      </c>
      <c r="S388" s="5">
        <v>0</v>
      </c>
      <c r="T388" s="5">
        <v>0</v>
      </c>
      <c r="U388" s="5">
        <f t="shared" si="26"/>
        <v>300</v>
      </c>
      <c r="V388" s="5">
        <f t="shared" si="27"/>
        <v>300</v>
      </c>
      <c r="W388" s="5">
        <v>0</v>
      </c>
      <c r="X388" t="s">
        <v>165</v>
      </c>
    </row>
    <row r="389" spans="1:24" x14ac:dyDescent="0.2">
      <c r="A389" t="s">
        <v>0</v>
      </c>
      <c r="B389" t="s">
        <v>1</v>
      </c>
      <c r="C389" t="s">
        <v>2</v>
      </c>
      <c r="D389" t="s">
        <v>3</v>
      </c>
      <c r="E389" t="s">
        <v>4</v>
      </c>
      <c r="F389" t="s">
        <v>322</v>
      </c>
      <c r="G389" t="s">
        <v>323</v>
      </c>
      <c r="H389" t="s">
        <v>95</v>
      </c>
      <c r="I389" t="s">
        <v>96</v>
      </c>
      <c r="J389" t="s">
        <v>121</v>
      </c>
      <c r="K389" t="s">
        <v>166</v>
      </c>
      <c r="L389" t="s">
        <v>44</v>
      </c>
      <c r="M389" s="5">
        <v>300</v>
      </c>
      <c r="N389" s="5">
        <v>0</v>
      </c>
      <c r="O389" s="5">
        <f t="shared" si="24"/>
        <v>300</v>
      </c>
      <c r="P389" s="5">
        <v>-300</v>
      </c>
      <c r="Q389" s="5">
        <f t="shared" si="25"/>
        <v>0</v>
      </c>
      <c r="R389" s="5">
        <v>0</v>
      </c>
      <c r="S389" s="5">
        <v>0</v>
      </c>
      <c r="T389" s="5">
        <v>0</v>
      </c>
      <c r="U389" s="5">
        <f t="shared" si="26"/>
        <v>300</v>
      </c>
      <c r="V389" s="5">
        <f t="shared" si="27"/>
        <v>300</v>
      </c>
      <c r="W389" s="5">
        <v>0</v>
      </c>
      <c r="X389" t="s">
        <v>167</v>
      </c>
    </row>
    <row r="390" spans="1:24" x14ac:dyDescent="0.2">
      <c r="A390" t="s">
        <v>0</v>
      </c>
      <c r="B390" t="s">
        <v>1</v>
      </c>
      <c r="C390" t="s">
        <v>2</v>
      </c>
      <c r="D390" t="s">
        <v>3</v>
      </c>
      <c r="E390" t="s">
        <v>4</v>
      </c>
      <c r="F390" t="s">
        <v>322</v>
      </c>
      <c r="G390" t="s">
        <v>323</v>
      </c>
      <c r="H390" t="s">
        <v>95</v>
      </c>
      <c r="I390" t="s">
        <v>172</v>
      </c>
      <c r="J390" t="s">
        <v>121</v>
      </c>
      <c r="K390" t="s">
        <v>128</v>
      </c>
      <c r="L390" t="s">
        <v>44</v>
      </c>
      <c r="M390" s="5">
        <v>47100</v>
      </c>
      <c r="N390" s="5">
        <v>0</v>
      </c>
      <c r="O390" s="5">
        <f t="shared" si="24"/>
        <v>47100</v>
      </c>
      <c r="P390" s="5">
        <v>-28260</v>
      </c>
      <c r="Q390" s="5">
        <f t="shared" si="25"/>
        <v>18840</v>
      </c>
      <c r="R390" s="5">
        <v>18144</v>
      </c>
      <c r="S390" s="5">
        <v>0</v>
      </c>
      <c r="T390" s="5">
        <v>0</v>
      </c>
      <c r="U390" s="5">
        <f t="shared" si="26"/>
        <v>47100</v>
      </c>
      <c r="V390" s="5">
        <f t="shared" si="27"/>
        <v>47100</v>
      </c>
      <c r="W390" s="5">
        <v>696</v>
      </c>
      <c r="X390" t="s">
        <v>144</v>
      </c>
    </row>
    <row r="391" spans="1:24" x14ac:dyDescent="0.2">
      <c r="A391" t="s">
        <v>0</v>
      </c>
      <c r="B391" t="s">
        <v>1</v>
      </c>
      <c r="C391" t="s">
        <v>2</v>
      </c>
      <c r="D391" t="s">
        <v>3</v>
      </c>
      <c r="E391" t="s">
        <v>4</v>
      </c>
      <c r="F391" t="s">
        <v>322</v>
      </c>
      <c r="G391" t="s">
        <v>323</v>
      </c>
      <c r="H391" t="s">
        <v>95</v>
      </c>
      <c r="I391" t="s">
        <v>177</v>
      </c>
      <c r="J391" t="s">
        <v>121</v>
      </c>
      <c r="K391" t="s">
        <v>149</v>
      </c>
      <c r="L391" t="s">
        <v>44</v>
      </c>
      <c r="M391" s="5">
        <v>2500</v>
      </c>
      <c r="N391" s="5">
        <v>0</v>
      </c>
      <c r="O391" s="5">
        <f t="shared" si="24"/>
        <v>2500</v>
      </c>
      <c r="P391" s="5">
        <v>-2500</v>
      </c>
      <c r="Q391" s="5">
        <f t="shared" si="25"/>
        <v>0</v>
      </c>
      <c r="R391" s="5">
        <v>0</v>
      </c>
      <c r="S391" s="5">
        <v>0</v>
      </c>
      <c r="T391" s="5">
        <v>0</v>
      </c>
      <c r="U391" s="5">
        <f t="shared" si="26"/>
        <v>2500</v>
      </c>
      <c r="V391" s="5">
        <f t="shared" si="27"/>
        <v>2500</v>
      </c>
      <c r="W391" s="5">
        <v>0</v>
      </c>
      <c r="X391" t="s">
        <v>150</v>
      </c>
    </row>
    <row r="392" spans="1:24" x14ac:dyDescent="0.2">
      <c r="A392" t="s">
        <v>0</v>
      </c>
      <c r="B392" t="s">
        <v>1</v>
      </c>
      <c r="C392" t="s">
        <v>2</v>
      </c>
      <c r="D392" t="s">
        <v>3</v>
      </c>
      <c r="E392" t="s">
        <v>4</v>
      </c>
      <c r="F392" t="s">
        <v>322</v>
      </c>
      <c r="G392" t="s">
        <v>323</v>
      </c>
      <c r="H392" t="s">
        <v>95</v>
      </c>
      <c r="I392" t="s">
        <v>177</v>
      </c>
      <c r="J392" t="s">
        <v>121</v>
      </c>
      <c r="K392" t="s">
        <v>137</v>
      </c>
      <c r="L392" t="s">
        <v>44</v>
      </c>
      <c r="M392" s="5">
        <v>8159</v>
      </c>
      <c r="N392" s="5">
        <v>0</v>
      </c>
      <c r="O392" s="5">
        <f t="shared" si="24"/>
        <v>8159</v>
      </c>
      <c r="P392" s="5">
        <v>-8159</v>
      </c>
      <c r="Q392" s="5">
        <f t="shared" si="25"/>
        <v>0</v>
      </c>
      <c r="R392" s="5">
        <v>0</v>
      </c>
      <c r="S392" s="5">
        <v>0</v>
      </c>
      <c r="T392" s="5">
        <v>0</v>
      </c>
      <c r="U392" s="5">
        <f t="shared" si="26"/>
        <v>8159</v>
      </c>
      <c r="V392" s="5">
        <f t="shared" si="27"/>
        <v>8159</v>
      </c>
      <c r="W392" s="5">
        <v>0</v>
      </c>
      <c r="X392" t="s">
        <v>138</v>
      </c>
    </row>
    <row r="393" spans="1:24" x14ac:dyDescent="0.2">
      <c r="A393" t="s">
        <v>0</v>
      </c>
      <c r="B393" t="s">
        <v>1</v>
      </c>
      <c r="C393" t="s">
        <v>2</v>
      </c>
      <c r="D393" t="s">
        <v>3</v>
      </c>
      <c r="E393" t="s">
        <v>4</v>
      </c>
      <c r="F393" t="s">
        <v>322</v>
      </c>
      <c r="G393" t="s">
        <v>323</v>
      </c>
      <c r="H393" t="s">
        <v>95</v>
      </c>
      <c r="I393" t="s">
        <v>177</v>
      </c>
      <c r="J393" t="s">
        <v>121</v>
      </c>
      <c r="K393" t="s">
        <v>151</v>
      </c>
      <c r="L393" t="s">
        <v>44</v>
      </c>
      <c r="M393" s="5">
        <v>38473.71</v>
      </c>
      <c r="N393" s="5">
        <v>0</v>
      </c>
      <c r="O393" s="5">
        <f t="shared" si="24"/>
        <v>38473.71</v>
      </c>
      <c r="P393" s="5">
        <v>-38473.71</v>
      </c>
      <c r="Q393" s="5">
        <f t="shared" si="25"/>
        <v>0</v>
      </c>
      <c r="R393" s="5">
        <v>0</v>
      </c>
      <c r="S393" s="5">
        <v>0</v>
      </c>
      <c r="T393" s="5">
        <v>0</v>
      </c>
      <c r="U393" s="5">
        <f t="shared" si="26"/>
        <v>38473.71</v>
      </c>
      <c r="V393" s="5">
        <f t="shared" si="27"/>
        <v>38473.71</v>
      </c>
      <c r="W393" s="5">
        <v>0</v>
      </c>
      <c r="X393" t="s">
        <v>152</v>
      </c>
    </row>
    <row r="394" spans="1:24" x14ac:dyDescent="0.2">
      <c r="A394" t="s">
        <v>0</v>
      </c>
      <c r="B394" t="s">
        <v>1</v>
      </c>
      <c r="C394" t="s">
        <v>2</v>
      </c>
      <c r="D394" t="s">
        <v>3</v>
      </c>
      <c r="E394" t="s">
        <v>4</v>
      </c>
      <c r="F394" t="s">
        <v>322</v>
      </c>
      <c r="G394" t="s">
        <v>323</v>
      </c>
      <c r="H394" t="s">
        <v>95</v>
      </c>
      <c r="I394" t="s">
        <v>177</v>
      </c>
      <c r="J394" t="s">
        <v>121</v>
      </c>
      <c r="K394" t="s">
        <v>124</v>
      </c>
      <c r="L394" t="s">
        <v>44</v>
      </c>
      <c r="M394" s="5">
        <v>14000</v>
      </c>
      <c r="N394" s="5">
        <v>0</v>
      </c>
      <c r="O394" s="5">
        <f t="shared" si="24"/>
        <v>14000</v>
      </c>
      <c r="P394" s="5">
        <v>-14000</v>
      </c>
      <c r="Q394" s="5">
        <f t="shared" si="25"/>
        <v>0</v>
      </c>
      <c r="R394" s="5">
        <v>0</v>
      </c>
      <c r="S394" s="5">
        <v>0</v>
      </c>
      <c r="T394" s="5">
        <v>0</v>
      </c>
      <c r="U394" s="5">
        <f t="shared" si="26"/>
        <v>14000</v>
      </c>
      <c r="V394" s="5">
        <f t="shared" si="27"/>
        <v>14000</v>
      </c>
      <c r="W394" s="5">
        <v>0</v>
      </c>
      <c r="X394" t="s">
        <v>153</v>
      </c>
    </row>
    <row r="395" spans="1:24" x14ac:dyDescent="0.2">
      <c r="A395" t="s">
        <v>0</v>
      </c>
      <c r="B395" t="s">
        <v>1</v>
      </c>
      <c r="C395" t="s">
        <v>2</v>
      </c>
      <c r="D395" t="s">
        <v>3</v>
      </c>
      <c r="E395" t="s">
        <v>4</v>
      </c>
      <c r="F395" t="s">
        <v>322</v>
      </c>
      <c r="G395" t="s">
        <v>323</v>
      </c>
      <c r="H395" t="s">
        <v>95</v>
      </c>
      <c r="I395" t="s">
        <v>177</v>
      </c>
      <c r="J395" t="s">
        <v>121</v>
      </c>
      <c r="K395" t="s">
        <v>145</v>
      </c>
      <c r="L395" t="s">
        <v>44</v>
      </c>
      <c r="M395" s="5">
        <v>2000</v>
      </c>
      <c r="N395" s="5">
        <v>0</v>
      </c>
      <c r="O395" s="5">
        <f t="shared" si="24"/>
        <v>2000</v>
      </c>
      <c r="P395" s="5">
        <v>-2000</v>
      </c>
      <c r="Q395" s="5">
        <f t="shared" si="25"/>
        <v>0</v>
      </c>
      <c r="R395" s="5">
        <v>0</v>
      </c>
      <c r="S395" s="5">
        <v>0</v>
      </c>
      <c r="T395" s="5">
        <v>0</v>
      </c>
      <c r="U395" s="5">
        <f t="shared" si="26"/>
        <v>2000</v>
      </c>
      <c r="V395" s="5">
        <f t="shared" si="27"/>
        <v>2000</v>
      </c>
      <c r="W395" s="5">
        <v>0</v>
      </c>
      <c r="X395" t="s">
        <v>146</v>
      </c>
    </row>
    <row r="396" spans="1:24" x14ac:dyDescent="0.2">
      <c r="A396" t="s">
        <v>0</v>
      </c>
      <c r="B396" t="s">
        <v>1</v>
      </c>
      <c r="C396" t="s">
        <v>2</v>
      </c>
      <c r="D396" t="s">
        <v>3</v>
      </c>
      <c r="E396" t="s">
        <v>4</v>
      </c>
      <c r="F396" t="s">
        <v>322</v>
      </c>
      <c r="G396" t="s">
        <v>323</v>
      </c>
      <c r="H396" t="s">
        <v>95</v>
      </c>
      <c r="I396" t="s">
        <v>177</v>
      </c>
      <c r="J396" t="s">
        <v>121</v>
      </c>
      <c r="K396" t="s">
        <v>178</v>
      </c>
      <c r="L396" t="s">
        <v>44</v>
      </c>
      <c r="M396" s="5">
        <v>16058</v>
      </c>
      <c r="N396" s="5">
        <v>0</v>
      </c>
      <c r="O396" s="5">
        <f t="shared" si="24"/>
        <v>16058</v>
      </c>
      <c r="P396" s="5">
        <v>-16058</v>
      </c>
      <c r="Q396" s="5">
        <f t="shared" si="25"/>
        <v>0</v>
      </c>
      <c r="R396" s="5">
        <v>0</v>
      </c>
      <c r="S396" s="5">
        <v>0</v>
      </c>
      <c r="T396" s="5">
        <v>0</v>
      </c>
      <c r="U396" s="5">
        <f t="shared" si="26"/>
        <v>16058</v>
      </c>
      <c r="V396" s="5">
        <f t="shared" si="27"/>
        <v>16058</v>
      </c>
      <c r="W396" s="5">
        <v>0</v>
      </c>
      <c r="X396" t="s">
        <v>179</v>
      </c>
    </row>
    <row r="397" spans="1:24" x14ac:dyDescent="0.2">
      <c r="A397" t="s">
        <v>0</v>
      </c>
      <c r="B397" t="s">
        <v>1</v>
      </c>
      <c r="C397" t="s">
        <v>2</v>
      </c>
      <c r="D397" t="s">
        <v>3</v>
      </c>
      <c r="E397" t="s">
        <v>4</v>
      </c>
      <c r="F397" t="s">
        <v>322</v>
      </c>
      <c r="G397" t="s">
        <v>323</v>
      </c>
      <c r="H397" t="s">
        <v>95</v>
      </c>
      <c r="I397" t="s">
        <v>177</v>
      </c>
      <c r="J397" t="s">
        <v>121</v>
      </c>
      <c r="K397" t="s">
        <v>155</v>
      </c>
      <c r="L397" t="s">
        <v>44</v>
      </c>
      <c r="M397" s="5">
        <v>8000</v>
      </c>
      <c r="N397" s="5">
        <v>0</v>
      </c>
      <c r="O397" s="5">
        <f t="shared" si="24"/>
        <v>8000</v>
      </c>
      <c r="P397" s="5">
        <v>-8000</v>
      </c>
      <c r="Q397" s="5">
        <f t="shared" si="25"/>
        <v>0</v>
      </c>
      <c r="R397" s="5">
        <v>0</v>
      </c>
      <c r="S397" s="5">
        <v>0</v>
      </c>
      <c r="T397" s="5">
        <v>0</v>
      </c>
      <c r="U397" s="5">
        <f t="shared" si="26"/>
        <v>8000</v>
      </c>
      <c r="V397" s="5">
        <f t="shared" si="27"/>
        <v>8000</v>
      </c>
      <c r="W397" s="5">
        <v>0</v>
      </c>
      <c r="X397" t="s">
        <v>156</v>
      </c>
    </row>
    <row r="398" spans="1:24" x14ac:dyDescent="0.2">
      <c r="A398" t="s">
        <v>0</v>
      </c>
      <c r="B398" t="s">
        <v>1</v>
      </c>
      <c r="C398" t="s">
        <v>2</v>
      </c>
      <c r="D398" t="s">
        <v>3</v>
      </c>
      <c r="E398" t="s">
        <v>4</v>
      </c>
      <c r="F398" t="s">
        <v>322</v>
      </c>
      <c r="G398" t="s">
        <v>323</v>
      </c>
      <c r="H398" t="s">
        <v>180</v>
      </c>
      <c r="I398" t="s">
        <v>181</v>
      </c>
      <c r="J398" t="s">
        <v>121</v>
      </c>
      <c r="K398" t="s">
        <v>137</v>
      </c>
      <c r="L398" t="s">
        <v>44</v>
      </c>
      <c r="M398" s="5">
        <v>45000</v>
      </c>
      <c r="N398" s="5">
        <v>-8300</v>
      </c>
      <c r="O398" s="5">
        <f t="shared" si="24"/>
        <v>36700</v>
      </c>
      <c r="P398" s="5">
        <v>-3700</v>
      </c>
      <c r="Q398" s="5">
        <f t="shared" si="25"/>
        <v>33000</v>
      </c>
      <c r="R398" s="5">
        <v>0</v>
      </c>
      <c r="S398" s="5">
        <v>33000</v>
      </c>
      <c r="T398" s="5">
        <v>0</v>
      </c>
      <c r="U398" s="5">
        <f t="shared" si="26"/>
        <v>3700</v>
      </c>
      <c r="V398" s="5">
        <f t="shared" si="27"/>
        <v>36700</v>
      </c>
      <c r="W398" s="5">
        <v>0</v>
      </c>
      <c r="X398" t="s">
        <v>182</v>
      </c>
    </row>
    <row r="399" spans="1:24" x14ac:dyDescent="0.2">
      <c r="A399" t="s">
        <v>0</v>
      </c>
      <c r="B399" t="s">
        <v>1</v>
      </c>
      <c r="C399" t="s">
        <v>2</v>
      </c>
      <c r="D399" t="s">
        <v>3</v>
      </c>
      <c r="E399" t="s">
        <v>4</v>
      </c>
      <c r="F399" t="s">
        <v>322</v>
      </c>
      <c r="G399" t="s">
        <v>323</v>
      </c>
      <c r="H399" t="s">
        <v>180</v>
      </c>
      <c r="I399" t="s">
        <v>183</v>
      </c>
      <c r="J399" t="s">
        <v>121</v>
      </c>
      <c r="K399" t="s">
        <v>149</v>
      </c>
      <c r="L399" t="s">
        <v>44</v>
      </c>
      <c r="M399" s="5">
        <v>3000</v>
      </c>
      <c r="N399" s="5">
        <v>0</v>
      </c>
      <c r="O399" s="5">
        <f t="shared" si="24"/>
        <v>3000</v>
      </c>
      <c r="P399" s="5">
        <v>-3000</v>
      </c>
      <c r="Q399" s="5">
        <f t="shared" si="25"/>
        <v>0</v>
      </c>
      <c r="R399" s="5">
        <v>0</v>
      </c>
      <c r="S399" s="5">
        <v>0</v>
      </c>
      <c r="T399" s="5">
        <v>0</v>
      </c>
      <c r="U399" s="5">
        <f t="shared" si="26"/>
        <v>3000</v>
      </c>
      <c r="V399" s="5">
        <f t="shared" si="27"/>
        <v>3000</v>
      </c>
      <c r="W399" s="5">
        <v>0</v>
      </c>
      <c r="X399" t="s">
        <v>329</v>
      </c>
    </row>
    <row r="400" spans="1:24" x14ac:dyDescent="0.2">
      <c r="A400" t="s">
        <v>0</v>
      </c>
      <c r="B400" t="s">
        <v>1</v>
      </c>
      <c r="C400" t="s">
        <v>2</v>
      </c>
      <c r="D400" t="s">
        <v>3</v>
      </c>
      <c r="E400" t="s">
        <v>4</v>
      </c>
      <c r="F400" t="s">
        <v>322</v>
      </c>
      <c r="G400" t="s">
        <v>323</v>
      </c>
      <c r="H400" t="s">
        <v>180</v>
      </c>
      <c r="I400" t="s">
        <v>183</v>
      </c>
      <c r="J400" t="s">
        <v>121</v>
      </c>
      <c r="K400" t="s">
        <v>137</v>
      </c>
      <c r="L400" t="s">
        <v>44</v>
      </c>
      <c r="M400" s="5">
        <v>50000</v>
      </c>
      <c r="N400" s="5">
        <v>0</v>
      </c>
      <c r="O400" s="5">
        <f t="shared" si="24"/>
        <v>50000</v>
      </c>
      <c r="P400" s="5">
        <v>-10000</v>
      </c>
      <c r="Q400" s="5">
        <f t="shared" si="25"/>
        <v>40000</v>
      </c>
      <c r="R400" s="5">
        <v>0</v>
      </c>
      <c r="S400" s="5">
        <v>40000</v>
      </c>
      <c r="T400" s="5">
        <v>12450</v>
      </c>
      <c r="U400" s="5">
        <f t="shared" si="26"/>
        <v>10000</v>
      </c>
      <c r="V400" s="5">
        <f t="shared" si="27"/>
        <v>37550</v>
      </c>
      <c r="W400" s="5">
        <v>0</v>
      </c>
      <c r="X400" t="s">
        <v>182</v>
      </c>
    </row>
    <row r="401" spans="1:24" x14ac:dyDescent="0.2">
      <c r="A401" t="s">
        <v>0</v>
      </c>
      <c r="B401" t="s">
        <v>1</v>
      </c>
      <c r="C401" t="s">
        <v>2</v>
      </c>
      <c r="D401" t="s">
        <v>3</v>
      </c>
      <c r="E401" t="s">
        <v>4</v>
      </c>
      <c r="F401" t="s">
        <v>322</v>
      </c>
      <c r="G401" t="s">
        <v>323</v>
      </c>
      <c r="H401" t="s">
        <v>180</v>
      </c>
      <c r="I401" t="s">
        <v>183</v>
      </c>
      <c r="J401" t="s">
        <v>121</v>
      </c>
      <c r="K401" t="s">
        <v>151</v>
      </c>
      <c r="L401" t="s">
        <v>44</v>
      </c>
      <c r="M401" s="5">
        <v>2000</v>
      </c>
      <c r="N401" s="5">
        <v>0</v>
      </c>
      <c r="O401" s="5">
        <f t="shared" si="24"/>
        <v>2000</v>
      </c>
      <c r="P401" s="5">
        <v>-2000</v>
      </c>
      <c r="Q401" s="5">
        <f t="shared" si="25"/>
        <v>0</v>
      </c>
      <c r="R401" s="5">
        <v>0</v>
      </c>
      <c r="S401" s="5">
        <v>0</v>
      </c>
      <c r="T401" s="5">
        <v>0</v>
      </c>
      <c r="U401" s="5">
        <f t="shared" si="26"/>
        <v>2000</v>
      </c>
      <c r="V401" s="5">
        <f t="shared" si="27"/>
        <v>2000</v>
      </c>
      <c r="W401" s="5">
        <v>0</v>
      </c>
      <c r="X401" t="s">
        <v>330</v>
      </c>
    </row>
    <row r="402" spans="1:24" x14ac:dyDescent="0.2">
      <c r="A402" t="s">
        <v>0</v>
      </c>
      <c r="B402" t="s">
        <v>1</v>
      </c>
      <c r="C402" t="s">
        <v>2</v>
      </c>
      <c r="D402" t="s">
        <v>3</v>
      </c>
      <c r="E402" t="s">
        <v>4</v>
      </c>
      <c r="F402" t="s">
        <v>322</v>
      </c>
      <c r="G402" t="s">
        <v>323</v>
      </c>
      <c r="H402" t="s">
        <v>180</v>
      </c>
      <c r="I402" t="s">
        <v>183</v>
      </c>
      <c r="J402" t="s">
        <v>121</v>
      </c>
      <c r="K402" t="s">
        <v>124</v>
      </c>
      <c r="L402" t="s">
        <v>44</v>
      </c>
      <c r="M402" s="5">
        <v>2000</v>
      </c>
      <c r="N402" s="5">
        <v>0</v>
      </c>
      <c r="O402" s="5">
        <f t="shared" si="24"/>
        <v>2000</v>
      </c>
      <c r="P402" s="5">
        <v>-2000</v>
      </c>
      <c r="Q402" s="5">
        <f t="shared" si="25"/>
        <v>0</v>
      </c>
      <c r="R402" s="5">
        <v>0</v>
      </c>
      <c r="S402" s="5">
        <v>0</v>
      </c>
      <c r="T402" s="5">
        <v>0</v>
      </c>
      <c r="U402" s="5">
        <f t="shared" si="26"/>
        <v>2000</v>
      </c>
      <c r="V402" s="5">
        <f t="shared" si="27"/>
        <v>2000</v>
      </c>
      <c r="W402" s="5">
        <v>0</v>
      </c>
      <c r="X402" t="s">
        <v>331</v>
      </c>
    </row>
    <row r="403" spans="1:24" x14ac:dyDescent="0.2">
      <c r="A403" t="s">
        <v>0</v>
      </c>
      <c r="B403" t="s">
        <v>1</v>
      </c>
      <c r="C403" t="s">
        <v>2</v>
      </c>
      <c r="D403" t="s">
        <v>3</v>
      </c>
      <c r="E403" t="s">
        <v>4</v>
      </c>
      <c r="F403" t="s">
        <v>322</v>
      </c>
      <c r="G403" t="s">
        <v>323</v>
      </c>
      <c r="H403" t="s">
        <v>180</v>
      </c>
      <c r="I403" t="s">
        <v>183</v>
      </c>
      <c r="J403" t="s">
        <v>121</v>
      </c>
      <c r="K403" t="s">
        <v>128</v>
      </c>
      <c r="L403" t="s">
        <v>44</v>
      </c>
      <c r="M403" s="5">
        <v>0</v>
      </c>
      <c r="N403" s="5">
        <v>8300</v>
      </c>
      <c r="O403" s="5">
        <f t="shared" si="24"/>
        <v>8300</v>
      </c>
      <c r="P403" s="5">
        <v>-8300</v>
      </c>
      <c r="Q403" s="5">
        <f t="shared" si="25"/>
        <v>0</v>
      </c>
      <c r="R403" s="5">
        <v>0</v>
      </c>
      <c r="S403" s="5">
        <v>0</v>
      </c>
      <c r="T403" s="5">
        <v>0</v>
      </c>
      <c r="U403" s="5">
        <f t="shared" si="26"/>
        <v>8300</v>
      </c>
      <c r="V403" s="5">
        <f t="shared" si="27"/>
        <v>8300</v>
      </c>
      <c r="W403" s="5">
        <v>0</v>
      </c>
      <c r="X403" t="s">
        <v>332</v>
      </c>
    </row>
    <row r="404" spans="1:24" x14ac:dyDescent="0.2">
      <c r="A404" t="s">
        <v>0</v>
      </c>
      <c r="B404" t="s">
        <v>1</v>
      </c>
      <c r="C404" t="s">
        <v>2</v>
      </c>
      <c r="D404" t="s">
        <v>3</v>
      </c>
      <c r="E404" t="s">
        <v>4</v>
      </c>
      <c r="F404" t="s">
        <v>322</v>
      </c>
      <c r="G404" t="s">
        <v>323</v>
      </c>
      <c r="H404" t="s">
        <v>180</v>
      </c>
      <c r="I404" t="s">
        <v>183</v>
      </c>
      <c r="J404" t="s">
        <v>121</v>
      </c>
      <c r="K404" t="s">
        <v>145</v>
      </c>
      <c r="L404" t="s">
        <v>44</v>
      </c>
      <c r="M404" s="5">
        <v>2000</v>
      </c>
      <c r="N404" s="5">
        <v>0</v>
      </c>
      <c r="O404" s="5">
        <f t="shared" si="24"/>
        <v>2000</v>
      </c>
      <c r="P404" s="5">
        <v>-2000</v>
      </c>
      <c r="Q404" s="5">
        <f t="shared" si="25"/>
        <v>0</v>
      </c>
      <c r="R404" s="5">
        <v>0</v>
      </c>
      <c r="S404" s="5">
        <v>0</v>
      </c>
      <c r="T404" s="5">
        <v>0</v>
      </c>
      <c r="U404" s="5">
        <f t="shared" si="26"/>
        <v>2000</v>
      </c>
      <c r="V404" s="5">
        <f t="shared" si="27"/>
        <v>2000</v>
      </c>
      <c r="W404" s="5">
        <v>0</v>
      </c>
      <c r="X404" t="s">
        <v>333</v>
      </c>
    </row>
    <row r="405" spans="1:24" x14ac:dyDescent="0.2">
      <c r="A405" t="s">
        <v>0</v>
      </c>
      <c r="B405" t="s">
        <v>1</v>
      </c>
      <c r="C405" t="s">
        <v>2</v>
      </c>
      <c r="D405" t="s">
        <v>3</v>
      </c>
      <c r="E405" t="s">
        <v>4</v>
      </c>
      <c r="F405" t="s">
        <v>322</v>
      </c>
      <c r="G405" t="s">
        <v>323</v>
      </c>
      <c r="H405" t="s">
        <v>180</v>
      </c>
      <c r="I405" t="s">
        <v>183</v>
      </c>
      <c r="J405" t="s">
        <v>121</v>
      </c>
      <c r="K405" t="s">
        <v>155</v>
      </c>
      <c r="L405" t="s">
        <v>44</v>
      </c>
      <c r="M405" s="5">
        <v>3000</v>
      </c>
      <c r="N405" s="5">
        <v>0</v>
      </c>
      <c r="O405" s="5">
        <f t="shared" si="24"/>
        <v>3000</v>
      </c>
      <c r="P405" s="5">
        <v>-3000</v>
      </c>
      <c r="Q405" s="5">
        <f t="shared" si="25"/>
        <v>0</v>
      </c>
      <c r="R405" s="5">
        <v>0</v>
      </c>
      <c r="S405" s="5">
        <v>0</v>
      </c>
      <c r="T405" s="5">
        <v>0</v>
      </c>
      <c r="U405" s="5">
        <f t="shared" si="26"/>
        <v>3000</v>
      </c>
      <c r="V405" s="5">
        <f t="shared" si="27"/>
        <v>3000</v>
      </c>
      <c r="W405" s="5">
        <v>0</v>
      </c>
      <c r="X405" t="s">
        <v>334</v>
      </c>
    </row>
    <row r="406" spans="1:24" x14ac:dyDescent="0.2">
      <c r="A406" t="s">
        <v>184</v>
      </c>
      <c r="B406" t="s">
        <v>185</v>
      </c>
      <c r="C406" t="s">
        <v>2</v>
      </c>
      <c r="D406" t="s">
        <v>3</v>
      </c>
      <c r="E406" t="s">
        <v>4</v>
      </c>
      <c r="F406" t="s">
        <v>322</v>
      </c>
      <c r="G406" t="s">
        <v>323</v>
      </c>
      <c r="H406" t="s">
        <v>186</v>
      </c>
      <c r="I406" t="s">
        <v>187</v>
      </c>
      <c r="J406" t="s">
        <v>121</v>
      </c>
      <c r="K406" t="s">
        <v>149</v>
      </c>
      <c r="L406" t="s">
        <v>44</v>
      </c>
      <c r="M406" s="5">
        <v>1000</v>
      </c>
      <c r="N406" s="5">
        <v>0</v>
      </c>
      <c r="O406" s="5">
        <f t="shared" si="24"/>
        <v>1000</v>
      </c>
      <c r="P406" s="5">
        <v>-1000</v>
      </c>
      <c r="Q406" s="5">
        <f t="shared" si="25"/>
        <v>0</v>
      </c>
      <c r="R406" s="5">
        <v>0</v>
      </c>
      <c r="S406" s="5">
        <v>0</v>
      </c>
      <c r="T406" s="5">
        <v>0</v>
      </c>
      <c r="U406" s="5">
        <f t="shared" si="26"/>
        <v>1000</v>
      </c>
      <c r="V406" s="5">
        <f t="shared" si="27"/>
        <v>1000</v>
      </c>
      <c r="W406" s="5">
        <v>0</v>
      </c>
      <c r="X406" t="s">
        <v>188</v>
      </c>
    </row>
    <row r="407" spans="1:24" x14ac:dyDescent="0.2">
      <c r="A407" t="s">
        <v>184</v>
      </c>
      <c r="B407" t="s">
        <v>185</v>
      </c>
      <c r="C407" t="s">
        <v>2</v>
      </c>
      <c r="D407" t="s">
        <v>3</v>
      </c>
      <c r="E407" t="s">
        <v>4</v>
      </c>
      <c r="F407" t="s">
        <v>322</v>
      </c>
      <c r="G407" t="s">
        <v>323</v>
      </c>
      <c r="H407" t="s">
        <v>186</v>
      </c>
      <c r="I407" t="s">
        <v>187</v>
      </c>
      <c r="J407" t="s">
        <v>121</v>
      </c>
      <c r="K407" t="s">
        <v>314</v>
      </c>
      <c r="L407" t="s">
        <v>44</v>
      </c>
      <c r="M407" s="5">
        <v>14000</v>
      </c>
      <c r="N407" s="5">
        <v>0</v>
      </c>
      <c r="O407" s="5">
        <f t="shared" si="24"/>
        <v>14000</v>
      </c>
      <c r="P407" s="5">
        <v>-14000</v>
      </c>
      <c r="Q407" s="5">
        <f t="shared" si="25"/>
        <v>0</v>
      </c>
      <c r="R407" s="5">
        <v>0</v>
      </c>
      <c r="S407" s="5">
        <v>0</v>
      </c>
      <c r="T407" s="5">
        <v>0</v>
      </c>
      <c r="U407" s="5">
        <f t="shared" si="26"/>
        <v>14000</v>
      </c>
      <c r="V407" s="5">
        <f t="shared" si="27"/>
        <v>14000</v>
      </c>
      <c r="W407" s="5">
        <v>0</v>
      </c>
      <c r="X407" t="s">
        <v>335</v>
      </c>
    </row>
    <row r="408" spans="1:24" x14ac:dyDescent="0.2">
      <c r="A408" t="s">
        <v>184</v>
      </c>
      <c r="B408" t="s">
        <v>185</v>
      </c>
      <c r="C408" t="s">
        <v>2</v>
      </c>
      <c r="D408" t="s">
        <v>3</v>
      </c>
      <c r="E408" t="s">
        <v>4</v>
      </c>
      <c r="F408" t="s">
        <v>322</v>
      </c>
      <c r="G408" t="s">
        <v>323</v>
      </c>
      <c r="H408" t="s">
        <v>186</v>
      </c>
      <c r="I408" t="s">
        <v>187</v>
      </c>
      <c r="J408" t="s">
        <v>121</v>
      </c>
      <c r="K408" t="s">
        <v>145</v>
      </c>
      <c r="L408" t="s">
        <v>44</v>
      </c>
      <c r="M408" s="5">
        <v>8000</v>
      </c>
      <c r="N408" s="5">
        <v>0</v>
      </c>
      <c r="O408" s="5">
        <f t="shared" si="24"/>
        <v>8000</v>
      </c>
      <c r="P408" s="5">
        <v>-8000</v>
      </c>
      <c r="Q408" s="5">
        <f t="shared" si="25"/>
        <v>0</v>
      </c>
      <c r="R408" s="5">
        <v>0</v>
      </c>
      <c r="S408" s="5">
        <v>0</v>
      </c>
      <c r="T408" s="5">
        <v>0</v>
      </c>
      <c r="U408" s="5">
        <f t="shared" si="26"/>
        <v>8000</v>
      </c>
      <c r="V408" s="5">
        <f t="shared" si="27"/>
        <v>8000</v>
      </c>
      <c r="W408" s="5">
        <v>0</v>
      </c>
      <c r="X408" t="s">
        <v>193</v>
      </c>
    </row>
    <row r="409" spans="1:24" x14ac:dyDescent="0.2">
      <c r="A409" t="s">
        <v>184</v>
      </c>
      <c r="B409" t="s">
        <v>185</v>
      </c>
      <c r="C409" t="s">
        <v>2</v>
      </c>
      <c r="D409" t="s">
        <v>3</v>
      </c>
      <c r="E409" t="s">
        <v>4</v>
      </c>
      <c r="F409" t="s">
        <v>322</v>
      </c>
      <c r="G409" t="s">
        <v>323</v>
      </c>
      <c r="H409" t="s">
        <v>186</v>
      </c>
      <c r="I409" t="s">
        <v>187</v>
      </c>
      <c r="J409" t="s">
        <v>121</v>
      </c>
      <c r="K409" t="s">
        <v>132</v>
      </c>
      <c r="L409" t="s">
        <v>44</v>
      </c>
      <c r="M409" s="5">
        <v>2000</v>
      </c>
      <c r="N409" s="5">
        <v>0</v>
      </c>
      <c r="O409" s="5">
        <f t="shared" si="24"/>
        <v>2000</v>
      </c>
      <c r="P409" s="5">
        <v>0</v>
      </c>
      <c r="Q409" s="5">
        <f t="shared" si="25"/>
        <v>2000</v>
      </c>
      <c r="R409" s="5">
        <v>0</v>
      </c>
      <c r="S409" s="5">
        <v>0</v>
      </c>
      <c r="T409" s="5">
        <v>0</v>
      </c>
      <c r="U409" s="5">
        <f t="shared" si="26"/>
        <v>2000</v>
      </c>
      <c r="V409" s="5">
        <f t="shared" si="27"/>
        <v>2000</v>
      </c>
      <c r="W409" s="5">
        <v>2000</v>
      </c>
      <c r="X409" t="s">
        <v>194</v>
      </c>
    </row>
    <row r="410" spans="1:24" x14ac:dyDescent="0.2">
      <c r="A410" t="s">
        <v>0</v>
      </c>
      <c r="B410" t="s">
        <v>1</v>
      </c>
      <c r="C410" t="s">
        <v>2</v>
      </c>
      <c r="D410" t="s">
        <v>3</v>
      </c>
      <c r="E410" t="s">
        <v>4</v>
      </c>
      <c r="F410" t="s">
        <v>322</v>
      </c>
      <c r="G410" t="s">
        <v>323</v>
      </c>
      <c r="H410" t="s">
        <v>195</v>
      </c>
      <c r="I410" t="s">
        <v>196</v>
      </c>
      <c r="J410" t="s">
        <v>121</v>
      </c>
      <c r="K410" t="s">
        <v>137</v>
      </c>
      <c r="L410" t="s">
        <v>44</v>
      </c>
      <c r="M410" s="5">
        <v>20000</v>
      </c>
      <c r="N410" s="5">
        <v>0</v>
      </c>
      <c r="O410" s="5">
        <f t="shared" si="24"/>
        <v>20000</v>
      </c>
      <c r="P410" s="5">
        <v>-20000</v>
      </c>
      <c r="Q410" s="5">
        <f t="shared" si="25"/>
        <v>0</v>
      </c>
      <c r="R410" s="5">
        <v>0</v>
      </c>
      <c r="S410" s="5">
        <v>0</v>
      </c>
      <c r="T410" s="5">
        <v>0</v>
      </c>
      <c r="U410" s="5">
        <f t="shared" si="26"/>
        <v>20000</v>
      </c>
      <c r="V410" s="5">
        <f t="shared" si="27"/>
        <v>20000</v>
      </c>
      <c r="W410" s="5">
        <v>0</v>
      </c>
      <c r="X410" t="s">
        <v>197</v>
      </c>
    </row>
    <row r="411" spans="1:24" x14ac:dyDescent="0.2">
      <c r="A411" t="s">
        <v>0</v>
      </c>
      <c r="B411" t="s">
        <v>1</v>
      </c>
      <c r="C411" t="s">
        <v>2</v>
      </c>
      <c r="D411" t="s">
        <v>3</v>
      </c>
      <c r="E411" t="s">
        <v>4</v>
      </c>
      <c r="F411" t="s">
        <v>322</v>
      </c>
      <c r="G411" t="s">
        <v>323</v>
      </c>
      <c r="H411" t="s">
        <v>195</v>
      </c>
      <c r="I411" t="s">
        <v>196</v>
      </c>
      <c r="J411" t="s">
        <v>121</v>
      </c>
      <c r="K411" t="s">
        <v>151</v>
      </c>
      <c r="L411" t="s">
        <v>44</v>
      </c>
      <c r="M411" s="5">
        <v>700</v>
      </c>
      <c r="N411" s="5">
        <v>0</v>
      </c>
      <c r="O411" s="5">
        <f t="shared" si="24"/>
        <v>700</v>
      </c>
      <c r="P411" s="5">
        <v>-700</v>
      </c>
      <c r="Q411" s="5">
        <f t="shared" si="25"/>
        <v>0</v>
      </c>
      <c r="R411" s="5">
        <v>0</v>
      </c>
      <c r="S411" s="5">
        <v>0</v>
      </c>
      <c r="T411" s="5">
        <v>0</v>
      </c>
      <c r="U411" s="5">
        <f t="shared" si="26"/>
        <v>700</v>
      </c>
      <c r="V411" s="5">
        <f t="shared" si="27"/>
        <v>700</v>
      </c>
      <c r="W411" s="5">
        <v>0</v>
      </c>
      <c r="X411" t="s">
        <v>336</v>
      </c>
    </row>
    <row r="412" spans="1:24" x14ac:dyDescent="0.2">
      <c r="A412" t="s">
        <v>0</v>
      </c>
      <c r="B412" t="s">
        <v>1</v>
      </c>
      <c r="C412" t="s">
        <v>2</v>
      </c>
      <c r="D412" t="s">
        <v>3</v>
      </c>
      <c r="E412" t="s">
        <v>4</v>
      </c>
      <c r="F412" t="s">
        <v>322</v>
      </c>
      <c r="G412" t="s">
        <v>323</v>
      </c>
      <c r="H412" t="s">
        <v>195</v>
      </c>
      <c r="I412" t="s">
        <v>196</v>
      </c>
      <c r="J412" t="s">
        <v>121</v>
      </c>
      <c r="K412" t="s">
        <v>124</v>
      </c>
      <c r="L412" t="s">
        <v>44</v>
      </c>
      <c r="M412" s="5">
        <v>14200</v>
      </c>
      <c r="N412" s="5">
        <v>0</v>
      </c>
      <c r="O412" s="5">
        <f t="shared" si="24"/>
        <v>14200</v>
      </c>
      <c r="P412" s="5">
        <v>-14200</v>
      </c>
      <c r="Q412" s="5">
        <f t="shared" si="25"/>
        <v>0</v>
      </c>
      <c r="R412" s="5">
        <v>0</v>
      </c>
      <c r="S412" s="5">
        <v>0</v>
      </c>
      <c r="T412" s="5">
        <v>0</v>
      </c>
      <c r="U412" s="5">
        <f t="shared" si="26"/>
        <v>14200</v>
      </c>
      <c r="V412" s="5">
        <f t="shared" si="27"/>
        <v>14200</v>
      </c>
      <c r="W412" s="5">
        <v>0</v>
      </c>
      <c r="X412" t="s">
        <v>337</v>
      </c>
    </row>
    <row r="413" spans="1:24" x14ac:dyDescent="0.2">
      <c r="A413" t="s">
        <v>0</v>
      </c>
      <c r="B413" t="s">
        <v>1</v>
      </c>
      <c r="C413" t="s">
        <v>2</v>
      </c>
      <c r="D413" t="s">
        <v>3</v>
      </c>
      <c r="E413" t="s">
        <v>4</v>
      </c>
      <c r="F413" t="s">
        <v>322</v>
      </c>
      <c r="G413" t="s">
        <v>323</v>
      </c>
      <c r="H413" t="s">
        <v>195</v>
      </c>
      <c r="I413" t="s">
        <v>196</v>
      </c>
      <c r="J413" t="s">
        <v>121</v>
      </c>
      <c r="K413" t="s">
        <v>128</v>
      </c>
      <c r="L413" t="s">
        <v>44</v>
      </c>
      <c r="M413" s="5">
        <v>28800</v>
      </c>
      <c r="N413" s="5">
        <v>0</v>
      </c>
      <c r="O413" s="5">
        <f t="shared" si="24"/>
        <v>28800</v>
      </c>
      <c r="P413" s="5">
        <v>-28800</v>
      </c>
      <c r="Q413" s="5">
        <f t="shared" si="25"/>
        <v>0</v>
      </c>
      <c r="R413" s="5">
        <v>0</v>
      </c>
      <c r="S413" s="5">
        <v>0</v>
      </c>
      <c r="T413" s="5">
        <v>0</v>
      </c>
      <c r="U413" s="5">
        <f t="shared" si="26"/>
        <v>28800</v>
      </c>
      <c r="V413" s="5">
        <f t="shared" si="27"/>
        <v>28800</v>
      </c>
      <c r="W413" s="5">
        <v>0</v>
      </c>
      <c r="X413" t="s">
        <v>338</v>
      </c>
    </row>
    <row r="414" spans="1:24" x14ac:dyDescent="0.2">
      <c r="A414" t="s">
        <v>0</v>
      </c>
      <c r="B414" t="s">
        <v>1</v>
      </c>
      <c r="C414" t="s">
        <v>2</v>
      </c>
      <c r="D414" t="s">
        <v>3</v>
      </c>
      <c r="E414" t="s">
        <v>4</v>
      </c>
      <c r="F414" t="s">
        <v>322</v>
      </c>
      <c r="G414" t="s">
        <v>323</v>
      </c>
      <c r="H414" t="s">
        <v>195</v>
      </c>
      <c r="I414" t="s">
        <v>196</v>
      </c>
      <c r="J414" t="s">
        <v>121</v>
      </c>
      <c r="K414" t="s">
        <v>145</v>
      </c>
      <c r="L414" t="s">
        <v>44</v>
      </c>
      <c r="M414" s="5">
        <v>11000</v>
      </c>
      <c r="N414" s="5">
        <v>0</v>
      </c>
      <c r="O414" s="5">
        <f t="shared" si="24"/>
        <v>11000</v>
      </c>
      <c r="P414" s="5">
        <v>-11000</v>
      </c>
      <c r="Q414" s="5">
        <f t="shared" si="25"/>
        <v>0</v>
      </c>
      <c r="R414" s="5">
        <v>0</v>
      </c>
      <c r="S414" s="5">
        <v>0</v>
      </c>
      <c r="T414" s="5">
        <v>0</v>
      </c>
      <c r="U414" s="5">
        <f t="shared" si="26"/>
        <v>11000</v>
      </c>
      <c r="V414" s="5">
        <f t="shared" si="27"/>
        <v>11000</v>
      </c>
      <c r="W414" s="5">
        <v>0</v>
      </c>
      <c r="X414" t="s">
        <v>198</v>
      </c>
    </row>
    <row r="415" spans="1:24" x14ac:dyDescent="0.2">
      <c r="A415" t="s">
        <v>0</v>
      </c>
      <c r="B415" t="s">
        <v>1</v>
      </c>
      <c r="C415" t="s">
        <v>2</v>
      </c>
      <c r="D415" t="s">
        <v>3</v>
      </c>
      <c r="E415" t="s">
        <v>4</v>
      </c>
      <c r="F415" t="s">
        <v>322</v>
      </c>
      <c r="G415" t="s">
        <v>323</v>
      </c>
      <c r="H415" t="s">
        <v>110</v>
      </c>
      <c r="I415" t="s">
        <v>199</v>
      </c>
      <c r="J415" t="s">
        <v>121</v>
      </c>
      <c r="K415" t="s">
        <v>137</v>
      </c>
      <c r="L415" t="s">
        <v>44</v>
      </c>
      <c r="M415" s="5">
        <v>3000</v>
      </c>
      <c r="N415" s="5">
        <v>0</v>
      </c>
      <c r="O415" s="5">
        <f t="shared" si="24"/>
        <v>3000</v>
      </c>
      <c r="P415" s="5">
        <v>-3000</v>
      </c>
      <c r="Q415" s="5">
        <f t="shared" si="25"/>
        <v>0</v>
      </c>
      <c r="R415" s="5">
        <v>0</v>
      </c>
      <c r="S415" s="5">
        <v>0</v>
      </c>
      <c r="T415" s="5">
        <v>0</v>
      </c>
      <c r="U415" s="5">
        <f t="shared" si="26"/>
        <v>3000</v>
      </c>
      <c r="V415" s="5">
        <f t="shared" si="27"/>
        <v>3000</v>
      </c>
      <c r="W415" s="5">
        <v>0</v>
      </c>
      <c r="X415" t="s">
        <v>201</v>
      </c>
    </row>
    <row r="416" spans="1:24" x14ac:dyDescent="0.2">
      <c r="A416" t="s">
        <v>0</v>
      </c>
      <c r="B416" t="s">
        <v>1</v>
      </c>
      <c r="C416" t="s">
        <v>2</v>
      </c>
      <c r="D416" t="s">
        <v>3</v>
      </c>
      <c r="E416" t="s">
        <v>4</v>
      </c>
      <c r="F416" t="s">
        <v>322</v>
      </c>
      <c r="G416" t="s">
        <v>323</v>
      </c>
      <c r="H416" t="s">
        <v>110</v>
      </c>
      <c r="I416" t="s">
        <v>199</v>
      </c>
      <c r="J416" t="s">
        <v>121</v>
      </c>
      <c r="K416" t="s">
        <v>124</v>
      </c>
      <c r="L416" t="s">
        <v>44</v>
      </c>
      <c r="M416" s="5">
        <v>21090.240000000002</v>
      </c>
      <c r="N416" s="5">
        <v>0</v>
      </c>
      <c r="O416" s="5">
        <f t="shared" si="24"/>
        <v>21090.240000000002</v>
      </c>
      <c r="P416" s="5">
        <v>-13243.29</v>
      </c>
      <c r="Q416" s="5">
        <f t="shared" si="25"/>
        <v>7846.9500000000007</v>
      </c>
      <c r="R416" s="5">
        <v>0</v>
      </c>
      <c r="S416" s="5">
        <v>1569.39</v>
      </c>
      <c r="T416" s="5">
        <v>1569.39</v>
      </c>
      <c r="U416" s="5">
        <f t="shared" si="26"/>
        <v>19520.850000000002</v>
      </c>
      <c r="V416" s="5">
        <f t="shared" si="27"/>
        <v>19520.850000000002</v>
      </c>
      <c r="W416" s="5">
        <v>6277.56</v>
      </c>
      <c r="X416" t="s">
        <v>202</v>
      </c>
    </row>
    <row r="417" spans="1:24" x14ac:dyDescent="0.2">
      <c r="A417" t="s">
        <v>0</v>
      </c>
      <c r="B417" t="s">
        <v>1</v>
      </c>
      <c r="C417" t="s">
        <v>2</v>
      </c>
      <c r="D417" t="s">
        <v>3</v>
      </c>
      <c r="E417" t="s">
        <v>4</v>
      </c>
      <c r="F417" t="s">
        <v>322</v>
      </c>
      <c r="G417" t="s">
        <v>323</v>
      </c>
      <c r="H417" t="s">
        <v>110</v>
      </c>
      <c r="I417" t="s">
        <v>199</v>
      </c>
      <c r="J417" t="s">
        <v>121</v>
      </c>
      <c r="K417" t="s">
        <v>128</v>
      </c>
      <c r="L417" t="s">
        <v>44</v>
      </c>
      <c r="M417" s="5">
        <v>37887.120000000003</v>
      </c>
      <c r="N417" s="5">
        <v>0</v>
      </c>
      <c r="O417" s="5">
        <f t="shared" si="24"/>
        <v>37887.120000000003</v>
      </c>
      <c r="P417" s="5">
        <v>-15786.3</v>
      </c>
      <c r="Q417" s="5">
        <f t="shared" si="25"/>
        <v>22100.820000000003</v>
      </c>
      <c r="R417" s="5">
        <v>22100.82</v>
      </c>
      <c r="S417" s="5">
        <v>0</v>
      </c>
      <c r="T417" s="5">
        <v>0</v>
      </c>
      <c r="U417" s="5">
        <f t="shared" si="26"/>
        <v>37887.120000000003</v>
      </c>
      <c r="V417" s="5">
        <f t="shared" si="27"/>
        <v>37887.120000000003</v>
      </c>
      <c r="W417" s="5">
        <v>0</v>
      </c>
      <c r="X417" t="s">
        <v>203</v>
      </c>
    </row>
    <row r="418" spans="1:24" x14ac:dyDescent="0.2">
      <c r="A418" t="s">
        <v>0</v>
      </c>
      <c r="B418" t="s">
        <v>1</v>
      </c>
      <c r="C418" t="s">
        <v>2</v>
      </c>
      <c r="D418" t="s">
        <v>3</v>
      </c>
      <c r="E418" t="s">
        <v>4</v>
      </c>
      <c r="F418" t="s">
        <v>322</v>
      </c>
      <c r="G418" t="s">
        <v>323</v>
      </c>
      <c r="H418" t="s">
        <v>110</v>
      </c>
      <c r="I418" t="s">
        <v>207</v>
      </c>
      <c r="J418" t="s">
        <v>121</v>
      </c>
      <c r="K418" t="s">
        <v>137</v>
      </c>
      <c r="L418" t="s">
        <v>44</v>
      </c>
      <c r="M418" s="5">
        <v>3908</v>
      </c>
      <c r="N418" s="5">
        <v>0</v>
      </c>
      <c r="O418" s="5">
        <f t="shared" si="24"/>
        <v>3908</v>
      </c>
      <c r="P418" s="5">
        <v>-3908</v>
      </c>
      <c r="Q418" s="5">
        <f t="shared" si="25"/>
        <v>0</v>
      </c>
      <c r="R418" s="5">
        <v>0</v>
      </c>
      <c r="S418" s="5">
        <v>0</v>
      </c>
      <c r="T418" s="5">
        <v>0</v>
      </c>
      <c r="U418" s="5">
        <f t="shared" si="26"/>
        <v>3908</v>
      </c>
      <c r="V418" s="5">
        <f t="shared" si="27"/>
        <v>3908</v>
      </c>
      <c r="W418" s="5">
        <v>0</v>
      </c>
      <c r="X418" t="s">
        <v>201</v>
      </c>
    </row>
    <row r="419" spans="1:24" x14ac:dyDescent="0.2">
      <c r="A419" t="s">
        <v>0</v>
      </c>
      <c r="B419" t="s">
        <v>1</v>
      </c>
      <c r="C419" t="s">
        <v>2</v>
      </c>
      <c r="D419" t="s">
        <v>3</v>
      </c>
      <c r="E419" t="s">
        <v>4</v>
      </c>
      <c r="F419" t="s">
        <v>322</v>
      </c>
      <c r="G419" t="s">
        <v>323</v>
      </c>
      <c r="H419" t="s">
        <v>110</v>
      </c>
      <c r="I419" t="s">
        <v>207</v>
      </c>
      <c r="J419" t="s">
        <v>121</v>
      </c>
      <c r="K419" t="s">
        <v>128</v>
      </c>
      <c r="L419" t="s">
        <v>44</v>
      </c>
      <c r="M419" s="5">
        <v>37887.120000000003</v>
      </c>
      <c r="N419" s="5">
        <v>0</v>
      </c>
      <c r="O419" s="5">
        <f t="shared" si="24"/>
        <v>37887.120000000003</v>
      </c>
      <c r="P419" s="5">
        <v>-15786.3</v>
      </c>
      <c r="Q419" s="5">
        <f t="shared" si="25"/>
        <v>22100.820000000003</v>
      </c>
      <c r="R419" s="5">
        <v>22100.82</v>
      </c>
      <c r="S419" s="5">
        <v>0</v>
      </c>
      <c r="T419" s="5">
        <v>0</v>
      </c>
      <c r="U419" s="5">
        <f t="shared" si="26"/>
        <v>37887.120000000003</v>
      </c>
      <c r="V419" s="5">
        <f t="shared" si="27"/>
        <v>37887.120000000003</v>
      </c>
      <c r="W419" s="5">
        <v>0</v>
      </c>
      <c r="X419" t="s">
        <v>203</v>
      </c>
    </row>
    <row r="420" spans="1:24" x14ac:dyDescent="0.2">
      <c r="A420" t="s">
        <v>0</v>
      </c>
      <c r="B420" t="s">
        <v>1</v>
      </c>
      <c r="C420" t="s">
        <v>2</v>
      </c>
      <c r="D420" t="s">
        <v>3</v>
      </c>
      <c r="E420" t="s">
        <v>4</v>
      </c>
      <c r="F420" t="s">
        <v>322</v>
      </c>
      <c r="G420" t="s">
        <v>323</v>
      </c>
      <c r="H420" t="s">
        <v>110</v>
      </c>
      <c r="I420" t="s">
        <v>207</v>
      </c>
      <c r="J420" t="s">
        <v>121</v>
      </c>
      <c r="K420" t="s">
        <v>155</v>
      </c>
      <c r="L420" t="s">
        <v>44</v>
      </c>
      <c r="M420" s="5">
        <v>1589</v>
      </c>
      <c r="N420" s="5">
        <v>0</v>
      </c>
      <c r="O420" s="5">
        <f t="shared" si="24"/>
        <v>1589</v>
      </c>
      <c r="P420" s="5">
        <v>-1589</v>
      </c>
      <c r="Q420" s="5">
        <f t="shared" si="25"/>
        <v>0</v>
      </c>
      <c r="R420" s="5">
        <v>0</v>
      </c>
      <c r="S420" s="5">
        <v>0</v>
      </c>
      <c r="T420" s="5">
        <v>0</v>
      </c>
      <c r="U420" s="5">
        <f t="shared" si="26"/>
        <v>1589</v>
      </c>
      <c r="V420" s="5">
        <f t="shared" si="27"/>
        <v>1589</v>
      </c>
      <c r="W420" s="5">
        <v>0</v>
      </c>
      <c r="X420" t="s">
        <v>206</v>
      </c>
    </row>
    <row r="421" spans="1:24" x14ac:dyDescent="0.2">
      <c r="A421" t="s">
        <v>0</v>
      </c>
      <c r="B421" t="s">
        <v>1</v>
      </c>
      <c r="C421" t="s">
        <v>2</v>
      </c>
      <c r="D421" t="s">
        <v>3</v>
      </c>
      <c r="E421" t="s">
        <v>4</v>
      </c>
      <c r="F421" t="s">
        <v>322</v>
      </c>
      <c r="G421" t="s">
        <v>323</v>
      </c>
      <c r="H421" t="s">
        <v>110</v>
      </c>
      <c r="I421" t="s">
        <v>111</v>
      </c>
      <c r="J421" t="s">
        <v>121</v>
      </c>
      <c r="K421" t="s">
        <v>149</v>
      </c>
      <c r="L421" t="s">
        <v>44</v>
      </c>
      <c r="M421" s="5">
        <v>2000</v>
      </c>
      <c r="N421" s="5">
        <v>0</v>
      </c>
      <c r="O421" s="5">
        <f t="shared" si="24"/>
        <v>2000</v>
      </c>
      <c r="P421" s="5">
        <v>-2000</v>
      </c>
      <c r="Q421" s="5">
        <f t="shared" si="25"/>
        <v>0</v>
      </c>
      <c r="R421" s="5">
        <v>0</v>
      </c>
      <c r="S421" s="5">
        <v>0</v>
      </c>
      <c r="T421" s="5">
        <v>0</v>
      </c>
      <c r="U421" s="5">
        <f t="shared" si="26"/>
        <v>2000</v>
      </c>
      <c r="V421" s="5">
        <f t="shared" si="27"/>
        <v>2000</v>
      </c>
      <c r="W421" s="5">
        <v>0</v>
      </c>
      <c r="X421" t="s">
        <v>200</v>
      </c>
    </row>
    <row r="422" spans="1:24" x14ac:dyDescent="0.2">
      <c r="A422" t="s">
        <v>0</v>
      </c>
      <c r="B422" t="s">
        <v>1</v>
      </c>
      <c r="C422" t="s">
        <v>2</v>
      </c>
      <c r="D422" t="s">
        <v>3</v>
      </c>
      <c r="E422" t="s">
        <v>4</v>
      </c>
      <c r="F422" t="s">
        <v>322</v>
      </c>
      <c r="G422" t="s">
        <v>323</v>
      </c>
      <c r="H422" t="s">
        <v>110</v>
      </c>
      <c r="I422" t="s">
        <v>111</v>
      </c>
      <c r="J422" t="s">
        <v>121</v>
      </c>
      <c r="K422" t="s">
        <v>137</v>
      </c>
      <c r="L422" t="s">
        <v>44</v>
      </c>
      <c r="M422" s="5">
        <v>3000</v>
      </c>
      <c r="N422" s="5">
        <v>0</v>
      </c>
      <c r="O422" s="5">
        <f t="shared" si="24"/>
        <v>3000</v>
      </c>
      <c r="P422" s="5">
        <v>-3000</v>
      </c>
      <c r="Q422" s="5">
        <f t="shared" si="25"/>
        <v>0</v>
      </c>
      <c r="R422" s="5">
        <v>0</v>
      </c>
      <c r="S422" s="5">
        <v>0</v>
      </c>
      <c r="T422" s="5">
        <v>0</v>
      </c>
      <c r="U422" s="5">
        <f t="shared" si="26"/>
        <v>3000</v>
      </c>
      <c r="V422" s="5">
        <f t="shared" si="27"/>
        <v>3000</v>
      </c>
      <c r="W422" s="5">
        <v>0</v>
      </c>
      <c r="X422" t="s">
        <v>201</v>
      </c>
    </row>
    <row r="423" spans="1:24" x14ac:dyDescent="0.2">
      <c r="A423" t="s">
        <v>0</v>
      </c>
      <c r="B423" t="s">
        <v>1</v>
      </c>
      <c r="C423" t="s">
        <v>2</v>
      </c>
      <c r="D423" t="s">
        <v>3</v>
      </c>
      <c r="E423" t="s">
        <v>4</v>
      </c>
      <c r="F423" t="s">
        <v>322</v>
      </c>
      <c r="G423" t="s">
        <v>323</v>
      </c>
      <c r="H423" t="s">
        <v>110</v>
      </c>
      <c r="I423" t="s">
        <v>111</v>
      </c>
      <c r="J423" t="s">
        <v>121</v>
      </c>
      <c r="K423" t="s">
        <v>128</v>
      </c>
      <c r="L423" t="s">
        <v>44</v>
      </c>
      <c r="M423" s="5">
        <v>18943.560000000001</v>
      </c>
      <c r="N423" s="5">
        <v>-12299.87</v>
      </c>
      <c r="O423" s="5">
        <f t="shared" si="24"/>
        <v>6643.6900000000005</v>
      </c>
      <c r="P423" s="5">
        <v>0</v>
      </c>
      <c r="Q423" s="5">
        <f t="shared" si="25"/>
        <v>6643.6900000000005</v>
      </c>
      <c r="R423" s="5">
        <v>0</v>
      </c>
      <c r="S423" s="5">
        <v>0</v>
      </c>
      <c r="T423" s="5">
        <v>0</v>
      </c>
      <c r="U423" s="5">
        <f t="shared" si="26"/>
        <v>6643.6900000000005</v>
      </c>
      <c r="V423" s="5">
        <f t="shared" si="27"/>
        <v>6643.6900000000005</v>
      </c>
      <c r="W423" s="5">
        <v>6643.69</v>
      </c>
      <c r="X423" t="s">
        <v>203</v>
      </c>
    </row>
    <row r="424" spans="1:24" x14ac:dyDescent="0.2">
      <c r="A424" t="s">
        <v>0</v>
      </c>
      <c r="B424" t="s">
        <v>1</v>
      </c>
      <c r="C424" t="s">
        <v>2</v>
      </c>
      <c r="D424" t="s">
        <v>3</v>
      </c>
      <c r="E424" t="s">
        <v>4</v>
      </c>
      <c r="F424" t="s">
        <v>322</v>
      </c>
      <c r="G424" t="s">
        <v>323</v>
      </c>
      <c r="H424" t="s">
        <v>208</v>
      </c>
      <c r="I424" t="s">
        <v>209</v>
      </c>
      <c r="J424" t="s">
        <v>121</v>
      </c>
      <c r="K424" t="s">
        <v>157</v>
      </c>
      <c r="L424" t="s">
        <v>44</v>
      </c>
      <c r="M424" s="5">
        <v>300</v>
      </c>
      <c r="N424" s="5">
        <v>0</v>
      </c>
      <c r="O424" s="5">
        <f t="shared" si="24"/>
        <v>300</v>
      </c>
      <c r="P424" s="5">
        <v>-300</v>
      </c>
      <c r="Q424" s="5">
        <f t="shared" si="25"/>
        <v>0</v>
      </c>
      <c r="R424" s="5">
        <v>0</v>
      </c>
      <c r="S424" s="5">
        <v>0</v>
      </c>
      <c r="T424" s="5">
        <v>0</v>
      </c>
      <c r="U424" s="5">
        <f t="shared" si="26"/>
        <v>300</v>
      </c>
      <c r="V424" s="5">
        <f t="shared" si="27"/>
        <v>300</v>
      </c>
      <c r="W424" s="5">
        <v>0</v>
      </c>
      <c r="X424" t="s">
        <v>339</v>
      </c>
    </row>
    <row r="425" spans="1:24" x14ac:dyDescent="0.2">
      <c r="A425" t="s">
        <v>0</v>
      </c>
      <c r="B425" t="s">
        <v>1</v>
      </c>
      <c r="C425" t="s">
        <v>2</v>
      </c>
      <c r="D425" t="s">
        <v>3</v>
      </c>
      <c r="E425" t="s">
        <v>4</v>
      </c>
      <c r="F425" t="s">
        <v>322</v>
      </c>
      <c r="G425" t="s">
        <v>323</v>
      </c>
      <c r="H425" t="s">
        <v>208</v>
      </c>
      <c r="I425" t="s">
        <v>209</v>
      </c>
      <c r="J425" t="s">
        <v>121</v>
      </c>
      <c r="K425" t="s">
        <v>137</v>
      </c>
      <c r="L425" t="s">
        <v>44</v>
      </c>
      <c r="M425" s="5">
        <v>800</v>
      </c>
      <c r="N425" s="5">
        <v>0</v>
      </c>
      <c r="O425" s="5">
        <f t="shared" si="24"/>
        <v>800</v>
      </c>
      <c r="P425" s="5">
        <v>-800</v>
      </c>
      <c r="Q425" s="5">
        <f t="shared" si="25"/>
        <v>0</v>
      </c>
      <c r="R425" s="5">
        <v>0</v>
      </c>
      <c r="S425" s="5">
        <v>0</v>
      </c>
      <c r="T425" s="5">
        <v>0</v>
      </c>
      <c r="U425" s="5">
        <f t="shared" si="26"/>
        <v>800</v>
      </c>
      <c r="V425" s="5">
        <f t="shared" si="27"/>
        <v>800</v>
      </c>
      <c r="W425" s="5">
        <v>0</v>
      </c>
      <c r="X425" t="s">
        <v>340</v>
      </c>
    </row>
    <row r="426" spans="1:24" x14ac:dyDescent="0.2">
      <c r="A426" t="s">
        <v>0</v>
      </c>
      <c r="B426" t="s">
        <v>1</v>
      </c>
      <c r="C426" t="s">
        <v>2</v>
      </c>
      <c r="D426" t="s">
        <v>3</v>
      </c>
      <c r="E426" t="s">
        <v>4</v>
      </c>
      <c r="F426" t="s">
        <v>322</v>
      </c>
      <c r="G426" t="s">
        <v>323</v>
      </c>
      <c r="H426" t="s">
        <v>208</v>
      </c>
      <c r="I426" t="s">
        <v>209</v>
      </c>
      <c r="J426" t="s">
        <v>121</v>
      </c>
      <c r="K426" t="s">
        <v>175</v>
      </c>
      <c r="L426" t="s">
        <v>44</v>
      </c>
      <c r="M426" s="5">
        <v>4700</v>
      </c>
      <c r="N426" s="5">
        <v>0</v>
      </c>
      <c r="O426" s="5">
        <f t="shared" si="24"/>
        <v>4700</v>
      </c>
      <c r="P426" s="5">
        <v>-4700</v>
      </c>
      <c r="Q426" s="5">
        <f t="shared" si="25"/>
        <v>0</v>
      </c>
      <c r="R426" s="5">
        <v>0</v>
      </c>
      <c r="S426" s="5">
        <v>0</v>
      </c>
      <c r="T426" s="5">
        <v>0</v>
      </c>
      <c r="U426" s="5">
        <f t="shared" si="26"/>
        <v>4700</v>
      </c>
      <c r="V426" s="5">
        <f t="shared" si="27"/>
        <v>4700</v>
      </c>
      <c r="W426" s="5">
        <v>0</v>
      </c>
      <c r="X426" t="s">
        <v>210</v>
      </c>
    </row>
    <row r="427" spans="1:24" x14ac:dyDescent="0.2">
      <c r="A427" t="s">
        <v>117</v>
      </c>
      <c r="B427" t="s">
        <v>118</v>
      </c>
      <c r="C427" t="s">
        <v>2</v>
      </c>
      <c r="D427" t="s">
        <v>3</v>
      </c>
      <c r="E427" t="s">
        <v>4</v>
      </c>
      <c r="F427" t="s">
        <v>322</v>
      </c>
      <c r="G427" t="s">
        <v>323</v>
      </c>
      <c r="H427" t="s">
        <v>211</v>
      </c>
      <c r="I427" t="s">
        <v>212</v>
      </c>
      <c r="J427" t="s">
        <v>121</v>
      </c>
      <c r="K427" t="s">
        <v>149</v>
      </c>
      <c r="L427" t="s">
        <v>44</v>
      </c>
      <c r="M427" s="5">
        <v>100</v>
      </c>
      <c r="N427" s="5">
        <v>0</v>
      </c>
      <c r="O427" s="5">
        <f t="shared" si="24"/>
        <v>100</v>
      </c>
      <c r="P427" s="5">
        <v>-100</v>
      </c>
      <c r="Q427" s="5">
        <f t="shared" si="25"/>
        <v>0</v>
      </c>
      <c r="R427" s="5">
        <v>0</v>
      </c>
      <c r="S427" s="5">
        <v>0</v>
      </c>
      <c r="T427" s="5">
        <v>0</v>
      </c>
      <c r="U427" s="5">
        <f t="shared" si="26"/>
        <v>100</v>
      </c>
      <c r="V427" s="5">
        <f t="shared" si="27"/>
        <v>100</v>
      </c>
      <c r="W427" s="5">
        <v>0</v>
      </c>
      <c r="X427" t="s">
        <v>213</v>
      </c>
    </row>
    <row r="428" spans="1:24" x14ac:dyDescent="0.2">
      <c r="A428" t="s">
        <v>117</v>
      </c>
      <c r="B428" t="s">
        <v>118</v>
      </c>
      <c r="C428" t="s">
        <v>2</v>
      </c>
      <c r="D428" t="s">
        <v>3</v>
      </c>
      <c r="E428" t="s">
        <v>4</v>
      </c>
      <c r="F428" t="s">
        <v>322</v>
      </c>
      <c r="G428" t="s">
        <v>323</v>
      </c>
      <c r="H428" t="s">
        <v>211</v>
      </c>
      <c r="I428" t="s">
        <v>212</v>
      </c>
      <c r="J428" t="s">
        <v>121</v>
      </c>
      <c r="K428" t="s">
        <v>214</v>
      </c>
      <c r="L428" t="s">
        <v>44</v>
      </c>
      <c r="M428" s="5">
        <v>300</v>
      </c>
      <c r="N428" s="5">
        <v>0</v>
      </c>
      <c r="O428" s="5">
        <f t="shared" si="24"/>
        <v>300</v>
      </c>
      <c r="P428" s="5">
        <v>0</v>
      </c>
      <c r="Q428" s="5">
        <f t="shared" si="25"/>
        <v>300</v>
      </c>
      <c r="R428" s="5">
        <v>0</v>
      </c>
      <c r="S428" s="5">
        <v>0</v>
      </c>
      <c r="T428" s="5">
        <v>0</v>
      </c>
      <c r="U428" s="5">
        <f t="shared" si="26"/>
        <v>300</v>
      </c>
      <c r="V428" s="5">
        <f t="shared" si="27"/>
        <v>300</v>
      </c>
      <c r="W428" s="5">
        <v>300</v>
      </c>
      <c r="X428" t="s">
        <v>215</v>
      </c>
    </row>
    <row r="429" spans="1:24" x14ac:dyDescent="0.2">
      <c r="A429" t="s">
        <v>117</v>
      </c>
      <c r="B429" t="s">
        <v>118</v>
      </c>
      <c r="C429" t="s">
        <v>2</v>
      </c>
      <c r="D429" t="s">
        <v>3</v>
      </c>
      <c r="E429" t="s">
        <v>4</v>
      </c>
      <c r="F429" t="s">
        <v>322</v>
      </c>
      <c r="G429" t="s">
        <v>323</v>
      </c>
      <c r="H429" t="s">
        <v>211</v>
      </c>
      <c r="I429" t="s">
        <v>212</v>
      </c>
      <c r="J429" t="s">
        <v>121</v>
      </c>
      <c r="K429" t="s">
        <v>173</v>
      </c>
      <c r="L429" t="s">
        <v>44</v>
      </c>
      <c r="M429" s="5">
        <v>4000</v>
      </c>
      <c r="N429" s="5">
        <v>0</v>
      </c>
      <c r="O429" s="5">
        <f t="shared" si="24"/>
        <v>4000</v>
      </c>
      <c r="P429" s="5">
        <v>0</v>
      </c>
      <c r="Q429" s="5">
        <f t="shared" si="25"/>
        <v>4000</v>
      </c>
      <c r="R429" s="5">
        <v>0</v>
      </c>
      <c r="S429" s="5">
        <v>0</v>
      </c>
      <c r="T429" s="5">
        <v>0</v>
      </c>
      <c r="U429" s="5">
        <f t="shared" si="26"/>
        <v>4000</v>
      </c>
      <c r="V429" s="5">
        <f t="shared" si="27"/>
        <v>4000</v>
      </c>
      <c r="W429" s="5">
        <v>4000</v>
      </c>
      <c r="X429" t="s">
        <v>341</v>
      </c>
    </row>
    <row r="430" spans="1:24" x14ac:dyDescent="0.2">
      <c r="A430" t="s">
        <v>117</v>
      </c>
      <c r="B430" t="s">
        <v>118</v>
      </c>
      <c r="C430" t="s">
        <v>2</v>
      </c>
      <c r="D430" t="s">
        <v>3</v>
      </c>
      <c r="E430" t="s">
        <v>4</v>
      </c>
      <c r="F430" t="s">
        <v>322</v>
      </c>
      <c r="G430" t="s">
        <v>323</v>
      </c>
      <c r="H430" t="s">
        <v>211</v>
      </c>
      <c r="I430" t="s">
        <v>212</v>
      </c>
      <c r="J430" t="s">
        <v>121</v>
      </c>
      <c r="K430" t="s">
        <v>178</v>
      </c>
      <c r="L430" t="s">
        <v>44</v>
      </c>
      <c r="M430" s="5">
        <v>900</v>
      </c>
      <c r="N430" s="5">
        <v>0</v>
      </c>
      <c r="O430" s="5">
        <f t="shared" si="24"/>
        <v>900</v>
      </c>
      <c r="P430" s="5">
        <v>-900</v>
      </c>
      <c r="Q430" s="5">
        <f t="shared" si="25"/>
        <v>0</v>
      </c>
      <c r="R430" s="5">
        <v>0</v>
      </c>
      <c r="S430" s="5">
        <v>0</v>
      </c>
      <c r="T430" s="5">
        <v>0</v>
      </c>
      <c r="U430" s="5">
        <f t="shared" si="26"/>
        <v>900</v>
      </c>
      <c r="V430" s="5">
        <f t="shared" si="27"/>
        <v>900</v>
      </c>
      <c r="W430" s="5">
        <v>0</v>
      </c>
      <c r="X430" t="s">
        <v>217</v>
      </c>
    </row>
    <row r="431" spans="1:24" x14ac:dyDescent="0.2">
      <c r="A431" t="s">
        <v>117</v>
      </c>
      <c r="B431" t="s">
        <v>118</v>
      </c>
      <c r="C431" t="s">
        <v>2</v>
      </c>
      <c r="D431" t="s">
        <v>3</v>
      </c>
      <c r="E431" t="s">
        <v>4</v>
      </c>
      <c r="F431" t="s">
        <v>322</v>
      </c>
      <c r="G431" t="s">
        <v>323</v>
      </c>
      <c r="H431" t="s">
        <v>211</v>
      </c>
      <c r="I431" t="s">
        <v>212</v>
      </c>
      <c r="J431" t="s">
        <v>121</v>
      </c>
      <c r="K431" t="s">
        <v>175</v>
      </c>
      <c r="L431" t="s">
        <v>44</v>
      </c>
      <c r="M431" s="5">
        <v>2500</v>
      </c>
      <c r="N431" s="5">
        <v>0</v>
      </c>
      <c r="O431" s="5">
        <f t="shared" si="24"/>
        <v>2500</v>
      </c>
      <c r="P431" s="5">
        <v>-2500</v>
      </c>
      <c r="Q431" s="5">
        <f t="shared" si="25"/>
        <v>0</v>
      </c>
      <c r="R431" s="5">
        <v>0</v>
      </c>
      <c r="S431" s="5">
        <v>0</v>
      </c>
      <c r="T431" s="5">
        <v>0</v>
      </c>
      <c r="U431" s="5">
        <f t="shared" si="26"/>
        <v>2500</v>
      </c>
      <c r="V431" s="5">
        <f t="shared" si="27"/>
        <v>2500</v>
      </c>
      <c r="W431" s="5">
        <v>0</v>
      </c>
      <c r="X431" t="s">
        <v>222</v>
      </c>
    </row>
    <row r="432" spans="1:24" x14ac:dyDescent="0.2">
      <c r="A432" t="s">
        <v>117</v>
      </c>
      <c r="B432" t="s">
        <v>118</v>
      </c>
      <c r="C432" t="s">
        <v>2</v>
      </c>
      <c r="D432" t="s">
        <v>3</v>
      </c>
      <c r="E432" t="s">
        <v>4</v>
      </c>
      <c r="F432" t="s">
        <v>322</v>
      </c>
      <c r="G432" t="s">
        <v>323</v>
      </c>
      <c r="H432" t="s">
        <v>211</v>
      </c>
      <c r="I432" t="s">
        <v>212</v>
      </c>
      <c r="J432" t="s">
        <v>121</v>
      </c>
      <c r="K432" t="s">
        <v>168</v>
      </c>
      <c r="L432" t="s">
        <v>44</v>
      </c>
      <c r="M432" s="5">
        <v>4500</v>
      </c>
      <c r="N432" s="5">
        <v>0</v>
      </c>
      <c r="O432" s="5">
        <f t="shared" si="24"/>
        <v>4500</v>
      </c>
      <c r="P432" s="5">
        <v>-2500</v>
      </c>
      <c r="Q432" s="5">
        <f t="shared" si="25"/>
        <v>2000</v>
      </c>
      <c r="R432" s="5">
        <v>0</v>
      </c>
      <c r="S432" s="5">
        <v>0</v>
      </c>
      <c r="T432" s="5">
        <v>0</v>
      </c>
      <c r="U432" s="5">
        <f t="shared" si="26"/>
        <v>4500</v>
      </c>
      <c r="V432" s="5">
        <f t="shared" si="27"/>
        <v>4500</v>
      </c>
      <c r="W432" s="5">
        <v>2000</v>
      </c>
      <c r="X432" t="s">
        <v>321</v>
      </c>
    </row>
    <row r="433" spans="1:24" x14ac:dyDescent="0.2">
      <c r="A433" t="s">
        <v>117</v>
      </c>
      <c r="B433" t="s">
        <v>118</v>
      </c>
      <c r="C433" t="s">
        <v>2</v>
      </c>
      <c r="D433" t="s">
        <v>3</v>
      </c>
      <c r="E433" t="s">
        <v>4</v>
      </c>
      <c r="F433" t="s">
        <v>322</v>
      </c>
      <c r="G433" t="s">
        <v>323</v>
      </c>
      <c r="H433" t="s">
        <v>211</v>
      </c>
      <c r="I433" t="s">
        <v>212</v>
      </c>
      <c r="J433" t="s">
        <v>121</v>
      </c>
      <c r="K433" t="s">
        <v>342</v>
      </c>
      <c r="L433" t="s">
        <v>44</v>
      </c>
      <c r="M433" s="5">
        <v>3200</v>
      </c>
      <c r="N433" s="5">
        <v>0</v>
      </c>
      <c r="O433" s="5">
        <f t="shared" si="24"/>
        <v>3200</v>
      </c>
      <c r="P433" s="5">
        <v>-3200</v>
      </c>
      <c r="Q433" s="5">
        <f t="shared" si="25"/>
        <v>0</v>
      </c>
      <c r="R433" s="5">
        <v>0</v>
      </c>
      <c r="S433" s="5">
        <v>0</v>
      </c>
      <c r="T433" s="5">
        <v>0</v>
      </c>
      <c r="U433" s="5">
        <f t="shared" si="26"/>
        <v>3200</v>
      </c>
      <c r="V433" s="5">
        <f t="shared" si="27"/>
        <v>3200</v>
      </c>
      <c r="W433" s="5">
        <v>0</v>
      </c>
      <c r="X433" t="s">
        <v>343</v>
      </c>
    </row>
    <row r="434" spans="1:24" x14ac:dyDescent="0.2">
      <c r="A434" t="s">
        <v>117</v>
      </c>
      <c r="B434" t="s">
        <v>118</v>
      </c>
      <c r="C434" t="s">
        <v>2</v>
      </c>
      <c r="D434" t="s">
        <v>3</v>
      </c>
      <c r="E434" t="s">
        <v>4</v>
      </c>
      <c r="F434" t="s">
        <v>322</v>
      </c>
      <c r="G434" t="s">
        <v>323</v>
      </c>
      <c r="H434" t="s">
        <v>211</v>
      </c>
      <c r="I434" t="s">
        <v>220</v>
      </c>
      <c r="J434" t="s">
        <v>121</v>
      </c>
      <c r="K434" t="s">
        <v>178</v>
      </c>
      <c r="L434" t="s">
        <v>44</v>
      </c>
      <c r="M434" s="5">
        <v>200</v>
      </c>
      <c r="N434" s="5">
        <v>0</v>
      </c>
      <c r="O434" s="5">
        <f t="shared" si="24"/>
        <v>200</v>
      </c>
      <c r="P434" s="5">
        <v>0</v>
      </c>
      <c r="Q434" s="5">
        <f t="shared" si="25"/>
        <v>200</v>
      </c>
      <c r="R434" s="5">
        <v>0</v>
      </c>
      <c r="S434" s="5">
        <v>0</v>
      </c>
      <c r="T434" s="5">
        <v>0</v>
      </c>
      <c r="U434" s="5">
        <f t="shared" si="26"/>
        <v>200</v>
      </c>
      <c r="V434" s="5">
        <f t="shared" si="27"/>
        <v>200</v>
      </c>
      <c r="W434" s="5">
        <v>200</v>
      </c>
      <c r="X434" t="s">
        <v>217</v>
      </c>
    </row>
    <row r="435" spans="1:24" x14ac:dyDescent="0.2">
      <c r="A435" t="s">
        <v>117</v>
      </c>
      <c r="B435" t="s">
        <v>118</v>
      </c>
      <c r="C435" t="s">
        <v>2</v>
      </c>
      <c r="D435" t="s">
        <v>3</v>
      </c>
      <c r="E435" t="s">
        <v>4</v>
      </c>
      <c r="F435" t="s">
        <v>322</v>
      </c>
      <c r="G435" t="s">
        <v>323</v>
      </c>
      <c r="H435" t="s">
        <v>211</v>
      </c>
      <c r="I435" t="s">
        <v>220</v>
      </c>
      <c r="J435" t="s">
        <v>121</v>
      </c>
      <c r="K435" t="s">
        <v>218</v>
      </c>
      <c r="L435" t="s">
        <v>44</v>
      </c>
      <c r="M435" s="5">
        <v>500</v>
      </c>
      <c r="N435" s="5">
        <v>0</v>
      </c>
      <c r="O435" s="5">
        <f t="shared" si="24"/>
        <v>500</v>
      </c>
      <c r="P435" s="5">
        <v>0</v>
      </c>
      <c r="Q435" s="5">
        <f t="shared" si="25"/>
        <v>500</v>
      </c>
      <c r="R435" s="5">
        <v>500</v>
      </c>
      <c r="S435" s="5">
        <v>0</v>
      </c>
      <c r="T435" s="5">
        <v>0</v>
      </c>
      <c r="U435" s="5">
        <f t="shared" si="26"/>
        <v>500</v>
      </c>
      <c r="V435" s="5">
        <f t="shared" si="27"/>
        <v>500</v>
      </c>
      <c r="W435" s="5">
        <v>0</v>
      </c>
      <c r="X435" t="s">
        <v>219</v>
      </c>
    </row>
    <row r="436" spans="1:24" x14ac:dyDescent="0.2">
      <c r="A436" t="s">
        <v>117</v>
      </c>
      <c r="B436" t="s">
        <v>118</v>
      </c>
      <c r="C436" t="s">
        <v>2</v>
      </c>
      <c r="D436" t="s">
        <v>3</v>
      </c>
      <c r="E436" t="s">
        <v>4</v>
      </c>
      <c r="F436" t="s">
        <v>322</v>
      </c>
      <c r="G436" t="s">
        <v>323</v>
      </c>
      <c r="H436" t="s">
        <v>211</v>
      </c>
      <c r="I436" t="s">
        <v>220</v>
      </c>
      <c r="J436" t="s">
        <v>121</v>
      </c>
      <c r="K436" t="s">
        <v>175</v>
      </c>
      <c r="L436" t="s">
        <v>44</v>
      </c>
      <c r="M436" s="5">
        <v>4300</v>
      </c>
      <c r="N436" s="5">
        <v>0</v>
      </c>
      <c r="O436" s="5">
        <f t="shared" si="24"/>
        <v>4300</v>
      </c>
      <c r="P436" s="5">
        <v>-4300</v>
      </c>
      <c r="Q436" s="5">
        <f t="shared" si="25"/>
        <v>0</v>
      </c>
      <c r="R436" s="5">
        <v>0</v>
      </c>
      <c r="S436" s="5">
        <v>0</v>
      </c>
      <c r="T436" s="5">
        <v>0</v>
      </c>
      <c r="U436" s="5">
        <f t="shared" si="26"/>
        <v>4300</v>
      </c>
      <c r="V436" s="5">
        <f t="shared" si="27"/>
        <v>4300</v>
      </c>
      <c r="W436" s="5">
        <v>0</v>
      </c>
      <c r="X436" t="s">
        <v>222</v>
      </c>
    </row>
    <row r="437" spans="1:24" x14ac:dyDescent="0.2">
      <c r="A437" t="s">
        <v>117</v>
      </c>
      <c r="B437" t="s">
        <v>118</v>
      </c>
      <c r="C437" t="s">
        <v>2</v>
      </c>
      <c r="D437" t="s">
        <v>3</v>
      </c>
      <c r="E437" t="s">
        <v>4</v>
      </c>
      <c r="F437" t="s">
        <v>322</v>
      </c>
      <c r="G437" t="s">
        <v>323</v>
      </c>
      <c r="H437" t="s">
        <v>119</v>
      </c>
      <c r="I437" t="s">
        <v>120</v>
      </c>
      <c r="J437" t="s">
        <v>223</v>
      </c>
      <c r="K437" t="s">
        <v>224</v>
      </c>
      <c r="L437" t="s">
        <v>44</v>
      </c>
      <c r="M437" s="5">
        <v>50000</v>
      </c>
      <c r="N437" s="5">
        <v>0</v>
      </c>
      <c r="O437" s="5">
        <f t="shared" si="24"/>
        <v>50000</v>
      </c>
      <c r="P437" s="5">
        <v>-50000</v>
      </c>
      <c r="Q437" s="5">
        <f t="shared" si="25"/>
        <v>0</v>
      </c>
      <c r="R437" s="5">
        <v>0</v>
      </c>
      <c r="S437" s="5">
        <v>0</v>
      </c>
      <c r="T437" s="5">
        <v>0</v>
      </c>
      <c r="U437" s="5">
        <f t="shared" si="26"/>
        <v>50000</v>
      </c>
      <c r="V437" s="5">
        <f t="shared" si="27"/>
        <v>50000</v>
      </c>
      <c r="W437" s="5">
        <v>0</v>
      </c>
      <c r="X437" t="s">
        <v>225</v>
      </c>
    </row>
    <row r="438" spans="1:24" x14ac:dyDescent="0.2">
      <c r="A438" t="s">
        <v>0</v>
      </c>
      <c r="B438" t="s">
        <v>1</v>
      </c>
      <c r="C438" t="s">
        <v>2</v>
      </c>
      <c r="D438" t="s">
        <v>3</v>
      </c>
      <c r="E438" t="s">
        <v>4</v>
      </c>
      <c r="F438" t="s">
        <v>322</v>
      </c>
      <c r="G438" t="s">
        <v>323</v>
      </c>
      <c r="H438" t="s">
        <v>95</v>
      </c>
      <c r="I438" t="s">
        <v>136</v>
      </c>
      <c r="J438" t="s">
        <v>223</v>
      </c>
      <c r="K438" t="s">
        <v>226</v>
      </c>
      <c r="L438" t="s">
        <v>44</v>
      </c>
      <c r="M438" s="5">
        <v>2125517.42</v>
      </c>
      <c r="N438" s="5">
        <v>-254208.4</v>
      </c>
      <c r="O438" s="5">
        <f t="shared" si="24"/>
        <v>1871309.02</v>
      </c>
      <c r="P438" s="5">
        <v>-90000</v>
      </c>
      <c r="Q438" s="5">
        <f t="shared" si="25"/>
        <v>1781309.02</v>
      </c>
      <c r="R438" s="5">
        <v>1322204.1399999999</v>
      </c>
      <c r="S438" s="5">
        <v>83055.649999999994</v>
      </c>
      <c r="T438" s="5">
        <v>83055.649999999994</v>
      </c>
      <c r="U438" s="5">
        <f t="shared" si="26"/>
        <v>1788253.37</v>
      </c>
      <c r="V438" s="5">
        <f t="shared" si="27"/>
        <v>1788253.37</v>
      </c>
      <c r="W438" s="5">
        <v>376049.23</v>
      </c>
      <c r="X438" t="s">
        <v>227</v>
      </c>
    </row>
    <row r="439" spans="1:24" x14ac:dyDescent="0.2">
      <c r="A439" t="s">
        <v>0</v>
      </c>
      <c r="B439" t="s">
        <v>1</v>
      </c>
      <c r="C439" t="s">
        <v>2</v>
      </c>
      <c r="D439" t="s">
        <v>3</v>
      </c>
      <c r="E439" t="s">
        <v>4</v>
      </c>
      <c r="F439" t="s">
        <v>322</v>
      </c>
      <c r="G439" t="s">
        <v>323</v>
      </c>
      <c r="H439" t="s">
        <v>95</v>
      </c>
      <c r="I439" t="s">
        <v>136</v>
      </c>
      <c r="J439" t="s">
        <v>223</v>
      </c>
      <c r="K439" t="s">
        <v>226</v>
      </c>
      <c r="L439" t="s">
        <v>11</v>
      </c>
      <c r="M439" s="5">
        <v>232581.4</v>
      </c>
      <c r="N439" s="5">
        <v>-161665.68</v>
      </c>
      <c r="O439" s="5">
        <f t="shared" si="24"/>
        <v>70915.72</v>
      </c>
      <c r="P439" s="5">
        <v>0</v>
      </c>
      <c r="Q439" s="5">
        <f t="shared" si="25"/>
        <v>70915.72</v>
      </c>
      <c r="R439" s="5">
        <v>0</v>
      </c>
      <c r="S439" s="5">
        <v>70915.72</v>
      </c>
      <c r="T439" s="5">
        <v>70915.72</v>
      </c>
      <c r="U439" s="5">
        <f t="shared" si="26"/>
        <v>0</v>
      </c>
      <c r="V439" s="5">
        <f t="shared" si="27"/>
        <v>0</v>
      </c>
      <c r="W439" s="5">
        <v>0</v>
      </c>
      <c r="X439" t="s">
        <v>227</v>
      </c>
    </row>
    <row r="440" spans="1:24" x14ac:dyDescent="0.2">
      <c r="A440" t="s">
        <v>0</v>
      </c>
      <c r="B440" t="s">
        <v>1</v>
      </c>
      <c r="C440" t="s">
        <v>2</v>
      </c>
      <c r="D440" t="s">
        <v>3</v>
      </c>
      <c r="E440" t="s">
        <v>4</v>
      </c>
      <c r="F440" t="s">
        <v>322</v>
      </c>
      <c r="G440" t="s">
        <v>323</v>
      </c>
      <c r="H440" t="s">
        <v>95</v>
      </c>
      <c r="I440" t="s">
        <v>136</v>
      </c>
      <c r="J440" t="s">
        <v>223</v>
      </c>
      <c r="K440" t="s">
        <v>228</v>
      </c>
      <c r="L440" t="s">
        <v>11</v>
      </c>
      <c r="M440" s="5">
        <v>0</v>
      </c>
      <c r="N440" s="5">
        <v>174333.23</v>
      </c>
      <c r="O440" s="5">
        <f t="shared" si="24"/>
        <v>174333.23</v>
      </c>
      <c r="P440" s="5">
        <v>0</v>
      </c>
      <c r="Q440" s="5">
        <f t="shared" si="25"/>
        <v>174333.23</v>
      </c>
      <c r="R440" s="5">
        <v>0</v>
      </c>
      <c r="S440" s="5">
        <v>174333.22</v>
      </c>
      <c r="T440" s="5">
        <v>174333.22</v>
      </c>
      <c r="U440" s="5">
        <f t="shared" si="26"/>
        <v>1.0000000009313226E-2</v>
      </c>
      <c r="V440" s="5">
        <f t="shared" si="27"/>
        <v>1.0000000009313226E-2</v>
      </c>
      <c r="W440" s="5">
        <v>0.01</v>
      </c>
      <c r="X440" t="s">
        <v>229</v>
      </c>
    </row>
    <row r="441" spans="1:24" x14ac:dyDescent="0.2">
      <c r="A441" t="s">
        <v>0</v>
      </c>
      <c r="B441" t="s">
        <v>1</v>
      </c>
      <c r="C441" t="s">
        <v>2</v>
      </c>
      <c r="D441" t="s">
        <v>3</v>
      </c>
      <c r="E441" t="s">
        <v>4</v>
      </c>
      <c r="F441" t="s">
        <v>322</v>
      </c>
      <c r="G441" t="s">
        <v>323</v>
      </c>
      <c r="H441" t="s">
        <v>95</v>
      </c>
      <c r="I441" t="s">
        <v>136</v>
      </c>
      <c r="J441" t="s">
        <v>223</v>
      </c>
      <c r="K441" t="s">
        <v>228</v>
      </c>
      <c r="L441" t="s">
        <v>44</v>
      </c>
      <c r="M441" s="5">
        <v>2871294.47</v>
      </c>
      <c r="N441" s="5">
        <v>232581.4</v>
      </c>
      <c r="O441" s="5">
        <f t="shared" si="24"/>
        <v>3103875.87</v>
      </c>
      <c r="P441" s="5">
        <v>-250000</v>
      </c>
      <c r="Q441" s="5">
        <f t="shared" si="25"/>
        <v>2853875.87</v>
      </c>
      <c r="R441" s="5">
        <v>1947775.88</v>
      </c>
      <c r="S441" s="5">
        <v>514867.11</v>
      </c>
      <c r="T441" s="5">
        <v>277317.01</v>
      </c>
      <c r="U441" s="5">
        <f t="shared" si="26"/>
        <v>2589008.7600000002</v>
      </c>
      <c r="V441" s="5">
        <f t="shared" si="27"/>
        <v>2826558.8600000003</v>
      </c>
      <c r="W441" s="5">
        <v>391232.88</v>
      </c>
      <c r="X441" t="s">
        <v>229</v>
      </c>
    </row>
    <row r="442" spans="1:24" x14ac:dyDescent="0.2">
      <c r="A442" t="s">
        <v>0</v>
      </c>
      <c r="B442" t="s">
        <v>1</v>
      </c>
      <c r="C442" t="s">
        <v>2</v>
      </c>
      <c r="D442" t="s">
        <v>3</v>
      </c>
      <c r="E442" t="s">
        <v>4</v>
      </c>
      <c r="F442" t="s">
        <v>322</v>
      </c>
      <c r="G442" t="s">
        <v>323</v>
      </c>
      <c r="H442" t="s">
        <v>95</v>
      </c>
      <c r="I442" t="s">
        <v>172</v>
      </c>
      <c r="J442" t="s">
        <v>223</v>
      </c>
      <c r="K442" t="s">
        <v>226</v>
      </c>
      <c r="L442" t="s">
        <v>11</v>
      </c>
      <c r="M442" s="5">
        <v>53123.75</v>
      </c>
      <c r="N442" s="5">
        <v>0</v>
      </c>
      <c r="O442" s="5">
        <f t="shared" si="24"/>
        <v>53123.75</v>
      </c>
      <c r="P442" s="5">
        <v>0</v>
      </c>
      <c r="Q442" s="5">
        <f t="shared" si="25"/>
        <v>53123.75</v>
      </c>
      <c r="R442" s="5">
        <v>0</v>
      </c>
      <c r="S442" s="5">
        <v>53123.75</v>
      </c>
      <c r="T442" s="5">
        <v>53123.75</v>
      </c>
      <c r="U442" s="5">
        <f t="shared" si="26"/>
        <v>0</v>
      </c>
      <c r="V442" s="5">
        <f t="shared" si="27"/>
        <v>0</v>
      </c>
      <c r="W442" s="5">
        <v>0</v>
      </c>
      <c r="X442" t="s">
        <v>227</v>
      </c>
    </row>
    <row r="443" spans="1:24" x14ac:dyDescent="0.2">
      <c r="A443" t="s">
        <v>0</v>
      </c>
      <c r="B443" t="s">
        <v>1</v>
      </c>
      <c r="C443" t="s">
        <v>2</v>
      </c>
      <c r="D443" t="s">
        <v>3</v>
      </c>
      <c r="E443" t="s">
        <v>4</v>
      </c>
      <c r="F443" t="s">
        <v>322</v>
      </c>
      <c r="G443" t="s">
        <v>323</v>
      </c>
      <c r="H443" t="s">
        <v>95</v>
      </c>
      <c r="I443" t="s">
        <v>172</v>
      </c>
      <c r="J443" t="s">
        <v>223</v>
      </c>
      <c r="K443" t="s">
        <v>226</v>
      </c>
      <c r="L443" t="s">
        <v>44</v>
      </c>
      <c r="M443" s="5">
        <v>230964</v>
      </c>
      <c r="N443" s="5">
        <v>-164490.57</v>
      </c>
      <c r="O443" s="5">
        <f t="shared" si="24"/>
        <v>66473.429999999993</v>
      </c>
      <c r="P443" s="5">
        <v>-100</v>
      </c>
      <c r="Q443" s="5">
        <f t="shared" si="25"/>
        <v>66373.429999999993</v>
      </c>
      <c r="R443" s="5">
        <v>0</v>
      </c>
      <c r="S443" s="5">
        <v>65644.009999999995</v>
      </c>
      <c r="T443" s="5">
        <v>65644.009999999995</v>
      </c>
      <c r="U443" s="5">
        <f t="shared" si="26"/>
        <v>829.41999999999825</v>
      </c>
      <c r="V443" s="5">
        <f t="shared" si="27"/>
        <v>829.41999999999825</v>
      </c>
      <c r="W443" s="5">
        <v>729.42</v>
      </c>
      <c r="X443" t="s">
        <v>227</v>
      </c>
    </row>
    <row r="444" spans="1:24" x14ac:dyDescent="0.2">
      <c r="A444" t="s">
        <v>0</v>
      </c>
      <c r="B444" t="s">
        <v>1</v>
      </c>
      <c r="C444" t="s">
        <v>2</v>
      </c>
      <c r="D444" t="s">
        <v>3</v>
      </c>
      <c r="E444" t="s">
        <v>4</v>
      </c>
      <c r="F444" t="s">
        <v>322</v>
      </c>
      <c r="G444" t="s">
        <v>323</v>
      </c>
      <c r="H444" t="s">
        <v>95</v>
      </c>
      <c r="I444" t="s">
        <v>172</v>
      </c>
      <c r="J444" t="s">
        <v>223</v>
      </c>
      <c r="K444" t="s">
        <v>228</v>
      </c>
      <c r="L444" t="s">
        <v>11</v>
      </c>
      <c r="M444" s="5">
        <v>0</v>
      </c>
      <c r="N444" s="5">
        <v>82171.839999999997</v>
      </c>
      <c r="O444" s="5">
        <f t="shared" si="24"/>
        <v>82171.839999999997</v>
      </c>
      <c r="P444" s="5">
        <v>0</v>
      </c>
      <c r="Q444" s="5">
        <f t="shared" si="25"/>
        <v>82171.839999999997</v>
      </c>
      <c r="R444" s="5">
        <v>0</v>
      </c>
      <c r="S444" s="5">
        <v>82171.839999999997</v>
      </c>
      <c r="T444" s="5">
        <v>82171.83</v>
      </c>
      <c r="U444" s="5">
        <f t="shared" si="26"/>
        <v>0</v>
      </c>
      <c r="V444" s="5">
        <f t="shared" si="27"/>
        <v>9.9999999947613105E-3</v>
      </c>
      <c r="W444" s="5">
        <v>0</v>
      </c>
      <c r="X444" t="s">
        <v>229</v>
      </c>
    </row>
    <row r="445" spans="1:24" x14ac:dyDescent="0.2">
      <c r="A445" t="s">
        <v>0</v>
      </c>
      <c r="B445" t="s">
        <v>1</v>
      </c>
      <c r="C445" t="s">
        <v>2</v>
      </c>
      <c r="D445" t="s">
        <v>3</v>
      </c>
      <c r="E445" t="s">
        <v>4</v>
      </c>
      <c r="F445" t="s">
        <v>322</v>
      </c>
      <c r="G445" t="s">
        <v>323</v>
      </c>
      <c r="H445" t="s">
        <v>95</v>
      </c>
      <c r="I445" t="s">
        <v>172</v>
      </c>
      <c r="J445" t="s">
        <v>223</v>
      </c>
      <c r="K445" t="s">
        <v>228</v>
      </c>
      <c r="L445" t="s">
        <v>44</v>
      </c>
      <c r="M445" s="5">
        <v>316380.99</v>
      </c>
      <c r="N445" s="5">
        <v>162290.57</v>
      </c>
      <c r="O445" s="5">
        <f t="shared" si="24"/>
        <v>478671.56</v>
      </c>
      <c r="P445" s="5">
        <v>0</v>
      </c>
      <c r="Q445" s="5">
        <f t="shared" si="25"/>
        <v>478671.56</v>
      </c>
      <c r="R445" s="5">
        <v>289651.62</v>
      </c>
      <c r="S445" s="5">
        <v>101893.06</v>
      </c>
      <c r="T445" s="5">
        <v>89433.24</v>
      </c>
      <c r="U445" s="5">
        <f t="shared" si="26"/>
        <v>376778.5</v>
      </c>
      <c r="V445" s="5">
        <f t="shared" si="27"/>
        <v>389238.32</v>
      </c>
      <c r="W445" s="5">
        <v>87126.88</v>
      </c>
      <c r="X445" t="s">
        <v>229</v>
      </c>
    </row>
    <row r="446" spans="1:24" x14ac:dyDescent="0.2">
      <c r="A446" t="s">
        <v>0</v>
      </c>
      <c r="B446" t="s">
        <v>1</v>
      </c>
      <c r="C446" t="s">
        <v>2</v>
      </c>
      <c r="D446" t="s">
        <v>3</v>
      </c>
      <c r="E446" t="s">
        <v>4</v>
      </c>
      <c r="F446" t="s">
        <v>322</v>
      </c>
      <c r="G446" t="s">
        <v>323</v>
      </c>
      <c r="H446" t="s">
        <v>95</v>
      </c>
      <c r="I446" t="s">
        <v>172</v>
      </c>
      <c r="J446" t="s">
        <v>223</v>
      </c>
      <c r="K446" t="s">
        <v>344</v>
      </c>
      <c r="L446" t="s">
        <v>44</v>
      </c>
      <c r="M446" s="5">
        <v>0</v>
      </c>
      <c r="N446" s="5">
        <v>2200</v>
      </c>
      <c r="O446" s="5">
        <f t="shared" si="24"/>
        <v>2200</v>
      </c>
      <c r="P446" s="5">
        <v>-2200</v>
      </c>
      <c r="Q446" s="5">
        <f t="shared" si="25"/>
        <v>0</v>
      </c>
      <c r="R446" s="5">
        <v>0</v>
      </c>
      <c r="S446" s="5">
        <v>0</v>
      </c>
      <c r="T446" s="5">
        <v>0</v>
      </c>
      <c r="U446" s="5">
        <f t="shared" si="26"/>
        <v>2200</v>
      </c>
      <c r="V446" s="5">
        <f t="shared" si="27"/>
        <v>2200</v>
      </c>
      <c r="W446" s="5">
        <v>0</v>
      </c>
      <c r="X446" t="s">
        <v>345</v>
      </c>
    </row>
    <row r="447" spans="1:24" x14ac:dyDescent="0.2">
      <c r="A447" t="s">
        <v>117</v>
      </c>
      <c r="B447" t="s">
        <v>118</v>
      </c>
      <c r="C447" t="s">
        <v>2</v>
      </c>
      <c r="D447" t="s">
        <v>3</v>
      </c>
      <c r="E447" t="s">
        <v>4</v>
      </c>
      <c r="F447" t="s">
        <v>322</v>
      </c>
      <c r="G447" t="s">
        <v>323</v>
      </c>
      <c r="H447" t="s">
        <v>211</v>
      </c>
      <c r="I447" t="s">
        <v>212</v>
      </c>
      <c r="J447" t="s">
        <v>223</v>
      </c>
      <c r="K447" t="s">
        <v>228</v>
      </c>
      <c r="L447" t="s">
        <v>44</v>
      </c>
      <c r="M447" s="5">
        <v>10300</v>
      </c>
      <c r="N447" s="5">
        <v>0</v>
      </c>
      <c r="O447" s="5">
        <f t="shared" si="24"/>
        <v>10300</v>
      </c>
      <c r="P447" s="5">
        <v>-10300</v>
      </c>
      <c r="Q447" s="5">
        <f t="shared" si="25"/>
        <v>0</v>
      </c>
      <c r="R447" s="5">
        <v>0</v>
      </c>
      <c r="S447" s="5">
        <v>0</v>
      </c>
      <c r="T447" s="5">
        <v>0</v>
      </c>
      <c r="U447" s="5">
        <f t="shared" si="26"/>
        <v>10300</v>
      </c>
      <c r="V447" s="5">
        <f t="shared" si="27"/>
        <v>10300</v>
      </c>
      <c r="W447" s="5">
        <v>0</v>
      </c>
      <c r="X447" t="s">
        <v>346</v>
      </c>
    </row>
    <row r="448" spans="1:24" x14ac:dyDescent="0.2">
      <c r="A448" t="s">
        <v>117</v>
      </c>
      <c r="B448" t="s">
        <v>118</v>
      </c>
      <c r="C448" t="s">
        <v>2</v>
      </c>
      <c r="D448" t="s">
        <v>3</v>
      </c>
      <c r="E448" t="s">
        <v>4</v>
      </c>
      <c r="F448" t="s">
        <v>322</v>
      </c>
      <c r="G448" t="s">
        <v>323</v>
      </c>
      <c r="H448" t="s">
        <v>119</v>
      </c>
      <c r="I448" t="s">
        <v>120</v>
      </c>
      <c r="J448" t="s">
        <v>231</v>
      </c>
      <c r="K448" t="s">
        <v>232</v>
      </c>
      <c r="L448" t="s">
        <v>44</v>
      </c>
      <c r="M448" s="5">
        <v>6000</v>
      </c>
      <c r="N448" s="5">
        <v>0</v>
      </c>
      <c r="O448" s="5">
        <f t="shared" si="24"/>
        <v>6000</v>
      </c>
      <c r="P448" s="5">
        <v>-6000</v>
      </c>
      <c r="Q448" s="5">
        <f t="shared" si="25"/>
        <v>0</v>
      </c>
      <c r="R448" s="5">
        <v>0</v>
      </c>
      <c r="S448" s="5">
        <v>0</v>
      </c>
      <c r="T448" s="5">
        <v>0</v>
      </c>
      <c r="U448" s="5">
        <f t="shared" si="26"/>
        <v>6000</v>
      </c>
      <c r="V448" s="5">
        <f t="shared" si="27"/>
        <v>6000</v>
      </c>
      <c r="W448" s="5">
        <v>0</v>
      </c>
      <c r="X448" t="s">
        <v>233</v>
      </c>
    </row>
    <row r="449" spans="1:24" x14ac:dyDescent="0.2">
      <c r="A449" t="s">
        <v>117</v>
      </c>
      <c r="B449" t="s">
        <v>118</v>
      </c>
      <c r="C449" t="s">
        <v>2</v>
      </c>
      <c r="D449" t="s">
        <v>3</v>
      </c>
      <c r="E449" t="s">
        <v>4</v>
      </c>
      <c r="F449" t="s">
        <v>322</v>
      </c>
      <c r="G449" t="s">
        <v>323</v>
      </c>
      <c r="H449" t="s">
        <v>119</v>
      </c>
      <c r="I449" t="s">
        <v>120</v>
      </c>
      <c r="J449" t="s">
        <v>231</v>
      </c>
      <c r="K449" t="s">
        <v>234</v>
      </c>
      <c r="L449" t="s">
        <v>44</v>
      </c>
      <c r="M449" s="5">
        <v>2000</v>
      </c>
      <c r="N449" s="5">
        <v>0</v>
      </c>
      <c r="O449" s="5">
        <f t="shared" si="24"/>
        <v>2000</v>
      </c>
      <c r="P449" s="5">
        <v>-2000</v>
      </c>
      <c r="Q449" s="5">
        <f t="shared" si="25"/>
        <v>0</v>
      </c>
      <c r="R449" s="5">
        <v>0</v>
      </c>
      <c r="S449" s="5">
        <v>0</v>
      </c>
      <c r="T449" s="5">
        <v>0</v>
      </c>
      <c r="U449" s="5">
        <f t="shared" si="26"/>
        <v>2000</v>
      </c>
      <c r="V449" s="5">
        <f t="shared" si="27"/>
        <v>2000</v>
      </c>
      <c r="W449" s="5">
        <v>0</v>
      </c>
      <c r="X449" t="s">
        <v>235</v>
      </c>
    </row>
    <row r="450" spans="1:24" x14ac:dyDescent="0.2">
      <c r="A450" t="s">
        <v>0</v>
      </c>
      <c r="B450" t="s">
        <v>1</v>
      </c>
      <c r="C450" t="s">
        <v>2</v>
      </c>
      <c r="D450" t="s">
        <v>3</v>
      </c>
      <c r="E450" t="s">
        <v>4</v>
      </c>
      <c r="F450" t="s">
        <v>322</v>
      </c>
      <c r="G450" t="s">
        <v>323</v>
      </c>
      <c r="H450" t="s">
        <v>95</v>
      </c>
      <c r="I450" t="s">
        <v>96</v>
      </c>
      <c r="J450" t="s">
        <v>231</v>
      </c>
      <c r="K450" t="s">
        <v>232</v>
      </c>
      <c r="L450" t="s">
        <v>44</v>
      </c>
      <c r="M450" s="5">
        <v>1500</v>
      </c>
      <c r="N450" s="5">
        <v>0</v>
      </c>
      <c r="O450" s="5">
        <f t="shared" si="24"/>
        <v>1500</v>
      </c>
      <c r="P450" s="5">
        <v>-1500</v>
      </c>
      <c r="Q450" s="5">
        <f t="shared" si="25"/>
        <v>0</v>
      </c>
      <c r="R450" s="5">
        <v>0</v>
      </c>
      <c r="S450" s="5">
        <v>0</v>
      </c>
      <c r="T450" s="5">
        <v>0</v>
      </c>
      <c r="U450" s="5">
        <f t="shared" si="26"/>
        <v>1500</v>
      </c>
      <c r="V450" s="5">
        <f t="shared" si="27"/>
        <v>1500</v>
      </c>
      <c r="W450" s="5">
        <v>0</v>
      </c>
      <c r="X450" t="s">
        <v>238</v>
      </c>
    </row>
    <row r="451" spans="1:24" x14ac:dyDescent="0.2">
      <c r="A451" t="s">
        <v>0</v>
      </c>
      <c r="B451" t="s">
        <v>1</v>
      </c>
      <c r="C451" t="s">
        <v>2</v>
      </c>
      <c r="D451" t="s">
        <v>3</v>
      </c>
      <c r="E451" t="s">
        <v>4</v>
      </c>
      <c r="F451" t="s">
        <v>322</v>
      </c>
      <c r="G451" t="s">
        <v>323</v>
      </c>
      <c r="H451" t="s">
        <v>110</v>
      </c>
      <c r="I451" t="s">
        <v>111</v>
      </c>
      <c r="J451" t="s">
        <v>231</v>
      </c>
      <c r="K451" t="s">
        <v>236</v>
      </c>
      <c r="L451" t="s">
        <v>44</v>
      </c>
      <c r="M451" s="5">
        <v>1472.46</v>
      </c>
      <c r="N451" s="5">
        <v>0</v>
      </c>
      <c r="O451" s="5">
        <f t="shared" ref="O451:O514" si="28">+M451+N451</f>
        <v>1472.46</v>
      </c>
      <c r="P451" s="5">
        <v>0</v>
      </c>
      <c r="Q451" s="5">
        <f t="shared" ref="Q451:Q514" si="29">+O451+P451</f>
        <v>1472.46</v>
      </c>
      <c r="R451" s="5">
        <v>0</v>
      </c>
      <c r="S451" s="5">
        <v>0</v>
      </c>
      <c r="T451" s="5">
        <v>0</v>
      </c>
      <c r="U451" s="5">
        <f t="shared" ref="U451:U514" si="30">+O451-S451</f>
        <v>1472.46</v>
      </c>
      <c r="V451" s="5">
        <f t="shared" ref="V451:V514" si="31">+O451-T451</f>
        <v>1472.46</v>
      </c>
      <c r="W451" s="5">
        <v>1472.46</v>
      </c>
      <c r="X451" t="s">
        <v>244</v>
      </c>
    </row>
    <row r="452" spans="1:24" x14ac:dyDescent="0.2">
      <c r="A452" t="s">
        <v>117</v>
      </c>
      <c r="B452" t="s">
        <v>118</v>
      </c>
      <c r="C452" t="s">
        <v>2</v>
      </c>
      <c r="D452" t="s">
        <v>3</v>
      </c>
      <c r="E452" t="s">
        <v>4</v>
      </c>
      <c r="F452" t="s">
        <v>322</v>
      </c>
      <c r="G452" t="s">
        <v>323</v>
      </c>
      <c r="H452" t="s">
        <v>211</v>
      </c>
      <c r="I452" t="s">
        <v>212</v>
      </c>
      <c r="J452" t="s">
        <v>231</v>
      </c>
      <c r="K452" t="s">
        <v>232</v>
      </c>
      <c r="L452" t="s">
        <v>44</v>
      </c>
      <c r="M452" s="5">
        <v>1700</v>
      </c>
      <c r="N452" s="5">
        <v>0</v>
      </c>
      <c r="O452" s="5">
        <f t="shared" si="28"/>
        <v>1700</v>
      </c>
      <c r="P452" s="5">
        <v>-1700</v>
      </c>
      <c r="Q452" s="5">
        <f t="shared" si="29"/>
        <v>0</v>
      </c>
      <c r="R452" s="5">
        <v>0</v>
      </c>
      <c r="S452" s="5">
        <v>0</v>
      </c>
      <c r="T452" s="5">
        <v>0</v>
      </c>
      <c r="U452" s="5">
        <f t="shared" si="30"/>
        <v>1700</v>
      </c>
      <c r="V452" s="5">
        <f t="shared" si="31"/>
        <v>1700</v>
      </c>
      <c r="W452" s="5">
        <v>0</v>
      </c>
      <c r="X452" t="s">
        <v>245</v>
      </c>
    </row>
    <row r="453" spans="1:24" x14ac:dyDescent="0.2">
      <c r="A453" t="s">
        <v>117</v>
      </c>
      <c r="B453" t="s">
        <v>118</v>
      </c>
      <c r="C453" t="s">
        <v>2</v>
      </c>
      <c r="D453" t="s">
        <v>3</v>
      </c>
      <c r="E453" t="s">
        <v>4</v>
      </c>
      <c r="F453" t="s">
        <v>322</v>
      </c>
      <c r="G453" t="s">
        <v>323</v>
      </c>
      <c r="H453" t="s">
        <v>211</v>
      </c>
      <c r="I453" t="s">
        <v>220</v>
      </c>
      <c r="J453" t="s">
        <v>231</v>
      </c>
      <c r="K453" t="s">
        <v>232</v>
      </c>
      <c r="L453" t="s">
        <v>44</v>
      </c>
      <c r="M453" s="5">
        <v>2500</v>
      </c>
      <c r="N453" s="5">
        <v>0</v>
      </c>
      <c r="O453" s="5">
        <f t="shared" si="28"/>
        <v>2500</v>
      </c>
      <c r="P453" s="5">
        <v>-2500</v>
      </c>
      <c r="Q453" s="5">
        <f t="shared" si="29"/>
        <v>0</v>
      </c>
      <c r="R453" s="5">
        <v>0</v>
      </c>
      <c r="S453" s="5">
        <v>0</v>
      </c>
      <c r="T453" s="5">
        <v>0</v>
      </c>
      <c r="U453" s="5">
        <f t="shared" si="30"/>
        <v>2500</v>
      </c>
      <c r="V453" s="5">
        <f t="shared" si="31"/>
        <v>2500</v>
      </c>
      <c r="W453" s="5">
        <v>0</v>
      </c>
      <c r="X453" t="s">
        <v>245</v>
      </c>
    </row>
    <row r="454" spans="1:24" x14ac:dyDescent="0.2">
      <c r="A454" t="s">
        <v>0</v>
      </c>
      <c r="B454" t="s">
        <v>1</v>
      </c>
      <c r="C454" t="s">
        <v>2</v>
      </c>
      <c r="D454" t="s">
        <v>3</v>
      </c>
      <c r="E454" t="s">
        <v>4</v>
      </c>
      <c r="F454" t="s">
        <v>347</v>
      </c>
      <c r="G454" t="s">
        <v>348</v>
      </c>
      <c r="H454" t="s">
        <v>7</v>
      </c>
      <c r="I454" t="s">
        <v>8</v>
      </c>
      <c r="J454" t="s">
        <v>9</v>
      </c>
      <c r="K454" t="s">
        <v>10</v>
      </c>
      <c r="L454" t="s">
        <v>11</v>
      </c>
      <c r="M454" s="5">
        <v>1192392</v>
      </c>
      <c r="N454" s="5">
        <v>0</v>
      </c>
      <c r="O454" s="5">
        <f t="shared" si="28"/>
        <v>1192392</v>
      </c>
      <c r="P454" s="5">
        <v>-44857.77</v>
      </c>
      <c r="Q454" s="5">
        <f t="shared" si="29"/>
        <v>1147534.23</v>
      </c>
      <c r="R454" s="5">
        <v>0</v>
      </c>
      <c r="S454" s="5">
        <v>758196.78</v>
      </c>
      <c r="T454" s="5">
        <v>758196.78</v>
      </c>
      <c r="U454" s="5">
        <f t="shared" si="30"/>
        <v>434195.22</v>
      </c>
      <c r="V454" s="5">
        <f t="shared" si="31"/>
        <v>434195.22</v>
      </c>
      <c r="W454" s="5">
        <v>389337.45</v>
      </c>
      <c r="X454" t="s">
        <v>12</v>
      </c>
    </row>
    <row r="455" spans="1:24" x14ac:dyDescent="0.2">
      <c r="A455" t="s">
        <v>0</v>
      </c>
      <c r="B455" t="s">
        <v>1</v>
      </c>
      <c r="C455" t="s">
        <v>2</v>
      </c>
      <c r="D455" t="s">
        <v>3</v>
      </c>
      <c r="E455" t="s">
        <v>4</v>
      </c>
      <c r="F455" t="s">
        <v>347</v>
      </c>
      <c r="G455" t="s">
        <v>348</v>
      </c>
      <c r="H455" t="s">
        <v>7</v>
      </c>
      <c r="I455" t="s">
        <v>8</v>
      </c>
      <c r="J455" t="s">
        <v>9</v>
      </c>
      <c r="K455" t="s">
        <v>13</v>
      </c>
      <c r="L455" t="s">
        <v>11</v>
      </c>
      <c r="M455" s="5">
        <v>174833.64</v>
      </c>
      <c r="N455" s="5">
        <v>0</v>
      </c>
      <c r="O455" s="5">
        <f t="shared" si="28"/>
        <v>174833.64</v>
      </c>
      <c r="P455" s="5">
        <v>-7417.56</v>
      </c>
      <c r="Q455" s="5">
        <f t="shared" si="29"/>
        <v>167416.08000000002</v>
      </c>
      <c r="R455" s="5">
        <v>0</v>
      </c>
      <c r="S455" s="5">
        <v>111610.72</v>
      </c>
      <c r="T455" s="5">
        <v>111610.72</v>
      </c>
      <c r="U455" s="5">
        <f t="shared" si="30"/>
        <v>63222.920000000013</v>
      </c>
      <c r="V455" s="5">
        <f t="shared" si="31"/>
        <v>63222.920000000013</v>
      </c>
      <c r="W455" s="5">
        <v>55805.36</v>
      </c>
      <c r="X455" t="s">
        <v>14</v>
      </c>
    </row>
    <row r="456" spans="1:24" x14ac:dyDescent="0.2">
      <c r="A456" t="s">
        <v>0</v>
      </c>
      <c r="B456" t="s">
        <v>1</v>
      </c>
      <c r="C456" t="s">
        <v>2</v>
      </c>
      <c r="D456" t="s">
        <v>3</v>
      </c>
      <c r="E456" t="s">
        <v>4</v>
      </c>
      <c r="F456" t="s">
        <v>347</v>
      </c>
      <c r="G456" t="s">
        <v>348</v>
      </c>
      <c r="H456" t="s">
        <v>7</v>
      </c>
      <c r="I456" t="s">
        <v>8</v>
      </c>
      <c r="J456" t="s">
        <v>9</v>
      </c>
      <c r="K456" t="s">
        <v>15</v>
      </c>
      <c r="L456" t="s">
        <v>11</v>
      </c>
      <c r="M456" s="5">
        <v>113935.47</v>
      </c>
      <c r="N456" s="5">
        <v>0</v>
      </c>
      <c r="O456" s="5">
        <f t="shared" si="28"/>
        <v>113935.47</v>
      </c>
      <c r="P456" s="5">
        <v>0</v>
      </c>
      <c r="Q456" s="5">
        <f t="shared" si="29"/>
        <v>113935.47</v>
      </c>
      <c r="R456" s="5">
        <v>0</v>
      </c>
      <c r="S456" s="5">
        <v>9735.09</v>
      </c>
      <c r="T456" s="5">
        <v>9735.09</v>
      </c>
      <c r="U456" s="5">
        <f t="shared" si="30"/>
        <v>104200.38</v>
      </c>
      <c r="V456" s="5">
        <f t="shared" si="31"/>
        <v>104200.38</v>
      </c>
      <c r="W456" s="5">
        <v>104200.38</v>
      </c>
      <c r="X456" t="s">
        <v>16</v>
      </c>
    </row>
    <row r="457" spans="1:24" x14ac:dyDescent="0.2">
      <c r="A457" t="s">
        <v>0</v>
      </c>
      <c r="B457" t="s">
        <v>1</v>
      </c>
      <c r="C457" t="s">
        <v>2</v>
      </c>
      <c r="D457" t="s">
        <v>3</v>
      </c>
      <c r="E457" t="s">
        <v>4</v>
      </c>
      <c r="F457" t="s">
        <v>347</v>
      </c>
      <c r="G457" t="s">
        <v>348</v>
      </c>
      <c r="H457" t="s">
        <v>7</v>
      </c>
      <c r="I457" t="s">
        <v>8</v>
      </c>
      <c r="J457" t="s">
        <v>9</v>
      </c>
      <c r="K457" t="s">
        <v>17</v>
      </c>
      <c r="L457" t="s">
        <v>11</v>
      </c>
      <c r="M457" s="5">
        <v>42205.279999999999</v>
      </c>
      <c r="N457" s="5">
        <v>0</v>
      </c>
      <c r="O457" s="5">
        <f t="shared" si="28"/>
        <v>42205.279999999999</v>
      </c>
      <c r="P457" s="5">
        <v>0</v>
      </c>
      <c r="Q457" s="5">
        <f t="shared" si="29"/>
        <v>42205.279999999999</v>
      </c>
      <c r="R457" s="5">
        <v>0</v>
      </c>
      <c r="S457" s="5">
        <v>37731.64</v>
      </c>
      <c r="T457" s="5">
        <v>37567.47</v>
      </c>
      <c r="U457" s="5">
        <f t="shared" si="30"/>
        <v>4473.6399999999994</v>
      </c>
      <c r="V457" s="5">
        <f t="shared" si="31"/>
        <v>4637.8099999999977</v>
      </c>
      <c r="W457" s="5">
        <v>4473.6400000000003</v>
      </c>
      <c r="X457" t="s">
        <v>18</v>
      </c>
    </row>
    <row r="458" spans="1:24" x14ac:dyDescent="0.2">
      <c r="A458" t="s">
        <v>0</v>
      </c>
      <c r="B458" t="s">
        <v>1</v>
      </c>
      <c r="C458" t="s">
        <v>2</v>
      </c>
      <c r="D458" t="s">
        <v>3</v>
      </c>
      <c r="E458" t="s">
        <v>4</v>
      </c>
      <c r="F458" t="s">
        <v>347</v>
      </c>
      <c r="G458" t="s">
        <v>348</v>
      </c>
      <c r="H458" t="s">
        <v>7</v>
      </c>
      <c r="I458" t="s">
        <v>8</v>
      </c>
      <c r="J458" t="s">
        <v>9</v>
      </c>
      <c r="K458" t="s">
        <v>19</v>
      </c>
      <c r="L458" t="s">
        <v>11</v>
      </c>
      <c r="M458" s="5">
        <v>2904</v>
      </c>
      <c r="N458" s="5">
        <v>0</v>
      </c>
      <c r="O458" s="5">
        <f t="shared" si="28"/>
        <v>2904</v>
      </c>
      <c r="P458" s="5">
        <v>-1986.13</v>
      </c>
      <c r="Q458" s="5">
        <f t="shared" si="29"/>
        <v>917.86999999999989</v>
      </c>
      <c r="R458" s="5">
        <v>0</v>
      </c>
      <c r="S458" s="5">
        <v>739</v>
      </c>
      <c r="T458" s="5">
        <v>739</v>
      </c>
      <c r="U458" s="5">
        <f t="shared" si="30"/>
        <v>2165</v>
      </c>
      <c r="V458" s="5">
        <f t="shared" si="31"/>
        <v>2165</v>
      </c>
      <c r="W458" s="5">
        <v>178.87</v>
      </c>
      <c r="X458" t="s">
        <v>20</v>
      </c>
    </row>
    <row r="459" spans="1:24" x14ac:dyDescent="0.2">
      <c r="A459" t="s">
        <v>0</v>
      </c>
      <c r="B459" t="s">
        <v>1</v>
      </c>
      <c r="C459" t="s">
        <v>2</v>
      </c>
      <c r="D459" t="s">
        <v>3</v>
      </c>
      <c r="E459" t="s">
        <v>4</v>
      </c>
      <c r="F459" t="s">
        <v>347</v>
      </c>
      <c r="G459" t="s">
        <v>348</v>
      </c>
      <c r="H459" t="s">
        <v>7</v>
      </c>
      <c r="I459" t="s">
        <v>8</v>
      </c>
      <c r="J459" t="s">
        <v>9</v>
      </c>
      <c r="K459" t="s">
        <v>21</v>
      </c>
      <c r="L459" t="s">
        <v>11</v>
      </c>
      <c r="M459" s="5">
        <v>23232</v>
      </c>
      <c r="N459" s="5">
        <v>0</v>
      </c>
      <c r="O459" s="5">
        <f t="shared" si="28"/>
        <v>23232</v>
      </c>
      <c r="P459" s="5">
        <v>-10724.06</v>
      </c>
      <c r="Q459" s="5">
        <f t="shared" si="29"/>
        <v>12507.94</v>
      </c>
      <c r="R459" s="5">
        <v>0</v>
      </c>
      <c r="S459" s="5">
        <v>8900</v>
      </c>
      <c r="T459" s="5">
        <v>8900</v>
      </c>
      <c r="U459" s="5">
        <f t="shared" si="30"/>
        <v>14332</v>
      </c>
      <c r="V459" s="5">
        <f t="shared" si="31"/>
        <v>14332</v>
      </c>
      <c r="W459" s="5">
        <v>3607.94</v>
      </c>
      <c r="X459" t="s">
        <v>22</v>
      </c>
    </row>
    <row r="460" spans="1:24" x14ac:dyDescent="0.2">
      <c r="A460" t="s">
        <v>0</v>
      </c>
      <c r="B460" t="s">
        <v>1</v>
      </c>
      <c r="C460" t="s">
        <v>2</v>
      </c>
      <c r="D460" t="s">
        <v>3</v>
      </c>
      <c r="E460" t="s">
        <v>4</v>
      </c>
      <c r="F460" t="s">
        <v>347</v>
      </c>
      <c r="G460" t="s">
        <v>348</v>
      </c>
      <c r="H460" t="s">
        <v>7</v>
      </c>
      <c r="I460" t="s">
        <v>8</v>
      </c>
      <c r="J460" t="s">
        <v>9</v>
      </c>
      <c r="K460" t="s">
        <v>23</v>
      </c>
      <c r="L460" t="s">
        <v>11</v>
      </c>
      <c r="M460" s="5">
        <v>874.17</v>
      </c>
      <c r="N460" s="5">
        <v>0</v>
      </c>
      <c r="O460" s="5">
        <f t="shared" si="28"/>
        <v>874.17</v>
      </c>
      <c r="P460" s="5">
        <v>-473.14</v>
      </c>
      <c r="Q460" s="5">
        <f t="shared" si="29"/>
        <v>401.03</v>
      </c>
      <c r="R460" s="5">
        <v>0</v>
      </c>
      <c r="S460" s="5">
        <v>264</v>
      </c>
      <c r="T460" s="5">
        <v>264</v>
      </c>
      <c r="U460" s="5">
        <f t="shared" si="30"/>
        <v>610.16999999999996</v>
      </c>
      <c r="V460" s="5">
        <f t="shared" si="31"/>
        <v>610.16999999999996</v>
      </c>
      <c r="W460" s="5">
        <v>137.03</v>
      </c>
      <c r="X460" t="s">
        <v>24</v>
      </c>
    </row>
    <row r="461" spans="1:24" x14ac:dyDescent="0.2">
      <c r="A461" t="s">
        <v>0</v>
      </c>
      <c r="B461" t="s">
        <v>1</v>
      </c>
      <c r="C461" t="s">
        <v>2</v>
      </c>
      <c r="D461" t="s">
        <v>3</v>
      </c>
      <c r="E461" t="s">
        <v>4</v>
      </c>
      <c r="F461" t="s">
        <v>347</v>
      </c>
      <c r="G461" t="s">
        <v>348</v>
      </c>
      <c r="H461" t="s">
        <v>7</v>
      </c>
      <c r="I461" t="s">
        <v>8</v>
      </c>
      <c r="J461" t="s">
        <v>9</v>
      </c>
      <c r="K461" t="s">
        <v>25</v>
      </c>
      <c r="L461" t="s">
        <v>11</v>
      </c>
      <c r="M461" s="5">
        <v>5245.01</v>
      </c>
      <c r="N461" s="5">
        <v>0</v>
      </c>
      <c r="O461" s="5">
        <f t="shared" si="28"/>
        <v>5245.01</v>
      </c>
      <c r="P461" s="5">
        <v>1507.64</v>
      </c>
      <c r="Q461" s="5">
        <f t="shared" si="29"/>
        <v>6752.6500000000005</v>
      </c>
      <c r="R461" s="5">
        <v>0</v>
      </c>
      <c r="S461" s="5">
        <v>4464.5600000000004</v>
      </c>
      <c r="T461" s="5">
        <v>4464.5600000000004</v>
      </c>
      <c r="U461" s="5">
        <f t="shared" si="30"/>
        <v>780.44999999999982</v>
      </c>
      <c r="V461" s="5">
        <f t="shared" si="31"/>
        <v>780.44999999999982</v>
      </c>
      <c r="W461" s="5">
        <v>2288.09</v>
      </c>
      <c r="X461" t="s">
        <v>26</v>
      </c>
    </row>
    <row r="462" spans="1:24" x14ac:dyDescent="0.2">
      <c r="A462" t="s">
        <v>0</v>
      </c>
      <c r="B462" t="s">
        <v>1</v>
      </c>
      <c r="C462" t="s">
        <v>2</v>
      </c>
      <c r="D462" t="s">
        <v>3</v>
      </c>
      <c r="E462" t="s">
        <v>4</v>
      </c>
      <c r="F462" t="s">
        <v>347</v>
      </c>
      <c r="G462" t="s">
        <v>348</v>
      </c>
      <c r="H462" t="s">
        <v>7</v>
      </c>
      <c r="I462" t="s">
        <v>8</v>
      </c>
      <c r="J462" t="s">
        <v>9</v>
      </c>
      <c r="K462" t="s">
        <v>27</v>
      </c>
      <c r="L462" t="s">
        <v>11</v>
      </c>
      <c r="M462" s="5">
        <v>4000.9</v>
      </c>
      <c r="N462" s="5">
        <v>0</v>
      </c>
      <c r="O462" s="5">
        <f t="shared" si="28"/>
        <v>4000.9</v>
      </c>
      <c r="P462" s="5">
        <v>1619.15</v>
      </c>
      <c r="Q462" s="5">
        <f t="shared" si="29"/>
        <v>5620.05</v>
      </c>
      <c r="R462" s="5">
        <v>0</v>
      </c>
      <c r="S462" s="5">
        <v>3147.23</v>
      </c>
      <c r="T462" s="5">
        <v>3147.23</v>
      </c>
      <c r="U462" s="5">
        <f t="shared" si="30"/>
        <v>853.67000000000007</v>
      </c>
      <c r="V462" s="5">
        <f t="shared" si="31"/>
        <v>853.67000000000007</v>
      </c>
      <c r="W462" s="5">
        <v>2472.8200000000002</v>
      </c>
      <c r="X462" t="s">
        <v>28</v>
      </c>
    </row>
    <row r="463" spans="1:24" x14ac:dyDescent="0.2">
      <c r="A463" t="s">
        <v>0</v>
      </c>
      <c r="B463" t="s">
        <v>1</v>
      </c>
      <c r="C463" t="s">
        <v>2</v>
      </c>
      <c r="D463" t="s">
        <v>3</v>
      </c>
      <c r="E463" t="s">
        <v>4</v>
      </c>
      <c r="F463" t="s">
        <v>347</v>
      </c>
      <c r="G463" t="s">
        <v>348</v>
      </c>
      <c r="H463" t="s">
        <v>7</v>
      </c>
      <c r="I463" t="s">
        <v>8</v>
      </c>
      <c r="J463" t="s">
        <v>9</v>
      </c>
      <c r="K463" t="s">
        <v>29</v>
      </c>
      <c r="L463" t="s">
        <v>11</v>
      </c>
      <c r="M463" s="5">
        <v>42312.45</v>
      </c>
      <c r="N463" s="5">
        <v>0</v>
      </c>
      <c r="O463" s="5">
        <f t="shared" si="28"/>
        <v>42312.45</v>
      </c>
      <c r="P463" s="5">
        <v>-19162.86</v>
      </c>
      <c r="Q463" s="5">
        <f t="shared" si="29"/>
        <v>23149.589999999997</v>
      </c>
      <c r="R463" s="5">
        <v>0</v>
      </c>
      <c r="S463" s="5">
        <v>13674.41</v>
      </c>
      <c r="T463" s="5">
        <v>13674.41</v>
      </c>
      <c r="U463" s="5">
        <f t="shared" si="30"/>
        <v>28638.039999999997</v>
      </c>
      <c r="V463" s="5">
        <f t="shared" si="31"/>
        <v>28638.039999999997</v>
      </c>
      <c r="W463" s="5">
        <v>9475.18</v>
      </c>
      <c r="X463" t="s">
        <v>30</v>
      </c>
    </row>
    <row r="464" spans="1:24" x14ac:dyDescent="0.2">
      <c r="A464" t="s">
        <v>0</v>
      </c>
      <c r="B464" t="s">
        <v>1</v>
      </c>
      <c r="C464" t="s">
        <v>2</v>
      </c>
      <c r="D464" t="s">
        <v>3</v>
      </c>
      <c r="E464" t="s">
        <v>4</v>
      </c>
      <c r="F464" t="s">
        <v>347</v>
      </c>
      <c r="G464" t="s">
        <v>348</v>
      </c>
      <c r="H464" t="s">
        <v>7</v>
      </c>
      <c r="I464" t="s">
        <v>8</v>
      </c>
      <c r="J464" t="s">
        <v>9</v>
      </c>
      <c r="K464" t="s">
        <v>31</v>
      </c>
      <c r="L464" t="s">
        <v>11</v>
      </c>
      <c r="M464" s="5">
        <v>6222.72</v>
      </c>
      <c r="N464" s="5">
        <v>0</v>
      </c>
      <c r="O464" s="5">
        <f t="shared" si="28"/>
        <v>6222.72</v>
      </c>
      <c r="P464" s="5">
        <v>1433.71</v>
      </c>
      <c r="Q464" s="5">
        <f t="shared" si="29"/>
        <v>7656.43</v>
      </c>
      <c r="R464" s="5">
        <v>0</v>
      </c>
      <c r="S464" s="5">
        <v>4705.87</v>
      </c>
      <c r="T464" s="5">
        <v>4705.87</v>
      </c>
      <c r="U464" s="5">
        <f t="shared" si="30"/>
        <v>1516.8500000000004</v>
      </c>
      <c r="V464" s="5">
        <f t="shared" si="31"/>
        <v>1516.8500000000004</v>
      </c>
      <c r="W464" s="5">
        <v>2950.56</v>
      </c>
      <c r="X464" t="s">
        <v>32</v>
      </c>
    </row>
    <row r="465" spans="1:24" x14ac:dyDescent="0.2">
      <c r="A465" t="s">
        <v>0</v>
      </c>
      <c r="B465" t="s">
        <v>1</v>
      </c>
      <c r="C465" t="s">
        <v>2</v>
      </c>
      <c r="D465" t="s">
        <v>3</v>
      </c>
      <c r="E465" t="s">
        <v>4</v>
      </c>
      <c r="F465" t="s">
        <v>347</v>
      </c>
      <c r="G465" t="s">
        <v>348</v>
      </c>
      <c r="H465" t="s">
        <v>7</v>
      </c>
      <c r="I465" t="s">
        <v>8</v>
      </c>
      <c r="J465" t="s">
        <v>9</v>
      </c>
      <c r="K465" t="s">
        <v>33</v>
      </c>
      <c r="L465" t="s">
        <v>11</v>
      </c>
      <c r="M465" s="5">
        <v>4445.4399999999996</v>
      </c>
      <c r="N465" s="5">
        <v>0</v>
      </c>
      <c r="O465" s="5">
        <f t="shared" si="28"/>
        <v>4445.4399999999996</v>
      </c>
      <c r="P465" s="5">
        <v>-2222.7199999999998</v>
      </c>
      <c r="Q465" s="5">
        <f t="shared" si="29"/>
        <v>2222.7199999999998</v>
      </c>
      <c r="R465" s="5">
        <v>0</v>
      </c>
      <c r="S465" s="5">
        <v>0</v>
      </c>
      <c r="T465" s="5">
        <v>0</v>
      </c>
      <c r="U465" s="5">
        <f t="shared" si="30"/>
        <v>4445.4399999999996</v>
      </c>
      <c r="V465" s="5">
        <f t="shared" si="31"/>
        <v>4445.4399999999996</v>
      </c>
      <c r="W465" s="5">
        <v>2222.7199999999998</v>
      </c>
      <c r="X465" t="s">
        <v>34</v>
      </c>
    </row>
    <row r="466" spans="1:24" x14ac:dyDescent="0.2">
      <c r="A466" t="s">
        <v>0</v>
      </c>
      <c r="B466" t="s">
        <v>1</v>
      </c>
      <c r="C466" t="s">
        <v>2</v>
      </c>
      <c r="D466" t="s">
        <v>3</v>
      </c>
      <c r="E466" t="s">
        <v>4</v>
      </c>
      <c r="F466" t="s">
        <v>347</v>
      </c>
      <c r="G466" t="s">
        <v>348</v>
      </c>
      <c r="H466" t="s">
        <v>7</v>
      </c>
      <c r="I466" t="s">
        <v>8</v>
      </c>
      <c r="J466" t="s">
        <v>9</v>
      </c>
      <c r="K466" t="s">
        <v>35</v>
      </c>
      <c r="L466" t="s">
        <v>11</v>
      </c>
      <c r="M466" s="5">
        <v>172079.88</v>
      </c>
      <c r="N466" s="5">
        <v>0</v>
      </c>
      <c r="O466" s="5">
        <f t="shared" si="28"/>
        <v>172079.88</v>
      </c>
      <c r="P466" s="5">
        <v>-4510.51</v>
      </c>
      <c r="Q466" s="5">
        <f t="shared" si="29"/>
        <v>167569.37</v>
      </c>
      <c r="R466" s="5">
        <v>0</v>
      </c>
      <c r="S466" s="5">
        <v>110581.29</v>
      </c>
      <c r="T466" s="5">
        <v>110581.29</v>
      </c>
      <c r="U466" s="5">
        <f t="shared" si="30"/>
        <v>61498.590000000011</v>
      </c>
      <c r="V466" s="5">
        <f t="shared" si="31"/>
        <v>61498.590000000011</v>
      </c>
      <c r="W466" s="5">
        <v>56988.08</v>
      </c>
      <c r="X466" t="s">
        <v>36</v>
      </c>
    </row>
    <row r="467" spans="1:24" x14ac:dyDescent="0.2">
      <c r="A467" t="s">
        <v>0</v>
      </c>
      <c r="B467" t="s">
        <v>1</v>
      </c>
      <c r="C467" t="s">
        <v>2</v>
      </c>
      <c r="D467" t="s">
        <v>3</v>
      </c>
      <c r="E467" t="s">
        <v>4</v>
      </c>
      <c r="F467" t="s">
        <v>347</v>
      </c>
      <c r="G467" t="s">
        <v>348</v>
      </c>
      <c r="H467" t="s">
        <v>7</v>
      </c>
      <c r="I467" t="s">
        <v>8</v>
      </c>
      <c r="J467" t="s">
        <v>9</v>
      </c>
      <c r="K467" t="s">
        <v>37</v>
      </c>
      <c r="L467" t="s">
        <v>11</v>
      </c>
      <c r="M467" s="5">
        <v>113935.47</v>
      </c>
      <c r="N467" s="5">
        <v>0</v>
      </c>
      <c r="O467" s="5">
        <f t="shared" si="28"/>
        <v>113935.47</v>
      </c>
      <c r="P467" s="5">
        <v>-20688.919999999998</v>
      </c>
      <c r="Q467" s="5">
        <f t="shared" si="29"/>
        <v>93246.55</v>
      </c>
      <c r="R467" s="5">
        <v>0</v>
      </c>
      <c r="S467" s="5">
        <v>61931.05</v>
      </c>
      <c r="T467" s="5">
        <v>61931.05</v>
      </c>
      <c r="U467" s="5">
        <f t="shared" si="30"/>
        <v>52004.42</v>
      </c>
      <c r="V467" s="5">
        <f t="shared" si="31"/>
        <v>52004.42</v>
      </c>
      <c r="W467" s="5">
        <v>31315.5</v>
      </c>
      <c r="X467" t="s">
        <v>38</v>
      </c>
    </row>
    <row r="468" spans="1:24" x14ac:dyDescent="0.2">
      <c r="A468" t="s">
        <v>0</v>
      </c>
      <c r="B468" t="s">
        <v>1</v>
      </c>
      <c r="C468" t="s">
        <v>2</v>
      </c>
      <c r="D468" t="s">
        <v>3</v>
      </c>
      <c r="E468" t="s">
        <v>4</v>
      </c>
      <c r="F468" t="s">
        <v>347</v>
      </c>
      <c r="G468" t="s">
        <v>348</v>
      </c>
      <c r="H468" t="s">
        <v>7</v>
      </c>
      <c r="I468" t="s">
        <v>8</v>
      </c>
      <c r="J468" t="s">
        <v>9</v>
      </c>
      <c r="K468" t="s">
        <v>39</v>
      </c>
      <c r="L468" t="s">
        <v>11</v>
      </c>
      <c r="M468" s="5">
        <v>14447.68</v>
      </c>
      <c r="N468" s="5">
        <v>-850</v>
      </c>
      <c r="O468" s="5">
        <f t="shared" si="28"/>
        <v>13597.68</v>
      </c>
      <c r="P468" s="5">
        <v>0</v>
      </c>
      <c r="Q468" s="5">
        <f t="shared" si="29"/>
        <v>13597.68</v>
      </c>
      <c r="R468" s="5">
        <v>0</v>
      </c>
      <c r="S468" s="5">
        <v>12869.42</v>
      </c>
      <c r="T468" s="5">
        <v>10433.42</v>
      </c>
      <c r="U468" s="5">
        <f t="shared" si="30"/>
        <v>728.26000000000022</v>
      </c>
      <c r="V468" s="5">
        <f t="shared" si="31"/>
        <v>3164.26</v>
      </c>
      <c r="W468" s="5">
        <v>728.26</v>
      </c>
      <c r="X468" t="s">
        <v>40</v>
      </c>
    </row>
    <row r="469" spans="1:24" x14ac:dyDescent="0.2">
      <c r="A469" t="s">
        <v>0</v>
      </c>
      <c r="B469" t="s">
        <v>1</v>
      </c>
      <c r="C469" t="s">
        <v>2</v>
      </c>
      <c r="D469" t="s">
        <v>3</v>
      </c>
      <c r="E469" t="s">
        <v>4</v>
      </c>
      <c r="F469" t="s">
        <v>347</v>
      </c>
      <c r="G469" t="s">
        <v>348</v>
      </c>
      <c r="H469" t="s">
        <v>7</v>
      </c>
      <c r="I469" t="s">
        <v>41</v>
      </c>
      <c r="J469" t="s">
        <v>42</v>
      </c>
      <c r="K469" t="s">
        <v>43</v>
      </c>
      <c r="L469" t="s">
        <v>44</v>
      </c>
      <c r="M469" s="5">
        <v>10000</v>
      </c>
      <c r="N469" s="5">
        <v>14259</v>
      </c>
      <c r="O469" s="5">
        <f t="shared" si="28"/>
        <v>24259</v>
      </c>
      <c r="P469" s="5">
        <v>0</v>
      </c>
      <c r="Q469" s="5">
        <f t="shared" si="29"/>
        <v>24259</v>
      </c>
      <c r="R469" s="5">
        <v>0</v>
      </c>
      <c r="S469" s="5">
        <v>24259</v>
      </c>
      <c r="T469" s="5">
        <v>10849.29</v>
      </c>
      <c r="U469" s="5">
        <f t="shared" si="30"/>
        <v>0</v>
      </c>
      <c r="V469" s="5">
        <f t="shared" si="31"/>
        <v>13409.71</v>
      </c>
      <c r="W469" s="5">
        <v>0</v>
      </c>
      <c r="X469" t="s">
        <v>45</v>
      </c>
    </row>
    <row r="470" spans="1:24" x14ac:dyDescent="0.2">
      <c r="A470" t="s">
        <v>0</v>
      </c>
      <c r="B470" t="s">
        <v>1</v>
      </c>
      <c r="C470" t="s">
        <v>2</v>
      </c>
      <c r="D470" t="s">
        <v>3</v>
      </c>
      <c r="E470" t="s">
        <v>4</v>
      </c>
      <c r="F470" t="s">
        <v>347</v>
      </c>
      <c r="G470" t="s">
        <v>348</v>
      </c>
      <c r="H470" t="s">
        <v>7</v>
      </c>
      <c r="I470" t="s">
        <v>41</v>
      </c>
      <c r="J470" t="s">
        <v>42</v>
      </c>
      <c r="K470" t="s">
        <v>46</v>
      </c>
      <c r="L470" t="s">
        <v>44</v>
      </c>
      <c r="M470" s="5">
        <v>24000</v>
      </c>
      <c r="N470" s="5">
        <v>-7259</v>
      </c>
      <c r="O470" s="5">
        <f t="shared" si="28"/>
        <v>16741</v>
      </c>
      <c r="P470" s="5">
        <v>0</v>
      </c>
      <c r="Q470" s="5">
        <f t="shared" si="29"/>
        <v>16741</v>
      </c>
      <c r="R470" s="5">
        <v>0</v>
      </c>
      <c r="S470" s="5">
        <v>16741</v>
      </c>
      <c r="T470" s="5">
        <v>12612.41</v>
      </c>
      <c r="U470" s="5">
        <f t="shared" si="30"/>
        <v>0</v>
      </c>
      <c r="V470" s="5">
        <f t="shared" si="31"/>
        <v>4128.59</v>
      </c>
      <c r="W470" s="5">
        <v>0</v>
      </c>
      <c r="X470" t="s">
        <v>47</v>
      </c>
    </row>
    <row r="471" spans="1:24" x14ac:dyDescent="0.2">
      <c r="A471" t="s">
        <v>0</v>
      </c>
      <c r="B471" t="s">
        <v>1</v>
      </c>
      <c r="C471" t="s">
        <v>2</v>
      </c>
      <c r="D471" t="s">
        <v>3</v>
      </c>
      <c r="E471" t="s">
        <v>4</v>
      </c>
      <c r="F471" t="s">
        <v>347</v>
      </c>
      <c r="G471" t="s">
        <v>348</v>
      </c>
      <c r="H471" t="s">
        <v>7</v>
      </c>
      <c r="I471" t="s">
        <v>41</v>
      </c>
      <c r="J471" t="s">
        <v>42</v>
      </c>
      <c r="K471" t="s">
        <v>48</v>
      </c>
      <c r="L471" t="s">
        <v>44</v>
      </c>
      <c r="M471" s="5">
        <v>3700</v>
      </c>
      <c r="N471" s="5">
        <v>0</v>
      </c>
      <c r="O471" s="5">
        <f t="shared" si="28"/>
        <v>3700</v>
      </c>
      <c r="P471" s="5">
        <v>0</v>
      </c>
      <c r="Q471" s="5">
        <f t="shared" si="29"/>
        <v>3700</v>
      </c>
      <c r="R471" s="5">
        <v>0</v>
      </c>
      <c r="S471" s="5">
        <v>3700</v>
      </c>
      <c r="T471" s="5">
        <v>1559.18</v>
      </c>
      <c r="U471" s="5">
        <f t="shared" si="30"/>
        <v>0</v>
      </c>
      <c r="V471" s="5">
        <f t="shared" si="31"/>
        <v>2140.8199999999997</v>
      </c>
      <c r="W471" s="5">
        <v>0</v>
      </c>
      <c r="X471" t="s">
        <v>49</v>
      </c>
    </row>
    <row r="472" spans="1:24" x14ac:dyDescent="0.2">
      <c r="A472" t="s">
        <v>0</v>
      </c>
      <c r="B472" t="s">
        <v>1</v>
      </c>
      <c r="C472" t="s">
        <v>2</v>
      </c>
      <c r="D472" t="s">
        <v>3</v>
      </c>
      <c r="E472" t="s">
        <v>4</v>
      </c>
      <c r="F472" t="s">
        <v>347</v>
      </c>
      <c r="G472" t="s">
        <v>348</v>
      </c>
      <c r="H472" t="s">
        <v>7</v>
      </c>
      <c r="I472" t="s">
        <v>41</v>
      </c>
      <c r="J472" t="s">
        <v>42</v>
      </c>
      <c r="K472" t="s">
        <v>50</v>
      </c>
      <c r="L472" t="s">
        <v>44</v>
      </c>
      <c r="M472" s="5">
        <v>33000</v>
      </c>
      <c r="N472" s="5">
        <v>0</v>
      </c>
      <c r="O472" s="5">
        <f t="shared" si="28"/>
        <v>33000</v>
      </c>
      <c r="P472" s="5">
        <v>0</v>
      </c>
      <c r="Q472" s="5">
        <f t="shared" si="29"/>
        <v>33000</v>
      </c>
      <c r="R472" s="5">
        <v>0</v>
      </c>
      <c r="S472" s="5">
        <v>28490</v>
      </c>
      <c r="T472" s="5">
        <v>5753.85</v>
      </c>
      <c r="U472" s="5">
        <f t="shared" si="30"/>
        <v>4510</v>
      </c>
      <c r="V472" s="5">
        <f t="shared" si="31"/>
        <v>27246.15</v>
      </c>
      <c r="W472" s="5">
        <v>4510</v>
      </c>
      <c r="X472" t="s">
        <v>51</v>
      </c>
    </row>
    <row r="473" spans="1:24" x14ac:dyDescent="0.2">
      <c r="A473" t="s">
        <v>0</v>
      </c>
      <c r="B473" t="s">
        <v>1</v>
      </c>
      <c r="C473" t="s">
        <v>2</v>
      </c>
      <c r="D473" t="s">
        <v>3</v>
      </c>
      <c r="E473" t="s">
        <v>4</v>
      </c>
      <c r="F473" t="s">
        <v>347</v>
      </c>
      <c r="G473" t="s">
        <v>348</v>
      </c>
      <c r="H473" t="s">
        <v>7</v>
      </c>
      <c r="I473" t="s">
        <v>41</v>
      </c>
      <c r="J473" t="s">
        <v>42</v>
      </c>
      <c r="K473" t="s">
        <v>54</v>
      </c>
      <c r="L473" t="s">
        <v>44</v>
      </c>
      <c r="M473" s="5">
        <v>15000</v>
      </c>
      <c r="N473" s="5">
        <v>-3000</v>
      </c>
      <c r="O473" s="5">
        <f t="shared" si="28"/>
        <v>12000</v>
      </c>
      <c r="P473" s="5">
        <v>-4160</v>
      </c>
      <c r="Q473" s="5">
        <f t="shared" si="29"/>
        <v>7840</v>
      </c>
      <c r="R473" s="5">
        <v>4286.6400000000003</v>
      </c>
      <c r="S473" s="5">
        <v>3553.36</v>
      </c>
      <c r="T473" s="5">
        <v>0</v>
      </c>
      <c r="U473" s="5">
        <f t="shared" si="30"/>
        <v>8446.64</v>
      </c>
      <c r="V473" s="5">
        <f t="shared" si="31"/>
        <v>12000</v>
      </c>
      <c r="W473" s="5">
        <v>0</v>
      </c>
      <c r="X473" t="s">
        <v>55</v>
      </c>
    </row>
    <row r="474" spans="1:24" x14ac:dyDescent="0.2">
      <c r="A474" t="s">
        <v>0</v>
      </c>
      <c r="B474" t="s">
        <v>1</v>
      </c>
      <c r="C474" t="s">
        <v>2</v>
      </c>
      <c r="D474" t="s">
        <v>3</v>
      </c>
      <c r="E474" t="s">
        <v>4</v>
      </c>
      <c r="F474" t="s">
        <v>347</v>
      </c>
      <c r="G474" t="s">
        <v>348</v>
      </c>
      <c r="H474" t="s">
        <v>7</v>
      </c>
      <c r="I474" t="s">
        <v>41</v>
      </c>
      <c r="J474" t="s">
        <v>42</v>
      </c>
      <c r="K474" t="s">
        <v>56</v>
      </c>
      <c r="L474" t="s">
        <v>44</v>
      </c>
      <c r="M474" s="5">
        <v>312000</v>
      </c>
      <c r="N474" s="5">
        <v>0</v>
      </c>
      <c r="O474" s="5">
        <f t="shared" si="28"/>
        <v>312000</v>
      </c>
      <c r="P474" s="5">
        <v>-721.76</v>
      </c>
      <c r="Q474" s="5">
        <f t="shared" si="29"/>
        <v>311278.24</v>
      </c>
      <c r="R474" s="5">
        <v>4838.3999999999996</v>
      </c>
      <c r="S474" s="5">
        <v>306439.84000000003</v>
      </c>
      <c r="T474" s="5">
        <v>202639.6</v>
      </c>
      <c r="U474" s="5">
        <f t="shared" si="30"/>
        <v>5560.1599999999744</v>
      </c>
      <c r="V474" s="5">
        <f t="shared" si="31"/>
        <v>109360.4</v>
      </c>
      <c r="W474" s="5">
        <v>0</v>
      </c>
      <c r="X474" t="s">
        <v>57</v>
      </c>
    </row>
    <row r="475" spans="1:24" x14ac:dyDescent="0.2">
      <c r="A475" t="s">
        <v>0</v>
      </c>
      <c r="B475" t="s">
        <v>1</v>
      </c>
      <c r="C475" t="s">
        <v>2</v>
      </c>
      <c r="D475" t="s">
        <v>3</v>
      </c>
      <c r="E475" t="s">
        <v>4</v>
      </c>
      <c r="F475" t="s">
        <v>347</v>
      </c>
      <c r="G475" t="s">
        <v>348</v>
      </c>
      <c r="H475" t="s">
        <v>7</v>
      </c>
      <c r="I475" t="s">
        <v>41</v>
      </c>
      <c r="J475" t="s">
        <v>42</v>
      </c>
      <c r="K475" t="s">
        <v>58</v>
      </c>
      <c r="L475" t="s">
        <v>44</v>
      </c>
      <c r="M475" s="5">
        <v>186000</v>
      </c>
      <c r="N475" s="5">
        <v>-7095.2</v>
      </c>
      <c r="O475" s="5">
        <f t="shared" si="28"/>
        <v>178904.8</v>
      </c>
      <c r="P475" s="5">
        <v>0</v>
      </c>
      <c r="Q475" s="5">
        <f t="shared" si="29"/>
        <v>178904.8</v>
      </c>
      <c r="R475" s="5">
        <v>0</v>
      </c>
      <c r="S475" s="5">
        <v>172396.47</v>
      </c>
      <c r="T475" s="5">
        <v>65301.29</v>
      </c>
      <c r="U475" s="5">
        <f t="shared" si="30"/>
        <v>6508.3299999999872</v>
      </c>
      <c r="V475" s="5">
        <f t="shared" si="31"/>
        <v>113603.50999999998</v>
      </c>
      <c r="W475" s="5">
        <v>6508.33</v>
      </c>
      <c r="X475" t="s">
        <v>59</v>
      </c>
    </row>
    <row r="476" spans="1:24" x14ac:dyDescent="0.2">
      <c r="A476" t="s">
        <v>0</v>
      </c>
      <c r="B476" t="s">
        <v>1</v>
      </c>
      <c r="C476" t="s">
        <v>2</v>
      </c>
      <c r="D476" t="s">
        <v>3</v>
      </c>
      <c r="E476" t="s">
        <v>4</v>
      </c>
      <c r="F476" t="s">
        <v>347</v>
      </c>
      <c r="G476" t="s">
        <v>348</v>
      </c>
      <c r="H476" t="s">
        <v>7</v>
      </c>
      <c r="I476" t="s">
        <v>41</v>
      </c>
      <c r="J476" t="s">
        <v>42</v>
      </c>
      <c r="K476" t="s">
        <v>62</v>
      </c>
      <c r="L476" t="s">
        <v>44</v>
      </c>
      <c r="M476" s="5">
        <v>7000</v>
      </c>
      <c r="N476" s="5">
        <v>0</v>
      </c>
      <c r="O476" s="5">
        <f t="shared" si="28"/>
        <v>7000</v>
      </c>
      <c r="P476" s="5">
        <v>-4000</v>
      </c>
      <c r="Q476" s="5">
        <f t="shared" si="29"/>
        <v>3000</v>
      </c>
      <c r="R476" s="5">
        <v>0</v>
      </c>
      <c r="S476" s="5">
        <v>0</v>
      </c>
      <c r="T476" s="5">
        <v>0</v>
      </c>
      <c r="U476" s="5">
        <f t="shared" si="30"/>
        <v>7000</v>
      </c>
      <c r="V476" s="5">
        <f t="shared" si="31"/>
        <v>7000</v>
      </c>
      <c r="W476" s="5">
        <v>3000</v>
      </c>
      <c r="X476" t="s">
        <v>63</v>
      </c>
    </row>
    <row r="477" spans="1:24" x14ac:dyDescent="0.2">
      <c r="A477" t="s">
        <v>0</v>
      </c>
      <c r="B477" t="s">
        <v>1</v>
      </c>
      <c r="C477" t="s">
        <v>2</v>
      </c>
      <c r="D477" t="s">
        <v>3</v>
      </c>
      <c r="E477" t="s">
        <v>4</v>
      </c>
      <c r="F477" t="s">
        <v>347</v>
      </c>
      <c r="G477" t="s">
        <v>348</v>
      </c>
      <c r="H477" t="s">
        <v>7</v>
      </c>
      <c r="I477" t="s">
        <v>41</v>
      </c>
      <c r="J477" t="s">
        <v>42</v>
      </c>
      <c r="K477" t="s">
        <v>64</v>
      </c>
      <c r="L477" t="s">
        <v>44</v>
      </c>
      <c r="M477" s="5">
        <v>5000</v>
      </c>
      <c r="N477" s="5">
        <v>0</v>
      </c>
      <c r="O477" s="5">
        <f t="shared" si="28"/>
        <v>5000</v>
      </c>
      <c r="P477" s="5">
        <v>-1900</v>
      </c>
      <c r="Q477" s="5">
        <f t="shared" si="29"/>
        <v>3100</v>
      </c>
      <c r="R477" s="5">
        <v>1196</v>
      </c>
      <c r="S477" s="5">
        <v>1904</v>
      </c>
      <c r="T477" s="5">
        <v>1904</v>
      </c>
      <c r="U477" s="5">
        <f t="shared" si="30"/>
        <v>3096</v>
      </c>
      <c r="V477" s="5">
        <f t="shared" si="31"/>
        <v>3096</v>
      </c>
      <c r="W477" s="5">
        <v>0</v>
      </c>
      <c r="X477" t="s">
        <v>65</v>
      </c>
    </row>
    <row r="478" spans="1:24" x14ac:dyDescent="0.2">
      <c r="A478" t="s">
        <v>0</v>
      </c>
      <c r="B478" t="s">
        <v>1</v>
      </c>
      <c r="C478" t="s">
        <v>2</v>
      </c>
      <c r="D478" t="s">
        <v>3</v>
      </c>
      <c r="E478" t="s">
        <v>4</v>
      </c>
      <c r="F478" t="s">
        <v>347</v>
      </c>
      <c r="G478" t="s">
        <v>348</v>
      </c>
      <c r="H478" t="s">
        <v>7</v>
      </c>
      <c r="I478" t="s">
        <v>41</v>
      </c>
      <c r="J478" t="s">
        <v>42</v>
      </c>
      <c r="K478" t="s">
        <v>66</v>
      </c>
      <c r="L478" t="s">
        <v>44</v>
      </c>
      <c r="M478" s="5">
        <v>27800</v>
      </c>
      <c r="N478" s="5">
        <v>-4000</v>
      </c>
      <c r="O478" s="5">
        <f t="shared" si="28"/>
        <v>23800</v>
      </c>
      <c r="P478" s="5">
        <v>-7224</v>
      </c>
      <c r="Q478" s="5">
        <f t="shared" si="29"/>
        <v>16576</v>
      </c>
      <c r="R478" s="5">
        <v>0</v>
      </c>
      <c r="S478" s="5">
        <v>16576</v>
      </c>
      <c r="T478" s="5">
        <v>0</v>
      </c>
      <c r="U478" s="5">
        <f t="shared" si="30"/>
        <v>7224</v>
      </c>
      <c r="V478" s="5">
        <f t="shared" si="31"/>
        <v>23800</v>
      </c>
      <c r="W478" s="5">
        <v>0</v>
      </c>
      <c r="X478" t="s">
        <v>67</v>
      </c>
    </row>
    <row r="479" spans="1:24" x14ac:dyDescent="0.2">
      <c r="A479" t="s">
        <v>0</v>
      </c>
      <c r="B479" t="s">
        <v>1</v>
      </c>
      <c r="C479" t="s">
        <v>2</v>
      </c>
      <c r="D479" t="s">
        <v>3</v>
      </c>
      <c r="E479" t="s">
        <v>4</v>
      </c>
      <c r="F479" t="s">
        <v>347</v>
      </c>
      <c r="G479" t="s">
        <v>348</v>
      </c>
      <c r="H479" t="s">
        <v>7</v>
      </c>
      <c r="I479" t="s">
        <v>41</v>
      </c>
      <c r="J479" t="s">
        <v>42</v>
      </c>
      <c r="K479" t="s">
        <v>349</v>
      </c>
      <c r="L479" t="s">
        <v>44</v>
      </c>
      <c r="M479" s="5">
        <v>0</v>
      </c>
      <c r="N479" s="5">
        <v>7095.2</v>
      </c>
      <c r="O479" s="5">
        <f t="shared" si="28"/>
        <v>7095.2</v>
      </c>
      <c r="P479" s="5">
        <v>0</v>
      </c>
      <c r="Q479" s="5">
        <f t="shared" si="29"/>
        <v>7095.2</v>
      </c>
      <c r="R479" s="5">
        <v>0</v>
      </c>
      <c r="S479" s="5">
        <v>0</v>
      </c>
      <c r="T479" s="5">
        <v>0</v>
      </c>
      <c r="U479" s="5">
        <f t="shared" si="30"/>
        <v>7095.2</v>
      </c>
      <c r="V479" s="5">
        <f t="shared" si="31"/>
        <v>7095.2</v>
      </c>
      <c r="W479" s="5">
        <v>7095.2</v>
      </c>
      <c r="X479" t="s">
        <v>350</v>
      </c>
    </row>
    <row r="480" spans="1:24" x14ac:dyDescent="0.2">
      <c r="A480" t="s">
        <v>0</v>
      </c>
      <c r="B480" t="s">
        <v>1</v>
      </c>
      <c r="C480" t="s">
        <v>2</v>
      </c>
      <c r="D480" t="s">
        <v>3</v>
      </c>
      <c r="E480" t="s">
        <v>4</v>
      </c>
      <c r="F480" t="s">
        <v>347</v>
      </c>
      <c r="G480" t="s">
        <v>348</v>
      </c>
      <c r="H480" t="s">
        <v>7</v>
      </c>
      <c r="I480" t="s">
        <v>41</v>
      </c>
      <c r="J480" t="s">
        <v>42</v>
      </c>
      <c r="K480" t="s">
        <v>70</v>
      </c>
      <c r="L480" t="s">
        <v>44</v>
      </c>
      <c r="M480" s="5">
        <v>15000</v>
      </c>
      <c r="N480" s="5">
        <v>0</v>
      </c>
      <c r="O480" s="5">
        <f t="shared" si="28"/>
        <v>15000</v>
      </c>
      <c r="P480" s="5">
        <v>0</v>
      </c>
      <c r="Q480" s="5">
        <f t="shared" si="29"/>
        <v>15000</v>
      </c>
      <c r="R480" s="5">
        <v>15000</v>
      </c>
      <c r="S480" s="5">
        <v>0</v>
      </c>
      <c r="T480" s="5">
        <v>0</v>
      </c>
      <c r="U480" s="5">
        <f t="shared" si="30"/>
        <v>15000</v>
      </c>
      <c r="V480" s="5">
        <f t="shared" si="31"/>
        <v>15000</v>
      </c>
      <c r="W480" s="5">
        <v>0</v>
      </c>
      <c r="X480" t="s">
        <v>71</v>
      </c>
    </row>
    <row r="481" spans="1:24" x14ac:dyDescent="0.2">
      <c r="A481" t="s">
        <v>0</v>
      </c>
      <c r="B481" t="s">
        <v>1</v>
      </c>
      <c r="C481" t="s">
        <v>2</v>
      </c>
      <c r="D481" t="s">
        <v>3</v>
      </c>
      <c r="E481" t="s">
        <v>4</v>
      </c>
      <c r="F481" t="s">
        <v>347</v>
      </c>
      <c r="G481" t="s">
        <v>348</v>
      </c>
      <c r="H481" t="s">
        <v>7</v>
      </c>
      <c r="I481" t="s">
        <v>41</v>
      </c>
      <c r="J481" t="s">
        <v>42</v>
      </c>
      <c r="K481" t="s">
        <v>280</v>
      </c>
      <c r="L481" t="s">
        <v>44</v>
      </c>
      <c r="M481" s="5">
        <v>3000</v>
      </c>
      <c r="N481" s="5">
        <v>0</v>
      </c>
      <c r="O481" s="5">
        <f t="shared" si="28"/>
        <v>3000</v>
      </c>
      <c r="P481" s="5">
        <v>-1000</v>
      </c>
      <c r="Q481" s="5">
        <f t="shared" si="29"/>
        <v>2000</v>
      </c>
      <c r="R481" s="5">
        <v>2000</v>
      </c>
      <c r="S481" s="5">
        <v>0</v>
      </c>
      <c r="T481" s="5">
        <v>0</v>
      </c>
      <c r="U481" s="5">
        <f t="shared" si="30"/>
        <v>3000</v>
      </c>
      <c r="V481" s="5">
        <f t="shared" si="31"/>
        <v>3000</v>
      </c>
      <c r="W481" s="5">
        <v>0</v>
      </c>
      <c r="X481" t="s">
        <v>301</v>
      </c>
    </row>
    <row r="482" spans="1:24" x14ac:dyDescent="0.2">
      <c r="A482" t="s">
        <v>0</v>
      </c>
      <c r="B482" t="s">
        <v>1</v>
      </c>
      <c r="C482" t="s">
        <v>2</v>
      </c>
      <c r="D482" t="s">
        <v>3</v>
      </c>
      <c r="E482" t="s">
        <v>4</v>
      </c>
      <c r="F482" t="s">
        <v>347</v>
      </c>
      <c r="G482" t="s">
        <v>348</v>
      </c>
      <c r="H482" t="s">
        <v>7</v>
      </c>
      <c r="I482" t="s">
        <v>41</v>
      </c>
      <c r="J482" t="s">
        <v>42</v>
      </c>
      <c r="K482" t="s">
        <v>74</v>
      </c>
      <c r="L482" t="s">
        <v>44</v>
      </c>
      <c r="M482" s="5">
        <v>15000</v>
      </c>
      <c r="N482" s="5">
        <v>0</v>
      </c>
      <c r="O482" s="5">
        <f t="shared" si="28"/>
        <v>15000</v>
      </c>
      <c r="P482" s="5">
        <v>-6000</v>
      </c>
      <c r="Q482" s="5">
        <f t="shared" si="29"/>
        <v>9000</v>
      </c>
      <c r="R482" s="5">
        <v>5569.51</v>
      </c>
      <c r="S482" s="5">
        <v>3430.49</v>
      </c>
      <c r="T482" s="5">
        <v>2852.98</v>
      </c>
      <c r="U482" s="5">
        <f t="shared" si="30"/>
        <v>11569.51</v>
      </c>
      <c r="V482" s="5">
        <f t="shared" si="31"/>
        <v>12147.02</v>
      </c>
      <c r="W482" s="5">
        <v>0</v>
      </c>
      <c r="X482" t="s">
        <v>75</v>
      </c>
    </row>
    <row r="483" spans="1:24" x14ac:dyDescent="0.2">
      <c r="A483" t="s">
        <v>0</v>
      </c>
      <c r="B483" t="s">
        <v>1</v>
      </c>
      <c r="C483" t="s">
        <v>2</v>
      </c>
      <c r="D483" t="s">
        <v>3</v>
      </c>
      <c r="E483" t="s">
        <v>4</v>
      </c>
      <c r="F483" t="s">
        <v>347</v>
      </c>
      <c r="G483" t="s">
        <v>348</v>
      </c>
      <c r="H483" t="s">
        <v>7</v>
      </c>
      <c r="I483" t="s">
        <v>41</v>
      </c>
      <c r="J483" t="s">
        <v>42</v>
      </c>
      <c r="K483" t="s">
        <v>76</v>
      </c>
      <c r="L483" t="s">
        <v>44</v>
      </c>
      <c r="M483" s="5">
        <v>10000</v>
      </c>
      <c r="N483" s="5">
        <v>0</v>
      </c>
      <c r="O483" s="5">
        <f t="shared" si="28"/>
        <v>10000</v>
      </c>
      <c r="P483" s="5">
        <v>0</v>
      </c>
      <c r="Q483" s="5">
        <f t="shared" si="29"/>
        <v>10000</v>
      </c>
      <c r="R483" s="5">
        <v>3595.46</v>
      </c>
      <c r="S483" s="5">
        <v>6404.54</v>
      </c>
      <c r="T483" s="5">
        <v>6404.54</v>
      </c>
      <c r="U483" s="5">
        <f t="shared" si="30"/>
        <v>3595.46</v>
      </c>
      <c r="V483" s="5">
        <f t="shared" si="31"/>
        <v>3595.46</v>
      </c>
      <c r="W483" s="5">
        <v>0</v>
      </c>
      <c r="X483" t="s">
        <v>77</v>
      </c>
    </row>
    <row r="484" spans="1:24" x14ac:dyDescent="0.2">
      <c r="A484" t="s">
        <v>0</v>
      </c>
      <c r="B484" t="s">
        <v>1</v>
      </c>
      <c r="C484" t="s">
        <v>2</v>
      </c>
      <c r="D484" t="s">
        <v>3</v>
      </c>
      <c r="E484" t="s">
        <v>4</v>
      </c>
      <c r="F484" t="s">
        <v>347</v>
      </c>
      <c r="G484" t="s">
        <v>348</v>
      </c>
      <c r="H484" t="s">
        <v>7</v>
      </c>
      <c r="I484" t="s">
        <v>41</v>
      </c>
      <c r="J484" t="s">
        <v>42</v>
      </c>
      <c r="K484" t="s">
        <v>78</v>
      </c>
      <c r="L484" t="s">
        <v>44</v>
      </c>
      <c r="M484" s="5">
        <v>3000</v>
      </c>
      <c r="N484" s="5">
        <v>0</v>
      </c>
      <c r="O484" s="5">
        <f t="shared" si="28"/>
        <v>3000</v>
      </c>
      <c r="P484" s="5">
        <v>-7.0000000000000007E-2</v>
      </c>
      <c r="Q484" s="5">
        <f t="shared" si="29"/>
        <v>2999.93</v>
      </c>
      <c r="R484" s="5">
        <v>282.39999999999998</v>
      </c>
      <c r="S484" s="5">
        <v>377.53</v>
      </c>
      <c r="T484" s="5">
        <v>377.53</v>
      </c>
      <c r="U484" s="5">
        <f t="shared" si="30"/>
        <v>2622.4700000000003</v>
      </c>
      <c r="V484" s="5">
        <f t="shared" si="31"/>
        <v>2622.4700000000003</v>
      </c>
      <c r="W484" s="5">
        <v>2340</v>
      </c>
      <c r="X484" t="s">
        <v>79</v>
      </c>
    </row>
    <row r="485" spans="1:24" x14ac:dyDescent="0.2">
      <c r="A485" t="s">
        <v>0</v>
      </c>
      <c r="B485" t="s">
        <v>1</v>
      </c>
      <c r="C485" t="s">
        <v>2</v>
      </c>
      <c r="D485" t="s">
        <v>3</v>
      </c>
      <c r="E485" t="s">
        <v>4</v>
      </c>
      <c r="F485" t="s">
        <v>347</v>
      </c>
      <c r="G485" t="s">
        <v>348</v>
      </c>
      <c r="H485" t="s">
        <v>7</v>
      </c>
      <c r="I485" t="s">
        <v>41</v>
      </c>
      <c r="J485" t="s">
        <v>42</v>
      </c>
      <c r="K485" t="s">
        <v>82</v>
      </c>
      <c r="L485" t="s">
        <v>44</v>
      </c>
      <c r="M485" s="5">
        <v>29000</v>
      </c>
      <c r="N485" s="5">
        <v>0</v>
      </c>
      <c r="O485" s="5">
        <f t="shared" si="28"/>
        <v>29000</v>
      </c>
      <c r="P485" s="5">
        <v>0</v>
      </c>
      <c r="Q485" s="5">
        <f t="shared" si="29"/>
        <v>29000</v>
      </c>
      <c r="R485" s="5">
        <v>29000</v>
      </c>
      <c r="S485" s="5">
        <v>0</v>
      </c>
      <c r="T485" s="5">
        <v>0</v>
      </c>
      <c r="U485" s="5">
        <f t="shared" si="30"/>
        <v>29000</v>
      </c>
      <c r="V485" s="5">
        <f t="shared" si="31"/>
        <v>29000</v>
      </c>
      <c r="W485" s="5">
        <v>0</v>
      </c>
      <c r="X485" t="s">
        <v>83</v>
      </c>
    </row>
    <row r="486" spans="1:24" x14ac:dyDescent="0.2">
      <c r="A486" t="s">
        <v>0</v>
      </c>
      <c r="B486" t="s">
        <v>1</v>
      </c>
      <c r="C486" t="s">
        <v>2</v>
      </c>
      <c r="D486" t="s">
        <v>3</v>
      </c>
      <c r="E486" t="s">
        <v>4</v>
      </c>
      <c r="F486" t="s">
        <v>347</v>
      </c>
      <c r="G486" t="s">
        <v>348</v>
      </c>
      <c r="H486" t="s">
        <v>7</v>
      </c>
      <c r="I486" t="s">
        <v>41</v>
      </c>
      <c r="J486" t="s">
        <v>42</v>
      </c>
      <c r="K486" t="s">
        <v>86</v>
      </c>
      <c r="L486" t="s">
        <v>44</v>
      </c>
      <c r="M486" s="5">
        <v>31000</v>
      </c>
      <c r="N486" s="5">
        <v>0</v>
      </c>
      <c r="O486" s="5">
        <f t="shared" si="28"/>
        <v>31000</v>
      </c>
      <c r="P486" s="5">
        <v>0</v>
      </c>
      <c r="Q486" s="5">
        <f t="shared" si="29"/>
        <v>31000</v>
      </c>
      <c r="R486" s="5">
        <v>31000</v>
      </c>
      <c r="S486" s="5">
        <v>0</v>
      </c>
      <c r="T486" s="5">
        <v>0</v>
      </c>
      <c r="U486" s="5">
        <f t="shared" si="30"/>
        <v>31000</v>
      </c>
      <c r="V486" s="5">
        <f t="shared" si="31"/>
        <v>31000</v>
      </c>
      <c r="W486" s="5">
        <v>0</v>
      </c>
      <c r="X486" t="s">
        <v>87</v>
      </c>
    </row>
    <row r="487" spans="1:24" x14ac:dyDescent="0.2">
      <c r="A487" t="s">
        <v>0</v>
      </c>
      <c r="B487" t="s">
        <v>1</v>
      </c>
      <c r="C487" t="s">
        <v>2</v>
      </c>
      <c r="D487" t="s">
        <v>3</v>
      </c>
      <c r="E487" t="s">
        <v>4</v>
      </c>
      <c r="F487" t="s">
        <v>347</v>
      </c>
      <c r="G487" t="s">
        <v>348</v>
      </c>
      <c r="H487" t="s">
        <v>7</v>
      </c>
      <c r="I487" t="s">
        <v>41</v>
      </c>
      <c r="J487" t="s">
        <v>90</v>
      </c>
      <c r="K487" t="s">
        <v>91</v>
      </c>
      <c r="L487" t="s">
        <v>44</v>
      </c>
      <c r="M487" s="5">
        <v>4000</v>
      </c>
      <c r="N487" s="5">
        <v>0</v>
      </c>
      <c r="O487" s="5">
        <f t="shared" si="28"/>
        <v>4000</v>
      </c>
      <c r="P487" s="5">
        <v>0</v>
      </c>
      <c r="Q487" s="5">
        <f t="shared" si="29"/>
        <v>4000</v>
      </c>
      <c r="R487" s="5">
        <v>4000</v>
      </c>
      <c r="S487" s="5">
        <v>0</v>
      </c>
      <c r="T487" s="5">
        <v>0</v>
      </c>
      <c r="U487" s="5">
        <f t="shared" si="30"/>
        <v>4000</v>
      </c>
      <c r="V487" s="5">
        <f t="shared" si="31"/>
        <v>4000</v>
      </c>
      <c r="W487" s="5">
        <v>0</v>
      </c>
      <c r="X487" t="s">
        <v>92</v>
      </c>
    </row>
    <row r="488" spans="1:24" x14ac:dyDescent="0.2">
      <c r="A488" t="s">
        <v>0</v>
      </c>
      <c r="B488" t="s">
        <v>1</v>
      </c>
      <c r="C488" t="s">
        <v>2</v>
      </c>
      <c r="D488" t="s">
        <v>3</v>
      </c>
      <c r="E488" t="s">
        <v>4</v>
      </c>
      <c r="F488" t="s">
        <v>347</v>
      </c>
      <c r="G488" t="s">
        <v>348</v>
      </c>
      <c r="H488" t="s">
        <v>7</v>
      </c>
      <c r="I488" t="s">
        <v>41</v>
      </c>
      <c r="J488" t="s">
        <v>90</v>
      </c>
      <c r="K488" t="s">
        <v>93</v>
      </c>
      <c r="L488" t="s">
        <v>44</v>
      </c>
      <c r="M488" s="5">
        <v>100</v>
      </c>
      <c r="N488" s="5">
        <v>0</v>
      </c>
      <c r="O488" s="5">
        <f t="shared" si="28"/>
        <v>100</v>
      </c>
      <c r="P488" s="5">
        <v>-100</v>
      </c>
      <c r="Q488" s="5">
        <f t="shared" si="29"/>
        <v>0</v>
      </c>
      <c r="R488" s="5">
        <v>0</v>
      </c>
      <c r="S488" s="5">
        <v>0</v>
      </c>
      <c r="T488" s="5">
        <v>0</v>
      </c>
      <c r="U488" s="5">
        <f t="shared" si="30"/>
        <v>100</v>
      </c>
      <c r="V488" s="5">
        <f t="shared" si="31"/>
        <v>100</v>
      </c>
      <c r="W488" s="5">
        <v>0</v>
      </c>
      <c r="X488" t="s">
        <v>94</v>
      </c>
    </row>
    <row r="489" spans="1:24" x14ac:dyDescent="0.2">
      <c r="A489" t="s">
        <v>0</v>
      </c>
      <c r="B489" t="s">
        <v>1</v>
      </c>
      <c r="C489" t="s">
        <v>2</v>
      </c>
      <c r="D489" t="s">
        <v>3</v>
      </c>
      <c r="E489" t="s">
        <v>4</v>
      </c>
      <c r="F489" t="s">
        <v>347</v>
      </c>
      <c r="G489" t="s">
        <v>348</v>
      </c>
      <c r="H489" t="s">
        <v>7</v>
      </c>
      <c r="I489" t="s">
        <v>41</v>
      </c>
      <c r="J489" t="s">
        <v>90</v>
      </c>
      <c r="K489" t="s">
        <v>310</v>
      </c>
      <c r="L489" t="s">
        <v>44</v>
      </c>
      <c r="M489" s="5">
        <v>200</v>
      </c>
      <c r="N489" s="5">
        <v>0</v>
      </c>
      <c r="O489" s="5">
        <f t="shared" si="28"/>
        <v>200</v>
      </c>
      <c r="P489" s="5">
        <v>-200</v>
      </c>
      <c r="Q489" s="5">
        <f t="shared" si="29"/>
        <v>0</v>
      </c>
      <c r="R489" s="5">
        <v>0</v>
      </c>
      <c r="S489" s="5">
        <v>0</v>
      </c>
      <c r="T489" s="5">
        <v>0</v>
      </c>
      <c r="U489" s="5">
        <f t="shared" si="30"/>
        <v>200</v>
      </c>
      <c r="V489" s="5">
        <f t="shared" si="31"/>
        <v>200</v>
      </c>
      <c r="W489" s="5">
        <v>0</v>
      </c>
      <c r="X489" t="s">
        <v>311</v>
      </c>
    </row>
    <row r="490" spans="1:24" x14ac:dyDescent="0.2">
      <c r="A490" t="s">
        <v>0</v>
      </c>
      <c r="B490" t="s">
        <v>1</v>
      </c>
      <c r="C490" t="s">
        <v>2</v>
      </c>
      <c r="D490" t="s">
        <v>3</v>
      </c>
      <c r="E490" t="s">
        <v>4</v>
      </c>
      <c r="F490" t="s">
        <v>347</v>
      </c>
      <c r="G490" t="s">
        <v>348</v>
      </c>
      <c r="H490" t="s">
        <v>95</v>
      </c>
      <c r="I490" t="s">
        <v>96</v>
      </c>
      <c r="J490" t="s">
        <v>97</v>
      </c>
      <c r="K490" t="s">
        <v>98</v>
      </c>
      <c r="L490" t="s">
        <v>11</v>
      </c>
      <c r="M490" s="5">
        <v>13245</v>
      </c>
      <c r="N490" s="5">
        <v>0</v>
      </c>
      <c r="O490" s="5">
        <f t="shared" si="28"/>
        <v>13245</v>
      </c>
      <c r="P490" s="5">
        <v>0</v>
      </c>
      <c r="Q490" s="5">
        <f t="shared" si="29"/>
        <v>13245</v>
      </c>
      <c r="R490" s="5">
        <v>12088.36</v>
      </c>
      <c r="S490" s="5">
        <v>1156.6400000000001</v>
      </c>
      <c r="T490" s="5">
        <v>1156.6400000000001</v>
      </c>
      <c r="U490" s="5">
        <f t="shared" si="30"/>
        <v>12088.36</v>
      </c>
      <c r="V490" s="5">
        <f t="shared" si="31"/>
        <v>12088.36</v>
      </c>
      <c r="W490" s="5">
        <v>0</v>
      </c>
      <c r="X490" t="s">
        <v>99</v>
      </c>
    </row>
    <row r="491" spans="1:24" x14ac:dyDescent="0.2">
      <c r="A491" t="s">
        <v>0</v>
      </c>
      <c r="B491" t="s">
        <v>1</v>
      </c>
      <c r="C491" t="s">
        <v>2</v>
      </c>
      <c r="D491" t="s">
        <v>3</v>
      </c>
      <c r="E491" t="s">
        <v>4</v>
      </c>
      <c r="F491" t="s">
        <v>347</v>
      </c>
      <c r="G491" t="s">
        <v>348</v>
      </c>
      <c r="H491" t="s">
        <v>95</v>
      </c>
      <c r="I491" t="s">
        <v>96</v>
      </c>
      <c r="J491" t="s">
        <v>97</v>
      </c>
      <c r="K491" t="s">
        <v>100</v>
      </c>
      <c r="L491" t="s">
        <v>11</v>
      </c>
      <c r="M491" s="5">
        <v>6087.3</v>
      </c>
      <c r="N491" s="5">
        <v>0</v>
      </c>
      <c r="O491" s="5">
        <f t="shared" si="28"/>
        <v>6087.3</v>
      </c>
      <c r="P491" s="5">
        <v>0</v>
      </c>
      <c r="Q491" s="5">
        <f t="shared" si="29"/>
        <v>6087.3</v>
      </c>
      <c r="R491" s="5">
        <v>787.89</v>
      </c>
      <c r="S491" s="5">
        <v>5212.1099999999997</v>
      </c>
      <c r="T491" s="5">
        <v>5212.1099999999997</v>
      </c>
      <c r="U491" s="5">
        <f t="shared" si="30"/>
        <v>875.19000000000051</v>
      </c>
      <c r="V491" s="5">
        <f t="shared" si="31"/>
        <v>875.19000000000051</v>
      </c>
      <c r="W491" s="5">
        <v>87.3</v>
      </c>
      <c r="X491" t="s">
        <v>101</v>
      </c>
    </row>
    <row r="492" spans="1:24" x14ac:dyDescent="0.2">
      <c r="A492" t="s">
        <v>0</v>
      </c>
      <c r="B492" t="s">
        <v>1</v>
      </c>
      <c r="C492" t="s">
        <v>2</v>
      </c>
      <c r="D492" t="s">
        <v>3</v>
      </c>
      <c r="E492" t="s">
        <v>4</v>
      </c>
      <c r="F492" t="s">
        <v>347</v>
      </c>
      <c r="G492" t="s">
        <v>348</v>
      </c>
      <c r="H492" t="s">
        <v>95</v>
      </c>
      <c r="I492" t="s">
        <v>96</v>
      </c>
      <c r="J492" t="s">
        <v>97</v>
      </c>
      <c r="K492" t="s">
        <v>102</v>
      </c>
      <c r="L492" t="s">
        <v>11</v>
      </c>
      <c r="M492" s="5">
        <v>0</v>
      </c>
      <c r="N492" s="5">
        <v>850</v>
      </c>
      <c r="O492" s="5">
        <f t="shared" si="28"/>
        <v>850</v>
      </c>
      <c r="P492" s="5">
        <v>625.36</v>
      </c>
      <c r="Q492" s="5">
        <f t="shared" si="29"/>
        <v>1475.3600000000001</v>
      </c>
      <c r="R492" s="5">
        <v>0</v>
      </c>
      <c r="S492" s="5">
        <v>826.2</v>
      </c>
      <c r="T492" s="5">
        <v>826.2</v>
      </c>
      <c r="U492" s="5">
        <f t="shared" si="30"/>
        <v>23.799999999999955</v>
      </c>
      <c r="V492" s="5">
        <f t="shared" si="31"/>
        <v>23.799999999999955</v>
      </c>
      <c r="W492" s="5">
        <v>649.16</v>
      </c>
      <c r="X492" t="s">
        <v>103</v>
      </c>
    </row>
    <row r="493" spans="1:24" x14ac:dyDescent="0.2">
      <c r="A493" t="s">
        <v>0</v>
      </c>
      <c r="B493" t="s">
        <v>1</v>
      </c>
      <c r="C493" t="s">
        <v>2</v>
      </c>
      <c r="D493" t="s">
        <v>3</v>
      </c>
      <c r="E493" t="s">
        <v>4</v>
      </c>
      <c r="F493" t="s">
        <v>347</v>
      </c>
      <c r="G493" t="s">
        <v>348</v>
      </c>
      <c r="H493" t="s">
        <v>95</v>
      </c>
      <c r="I493" t="s">
        <v>96</v>
      </c>
      <c r="J493" t="s">
        <v>97</v>
      </c>
      <c r="K493" t="s">
        <v>104</v>
      </c>
      <c r="L493" t="s">
        <v>11</v>
      </c>
      <c r="M493" s="5">
        <v>158940</v>
      </c>
      <c r="N493" s="5">
        <v>0</v>
      </c>
      <c r="O493" s="5">
        <f t="shared" si="28"/>
        <v>158940</v>
      </c>
      <c r="P493" s="5">
        <v>0</v>
      </c>
      <c r="Q493" s="5">
        <f t="shared" si="29"/>
        <v>158940</v>
      </c>
      <c r="R493" s="5">
        <v>54737.67</v>
      </c>
      <c r="S493" s="5">
        <v>104202.33</v>
      </c>
      <c r="T493" s="5">
        <v>104202.33</v>
      </c>
      <c r="U493" s="5">
        <f t="shared" si="30"/>
        <v>54737.67</v>
      </c>
      <c r="V493" s="5">
        <f t="shared" si="31"/>
        <v>54737.67</v>
      </c>
      <c r="W493" s="5">
        <v>0</v>
      </c>
      <c r="X493" t="s">
        <v>105</v>
      </c>
    </row>
    <row r="494" spans="1:24" x14ac:dyDescent="0.2">
      <c r="A494" t="s">
        <v>0</v>
      </c>
      <c r="B494" t="s">
        <v>1</v>
      </c>
      <c r="C494" t="s">
        <v>2</v>
      </c>
      <c r="D494" t="s">
        <v>3</v>
      </c>
      <c r="E494" t="s">
        <v>4</v>
      </c>
      <c r="F494" t="s">
        <v>347</v>
      </c>
      <c r="G494" t="s">
        <v>348</v>
      </c>
      <c r="H494" t="s">
        <v>95</v>
      </c>
      <c r="I494" t="s">
        <v>96</v>
      </c>
      <c r="J494" t="s">
        <v>97</v>
      </c>
      <c r="K494" t="s">
        <v>106</v>
      </c>
      <c r="L494" t="s">
        <v>11</v>
      </c>
      <c r="M494" s="5">
        <v>20105.91</v>
      </c>
      <c r="N494" s="5">
        <v>0</v>
      </c>
      <c r="O494" s="5">
        <f t="shared" si="28"/>
        <v>20105.91</v>
      </c>
      <c r="P494" s="5">
        <v>0</v>
      </c>
      <c r="Q494" s="5">
        <f t="shared" si="29"/>
        <v>20105.91</v>
      </c>
      <c r="R494" s="5">
        <v>6819.67</v>
      </c>
      <c r="S494" s="5">
        <v>13286.24</v>
      </c>
      <c r="T494" s="5">
        <v>13286.24</v>
      </c>
      <c r="U494" s="5">
        <f t="shared" si="30"/>
        <v>6819.67</v>
      </c>
      <c r="V494" s="5">
        <f t="shared" si="31"/>
        <v>6819.67</v>
      </c>
      <c r="W494" s="5">
        <v>0</v>
      </c>
      <c r="X494" t="s">
        <v>107</v>
      </c>
    </row>
    <row r="495" spans="1:24" x14ac:dyDescent="0.2">
      <c r="A495" t="s">
        <v>0</v>
      </c>
      <c r="B495" t="s">
        <v>1</v>
      </c>
      <c r="C495" t="s">
        <v>2</v>
      </c>
      <c r="D495" t="s">
        <v>3</v>
      </c>
      <c r="E495" t="s">
        <v>4</v>
      </c>
      <c r="F495" t="s">
        <v>347</v>
      </c>
      <c r="G495" t="s">
        <v>348</v>
      </c>
      <c r="H495" t="s">
        <v>95</v>
      </c>
      <c r="I495" t="s">
        <v>96</v>
      </c>
      <c r="J495" t="s">
        <v>97</v>
      </c>
      <c r="K495" t="s">
        <v>108</v>
      </c>
      <c r="L495" t="s">
        <v>11</v>
      </c>
      <c r="M495" s="5">
        <v>13245</v>
      </c>
      <c r="N495" s="5">
        <v>0</v>
      </c>
      <c r="O495" s="5">
        <f t="shared" si="28"/>
        <v>13245</v>
      </c>
      <c r="P495" s="5">
        <v>0</v>
      </c>
      <c r="Q495" s="5">
        <f t="shared" si="29"/>
        <v>13245</v>
      </c>
      <c r="R495" s="5">
        <v>7327.68</v>
      </c>
      <c r="S495" s="5">
        <v>5917.32</v>
      </c>
      <c r="T495" s="5">
        <v>5917.32</v>
      </c>
      <c r="U495" s="5">
        <f t="shared" si="30"/>
        <v>7327.68</v>
      </c>
      <c r="V495" s="5">
        <f t="shared" si="31"/>
        <v>7327.68</v>
      </c>
      <c r="W495" s="5">
        <v>0</v>
      </c>
      <c r="X495" t="s">
        <v>109</v>
      </c>
    </row>
    <row r="496" spans="1:24" x14ac:dyDescent="0.2">
      <c r="A496" t="s">
        <v>0</v>
      </c>
      <c r="B496" t="s">
        <v>1</v>
      </c>
      <c r="C496" t="s">
        <v>2</v>
      </c>
      <c r="D496" t="s">
        <v>3</v>
      </c>
      <c r="E496" t="s">
        <v>4</v>
      </c>
      <c r="F496" t="s">
        <v>347</v>
      </c>
      <c r="G496" t="s">
        <v>348</v>
      </c>
      <c r="H496" t="s">
        <v>110</v>
      </c>
      <c r="I496" t="s">
        <v>111</v>
      </c>
      <c r="J496" t="s">
        <v>97</v>
      </c>
      <c r="K496" t="s">
        <v>98</v>
      </c>
      <c r="L496" t="s">
        <v>44</v>
      </c>
      <c r="M496" s="5">
        <v>0</v>
      </c>
      <c r="N496" s="5">
        <v>777.58</v>
      </c>
      <c r="O496" s="5">
        <f t="shared" si="28"/>
        <v>777.58</v>
      </c>
      <c r="P496" s="5">
        <v>0</v>
      </c>
      <c r="Q496" s="5">
        <f t="shared" si="29"/>
        <v>777.58</v>
      </c>
      <c r="R496" s="5">
        <v>555.41999999999996</v>
      </c>
      <c r="S496" s="5">
        <v>0</v>
      </c>
      <c r="T496" s="5">
        <v>0</v>
      </c>
      <c r="U496" s="5">
        <f t="shared" si="30"/>
        <v>777.58</v>
      </c>
      <c r="V496" s="5">
        <f t="shared" si="31"/>
        <v>777.58</v>
      </c>
      <c r="W496" s="5">
        <v>222.16</v>
      </c>
      <c r="X496" t="s">
        <v>112</v>
      </c>
    </row>
    <row r="497" spans="1:24" x14ac:dyDescent="0.2">
      <c r="A497" t="s">
        <v>0</v>
      </c>
      <c r="B497" t="s">
        <v>1</v>
      </c>
      <c r="C497" t="s">
        <v>2</v>
      </c>
      <c r="D497" t="s">
        <v>3</v>
      </c>
      <c r="E497" t="s">
        <v>4</v>
      </c>
      <c r="F497" t="s">
        <v>347</v>
      </c>
      <c r="G497" t="s">
        <v>348</v>
      </c>
      <c r="H497" t="s">
        <v>110</v>
      </c>
      <c r="I497" t="s">
        <v>111</v>
      </c>
      <c r="J497" t="s">
        <v>97</v>
      </c>
      <c r="K497" t="s">
        <v>100</v>
      </c>
      <c r="L497" t="s">
        <v>44</v>
      </c>
      <c r="M497" s="5">
        <v>0</v>
      </c>
      <c r="N497" s="5">
        <v>233.33</v>
      </c>
      <c r="O497" s="5">
        <f t="shared" si="28"/>
        <v>233.33</v>
      </c>
      <c r="P497" s="5">
        <v>0</v>
      </c>
      <c r="Q497" s="5">
        <f t="shared" si="29"/>
        <v>233.33</v>
      </c>
      <c r="R497" s="5">
        <v>166.67</v>
      </c>
      <c r="S497" s="5">
        <v>0</v>
      </c>
      <c r="T497" s="5">
        <v>0</v>
      </c>
      <c r="U497" s="5">
        <f t="shared" si="30"/>
        <v>233.33</v>
      </c>
      <c r="V497" s="5">
        <f t="shared" si="31"/>
        <v>233.33</v>
      </c>
      <c r="W497" s="5">
        <v>66.66</v>
      </c>
      <c r="X497" t="s">
        <v>113</v>
      </c>
    </row>
    <row r="498" spans="1:24" x14ac:dyDescent="0.2">
      <c r="A498" t="s">
        <v>0</v>
      </c>
      <c r="B498" t="s">
        <v>1</v>
      </c>
      <c r="C498" t="s">
        <v>2</v>
      </c>
      <c r="D498" t="s">
        <v>3</v>
      </c>
      <c r="E498" t="s">
        <v>4</v>
      </c>
      <c r="F498" t="s">
        <v>347</v>
      </c>
      <c r="G498" t="s">
        <v>348</v>
      </c>
      <c r="H498" t="s">
        <v>110</v>
      </c>
      <c r="I498" t="s">
        <v>111</v>
      </c>
      <c r="J498" t="s">
        <v>97</v>
      </c>
      <c r="K498" t="s">
        <v>104</v>
      </c>
      <c r="L498" t="s">
        <v>44</v>
      </c>
      <c r="M498" s="5">
        <v>0</v>
      </c>
      <c r="N498" s="5">
        <v>9331</v>
      </c>
      <c r="O498" s="5">
        <f t="shared" si="28"/>
        <v>9331</v>
      </c>
      <c r="P498" s="5">
        <v>0</v>
      </c>
      <c r="Q498" s="5">
        <f t="shared" si="29"/>
        <v>9331</v>
      </c>
      <c r="R498" s="5">
        <v>6665</v>
      </c>
      <c r="S498" s="5">
        <v>0</v>
      </c>
      <c r="T498" s="5">
        <v>0</v>
      </c>
      <c r="U498" s="5">
        <f t="shared" si="30"/>
        <v>9331</v>
      </c>
      <c r="V498" s="5">
        <f t="shared" si="31"/>
        <v>9331</v>
      </c>
      <c r="W498" s="5">
        <v>2666</v>
      </c>
      <c r="X498" t="s">
        <v>114</v>
      </c>
    </row>
    <row r="499" spans="1:24" x14ac:dyDescent="0.2">
      <c r="A499" t="s">
        <v>0</v>
      </c>
      <c r="B499" t="s">
        <v>1</v>
      </c>
      <c r="C499" t="s">
        <v>2</v>
      </c>
      <c r="D499" t="s">
        <v>3</v>
      </c>
      <c r="E499" t="s">
        <v>4</v>
      </c>
      <c r="F499" t="s">
        <v>347</v>
      </c>
      <c r="G499" t="s">
        <v>348</v>
      </c>
      <c r="H499" t="s">
        <v>110</v>
      </c>
      <c r="I499" t="s">
        <v>111</v>
      </c>
      <c r="J499" t="s">
        <v>97</v>
      </c>
      <c r="K499" t="s">
        <v>106</v>
      </c>
      <c r="L499" t="s">
        <v>44</v>
      </c>
      <c r="M499" s="5">
        <v>0</v>
      </c>
      <c r="N499" s="5">
        <v>1180.3800000000001</v>
      </c>
      <c r="O499" s="5">
        <f t="shared" si="28"/>
        <v>1180.3800000000001</v>
      </c>
      <c r="P499" s="5">
        <v>0</v>
      </c>
      <c r="Q499" s="5">
        <f t="shared" si="29"/>
        <v>1180.3800000000001</v>
      </c>
      <c r="R499" s="5">
        <v>843.12</v>
      </c>
      <c r="S499" s="5">
        <v>0</v>
      </c>
      <c r="T499" s="5">
        <v>0</v>
      </c>
      <c r="U499" s="5">
        <f t="shared" si="30"/>
        <v>1180.3800000000001</v>
      </c>
      <c r="V499" s="5">
        <f t="shared" si="31"/>
        <v>1180.3800000000001</v>
      </c>
      <c r="W499" s="5">
        <v>337.26</v>
      </c>
      <c r="X499" t="s">
        <v>115</v>
      </c>
    </row>
    <row r="500" spans="1:24" x14ac:dyDescent="0.2">
      <c r="A500" t="s">
        <v>0</v>
      </c>
      <c r="B500" t="s">
        <v>1</v>
      </c>
      <c r="C500" t="s">
        <v>2</v>
      </c>
      <c r="D500" t="s">
        <v>3</v>
      </c>
      <c r="E500" t="s">
        <v>4</v>
      </c>
      <c r="F500" t="s">
        <v>347</v>
      </c>
      <c r="G500" t="s">
        <v>348</v>
      </c>
      <c r="H500" t="s">
        <v>110</v>
      </c>
      <c r="I500" t="s">
        <v>111</v>
      </c>
      <c r="J500" t="s">
        <v>97</v>
      </c>
      <c r="K500" t="s">
        <v>108</v>
      </c>
      <c r="L500" t="s">
        <v>44</v>
      </c>
      <c r="M500" s="5">
        <v>0</v>
      </c>
      <c r="N500" s="5">
        <v>777.58</v>
      </c>
      <c r="O500" s="5">
        <f t="shared" si="28"/>
        <v>777.58</v>
      </c>
      <c r="P500" s="5">
        <v>0</v>
      </c>
      <c r="Q500" s="5">
        <f t="shared" si="29"/>
        <v>777.58</v>
      </c>
      <c r="R500" s="5">
        <v>555.41999999999996</v>
      </c>
      <c r="S500" s="5">
        <v>0</v>
      </c>
      <c r="T500" s="5">
        <v>0</v>
      </c>
      <c r="U500" s="5">
        <f t="shared" si="30"/>
        <v>777.58</v>
      </c>
      <c r="V500" s="5">
        <f t="shared" si="31"/>
        <v>777.58</v>
      </c>
      <c r="W500" s="5">
        <v>222.16</v>
      </c>
      <c r="X500" t="s">
        <v>116</v>
      </c>
    </row>
    <row r="501" spans="1:24" x14ac:dyDescent="0.2">
      <c r="A501" t="s">
        <v>117</v>
      </c>
      <c r="B501" t="s">
        <v>118</v>
      </c>
      <c r="C501" t="s">
        <v>2</v>
      </c>
      <c r="D501" t="s">
        <v>3</v>
      </c>
      <c r="E501" t="s">
        <v>4</v>
      </c>
      <c r="F501" t="s">
        <v>347</v>
      </c>
      <c r="G501" t="s">
        <v>348</v>
      </c>
      <c r="H501" t="s">
        <v>119</v>
      </c>
      <c r="I501" t="s">
        <v>120</v>
      </c>
      <c r="J501" t="s">
        <v>121</v>
      </c>
      <c r="K501" t="s">
        <v>351</v>
      </c>
      <c r="L501" t="s">
        <v>44</v>
      </c>
      <c r="M501" s="5">
        <v>83758</v>
      </c>
      <c r="N501" s="5">
        <v>0</v>
      </c>
      <c r="O501" s="5">
        <f t="shared" si="28"/>
        <v>83758</v>
      </c>
      <c r="P501" s="5">
        <v>-83758</v>
      </c>
      <c r="Q501" s="5">
        <f t="shared" si="29"/>
        <v>0</v>
      </c>
      <c r="R501" s="5">
        <v>0</v>
      </c>
      <c r="S501" s="5">
        <v>0</v>
      </c>
      <c r="T501" s="5">
        <v>0</v>
      </c>
      <c r="U501" s="5">
        <f t="shared" si="30"/>
        <v>83758</v>
      </c>
      <c r="V501" s="5">
        <f t="shared" si="31"/>
        <v>83758</v>
      </c>
      <c r="W501" s="5">
        <v>0</v>
      </c>
      <c r="X501" t="s">
        <v>352</v>
      </c>
    </row>
    <row r="502" spans="1:24" x14ac:dyDescent="0.2">
      <c r="A502" t="s">
        <v>0</v>
      </c>
      <c r="B502" t="s">
        <v>1</v>
      </c>
      <c r="C502" t="s">
        <v>2</v>
      </c>
      <c r="D502" t="s">
        <v>3</v>
      </c>
      <c r="E502" t="s">
        <v>4</v>
      </c>
      <c r="F502" t="s">
        <v>347</v>
      </c>
      <c r="G502" t="s">
        <v>348</v>
      </c>
      <c r="H502" t="s">
        <v>95</v>
      </c>
      <c r="I502" t="s">
        <v>136</v>
      </c>
      <c r="J502" t="s">
        <v>121</v>
      </c>
      <c r="K502" t="s">
        <v>145</v>
      </c>
      <c r="L502" t="s">
        <v>44</v>
      </c>
      <c r="M502" s="5">
        <v>11520</v>
      </c>
      <c r="N502" s="5">
        <v>0</v>
      </c>
      <c r="O502" s="5">
        <f t="shared" si="28"/>
        <v>11520</v>
      </c>
      <c r="P502" s="5">
        <v>-3680</v>
      </c>
      <c r="Q502" s="5">
        <f t="shared" si="29"/>
        <v>7840</v>
      </c>
      <c r="R502" s="5">
        <v>7840</v>
      </c>
      <c r="S502" s="5">
        <v>0</v>
      </c>
      <c r="T502" s="5">
        <v>0</v>
      </c>
      <c r="U502" s="5">
        <f t="shared" si="30"/>
        <v>11520</v>
      </c>
      <c r="V502" s="5">
        <f t="shared" si="31"/>
        <v>11520</v>
      </c>
      <c r="W502" s="5">
        <v>0</v>
      </c>
      <c r="X502" t="s">
        <v>146</v>
      </c>
    </row>
    <row r="503" spans="1:24" x14ac:dyDescent="0.2">
      <c r="A503" t="s">
        <v>0</v>
      </c>
      <c r="B503" t="s">
        <v>1</v>
      </c>
      <c r="C503" t="s">
        <v>2</v>
      </c>
      <c r="D503" t="s">
        <v>3</v>
      </c>
      <c r="E503" t="s">
        <v>4</v>
      </c>
      <c r="F503" t="s">
        <v>347</v>
      </c>
      <c r="G503" t="s">
        <v>348</v>
      </c>
      <c r="H503" t="s">
        <v>95</v>
      </c>
      <c r="I503" t="s">
        <v>148</v>
      </c>
      <c r="J503" t="s">
        <v>121</v>
      </c>
      <c r="K503" t="s">
        <v>149</v>
      </c>
      <c r="L503" t="s">
        <v>44</v>
      </c>
      <c r="M503" s="5">
        <v>3500</v>
      </c>
      <c r="N503" s="5">
        <v>0</v>
      </c>
      <c r="O503" s="5">
        <f t="shared" si="28"/>
        <v>3500</v>
      </c>
      <c r="P503" s="5">
        <v>-3500</v>
      </c>
      <c r="Q503" s="5">
        <f t="shared" si="29"/>
        <v>0</v>
      </c>
      <c r="R503" s="5">
        <v>0</v>
      </c>
      <c r="S503" s="5">
        <v>0</v>
      </c>
      <c r="T503" s="5">
        <v>0</v>
      </c>
      <c r="U503" s="5">
        <f t="shared" si="30"/>
        <v>3500</v>
      </c>
      <c r="V503" s="5">
        <f t="shared" si="31"/>
        <v>3500</v>
      </c>
      <c r="W503" s="5">
        <v>0</v>
      </c>
      <c r="X503" t="s">
        <v>150</v>
      </c>
    </row>
    <row r="504" spans="1:24" x14ac:dyDescent="0.2">
      <c r="A504" t="s">
        <v>0</v>
      </c>
      <c r="B504" t="s">
        <v>1</v>
      </c>
      <c r="C504" t="s">
        <v>2</v>
      </c>
      <c r="D504" t="s">
        <v>3</v>
      </c>
      <c r="E504" t="s">
        <v>4</v>
      </c>
      <c r="F504" t="s">
        <v>347</v>
      </c>
      <c r="G504" t="s">
        <v>348</v>
      </c>
      <c r="H504" t="s">
        <v>95</v>
      </c>
      <c r="I504" t="s">
        <v>148</v>
      </c>
      <c r="J504" t="s">
        <v>121</v>
      </c>
      <c r="K504" t="s">
        <v>137</v>
      </c>
      <c r="L504" t="s">
        <v>44</v>
      </c>
      <c r="M504" s="5">
        <v>7500</v>
      </c>
      <c r="N504" s="5">
        <v>0</v>
      </c>
      <c r="O504" s="5">
        <f t="shared" si="28"/>
        <v>7500</v>
      </c>
      <c r="P504" s="5">
        <v>-7500</v>
      </c>
      <c r="Q504" s="5">
        <f t="shared" si="29"/>
        <v>0</v>
      </c>
      <c r="R504" s="5">
        <v>0</v>
      </c>
      <c r="S504" s="5">
        <v>0</v>
      </c>
      <c r="T504" s="5">
        <v>0</v>
      </c>
      <c r="U504" s="5">
        <f t="shared" si="30"/>
        <v>7500</v>
      </c>
      <c r="V504" s="5">
        <f t="shared" si="31"/>
        <v>7500</v>
      </c>
      <c r="W504" s="5">
        <v>0</v>
      </c>
      <c r="X504" t="s">
        <v>138</v>
      </c>
    </row>
    <row r="505" spans="1:24" x14ac:dyDescent="0.2">
      <c r="A505" t="s">
        <v>0</v>
      </c>
      <c r="B505" t="s">
        <v>1</v>
      </c>
      <c r="C505" t="s">
        <v>2</v>
      </c>
      <c r="D505" t="s">
        <v>3</v>
      </c>
      <c r="E505" t="s">
        <v>4</v>
      </c>
      <c r="F505" t="s">
        <v>347</v>
      </c>
      <c r="G505" t="s">
        <v>348</v>
      </c>
      <c r="H505" t="s">
        <v>95</v>
      </c>
      <c r="I505" t="s">
        <v>148</v>
      </c>
      <c r="J505" t="s">
        <v>121</v>
      </c>
      <c r="K505" t="s">
        <v>151</v>
      </c>
      <c r="L505" t="s">
        <v>44</v>
      </c>
      <c r="M505" s="5">
        <v>4500</v>
      </c>
      <c r="N505" s="5">
        <v>0</v>
      </c>
      <c r="O505" s="5">
        <f t="shared" si="28"/>
        <v>4500</v>
      </c>
      <c r="P505" s="5">
        <v>-4500</v>
      </c>
      <c r="Q505" s="5">
        <f t="shared" si="29"/>
        <v>0</v>
      </c>
      <c r="R505" s="5">
        <v>0</v>
      </c>
      <c r="S505" s="5">
        <v>0</v>
      </c>
      <c r="T505" s="5">
        <v>0</v>
      </c>
      <c r="U505" s="5">
        <f t="shared" si="30"/>
        <v>4500</v>
      </c>
      <c r="V505" s="5">
        <f t="shared" si="31"/>
        <v>4500</v>
      </c>
      <c r="W505" s="5">
        <v>0</v>
      </c>
      <c r="X505" t="s">
        <v>152</v>
      </c>
    </row>
    <row r="506" spans="1:24" x14ac:dyDescent="0.2">
      <c r="A506" t="s">
        <v>0</v>
      </c>
      <c r="B506" t="s">
        <v>1</v>
      </c>
      <c r="C506" t="s">
        <v>2</v>
      </c>
      <c r="D506" t="s">
        <v>3</v>
      </c>
      <c r="E506" t="s">
        <v>4</v>
      </c>
      <c r="F506" t="s">
        <v>347</v>
      </c>
      <c r="G506" t="s">
        <v>348</v>
      </c>
      <c r="H506" t="s">
        <v>95</v>
      </c>
      <c r="I506" t="s">
        <v>148</v>
      </c>
      <c r="J506" t="s">
        <v>121</v>
      </c>
      <c r="K506" t="s">
        <v>141</v>
      </c>
      <c r="L506" t="s">
        <v>44</v>
      </c>
      <c r="M506" s="5">
        <v>10900.35</v>
      </c>
      <c r="N506" s="5">
        <v>0</v>
      </c>
      <c r="O506" s="5">
        <f t="shared" si="28"/>
        <v>10900.35</v>
      </c>
      <c r="P506" s="5">
        <v>0</v>
      </c>
      <c r="Q506" s="5">
        <f t="shared" si="29"/>
        <v>10900.35</v>
      </c>
      <c r="R506" s="5">
        <v>10900.35</v>
      </c>
      <c r="S506" s="5">
        <v>0</v>
      </c>
      <c r="T506" s="5">
        <v>0</v>
      </c>
      <c r="U506" s="5">
        <f t="shared" si="30"/>
        <v>10900.35</v>
      </c>
      <c r="V506" s="5">
        <f t="shared" si="31"/>
        <v>10900.35</v>
      </c>
      <c r="W506" s="5">
        <v>0</v>
      </c>
      <c r="X506" t="s">
        <v>142</v>
      </c>
    </row>
    <row r="507" spans="1:24" x14ac:dyDescent="0.2">
      <c r="A507" t="s">
        <v>0</v>
      </c>
      <c r="B507" t="s">
        <v>1</v>
      </c>
      <c r="C507" t="s">
        <v>2</v>
      </c>
      <c r="D507" t="s">
        <v>3</v>
      </c>
      <c r="E507" t="s">
        <v>4</v>
      </c>
      <c r="F507" t="s">
        <v>347</v>
      </c>
      <c r="G507" t="s">
        <v>348</v>
      </c>
      <c r="H507" t="s">
        <v>95</v>
      </c>
      <c r="I507" t="s">
        <v>148</v>
      </c>
      <c r="J507" t="s">
        <v>121</v>
      </c>
      <c r="K507" t="s">
        <v>124</v>
      </c>
      <c r="L507" t="s">
        <v>44</v>
      </c>
      <c r="M507" s="5">
        <v>5500</v>
      </c>
      <c r="N507" s="5">
        <v>0</v>
      </c>
      <c r="O507" s="5">
        <f t="shared" si="28"/>
        <v>5500</v>
      </c>
      <c r="P507" s="5">
        <v>-5500</v>
      </c>
      <c r="Q507" s="5">
        <f t="shared" si="29"/>
        <v>0</v>
      </c>
      <c r="R507" s="5">
        <v>0</v>
      </c>
      <c r="S507" s="5">
        <v>0</v>
      </c>
      <c r="T507" s="5">
        <v>0</v>
      </c>
      <c r="U507" s="5">
        <f t="shared" si="30"/>
        <v>5500</v>
      </c>
      <c r="V507" s="5">
        <f t="shared" si="31"/>
        <v>5500</v>
      </c>
      <c r="W507" s="5">
        <v>0</v>
      </c>
      <c r="X507" t="s">
        <v>153</v>
      </c>
    </row>
    <row r="508" spans="1:24" x14ac:dyDescent="0.2">
      <c r="A508" t="s">
        <v>0</v>
      </c>
      <c r="B508" t="s">
        <v>1</v>
      </c>
      <c r="C508" t="s">
        <v>2</v>
      </c>
      <c r="D508" t="s">
        <v>3</v>
      </c>
      <c r="E508" t="s">
        <v>4</v>
      </c>
      <c r="F508" t="s">
        <v>347</v>
      </c>
      <c r="G508" t="s">
        <v>348</v>
      </c>
      <c r="H508" t="s">
        <v>95</v>
      </c>
      <c r="I508" t="s">
        <v>148</v>
      </c>
      <c r="J508" t="s">
        <v>121</v>
      </c>
      <c r="K508" t="s">
        <v>145</v>
      </c>
      <c r="L508" t="s">
        <v>44</v>
      </c>
      <c r="M508" s="5">
        <v>6500</v>
      </c>
      <c r="N508" s="5">
        <v>0</v>
      </c>
      <c r="O508" s="5">
        <f t="shared" si="28"/>
        <v>6500</v>
      </c>
      <c r="P508" s="5">
        <v>-6500</v>
      </c>
      <c r="Q508" s="5">
        <f t="shared" si="29"/>
        <v>0</v>
      </c>
      <c r="R508" s="5">
        <v>0</v>
      </c>
      <c r="S508" s="5">
        <v>0</v>
      </c>
      <c r="T508" s="5">
        <v>0</v>
      </c>
      <c r="U508" s="5">
        <f t="shared" si="30"/>
        <v>6500</v>
      </c>
      <c r="V508" s="5">
        <f t="shared" si="31"/>
        <v>6500</v>
      </c>
      <c r="W508" s="5">
        <v>0</v>
      </c>
      <c r="X508" t="s">
        <v>146</v>
      </c>
    </row>
    <row r="509" spans="1:24" x14ac:dyDescent="0.2">
      <c r="A509" t="s">
        <v>0</v>
      </c>
      <c r="B509" t="s">
        <v>1</v>
      </c>
      <c r="C509" t="s">
        <v>2</v>
      </c>
      <c r="D509" t="s">
        <v>3</v>
      </c>
      <c r="E509" t="s">
        <v>4</v>
      </c>
      <c r="F509" t="s">
        <v>347</v>
      </c>
      <c r="G509" t="s">
        <v>348</v>
      </c>
      <c r="H509" t="s">
        <v>95</v>
      </c>
      <c r="I509" t="s">
        <v>148</v>
      </c>
      <c r="J509" t="s">
        <v>121</v>
      </c>
      <c r="K509" t="s">
        <v>166</v>
      </c>
      <c r="L509" t="s">
        <v>44</v>
      </c>
      <c r="M509" s="5">
        <v>3000</v>
      </c>
      <c r="N509" s="5">
        <v>0</v>
      </c>
      <c r="O509" s="5">
        <f t="shared" si="28"/>
        <v>3000</v>
      </c>
      <c r="P509" s="5">
        <v>-3000</v>
      </c>
      <c r="Q509" s="5">
        <f t="shared" si="29"/>
        <v>0</v>
      </c>
      <c r="R509" s="5">
        <v>0</v>
      </c>
      <c r="S509" s="5">
        <v>0</v>
      </c>
      <c r="T509" s="5">
        <v>0</v>
      </c>
      <c r="U509" s="5">
        <f t="shared" si="30"/>
        <v>3000</v>
      </c>
      <c r="V509" s="5">
        <f t="shared" si="31"/>
        <v>3000</v>
      </c>
      <c r="W509" s="5">
        <v>0</v>
      </c>
      <c r="X509" t="s">
        <v>167</v>
      </c>
    </row>
    <row r="510" spans="1:24" x14ac:dyDescent="0.2">
      <c r="A510" t="s">
        <v>0</v>
      </c>
      <c r="B510" t="s">
        <v>1</v>
      </c>
      <c r="C510" t="s">
        <v>2</v>
      </c>
      <c r="D510" t="s">
        <v>3</v>
      </c>
      <c r="E510" t="s">
        <v>4</v>
      </c>
      <c r="F510" t="s">
        <v>347</v>
      </c>
      <c r="G510" t="s">
        <v>348</v>
      </c>
      <c r="H510" t="s">
        <v>95</v>
      </c>
      <c r="I510" t="s">
        <v>148</v>
      </c>
      <c r="J510" t="s">
        <v>121</v>
      </c>
      <c r="K510" t="s">
        <v>175</v>
      </c>
      <c r="L510" t="s">
        <v>44</v>
      </c>
      <c r="M510" s="5">
        <v>8500</v>
      </c>
      <c r="N510" s="5">
        <v>0</v>
      </c>
      <c r="O510" s="5">
        <f t="shared" si="28"/>
        <v>8500</v>
      </c>
      <c r="P510" s="5">
        <v>0</v>
      </c>
      <c r="Q510" s="5">
        <f t="shared" si="29"/>
        <v>8500</v>
      </c>
      <c r="R510" s="5">
        <v>8500</v>
      </c>
      <c r="S510" s="5">
        <v>0</v>
      </c>
      <c r="T510" s="5">
        <v>0</v>
      </c>
      <c r="U510" s="5">
        <f t="shared" si="30"/>
        <v>8500</v>
      </c>
      <c r="V510" s="5">
        <f t="shared" si="31"/>
        <v>8500</v>
      </c>
      <c r="W510" s="5">
        <v>0</v>
      </c>
      <c r="X510" t="s">
        <v>176</v>
      </c>
    </row>
    <row r="511" spans="1:24" x14ac:dyDescent="0.2">
      <c r="A511" t="s">
        <v>0</v>
      </c>
      <c r="B511" t="s">
        <v>1</v>
      </c>
      <c r="C511" t="s">
        <v>2</v>
      </c>
      <c r="D511" t="s">
        <v>3</v>
      </c>
      <c r="E511" t="s">
        <v>4</v>
      </c>
      <c r="F511" t="s">
        <v>347</v>
      </c>
      <c r="G511" t="s">
        <v>348</v>
      </c>
      <c r="H511" t="s">
        <v>95</v>
      </c>
      <c r="I511" t="s">
        <v>154</v>
      </c>
      <c r="J511" t="s">
        <v>121</v>
      </c>
      <c r="K511" t="s">
        <v>137</v>
      </c>
      <c r="L511" t="s">
        <v>44</v>
      </c>
      <c r="M511" s="5">
        <v>4775</v>
      </c>
      <c r="N511" s="5">
        <v>0</v>
      </c>
      <c r="O511" s="5">
        <f t="shared" si="28"/>
        <v>4775</v>
      </c>
      <c r="P511" s="5">
        <v>-4775</v>
      </c>
      <c r="Q511" s="5">
        <f t="shared" si="29"/>
        <v>0</v>
      </c>
      <c r="R511" s="5">
        <v>0</v>
      </c>
      <c r="S511" s="5">
        <v>0</v>
      </c>
      <c r="T511" s="5">
        <v>0</v>
      </c>
      <c r="U511" s="5">
        <f t="shared" si="30"/>
        <v>4775</v>
      </c>
      <c r="V511" s="5">
        <f t="shared" si="31"/>
        <v>4775</v>
      </c>
      <c r="W511" s="5">
        <v>0</v>
      </c>
      <c r="X511" t="s">
        <v>138</v>
      </c>
    </row>
    <row r="512" spans="1:24" x14ac:dyDescent="0.2">
      <c r="A512" t="s">
        <v>0</v>
      </c>
      <c r="B512" t="s">
        <v>1</v>
      </c>
      <c r="C512" t="s">
        <v>2</v>
      </c>
      <c r="D512" t="s">
        <v>3</v>
      </c>
      <c r="E512" t="s">
        <v>4</v>
      </c>
      <c r="F512" t="s">
        <v>347</v>
      </c>
      <c r="G512" t="s">
        <v>348</v>
      </c>
      <c r="H512" t="s">
        <v>95</v>
      </c>
      <c r="I512" t="s">
        <v>154</v>
      </c>
      <c r="J512" t="s">
        <v>121</v>
      </c>
      <c r="K512" t="s">
        <v>151</v>
      </c>
      <c r="L512" t="s">
        <v>44</v>
      </c>
      <c r="M512" s="5">
        <v>1000</v>
      </c>
      <c r="N512" s="5">
        <v>0</v>
      </c>
      <c r="O512" s="5">
        <f t="shared" si="28"/>
        <v>1000</v>
      </c>
      <c r="P512" s="5">
        <v>-1000</v>
      </c>
      <c r="Q512" s="5">
        <f t="shared" si="29"/>
        <v>0</v>
      </c>
      <c r="R512" s="5">
        <v>0</v>
      </c>
      <c r="S512" s="5">
        <v>0</v>
      </c>
      <c r="T512" s="5">
        <v>0</v>
      </c>
      <c r="U512" s="5">
        <f t="shared" si="30"/>
        <v>1000</v>
      </c>
      <c r="V512" s="5">
        <f t="shared" si="31"/>
        <v>1000</v>
      </c>
      <c r="W512" s="5">
        <v>0</v>
      </c>
      <c r="X512" t="s">
        <v>152</v>
      </c>
    </row>
    <row r="513" spans="1:24" x14ac:dyDescent="0.2">
      <c r="A513" t="s">
        <v>0</v>
      </c>
      <c r="B513" t="s">
        <v>1</v>
      </c>
      <c r="C513" t="s">
        <v>2</v>
      </c>
      <c r="D513" t="s">
        <v>3</v>
      </c>
      <c r="E513" t="s">
        <v>4</v>
      </c>
      <c r="F513" t="s">
        <v>347</v>
      </c>
      <c r="G513" t="s">
        <v>348</v>
      </c>
      <c r="H513" t="s">
        <v>95</v>
      </c>
      <c r="I513" t="s">
        <v>154</v>
      </c>
      <c r="J513" t="s">
        <v>121</v>
      </c>
      <c r="K513" t="s">
        <v>124</v>
      </c>
      <c r="L513" t="s">
        <v>44</v>
      </c>
      <c r="M513" s="5">
        <v>1000</v>
      </c>
      <c r="N513" s="5">
        <v>0</v>
      </c>
      <c r="O513" s="5">
        <f t="shared" si="28"/>
        <v>1000</v>
      </c>
      <c r="P513" s="5">
        <v>-1000</v>
      </c>
      <c r="Q513" s="5">
        <f t="shared" si="29"/>
        <v>0</v>
      </c>
      <c r="R513" s="5">
        <v>0</v>
      </c>
      <c r="S513" s="5">
        <v>0</v>
      </c>
      <c r="T513" s="5">
        <v>0</v>
      </c>
      <c r="U513" s="5">
        <f t="shared" si="30"/>
        <v>1000</v>
      </c>
      <c r="V513" s="5">
        <f t="shared" si="31"/>
        <v>1000</v>
      </c>
      <c r="W513" s="5">
        <v>0</v>
      </c>
      <c r="X513" t="s">
        <v>153</v>
      </c>
    </row>
    <row r="514" spans="1:24" x14ac:dyDescent="0.2">
      <c r="A514" t="s">
        <v>0</v>
      </c>
      <c r="B514" t="s">
        <v>1</v>
      </c>
      <c r="C514" t="s">
        <v>2</v>
      </c>
      <c r="D514" t="s">
        <v>3</v>
      </c>
      <c r="E514" t="s">
        <v>4</v>
      </c>
      <c r="F514" t="s">
        <v>347</v>
      </c>
      <c r="G514" t="s">
        <v>348</v>
      </c>
      <c r="H514" t="s">
        <v>95</v>
      </c>
      <c r="I514" t="s">
        <v>154</v>
      </c>
      <c r="J514" t="s">
        <v>121</v>
      </c>
      <c r="K514" t="s">
        <v>178</v>
      </c>
      <c r="L514" t="s">
        <v>44</v>
      </c>
      <c r="M514" s="5">
        <v>1000</v>
      </c>
      <c r="N514" s="5">
        <v>0</v>
      </c>
      <c r="O514" s="5">
        <f t="shared" si="28"/>
        <v>1000</v>
      </c>
      <c r="P514" s="5">
        <v>-1000</v>
      </c>
      <c r="Q514" s="5">
        <f t="shared" si="29"/>
        <v>0</v>
      </c>
      <c r="R514" s="5">
        <v>0</v>
      </c>
      <c r="S514" s="5">
        <v>0</v>
      </c>
      <c r="T514" s="5">
        <v>0</v>
      </c>
      <c r="U514" s="5">
        <f t="shared" si="30"/>
        <v>1000</v>
      </c>
      <c r="V514" s="5">
        <f t="shared" si="31"/>
        <v>1000</v>
      </c>
      <c r="W514" s="5">
        <v>0</v>
      </c>
      <c r="X514" t="s">
        <v>179</v>
      </c>
    </row>
    <row r="515" spans="1:24" x14ac:dyDescent="0.2">
      <c r="A515" t="s">
        <v>0</v>
      </c>
      <c r="B515" t="s">
        <v>1</v>
      </c>
      <c r="C515" t="s">
        <v>2</v>
      </c>
      <c r="D515" t="s">
        <v>3</v>
      </c>
      <c r="E515" t="s">
        <v>4</v>
      </c>
      <c r="F515" t="s">
        <v>347</v>
      </c>
      <c r="G515" t="s">
        <v>348</v>
      </c>
      <c r="H515" t="s">
        <v>95</v>
      </c>
      <c r="I515" t="s">
        <v>154</v>
      </c>
      <c r="J515" t="s">
        <v>121</v>
      </c>
      <c r="K515" t="s">
        <v>175</v>
      </c>
      <c r="L515" t="s">
        <v>44</v>
      </c>
      <c r="M515" s="5">
        <v>2000</v>
      </c>
      <c r="N515" s="5">
        <v>0</v>
      </c>
      <c r="O515" s="5">
        <f t="shared" ref="O515:O578" si="32">+M515+N515</f>
        <v>2000</v>
      </c>
      <c r="P515" s="5">
        <v>-2000</v>
      </c>
      <c r="Q515" s="5">
        <f t="shared" ref="Q515:Q578" si="33">+O515+P515</f>
        <v>0</v>
      </c>
      <c r="R515" s="5">
        <v>0</v>
      </c>
      <c r="S515" s="5">
        <v>0</v>
      </c>
      <c r="T515" s="5">
        <v>0</v>
      </c>
      <c r="U515" s="5">
        <f t="shared" ref="U515:U578" si="34">+O515-S515</f>
        <v>2000</v>
      </c>
      <c r="V515" s="5">
        <f t="shared" ref="V515:V578" si="35">+O515-T515</f>
        <v>2000</v>
      </c>
      <c r="W515" s="5">
        <v>0</v>
      </c>
      <c r="X515" t="s">
        <v>176</v>
      </c>
    </row>
    <row r="516" spans="1:24" x14ac:dyDescent="0.2">
      <c r="A516" t="s">
        <v>0</v>
      </c>
      <c r="B516" t="s">
        <v>1</v>
      </c>
      <c r="C516" t="s">
        <v>2</v>
      </c>
      <c r="D516" t="s">
        <v>3</v>
      </c>
      <c r="E516" t="s">
        <v>4</v>
      </c>
      <c r="F516" t="s">
        <v>347</v>
      </c>
      <c r="G516" t="s">
        <v>348</v>
      </c>
      <c r="H516" t="s">
        <v>95</v>
      </c>
      <c r="I516" t="s">
        <v>96</v>
      </c>
      <c r="J516" t="s">
        <v>121</v>
      </c>
      <c r="K516" t="s">
        <v>353</v>
      </c>
      <c r="L516" t="s">
        <v>44</v>
      </c>
      <c r="M516" s="5">
        <v>5200</v>
      </c>
      <c r="N516" s="5">
        <v>0</v>
      </c>
      <c r="O516" s="5">
        <f t="shared" si="32"/>
        <v>5200</v>
      </c>
      <c r="P516" s="5">
        <v>0</v>
      </c>
      <c r="Q516" s="5">
        <f t="shared" si="33"/>
        <v>5200</v>
      </c>
      <c r="R516" s="5">
        <v>0</v>
      </c>
      <c r="S516" s="5">
        <v>5200</v>
      </c>
      <c r="T516" s="5">
        <v>1076.95</v>
      </c>
      <c r="U516" s="5">
        <f t="shared" si="34"/>
        <v>0</v>
      </c>
      <c r="V516" s="5">
        <f t="shared" si="35"/>
        <v>4123.05</v>
      </c>
      <c r="W516" s="5">
        <v>0</v>
      </c>
      <c r="X516" t="s">
        <v>354</v>
      </c>
    </row>
    <row r="517" spans="1:24" x14ac:dyDescent="0.2">
      <c r="A517" t="s">
        <v>0</v>
      </c>
      <c r="B517" t="s">
        <v>1</v>
      </c>
      <c r="C517" t="s">
        <v>2</v>
      </c>
      <c r="D517" t="s">
        <v>3</v>
      </c>
      <c r="E517" t="s">
        <v>4</v>
      </c>
      <c r="F517" t="s">
        <v>347</v>
      </c>
      <c r="G517" t="s">
        <v>348</v>
      </c>
      <c r="H517" t="s">
        <v>95</v>
      </c>
      <c r="I517" t="s">
        <v>96</v>
      </c>
      <c r="J517" t="s">
        <v>121</v>
      </c>
      <c r="K517" t="s">
        <v>355</v>
      </c>
      <c r="L517" t="s">
        <v>44</v>
      </c>
      <c r="M517" s="5">
        <v>13119.1</v>
      </c>
      <c r="N517" s="5">
        <v>0</v>
      </c>
      <c r="O517" s="5">
        <f t="shared" si="32"/>
        <v>13119.1</v>
      </c>
      <c r="P517" s="5">
        <v>0</v>
      </c>
      <c r="Q517" s="5">
        <f t="shared" si="33"/>
        <v>13119.1</v>
      </c>
      <c r="R517" s="5">
        <v>0</v>
      </c>
      <c r="S517" s="5">
        <v>13119.1</v>
      </c>
      <c r="T517" s="5">
        <v>6349.03</v>
      </c>
      <c r="U517" s="5">
        <f t="shared" si="34"/>
        <v>0</v>
      </c>
      <c r="V517" s="5">
        <f t="shared" si="35"/>
        <v>6770.0700000000006</v>
      </c>
      <c r="W517" s="5">
        <v>0</v>
      </c>
      <c r="X517" t="s">
        <v>356</v>
      </c>
    </row>
    <row r="518" spans="1:24" x14ac:dyDescent="0.2">
      <c r="A518" t="s">
        <v>0</v>
      </c>
      <c r="B518" t="s">
        <v>1</v>
      </c>
      <c r="C518" t="s">
        <v>2</v>
      </c>
      <c r="D518" t="s">
        <v>3</v>
      </c>
      <c r="E518" t="s">
        <v>4</v>
      </c>
      <c r="F518" t="s">
        <v>347</v>
      </c>
      <c r="G518" t="s">
        <v>348</v>
      </c>
      <c r="H518" t="s">
        <v>95</v>
      </c>
      <c r="I518" t="s">
        <v>96</v>
      </c>
      <c r="J518" t="s">
        <v>121</v>
      </c>
      <c r="K518" t="s">
        <v>357</v>
      </c>
      <c r="L518" t="s">
        <v>44</v>
      </c>
      <c r="M518" s="5">
        <v>400</v>
      </c>
      <c r="N518" s="5">
        <v>0</v>
      </c>
      <c r="O518" s="5">
        <f t="shared" si="32"/>
        <v>400</v>
      </c>
      <c r="P518" s="5">
        <v>0</v>
      </c>
      <c r="Q518" s="5">
        <f t="shared" si="33"/>
        <v>400</v>
      </c>
      <c r="R518" s="5">
        <v>0</v>
      </c>
      <c r="S518" s="5">
        <v>400</v>
      </c>
      <c r="T518" s="5">
        <v>160.33000000000001</v>
      </c>
      <c r="U518" s="5">
        <f t="shared" si="34"/>
        <v>0</v>
      </c>
      <c r="V518" s="5">
        <f t="shared" si="35"/>
        <v>239.67</v>
      </c>
      <c r="W518" s="5">
        <v>0</v>
      </c>
      <c r="X518" t="s">
        <v>358</v>
      </c>
    </row>
    <row r="519" spans="1:24" x14ac:dyDescent="0.2">
      <c r="A519" t="s">
        <v>0</v>
      </c>
      <c r="B519" t="s">
        <v>1</v>
      </c>
      <c r="C519" t="s">
        <v>2</v>
      </c>
      <c r="D519" t="s">
        <v>3</v>
      </c>
      <c r="E519" t="s">
        <v>4</v>
      </c>
      <c r="F519" t="s">
        <v>347</v>
      </c>
      <c r="G519" t="s">
        <v>348</v>
      </c>
      <c r="H519" t="s">
        <v>95</v>
      </c>
      <c r="I519" t="s">
        <v>96</v>
      </c>
      <c r="J519" t="s">
        <v>121</v>
      </c>
      <c r="K519" t="s">
        <v>157</v>
      </c>
      <c r="L519" t="s">
        <v>44</v>
      </c>
      <c r="M519" s="5">
        <v>1000</v>
      </c>
      <c r="N519" s="5">
        <v>0</v>
      </c>
      <c r="O519" s="5">
        <f t="shared" si="32"/>
        <v>1000</v>
      </c>
      <c r="P519" s="5">
        <v>0</v>
      </c>
      <c r="Q519" s="5">
        <f t="shared" si="33"/>
        <v>1000</v>
      </c>
      <c r="R519" s="5">
        <v>1000</v>
      </c>
      <c r="S519" s="5">
        <v>0</v>
      </c>
      <c r="T519" s="5">
        <v>0</v>
      </c>
      <c r="U519" s="5">
        <f t="shared" si="34"/>
        <v>1000</v>
      </c>
      <c r="V519" s="5">
        <f t="shared" si="35"/>
        <v>1000</v>
      </c>
      <c r="W519" s="5">
        <v>0</v>
      </c>
      <c r="X519" t="s">
        <v>158</v>
      </c>
    </row>
    <row r="520" spans="1:24" x14ac:dyDescent="0.2">
      <c r="A520" t="s">
        <v>0</v>
      </c>
      <c r="B520" t="s">
        <v>1</v>
      </c>
      <c r="C520" t="s">
        <v>2</v>
      </c>
      <c r="D520" t="s">
        <v>3</v>
      </c>
      <c r="E520" t="s">
        <v>4</v>
      </c>
      <c r="F520" t="s">
        <v>347</v>
      </c>
      <c r="G520" t="s">
        <v>348</v>
      </c>
      <c r="H520" t="s">
        <v>95</v>
      </c>
      <c r="I520" t="s">
        <v>96</v>
      </c>
      <c r="J520" t="s">
        <v>121</v>
      </c>
      <c r="K520" t="s">
        <v>149</v>
      </c>
      <c r="L520" t="s">
        <v>44</v>
      </c>
      <c r="M520" s="5">
        <v>3000</v>
      </c>
      <c r="N520" s="5">
        <v>0</v>
      </c>
      <c r="O520" s="5">
        <f t="shared" si="32"/>
        <v>3000</v>
      </c>
      <c r="P520" s="5">
        <v>-3000</v>
      </c>
      <c r="Q520" s="5">
        <f t="shared" si="33"/>
        <v>0</v>
      </c>
      <c r="R520" s="5">
        <v>0</v>
      </c>
      <c r="S520" s="5">
        <v>0</v>
      </c>
      <c r="T520" s="5">
        <v>0</v>
      </c>
      <c r="U520" s="5">
        <f t="shared" si="34"/>
        <v>3000</v>
      </c>
      <c r="V520" s="5">
        <f t="shared" si="35"/>
        <v>3000</v>
      </c>
      <c r="W520" s="5">
        <v>0</v>
      </c>
      <c r="X520" t="s">
        <v>150</v>
      </c>
    </row>
    <row r="521" spans="1:24" x14ac:dyDescent="0.2">
      <c r="A521" t="s">
        <v>0</v>
      </c>
      <c r="B521" t="s">
        <v>1</v>
      </c>
      <c r="C521" t="s">
        <v>2</v>
      </c>
      <c r="D521" t="s">
        <v>3</v>
      </c>
      <c r="E521" t="s">
        <v>4</v>
      </c>
      <c r="F521" t="s">
        <v>347</v>
      </c>
      <c r="G521" t="s">
        <v>348</v>
      </c>
      <c r="H521" t="s">
        <v>95</v>
      </c>
      <c r="I521" t="s">
        <v>96</v>
      </c>
      <c r="J521" t="s">
        <v>121</v>
      </c>
      <c r="K521" t="s">
        <v>137</v>
      </c>
      <c r="L521" t="s">
        <v>44</v>
      </c>
      <c r="M521" s="5">
        <v>6000</v>
      </c>
      <c r="N521" s="5">
        <v>0</v>
      </c>
      <c r="O521" s="5">
        <f t="shared" si="32"/>
        <v>6000</v>
      </c>
      <c r="P521" s="5">
        <v>-6000</v>
      </c>
      <c r="Q521" s="5">
        <f t="shared" si="33"/>
        <v>0</v>
      </c>
      <c r="R521" s="5">
        <v>0</v>
      </c>
      <c r="S521" s="5">
        <v>0</v>
      </c>
      <c r="T521" s="5">
        <v>0</v>
      </c>
      <c r="U521" s="5">
        <f t="shared" si="34"/>
        <v>6000</v>
      </c>
      <c r="V521" s="5">
        <f t="shared" si="35"/>
        <v>6000</v>
      </c>
      <c r="W521" s="5">
        <v>0</v>
      </c>
      <c r="X521" t="s">
        <v>138</v>
      </c>
    </row>
    <row r="522" spans="1:24" x14ac:dyDescent="0.2">
      <c r="A522" t="s">
        <v>0</v>
      </c>
      <c r="B522" t="s">
        <v>1</v>
      </c>
      <c r="C522" t="s">
        <v>2</v>
      </c>
      <c r="D522" t="s">
        <v>3</v>
      </c>
      <c r="E522" t="s">
        <v>4</v>
      </c>
      <c r="F522" t="s">
        <v>347</v>
      </c>
      <c r="G522" t="s">
        <v>348</v>
      </c>
      <c r="H522" t="s">
        <v>95</v>
      </c>
      <c r="I522" t="s">
        <v>96</v>
      </c>
      <c r="J522" t="s">
        <v>121</v>
      </c>
      <c r="K522" t="s">
        <v>161</v>
      </c>
      <c r="L522" t="s">
        <v>44</v>
      </c>
      <c r="M522" s="5">
        <v>6000</v>
      </c>
      <c r="N522" s="5">
        <v>0</v>
      </c>
      <c r="O522" s="5">
        <f t="shared" si="32"/>
        <v>6000</v>
      </c>
      <c r="P522" s="5">
        <v>0</v>
      </c>
      <c r="Q522" s="5">
        <f t="shared" si="33"/>
        <v>6000</v>
      </c>
      <c r="R522" s="5">
        <v>0</v>
      </c>
      <c r="S522" s="5">
        <v>0</v>
      </c>
      <c r="T522" s="5">
        <v>0</v>
      </c>
      <c r="U522" s="5">
        <f t="shared" si="34"/>
        <v>6000</v>
      </c>
      <c r="V522" s="5">
        <f t="shared" si="35"/>
        <v>6000</v>
      </c>
      <c r="W522" s="5">
        <v>6000</v>
      </c>
      <c r="X522" t="s">
        <v>162</v>
      </c>
    </row>
    <row r="523" spans="1:24" x14ac:dyDescent="0.2">
      <c r="A523" t="s">
        <v>0</v>
      </c>
      <c r="B523" t="s">
        <v>1</v>
      </c>
      <c r="C523" t="s">
        <v>2</v>
      </c>
      <c r="D523" t="s">
        <v>3</v>
      </c>
      <c r="E523" t="s">
        <v>4</v>
      </c>
      <c r="F523" t="s">
        <v>347</v>
      </c>
      <c r="G523" t="s">
        <v>348</v>
      </c>
      <c r="H523" t="s">
        <v>95</v>
      </c>
      <c r="I523" t="s">
        <v>96</v>
      </c>
      <c r="J523" t="s">
        <v>121</v>
      </c>
      <c r="K523" t="s">
        <v>124</v>
      </c>
      <c r="L523" t="s">
        <v>44</v>
      </c>
      <c r="M523" s="5">
        <v>800</v>
      </c>
      <c r="N523" s="5">
        <v>0</v>
      </c>
      <c r="O523" s="5">
        <f t="shared" si="32"/>
        <v>800</v>
      </c>
      <c r="P523" s="5">
        <v>-800</v>
      </c>
      <c r="Q523" s="5">
        <f t="shared" si="33"/>
        <v>0</v>
      </c>
      <c r="R523" s="5">
        <v>0</v>
      </c>
      <c r="S523" s="5">
        <v>0</v>
      </c>
      <c r="T523" s="5">
        <v>0</v>
      </c>
      <c r="U523" s="5">
        <f t="shared" si="34"/>
        <v>800</v>
      </c>
      <c r="V523" s="5">
        <f t="shared" si="35"/>
        <v>800</v>
      </c>
      <c r="W523" s="5">
        <v>0</v>
      </c>
      <c r="X523" t="s">
        <v>153</v>
      </c>
    </row>
    <row r="524" spans="1:24" x14ac:dyDescent="0.2">
      <c r="A524" t="s">
        <v>0</v>
      </c>
      <c r="B524" t="s">
        <v>1</v>
      </c>
      <c r="C524" t="s">
        <v>2</v>
      </c>
      <c r="D524" t="s">
        <v>3</v>
      </c>
      <c r="E524" t="s">
        <v>4</v>
      </c>
      <c r="F524" t="s">
        <v>347</v>
      </c>
      <c r="G524" t="s">
        <v>348</v>
      </c>
      <c r="H524" t="s">
        <v>95</v>
      </c>
      <c r="I524" t="s">
        <v>96</v>
      </c>
      <c r="J524" t="s">
        <v>121</v>
      </c>
      <c r="K524" t="s">
        <v>145</v>
      </c>
      <c r="L524" t="s">
        <v>44</v>
      </c>
      <c r="M524" s="5">
        <v>40000</v>
      </c>
      <c r="N524" s="5">
        <v>0</v>
      </c>
      <c r="O524" s="5">
        <f t="shared" si="32"/>
        <v>40000</v>
      </c>
      <c r="P524" s="5">
        <v>-32160</v>
      </c>
      <c r="Q524" s="5">
        <f t="shared" si="33"/>
        <v>7840</v>
      </c>
      <c r="R524" s="5">
        <v>0</v>
      </c>
      <c r="S524" s="5">
        <v>7840</v>
      </c>
      <c r="T524" s="5">
        <v>0</v>
      </c>
      <c r="U524" s="5">
        <f t="shared" si="34"/>
        <v>32160</v>
      </c>
      <c r="V524" s="5">
        <f t="shared" si="35"/>
        <v>40000</v>
      </c>
      <c r="W524" s="5">
        <v>0</v>
      </c>
      <c r="X524" t="s">
        <v>146</v>
      </c>
    </row>
    <row r="525" spans="1:24" x14ac:dyDescent="0.2">
      <c r="A525" t="s">
        <v>0</v>
      </c>
      <c r="B525" t="s">
        <v>1</v>
      </c>
      <c r="C525" t="s">
        <v>2</v>
      </c>
      <c r="D525" t="s">
        <v>3</v>
      </c>
      <c r="E525" t="s">
        <v>4</v>
      </c>
      <c r="F525" t="s">
        <v>347</v>
      </c>
      <c r="G525" t="s">
        <v>348</v>
      </c>
      <c r="H525" t="s">
        <v>95</v>
      </c>
      <c r="I525" t="s">
        <v>96</v>
      </c>
      <c r="J525" t="s">
        <v>121</v>
      </c>
      <c r="K525" t="s">
        <v>359</v>
      </c>
      <c r="L525" t="s">
        <v>44</v>
      </c>
      <c r="M525" s="5">
        <v>2000</v>
      </c>
      <c r="N525" s="5">
        <v>0</v>
      </c>
      <c r="O525" s="5">
        <f t="shared" si="32"/>
        <v>2000</v>
      </c>
      <c r="P525" s="5">
        <v>-2000</v>
      </c>
      <c r="Q525" s="5">
        <f t="shared" si="33"/>
        <v>0</v>
      </c>
      <c r="R525" s="5">
        <v>0</v>
      </c>
      <c r="S525" s="5">
        <v>0</v>
      </c>
      <c r="T525" s="5">
        <v>0</v>
      </c>
      <c r="U525" s="5">
        <f t="shared" si="34"/>
        <v>2000</v>
      </c>
      <c r="V525" s="5">
        <f t="shared" si="35"/>
        <v>2000</v>
      </c>
      <c r="W525" s="5">
        <v>0</v>
      </c>
      <c r="X525" t="s">
        <v>360</v>
      </c>
    </row>
    <row r="526" spans="1:24" x14ac:dyDescent="0.2">
      <c r="A526" t="s">
        <v>0</v>
      </c>
      <c r="B526" t="s">
        <v>1</v>
      </c>
      <c r="C526" t="s">
        <v>2</v>
      </c>
      <c r="D526" t="s">
        <v>3</v>
      </c>
      <c r="E526" t="s">
        <v>4</v>
      </c>
      <c r="F526" t="s">
        <v>347</v>
      </c>
      <c r="G526" t="s">
        <v>348</v>
      </c>
      <c r="H526" t="s">
        <v>95</v>
      </c>
      <c r="I526" t="s">
        <v>96</v>
      </c>
      <c r="J526" t="s">
        <v>121</v>
      </c>
      <c r="K526" t="s">
        <v>130</v>
      </c>
      <c r="L526" t="s">
        <v>44</v>
      </c>
      <c r="M526" s="5">
        <v>2000</v>
      </c>
      <c r="N526" s="5">
        <v>0</v>
      </c>
      <c r="O526" s="5">
        <f t="shared" si="32"/>
        <v>2000</v>
      </c>
      <c r="P526" s="5">
        <v>0</v>
      </c>
      <c r="Q526" s="5">
        <f t="shared" si="33"/>
        <v>2000</v>
      </c>
      <c r="R526" s="5">
        <v>2000</v>
      </c>
      <c r="S526" s="5">
        <v>0</v>
      </c>
      <c r="T526" s="5">
        <v>0</v>
      </c>
      <c r="U526" s="5">
        <f t="shared" si="34"/>
        <v>2000</v>
      </c>
      <c r="V526" s="5">
        <f t="shared" si="35"/>
        <v>2000</v>
      </c>
      <c r="W526" s="5">
        <v>0</v>
      </c>
      <c r="X526" t="s">
        <v>165</v>
      </c>
    </row>
    <row r="527" spans="1:24" x14ac:dyDescent="0.2">
      <c r="A527" t="s">
        <v>0</v>
      </c>
      <c r="B527" t="s">
        <v>1</v>
      </c>
      <c r="C527" t="s">
        <v>2</v>
      </c>
      <c r="D527" t="s">
        <v>3</v>
      </c>
      <c r="E527" t="s">
        <v>4</v>
      </c>
      <c r="F527" t="s">
        <v>347</v>
      </c>
      <c r="G527" t="s">
        <v>348</v>
      </c>
      <c r="H527" t="s">
        <v>95</v>
      </c>
      <c r="I527" t="s">
        <v>96</v>
      </c>
      <c r="J527" t="s">
        <v>121</v>
      </c>
      <c r="K527" t="s">
        <v>166</v>
      </c>
      <c r="L527" t="s">
        <v>44</v>
      </c>
      <c r="M527" s="5">
        <v>3000</v>
      </c>
      <c r="N527" s="5">
        <v>0</v>
      </c>
      <c r="O527" s="5">
        <f t="shared" si="32"/>
        <v>3000</v>
      </c>
      <c r="P527" s="5">
        <v>-3000</v>
      </c>
      <c r="Q527" s="5">
        <f t="shared" si="33"/>
        <v>0</v>
      </c>
      <c r="R527" s="5">
        <v>0</v>
      </c>
      <c r="S527" s="5">
        <v>0</v>
      </c>
      <c r="T527" s="5">
        <v>0</v>
      </c>
      <c r="U527" s="5">
        <f t="shared" si="34"/>
        <v>3000</v>
      </c>
      <c r="V527" s="5">
        <f t="shared" si="35"/>
        <v>3000</v>
      </c>
      <c r="W527" s="5">
        <v>0</v>
      </c>
      <c r="X527" t="s">
        <v>167</v>
      </c>
    </row>
    <row r="528" spans="1:24" x14ac:dyDescent="0.2">
      <c r="A528" t="s">
        <v>0</v>
      </c>
      <c r="B528" t="s">
        <v>1</v>
      </c>
      <c r="C528" t="s">
        <v>2</v>
      </c>
      <c r="D528" t="s">
        <v>3</v>
      </c>
      <c r="E528" t="s">
        <v>4</v>
      </c>
      <c r="F528" t="s">
        <v>347</v>
      </c>
      <c r="G528" t="s">
        <v>348</v>
      </c>
      <c r="H528" t="s">
        <v>95</v>
      </c>
      <c r="I528" t="s">
        <v>96</v>
      </c>
      <c r="J528" t="s">
        <v>121</v>
      </c>
      <c r="K528" t="s">
        <v>175</v>
      </c>
      <c r="L528" t="s">
        <v>44</v>
      </c>
      <c r="M528" s="5">
        <v>2000</v>
      </c>
      <c r="N528" s="5">
        <v>0</v>
      </c>
      <c r="O528" s="5">
        <f t="shared" si="32"/>
        <v>2000</v>
      </c>
      <c r="P528" s="5">
        <v>0</v>
      </c>
      <c r="Q528" s="5">
        <f t="shared" si="33"/>
        <v>2000</v>
      </c>
      <c r="R528" s="5">
        <v>2000</v>
      </c>
      <c r="S528" s="5">
        <v>0</v>
      </c>
      <c r="T528" s="5">
        <v>0</v>
      </c>
      <c r="U528" s="5">
        <f t="shared" si="34"/>
        <v>2000</v>
      </c>
      <c r="V528" s="5">
        <f t="shared" si="35"/>
        <v>2000</v>
      </c>
      <c r="W528" s="5">
        <v>0</v>
      </c>
      <c r="X528" t="s">
        <v>176</v>
      </c>
    </row>
    <row r="529" spans="1:24" x14ac:dyDescent="0.2">
      <c r="A529" t="s">
        <v>0</v>
      </c>
      <c r="B529" t="s">
        <v>1</v>
      </c>
      <c r="C529" t="s">
        <v>2</v>
      </c>
      <c r="D529" t="s">
        <v>3</v>
      </c>
      <c r="E529" t="s">
        <v>4</v>
      </c>
      <c r="F529" t="s">
        <v>347</v>
      </c>
      <c r="G529" t="s">
        <v>348</v>
      </c>
      <c r="H529" t="s">
        <v>95</v>
      </c>
      <c r="I529" t="s">
        <v>96</v>
      </c>
      <c r="J529" t="s">
        <v>121</v>
      </c>
      <c r="K529" t="s">
        <v>155</v>
      </c>
      <c r="L529" t="s">
        <v>44</v>
      </c>
      <c r="M529" s="5">
        <v>400</v>
      </c>
      <c r="N529" s="5">
        <v>0</v>
      </c>
      <c r="O529" s="5">
        <f t="shared" si="32"/>
        <v>400</v>
      </c>
      <c r="P529" s="5">
        <v>-400</v>
      </c>
      <c r="Q529" s="5">
        <f t="shared" si="33"/>
        <v>0</v>
      </c>
      <c r="R529" s="5">
        <v>0</v>
      </c>
      <c r="S529" s="5">
        <v>0</v>
      </c>
      <c r="T529" s="5">
        <v>0</v>
      </c>
      <c r="U529" s="5">
        <f t="shared" si="34"/>
        <v>400</v>
      </c>
      <c r="V529" s="5">
        <f t="shared" si="35"/>
        <v>400</v>
      </c>
      <c r="W529" s="5">
        <v>0</v>
      </c>
      <c r="X529" t="s">
        <v>156</v>
      </c>
    </row>
    <row r="530" spans="1:24" x14ac:dyDescent="0.2">
      <c r="A530" t="s">
        <v>0</v>
      </c>
      <c r="B530" t="s">
        <v>1</v>
      </c>
      <c r="C530" t="s">
        <v>2</v>
      </c>
      <c r="D530" t="s">
        <v>3</v>
      </c>
      <c r="E530" t="s">
        <v>4</v>
      </c>
      <c r="F530" t="s">
        <v>347</v>
      </c>
      <c r="G530" t="s">
        <v>348</v>
      </c>
      <c r="H530" t="s">
        <v>95</v>
      </c>
      <c r="I530" t="s">
        <v>96</v>
      </c>
      <c r="J530" t="s">
        <v>121</v>
      </c>
      <c r="K530" t="s">
        <v>168</v>
      </c>
      <c r="L530" t="s">
        <v>44</v>
      </c>
      <c r="M530" s="5">
        <v>2000</v>
      </c>
      <c r="N530" s="5">
        <v>0</v>
      </c>
      <c r="O530" s="5">
        <f t="shared" si="32"/>
        <v>2000</v>
      </c>
      <c r="P530" s="5">
        <v>0</v>
      </c>
      <c r="Q530" s="5">
        <f t="shared" si="33"/>
        <v>2000</v>
      </c>
      <c r="R530" s="5">
        <v>0</v>
      </c>
      <c r="S530" s="5">
        <v>0</v>
      </c>
      <c r="T530" s="5">
        <v>0</v>
      </c>
      <c r="U530" s="5">
        <f t="shared" si="34"/>
        <v>2000</v>
      </c>
      <c r="V530" s="5">
        <f t="shared" si="35"/>
        <v>2000</v>
      </c>
      <c r="W530" s="5">
        <v>2000</v>
      </c>
      <c r="X530" t="s">
        <v>169</v>
      </c>
    </row>
    <row r="531" spans="1:24" x14ac:dyDescent="0.2">
      <c r="A531" t="s">
        <v>0</v>
      </c>
      <c r="B531" t="s">
        <v>1</v>
      </c>
      <c r="C531" t="s">
        <v>2</v>
      </c>
      <c r="D531" t="s">
        <v>3</v>
      </c>
      <c r="E531" t="s">
        <v>4</v>
      </c>
      <c r="F531" t="s">
        <v>347</v>
      </c>
      <c r="G531" t="s">
        <v>348</v>
      </c>
      <c r="H531" t="s">
        <v>95</v>
      </c>
      <c r="I531" t="s">
        <v>96</v>
      </c>
      <c r="J531" t="s">
        <v>121</v>
      </c>
      <c r="K531" t="s">
        <v>342</v>
      </c>
      <c r="L531" t="s">
        <v>44</v>
      </c>
      <c r="M531" s="5">
        <v>2000</v>
      </c>
      <c r="N531" s="5">
        <v>0</v>
      </c>
      <c r="O531" s="5">
        <f t="shared" si="32"/>
        <v>2000</v>
      </c>
      <c r="P531" s="5">
        <v>-2000</v>
      </c>
      <c r="Q531" s="5">
        <f t="shared" si="33"/>
        <v>0</v>
      </c>
      <c r="R531" s="5">
        <v>0</v>
      </c>
      <c r="S531" s="5">
        <v>0</v>
      </c>
      <c r="T531" s="5">
        <v>0</v>
      </c>
      <c r="U531" s="5">
        <f t="shared" si="34"/>
        <v>2000</v>
      </c>
      <c r="V531" s="5">
        <f t="shared" si="35"/>
        <v>2000</v>
      </c>
      <c r="W531" s="5">
        <v>0</v>
      </c>
      <c r="X531" t="s">
        <v>361</v>
      </c>
    </row>
    <row r="532" spans="1:24" x14ac:dyDescent="0.2">
      <c r="A532" t="s">
        <v>0</v>
      </c>
      <c r="B532" t="s">
        <v>1</v>
      </c>
      <c r="C532" t="s">
        <v>2</v>
      </c>
      <c r="D532" t="s">
        <v>3</v>
      </c>
      <c r="E532" t="s">
        <v>4</v>
      </c>
      <c r="F532" t="s">
        <v>347</v>
      </c>
      <c r="G532" t="s">
        <v>348</v>
      </c>
      <c r="H532" t="s">
        <v>95</v>
      </c>
      <c r="I532" t="s">
        <v>172</v>
      </c>
      <c r="J532" t="s">
        <v>121</v>
      </c>
      <c r="K532" t="s">
        <v>141</v>
      </c>
      <c r="L532" t="s">
        <v>44</v>
      </c>
      <c r="M532" s="5">
        <v>100000</v>
      </c>
      <c r="N532" s="5">
        <v>0</v>
      </c>
      <c r="O532" s="5">
        <f t="shared" si="32"/>
        <v>100000</v>
      </c>
      <c r="P532" s="5">
        <v>0</v>
      </c>
      <c r="Q532" s="5">
        <f t="shared" si="33"/>
        <v>100000</v>
      </c>
      <c r="R532" s="5">
        <v>100000</v>
      </c>
      <c r="S532" s="5">
        <v>0</v>
      </c>
      <c r="T532" s="5">
        <v>0</v>
      </c>
      <c r="U532" s="5">
        <f t="shared" si="34"/>
        <v>100000</v>
      </c>
      <c r="V532" s="5">
        <f t="shared" si="35"/>
        <v>100000</v>
      </c>
      <c r="W532" s="5">
        <v>0</v>
      </c>
      <c r="X532" t="s">
        <v>142</v>
      </c>
    </row>
    <row r="533" spans="1:24" x14ac:dyDescent="0.2">
      <c r="A533" t="s">
        <v>0</v>
      </c>
      <c r="B533" t="s">
        <v>1</v>
      </c>
      <c r="C533" t="s">
        <v>2</v>
      </c>
      <c r="D533" t="s">
        <v>3</v>
      </c>
      <c r="E533" t="s">
        <v>4</v>
      </c>
      <c r="F533" t="s">
        <v>347</v>
      </c>
      <c r="G533" t="s">
        <v>348</v>
      </c>
      <c r="H533" t="s">
        <v>95</v>
      </c>
      <c r="I533" t="s">
        <v>172</v>
      </c>
      <c r="J533" t="s">
        <v>121</v>
      </c>
      <c r="K533" t="s">
        <v>351</v>
      </c>
      <c r="L533" t="s">
        <v>44</v>
      </c>
      <c r="M533" s="5">
        <v>20000</v>
      </c>
      <c r="N533" s="5">
        <v>4757.49</v>
      </c>
      <c r="O533" s="5">
        <f t="shared" si="32"/>
        <v>24757.489999999998</v>
      </c>
      <c r="P533" s="5">
        <v>-20000</v>
      </c>
      <c r="Q533" s="5">
        <f t="shared" si="33"/>
        <v>4757.489999999998</v>
      </c>
      <c r="R533" s="5">
        <v>0</v>
      </c>
      <c r="S533" s="5">
        <v>4757.49</v>
      </c>
      <c r="T533" s="5">
        <v>4757.49</v>
      </c>
      <c r="U533" s="5">
        <f t="shared" si="34"/>
        <v>20000</v>
      </c>
      <c r="V533" s="5">
        <f t="shared" si="35"/>
        <v>20000</v>
      </c>
      <c r="W533" s="5">
        <v>0</v>
      </c>
      <c r="X533" t="s">
        <v>362</v>
      </c>
    </row>
    <row r="534" spans="1:24" x14ac:dyDescent="0.2">
      <c r="A534" t="s">
        <v>0</v>
      </c>
      <c r="B534" t="s">
        <v>1</v>
      </c>
      <c r="C534" t="s">
        <v>2</v>
      </c>
      <c r="D534" t="s">
        <v>3</v>
      </c>
      <c r="E534" t="s">
        <v>4</v>
      </c>
      <c r="F534" t="s">
        <v>347</v>
      </c>
      <c r="G534" t="s">
        <v>348</v>
      </c>
      <c r="H534" t="s">
        <v>95</v>
      </c>
      <c r="I534" t="s">
        <v>172</v>
      </c>
      <c r="J534" t="s">
        <v>121</v>
      </c>
      <c r="K534" t="s">
        <v>363</v>
      </c>
      <c r="L534" t="s">
        <v>44</v>
      </c>
      <c r="M534" s="5">
        <v>0</v>
      </c>
      <c r="N534" s="5">
        <v>11500</v>
      </c>
      <c r="O534" s="5">
        <f t="shared" si="32"/>
        <v>11500</v>
      </c>
      <c r="P534" s="5">
        <v>-11500</v>
      </c>
      <c r="Q534" s="5">
        <f t="shared" si="33"/>
        <v>0</v>
      </c>
      <c r="R534" s="5">
        <v>0</v>
      </c>
      <c r="S534" s="5">
        <v>0</v>
      </c>
      <c r="T534" s="5">
        <v>0</v>
      </c>
      <c r="U534" s="5">
        <f t="shared" si="34"/>
        <v>11500</v>
      </c>
      <c r="V534" s="5">
        <f t="shared" si="35"/>
        <v>11500</v>
      </c>
      <c r="W534" s="5">
        <v>0</v>
      </c>
      <c r="X534" t="s">
        <v>364</v>
      </c>
    </row>
    <row r="535" spans="1:24" x14ac:dyDescent="0.2">
      <c r="A535" t="s">
        <v>0</v>
      </c>
      <c r="B535" t="s">
        <v>1</v>
      </c>
      <c r="C535" t="s">
        <v>2</v>
      </c>
      <c r="D535" t="s">
        <v>3</v>
      </c>
      <c r="E535" t="s">
        <v>4</v>
      </c>
      <c r="F535" t="s">
        <v>347</v>
      </c>
      <c r="G535" t="s">
        <v>348</v>
      </c>
      <c r="H535" t="s">
        <v>95</v>
      </c>
      <c r="I535" t="s">
        <v>172</v>
      </c>
      <c r="J535" t="s">
        <v>121</v>
      </c>
      <c r="K535" t="s">
        <v>175</v>
      </c>
      <c r="L535" t="s">
        <v>44</v>
      </c>
      <c r="M535" s="5">
        <v>30000</v>
      </c>
      <c r="N535" s="5">
        <v>0</v>
      </c>
      <c r="O535" s="5">
        <f t="shared" si="32"/>
        <v>30000</v>
      </c>
      <c r="P535" s="5">
        <v>0</v>
      </c>
      <c r="Q535" s="5">
        <f t="shared" si="33"/>
        <v>30000</v>
      </c>
      <c r="R535" s="5">
        <v>30000</v>
      </c>
      <c r="S535" s="5">
        <v>0</v>
      </c>
      <c r="T535" s="5">
        <v>0</v>
      </c>
      <c r="U535" s="5">
        <f t="shared" si="34"/>
        <v>30000</v>
      </c>
      <c r="V535" s="5">
        <f t="shared" si="35"/>
        <v>30000</v>
      </c>
      <c r="W535" s="5">
        <v>0</v>
      </c>
      <c r="X535" t="s">
        <v>176</v>
      </c>
    </row>
    <row r="536" spans="1:24" x14ac:dyDescent="0.2">
      <c r="A536" t="s">
        <v>0</v>
      </c>
      <c r="B536" t="s">
        <v>1</v>
      </c>
      <c r="C536" t="s">
        <v>2</v>
      </c>
      <c r="D536" t="s">
        <v>3</v>
      </c>
      <c r="E536" t="s">
        <v>4</v>
      </c>
      <c r="F536" t="s">
        <v>347</v>
      </c>
      <c r="G536" t="s">
        <v>348</v>
      </c>
      <c r="H536" t="s">
        <v>95</v>
      </c>
      <c r="I536" t="s">
        <v>177</v>
      </c>
      <c r="J536" t="s">
        <v>121</v>
      </c>
      <c r="K536" t="s">
        <v>137</v>
      </c>
      <c r="L536" t="s">
        <v>44</v>
      </c>
      <c r="M536" s="5">
        <v>5000</v>
      </c>
      <c r="N536" s="5">
        <v>0</v>
      </c>
      <c r="O536" s="5">
        <f t="shared" si="32"/>
        <v>5000</v>
      </c>
      <c r="P536" s="5">
        <v>-5000</v>
      </c>
      <c r="Q536" s="5">
        <f t="shared" si="33"/>
        <v>0</v>
      </c>
      <c r="R536" s="5">
        <v>0</v>
      </c>
      <c r="S536" s="5">
        <v>0</v>
      </c>
      <c r="T536" s="5">
        <v>0</v>
      </c>
      <c r="U536" s="5">
        <f t="shared" si="34"/>
        <v>5000</v>
      </c>
      <c r="V536" s="5">
        <f t="shared" si="35"/>
        <v>5000</v>
      </c>
      <c r="W536" s="5">
        <v>0</v>
      </c>
      <c r="X536" t="s">
        <v>138</v>
      </c>
    </row>
    <row r="537" spans="1:24" x14ac:dyDescent="0.2">
      <c r="A537" t="s">
        <v>0</v>
      </c>
      <c r="B537" t="s">
        <v>1</v>
      </c>
      <c r="C537" t="s">
        <v>2</v>
      </c>
      <c r="D537" t="s">
        <v>3</v>
      </c>
      <c r="E537" t="s">
        <v>4</v>
      </c>
      <c r="F537" t="s">
        <v>347</v>
      </c>
      <c r="G537" t="s">
        <v>348</v>
      </c>
      <c r="H537" t="s">
        <v>95</v>
      </c>
      <c r="I537" t="s">
        <v>177</v>
      </c>
      <c r="J537" t="s">
        <v>121</v>
      </c>
      <c r="K537" t="s">
        <v>151</v>
      </c>
      <c r="L537" t="s">
        <v>44</v>
      </c>
      <c r="M537" s="5">
        <v>17287.98</v>
      </c>
      <c r="N537" s="5">
        <v>0</v>
      </c>
      <c r="O537" s="5">
        <f t="shared" si="32"/>
        <v>17287.98</v>
      </c>
      <c r="P537" s="5">
        <v>-17287.98</v>
      </c>
      <c r="Q537" s="5">
        <f t="shared" si="33"/>
        <v>0</v>
      </c>
      <c r="R537" s="5">
        <v>0</v>
      </c>
      <c r="S537" s="5">
        <v>0</v>
      </c>
      <c r="T537" s="5">
        <v>0</v>
      </c>
      <c r="U537" s="5">
        <f t="shared" si="34"/>
        <v>17287.98</v>
      </c>
      <c r="V537" s="5">
        <f t="shared" si="35"/>
        <v>17287.98</v>
      </c>
      <c r="W537" s="5">
        <v>0</v>
      </c>
      <c r="X537" t="s">
        <v>152</v>
      </c>
    </row>
    <row r="538" spans="1:24" x14ac:dyDescent="0.2">
      <c r="A538" t="s">
        <v>0</v>
      </c>
      <c r="B538" t="s">
        <v>1</v>
      </c>
      <c r="C538" t="s">
        <v>2</v>
      </c>
      <c r="D538" t="s">
        <v>3</v>
      </c>
      <c r="E538" t="s">
        <v>4</v>
      </c>
      <c r="F538" t="s">
        <v>347</v>
      </c>
      <c r="G538" t="s">
        <v>348</v>
      </c>
      <c r="H538" t="s">
        <v>95</v>
      </c>
      <c r="I538" t="s">
        <v>177</v>
      </c>
      <c r="J538" t="s">
        <v>121</v>
      </c>
      <c r="K538" t="s">
        <v>124</v>
      </c>
      <c r="L538" t="s">
        <v>44</v>
      </c>
      <c r="M538" s="5">
        <v>8000</v>
      </c>
      <c r="N538" s="5">
        <v>0</v>
      </c>
      <c r="O538" s="5">
        <f t="shared" si="32"/>
        <v>8000</v>
      </c>
      <c r="P538" s="5">
        <v>-8000</v>
      </c>
      <c r="Q538" s="5">
        <f t="shared" si="33"/>
        <v>0</v>
      </c>
      <c r="R538" s="5">
        <v>0</v>
      </c>
      <c r="S538" s="5">
        <v>0</v>
      </c>
      <c r="T538" s="5">
        <v>0</v>
      </c>
      <c r="U538" s="5">
        <f t="shared" si="34"/>
        <v>8000</v>
      </c>
      <c r="V538" s="5">
        <f t="shared" si="35"/>
        <v>8000</v>
      </c>
      <c r="W538" s="5">
        <v>0</v>
      </c>
      <c r="X538" t="s">
        <v>153</v>
      </c>
    </row>
    <row r="539" spans="1:24" x14ac:dyDescent="0.2">
      <c r="A539" t="s">
        <v>0</v>
      </c>
      <c r="B539" t="s">
        <v>1</v>
      </c>
      <c r="C539" t="s">
        <v>2</v>
      </c>
      <c r="D539" t="s">
        <v>3</v>
      </c>
      <c r="E539" t="s">
        <v>4</v>
      </c>
      <c r="F539" t="s">
        <v>347</v>
      </c>
      <c r="G539" t="s">
        <v>348</v>
      </c>
      <c r="H539" t="s">
        <v>95</v>
      </c>
      <c r="I539" t="s">
        <v>177</v>
      </c>
      <c r="J539" t="s">
        <v>121</v>
      </c>
      <c r="K539" t="s">
        <v>145</v>
      </c>
      <c r="L539" t="s">
        <v>44</v>
      </c>
      <c r="M539" s="5">
        <v>4500</v>
      </c>
      <c r="N539" s="5">
        <v>0</v>
      </c>
      <c r="O539" s="5">
        <f t="shared" si="32"/>
        <v>4500</v>
      </c>
      <c r="P539" s="5">
        <v>-4500</v>
      </c>
      <c r="Q539" s="5">
        <f t="shared" si="33"/>
        <v>0</v>
      </c>
      <c r="R539" s="5">
        <v>0</v>
      </c>
      <c r="S539" s="5">
        <v>0</v>
      </c>
      <c r="T539" s="5">
        <v>0</v>
      </c>
      <c r="U539" s="5">
        <f t="shared" si="34"/>
        <v>4500</v>
      </c>
      <c r="V539" s="5">
        <f t="shared" si="35"/>
        <v>4500</v>
      </c>
      <c r="W539" s="5">
        <v>0</v>
      </c>
      <c r="X539" t="s">
        <v>146</v>
      </c>
    </row>
    <row r="540" spans="1:24" x14ac:dyDescent="0.2">
      <c r="A540" t="s">
        <v>0</v>
      </c>
      <c r="B540" t="s">
        <v>1</v>
      </c>
      <c r="C540" t="s">
        <v>2</v>
      </c>
      <c r="D540" t="s">
        <v>3</v>
      </c>
      <c r="E540" t="s">
        <v>4</v>
      </c>
      <c r="F540" t="s">
        <v>347</v>
      </c>
      <c r="G540" t="s">
        <v>348</v>
      </c>
      <c r="H540" t="s">
        <v>95</v>
      </c>
      <c r="I540" t="s">
        <v>177</v>
      </c>
      <c r="J540" t="s">
        <v>121</v>
      </c>
      <c r="K540" t="s">
        <v>178</v>
      </c>
      <c r="L540" t="s">
        <v>44</v>
      </c>
      <c r="M540" s="5">
        <v>15000</v>
      </c>
      <c r="N540" s="5">
        <v>0</v>
      </c>
      <c r="O540" s="5">
        <f t="shared" si="32"/>
        <v>15000</v>
      </c>
      <c r="P540" s="5">
        <v>-15000</v>
      </c>
      <c r="Q540" s="5">
        <f t="shared" si="33"/>
        <v>0</v>
      </c>
      <c r="R540" s="5">
        <v>0</v>
      </c>
      <c r="S540" s="5">
        <v>0</v>
      </c>
      <c r="T540" s="5">
        <v>0</v>
      </c>
      <c r="U540" s="5">
        <f t="shared" si="34"/>
        <v>15000</v>
      </c>
      <c r="V540" s="5">
        <f t="shared" si="35"/>
        <v>15000</v>
      </c>
      <c r="W540" s="5">
        <v>0</v>
      </c>
      <c r="X540" t="s">
        <v>179</v>
      </c>
    </row>
    <row r="541" spans="1:24" x14ac:dyDescent="0.2">
      <c r="A541" t="s">
        <v>0</v>
      </c>
      <c r="B541" t="s">
        <v>1</v>
      </c>
      <c r="C541" t="s">
        <v>2</v>
      </c>
      <c r="D541" t="s">
        <v>3</v>
      </c>
      <c r="E541" t="s">
        <v>4</v>
      </c>
      <c r="F541" t="s">
        <v>347</v>
      </c>
      <c r="G541" t="s">
        <v>348</v>
      </c>
      <c r="H541" t="s">
        <v>95</v>
      </c>
      <c r="I541" t="s">
        <v>177</v>
      </c>
      <c r="J541" t="s">
        <v>121</v>
      </c>
      <c r="K541" t="s">
        <v>155</v>
      </c>
      <c r="L541" t="s">
        <v>44</v>
      </c>
      <c r="M541" s="5">
        <v>3500</v>
      </c>
      <c r="N541" s="5">
        <v>0</v>
      </c>
      <c r="O541" s="5">
        <f t="shared" si="32"/>
        <v>3500</v>
      </c>
      <c r="P541" s="5">
        <v>-3500</v>
      </c>
      <c r="Q541" s="5">
        <f t="shared" si="33"/>
        <v>0</v>
      </c>
      <c r="R541" s="5">
        <v>0</v>
      </c>
      <c r="S541" s="5">
        <v>0</v>
      </c>
      <c r="T541" s="5">
        <v>0</v>
      </c>
      <c r="U541" s="5">
        <f t="shared" si="34"/>
        <v>3500</v>
      </c>
      <c r="V541" s="5">
        <f t="shared" si="35"/>
        <v>3500</v>
      </c>
      <c r="W541" s="5">
        <v>0</v>
      </c>
      <c r="X541" t="s">
        <v>156</v>
      </c>
    </row>
    <row r="542" spans="1:24" x14ac:dyDescent="0.2">
      <c r="A542" t="s">
        <v>0</v>
      </c>
      <c r="B542" t="s">
        <v>1</v>
      </c>
      <c r="C542" t="s">
        <v>2</v>
      </c>
      <c r="D542" t="s">
        <v>3</v>
      </c>
      <c r="E542" t="s">
        <v>4</v>
      </c>
      <c r="F542" t="s">
        <v>347</v>
      </c>
      <c r="G542" t="s">
        <v>348</v>
      </c>
      <c r="H542" t="s">
        <v>180</v>
      </c>
      <c r="I542" t="s">
        <v>181</v>
      </c>
      <c r="J542" t="s">
        <v>121</v>
      </c>
      <c r="K542" t="s">
        <v>149</v>
      </c>
      <c r="L542" t="s">
        <v>44</v>
      </c>
      <c r="M542" s="5">
        <v>1800</v>
      </c>
      <c r="N542" s="5">
        <v>0</v>
      </c>
      <c r="O542" s="5">
        <f t="shared" si="32"/>
        <v>1800</v>
      </c>
      <c r="P542" s="5">
        <v>-1800</v>
      </c>
      <c r="Q542" s="5">
        <f t="shared" si="33"/>
        <v>0</v>
      </c>
      <c r="R542" s="5">
        <v>0</v>
      </c>
      <c r="S542" s="5">
        <v>0</v>
      </c>
      <c r="T542" s="5">
        <v>0</v>
      </c>
      <c r="U542" s="5">
        <f t="shared" si="34"/>
        <v>1800</v>
      </c>
      <c r="V542" s="5">
        <f t="shared" si="35"/>
        <v>1800</v>
      </c>
      <c r="W542" s="5">
        <v>0</v>
      </c>
      <c r="X542" t="s">
        <v>329</v>
      </c>
    </row>
    <row r="543" spans="1:24" x14ac:dyDescent="0.2">
      <c r="A543" t="s">
        <v>0</v>
      </c>
      <c r="B543" t="s">
        <v>1</v>
      </c>
      <c r="C543" t="s">
        <v>2</v>
      </c>
      <c r="D543" t="s">
        <v>3</v>
      </c>
      <c r="E543" t="s">
        <v>4</v>
      </c>
      <c r="F543" t="s">
        <v>347</v>
      </c>
      <c r="G543" t="s">
        <v>348</v>
      </c>
      <c r="H543" t="s">
        <v>180</v>
      </c>
      <c r="I543" t="s">
        <v>181</v>
      </c>
      <c r="J543" t="s">
        <v>121</v>
      </c>
      <c r="K543" t="s">
        <v>137</v>
      </c>
      <c r="L543" t="s">
        <v>44</v>
      </c>
      <c r="M543" s="5">
        <v>38200</v>
      </c>
      <c r="N543" s="5">
        <v>0</v>
      </c>
      <c r="O543" s="5">
        <f t="shared" si="32"/>
        <v>38200</v>
      </c>
      <c r="P543" s="5">
        <v>-38200</v>
      </c>
      <c r="Q543" s="5">
        <f t="shared" si="33"/>
        <v>0</v>
      </c>
      <c r="R543" s="5">
        <v>0</v>
      </c>
      <c r="S543" s="5">
        <v>0</v>
      </c>
      <c r="T543" s="5">
        <v>0</v>
      </c>
      <c r="U543" s="5">
        <f t="shared" si="34"/>
        <v>38200</v>
      </c>
      <c r="V543" s="5">
        <f t="shared" si="35"/>
        <v>38200</v>
      </c>
      <c r="W543" s="5">
        <v>0</v>
      </c>
      <c r="X543" t="s">
        <v>182</v>
      </c>
    </row>
    <row r="544" spans="1:24" x14ac:dyDescent="0.2">
      <c r="A544" t="s">
        <v>0</v>
      </c>
      <c r="B544" t="s">
        <v>1</v>
      </c>
      <c r="C544" t="s">
        <v>2</v>
      </c>
      <c r="D544" t="s">
        <v>3</v>
      </c>
      <c r="E544" t="s">
        <v>4</v>
      </c>
      <c r="F544" t="s">
        <v>347</v>
      </c>
      <c r="G544" t="s">
        <v>348</v>
      </c>
      <c r="H544" t="s">
        <v>180</v>
      </c>
      <c r="I544" t="s">
        <v>183</v>
      </c>
      <c r="J544" t="s">
        <v>121</v>
      </c>
      <c r="K544" t="s">
        <v>149</v>
      </c>
      <c r="L544" t="s">
        <v>44</v>
      </c>
      <c r="M544" s="5">
        <v>3000</v>
      </c>
      <c r="N544" s="5">
        <v>0</v>
      </c>
      <c r="O544" s="5">
        <f t="shared" si="32"/>
        <v>3000</v>
      </c>
      <c r="P544" s="5">
        <v>-3000</v>
      </c>
      <c r="Q544" s="5">
        <f t="shared" si="33"/>
        <v>0</v>
      </c>
      <c r="R544" s="5">
        <v>0</v>
      </c>
      <c r="S544" s="5">
        <v>0</v>
      </c>
      <c r="T544" s="5">
        <v>0</v>
      </c>
      <c r="U544" s="5">
        <f t="shared" si="34"/>
        <v>3000</v>
      </c>
      <c r="V544" s="5">
        <f t="shared" si="35"/>
        <v>3000</v>
      </c>
      <c r="W544" s="5">
        <v>0</v>
      </c>
      <c r="X544" t="s">
        <v>329</v>
      </c>
    </row>
    <row r="545" spans="1:24" x14ac:dyDescent="0.2">
      <c r="A545" t="s">
        <v>0</v>
      </c>
      <c r="B545" t="s">
        <v>1</v>
      </c>
      <c r="C545" t="s">
        <v>2</v>
      </c>
      <c r="D545" t="s">
        <v>3</v>
      </c>
      <c r="E545" t="s">
        <v>4</v>
      </c>
      <c r="F545" t="s">
        <v>347</v>
      </c>
      <c r="G545" t="s">
        <v>348</v>
      </c>
      <c r="H545" t="s">
        <v>180</v>
      </c>
      <c r="I545" t="s">
        <v>183</v>
      </c>
      <c r="J545" t="s">
        <v>121</v>
      </c>
      <c r="K545" t="s">
        <v>137</v>
      </c>
      <c r="L545" t="s">
        <v>44</v>
      </c>
      <c r="M545" s="5">
        <v>77250</v>
      </c>
      <c r="N545" s="5">
        <v>0</v>
      </c>
      <c r="O545" s="5">
        <f t="shared" si="32"/>
        <v>77250</v>
      </c>
      <c r="P545" s="5">
        <v>-64830</v>
      </c>
      <c r="Q545" s="5">
        <f t="shared" si="33"/>
        <v>12420</v>
      </c>
      <c r="R545" s="5">
        <v>300.24</v>
      </c>
      <c r="S545" s="5">
        <v>12119.76</v>
      </c>
      <c r="T545" s="5">
        <v>11656.22</v>
      </c>
      <c r="U545" s="5">
        <f t="shared" si="34"/>
        <v>65130.239999999998</v>
      </c>
      <c r="V545" s="5">
        <f t="shared" si="35"/>
        <v>65593.78</v>
      </c>
      <c r="W545" s="5">
        <v>0</v>
      </c>
      <c r="X545" t="s">
        <v>182</v>
      </c>
    </row>
    <row r="546" spans="1:24" x14ac:dyDescent="0.2">
      <c r="A546" t="s">
        <v>0</v>
      </c>
      <c r="B546" t="s">
        <v>1</v>
      </c>
      <c r="C546" t="s">
        <v>2</v>
      </c>
      <c r="D546" t="s">
        <v>3</v>
      </c>
      <c r="E546" t="s">
        <v>4</v>
      </c>
      <c r="F546" t="s">
        <v>347</v>
      </c>
      <c r="G546" t="s">
        <v>348</v>
      </c>
      <c r="H546" t="s">
        <v>180</v>
      </c>
      <c r="I546" t="s">
        <v>183</v>
      </c>
      <c r="J546" t="s">
        <v>121</v>
      </c>
      <c r="K546" t="s">
        <v>151</v>
      </c>
      <c r="L546" t="s">
        <v>44</v>
      </c>
      <c r="M546" s="5">
        <v>1750</v>
      </c>
      <c r="N546" s="5">
        <v>0</v>
      </c>
      <c r="O546" s="5">
        <f t="shared" si="32"/>
        <v>1750</v>
      </c>
      <c r="P546" s="5">
        <v>-1050</v>
      </c>
      <c r="Q546" s="5">
        <f t="shared" si="33"/>
        <v>700</v>
      </c>
      <c r="R546" s="5">
        <v>700</v>
      </c>
      <c r="S546" s="5">
        <v>0</v>
      </c>
      <c r="T546" s="5">
        <v>0</v>
      </c>
      <c r="U546" s="5">
        <f t="shared" si="34"/>
        <v>1750</v>
      </c>
      <c r="V546" s="5">
        <f t="shared" si="35"/>
        <v>1750</v>
      </c>
      <c r="W546" s="5">
        <v>0</v>
      </c>
      <c r="X546" t="s">
        <v>330</v>
      </c>
    </row>
    <row r="547" spans="1:24" x14ac:dyDescent="0.2">
      <c r="A547" t="s">
        <v>184</v>
      </c>
      <c r="B547" t="s">
        <v>185</v>
      </c>
      <c r="C547" t="s">
        <v>2</v>
      </c>
      <c r="D547" t="s">
        <v>3</v>
      </c>
      <c r="E547" t="s">
        <v>4</v>
      </c>
      <c r="F547" t="s">
        <v>347</v>
      </c>
      <c r="G547" t="s">
        <v>348</v>
      </c>
      <c r="H547" t="s">
        <v>186</v>
      </c>
      <c r="I547" t="s">
        <v>187</v>
      </c>
      <c r="J547" t="s">
        <v>121</v>
      </c>
      <c r="K547" t="s">
        <v>149</v>
      </c>
      <c r="L547" t="s">
        <v>44</v>
      </c>
      <c r="M547" s="5">
        <v>2000</v>
      </c>
      <c r="N547" s="5">
        <v>0</v>
      </c>
      <c r="O547" s="5">
        <f t="shared" si="32"/>
        <v>2000</v>
      </c>
      <c r="P547" s="5">
        <v>-2000</v>
      </c>
      <c r="Q547" s="5">
        <f t="shared" si="33"/>
        <v>0</v>
      </c>
      <c r="R547" s="5">
        <v>0</v>
      </c>
      <c r="S547" s="5">
        <v>0</v>
      </c>
      <c r="T547" s="5">
        <v>0</v>
      </c>
      <c r="U547" s="5">
        <f t="shared" si="34"/>
        <v>2000</v>
      </c>
      <c r="V547" s="5">
        <f t="shared" si="35"/>
        <v>2000</v>
      </c>
      <c r="W547" s="5">
        <v>0</v>
      </c>
      <c r="X547" t="s">
        <v>188</v>
      </c>
    </row>
    <row r="548" spans="1:24" x14ac:dyDescent="0.2">
      <c r="A548" t="s">
        <v>184</v>
      </c>
      <c r="B548" t="s">
        <v>185</v>
      </c>
      <c r="C548" t="s">
        <v>2</v>
      </c>
      <c r="D548" t="s">
        <v>3</v>
      </c>
      <c r="E548" t="s">
        <v>4</v>
      </c>
      <c r="F548" t="s">
        <v>347</v>
      </c>
      <c r="G548" t="s">
        <v>348</v>
      </c>
      <c r="H548" t="s">
        <v>186</v>
      </c>
      <c r="I548" t="s">
        <v>187</v>
      </c>
      <c r="J548" t="s">
        <v>121</v>
      </c>
      <c r="K548" t="s">
        <v>137</v>
      </c>
      <c r="L548" t="s">
        <v>44</v>
      </c>
      <c r="M548" s="5">
        <v>12000</v>
      </c>
      <c r="N548" s="5">
        <v>0</v>
      </c>
      <c r="O548" s="5">
        <f t="shared" si="32"/>
        <v>12000</v>
      </c>
      <c r="P548" s="5">
        <v>-12000</v>
      </c>
      <c r="Q548" s="5">
        <f t="shared" si="33"/>
        <v>0</v>
      </c>
      <c r="R548" s="5">
        <v>0</v>
      </c>
      <c r="S548" s="5">
        <v>0</v>
      </c>
      <c r="T548" s="5">
        <v>0</v>
      </c>
      <c r="U548" s="5">
        <f t="shared" si="34"/>
        <v>12000</v>
      </c>
      <c r="V548" s="5">
        <f t="shared" si="35"/>
        <v>12000</v>
      </c>
      <c r="W548" s="5">
        <v>0</v>
      </c>
      <c r="X548" t="s">
        <v>313</v>
      </c>
    </row>
    <row r="549" spans="1:24" x14ac:dyDescent="0.2">
      <c r="A549" t="s">
        <v>184</v>
      </c>
      <c r="B549" t="s">
        <v>185</v>
      </c>
      <c r="C549" t="s">
        <v>2</v>
      </c>
      <c r="D549" t="s">
        <v>3</v>
      </c>
      <c r="E549" t="s">
        <v>4</v>
      </c>
      <c r="F549" t="s">
        <v>347</v>
      </c>
      <c r="G549" t="s">
        <v>348</v>
      </c>
      <c r="H549" t="s">
        <v>186</v>
      </c>
      <c r="I549" t="s">
        <v>187</v>
      </c>
      <c r="J549" t="s">
        <v>121</v>
      </c>
      <c r="K549" t="s">
        <v>145</v>
      </c>
      <c r="L549" t="s">
        <v>44</v>
      </c>
      <c r="M549" s="5">
        <v>5000</v>
      </c>
      <c r="N549" s="5">
        <v>0</v>
      </c>
      <c r="O549" s="5">
        <f t="shared" si="32"/>
        <v>5000</v>
      </c>
      <c r="P549" s="5">
        <v>-5000</v>
      </c>
      <c r="Q549" s="5">
        <f t="shared" si="33"/>
        <v>0</v>
      </c>
      <c r="R549" s="5">
        <v>0</v>
      </c>
      <c r="S549" s="5">
        <v>0</v>
      </c>
      <c r="T549" s="5">
        <v>0</v>
      </c>
      <c r="U549" s="5">
        <f t="shared" si="34"/>
        <v>5000</v>
      </c>
      <c r="V549" s="5">
        <f t="shared" si="35"/>
        <v>5000</v>
      </c>
      <c r="W549" s="5">
        <v>0</v>
      </c>
      <c r="X549" t="s">
        <v>193</v>
      </c>
    </row>
    <row r="550" spans="1:24" x14ac:dyDescent="0.2">
      <c r="A550" t="s">
        <v>0</v>
      </c>
      <c r="B550" t="s">
        <v>1</v>
      </c>
      <c r="C550" t="s">
        <v>2</v>
      </c>
      <c r="D550" t="s">
        <v>3</v>
      </c>
      <c r="E550" t="s">
        <v>4</v>
      </c>
      <c r="F550" t="s">
        <v>347</v>
      </c>
      <c r="G550" t="s">
        <v>348</v>
      </c>
      <c r="H550" t="s">
        <v>195</v>
      </c>
      <c r="I550" t="s">
        <v>196</v>
      </c>
      <c r="J550" t="s">
        <v>121</v>
      </c>
      <c r="K550" t="s">
        <v>124</v>
      </c>
      <c r="L550" t="s">
        <v>44</v>
      </c>
      <c r="M550" s="5">
        <v>10000</v>
      </c>
      <c r="N550" s="5">
        <v>0</v>
      </c>
      <c r="O550" s="5">
        <f t="shared" si="32"/>
        <v>10000</v>
      </c>
      <c r="P550" s="5">
        <v>-10000</v>
      </c>
      <c r="Q550" s="5">
        <f t="shared" si="33"/>
        <v>0</v>
      </c>
      <c r="R550" s="5">
        <v>0</v>
      </c>
      <c r="S550" s="5">
        <v>0</v>
      </c>
      <c r="T550" s="5">
        <v>0</v>
      </c>
      <c r="U550" s="5">
        <f t="shared" si="34"/>
        <v>10000</v>
      </c>
      <c r="V550" s="5">
        <f t="shared" si="35"/>
        <v>10000</v>
      </c>
      <c r="W550" s="5">
        <v>0</v>
      </c>
      <c r="X550" t="s">
        <v>337</v>
      </c>
    </row>
    <row r="551" spans="1:24" x14ac:dyDescent="0.2">
      <c r="A551" t="s">
        <v>0</v>
      </c>
      <c r="B551" t="s">
        <v>1</v>
      </c>
      <c r="C551" t="s">
        <v>2</v>
      </c>
      <c r="D551" t="s">
        <v>3</v>
      </c>
      <c r="E551" t="s">
        <v>4</v>
      </c>
      <c r="F551" t="s">
        <v>347</v>
      </c>
      <c r="G551" t="s">
        <v>348</v>
      </c>
      <c r="H551" t="s">
        <v>195</v>
      </c>
      <c r="I551" t="s">
        <v>196</v>
      </c>
      <c r="J551" t="s">
        <v>121</v>
      </c>
      <c r="K551" t="s">
        <v>128</v>
      </c>
      <c r="L551" t="s">
        <v>44</v>
      </c>
      <c r="M551" s="5">
        <v>30000</v>
      </c>
      <c r="N551" s="5">
        <v>0</v>
      </c>
      <c r="O551" s="5">
        <f t="shared" si="32"/>
        <v>30000</v>
      </c>
      <c r="P551" s="5">
        <v>-30000</v>
      </c>
      <c r="Q551" s="5">
        <f t="shared" si="33"/>
        <v>0</v>
      </c>
      <c r="R551" s="5">
        <v>0</v>
      </c>
      <c r="S551" s="5">
        <v>0</v>
      </c>
      <c r="T551" s="5">
        <v>0</v>
      </c>
      <c r="U551" s="5">
        <f t="shared" si="34"/>
        <v>30000</v>
      </c>
      <c r="V551" s="5">
        <f t="shared" si="35"/>
        <v>30000</v>
      </c>
      <c r="W551" s="5">
        <v>0</v>
      </c>
      <c r="X551" t="s">
        <v>338</v>
      </c>
    </row>
    <row r="552" spans="1:24" x14ac:dyDescent="0.2">
      <c r="A552" t="s">
        <v>0</v>
      </c>
      <c r="B552" t="s">
        <v>1</v>
      </c>
      <c r="C552" t="s">
        <v>2</v>
      </c>
      <c r="D552" t="s">
        <v>3</v>
      </c>
      <c r="E552" t="s">
        <v>4</v>
      </c>
      <c r="F552" t="s">
        <v>347</v>
      </c>
      <c r="G552" t="s">
        <v>348</v>
      </c>
      <c r="H552" t="s">
        <v>195</v>
      </c>
      <c r="I552" t="s">
        <v>196</v>
      </c>
      <c r="J552" t="s">
        <v>121</v>
      </c>
      <c r="K552" t="s">
        <v>145</v>
      </c>
      <c r="L552" t="s">
        <v>44</v>
      </c>
      <c r="M552" s="5">
        <v>6000</v>
      </c>
      <c r="N552" s="5">
        <v>0</v>
      </c>
      <c r="O552" s="5">
        <f t="shared" si="32"/>
        <v>6000</v>
      </c>
      <c r="P552" s="5">
        <v>-6000</v>
      </c>
      <c r="Q552" s="5">
        <f t="shared" si="33"/>
        <v>0</v>
      </c>
      <c r="R552" s="5">
        <v>0</v>
      </c>
      <c r="S552" s="5">
        <v>0</v>
      </c>
      <c r="T552" s="5">
        <v>0</v>
      </c>
      <c r="U552" s="5">
        <f t="shared" si="34"/>
        <v>6000</v>
      </c>
      <c r="V552" s="5">
        <f t="shared" si="35"/>
        <v>6000</v>
      </c>
      <c r="W552" s="5">
        <v>0</v>
      </c>
      <c r="X552" t="s">
        <v>198</v>
      </c>
    </row>
    <row r="553" spans="1:24" x14ac:dyDescent="0.2">
      <c r="A553" t="s">
        <v>0</v>
      </c>
      <c r="B553" t="s">
        <v>1</v>
      </c>
      <c r="C553" t="s">
        <v>2</v>
      </c>
      <c r="D553" t="s">
        <v>3</v>
      </c>
      <c r="E553" t="s">
        <v>4</v>
      </c>
      <c r="F553" t="s">
        <v>347</v>
      </c>
      <c r="G553" t="s">
        <v>348</v>
      </c>
      <c r="H553" t="s">
        <v>110</v>
      </c>
      <c r="I553" t="s">
        <v>199</v>
      </c>
      <c r="J553" t="s">
        <v>121</v>
      </c>
      <c r="K553" t="s">
        <v>149</v>
      </c>
      <c r="L553" t="s">
        <v>44</v>
      </c>
      <c r="M553" s="5">
        <v>1000</v>
      </c>
      <c r="N553" s="5">
        <v>0</v>
      </c>
      <c r="O553" s="5">
        <f t="shared" si="32"/>
        <v>1000</v>
      </c>
      <c r="P553" s="5">
        <v>-1000</v>
      </c>
      <c r="Q553" s="5">
        <f t="shared" si="33"/>
        <v>0</v>
      </c>
      <c r="R553" s="5">
        <v>0</v>
      </c>
      <c r="S553" s="5">
        <v>0</v>
      </c>
      <c r="T553" s="5">
        <v>0</v>
      </c>
      <c r="U553" s="5">
        <f t="shared" si="34"/>
        <v>1000</v>
      </c>
      <c r="V553" s="5">
        <f t="shared" si="35"/>
        <v>1000</v>
      </c>
      <c r="W553" s="5">
        <v>0</v>
      </c>
      <c r="X553" t="s">
        <v>200</v>
      </c>
    </row>
    <row r="554" spans="1:24" x14ac:dyDescent="0.2">
      <c r="A554" t="s">
        <v>0</v>
      </c>
      <c r="B554" t="s">
        <v>1</v>
      </c>
      <c r="C554" t="s">
        <v>2</v>
      </c>
      <c r="D554" t="s">
        <v>3</v>
      </c>
      <c r="E554" t="s">
        <v>4</v>
      </c>
      <c r="F554" t="s">
        <v>347</v>
      </c>
      <c r="G554" t="s">
        <v>348</v>
      </c>
      <c r="H554" t="s">
        <v>110</v>
      </c>
      <c r="I554" t="s">
        <v>199</v>
      </c>
      <c r="J554" t="s">
        <v>121</v>
      </c>
      <c r="K554" t="s">
        <v>137</v>
      </c>
      <c r="L554" t="s">
        <v>44</v>
      </c>
      <c r="M554" s="5">
        <v>6000</v>
      </c>
      <c r="N554" s="5">
        <v>0</v>
      </c>
      <c r="O554" s="5">
        <f t="shared" si="32"/>
        <v>6000</v>
      </c>
      <c r="P554" s="5">
        <v>-6000</v>
      </c>
      <c r="Q554" s="5">
        <f t="shared" si="33"/>
        <v>0</v>
      </c>
      <c r="R554" s="5">
        <v>0</v>
      </c>
      <c r="S554" s="5">
        <v>0</v>
      </c>
      <c r="T554" s="5">
        <v>0</v>
      </c>
      <c r="U554" s="5">
        <f t="shared" si="34"/>
        <v>6000</v>
      </c>
      <c r="V554" s="5">
        <f t="shared" si="35"/>
        <v>6000</v>
      </c>
      <c r="W554" s="5">
        <v>0</v>
      </c>
      <c r="X554" t="s">
        <v>201</v>
      </c>
    </row>
    <row r="555" spans="1:24" x14ac:dyDescent="0.2">
      <c r="A555" t="s">
        <v>0</v>
      </c>
      <c r="B555" t="s">
        <v>1</v>
      </c>
      <c r="C555" t="s">
        <v>2</v>
      </c>
      <c r="D555" t="s">
        <v>3</v>
      </c>
      <c r="E555" t="s">
        <v>4</v>
      </c>
      <c r="F555" t="s">
        <v>347</v>
      </c>
      <c r="G555" t="s">
        <v>348</v>
      </c>
      <c r="H555" t="s">
        <v>110</v>
      </c>
      <c r="I555" t="s">
        <v>199</v>
      </c>
      <c r="J555" t="s">
        <v>121</v>
      </c>
      <c r="K555" t="s">
        <v>124</v>
      </c>
      <c r="L555" t="s">
        <v>44</v>
      </c>
      <c r="M555" s="5">
        <v>21090.240000000002</v>
      </c>
      <c r="N555" s="5">
        <v>0</v>
      </c>
      <c r="O555" s="5">
        <f t="shared" si="32"/>
        <v>21090.240000000002</v>
      </c>
      <c r="P555" s="5">
        <v>-21090.240000000002</v>
      </c>
      <c r="Q555" s="5">
        <f t="shared" si="33"/>
        <v>0</v>
      </c>
      <c r="R555" s="5">
        <v>0</v>
      </c>
      <c r="S555" s="5">
        <v>0</v>
      </c>
      <c r="T555" s="5">
        <v>0</v>
      </c>
      <c r="U555" s="5">
        <f t="shared" si="34"/>
        <v>21090.240000000002</v>
      </c>
      <c r="V555" s="5">
        <f t="shared" si="35"/>
        <v>21090.240000000002</v>
      </c>
      <c r="W555" s="5">
        <v>0</v>
      </c>
      <c r="X555" t="s">
        <v>202</v>
      </c>
    </row>
    <row r="556" spans="1:24" x14ac:dyDescent="0.2">
      <c r="A556" t="s">
        <v>0</v>
      </c>
      <c r="B556" t="s">
        <v>1</v>
      </c>
      <c r="C556" t="s">
        <v>2</v>
      </c>
      <c r="D556" t="s">
        <v>3</v>
      </c>
      <c r="E556" t="s">
        <v>4</v>
      </c>
      <c r="F556" t="s">
        <v>347</v>
      </c>
      <c r="G556" t="s">
        <v>348</v>
      </c>
      <c r="H556" t="s">
        <v>110</v>
      </c>
      <c r="I556" t="s">
        <v>199</v>
      </c>
      <c r="J556" t="s">
        <v>121</v>
      </c>
      <c r="K556" t="s">
        <v>128</v>
      </c>
      <c r="L556" t="s">
        <v>44</v>
      </c>
      <c r="M556" s="5">
        <v>18943.560000000001</v>
      </c>
      <c r="N556" s="5">
        <v>0</v>
      </c>
      <c r="O556" s="5">
        <f t="shared" si="32"/>
        <v>18943.560000000001</v>
      </c>
      <c r="P556" s="5">
        <v>-18943.560000000001</v>
      </c>
      <c r="Q556" s="5">
        <f t="shared" si="33"/>
        <v>0</v>
      </c>
      <c r="R556" s="5">
        <v>0</v>
      </c>
      <c r="S556" s="5">
        <v>0</v>
      </c>
      <c r="T556" s="5">
        <v>0</v>
      </c>
      <c r="U556" s="5">
        <f t="shared" si="34"/>
        <v>18943.560000000001</v>
      </c>
      <c r="V556" s="5">
        <f t="shared" si="35"/>
        <v>18943.560000000001</v>
      </c>
      <c r="W556" s="5">
        <v>0</v>
      </c>
      <c r="X556" t="s">
        <v>203</v>
      </c>
    </row>
    <row r="557" spans="1:24" x14ac:dyDescent="0.2">
      <c r="A557" t="s">
        <v>0</v>
      </c>
      <c r="B557" t="s">
        <v>1</v>
      </c>
      <c r="C557" t="s">
        <v>2</v>
      </c>
      <c r="D557" t="s">
        <v>3</v>
      </c>
      <c r="E557" t="s">
        <v>4</v>
      </c>
      <c r="F557" t="s">
        <v>347</v>
      </c>
      <c r="G557" t="s">
        <v>348</v>
      </c>
      <c r="H557" t="s">
        <v>110</v>
      </c>
      <c r="I557" t="s">
        <v>207</v>
      </c>
      <c r="J557" t="s">
        <v>121</v>
      </c>
      <c r="K557" t="s">
        <v>137</v>
      </c>
      <c r="L557" t="s">
        <v>44</v>
      </c>
      <c r="M557" s="5">
        <v>6030</v>
      </c>
      <c r="N557" s="5">
        <v>0</v>
      </c>
      <c r="O557" s="5">
        <f t="shared" si="32"/>
        <v>6030</v>
      </c>
      <c r="P557" s="5">
        <v>-6030</v>
      </c>
      <c r="Q557" s="5">
        <f t="shared" si="33"/>
        <v>0</v>
      </c>
      <c r="R557" s="5">
        <v>0</v>
      </c>
      <c r="S557" s="5">
        <v>0</v>
      </c>
      <c r="T557" s="5">
        <v>0</v>
      </c>
      <c r="U557" s="5">
        <f t="shared" si="34"/>
        <v>6030</v>
      </c>
      <c r="V557" s="5">
        <f t="shared" si="35"/>
        <v>6030</v>
      </c>
      <c r="W557" s="5">
        <v>0</v>
      </c>
      <c r="X557" t="s">
        <v>201</v>
      </c>
    </row>
    <row r="558" spans="1:24" x14ac:dyDescent="0.2">
      <c r="A558" t="s">
        <v>0</v>
      </c>
      <c r="B558" t="s">
        <v>1</v>
      </c>
      <c r="C558" t="s">
        <v>2</v>
      </c>
      <c r="D558" t="s">
        <v>3</v>
      </c>
      <c r="E558" t="s">
        <v>4</v>
      </c>
      <c r="F558" t="s">
        <v>347</v>
      </c>
      <c r="G558" t="s">
        <v>348</v>
      </c>
      <c r="H558" t="s">
        <v>110</v>
      </c>
      <c r="I558" t="s">
        <v>207</v>
      </c>
      <c r="J558" t="s">
        <v>121</v>
      </c>
      <c r="K558" t="s">
        <v>128</v>
      </c>
      <c r="L558" t="s">
        <v>44</v>
      </c>
      <c r="M558" s="5">
        <v>37887.120000000003</v>
      </c>
      <c r="N558" s="5">
        <v>0</v>
      </c>
      <c r="O558" s="5">
        <f t="shared" si="32"/>
        <v>37887.120000000003</v>
      </c>
      <c r="P558" s="5">
        <v>-31572.12</v>
      </c>
      <c r="Q558" s="5">
        <f t="shared" si="33"/>
        <v>6315.0000000000036</v>
      </c>
      <c r="R558" s="5">
        <v>6315</v>
      </c>
      <c r="S558" s="5">
        <v>0</v>
      </c>
      <c r="T558" s="5">
        <v>0</v>
      </c>
      <c r="U558" s="5">
        <f t="shared" si="34"/>
        <v>37887.120000000003</v>
      </c>
      <c r="V558" s="5">
        <f t="shared" si="35"/>
        <v>37887.120000000003</v>
      </c>
      <c r="W558" s="5">
        <v>0</v>
      </c>
      <c r="X558" t="s">
        <v>203</v>
      </c>
    </row>
    <row r="559" spans="1:24" x14ac:dyDescent="0.2">
      <c r="A559" t="s">
        <v>0</v>
      </c>
      <c r="B559" t="s">
        <v>1</v>
      </c>
      <c r="C559" t="s">
        <v>2</v>
      </c>
      <c r="D559" t="s">
        <v>3</v>
      </c>
      <c r="E559" t="s">
        <v>4</v>
      </c>
      <c r="F559" t="s">
        <v>347</v>
      </c>
      <c r="G559" t="s">
        <v>348</v>
      </c>
      <c r="H559" t="s">
        <v>110</v>
      </c>
      <c r="I559" t="s">
        <v>207</v>
      </c>
      <c r="J559" t="s">
        <v>121</v>
      </c>
      <c r="K559" t="s">
        <v>155</v>
      </c>
      <c r="L559" t="s">
        <v>44</v>
      </c>
      <c r="M559" s="5">
        <v>5302</v>
      </c>
      <c r="N559" s="5">
        <v>0</v>
      </c>
      <c r="O559" s="5">
        <f t="shared" si="32"/>
        <v>5302</v>
      </c>
      <c r="P559" s="5">
        <v>-5302</v>
      </c>
      <c r="Q559" s="5">
        <f t="shared" si="33"/>
        <v>0</v>
      </c>
      <c r="R559" s="5">
        <v>0</v>
      </c>
      <c r="S559" s="5">
        <v>0</v>
      </c>
      <c r="T559" s="5">
        <v>0</v>
      </c>
      <c r="U559" s="5">
        <f t="shared" si="34"/>
        <v>5302</v>
      </c>
      <c r="V559" s="5">
        <f t="shared" si="35"/>
        <v>5302</v>
      </c>
      <c r="W559" s="5">
        <v>0</v>
      </c>
      <c r="X559" t="s">
        <v>206</v>
      </c>
    </row>
    <row r="560" spans="1:24" x14ac:dyDescent="0.2">
      <c r="A560" t="s">
        <v>0</v>
      </c>
      <c r="B560" t="s">
        <v>1</v>
      </c>
      <c r="C560" t="s">
        <v>2</v>
      </c>
      <c r="D560" t="s">
        <v>3</v>
      </c>
      <c r="E560" t="s">
        <v>4</v>
      </c>
      <c r="F560" t="s">
        <v>347</v>
      </c>
      <c r="G560" t="s">
        <v>348</v>
      </c>
      <c r="H560" t="s">
        <v>110</v>
      </c>
      <c r="I560" t="s">
        <v>111</v>
      </c>
      <c r="J560" t="s">
        <v>121</v>
      </c>
      <c r="K560" t="s">
        <v>149</v>
      </c>
      <c r="L560" t="s">
        <v>44</v>
      </c>
      <c r="M560" s="5">
        <v>1472.46</v>
      </c>
      <c r="N560" s="5">
        <v>0</v>
      </c>
      <c r="O560" s="5">
        <f t="shared" si="32"/>
        <v>1472.46</v>
      </c>
      <c r="P560" s="5">
        <v>-1472.46</v>
      </c>
      <c r="Q560" s="5">
        <f t="shared" si="33"/>
        <v>0</v>
      </c>
      <c r="R560" s="5">
        <v>0</v>
      </c>
      <c r="S560" s="5">
        <v>0</v>
      </c>
      <c r="T560" s="5">
        <v>0</v>
      </c>
      <c r="U560" s="5">
        <f t="shared" si="34"/>
        <v>1472.46</v>
      </c>
      <c r="V560" s="5">
        <f t="shared" si="35"/>
        <v>1472.46</v>
      </c>
      <c r="W560" s="5">
        <v>0</v>
      </c>
      <c r="X560" t="s">
        <v>200</v>
      </c>
    </row>
    <row r="561" spans="1:24" x14ac:dyDescent="0.2">
      <c r="A561" t="s">
        <v>0</v>
      </c>
      <c r="B561" t="s">
        <v>1</v>
      </c>
      <c r="C561" t="s">
        <v>2</v>
      </c>
      <c r="D561" t="s">
        <v>3</v>
      </c>
      <c r="E561" t="s">
        <v>4</v>
      </c>
      <c r="F561" t="s">
        <v>347</v>
      </c>
      <c r="G561" t="s">
        <v>348</v>
      </c>
      <c r="H561" t="s">
        <v>110</v>
      </c>
      <c r="I561" t="s">
        <v>111</v>
      </c>
      <c r="J561" t="s">
        <v>121</v>
      </c>
      <c r="K561" t="s">
        <v>128</v>
      </c>
      <c r="L561" t="s">
        <v>44</v>
      </c>
      <c r="M561" s="5">
        <v>18943.560000000001</v>
      </c>
      <c r="N561" s="5">
        <v>-12299.87</v>
      </c>
      <c r="O561" s="5">
        <f t="shared" si="32"/>
        <v>6643.6900000000005</v>
      </c>
      <c r="P561" s="5">
        <v>-6643.69</v>
      </c>
      <c r="Q561" s="5">
        <f t="shared" si="33"/>
        <v>0</v>
      </c>
      <c r="R561" s="5">
        <v>0</v>
      </c>
      <c r="S561" s="5">
        <v>0</v>
      </c>
      <c r="T561" s="5">
        <v>0</v>
      </c>
      <c r="U561" s="5">
        <f t="shared" si="34"/>
        <v>6643.6900000000005</v>
      </c>
      <c r="V561" s="5">
        <f t="shared" si="35"/>
        <v>6643.6900000000005</v>
      </c>
      <c r="W561" s="5">
        <v>0</v>
      </c>
      <c r="X561" t="s">
        <v>203</v>
      </c>
    </row>
    <row r="562" spans="1:24" x14ac:dyDescent="0.2">
      <c r="A562" t="s">
        <v>0</v>
      </c>
      <c r="B562" t="s">
        <v>1</v>
      </c>
      <c r="C562" t="s">
        <v>2</v>
      </c>
      <c r="D562" t="s">
        <v>3</v>
      </c>
      <c r="E562" t="s">
        <v>4</v>
      </c>
      <c r="F562" t="s">
        <v>347</v>
      </c>
      <c r="G562" t="s">
        <v>348</v>
      </c>
      <c r="H562" t="s">
        <v>208</v>
      </c>
      <c r="I562" t="s">
        <v>209</v>
      </c>
      <c r="J562" t="s">
        <v>121</v>
      </c>
      <c r="K562" t="s">
        <v>175</v>
      </c>
      <c r="L562" t="s">
        <v>44</v>
      </c>
      <c r="M562" s="5">
        <v>4500</v>
      </c>
      <c r="N562" s="5">
        <v>0</v>
      </c>
      <c r="O562" s="5">
        <f t="shared" si="32"/>
        <v>4500</v>
      </c>
      <c r="P562" s="5">
        <v>-4500</v>
      </c>
      <c r="Q562" s="5">
        <f t="shared" si="33"/>
        <v>0</v>
      </c>
      <c r="R562" s="5">
        <v>0</v>
      </c>
      <c r="S562" s="5">
        <v>0</v>
      </c>
      <c r="T562" s="5">
        <v>0</v>
      </c>
      <c r="U562" s="5">
        <f t="shared" si="34"/>
        <v>4500</v>
      </c>
      <c r="V562" s="5">
        <f t="shared" si="35"/>
        <v>4500</v>
      </c>
      <c r="W562" s="5">
        <v>0</v>
      </c>
      <c r="X562" t="s">
        <v>210</v>
      </c>
    </row>
    <row r="563" spans="1:24" x14ac:dyDescent="0.2">
      <c r="A563" t="s">
        <v>0</v>
      </c>
      <c r="B563" t="s">
        <v>1</v>
      </c>
      <c r="C563" t="s">
        <v>2</v>
      </c>
      <c r="D563" t="s">
        <v>3</v>
      </c>
      <c r="E563" t="s">
        <v>4</v>
      </c>
      <c r="F563" t="s">
        <v>347</v>
      </c>
      <c r="G563" t="s">
        <v>348</v>
      </c>
      <c r="H563" t="s">
        <v>208</v>
      </c>
      <c r="I563" t="s">
        <v>209</v>
      </c>
      <c r="J563" t="s">
        <v>121</v>
      </c>
      <c r="K563" t="s">
        <v>134</v>
      </c>
      <c r="L563" t="s">
        <v>44</v>
      </c>
      <c r="M563" s="5">
        <v>1000</v>
      </c>
      <c r="N563" s="5">
        <v>0</v>
      </c>
      <c r="O563" s="5">
        <f t="shared" si="32"/>
        <v>1000</v>
      </c>
      <c r="P563" s="5">
        <v>-1000</v>
      </c>
      <c r="Q563" s="5">
        <f t="shared" si="33"/>
        <v>0</v>
      </c>
      <c r="R563" s="5">
        <v>0</v>
      </c>
      <c r="S563" s="5">
        <v>0</v>
      </c>
      <c r="T563" s="5">
        <v>0</v>
      </c>
      <c r="U563" s="5">
        <f t="shared" si="34"/>
        <v>1000</v>
      </c>
      <c r="V563" s="5">
        <f t="shared" si="35"/>
        <v>1000</v>
      </c>
      <c r="W563" s="5">
        <v>0</v>
      </c>
      <c r="X563" t="s">
        <v>365</v>
      </c>
    </row>
    <row r="564" spans="1:24" x14ac:dyDescent="0.2">
      <c r="A564" t="s">
        <v>117</v>
      </c>
      <c r="B564" t="s">
        <v>118</v>
      </c>
      <c r="C564" t="s">
        <v>2</v>
      </c>
      <c r="D564" t="s">
        <v>3</v>
      </c>
      <c r="E564" t="s">
        <v>4</v>
      </c>
      <c r="F564" t="s">
        <v>347</v>
      </c>
      <c r="G564" t="s">
        <v>348</v>
      </c>
      <c r="H564" t="s">
        <v>211</v>
      </c>
      <c r="I564" t="s">
        <v>212</v>
      </c>
      <c r="J564" t="s">
        <v>121</v>
      </c>
      <c r="K564" t="s">
        <v>149</v>
      </c>
      <c r="L564" t="s">
        <v>44</v>
      </c>
      <c r="M564" s="5">
        <v>1000</v>
      </c>
      <c r="N564" s="5">
        <v>0</v>
      </c>
      <c r="O564" s="5">
        <f t="shared" si="32"/>
        <v>1000</v>
      </c>
      <c r="P564" s="5">
        <v>-1000</v>
      </c>
      <c r="Q564" s="5">
        <f t="shared" si="33"/>
        <v>0</v>
      </c>
      <c r="R564" s="5">
        <v>0</v>
      </c>
      <c r="S564" s="5">
        <v>0</v>
      </c>
      <c r="T564" s="5">
        <v>0</v>
      </c>
      <c r="U564" s="5">
        <f t="shared" si="34"/>
        <v>1000</v>
      </c>
      <c r="V564" s="5">
        <f t="shared" si="35"/>
        <v>1000</v>
      </c>
      <c r="W564" s="5">
        <v>0</v>
      </c>
      <c r="X564" t="s">
        <v>213</v>
      </c>
    </row>
    <row r="565" spans="1:24" x14ac:dyDescent="0.2">
      <c r="A565" t="s">
        <v>117</v>
      </c>
      <c r="B565" t="s">
        <v>118</v>
      </c>
      <c r="C565" t="s">
        <v>2</v>
      </c>
      <c r="D565" t="s">
        <v>3</v>
      </c>
      <c r="E565" t="s">
        <v>4</v>
      </c>
      <c r="F565" t="s">
        <v>347</v>
      </c>
      <c r="G565" t="s">
        <v>348</v>
      </c>
      <c r="H565" t="s">
        <v>211</v>
      </c>
      <c r="I565" t="s">
        <v>212</v>
      </c>
      <c r="J565" t="s">
        <v>121</v>
      </c>
      <c r="K565" t="s">
        <v>141</v>
      </c>
      <c r="L565" t="s">
        <v>44</v>
      </c>
      <c r="M565" s="5">
        <v>11000</v>
      </c>
      <c r="N565" s="5">
        <v>0</v>
      </c>
      <c r="O565" s="5">
        <f t="shared" si="32"/>
        <v>11000</v>
      </c>
      <c r="P565" s="5">
        <v>0</v>
      </c>
      <c r="Q565" s="5">
        <f t="shared" si="33"/>
        <v>11000</v>
      </c>
      <c r="R565" s="5">
        <v>11000</v>
      </c>
      <c r="S565" s="5">
        <v>0</v>
      </c>
      <c r="T565" s="5">
        <v>0</v>
      </c>
      <c r="U565" s="5">
        <f t="shared" si="34"/>
        <v>11000</v>
      </c>
      <c r="V565" s="5">
        <f t="shared" si="35"/>
        <v>11000</v>
      </c>
      <c r="W565" s="5">
        <v>0</v>
      </c>
      <c r="X565" t="s">
        <v>216</v>
      </c>
    </row>
    <row r="566" spans="1:24" x14ac:dyDescent="0.2">
      <c r="A566" t="s">
        <v>117</v>
      </c>
      <c r="B566" t="s">
        <v>118</v>
      </c>
      <c r="C566" t="s">
        <v>2</v>
      </c>
      <c r="D566" t="s">
        <v>3</v>
      </c>
      <c r="E566" t="s">
        <v>4</v>
      </c>
      <c r="F566" t="s">
        <v>347</v>
      </c>
      <c r="G566" t="s">
        <v>348</v>
      </c>
      <c r="H566" t="s">
        <v>211</v>
      </c>
      <c r="I566" t="s">
        <v>212</v>
      </c>
      <c r="J566" t="s">
        <v>121</v>
      </c>
      <c r="K566" t="s">
        <v>128</v>
      </c>
      <c r="L566" t="s">
        <v>44</v>
      </c>
      <c r="M566" s="5">
        <v>16700</v>
      </c>
      <c r="N566" s="5">
        <v>0</v>
      </c>
      <c r="O566" s="5">
        <f t="shared" si="32"/>
        <v>16700</v>
      </c>
      <c r="P566" s="5">
        <v>-9741.66</v>
      </c>
      <c r="Q566" s="5">
        <f t="shared" si="33"/>
        <v>6958.34</v>
      </c>
      <c r="R566" s="5">
        <v>0</v>
      </c>
      <c r="S566" s="5">
        <v>0</v>
      </c>
      <c r="T566" s="5">
        <v>0</v>
      </c>
      <c r="U566" s="5">
        <f t="shared" si="34"/>
        <v>16700</v>
      </c>
      <c r="V566" s="5">
        <f t="shared" si="35"/>
        <v>16700</v>
      </c>
      <c r="W566" s="5">
        <v>6958.34</v>
      </c>
      <c r="X566" t="s">
        <v>320</v>
      </c>
    </row>
    <row r="567" spans="1:24" x14ac:dyDescent="0.2">
      <c r="A567" t="s">
        <v>117</v>
      </c>
      <c r="B567" t="s">
        <v>118</v>
      </c>
      <c r="C567" t="s">
        <v>2</v>
      </c>
      <c r="D567" t="s">
        <v>3</v>
      </c>
      <c r="E567" t="s">
        <v>4</v>
      </c>
      <c r="F567" t="s">
        <v>347</v>
      </c>
      <c r="G567" t="s">
        <v>348</v>
      </c>
      <c r="H567" t="s">
        <v>211</v>
      </c>
      <c r="I567" t="s">
        <v>212</v>
      </c>
      <c r="J567" t="s">
        <v>121</v>
      </c>
      <c r="K567" t="s">
        <v>175</v>
      </c>
      <c r="L567" t="s">
        <v>44</v>
      </c>
      <c r="M567" s="5">
        <v>2000</v>
      </c>
      <c r="N567" s="5">
        <v>0</v>
      </c>
      <c r="O567" s="5">
        <f t="shared" si="32"/>
        <v>2000</v>
      </c>
      <c r="P567" s="5">
        <v>0</v>
      </c>
      <c r="Q567" s="5">
        <f t="shared" si="33"/>
        <v>2000</v>
      </c>
      <c r="R567" s="5">
        <v>2000</v>
      </c>
      <c r="S567" s="5">
        <v>0</v>
      </c>
      <c r="T567" s="5">
        <v>0</v>
      </c>
      <c r="U567" s="5">
        <f t="shared" si="34"/>
        <v>2000</v>
      </c>
      <c r="V567" s="5">
        <f t="shared" si="35"/>
        <v>2000</v>
      </c>
      <c r="W567" s="5">
        <v>0</v>
      </c>
      <c r="X567" t="s">
        <v>222</v>
      </c>
    </row>
    <row r="568" spans="1:24" x14ac:dyDescent="0.2">
      <c r="A568" t="s">
        <v>117</v>
      </c>
      <c r="B568" t="s">
        <v>118</v>
      </c>
      <c r="C568" t="s">
        <v>2</v>
      </c>
      <c r="D568" t="s">
        <v>3</v>
      </c>
      <c r="E568" t="s">
        <v>4</v>
      </c>
      <c r="F568" t="s">
        <v>347</v>
      </c>
      <c r="G568" t="s">
        <v>348</v>
      </c>
      <c r="H568" t="s">
        <v>211</v>
      </c>
      <c r="I568" t="s">
        <v>212</v>
      </c>
      <c r="J568" t="s">
        <v>121</v>
      </c>
      <c r="K568" t="s">
        <v>168</v>
      </c>
      <c r="L568" t="s">
        <v>44</v>
      </c>
      <c r="M568" s="5">
        <v>6000</v>
      </c>
      <c r="N568" s="5">
        <v>0</v>
      </c>
      <c r="O568" s="5">
        <f t="shared" si="32"/>
        <v>6000</v>
      </c>
      <c r="P568" s="5">
        <v>-6000</v>
      </c>
      <c r="Q568" s="5">
        <f t="shared" si="33"/>
        <v>0</v>
      </c>
      <c r="R568" s="5">
        <v>0</v>
      </c>
      <c r="S568" s="5">
        <v>0</v>
      </c>
      <c r="T568" s="5">
        <v>0</v>
      </c>
      <c r="U568" s="5">
        <f t="shared" si="34"/>
        <v>6000</v>
      </c>
      <c r="V568" s="5">
        <f t="shared" si="35"/>
        <v>6000</v>
      </c>
      <c r="W568" s="5">
        <v>0</v>
      </c>
      <c r="X568" t="s">
        <v>321</v>
      </c>
    </row>
    <row r="569" spans="1:24" x14ac:dyDescent="0.2">
      <c r="A569" t="s">
        <v>117</v>
      </c>
      <c r="B569" t="s">
        <v>118</v>
      </c>
      <c r="C569" t="s">
        <v>2</v>
      </c>
      <c r="D569" t="s">
        <v>3</v>
      </c>
      <c r="E569" t="s">
        <v>4</v>
      </c>
      <c r="F569" t="s">
        <v>347</v>
      </c>
      <c r="G569" t="s">
        <v>348</v>
      </c>
      <c r="H569" t="s">
        <v>211</v>
      </c>
      <c r="I569" t="s">
        <v>220</v>
      </c>
      <c r="J569" t="s">
        <v>121</v>
      </c>
      <c r="K569" t="s">
        <v>137</v>
      </c>
      <c r="L569" t="s">
        <v>44</v>
      </c>
      <c r="M569" s="5">
        <v>1000</v>
      </c>
      <c r="N569" s="5">
        <v>0</v>
      </c>
      <c r="O569" s="5">
        <f t="shared" si="32"/>
        <v>1000</v>
      </c>
      <c r="P569" s="5">
        <v>-1000</v>
      </c>
      <c r="Q569" s="5">
        <f t="shared" si="33"/>
        <v>0</v>
      </c>
      <c r="R569" s="5">
        <v>0</v>
      </c>
      <c r="S569" s="5">
        <v>0</v>
      </c>
      <c r="T569" s="5">
        <v>0</v>
      </c>
      <c r="U569" s="5">
        <f t="shared" si="34"/>
        <v>1000</v>
      </c>
      <c r="V569" s="5">
        <f t="shared" si="35"/>
        <v>1000</v>
      </c>
      <c r="W569" s="5">
        <v>0</v>
      </c>
      <c r="X569" t="s">
        <v>366</v>
      </c>
    </row>
    <row r="570" spans="1:24" x14ac:dyDescent="0.2">
      <c r="A570" t="s">
        <v>117</v>
      </c>
      <c r="B570" t="s">
        <v>118</v>
      </c>
      <c r="C570" t="s">
        <v>2</v>
      </c>
      <c r="D570" t="s">
        <v>3</v>
      </c>
      <c r="E570" t="s">
        <v>4</v>
      </c>
      <c r="F570" t="s">
        <v>347</v>
      </c>
      <c r="G570" t="s">
        <v>348</v>
      </c>
      <c r="H570" t="s">
        <v>211</v>
      </c>
      <c r="I570" t="s">
        <v>220</v>
      </c>
      <c r="J570" t="s">
        <v>121</v>
      </c>
      <c r="K570" t="s">
        <v>178</v>
      </c>
      <c r="L570" t="s">
        <v>44</v>
      </c>
      <c r="M570" s="5">
        <v>4000</v>
      </c>
      <c r="N570" s="5">
        <v>0</v>
      </c>
      <c r="O570" s="5">
        <f t="shared" si="32"/>
        <v>4000</v>
      </c>
      <c r="P570" s="5">
        <v>0</v>
      </c>
      <c r="Q570" s="5">
        <f t="shared" si="33"/>
        <v>4000</v>
      </c>
      <c r="R570" s="5">
        <v>3</v>
      </c>
      <c r="S570" s="5">
        <v>3997</v>
      </c>
      <c r="T570" s="5">
        <v>3997</v>
      </c>
      <c r="U570" s="5">
        <f t="shared" si="34"/>
        <v>3</v>
      </c>
      <c r="V570" s="5">
        <f t="shared" si="35"/>
        <v>3</v>
      </c>
      <c r="W570" s="5">
        <v>0</v>
      </c>
      <c r="X570" t="s">
        <v>217</v>
      </c>
    </row>
    <row r="571" spans="1:24" x14ac:dyDescent="0.2">
      <c r="A571" t="s">
        <v>117</v>
      </c>
      <c r="B571" t="s">
        <v>118</v>
      </c>
      <c r="C571" t="s">
        <v>2</v>
      </c>
      <c r="D571" t="s">
        <v>3</v>
      </c>
      <c r="E571" t="s">
        <v>4</v>
      </c>
      <c r="F571" t="s">
        <v>347</v>
      </c>
      <c r="G571" t="s">
        <v>348</v>
      </c>
      <c r="H571" t="s">
        <v>211</v>
      </c>
      <c r="I571" t="s">
        <v>220</v>
      </c>
      <c r="J571" t="s">
        <v>121</v>
      </c>
      <c r="K571" t="s">
        <v>134</v>
      </c>
      <c r="L571" t="s">
        <v>44</v>
      </c>
      <c r="M571" s="5">
        <v>1500</v>
      </c>
      <c r="N571" s="5">
        <v>0</v>
      </c>
      <c r="O571" s="5">
        <f t="shared" si="32"/>
        <v>1500</v>
      </c>
      <c r="P571" s="5">
        <v>-1500</v>
      </c>
      <c r="Q571" s="5">
        <f t="shared" si="33"/>
        <v>0</v>
      </c>
      <c r="R571" s="5">
        <v>0</v>
      </c>
      <c r="S571" s="5">
        <v>0</v>
      </c>
      <c r="T571" s="5">
        <v>0</v>
      </c>
      <c r="U571" s="5">
        <f t="shared" si="34"/>
        <v>1500</v>
      </c>
      <c r="V571" s="5">
        <f t="shared" si="35"/>
        <v>1500</v>
      </c>
      <c r="W571" s="5">
        <v>0</v>
      </c>
      <c r="X571" t="s">
        <v>367</v>
      </c>
    </row>
    <row r="572" spans="1:24" x14ac:dyDescent="0.2">
      <c r="A572" t="s">
        <v>0</v>
      </c>
      <c r="B572" t="s">
        <v>1</v>
      </c>
      <c r="C572" t="s">
        <v>2</v>
      </c>
      <c r="D572" t="s">
        <v>3</v>
      </c>
      <c r="E572" t="s">
        <v>4</v>
      </c>
      <c r="F572" t="s">
        <v>347</v>
      </c>
      <c r="G572" t="s">
        <v>348</v>
      </c>
      <c r="H572" t="s">
        <v>95</v>
      </c>
      <c r="I572" t="s">
        <v>136</v>
      </c>
      <c r="J572" t="s">
        <v>223</v>
      </c>
      <c r="K572" t="s">
        <v>226</v>
      </c>
      <c r="L572" t="s">
        <v>11</v>
      </c>
      <c r="M572" s="5">
        <v>161918.95000000001</v>
      </c>
      <c r="N572" s="5">
        <v>-111879.96</v>
      </c>
      <c r="O572" s="5">
        <f t="shared" si="32"/>
        <v>50038.990000000005</v>
      </c>
      <c r="P572" s="5">
        <v>0</v>
      </c>
      <c r="Q572" s="5">
        <f t="shared" si="33"/>
        <v>50038.990000000005</v>
      </c>
      <c r="R572" s="5">
        <v>0</v>
      </c>
      <c r="S572" s="5">
        <v>50038.99</v>
      </c>
      <c r="T572" s="5">
        <v>50038.99</v>
      </c>
      <c r="U572" s="5">
        <f t="shared" si="34"/>
        <v>0</v>
      </c>
      <c r="V572" s="5">
        <f t="shared" si="35"/>
        <v>0</v>
      </c>
      <c r="W572" s="5">
        <v>0</v>
      </c>
      <c r="X572" t="s">
        <v>227</v>
      </c>
    </row>
    <row r="573" spans="1:24" x14ac:dyDescent="0.2">
      <c r="A573" t="s">
        <v>0</v>
      </c>
      <c r="B573" t="s">
        <v>1</v>
      </c>
      <c r="C573" t="s">
        <v>2</v>
      </c>
      <c r="D573" t="s">
        <v>3</v>
      </c>
      <c r="E573" t="s">
        <v>4</v>
      </c>
      <c r="F573" t="s">
        <v>347</v>
      </c>
      <c r="G573" t="s">
        <v>348</v>
      </c>
      <c r="H573" t="s">
        <v>95</v>
      </c>
      <c r="I573" t="s">
        <v>136</v>
      </c>
      <c r="J573" t="s">
        <v>223</v>
      </c>
      <c r="K573" t="s">
        <v>226</v>
      </c>
      <c r="L573" t="s">
        <v>44</v>
      </c>
      <c r="M573" s="5">
        <v>3380061.09</v>
      </c>
      <c r="N573" s="5">
        <v>-26103.68</v>
      </c>
      <c r="O573" s="5">
        <f t="shared" si="32"/>
        <v>3353957.4099999997</v>
      </c>
      <c r="P573" s="5">
        <v>-403373.33</v>
      </c>
      <c r="Q573" s="5">
        <f t="shared" si="33"/>
        <v>2950584.0799999996</v>
      </c>
      <c r="R573" s="5">
        <v>1492631.47</v>
      </c>
      <c r="S573" s="5">
        <v>1391971.78</v>
      </c>
      <c r="T573" s="5">
        <v>866346.52</v>
      </c>
      <c r="U573" s="5">
        <f t="shared" si="34"/>
        <v>1961985.6299999997</v>
      </c>
      <c r="V573" s="5">
        <f t="shared" si="35"/>
        <v>2487610.8899999997</v>
      </c>
      <c r="W573" s="5">
        <v>65980.83</v>
      </c>
      <c r="X573" t="s">
        <v>227</v>
      </c>
    </row>
    <row r="574" spans="1:24" x14ac:dyDescent="0.2">
      <c r="A574" t="s">
        <v>0</v>
      </c>
      <c r="B574" t="s">
        <v>1</v>
      </c>
      <c r="C574" t="s">
        <v>2</v>
      </c>
      <c r="D574" t="s">
        <v>3</v>
      </c>
      <c r="E574" t="s">
        <v>4</v>
      </c>
      <c r="F574" t="s">
        <v>347</v>
      </c>
      <c r="G574" t="s">
        <v>348</v>
      </c>
      <c r="H574" t="s">
        <v>95</v>
      </c>
      <c r="I574" t="s">
        <v>136</v>
      </c>
      <c r="J574" t="s">
        <v>223</v>
      </c>
      <c r="K574" t="s">
        <v>228</v>
      </c>
      <c r="L574" t="s">
        <v>44</v>
      </c>
      <c r="M574" s="5">
        <v>1533018.52</v>
      </c>
      <c r="N574" s="5">
        <v>26103.68</v>
      </c>
      <c r="O574" s="5">
        <f t="shared" si="32"/>
        <v>1559122.2</v>
      </c>
      <c r="P574" s="5">
        <v>-162000</v>
      </c>
      <c r="Q574" s="5">
        <f t="shared" si="33"/>
        <v>1397122.2</v>
      </c>
      <c r="R574" s="5">
        <v>406728.68</v>
      </c>
      <c r="S574" s="5">
        <v>968550.8</v>
      </c>
      <c r="T574" s="5">
        <v>4260.96</v>
      </c>
      <c r="U574" s="5">
        <f t="shared" si="34"/>
        <v>590571.39999999991</v>
      </c>
      <c r="V574" s="5">
        <f t="shared" si="35"/>
        <v>1554861.24</v>
      </c>
      <c r="W574" s="5">
        <v>21842.720000000001</v>
      </c>
      <c r="X574" t="s">
        <v>229</v>
      </c>
    </row>
    <row r="575" spans="1:24" x14ac:dyDescent="0.2">
      <c r="A575" t="s">
        <v>0</v>
      </c>
      <c r="B575" t="s">
        <v>1</v>
      </c>
      <c r="C575" t="s">
        <v>2</v>
      </c>
      <c r="D575" t="s">
        <v>3</v>
      </c>
      <c r="E575" t="s">
        <v>4</v>
      </c>
      <c r="F575" t="s">
        <v>347</v>
      </c>
      <c r="G575" t="s">
        <v>348</v>
      </c>
      <c r="H575" t="s">
        <v>95</v>
      </c>
      <c r="I575" t="s">
        <v>136</v>
      </c>
      <c r="J575" t="s">
        <v>223</v>
      </c>
      <c r="K575" t="s">
        <v>228</v>
      </c>
      <c r="L575" t="s">
        <v>11</v>
      </c>
      <c r="M575" s="5">
        <v>0</v>
      </c>
      <c r="N575" s="5">
        <v>111879.96</v>
      </c>
      <c r="O575" s="5">
        <f t="shared" si="32"/>
        <v>111879.96</v>
      </c>
      <c r="P575" s="5">
        <v>0</v>
      </c>
      <c r="Q575" s="5">
        <f t="shared" si="33"/>
        <v>111879.96</v>
      </c>
      <c r="R575" s="5">
        <v>0</v>
      </c>
      <c r="S575" s="5">
        <v>111879.96</v>
      </c>
      <c r="T575" s="5">
        <v>111879.96</v>
      </c>
      <c r="U575" s="5">
        <f t="shared" si="34"/>
        <v>0</v>
      </c>
      <c r="V575" s="5">
        <f t="shared" si="35"/>
        <v>0</v>
      </c>
      <c r="W575" s="5">
        <v>0</v>
      </c>
      <c r="X575" t="s">
        <v>229</v>
      </c>
    </row>
    <row r="576" spans="1:24" x14ac:dyDescent="0.2">
      <c r="A576" t="s">
        <v>0</v>
      </c>
      <c r="B576" t="s">
        <v>1</v>
      </c>
      <c r="C576" t="s">
        <v>2</v>
      </c>
      <c r="D576" t="s">
        <v>3</v>
      </c>
      <c r="E576" t="s">
        <v>4</v>
      </c>
      <c r="F576" t="s">
        <v>347</v>
      </c>
      <c r="G576" t="s">
        <v>348</v>
      </c>
      <c r="H576" t="s">
        <v>95</v>
      </c>
      <c r="I576" t="s">
        <v>172</v>
      </c>
      <c r="J576" t="s">
        <v>223</v>
      </c>
      <c r="K576" t="s">
        <v>226</v>
      </c>
      <c r="L576" t="s">
        <v>44</v>
      </c>
      <c r="M576" s="5">
        <v>402100.22</v>
      </c>
      <c r="N576" s="5">
        <v>0</v>
      </c>
      <c r="O576" s="5">
        <f t="shared" si="32"/>
        <v>402100.22</v>
      </c>
      <c r="P576" s="5">
        <v>-133745.95000000001</v>
      </c>
      <c r="Q576" s="5">
        <f t="shared" si="33"/>
        <v>268354.26999999996</v>
      </c>
      <c r="R576" s="5">
        <v>35002.730000000003</v>
      </c>
      <c r="S576" s="5">
        <v>233351.54</v>
      </c>
      <c r="T576" s="5">
        <v>92869.38</v>
      </c>
      <c r="U576" s="5">
        <f t="shared" si="34"/>
        <v>168748.67999999996</v>
      </c>
      <c r="V576" s="5">
        <f t="shared" si="35"/>
        <v>309230.83999999997</v>
      </c>
      <c r="W576" s="5">
        <v>0</v>
      </c>
      <c r="X576" t="s">
        <v>227</v>
      </c>
    </row>
    <row r="577" spans="1:24" x14ac:dyDescent="0.2">
      <c r="A577" t="s">
        <v>0</v>
      </c>
      <c r="B577" t="s">
        <v>1</v>
      </c>
      <c r="C577" t="s">
        <v>2</v>
      </c>
      <c r="D577" t="s">
        <v>3</v>
      </c>
      <c r="E577" t="s">
        <v>4</v>
      </c>
      <c r="F577" t="s">
        <v>347</v>
      </c>
      <c r="G577" t="s">
        <v>348</v>
      </c>
      <c r="H577" t="s">
        <v>95</v>
      </c>
      <c r="I577" t="s">
        <v>172</v>
      </c>
      <c r="J577" t="s">
        <v>223</v>
      </c>
      <c r="K577" t="s">
        <v>228</v>
      </c>
      <c r="L577" t="s">
        <v>44</v>
      </c>
      <c r="M577" s="5">
        <v>134041.07</v>
      </c>
      <c r="N577" s="5">
        <v>-36257.49</v>
      </c>
      <c r="O577" s="5">
        <f t="shared" si="32"/>
        <v>97783.580000000016</v>
      </c>
      <c r="P577" s="5">
        <v>-97783.58</v>
      </c>
      <c r="Q577" s="5">
        <f t="shared" si="33"/>
        <v>0</v>
      </c>
      <c r="R577" s="5">
        <v>0</v>
      </c>
      <c r="S577" s="5">
        <v>0</v>
      </c>
      <c r="T577" s="5">
        <v>0</v>
      </c>
      <c r="U577" s="5">
        <f t="shared" si="34"/>
        <v>97783.580000000016</v>
      </c>
      <c r="V577" s="5">
        <f t="shared" si="35"/>
        <v>97783.580000000016</v>
      </c>
      <c r="W577" s="5">
        <v>0</v>
      </c>
      <c r="X577" t="s">
        <v>229</v>
      </c>
    </row>
    <row r="578" spans="1:24" x14ac:dyDescent="0.2">
      <c r="A578" t="s">
        <v>0</v>
      </c>
      <c r="B578" t="s">
        <v>1</v>
      </c>
      <c r="C578" t="s">
        <v>2</v>
      </c>
      <c r="D578" t="s">
        <v>3</v>
      </c>
      <c r="E578" t="s">
        <v>4</v>
      </c>
      <c r="F578" t="s">
        <v>347</v>
      </c>
      <c r="G578" t="s">
        <v>348</v>
      </c>
      <c r="H578" t="s">
        <v>95</v>
      </c>
      <c r="I578" t="s">
        <v>96</v>
      </c>
      <c r="J578" t="s">
        <v>231</v>
      </c>
      <c r="K578" t="s">
        <v>236</v>
      </c>
      <c r="L578" t="s">
        <v>44</v>
      </c>
      <c r="M578" s="5">
        <v>7080.07</v>
      </c>
      <c r="N578" s="5">
        <v>0</v>
      </c>
      <c r="O578" s="5">
        <f t="shared" si="32"/>
        <v>7080.07</v>
      </c>
      <c r="P578" s="5">
        <v>0</v>
      </c>
      <c r="Q578" s="5">
        <f t="shared" si="33"/>
        <v>7080.07</v>
      </c>
      <c r="R578" s="5">
        <v>0</v>
      </c>
      <c r="S578" s="5">
        <v>0</v>
      </c>
      <c r="T578" s="5">
        <v>0</v>
      </c>
      <c r="U578" s="5">
        <f t="shared" si="34"/>
        <v>7080.07</v>
      </c>
      <c r="V578" s="5">
        <f t="shared" si="35"/>
        <v>7080.07</v>
      </c>
      <c r="W578" s="5">
        <v>7080.07</v>
      </c>
      <c r="X578" t="s">
        <v>237</v>
      </c>
    </row>
    <row r="579" spans="1:24" x14ac:dyDescent="0.2">
      <c r="A579" t="s">
        <v>0</v>
      </c>
      <c r="B579" t="s">
        <v>1</v>
      </c>
      <c r="C579" t="s">
        <v>2</v>
      </c>
      <c r="D579" t="s">
        <v>3</v>
      </c>
      <c r="E579" t="s">
        <v>4</v>
      </c>
      <c r="F579" t="s">
        <v>347</v>
      </c>
      <c r="G579" t="s">
        <v>348</v>
      </c>
      <c r="H579" t="s">
        <v>95</v>
      </c>
      <c r="I579" t="s">
        <v>96</v>
      </c>
      <c r="J579" t="s">
        <v>231</v>
      </c>
      <c r="K579" t="s">
        <v>232</v>
      </c>
      <c r="L579" t="s">
        <v>44</v>
      </c>
      <c r="M579" s="5">
        <v>4000.83</v>
      </c>
      <c r="N579" s="5">
        <v>0</v>
      </c>
      <c r="O579" s="5">
        <f t="shared" ref="O579:O642" si="36">+M579+N579</f>
        <v>4000.83</v>
      </c>
      <c r="P579" s="5">
        <v>0</v>
      </c>
      <c r="Q579" s="5">
        <f t="shared" ref="Q579:Q642" si="37">+O579+P579</f>
        <v>4000.83</v>
      </c>
      <c r="R579" s="5">
        <v>0</v>
      </c>
      <c r="S579" s="5">
        <v>0</v>
      </c>
      <c r="T579" s="5">
        <v>0</v>
      </c>
      <c r="U579" s="5">
        <f t="shared" ref="U579:U642" si="38">+O579-S579</f>
        <v>4000.83</v>
      </c>
      <c r="V579" s="5">
        <f t="shared" ref="V579:V642" si="39">+O579-T579</f>
        <v>4000.83</v>
      </c>
      <c r="W579" s="5">
        <v>4000.83</v>
      </c>
      <c r="X579" t="s">
        <v>238</v>
      </c>
    </row>
    <row r="580" spans="1:24" x14ac:dyDescent="0.2">
      <c r="A580" t="s">
        <v>0</v>
      </c>
      <c r="B580" t="s">
        <v>1</v>
      </c>
      <c r="C580" t="s">
        <v>2</v>
      </c>
      <c r="D580" t="s">
        <v>3</v>
      </c>
      <c r="E580" t="s">
        <v>4</v>
      </c>
      <c r="F580" t="s">
        <v>347</v>
      </c>
      <c r="G580" t="s">
        <v>348</v>
      </c>
      <c r="H580" t="s">
        <v>95</v>
      </c>
      <c r="I580" t="s">
        <v>96</v>
      </c>
      <c r="J580" t="s">
        <v>231</v>
      </c>
      <c r="K580" t="s">
        <v>234</v>
      </c>
      <c r="L580" t="s">
        <v>44</v>
      </c>
      <c r="M580" s="5">
        <v>3000</v>
      </c>
      <c r="N580" s="5">
        <v>0</v>
      </c>
      <c r="O580" s="5">
        <f t="shared" si="36"/>
        <v>3000</v>
      </c>
      <c r="P580" s="5">
        <v>-3000</v>
      </c>
      <c r="Q580" s="5">
        <f t="shared" si="37"/>
        <v>0</v>
      </c>
      <c r="R580" s="5">
        <v>0</v>
      </c>
      <c r="S580" s="5">
        <v>0</v>
      </c>
      <c r="T580" s="5">
        <v>0</v>
      </c>
      <c r="U580" s="5">
        <f t="shared" si="38"/>
        <v>3000</v>
      </c>
      <c r="V580" s="5">
        <f t="shared" si="39"/>
        <v>3000</v>
      </c>
      <c r="W580" s="5">
        <v>0</v>
      </c>
      <c r="X580" t="s">
        <v>239</v>
      </c>
    </row>
    <row r="581" spans="1:24" x14ac:dyDescent="0.2">
      <c r="A581" t="s">
        <v>0</v>
      </c>
      <c r="B581" t="s">
        <v>1</v>
      </c>
      <c r="C581" t="s">
        <v>2</v>
      </c>
      <c r="D581" t="s">
        <v>3</v>
      </c>
      <c r="E581" t="s">
        <v>4</v>
      </c>
      <c r="F581" t="s">
        <v>347</v>
      </c>
      <c r="G581" t="s">
        <v>348</v>
      </c>
      <c r="H581" t="s">
        <v>95</v>
      </c>
      <c r="I581" t="s">
        <v>172</v>
      </c>
      <c r="J581" t="s">
        <v>231</v>
      </c>
      <c r="K581" t="s">
        <v>232</v>
      </c>
      <c r="L581" t="s">
        <v>44</v>
      </c>
      <c r="M581" s="5">
        <v>0</v>
      </c>
      <c r="N581" s="5">
        <v>20000</v>
      </c>
      <c r="O581" s="5">
        <f t="shared" si="36"/>
        <v>20000</v>
      </c>
      <c r="P581" s="5">
        <v>0</v>
      </c>
      <c r="Q581" s="5">
        <f t="shared" si="37"/>
        <v>20000</v>
      </c>
      <c r="R581" s="5">
        <v>20000</v>
      </c>
      <c r="S581" s="5">
        <v>0</v>
      </c>
      <c r="T581" s="5">
        <v>0</v>
      </c>
      <c r="U581" s="5">
        <f t="shared" si="38"/>
        <v>20000</v>
      </c>
      <c r="V581" s="5">
        <f t="shared" si="39"/>
        <v>20000</v>
      </c>
      <c r="W581" s="5">
        <v>0</v>
      </c>
      <c r="X581" t="s">
        <v>238</v>
      </c>
    </row>
    <row r="582" spans="1:24" x14ac:dyDescent="0.2">
      <c r="A582" t="s">
        <v>0</v>
      </c>
      <c r="B582" t="s">
        <v>1</v>
      </c>
      <c r="C582" t="s">
        <v>2</v>
      </c>
      <c r="D582" t="s">
        <v>3</v>
      </c>
      <c r="E582" t="s">
        <v>4</v>
      </c>
      <c r="F582" t="s">
        <v>347</v>
      </c>
      <c r="G582" t="s">
        <v>348</v>
      </c>
      <c r="H582" t="s">
        <v>110</v>
      </c>
      <c r="I582" t="s">
        <v>111</v>
      </c>
      <c r="J582" t="s">
        <v>231</v>
      </c>
      <c r="K582" t="s">
        <v>236</v>
      </c>
      <c r="L582" t="s">
        <v>44</v>
      </c>
      <c r="M582" s="5">
        <v>3000</v>
      </c>
      <c r="N582" s="5">
        <v>0</v>
      </c>
      <c r="O582" s="5">
        <f t="shared" si="36"/>
        <v>3000</v>
      </c>
      <c r="P582" s="5">
        <v>-3000</v>
      </c>
      <c r="Q582" s="5">
        <f t="shared" si="37"/>
        <v>0</v>
      </c>
      <c r="R582" s="5">
        <v>0</v>
      </c>
      <c r="S582" s="5">
        <v>0</v>
      </c>
      <c r="T582" s="5">
        <v>0</v>
      </c>
      <c r="U582" s="5">
        <f t="shared" si="38"/>
        <v>3000</v>
      </c>
      <c r="V582" s="5">
        <f t="shared" si="39"/>
        <v>3000</v>
      </c>
      <c r="W582" s="5">
        <v>0</v>
      </c>
      <c r="X582" t="s">
        <v>244</v>
      </c>
    </row>
    <row r="583" spans="1:24" x14ac:dyDescent="0.2">
      <c r="A583" t="s">
        <v>0</v>
      </c>
      <c r="B583" t="s">
        <v>1</v>
      </c>
      <c r="C583" t="s">
        <v>2</v>
      </c>
      <c r="D583" t="s">
        <v>3</v>
      </c>
      <c r="E583" t="s">
        <v>4</v>
      </c>
      <c r="F583" t="s">
        <v>347</v>
      </c>
      <c r="G583" t="s">
        <v>348</v>
      </c>
      <c r="H583" t="s">
        <v>110</v>
      </c>
      <c r="I583" t="s">
        <v>111</v>
      </c>
      <c r="J583" t="s">
        <v>231</v>
      </c>
      <c r="K583" t="s">
        <v>241</v>
      </c>
      <c r="L583" t="s">
        <v>44</v>
      </c>
      <c r="M583" s="5">
        <v>2000</v>
      </c>
      <c r="N583" s="5">
        <v>0</v>
      </c>
      <c r="O583" s="5">
        <f t="shared" si="36"/>
        <v>2000</v>
      </c>
      <c r="P583" s="5">
        <v>-2000</v>
      </c>
      <c r="Q583" s="5">
        <f t="shared" si="37"/>
        <v>0</v>
      </c>
      <c r="R583" s="5">
        <v>0</v>
      </c>
      <c r="S583" s="5">
        <v>0</v>
      </c>
      <c r="T583" s="5">
        <v>0</v>
      </c>
      <c r="U583" s="5">
        <f t="shared" si="38"/>
        <v>2000</v>
      </c>
      <c r="V583" s="5">
        <f t="shared" si="39"/>
        <v>2000</v>
      </c>
      <c r="W583" s="5">
        <v>0</v>
      </c>
      <c r="X583" t="s">
        <v>242</v>
      </c>
    </row>
    <row r="584" spans="1:24" x14ac:dyDescent="0.2">
      <c r="A584" t="s">
        <v>117</v>
      </c>
      <c r="B584" t="s">
        <v>118</v>
      </c>
      <c r="C584" t="s">
        <v>2</v>
      </c>
      <c r="D584" t="s">
        <v>3</v>
      </c>
      <c r="E584" t="s">
        <v>4</v>
      </c>
      <c r="F584" t="s">
        <v>347</v>
      </c>
      <c r="G584" t="s">
        <v>348</v>
      </c>
      <c r="H584" t="s">
        <v>211</v>
      </c>
      <c r="I584" t="s">
        <v>212</v>
      </c>
      <c r="J584" t="s">
        <v>231</v>
      </c>
      <c r="K584" t="s">
        <v>232</v>
      </c>
      <c r="L584" t="s">
        <v>44</v>
      </c>
      <c r="M584" s="5">
        <v>4000</v>
      </c>
      <c r="N584" s="5">
        <v>0</v>
      </c>
      <c r="O584" s="5">
        <f t="shared" si="36"/>
        <v>4000</v>
      </c>
      <c r="P584" s="5">
        <v>-4000</v>
      </c>
      <c r="Q584" s="5">
        <f t="shared" si="37"/>
        <v>0</v>
      </c>
      <c r="R584" s="5">
        <v>0</v>
      </c>
      <c r="S584" s="5">
        <v>0</v>
      </c>
      <c r="T584" s="5">
        <v>0</v>
      </c>
      <c r="U584" s="5">
        <f t="shared" si="38"/>
        <v>4000</v>
      </c>
      <c r="V584" s="5">
        <f t="shared" si="39"/>
        <v>4000</v>
      </c>
      <c r="W584" s="5">
        <v>0</v>
      </c>
      <c r="X584" t="s">
        <v>245</v>
      </c>
    </row>
    <row r="585" spans="1:24" x14ac:dyDescent="0.2">
      <c r="A585" t="s">
        <v>117</v>
      </c>
      <c r="B585" t="s">
        <v>118</v>
      </c>
      <c r="C585" t="s">
        <v>2</v>
      </c>
      <c r="D585" t="s">
        <v>3</v>
      </c>
      <c r="E585" t="s">
        <v>4</v>
      </c>
      <c r="F585" t="s">
        <v>347</v>
      </c>
      <c r="G585" t="s">
        <v>348</v>
      </c>
      <c r="H585" t="s">
        <v>211</v>
      </c>
      <c r="I585" t="s">
        <v>220</v>
      </c>
      <c r="J585" t="s">
        <v>231</v>
      </c>
      <c r="K585" t="s">
        <v>234</v>
      </c>
      <c r="L585" t="s">
        <v>44</v>
      </c>
      <c r="M585" s="5">
        <v>4500</v>
      </c>
      <c r="N585" s="5">
        <v>0</v>
      </c>
      <c r="O585" s="5">
        <f t="shared" si="36"/>
        <v>4500</v>
      </c>
      <c r="P585" s="5">
        <v>-4500</v>
      </c>
      <c r="Q585" s="5">
        <f t="shared" si="37"/>
        <v>0</v>
      </c>
      <c r="R585" s="5">
        <v>0</v>
      </c>
      <c r="S585" s="5">
        <v>0</v>
      </c>
      <c r="T585" s="5">
        <v>0</v>
      </c>
      <c r="U585" s="5">
        <f t="shared" si="38"/>
        <v>4500</v>
      </c>
      <c r="V585" s="5">
        <f t="shared" si="39"/>
        <v>4500</v>
      </c>
      <c r="W585" s="5">
        <v>0</v>
      </c>
      <c r="X585" t="s">
        <v>246</v>
      </c>
    </row>
    <row r="586" spans="1:24" x14ac:dyDescent="0.2">
      <c r="A586" t="s">
        <v>0</v>
      </c>
      <c r="B586" t="s">
        <v>1</v>
      </c>
      <c r="C586" t="s">
        <v>2</v>
      </c>
      <c r="D586" t="s">
        <v>3</v>
      </c>
      <c r="E586" t="s">
        <v>4</v>
      </c>
      <c r="F586" t="s">
        <v>368</v>
      </c>
      <c r="G586" t="s">
        <v>369</v>
      </c>
      <c r="H586" t="s">
        <v>7</v>
      </c>
      <c r="I586" t="s">
        <v>8</v>
      </c>
      <c r="J586" t="s">
        <v>9</v>
      </c>
      <c r="K586" t="s">
        <v>10</v>
      </c>
      <c r="L586" t="s">
        <v>11</v>
      </c>
      <c r="M586" s="5">
        <v>1345260</v>
      </c>
      <c r="N586" s="5">
        <v>-6036</v>
      </c>
      <c r="O586" s="5">
        <f t="shared" si="36"/>
        <v>1339224</v>
      </c>
      <c r="P586" s="5">
        <v>-94728.94</v>
      </c>
      <c r="Q586" s="5">
        <f t="shared" si="37"/>
        <v>1244495.06</v>
      </c>
      <c r="R586" s="5">
        <v>0</v>
      </c>
      <c r="S586" s="5">
        <v>824080.82</v>
      </c>
      <c r="T586" s="5">
        <v>824080.82</v>
      </c>
      <c r="U586" s="5">
        <f t="shared" si="38"/>
        <v>515143.18000000005</v>
      </c>
      <c r="V586" s="5">
        <f t="shared" si="39"/>
        <v>515143.18000000005</v>
      </c>
      <c r="W586" s="5">
        <v>420414.24</v>
      </c>
      <c r="X586" t="s">
        <v>12</v>
      </c>
    </row>
    <row r="587" spans="1:24" x14ac:dyDescent="0.2">
      <c r="A587" t="s">
        <v>0</v>
      </c>
      <c r="B587" t="s">
        <v>1</v>
      </c>
      <c r="C587" t="s">
        <v>2</v>
      </c>
      <c r="D587" t="s">
        <v>3</v>
      </c>
      <c r="E587" t="s">
        <v>4</v>
      </c>
      <c r="F587" t="s">
        <v>368</v>
      </c>
      <c r="G587" t="s">
        <v>369</v>
      </c>
      <c r="H587" t="s">
        <v>7</v>
      </c>
      <c r="I587" t="s">
        <v>8</v>
      </c>
      <c r="J587" t="s">
        <v>9</v>
      </c>
      <c r="K587" t="s">
        <v>13</v>
      </c>
      <c r="L587" t="s">
        <v>11</v>
      </c>
      <c r="M587" s="5">
        <v>127767.24</v>
      </c>
      <c r="N587" s="5">
        <v>0</v>
      </c>
      <c r="O587" s="5">
        <f t="shared" si="36"/>
        <v>127767.24</v>
      </c>
      <c r="P587" s="5">
        <v>-7724.88</v>
      </c>
      <c r="Q587" s="5">
        <f t="shared" si="37"/>
        <v>120042.36</v>
      </c>
      <c r="R587" s="5">
        <v>0</v>
      </c>
      <c r="S587" s="5">
        <v>80028.240000000005</v>
      </c>
      <c r="T587" s="5">
        <v>80028.240000000005</v>
      </c>
      <c r="U587" s="5">
        <f t="shared" si="38"/>
        <v>47739</v>
      </c>
      <c r="V587" s="5">
        <f t="shared" si="39"/>
        <v>47739</v>
      </c>
      <c r="W587" s="5">
        <v>40014.120000000003</v>
      </c>
      <c r="X587" t="s">
        <v>14</v>
      </c>
    </row>
    <row r="588" spans="1:24" x14ac:dyDescent="0.2">
      <c r="A588" t="s">
        <v>0</v>
      </c>
      <c r="B588" t="s">
        <v>1</v>
      </c>
      <c r="C588" t="s">
        <v>2</v>
      </c>
      <c r="D588" t="s">
        <v>3</v>
      </c>
      <c r="E588" t="s">
        <v>4</v>
      </c>
      <c r="F588" t="s">
        <v>368</v>
      </c>
      <c r="G588" t="s">
        <v>369</v>
      </c>
      <c r="H588" t="s">
        <v>7</v>
      </c>
      <c r="I588" t="s">
        <v>8</v>
      </c>
      <c r="J588" t="s">
        <v>9</v>
      </c>
      <c r="K588" t="s">
        <v>15</v>
      </c>
      <c r="L588" t="s">
        <v>11</v>
      </c>
      <c r="M588" s="5">
        <v>124295.27</v>
      </c>
      <c r="N588" s="5">
        <v>0</v>
      </c>
      <c r="O588" s="5">
        <f t="shared" si="36"/>
        <v>124295.27</v>
      </c>
      <c r="P588" s="5">
        <v>0</v>
      </c>
      <c r="Q588" s="5">
        <f t="shared" si="37"/>
        <v>124295.27</v>
      </c>
      <c r="R588" s="5">
        <v>503</v>
      </c>
      <c r="S588" s="5">
        <v>11684.67</v>
      </c>
      <c r="T588" s="5">
        <v>11684.67</v>
      </c>
      <c r="U588" s="5">
        <f t="shared" si="38"/>
        <v>112610.6</v>
      </c>
      <c r="V588" s="5">
        <f t="shared" si="39"/>
        <v>112610.6</v>
      </c>
      <c r="W588" s="5">
        <v>112107.6</v>
      </c>
      <c r="X588" t="s">
        <v>16</v>
      </c>
    </row>
    <row r="589" spans="1:24" x14ac:dyDescent="0.2">
      <c r="A589" t="s">
        <v>0</v>
      </c>
      <c r="B589" t="s">
        <v>1</v>
      </c>
      <c r="C589" t="s">
        <v>2</v>
      </c>
      <c r="D589" t="s">
        <v>3</v>
      </c>
      <c r="E589" t="s">
        <v>4</v>
      </c>
      <c r="F589" t="s">
        <v>368</v>
      </c>
      <c r="G589" t="s">
        <v>369</v>
      </c>
      <c r="H589" t="s">
        <v>7</v>
      </c>
      <c r="I589" t="s">
        <v>8</v>
      </c>
      <c r="J589" t="s">
        <v>9</v>
      </c>
      <c r="K589" t="s">
        <v>17</v>
      </c>
      <c r="L589" t="s">
        <v>11</v>
      </c>
      <c r="M589" s="5">
        <v>46263.48</v>
      </c>
      <c r="N589" s="5">
        <v>0</v>
      </c>
      <c r="O589" s="5">
        <f t="shared" si="36"/>
        <v>46263.48</v>
      </c>
      <c r="P589" s="5">
        <v>0</v>
      </c>
      <c r="Q589" s="5">
        <f t="shared" si="37"/>
        <v>46263.48</v>
      </c>
      <c r="R589" s="5">
        <v>200</v>
      </c>
      <c r="S589" s="5">
        <v>41210.269999999997</v>
      </c>
      <c r="T589" s="5">
        <v>41210.269999999997</v>
      </c>
      <c r="U589" s="5">
        <f t="shared" si="38"/>
        <v>5053.2100000000064</v>
      </c>
      <c r="V589" s="5">
        <f t="shared" si="39"/>
        <v>5053.2100000000064</v>
      </c>
      <c r="W589" s="5">
        <v>4853.21</v>
      </c>
      <c r="X589" t="s">
        <v>18</v>
      </c>
    </row>
    <row r="590" spans="1:24" x14ac:dyDescent="0.2">
      <c r="A590" t="s">
        <v>0</v>
      </c>
      <c r="B590" t="s">
        <v>1</v>
      </c>
      <c r="C590" t="s">
        <v>2</v>
      </c>
      <c r="D590" t="s">
        <v>3</v>
      </c>
      <c r="E590" t="s">
        <v>4</v>
      </c>
      <c r="F590" t="s">
        <v>368</v>
      </c>
      <c r="G590" t="s">
        <v>369</v>
      </c>
      <c r="H590" t="s">
        <v>7</v>
      </c>
      <c r="I590" t="s">
        <v>8</v>
      </c>
      <c r="J590" t="s">
        <v>9</v>
      </c>
      <c r="K590" t="s">
        <v>19</v>
      </c>
      <c r="L590" t="s">
        <v>11</v>
      </c>
      <c r="M590" s="5">
        <v>2244</v>
      </c>
      <c r="N590" s="5">
        <v>0</v>
      </c>
      <c r="O590" s="5">
        <f t="shared" si="36"/>
        <v>2244</v>
      </c>
      <c r="P590" s="5">
        <v>-1734.94</v>
      </c>
      <c r="Q590" s="5">
        <f t="shared" si="37"/>
        <v>509.05999999999995</v>
      </c>
      <c r="R590" s="5">
        <v>0</v>
      </c>
      <c r="S590" s="5">
        <v>338</v>
      </c>
      <c r="T590" s="5">
        <v>338</v>
      </c>
      <c r="U590" s="5">
        <f t="shared" si="38"/>
        <v>1906</v>
      </c>
      <c r="V590" s="5">
        <f t="shared" si="39"/>
        <v>1906</v>
      </c>
      <c r="W590" s="5">
        <v>171.06</v>
      </c>
      <c r="X590" t="s">
        <v>20</v>
      </c>
    </row>
    <row r="591" spans="1:24" x14ac:dyDescent="0.2">
      <c r="A591" t="s">
        <v>0</v>
      </c>
      <c r="B591" t="s">
        <v>1</v>
      </c>
      <c r="C591" t="s">
        <v>2</v>
      </c>
      <c r="D591" t="s">
        <v>3</v>
      </c>
      <c r="E591" t="s">
        <v>4</v>
      </c>
      <c r="F591" t="s">
        <v>368</v>
      </c>
      <c r="G591" t="s">
        <v>369</v>
      </c>
      <c r="H591" t="s">
        <v>7</v>
      </c>
      <c r="I591" t="s">
        <v>8</v>
      </c>
      <c r="J591" t="s">
        <v>9</v>
      </c>
      <c r="K591" t="s">
        <v>21</v>
      </c>
      <c r="L591" t="s">
        <v>11</v>
      </c>
      <c r="M591" s="5">
        <v>17952</v>
      </c>
      <c r="N591" s="5">
        <v>0</v>
      </c>
      <c r="O591" s="5">
        <f t="shared" si="36"/>
        <v>17952</v>
      </c>
      <c r="P591" s="5">
        <v>-7566.74</v>
      </c>
      <c r="Q591" s="5">
        <f t="shared" si="37"/>
        <v>10385.26</v>
      </c>
      <c r="R591" s="5">
        <v>0</v>
      </c>
      <c r="S591" s="5">
        <v>6356</v>
      </c>
      <c r="T591" s="5">
        <v>6356</v>
      </c>
      <c r="U591" s="5">
        <f t="shared" si="38"/>
        <v>11596</v>
      </c>
      <c r="V591" s="5">
        <f t="shared" si="39"/>
        <v>11596</v>
      </c>
      <c r="W591" s="5">
        <v>4029.26</v>
      </c>
      <c r="X591" t="s">
        <v>22</v>
      </c>
    </row>
    <row r="592" spans="1:24" x14ac:dyDescent="0.2">
      <c r="A592" t="s">
        <v>0</v>
      </c>
      <c r="B592" t="s">
        <v>1</v>
      </c>
      <c r="C592" t="s">
        <v>2</v>
      </c>
      <c r="D592" t="s">
        <v>3</v>
      </c>
      <c r="E592" t="s">
        <v>4</v>
      </c>
      <c r="F592" t="s">
        <v>368</v>
      </c>
      <c r="G592" t="s">
        <v>369</v>
      </c>
      <c r="H592" t="s">
        <v>7</v>
      </c>
      <c r="I592" t="s">
        <v>8</v>
      </c>
      <c r="J592" t="s">
        <v>9</v>
      </c>
      <c r="K592" t="s">
        <v>23</v>
      </c>
      <c r="L592" t="s">
        <v>11</v>
      </c>
      <c r="M592" s="5">
        <v>638.84</v>
      </c>
      <c r="N592" s="5">
        <v>0</v>
      </c>
      <c r="O592" s="5">
        <f t="shared" si="36"/>
        <v>638.84</v>
      </c>
      <c r="P592" s="5">
        <v>-542.04</v>
      </c>
      <c r="Q592" s="5">
        <f t="shared" si="37"/>
        <v>96.800000000000068</v>
      </c>
      <c r="R592" s="5">
        <v>0</v>
      </c>
      <c r="S592" s="5">
        <v>64</v>
      </c>
      <c r="T592" s="5">
        <v>64</v>
      </c>
      <c r="U592" s="5">
        <f t="shared" si="38"/>
        <v>574.84</v>
      </c>
      <c r="V592" s="5">
        <f t="shared" si="39"/>
        <v>574.84</v>
      </c>
      <c r="W592" s="5">
        <v>32.799999999999997</v>
      </c>
      <c r="X592" t="s">
        <v>24</v>
      </c>
    </row>
    <row r="593" spans="1:24" x14ac:dyDescent="0.2">
      <c r="A593" t="s">
        <v>0</v>
      </c>
      <c r="B593" t="s">
        <v>1</v>
      </c>
      <c r="C593" t="s">
        <v>2</v>
      </c>
      <c r="D593" t="s">
        <v>3</v>
      </c>
      <c r="E593" t="s">
        <v>4</v>
      </c>
      <c r="F593" t="s">
        <v>368</v>
      </c>
      <c r="G593" t="s">
        <v>369</v>
      </c>
      <c r="H593" t="s">
        <v>7</v>
      </c>
      <c r="I593" t="s">
        <v>8</v>
      </c>
      <c r="J593" t="s">
        <v>9</v>
      </c>
      <c r="K593" t="s">
        <v>25</v>
      </c>
      <c r="L593" t="s">
        <v>11</v>
      </c>
      <c r="M593" s="5">
        <v>3833.02</v>
      </c>
      <c r="N593" s="5">
        <v>0</v>
      </c>
      <c r="O593" s="5">
        <f t="shared" si="36"/>
        <v>3833.02</v>
      </c>
      <c r="P593" s="5">
        <v>865.12</v>
      </c>
      <c r="Q593" s="5">
        <f t="shared" si="37"/>
        <v>4698.1400000000003</v>
      </c>
      <c r="R593" s="5">
        <v>0</v>
      </c>
      <c r="S593" s="5">
        <v>3107.5</v>
      </c>
      <c r="T593" s="5">
        <v>3107.5</v>
      </c>
      <c r="U593" s="5">
        <f t="shared" si="38"/>
        <v>725.52</v>
      </c>
      <c r="V593" s="5">
        <f t="shared" si="39"/>
        <v>725.52</v>
      </c>
      <c r="W593" s="5">
        <v>1590.64</v>
      </c>
      <c r="X593" t="s">
        <v>26</v>
      </c>
    </row>
    <row r="594" spans="1:24" x14ac:dyDescent="0.2">
      <c r="A594" t="s">
        <v>0</v>
      </c>
      <c r="B594" t="s">
        <v>1</v>
      </c>
      <c r="C594" t="s">
        <v>2</v>
      </c>
      <c r="D594" t="s">
        <v>3</v>
      </c>
      <c r="E594" t="s">
        <v>4</v>
      </c>
      <c r="F594" t="s">
        <v>368</v>
      </c>
      <c r="G594" t="s">
        <v>369</v>
      </c>
      <c r="H594" t="s">
        <v>7</v>
      </c>
      <c r="I594" t="s">
        <v>8</v>
      </c>
      <c r="J594" t="s">
        <v>9</v>
      </c>
      <c r="K594" t="s">
        <v>27</v>
      </c>
      <c r="L594" t="s">
        <v>11</v>
      </c>
      <c r="M594" s="5">
        <v>15161.78</v>
      </c>
      <c r="N594" s="5">
        <v>0</v>
      </c>
      <c r="O594" s="5">
        <f t="shared" si="36"/>
        <v>15161.78</v>
      </c>
      <c r="P594" s="5">
        <v>-5905.89</v>
      </c>
      <c r="Q594" s="5">
        <f t="shared" si="37"/>
        <v>9255.89</v>
      </c>
      <c r="R594" s="5">
        <v>0</v>
      </c>
      <c r="S594" s="5">
        <v>3350</v>
      </c>
      <c r="T594" s="5">
        <v>3350</v>
      </c>
      <c r="U594" s="5">
        <f t="shared" si="38"/>
        <v>11811.78</v>
      </c>
      <c r="V594" s="5">
        <f t="shared" si="39"/>
        <v>11811.78</v>
      </c>
      <c r="W594" s="5">
        <v>5905.89</v>
      </c>
      <c r="X594" t="s">
        <v>28</v>
      </c>
    </row>
    <row r="595" spans="1:24" x14ac:dyDescent="0.2">
      <c r="A595" t="s">
        <v>0</v>
      </c>
      <c r="B595" t="s">
        <v>1</v>
      </c>
      <c r="C595" t="s">
        <v>2</v>
      </c>
      <c r="D595" t="s">
        <v>3</v>
      </c>
      <c r="E595" t="s">
        <v>4</v>
      </c>
      <c r="F595" t="s">
        <v>368</v>
      </c>
      <c r="G595" t="s">
        <v>369</v>
      </c>
      <c r="H595" t="s">
        <v>7</v>
      </c>
      <c r="I595" t="s">
        <v>8</v>
      </c>
      <c r="J595" t="s">
        <v>9</v>
      </c>
      <c r="K595" t="s">
        <v>29</v>
      </c>
      <c r="L595" t="s">
        <v>11</v>
      </c>
      <c r="M595" s="5">
        <v>32163.01</v>
      </c>
      <c r="N595" s="5">
        <v>0</v>
      </c>
      <c r="O595" s="5">
        <f t="shared" si="36"/>
        <v>32163.01</v>
      </c>
      <c r="P595" s="5">
        <v>-4026.64</v>
      </c>
      <c r="Q595" s="5">
        <f t="shared" si="37"/>
        <v>28136.37</v>
      </c>
      <c r="R595" s="5">
        <v>0</v>
      </c>
      <c r="S595" s="5">
        <v>18527.599999999999</v>
      </c>
      <c r="T595" s="5">
        <v>18527.599999999999</v>
      </c>
      <c r="U595" s="5">
        <f t="shared" si="38"/>
        <v>13635.41</v>
      </c>
      <c r="V595" s="5">
        <f t="shared" si="39"/>
        <v>13635.41</v>
      </c>
      <c r="W595" s="5">
        <v>9608.77</v>
      </c>
      <c r="X595" t="s">
        <v>30</v>
      </c>
    </row>
    <row r="596" spans="1:24" x14ac:dyDescent="0.2">
      <c r="A596" t="s">
        <v>0</v>
      </c>
      <c r="B596" t="s">
        <v>1</v>
      </c>
      <c r="C596" t="s">
        <v>2</v>
      </c>
      <c r="D596" t="s">
        <v>3</v>
      </c>
      <c r="E596" t="s">
        <v>4</v>
      </c>
      <c r="F596" t="s">
        <v>368</v>
      </c>
      <c r="G596" t="s">
        <v>369</v>
      </c>
      <c r="H596" t="s">
        <v>7</v>
      </c>
      <c r="I596" t="s">
        <v>8</v>
      </c>
      <c r="J596" t="s">
        <v>9</v>
      </c>
      <c r="K596" t="s">
        <v>265</v>
      </c>
      <c r="L596" t="s">
        <v>11</v>
      </c>
      <c r="M596" s="5">
        <v>18516</v>
      </c>
      <c r="N596" s="5">
        <v>6036</v>
      </c>
      <c r="O596" s="5">
        <f t="shared" si="36"/>
        <v>24552</v>
      </c>
      <c r="P596" s="5">
        <v>-18516</v>
      </c>
      <c r="Q596" s="5">
        <f t="shared" si="37"/>
        <v>6036</v>
      </c>
      <c r="R596" s="5">
        <v>6036</v>
      </c>
      <c r="S596" s="5">
        <v>0</v>
      </c>
      <c r="T596" s="5">
        <v>0</v>
      </c>
      <c r="U596" s="5">
        <f t="shared" si="38"/>
        <v>24552</v>
      </c>
      <c r="V596" s="5">
        <f t="shared" si="39"/>
        <v>24552</v>
      </c>
      <c r="W596" s="5">
        <v>0</v>
      </c>
      <c r="X596" t="s">
        <v>324</v>
      </c>
    </row>
    <row r="597" spans="1:24" x14ac:dyDescent="0.2">
      <c r="A597" t="s">
        <v>0</v>
      </c>
      <c r="B597" t="s">
        <v>1</v>
      </c>
      <c r="C597" t="s">
        <v>2</v>
      </c>
      <c r="D597" t="s">
        <v>3</v>
      </c>
      <c r="E597" t="s">
        <v>4</v>
      </c>
      <c r="F597" t="s">
        <v>368</v>
      </c>
      <c r="G597" t="s">
        <v>369</v>
      </c>
      <c r="H597" t="s">
        <v>7</v>
      </c>
      <c r="I597" t="s">
        <v>8</v>
      </c>
      <c r="J597" t="s">
        <v>9</v>
      </c>
      <c r="K597" t="s">
        <v>31</v>
      </c>
      <c r="L597" t="s">
        <v>11</v>
      </c>
      <c r="M597" s="5">
        <v>8830.42</v>
      </c>
      <c r="N597" s="5">
        <v>0</v>
      </c>
      <c r="O597" s="5">
        <f t="shared" si="36"/>
        <v>8830.42</v>
      </c>
      <c r="P597" s="5">
        <v>-4135.58</v>
      </c>
      <c r="Q597" s="5">
        <f t="shared" si="37"/>
        <v>4694.84</v>
      </c>
      <c r="R597" s="5">
        <v>0</v>
      </c>
      <c r="S597" s="5">
        <v>559.27</v>
      </c>
      <c r="T597" s="5">
        <v>559.27</v>
      </c>
      <c r="U597" s="5">
        <f t="shared" si="38"/>
        <v>8271.15</v>
      </c>
      <c r="V597" s="5">
        <f t="shared" si="39"/>
        <v>8271.15</v>
      </c>
      <c r="W597" s="5">
        <v>4135.57</v>
      </c>
      <c r="X597" t="s">
        <v>32</v>
      </c>
    </row>
    <row r="598" spans="1:24" x14ac:dyDescent="0.2">
      <c r="A598" t="s">
        <v>0</v>
      </c>
      <c r="B598" t="s">
        <v>1</v>
      </c>
      <c r="C598" t="s">
        <v>2</v>
      </c>
      <c r="D598" t="s">
        <v>3</v>
      </c>
      <c r="E598" t="s">
        <v>4</v>
      </c>
      <c r="F598" t="s">
        <v>368</v>
      </c>
      <c r="G598" t="s">
        <v>369</v>
      </c>
      <c r="H598" t="s">
        <v>7</v>
      </c>
      <c r="I598" t="s">
        <v>8</v>
      </c>
      <c r="J598" t="s">
        <v>9</v>
      </c>
      <c r="K598" t="s">
        <v>33</v>
      </c>
      <c r="L598" t="s">
        <v>11</v>
      </c>
      <c r="M598" s="5">
        <v>5507.83</v>
      </c>
      <c r="N598" s="5">
        <v>0</v>
      </c>
      <c r="O598" s="5">
        <f t="shared" si="36"/>
        <v>5507.83</v>
      </c>
      <c r="P598" s="5">
        <v>-2123.42</v>
      </c>
      <c r="Q598" s="5">
        <f t="shared" si="37"/>
        <v>3384.41</v>
      </c>
      <c r="R598" s="5">
        <v>0</v>
      </c>
      <c r="S598" s="5">
        <v>1261</v>
      </c>
      <c r="T598" s="5">
        <v>1261</v>
      </c>
      <c r="U598" s="5">
        <f t="shared" si="38"/>
        <v>4246.83</v>
      </c>
      <c r="V598" s="5">
        <f t="shared" si="39"/>
        <v>4246.83</v>
      </c>
      <c r="W598" s="5">
        <v>2123.41</v>
      </c>
      <c r="X598" t="s">
        <v>34</v>
      </c>
    </row>
    <row r="599" spans="1:24" x14ac:dyDescent="0.2">
      <c r="A599" t="s">
        <v>0</v>
      </c>
      <c r="B599" t="s">
        <v>1</v>
      </c>
      <c r="C599" t="s">
        <v>2</v>
      </c>
      <c r="D599" t="s">
        <v>3</v>
      </c>
      <c r="E599" t="s">
        <v>4</v>
      </c>
      <c r="F599" t="s">
        <v>368</v>
      </c>
      <c r="G599" t="s">
        <v>369</v>
      </c>
      <c r="H599" t="s">
        <v>7</v>
      </c>
      <c r="I599" t="s">
        <v>8</v>
      </c>
      <c r="J599" t="s">
        <v>9</v>
      </c>
      <c r="K599" t="s">
        <v>35</v>
      </c>
      <c r="L599" t="s">
        <v>11</v>
      </c>
      <c r="M599" s="5">
        <v>188041.38</v>
      </c>
      <c r="N599" s="5">
        <v>0</v>
      </c>
      <c r="O599" s="5">
        <f t="shared" si="36"/>
        <v>188041.38</v>
      </c>
      <c r="P599" s="5">
        <v>-13915.29</v>
      </c>
      <c r="Q599" s="5">
        <f t="shared" si="37"/>
        <v>174126.09</v>
      </c>
      <c r="R599" s="5">
        <v>763.55</v>
      </c>
      <c r="S599" s="5">
        <v>114679.74</v>
      </c>
      <c r="T599" s="5">
        <v>114679.74</v>
      </c>
      <c r="U599" s="5">
        <f t="shared" si="38"/>
        <v>73361.64</v>
      </c>
      <c r="V599" s="5">
        <f t="shared" si="39"/>
        <v>73361.64</v>
      </c>
      <c r="W599" s="5">
        <v>58682.8</v>
      </c>
      <c r="X599" t="s">
        <v>36</v>
      </c>
    </row>
    <row r="600" spans="1:24" x14ac:dyDescent="0.2">
      <c r="A600" t="s">
        <v>0</v>
      </c>
      <c r="B600" t="s">
        <v>1</v>
      </c>
      <c r="C600" t="s">
        <v>2</v>
      </c>
      <c r="D600" t="s">
        <v>3</v>
      </c>
      <c r="E600" t="s">
        <v>4</v>
      </c>
      <c r="F600" t="s">
        <v>368</v>
      </c>
      <c r="G600" t="s">
        <v>369</v>
      </c>
      <c r="H600" t="s">
        <v>7</v>
      </c>
      <c r="I600" t="s">
        <v>8</v>
      </c>
      <c r="J600" t="s">
        <v>9</v>
      </c>
      <c r="K600" t="s">
        <v>37</v>
      </c>
      <c r="L600" t="s">
        <v>11</v>
      </c>
      <c r="M600" s="5">
        <v>124295.27</v>
      </c>
      <c r="N600" s="5">
        <v>0</v>
      </c>
      <c r="O600" s="5">
        <f t="shared" si="36"/>
        <v>124295.27</v>
      </c>
      <c r="P600" s="5">
        <v>-17127.47</v>
      </c>
      <c r="Q600" s="5">
        <f t="shared" si="37"/>
        <v>107167.8</v>
      </c>
      <c r="R600" s="5">
        <v>503</v>
      </c>
      <c r="S600" s="5">
        <v>70838.94</v>
      </c>
      <c r="T600" s="5">
        <v>70838.94</v>
      </c>
      <c r="U600" s="5">
        <f t="shared" si="38"/>
        <v>53456.33</v>
      </c>
      <c r="V600" s="5">
        <f t="shared" si="39"/>
        <v>53456.33</v>
      </c>
      <c r="W600" s="5">
        <v>35825.86</v>
      </c>
      <c r="X600" t="s">
        <v>38</v>
      </c>
    </row>
    <row r="601" spans="1:24" x14ac:dyDescent="0.2">
      <c r="A601" t="s">
        <v>0</v>
      </c>
      <c r="B601" t="s">
        <v>1</v>
      </c>
      <c r="C601" t="s">
        <v>2</v>
      </c>
      <c r="D601" t="s">
        <v>3</v>
      </c>
      <c r="E601" t="s">
        <v>4</v>
      </c>
      <c r="F601" t="s">
        <v>368</v>
      </c>
      <c r="G601" t="s">
        <v>369</v>
      </c>
      <c r="H601" t="s">
        <v>7</v>
      </c>
      <c r="I601" t="s">
        <v>8</v>
      </c>
      <c r="J601" t="s">
        <v>9</v>
      </c>
      <c r="K601" t="s">
        <v>39</v>
      </c>
      <c r="L601" t="s">
        <v>11</v>
      </c>
      <c r="M601" s="5">
        <v>19156.16</v>
      </c>
      <c r="N601" s="5">
        <v>-1500</v>
      </c>
      <c r="O601" s="5">
        <f t="shared" si="36"/>
        <v>17656.16</v>
      </c>
      <c r="P601" s="5">
        <v>0</v>
      </c>
      <c r="Q601" s="5">
        <f t="shared" si="37"/>
        <v>17656.16</v>
      </c>
      <c r="R601" s="5">
        <v>0</v>
      </c>
      <c r="S601" s="5">
        <v>10319.86</v>
      </c>
      <c r="T601" s="5">
        <v>10319.86</v>
      </c>
      <c r="U601" s="5">
        <f t="shared" si="38"/>
        <v>7336.2999999999993</v>
      </c>
      <c r="V601" s="5">
        <f t="shared" si="39"/>
        <v>7336.2999999999993</v>
      </c>
      <c r="W601" s="5">
        <v>7336.3</v>
      </c>
      <c r="X601" t="s">
        <v>40</v>
      </c>
    </row>
    <row r="602" spans="1:24" x14ac:dyDescent="0.2">
      <c r="A602" t="s">
        <v>0</v>
      </c>
      <c r="B602" t="s">
        <v>1</v>
      </c>
      <c r="C602" t="s">
        <v>2</v>
      </c>
      <c r="D602" t="s">
        <v>3</v>
      </c>
      <c r="E602" t="s">
        <v>4</v>
      </c>
      <c r="F602" t="s">
        <v>368</v>
      </c>
      <c r="G602" t="s">
        <v>369</v>
      </c>
      <c r="H602" t="s">
        <v>7</v>
      </c>
      <c r="I602" t="s">
        <v>41</v>
      </c>
      <c r="J602" t="s">
        <v>42</v>
      </c>
      <c r="K602" t="s">
        <v>43</v>
      </c>
      <c r="L602" t="s">
        <v>44</v>
      </c>
      <c r="M602" s="5">
        <v>22220</v>
      </c>
      <c r="N602" s="5">
        <v>0</v>
      </c>
      <c r="O602" s="5">
        <f t="shared" si="36"/>
        <v>22220</v>
      </c>
      <c r="P602" s="5">
        <v>0</v>
      </c>
      <c r="Q602" s="5">
        <f t="shared" si="37"/>
        <v>22220</v>
      </c>
      <c r="R602" s="5">
        <v>0</v>
      </c>
      <c r="S602" s="5">
        <v>22220</v>
      </c>
      <c r="T602" s="5">
        <v>6156.48</v>
      </c>
      <c r="U602" s="5">
        <f t="shared" si="38"/>
        <v>0</v>
      </c>
      <c r="V602" s="5">
        <f t="shared" si="39"/>
        <v>16063.52</v>
      </c>
      <c r="W602" s="5">
        <v>0</v>
      </c>
      <c r="X602" t="s">
        <v>45</v>
      </c>
    </row>
    <row r="603" spans="1:24" x14ac:dyDescent="0.2">
      <c r="A603" t="s">
        <v>0</v>
      </c>
      <c r="B603" t="s">
        <v>1</v>
      </c>
      <c r="C603" t="s">
        <v>2</v>
      </c>
      <c r="D603" t="s">
        <v>3</v>
      </c>
      <c r="E603" t="s">
        <v>4</v>
      </c>
      <c r="F603" t="s">
        <v>368</v>
      </c>
      <c r="G603" t="s">
        <v>369</v>
      </c>
      <c r="H603" t="s">
        <v>7</v>
      </c>
      <c r="I603" t="s">
        <v>41</v>
      </c>
      <c r="J603" t="s">
        <v>42</v>
      </c>
      <c r="K603" t="s">
        <v>46</v>
      </c>
      <c r="L603" t="s">
        <v>44</v>
      </c>
      <c r="M603" s="5">
        <v>41900</v>
      </c>
      <c r="N603" s="5">
        <v>0</v>
      </c>
      <c r="O603" s="5">
        <f t="shared" si="36"/>
        <v>41900</v>
      </c>
      <c r="P603" s="5">
        <v>0</v>
      </c>
      <c r="Q603" s="5">
        <f t="shared" si="37"/>
        <v>41900</v>
      </c>
      <c r="R603" s="5">
        <v>0</v>
      </c>
      <c r="S603" s="5">
        <v>41900</v>
      </c>
      <c r="T603" s="5">
        <v>14665.8</v>
      </c>
      <c r="U603" s="5">
        <f t="shared" si="38"/>
        <v>0</v>
      </c>
      <c r="V603" s="5">
        <f t="shared" si="39"/>
        <v>27234.2</v>
      </c>
      <c r="W603" s="5">
        <v>0</v>
      </c>
      <c r="X603" t="s">
        <v>47</v>
      </c>
    </row>
    <row r="604" spans="1:24" x14ac:dyDescent="0.2">
      <c r="A604" t="s">
        <v>0</v>
      </c>
      <c r="B604" t="s">
        <v>1</v>
      </c>
      <c r="C604" t="s">
        <v>2</v>
      </c>
      <c r="D604" t="s">
        <v>3</v>
      </c>
      <c r="E604" t="s">
        <v>4</v>
      </c>
      <c r="F604" t="s">
        <v>368</v>
      </c>
      <c r="G604" t="s">
        <v>369</v>
      </c>
      <c r="H604" t="s">
        <v>7</v>
      </c>
      <c r="I604" t="s">
        <v>41</v>
      </c>
      <c r="J604" t="s">
        <v>42</v>
      </c>
      <c r="K604" t="s">
        <v>48</v>
      </c>
      <c r="L604" t="s">
        <v>44</v>
      </c>
      <c r="M604" s="5">
        <v>5000</v>
      </c>
      <c r="N604" s="5">
        <v>0</v>
      </c>
      <c r="O604" s="5">
        <f t="shared" si="36"/>
        <v>5000</v>
      </c>
      <c r="P604" s="5">
        <v>0</v>
      </c>
      <c r="Q604" s="5">
        <f t="shared" si="37"/>
        <v>5000</v>
      </c>
      <c r="R604" s="5">
        <v>0</v>
      </c>
      <c r="S604" s="5">
        <v>3177.28</v>
      </c>
      <c r="T604" s="5">
        <v>2210.69</v>
      </c>
      <c r="U604" s="5">
        <f t="shared" si="38"/>
        <v>1822.7199999999998</v>
      </c>
      <c r="V604" s="5">
        <f t="shared" si="39"/>
        <v>2789.31</v>
      </c>
      <c r="W604" s="5">
        <v>1822.72</v>
      </c>
      <c r="X604" t="s">
        <v>49</v>
      </c>
    </row>
    <row r="605" spans="1:24" x14ac:dyDescent="0.2">
      <c r="A605" t="s">
        <v>0</v>
      </c>
      <c r="B605" t="s">
        <v>1</v>
      </c>
      <c r="C605" t="s">
        <v>2</v>
      </c>
      <c r="D605" t="s">
        <v>3</v>
      </c>
      <c r="E605" t="s">
        <v>4</v>
      </c>
      <c r="F605" t="s">
        <v>368</v>
      </c>
      <c r="G605" t="s">
        <v>369</v>
      </c>
      <c r="H605" t="s">
        <v>7</v>
      </c>
      <c r="I605" t="s">
        <v>41</v>
      </c>
      <c r="J605" t="s">
        <v>42</v>
      </c>
      <c r="K605" t="s">
        <v>52</v>
      </c>
      <c r="L605" t="s">
        <v>44</v>
      </c>
      <c r="M605" s="5">
        <v>0</v>
      </c>
      <c r="N605" s="5">
        <v>2000</v>
      </c>
      <c r="O605" s="5">
        <f t="shared" si="36"/>
        <v>2000</v>
      </c>
      <c r="P605" s="5">
        <v>0</v>
      </c>
      <c r="Q605" s="5">
        <f t="shared" si="37"/>
        <v>2000</v>
      </c>
      <c r="R605" s="5">
        <v>0</v>
      </c>
      <c r="S605" s="5">
        <v>0</v>
      </c>
      <c r="T605" s="5">
        <v>0</v>
      </c>
      <c r="U605" s="5">
        <f t="shared" si="38"/>
        <v>2000</v>
      </c>
      <c r="V605" s="5">
        <f t="shared" si="39"/>
        <v>2000</v>
      </c>
      <c r="W605" s="5">
        <v>2000</v>
      </c>
      <c r="X605" t="s">
        <v>53</v>
      </c>
    </row>
    <row r="606" spans="1:24" x14ac:dyDescent="0.2">
      <c r="A606" t="s">
        <v>0</v>
      </c>
      <c r="B606" t="s">
        <v>1</v>
      </c>
      <c r="C606" t="s">
        <v>2</v>
      </c>
      <c r="D606" t="s">
        <v>3</v>
      </c>
      <c r="E606" t="s">
        <v>4</v>
      </c>
      <c r="F606" t="s">
        <v>368</v>
      </c>
      <c r="G606" t="s">
        <v>369</v>
      </c>
      <c r="H606" t="s">
        <v>7</v>
      </c>
      <c r="I606" t="s">
        <v>41</v>
      </c>
      <c r="J606" t="s">
        <v>42</v>
      </c>
      <c r="K606" t="s">
        <v>297</v>
      </c>
      <c r="L606" t="s">
        <v>44</v>
      </c>
      <c r="M606" s="5">
        <v>1000</v>
      </c>
      <c r="N606" s="5">
        <v>0</v>
      </c>
      <c r="O606" s="5">
        <f t="shared" si="36"/>
        <v>1000</v>
      </c>
      <c r="P606" s="5">
        <v>0</v>
      </c>
      <c r="Q606" s="5">
        <f t="shared" si="37"/>
        <v>1000</v>
      </c>
      <c r="R606" s="5">
        <v>0</v>
      </c>
      <c r="S606" s="5">
        <v>0</v>
      </c>
      <c r="T606" s="5">
        <v>0</v>
      </c>
      <c r="U606" s="5">
        <f t="shared" si="38"/>
        <v>1000</v>
      </c>
      <c r="V606" s="5">
        <f t="shared" si="39"/>
        <v>1000</v>
      </c>
      <c r="W606" s="5">
        <v>1000</v>
      </c>
      <c r="X606" t="s">
        <v>298</v>
      </c>
    </row>
    <row r="607" spans="1:24" x14ac:dyDescent="0.2">
      <c r="A607" t="s">
        <v>0</v>
      </c>
      <c r="B607" t="s">
        <v>1</v>
      </c>
      <c r="C607" t="s">
        <v>2</v>
      </c>
      <c r="D607" t="s">
        <v>3</v>
      </c>
      <c r="E607" t="s">
        <v>4</v>
      </c>
      <c r="F607" t="s">
        <v>368</v>
      </c>
      <c r="G607" t="s">
        <v>369</v>
      </c>
      <c r="H607" t="s">
        <v>7</v>
      </c>
      <c r="I607" t="s">
        <v>41</v>
      </c>
      <c r="J607" t="s">
        <v>42</v>
      </c>
      <c r="K607" t="s">
        <v>56</v>
      </c>
      <c r="L607" t="s">
        <v>44</v>
      </c>
      <c r="M607" s="5">
        <v>528000</v>
      </c>
      <c r="N607" s="5">
        <v>-58700</v>
      </c>
      <c r="O607" s="5">
        <f t="shared" si="36"/>
        <v>469300</v>
      </c>
      <c r="P607" s="5">
        <v>0</v>
      </c>
      <c r="Q607" s="5">
        <f t="shared" si="37"/>
        <v>469300</v>
      </c>
      <c r="R607" s="5">
        <v>0</v>
      </c>
      <c r="S607" s="5">
        <v>364000</v>
      </c>
      <c r="T607" s="5">
        <v>250622.74</v>
      </c>
      <c r="U607" s="5">
        <f t="shared" si="38"/>
        <v>105300</v>
      </c>
      <c r="V607" s="5">
        <f t="shared" si="39"/>
        <v>218677.26</v>
      </c>
      <c r="W607" s="5">
        <v>105300</v>
      </c>
      <c r="X607" t="s">
        <v>57</v>
      </c>
    </row>
    <row r="608" spans="1:24" x14ac:dyDescent="0.2">
      <c r="A608" t="s">
        <v>0</v>
      </c>
      <c r="B608" t="s">
        <v>1</v>
      </c>
      <c r="C608" t="s">
        <v>2</v>
      </c>
      <c r="D608" t="s">
        <v>3</v>
      </c>
      <c r="E608" t="s">
        <v>4</v>
      </c>
      <c r="F608" t="s">
        <v>368</v>
      </c>
      <c r="G608" t="s">
        <v>369</v>
      </c>
      <c r="H608" t="s">
        <v>7</v>
      </c>
      <c r="I608" t="s">
        <v>41</v>
      </c>
      <c r="J608" t="s">
        <v>42</v>
      </c>
      <c r="K608" t="s">
        <v>58</v>
      </c>
      <c r="L608" t="s">
        <v>44</v>
      </c>
      <c r="M608" s="5">
        <v>196000</v>
      </c>
      <c r="N608" s="5">
        <v>0</v>
      </c>
      <c r="O608" s="5">
        <f t="shared" si="36"/>
        <v>196000</v>
      </c>
      <c r="P608" s="5">
        <v>-102.46</v>
      </c>
      <c r="Q608" s="5">
        <f t="shared" si="37"/>
        <v>195897.54</v>
      </c>
      <c r="R608" s="5">
        <v>0</v>
      </c>
      <c r="S608" s="5">
        <v>195897.54</v>
      </c>
      <c r="T608" s="5">
        <v>84077.53</v>
      </c>
      <c r="U608" s="5">
        <f t="shared" si="38"/>
        <v>102.45999999999185</v>
      </c>
      <c r="V608" s="5">
        <f t="shared" si="39"/>
        <v>111922.47</v>
      </c>
      <c r="W608" s="5">
        <v>0</v>
      </c>
      <c r="X608" t="s">
        <v>59</v>
      </c>
    </row>
    <row r="609" spans="1:24" x14ac:dyDescent="0.2">
      <c r="A609" t="s">
        <v>0</v>
      </c>
      <c r="B609" t="s">
        <v>1</v>
      </c>
      <c r="C609" t="s">
        <v>2</v>
      </c>
      <c r="D609" t="s">
        <v>3</v>
      </c>
      <c r="E609" t="s">
        <v>4</v>
      </c>
      <c r="F609" t="s">
        <v>368</v>
      </c>
      <c r="G609" t="s">
        <v>369</v>
      </c>
      <c r="H609" t="s">
        <v>7</v>
      </c>
      <c r="I609" t="s">
        <v>41</v>
      </c>
      <c r="J609" t="s">
        <v>42</v>
      </c>
      <c r="K609" t="s">
        <v>370</v>
      </c>
      <c r="L609" t="s">
        <v>44</v>
      </c>
      <c r="M609" s="5">
        <v>0</v>
      </c>
      <c r="N609" s="5">
        <v>2050</v>
      </c>
      <c r="O609" s="5">
        <f t="shared" si="36"/>
        <v>2050</v>
      </c>
      <c r="P609" s="5">
        <v>-1250</v>
      </c>
      <c r="Q609" s="5">
        <f t="shared" si="37"/>
        <v>800</v>
      </c>
      <c r="R609" s="5">
        <v>0</v>
      </c>
      <c r="S609" s="5">
        <v>0</v>
      </c>
      <c r="T609" s="5">
        <v>0</v>
      </c>
      <c r="U609" s="5">
        <f t="shared" si="38"/>
        <v>2050</v>
      </c>
      <c r="V609" s="5">
        <f t="shared" si="39"/>
        <v>2050</v>
      </c>
      <c r="W609" s="5">
        <v>800</v>
      </c>
      <c r="X609" t="s">
        <v>371</v>
      </c>
    </row>
    <row r="610" spans="1:24" x14ac:dyDescent="0.2">
      <c r="A610" t="s">
        <v>0</v>
      </c>
      <c r="B610" t="s">
        <v>1</v>
      </c>
      <c r="C610" t="s">
        <v>2</v>
      </c>
      <c r="D610" t="s">
        <v>3</v>
      </c>
      <c r="E610" t="s">
        <v>4</v>
      </c>
      <c r="F610" t="s">
        <v>368</v>
      </c>
      <c r="G610" t="s">
        <v>369</v>
      </c>
      <c r="H610" t="s">
        <v>7</v>
      </c>
      <c r="I610" t="s">
        <v>41</v>
      </c>
      <c r="J610" t="s">
        <v>42</v>
      </c>
      <c r="K610" t="s">
        <v>62</v>
      </c>
      <c r="L610" t="s">
        <v>44</v>
      </c>
      <c r="M610" s="5">
        <v>100000</v>
      </c>
      <c r="N610" s="5">
        <v>-22951.64</v>
      </c>
      <c r="O610" s="5">
        <f t="shared" si="36"/>
        <v>77048.36</v>
      </c>
      <c r="P610" s="5">
        <v>-61548.35</v>
      </c>
      <c r="Q610" s="5">
        <f t="shared" si="37"/>
        <v>15500.010000000002</v>
      </c>
      <c r="R610" s="5">
        <v>0</v>
      </c>
      <c r="S610" s="5">
        <v>0</v>
      </c>
      <c r="T610" s="5">
        <v>0</v>
      </c>
      <c r="U610" s="5">
        <f t="shared" si="38"/>
        <v>77048.36</v>
      </c>
      <c r="V610" s="5">
        <f t="shared" si="39"/>
        <v>77048.36</v>
      </c>
      <c r="W610" s="5">
        <v>15500.01</v>
      </c>
      <c r="X610" t="s">
        <v>63</v>
      </c>
    </row>
    <row r="611" spans="1:24" x14ac:dyDescent="0.2">
      <c r="A611" t="s">
        <v>0</v>
      </c>
      <c r="B611" t="s">
        <v>1</v>
      </c>
      <c r="C611" t="s">
        <v>2</v>
      </c>
      <c r="D611" t="s">
        <v>3</v>
      </c>
      <c r="E611" t="s">
        <v>4</v>
      </c>
      <c r="F611" t="s">
        <v>368</v>
      </c>
      <c r="G611" t="s">
        <v>369</v>
      </c>
      <c r="H611" t="s">
        <v>7</v>
      </c>
      <c r="I611" t="s">
        <v>41</v>
      </c>
      <c r="J611" t="s">
        <v>42</v>
      </c>
      <c r="K611" t="s">
        <v>64</v>
      </c>
      <c r="L611" t="s">
        <v>44</v>
      </c>
      <c r="M611" s="5">
        <v>0</v>
      </c>
      <c r="N611" s="5">
        <v>6200</v>
      </c>
      <c r="O611" s="5">
        <f t="shared" si="36"/>
        <v>6200</v>
      </c>
      <c r="P611" s="5">
        <v>-2700</v>
      </c>
      <c r="Q611" s="5">
        <f t="shared" si="37"/>
        <v>3500</v>
      </c>
      <c r="R611" s="5">
        <v>0</v>
      </c>
      <c r="S611" s="5">
        <v>0</v>
      </c>
      <c r="T611" s="5">
        <v>0</v>
      </c>
      <c r="U611" s="5">
        <f t="shared" si="38"/>
        <v>6200</v>
      </c>
      <c r="V611" s="5">
        <f t="shared" si="39"/>
        <v>6200</v>
      </c>
      <c r="W611" s="5">
        <v>3500</v>
      </c>
      <c r="X611" t="s">
        <v>65</v>
      </c>
    </row>
    <row r="612" spans="1:24" x14ac:dyDescent="0.2">
      <c r="A612" t="s">
        <v>0</v>
      </c>
      <c r="B612" t="s">
        <v>1</v>
      </c>
      <c r="C612" t="s">
        <v>2</v>
      </c>
      <c r="D612" t="s">
        <v>3</v>
      </c>
      <c r="E612" t="s">
        <v>4</v>
      </c>
      <c r="F612" t="s">
        <v>368</v>
      </c>
      <c r="G612" t="s">
        <v>369</v>
      </c>
      <c r="H612" t="s">
        <v>7</v>
      </c>
      <c r="I612" t="s">
        <v>41</v>
      </c>
      <c r="J612" t="s">
        <v>42</v>
      </c>
      <c r="K612" t="s">
        <v>66</v>
      </c>
      <c r="L612" t="s">
        <v>44</v>
      </c>
      <c r="M612" s="5">
        <v>0</v>
      </c>
      <c r="N612" s="5">
        <v>10000</v>
      </c>
      <c r="O612" s="5">
        <f t="shared" si="36"/>
        <v>10000</v>
      </c>
      <c r="P612" s="5">
        <v>0</v>
      </c>
      <c r="Q612" s="5">
        <f t="shared" si="37"/>
        <v>10000</v>
      </c>
      <c r="R612" s="5">
        <v>0</v>
      </c>
      <c r="S612" s="5">
        <v>10000</v>
      </c>
      <c r="T612" s="5">
        <v>4190.76</v>
      </c>
      <c r="U612" s="5">
        <f t="shared" si="38"/>
        <v>0</v>
      </c>
      <c r="V612" s="5">
        <f t="shared" si="39"/>
        <v>5809.24</v>
      </c>
      <c r="W612" s="5">
        <v>0</v>
      </c>
      <c r="X612" t="s">
        <v>67</v>
      </c>
    </row>
    <row r="613" spans="1:24" x14ac:dyDescent="0.2">
      <c r="A613" t="s">
        <v>0</v>
      </c>
      <c r="B613" t="s">
        <v>1</v>
      </c>
      <c r="C613" t="s">
        <v>2</v>
      </c>
      <c r="D613" t="s">
        <v>3</v>
      </c>
      <c r="E613" t="s">
        <v>4</v>
      </c>
      <c r="F613" t="s">
        <v>368</v>
      </c>
      <c r="G613" t="s">
        <v>369</v>
      </c>
      <c r="H613" t="s">
        <v>7</v>
      </c>
      <c r="I613" t="s">
        <v>41</v>
      </c>
      <c r="J613" t="s">
        <v>42</v>
      </c>
      <c r="K613" t="s">
        <v>372</v>
      </c>
      <c r="L613" t="s">
        <v>44</v>
      </c>
      <c r="M613" s="5">
        <v>18000</v>
      </c>
      <c r="N613" s="5">
        <v>0</v>
      </c>
      <c r="O613" s="5">
        <f t="shared" si="36"/>
        <v>18000</v>
      </c>
      <c r="P613" s="5">
        <v>0</v>
      </c>
      <c r="Q613" s="5">
        <f t="shared" si="37"/>
        <v>18000</v>
      </c>
      <c r="R613" s="5">
        <v>3890.74</v>
      </c>
      <c r="S613" s="5">
        <v>14109.26</v>
      </c>
      <c r="T613" s="5">
        <v>14109.26</v>
      </c>
      <c r="U613" s="5">
        <f t="shared" si="38"/>
        <v>3890.74</v>
      </c>
      <c r="V613" s="5">
        <f t="shared" si="39"/>
        <v>3890.74</v>
      </c>
      <c r="W613" s="5">
        <v>0</v>
      </c>
      <c r="X613" t="s">
        <v>373</v>
      </c>
    </row>
    <row r="614" spans="1:24" x14ac:dyDescent="0.2">
      <c r="A614" t="s">
        <v>0</v>
      </c>
      <c r="B614" t="s">
        <v>1</v>
      </c>
      <c r="C614" t="s">
        <v>2</v>
      </c>
      <c r="D614" t="s">
        <v>3</v>
      </c>
      <c r="E614" t="s">
        <v>4</v>
      </c>
      <c r="F614" t="s">
        <v>368</v>
      </c>
      <c r="G614" t="s">
        <v>369</v>
      </c>
      <c r="H614" t="s">
        <v>7</v>
      </c>
      <c r="I614" t="s">
        <v>41</v>
      </c>
      <c r="J614" t="s">
        <v>42</v>
      </c>
      <c r="K614" t="s">
        <v>349</v>
      </c>
      <c r="L614" t="s">
        <v>44</v>
      </c>
      <c r="M614" s="5">
        <v>0</v>
      </c>
      <c r="N614" s="5">
        <v>7951.64</v>
      </c>
      <c r="O614" s="5">
        <f t="shared" si="36"/>
        <v>7951.64</v>
      </c>
      <c r="P614" s="5">
        <v>0</v>
      </c>
      <c r="Q614" s="5">
        <f t="shared" si="37"/>
        <v>7951.64</v>
      </c>
      <c r="R614" s="5">
        <v>0</v>
      </c>
      <c r="S614" s="5">
        <v>0</v>
      </c>
      <c r="T614" s="5">
        <v>0</v>
      </c>
      <c r="U614" s="5">
        <f t="shared" si="38"/>
        <v>7951.64</v>
      </c>
      <c r="V614" s="5">
        <f t="shared" si="39"/>
        <v>7951.64</v>
      </c>
      <c r="W614" s="5">
        <v>7951.64</v>
      </c>
      <c r="X614" t="s">
        <v>350</v>
      </c>
    </row>
    <row r="615" spans="1:24" x14ac:dyDescent="0.2">
      <c r="A615" t="s">
        <v>0</v>
      </c>
      <c r="B615" t="s">
        <v>1</v>
      </c>
      <c r="C615" t="s">
        <v>2</v>
      </c>
      <c r="D615" t="s">
        <v>3</v>
      </c>
      <c r="E615" t="s">
        <v>4</v>
      </c>
      <c r="F615" t="s">
        <v>368</v>
      </c>
      <c r="G615" t="s">
        <v>369</v>
      </c>
      <c r="H615" t="s">
        <v>7</v>
      </c>
      <c r="I615" t="s">
        <v>41</v>
      </c>
      <c r="J615" t="s">
        <v>42</v>
      </c>
      <c r="K615" t="s">
        <v>70</v>
      </c>
      <c r="L615" t="s">
        <v>44</v>
      </c>
      <c r="M615" s="5">
        <v>0</v>
      </c>
      <c r="N615" s="5">
        <v>5000</v>
      </c>
      <c r="O615" s="5">
        <f t="shared" si="36"/>
        <v>5000</v>
      </c>
      <c r="P615" s="5">
        <v>-3000</v>
      </c>
      <c r="Q615" s="5">
        <f t="shared" si="37"/>
        <v>2000</v>
      </c>
      <c r="R615" s="5">
        <v>0</v>
      </c>
      <c r="S615" s="5">
        <v>0</v>
      </c>
      <c r="T615" s="5">
        <v>0</v>
      </c>
      <c r="U615" s="5">
        <f t="shared" si="38"/>
        <v>5000</v>
      </c>
      <c r="V615" s="5">
        <f t="shared" si="39"/>
        <v>5000</v>
      </c>
      <c r="W615" s="5">
        <v>2000</v>
      </c>
      <c r="X615" t="s">
        <v>71</v>
      </c>
    </row>
    <row r="616" spans="1:24" x14ac:dyDescent="0.2">
      <c r="A616" t="s">
        <v>0</v>
      </c>
      <c r="B616" t="s">
        <v>1</v>
      </c>
      <c r="C616" t="s">
        <v>2</v>
      </c>
      <c r="D616" t="s">
        <v>3</v>
      </c>
      <c r="E616" t="s">
        <v>4</v>
      </c>
      <c r="F616" t="s">
        <v>368</v>
      </c>
      <c r="G616" t="s">
        <v>369</v>
      </c>
      <c r="H616" t="s">
        <v>7</v>
      </c>
      <c r="I616" t="s">
        <v>41</v>
      </c>
      <c r="J616" t="s">
        <v>42</v>
      </c>
      <c r="K616" t="s">
        <v>74</v>
      </c>
      <c r="L616" t="s">
        <v>44</v>
      </c>
      <c r="M616" s="5">
        <v>10000</v>
      </c>
      <c r="N616" s="5">
        <v>-1000</v>
      </c>
      <c r="O616" s="5">
        <f t="shared" si="36"/>
        <v>9000</v>
      </c>
      <c r="P616" s="5">
        <v>-3000</v>
      </c>
      <c r="Q616" s="5">
        <f t="shared" si="37"/>
        <v>6000</v>
      </c>
      <c r="R616" s="5">
        <v>0</v>
      </c>
      <c r="S616" s="5">
        <v>5000</v>
      </c>
      <c r="T616" s="5">
        <v>3776.19</v>
      </c>
      <c r="U616" s="5">
        <f t="shared" si="38"/>
        <v>4000</v>
      </c>
      <c r="V616" s="5">
        <f t="shared" si="39"/>
        <v>5223.8099999999995</v>
      </c>
      <c r="W616" s="5">
        <v>1000</v>
      </c>
      <c r="X616" t="s">
        <v>75</v>
      </c>
    </row>
    <row r="617" spans="1:24" x14ac:dyDescent="0.2">
      <c r="A617" t="s">
        <v>0</v>
      </c>
      <c r="B617" t="s">
        <v>1</v>
      </c>
      <c r="C617" t="s">
        <v>2</v>
      </c>
      <c r="D617" t="s">
        <v>3</v>
      </c>
      <c r="E617" t="s">
        <v>4</v>
      </c>
      <c r="F617" t="s">
        <v>368</v>
      </c>
      <c r="G617" t="s">
        <v>369</v>
      </c>
      <c r="H617" t="s">
        <v>7</v>
      </c>
      <c r="I617" t="s">
        <v>41</v>
      </c>
      <c r="J617" t="s">
        <v>42</v>
      </c>
      <c r="K617" t="s">
        <v>76</v>
      </c>
      <c r="L617" t="s">
        <v>44</v>
      </c>
      <c r="M617" s="5">
        <v>1000</v>
      </c>
      <c r="N617" s="5">
        <v>0</v>
      </c>
      <c r="O617" s="5">
        <f t="shared" si="36"/>
        <v>1000</v>
      </c>
      <c r="P617" s="5">
        <v>-1000</v>
      </c>
      <c r="Q617" s="5">
        <f t="shared" si="37"/>
        <v>0</v>
      </c>
      <c r="R617" s="5">
        <v>0</v>
      </c>
      <c r="S617" s="5">
        <v>0</v>
      </c>
      <c r="T617" s="5">
        <v>0</v>
      </c>
      <c r="U617" s="5">
        <f t="shared" si="38"/>
        <v>1000</v>
      </c>
      <c r="V617" s="5">
        <f t="shared" si="39"/>
        <v>1000</v>
      </c>
      <c r="W617" s="5">
        <v>0</v>
      </c>
      <c r="X617" t="s">
        <v>77</v>
      </c>
    </row>
    <row r="618" spans="1:24" x14ac:dyDescent="0.2">
      <c r="A618" t="s">
        <v>0</v>
      </c>
      <c r="B618" t="s">
        <v>1</v>
      </c>
      <c r="C618" t="s">
        <v>2</v>
      </c>
      <c r="D618" t="s">
        <v>3</v>
      </c>
      <c r="E618" t="s">
        <v>4</v>
      </c>
      <c r="F618" t="s">
        <v>368</v>
      </c>
      <c r="G618" t="s">
        <v>369</v>
      </c>
      <c r="H618" t="s">
        <v>7</v>
      </c>
      <c r="I618" t="s">
        <v>41</v>
      </c>
      <c r="J618" t="s">
        <v>42</v>
      </c>
      <c r="K618" t="s">
        <v>78</v>
      </c>
      <c r="L618" t="s">
        <v>44</v>
      </c>
      <c r="M618" s="5">
        <v>1000</v>
      </c>
      <c r="N618" s="5">
        <v>0</v>
      </c>
      <c r="O618" s="5">
        <f t="shared" si="36"/>
        <v>1000</v>
      </c>
      <c r="P618" s="5">
        <v>-1000</v>
      </c>
      <c r="Q618" s="5">
        <f t="shared" si="37"/>
        <v>0</v>
      </c>
      <c r="R618" s="5">
        <v>0</v>
      </c>
      <c r="S618" s="5">
        <v>0</v>
      </c>
      <c r="T618" s="5">
        <v>0</v>
      </c>
      <c r="U618" s="5">
        <f t="shared" si="38"/>
        <v>1000</v>
      </c>
      <c r="V618" s="5">
        <f t="shared" si="39"/>
        <v>1000</v>
      </c>
      <c r="W618" s="5">
        <v>0</v>
      </c>
      <c r="X618" t="s">
        <v>79</v>
      </c>
    </row>
    <row r="619" spans="1:24" x14ac:dyDescent="0.2">
      <c r="A619" t="s">
        <v>0</v>
      </c>
      <c r="B619" t="s">
        <v>1</v>
      </c>
      <c r="C619" t="s">
        <v>2</v>
      </c>
      <c r="D619" t="s">
        <v>3</v>
      </c>
      <c r="E619" t="s">
        <v>4</v>
      </c>
      <c r="F619" t="s">
        <v>368</v>
      </c>
      <c r="G619" t="s">
        <v>369</v>
      </c>
      <c r="H619" t="s">
        <v>7</v>
      </c>
      <c r="I619" t="s">
        <v>41</v>
      </c>
      <c r="J619" t="s">
        <v>42</v>
      </c>
      <c r="K619" t="s">
        <v>82</v>
      </c>
      <c r="L619" t="s">
        <v>44</v>
      </c>
      <c r="M619" s="5">
        <v>0</v>
      </c>
      <c r="N619" s="5">
        <v>45000</v>
      </c>
      <c r="O619" s="5">
        <f t="shared" si="36"/>
        <v>45000</v>
      </c>
      <c r="P619" s="5">
        <v>-33000</v>
      </c>
      <c r="Q619" s="5">
        <f t="shared" si="37"/>
        <v>12000</v>
      </c>
      <c r="R619" s="5">
        <v>0</v>
      </c>
      <c r="S619" s="5">
        <v>0</v>
      </c>
      <c r="T619" s="5">
        <v>0</v>
      </c>
      <c r="U619" s="5">
        <f t="shared" si="38"/>
        <v>45000</v>
      </c>
      <c r="V619" s="5">
        <f t="shared" si="39"/>
        <v>45000</v>
      </c>
      <c r="W619" s="5">
        <v>12000</v>
      </c>
      <c r="X619" t="s">
        <v>83</v>
      </c>
    </row>
    <row r="620" spans="1:24" x14ac:dyDescent="0.2">
      <c r="A620" t="s">
        <v>0</v>
      </c>
      <c r="B620" t="s">
        <v>1</v>
      </c>
      <c r="C620" t="s">
        <v>2</v>
      </c>
      <c r="D620" t="s">
        <v>3</v>
      </c>
      <c r="E620" t="s">
        <v>4</v>
      </c>
      <c r="F620" t="s">
        <v>368</v>
      </c>
      <c r="G620" t="s">
        <v>369</v>
      </c>
      <c r="H620" t="s">
        <v>7</v>
      </c>
      <c r="I620" t="s">
        <v>41</v>
      </c>
      <c r="J620" t="s">
        <v>42</v>
      </c>
      <c r="K620" t="s">
        <v>86</v>
      </c>
      <c r="L620" t="s">
        <v>44</v>
      </c>
      <c r="M620" s="5">
        <v>0</v>
      </c>
      <c r="N620" s="5">
        <v>3000</v>
      </c>
      <c r="O620" s="5">
        <f t="shared" si="36"/>
        <v>3000</v>
      </c>
      <c r="P620" s="5">
        <v>-1500</v>
      </c>
      <c r="Q620" s="5">
        <f t="shared" si="37"/>
        <v>1500</v>
      </c>
      <c r="R620" s="5">
        <v>0</v>
      </c>
      <c r="S620" s="5">
        <v>0</v>
      </c>
      <c r="T620" s="5">
        <v>0</v>
      </c>
      <c r="U620" s="5">
        <f t="shared" si="38"/>
        <v>3000</v>
      </c>
      <c r="V620" s="5">
        <f t="shared" si="39"/>
        <v>3000</v>
      </c>
      <c r="W620" s="5">
        <v>1500</v>
      </c>
      <c r="X620" t="s">
        <v>87</v>
      </c>
    </row>
    <row r="621" spans="1:24" x14ac:dyDescent="0.2">
      <c r="A621" t="s">
        <v>0</v>
      </c>
      <c r="B621" t="s">
        <v>1</v>
      </c>
      <c r="C621" t="s">
        <v>2</v>
      </c>
      <c r="D621" t="s">
        <v>3</v>
      </c>
      <c r="E621" t="s">
        <v>4</v>
      </c>
      <c r="F621" t="s">
        <v>368</v>
      </c>
      <c r="G621" t="s">
        <v>369</v>
      </c>
      <c r="H621" t="s">
        <v>7</v>
      </c>
      <c r="I621" t="s">
        <v>41</v>
      </c>
      <c r="J621" t="s">
        <v>42</v>
      </c>
      <c r="K621" t="s">
        <v>88</v>
      </c>
      <c r="L621" t="s">
        <v>44</v>
      </c>
      <c r="M621" s="5">
        <v>3000</v>
      </c>
      <c r="N621" s="5">
        <v>0</v>
      </c>
      <c r="O621" s="5">
        <f t="shared" si="36"/>
        <v>3000</v>
      </c>
      <c r="P621" s="5">
        <v>-3000</v>
      </c>
      <c r="Q621" s="5">
        <f t="shared" si="37"/>
        <v>0</v>
      </c>
      <c r="R621" s="5">
        <v>0</v>
      </c>
      <c r="S621" s="5">
        <v>0</v>
      </c>
      <c r="T621" s="5">
        <v>0</v>
      </c>
      <c r="U621" s="5">
        <f t="shared" si="38"/>
        <v>3000</v>
      </c>
      <c r="V621" s="5">
        <f t="shared" si="39"/>
        <v>3000</v>
      </c>
      <c r="W621" s="5">
        <v>0</v>
      </c>
      <c r="X621" t="s">
        <v>89</v>
      </c>
    </row>
    <row r="622" spans="1:24" x14ac:dyDescent="0.2">
      <c r="A622" t="s">
        <v>0</v>
      </c>
      <c r="B622" t="s">
        <v>1</v>
      </c>
      <c r="C622" t="s">
        <v>2</v>
      </c>
      <c r="D622" t="s">
        <v>3</v>
      </c>
      <c r="E622" t="s">
        <v>4</v>
      </c>
      <c r="F622" t="s">
        <v>368</v>
      </c>
      <c r="G622" t="s">
        <v>369</v>
      </c>
      <c r="H622" t="s">
        <v>7</v>
      </c>
      <c r="I622" t="s">
        <v>41</v>
      </c>
      <c r="J622" t="s">
        <v>42</v>
      </c>
      <c r="K622" t="s">
        <v>308</v>
      </c>
      <c r="L622" t="s">
        <v>44</v>
      </c>
      <c r="M622" s="5">
        <v>0</v>
      </c>
      <c r="N622" s="5">
        <v>1000</v>
      </c>
      <c r="O622" s="5">
        <f t="shared" si="36"/>
        <v>1000</v>
      </c>
      <c r="P622" s="5">
        <v>0</v>
      </c>
      <c r="Q622" s="5">
        <f t="shared" si="37"/>
        <v>1000</v>
      </c>
      <c r="R622" s="5">
        <v>0</v>
      </c>
      <c r="S622" s="5">
        <v>0</v>
      </c>
      <c r="T622" s="5">
        <v>0</v>
      </c>
      <c r="U622" s="5">
        <f t="shared" si="38"/>
        <v>1000</v>
      </c>
      <c r="V622" s="5">
        <f t="shared" si="39"/>
        <v>1000</v>
      </c>
      <c r="W622" s="5">
        <v>1000</v>
      </c>
      <c r="X622" t="s">
        <v>309</v>
      </c>
    </row>
    <row r="623" spans="1:24" x14ac:dyDescent="0.2">
      <c r="A623" t="s">
        <v>0</v>
      </c>
      <c r="B623" t="s">
        <v>1</v>
      </c>
      <c r="C623" t="s">
        <v>2</v>
      </c>
      <c r="D623" t="s">
        <v>3</v>
      </c>
      <c r="E623" t="s">
        <v>4</v>
      </c>
      <c r="F623" t="s">
        <v>368</v>
      </c>
      <c r="G623" t="s">
        <v>369</v>
      </c>
      <c r="H623" t="s">
        <v>7</v>
      </c>
      <c r="I623" t="s">
        <v>41</v>
      </c>
      <c r="J623" t="s">
        <v>42</v>
      </c>
      <c r="K623" t="s">
        <v>374</v>
      </c>
      <c r="L623" t="s">
        <v>44</v>
      </c>
      <c r="M623" s="5">
        <v>0</v>
      </c>
      <c r="N623" s="5">
        <v>450</v>
      </c>
      <c r="O623" s="5">
        <f t="shared" si="36"/>
        <v>450</v>
      </c>
      <c r="P623" s="5">
        <v>0</v>
      </c>
      <c r="Q623" s="5">
        <f t="shared" si="37"/>
        <v>450</v>
      </c>
      <c r="R623" s="5">
        <v>0</v>
      </c>
      <c r="S623" s="5">
        <v>0</v>
      </c>
      <c r="T623" s="5">
        <v>0</v>
      </c>
      <c r="U623" s="5">
        <f t="shared" si="38"/>
        <v>450</v>
      </c>
      <c r="V623" s="5">
        <f t="shared" si="39"/>
        <v>450</v>
      </c>
      <c r="W623" s="5">
        <v>450</v>
      </c>
      <c r="X623" t="s">
        <v>375</v>
      </c>
    </row>
    <row r="624" spans="1:24" x14ac:dyDescent="0.2">
      <c r="A624" t="s">
        <v>0</v>
      </c>
      <c r="B624" t="s">
        <v>1</v>
      </c>
      <c r="C624" t="s">
        <v>2</v>
      </c>
      <c r="D624" t="s">
        <v>3</v>
      </c>
      <c r="E624" t="s">
        <v>4</v>
      </c>
      <c r="F624" t="s">
        <v>368</v>
      </c>
      <c r="G624" t="s">
        <v>369</v>
      </c>
      <c r="H624" t="s">
        <v>7</v>
      </c>
      <c r="I624" t="s">
        <v>41</v>
      </c>
      <c r="J624" t="s">
        <v>90</v>
      </c>
      <c r="K624" t="s">
        <v>91</v>
      </c>
      <c r="L624" t="s">
        <v>44</v>
      </c>
      <c r="M624" s="5">
        <v>2500</v>
      </c>
      <c r="N624" s="5">
        <v>0</v>
      </c>
      <c r="O624" s="5">
        <f t="shared" si="36"/>
        <v>2500</v>
      </c>
      <c r="P624" s="5">
        <v>0</v>
      </c>
      <c r="Q624" s="5">
        <f t="shared" si="37"/>
        <v>2500</v>
      </c>
      <c r="R624" s="5">
        <v>0</v>
      </c>
      <c r="S624" s="5">
        <v>2138.3000000000002</v>
      </c>
      <c r="T624" s="5">
        <v>0</v>
      </c>
      <c r="U624" s="5">
        <f t="shared" si="38"/>
        <v>361.69999999999982</v>
      </c>
      <c r="V624" s="5">
        <f t="shared" si="39"/>
        <v>2500</v>
      </c>
      <c r="W624" s="5">
        <v>361.7</v>
      </c>
      <c r="X624" t="s">
        <v>92</v>
      </c>
    </row>
    <row r="625" spans="1:24" x14ac:dyDescent="0.2">
      <c r="A625" t="s">
        <v>0</v>
      </c>
      <c r="B625" t="s">
        <v>1</v>
      </c>
      <c r="C625" t="s">
        <v>2</v>
      </c>
      <c r="D625" t="s">
        <v>3</v>
      </c>
      <c r="E625" t="s">
        <v>4</v>
      </c>
      <c r="F625" t="s">
        <v>368</v>
      </c>
      <c r="G625" t="s">
        <v>369</v>
      </c>
      <c r="H625" t="s">
        <v>7</v>
      </c>
      <c r="I625" t="s">
        <v>41</v>
      </c>
      <c r="J625" t="s">
        <v>90</v>
      </c>
      <c r="K625" t="s">
        <v>93</v>
      </c>
      <c r="L625" t="s">
        <v>44</v>
      </c>
      <c r="M625" s="5">
        <v>170</v>
      </c>
      <c r="N625" s="5">
        <v>0</v>
      </c>
      <c r="O625" s="5">
        <f t="shared" si="36"/>
        <v>170</v>
      </c>
      <c r="P625" s="5">
        <v>0</v>
      </c>
      <c r="Q625" s="5">
        <f t="shared" si="37"/>
        <v>170</v>
      </c>
      <c r="R625" s="5">
        <v>0</v>
      </c>
      <c r="S625" s="5">
        <v>48</v>
      </c>
      <c r="T625" s="5">
        <v>0</v>
      </c>
      <c r="U625" s="5">
        <f t="shared" si="38"/>
        <v>122</v>
      </c>
      <c r="V625" s="5">
        <f t="shared" si="39"/>
        <v>170</v>
      </c>
      <c r="W625" s="5">
        <v>122</v>
      </c>
      <c r="X625" t="s">
        <v>94</v>
      </c>
    </row>
    <row r="626" spans="1:24" x14ac:dyDescent="0.2">
      <c r="A626" t="s">
        <v>0</v>
      </c>
      <c r="B626" t="s">
        <v>1</v>
      </c>
      <c r="C626" t="s">
        <v>2</v>
      </c>
      <c r="D626" t="s">
        <v>3</v>
      </c>
      <c r="E626" t="s">
        <v>4</v>
      </c>
      <c r="F626" t="s">
        <v>368</v>
      </c>
      <c r="G626" t="s">
        <v>369</v>
      </c>
      <c r="H626" t="s">
        <v>7</v>
      </c>
      <c r="I626" t="s">
        <v>41</v>
      </c>
      <c r="J626" t="s">
        <v>90</v>
      </c>
      <c r="K626" t="s">
        <v>310</v>
      </c>
      <c r="L626" t="s">
        <v>44</v>
      </c>
      <c r="M626" s="5">
        <v>100</v>
      </c>
      <c r="N626" s="5">
        <v>0</v>
      </c>
      <c r="O626" s="5">
        <f t="shared" si="36"/>
        <v>100</v>
      </c>
      <c r="P626" s="5">
        <v>0</v>
      </c>
      <c r="Q626" s="5">
        <f t="shared" si="37"/>
        <v>100</v>
      </c>
      <c r="R626" s="5">
        <v>0</v>
      </c>
      <c r="S626" s="5">
        <v>0</v>
      </c>
      <c r="T626" s="5">
        <v>0</v>
      </c>
      <c r="U626" s="5">
        <f t="shared" si="38"/>
        <v>100</v>
      </c>
      <c r="V626" s="5">
        <f t="shared" si="39"/>
        <v>100</v>
      </c>
      <c r="W626" s="5">
        <v>100</v>
      </c>
      <c r="X626" t="s">
        <v>311</v>
      </c>
    </row>
    <row r="627" spans="1:24" x14ac:dyDescent="0.2">
      <c r="A627" t="s">
        <v>0</v>
      </c>
      <c r="B627" t="s">
        <v>1</v>
      </c>
      <c r="C627" t="s">
        <v>2</v>
      </c>
      <c r="D627" t="s">
        <v>3</v>
      </c>
      <c r="E627" t="s">
        <v>4</v>
      </c>
      <c r="F627" t="s">
        <v>368</v>
      </c>
      <c r="G627" t="s">
        <v>369</v>
      </c>
      <c r="H627" t="s">
        <v>95</v>
      </c>
      <c r="I627" t="s">
        <v>148</v>
      </c>
      <c r="J627" t="s">
        <v>97</v>
      </c>
      <c r="K627" t="s">
        <v>98</v>
      </c>
      <c r="L627" t="s">
        <v>11</v>
      </c>
      <c r="M627" s="5">
        <v>3560</v>
      </c>
      <c r="N627" s="5">
        <v>0</v>
      </c>
      <c r="O627" s="5">
        <f t="shared" si="36"/>
        <v>3560</v>
      </c>
      <c r="P627" s="5">
        <v>0</v>
      </c>
      <c r="Q627" s="5">
        <f t="shared" si="37"/>
        <v>3560</v>
      </c>
      <c r="R627" s="5">
        <v>3560</v>
      </c>
      <c r="S627" s="5">
        <v>0</v>
      </c>
      <c r="T627" s="5">
        <v>0</v>
      </c>
      <c r="U627" s="5">
        <f t="shared" si="38"/>
        <v>3560</v>
      </c>
      <c r="V627" s="5">
        <f t="shared" si="39"/>
        <v>3560</v>
      </c>
      <c r="W627" s="5">
        <v>0</v>
      </c>
      <c r="X627" t="s">
        <v>99</v>
      </c>
    </row>
    <row r="628" spans="1:24" x14ac:dyDescent="0.2">
      <c r="A628" t="s">
        <v>0</v>
      </c>
      <c r="B628" t="s">
        <v>1</v>
      </c>
      <c r="C628" t="s">
        <v>2</v>
      </c>
      <c r="D628" t="s">
        <v>3</v>
      </c>
      <c r="E628" t="s">
        <v>4</v>
      </c>
      <c r="F628" t="s">
        <v>368</v>
      </c>
      <c r="G628" t="s">
        <v>369</v>
      </c>
      <c r="H628" t="s">
        <v>95</v>
      </c>
      <c r="I628" t="s">
        <v>148</v>
      </c>
      <c r="J628" t="s">
        <v>97</v>
      </c>
      <c r="K628" t="s">
        <v>100</v>
      </c>
      <c r="L628" t="s">
        <v>11</v>
      </c>
      <c r="M628" s="5">
        <v>2029.1</v>
      </c>
      <c r="N628" s="5">
        <v>0</v>
      </c>
      <c r="O628" s="5">
        <f t="shared" si="36"/>
        <v>2029.1</v>
      </c>
      <c r="P628" s="5">
        <v>0</v>
      </c>
      <c r="Q628" s="5">
        <f t="shared" si="37"/>
        <v>2029.1</v>
      </c>
      <c r="R628" s="5">
        <v>118.88</v>
      </c>
      <c r="S628" s="5">
        <v>1881.12</v>
      </c>
      <c r="T628" s="5">
        <v>1881.12</v>
      </c>
      <c r="U628" s="5">
        <f t="shared" si="38"/>
        <v>147.98000000000002</v>
      </c>
      <c r="V628" s="5">
        <f t="shared" si="39"/>
        <v>147.98000000000002</v>
      </c>
      <c r="W628" s="5">
        <v>29.1</v>
      </c>
      <c r="X628" t="s">
        <v>101</v>
      </c>
    </row>
    <row r="629" spans="1:24" x14ac:dyDescent="0.2">
      <c r="A629" t="s">
        <v>0</v>
      </c>
      <c r="B629" t="s">
        <v>1</v>
      </c>
      <c r="C629" t="s">
        <v>2</v>
      </c>
      <c r="D629" t="s">
        <v>3</v>
      </c>
      <c r="E629" t="s">
        <v>4</v>
      </c>
      <c r="F629" t="s">
        <v>368</v>
      </c>
      <c r="G629" t="s">
        <v>369</v>
      </c>
      <c r="H629" t="s">
        <v>95</v>
      </c>
      <c r="I629" t="s">
        <v>148</v>
      </c>
      <c r="J629" t="s">
        <v>97</v>
      </c>
      <c r="K629" t="s">
        <v>104</v>
      </c>
      <c r="L629" t="s">
        <v>11</v>
      </c>
      <c r="M629" s="5">
        <v>42720</v>
      </c>
      <c r="N629" s="5">
        <v>0</v>
      </c>
      <c r="O629" s="5">
        <f t="shared" si="36"/>
        <v>42720</v>
      </c>
      <c r="P629" s="5">
        <v>0</v>
      </c>
      <c r="Q629" s="5">
        <f t="shared" si="37"/>
        <v>42720</v>
      </c>
      <c r="R629" s="5">
        <v>14240</v>
      </c>
      <c r="S629" s="5">
        <v>28480</v>
      </c>
      <c r="T629" s="5">
        <v>28480</v>
      </c>
      <c r="U629" s="5">
        <f t="shared" si="38"/>
        <v>14240</v>
      </c>
      <c r="V629" s="5">
        <f t="shared" si="39"/>
        <v>14240</v>
      </c>
      <c r="W629" s="5">
        <v>0</v>
      </c>
      <c r="X629" t="s">
        <v>105</v>
      </c>
    </row>
    <row r="630" spans="1:24" x14ac:dyDescent="0.2">
      <c r="A630" t="s">
        <v>0</v>
      </c>
      <c r="B630" t="s">
        <v>1</v>
      </c>
      <c r="C630" t="s">
        <v>2</v>
      </c>
      <c r="D630" t="s">
        <v>3</v>
      </c>
      <c r="E630" t="s">
        <v>4</v>
      </c>
      <c r="F630" t="s">
        <v>368</v>
      </c>
      <c r="G630" t="s">
        <v>369</v>
      </c>
      <c r="H630" t="s">
        <v>95</v>
      </c>
      <c r="I630" t="s">
        <v>148</v>
      </c>
      <c r="J630" t="s">
        <v>97</v>
      </c>
      <c r="K630" t="s">
        <v>106</v>
      </c>
      <c r="L630" t="s">
        <v>11</v>
      </c>
      <c r="M630" s="5">
        <v>5404.08</v>
      </c>
      <c r="N630" s="5">
        <v>0</v>
      </c>
      <c r="O630" s="5">
        <f t="shared" si="36"/>
        <v>5404.08</v>
      </c>
      <c r="P630" s="5">
        <v>45.03</v>
      </c>
      <c r="Q630" s="5">
        <f t="shared" si="37"/>
        <v>5449.11</v>
      </c>
      <c r="R630" s="5">
        <v>1801.36</v>
      </c>
      <c r="S630" s="5">
        <v>3602.72</v>
      </c>
      <c r="T630" s="5">
        <v>3602.72</v>
      </c>
      <c r="U630" s="5">
        <f t="shared" si="38"/>
        <v>1801.3600000000001</v>
      </c>
      <c r="V630" s="5">
        <f t="shared" si="39"/>
        <v>1801.3600000000001</v>
      </c>
      <c r="W630" s="5">
        <v>45.03</v>
      </c>
      <c r="X630" t="s">
        <v>107</v>
      </c>
    </row>
    <row r="631" spans="1:24" x14ac:dyDescent="0.2">
      <c r="A631" t="s">
        <v>0</v>
      </c>
      <c r="B631" t="s">
        <v>1</v>
      </c>
      <c r="C631" t="s">
        <v>2</v>
      </c>
      <c r="D631" t="s">
        <v>3</v>
      </c>
      <c r="E631" t="s">
        <v>4</v>
      </c>
      <c r="F631" t="s">
        <v>368</v>
      </c>
      <c r="G631" t="s">
        <v>369</v>
      </c>
      <c r="H631" t="s">
        <v>95</v>
      </c>
      <c r="I631" t="s">
        <v>148</v>
      </c>
      <c r="J631" t="s">
        <v>97</v>
      </c>
      <c r="K631" t="s">
        <v>108</v>
      </c>
      <c r="L631" t="s">
        <v>11</v>
      </c>
      <c r="M631" s="5">
        <v>3560</v>
      </c>
      <c r="N631" s="5">
        <v>0</v>
      </c>
      <c r="O631" s="5">
        <f t="shared" si="36"/>
        <v>3560</v>
      </c>
      <c r="P631" s="5">
        <v>0</v>
      </c>
      <c r="Q631" s="5">
        <f t="shared" si="37"/>
        <v>3560</v>
      </c>
      <c r="R631" s="5">
        <v>2149.2800000000002</v>
      </c>
      <c r="S631" s="5">
        <v>1410.72</v>
      </c>
      <c r="T631" s="5">
        <v>1410.72</v>
      </c>
      <c r="U631" s="5">
        <f t="shared" si="38"/>
        <v>2149.2799999999997</v>
      </c>
      <c r="V631" s="5">
        <f t="shared" si="39"/>
        <v>2149.2799999999997</v>
      </c>
      <c r="W631" s="5">
        <v>0</v>
      </c>
      <c r="X631" t="s">
        <v>109</v>
      </c>
    </row>
    <row r="632" spans="1:24" x14ac:dyDescent="0.2">
      <c r="A632" t="s">
        <v>0</v>
      </c>
      <c r="B632" t="s">
        <v>1</v>
      </c>
      <c r="C632" t="s">
        <v>2</v>
      </c>
      <c r="D632" t="s">
        <v>3</v>
      </c>
      <c r="E632" t="s">
        <v>4</v>
      </c>
      <c r="F632" t="s">
        <v>368</v>
      </c>
      <c r="G632" t="s">
        <v>369</v>
      </c>
      <c r="H632" t="s">
        <v>95</v>
      </c>
      <c r="I632" t="s">
        <v>96</v>
      </c>
      <c r="J632" t="s">
        <v>97</v>
      </c>
      <c r="K632" t="s">
        <v>98</v>
      </c>
      <c r="L632" t="s">
        <v>11</v>
      </c>
      <c r="M632" s="5">
        <v>11510</v>
      </c>
      <c r="N632" s="5">
        <v>0</v>
      </c>
      <c r="O632" s="5">
        <f t="shared" si="36"/>
        <v>11510</v>
      </c>
      <c r="P632" s="5">
        <v>0</v>
      </c>
      <c r="Q632" s="5">
        <f t="shared" si="37"/>
        <v>11510</v>
      </c>
      <c r="R632" s="5">
        <v>7947.69</v>
      </c>
      <c r="S632" s="5">
        <v>3562.31</v>
      </c>
      <c r="T632" s="5">
        <v>3562.31</v>
      </c>
      <c r="U632" s="5">
        <f t="shared" si="38"/>
        <v>7947.6900000000005</v>
      </c>
      <c r="V632" s="5">
        <f t="shared" si="39"/>
        <v>7947.6900000000005</v>
      </c>
      <c r="W632" s="5">
        <v>0</v>
      </c>
      <c r="X632" t="s">
        <v>99</v>
      </c>
    </row>
    <row r="633" spans="1:24" x14ac:dyDescent="0.2">
      <c r="A633" t="s">
        <v>0</v>
      </c>
      <c r="B633" t="s">
        <v>1</v>
      </c>
      <c r="C633" t="s">
        <v>2</v>
      </c>
      <c r="D633" t="s">
        <v>3</v>
      </c>
      <c r="E633" t="s">
        <v>4</v>
      </c>
      <c r="F633" t="s">
        <v>368</v>
      </c>
      <c r="G633" t="s">
        <v>369</v>
      </c>
      <c r="H633" t="s">
        <v>95</v>
      </c>
      <c r="I633" t="s">
        <v>96</v>
      </c>
      <c r="J633" t="s">
        <v>97</v>
      </c>
      <c r="K633" t="s">
        <v>100</v>
      </c>
      <c r="L633" t="s">
        <v>11</v>
      </c>
      <c r="M633" s="5">
        <v>5275.66</v>
      </c>
      <c r="N633" s="5">
        <v>0</v>
      </c>
      <c r="O633" s="5">
        <f t="shared" si="36"/>
        <v>5275.66</v>
      </c>
      <c r="P633" s="5">
        <v>0</v>
      </c>
      <c r="Q633" s="5">
        <f t="shared" si="37"/>
        <v>5275.66</v>
      </c>
      <c r="R633" s="5">
        <v>1389.36</v>
      </c>
      <c r="S633" s="5">
        <v>3810.64</v>
      </c>
      <c r="T633" s="5">
        <v>3810.64</v>
      </c>
      <c r="U633" s="5">
        <f t="shared" si="38"/>
        <v>1465.02</v>
      </c>
      <c r="V633" s="5">
        <f t="shared" si="39"/>
        <v>1465.02</v>
      </c>
      <c r="W633" s="5">
        <v>75.66</v>
      </c>
      <c r="X633" t="s">
        <v>101</v>
      </c>
    </row>
    <row r="634" spans="1:24" x14ac:dyDescent="0.2">
      <c r="A634" t="s">
        <v>0</v>
      </c>
      <c r="B634" t="s">
        <v>1</v>
      </c>
      <c r="C634" t="s">
        <v>2</v>
      </c>
      <c r="D634" t="s">
        <v>3</v>
      </c>
      <c r="E634" t="s">
        <v>4</v>
      </c>
      <c r="F634" t="s">
        <v>368</v>
      </c>
      <c r="G634" t="s">
        <v>369</v>
      </c>
      <c r="H634" t="s">
        <v>95</v>
      </c>
      <c r="I634" t="s">
        <v>96</v>
      </c>
      <c r="J634" t="s">
        <v>97</v>
      </c>
      <c r="K634" t="s">
        <v>102</v>
      </c>
      <c r="L634" t="s">
        <v>11</v>
      </c>
      <c r="M634" s="5">
        <v>0</v>
      </c>
      <c r="N634" s="5">
        <v>1500</v>
      </c>
      <c r="O634" s="5">
        <f t="shared" si="36"/>
        <v>1500</v>
      </c>
      <c r="P634" s="5">
        <v>795</v>
      </c>
      <c r="Q634" s="5">
        <f t="shared" si="37"/>
        <v>2295</v>
      </c>
      <c r="R634" s="5">
        <v>0</v>
      </c>
      <c r="S634" s="5">
        <v>1285.2</v>
      </c>
      <c r="T634" s="5">
        <v>1285.2</v>
      </c>
      <c r="U634" s="5">
        <f t="shared" si="38"/>
        <v>214.79999999999995</v>
      </c>
      <c r="V634" s="5">
        <f t="shared" si="39"/>
        <v>214.79999999999995</v>
      </c>
      <c r="W634" s="5">
        <v>1009.8</v>
      </c>
      <c r="X634" t="s">
        <v>103</v>
      </c>
    </row>
    <row r="635" spans="1:24" x14ac:dyDescent="0.2">
      <c r="A635" t="s">
        <v>0</v>
      </c>
      <c r="B635" t="s">
        <v>1</v>
      </c>
      <c r="C635" t="s">
        <v>2</v>
      </c>
      <c r="D635" t="s">
        <v>3</v>
      </c>
      <c r="E635" t="s">
        <v>4</v>
      </c>
      <c r="F635" t="s">
        <v>368</v>
      </c>
      <c r="G635" t="s">
        <v>369</v>
      </c>
      <c r="H635" t="s">
        <v>95</v>
      </c>
      <c r="I635" t="s">
        <v>96</v>
      </c>
      <c r="J635" t="s">
        <v>97</v>
      </c>
      <c r="K635" t="s">
        <v>104</v>
      </c>
      <c r="L635" t="s">
        <v>11</v>
      </c>
      <c r="M635" s="5">
        <v>138120</v>
      </c>
      <c r="N635" s="5">
        <v>0</v>
      </c>
      <c r="O635" s="5">
        <f t="shared" si="36"/>
        <v>138120</v>
      </c>
      <c r="P635" s="5">
        <v>0</v>
      </c>
      <c r="Q635" s="5">
        <f t="shared" si="37"/>
        <v>138120</v>
      </c>
      <c r="R635" s="5">
        <v>50298.67</v>
      </c>
      <c r="S635" s="5">
        <v>87821.33</v>
      </c>
      <c r="T635" s="5">
        <v>87821.33</v>
      </c>
      <c r="U635" s="5">
        <f t="shared" si="38"/>
        <v>50298.67</v>
      </c>
      <c r="V635" s="5">
        <f t="shared" si="39"/>
        <v>50298.67</v>
      </c>
      <c r="W635" s="5">
        <v>0</v>
      </c>
      <c r="X635" t="s">
        <v>105</v>
      </c>
    </row>
    <row r="636" spans="1:24" x14ac:dyDescent="0.2">
      <c r="A636" t="s">
        <v>0</v>
      </c>
      <c r="B636" t="s">
        <v>1</v>
      </c>
      <c r="C636" t="s">
        <v>2</v>
      </c>
      <c r="D636" t="s">
        <v>3</v>
      </c>
      <c r="E636" t="s">
        <v>4</v>
      </c>
      <c r="F636" t="s">
        <v>368</v>
      </c>
      <c r="G636" t="s">
        <v>369</v>
      </c>
      <c r="H636" t="s">
        <v>95</v>
      </c>
      <c r="I636" t="s">
        <v>96</v>
      </c>
      <c r="J636" t="s">
        <v>97</v>
      </c>
      <c r="K636" t="s">
        <v>106</v>
      </c>
      <c r="L636" t="s">
        <v>11</v>
      </c>
      <c r="M636" s="5">
        <v>17472.18</v>
      </c>
      <c r="N636" s="5">
        <v>0</v>
      </c>
      <c r="O636" s="5">
        <f t="shared" si="36"/>
        <v>17472.18</v>
      </c>
      <c r="P636" s="5">
        <v>0</v>
      </c>
      <c r="Q636" s="5">
        <f t="shared" si="37"/>
        <v>17472.18</v>
      </c>
      <c r="R636" s="5">
        <v>6200.09</v>
      </c>
      <c r="S636" s="5">
        <v>11272.09</v>
      </c>
      <c r="T636" s="5">
        <v>11272.09</v>
      </c>
      <c r="U636" s="5">
        <f t="shared" si="38"/>
        <v>6200.09</v>
      </c>
      <c r="V636" s="5">
        <f t="shared" si="39"/>
        <v>6200.09</v>
      </c>
      <c r="W636" s="5">
        <v>0</v>
      </c>
      <c r="X636" t="s">
        <v>107</v>
      </c>
    </row>
    <row r="637" spans="1:24" x14ac:dyDescent="0.2">
      <c r="A637" t="s">
        <v>0</v>
      </c>
      <c r="B637" t="s">
        <v>1</v>
      </c>
      <c r="C637" t="s">
        <v>2</v>
      </c>
      <c r="D637" t="s">
        <v>3</v>
      </c>
      <c r="E637" t="s">
        <v>4</v>
      </c>
      <c r="F637" t="s">
        <v>368</v>
      </c>
      <c r="G637" t="s">
        <v>369</v>
      </c>
      <c r="H637" t="s">
        <v>95</v>
      </c>
      <c r="I637" t="s">
        <v>96</v>
      </c>
      <c r="J637" t="s">
        <v>97</v>
      </c>
      <c r="K637" t="s">
        <v>108</v>
      </c>
      <c r="L637" t="s">
        <v>11</v>
      </c>
      <c r="M637" s="5">
        <v>11510</v>
      </c>
      <c r="N637" s="5">
        <v>0</v>
      </c>
      <c r="O637" s="5">
        <f t="shared" si="36"/>
        <v>11510</v>
      </c>
      <c r="P637" s="5">
        <v>0</v>
      </c>
      <c r="Q637" s="5">
        <f t="shared" si="37"/>
        <v>11510</v>
      </c>
      <c r="R637" s="5">
        <v>7405.17</v>
      </c>
      <c r="S637" s="5">
        <v>4104.83</v>
      </c>
      <c r="T637" s="5">
        <v>4104.83</v>
      </c>
      <c r="U637" s="5">
        <f t="shared" si="38"/>
        <v>7405.17</v>
      </c>
      <c r="V637" s="5">
        <f t="shared" si="39"/>
        <v>7405.17</v>
      </c>
      <c r="W637" s="5">
        <v>0</v>
      </c>
      <c r="X637" t="s">
        <v>109</v>
      </c>
    </row>
    <row r="638" spans="1:24" x14ac:dyDescent="0.2">
      <c r="A638" t="s">
        <v>0</v>
      </c>
      <c r="B638" t="s">
        <v>1</v>
      </c>
      <c r="C638" t="s">
        <v>2</v>
      </c>
      <c r="D638" t="s">
        <v>3</v>
      </c>
      <c r="E638" t="s">
        <v>4</v>
      </c>
      <c r="F638" t="s">
        <v>368</v>
      </c>
      <c r="G638" t="s">
        <v>369</v>
      </c>
      <c r="H638" t="s">
        <v>110</v>
      </c>
      <c r="I638" t="s">
        <v>111</v>
      </c>
      <c r="J638" t="s">
        <v>97</v>
      </c>
      <c r="K638" t="s">
        <v>98</v>
      </c>
      <c r="L638" t="s">
        <v>44</v>
      </c>
      <c r="M638" s="5">
        <v>0</v>
      </c>
      <c r="N638" s="5">
        <v>777.58</v>
      </c>
      <c r="O638" s="5">
        <f t="shared" si="36"/>
        <v>777.58</v>
      </c>
      <c r="P638" s="5">
        <v>0</v>
      </c>
      <c r="Q638" s="5">
        <f t="shared" si="37"/>
        <v>777.58</v>
      </c>
      <c r="R638" s="5">
        <v>555.41999999999996</v>
      </c>
      <c r="S638" s="5">
        <v>0</v>
      </c>
      <c r="T638" s="5">
        <v>0</v>
      </c>
      <c r="U638" s="5">
        <f t="shared" si="38"/>
        <v>777.58</v>
      </c>
      <c r="V638" s="5">
        <f t="shared" si="39"/>
        <v>777.58</v>
      </c>
      <c r="W638" s="5">
        <v>222.16</v>
      </c>
      <c r="X638" t="s">
        <v>112</v>
      </c>
    </row>
    <row r="639" spans="1:24" x14ac:dyDescent="0.2">
      <c r="A639" t="s">
        <v>0</v>
      </c>
      <c r="B639" t="s">
        <v>1</v>
      </c>
      <c r="C639" t="s">
        <v>2</v>
      </c>
      <c r="D639" t="s">
        <v>3</v>
      </c>
      <c r="E639" t="s">
        <v>4</v>
      </c>
      <c r="F639" t="s">
        <v>368</v>
      </c>
      <c r="G639" t="s">
        <v>369</v>
      </c>
      <c r="H639" t="s">
        <v>110</v>
      </c>
      <c r="I639" t="s">
        <v>111</v>
      </c>
      <c r="J639" t="s">
        <v>97</v>
      </c>
      <c r="K639" t="s">
        <v>100</v>
      </c>
      <c r="L639" t="s">
        <v>44</v>
      </c>
      <c r="M639" s="5">
        <v>0</v>
      </c>
      <c r="N639" s="5">
        <v>233.33</v>
      </c>
      <c r="O639" s="5">
        <f t="shared" si="36"/>
        <v>233.33</v>
      </c>
      <c r="P639" s="5">
        <v>0</v>
      </c>
      <c r="Q639" s="5">
        <f t="shared" si="37"/>
        <v>233.33</v>
      </c>
      <c r="R639" s="5">
        <v>166.67</v>
      </c>
      <c r="S639" s="5">
        <v>0</v>
      </c>
      <c r="T639" s="5">
        <v>0</v>
      </c>
      <c r="U639" s="5">
        <f t="shared" si="38"/>
        <v>233.33</v>
      </c>
      <c r="V639" s="5">
        <f t="shared" si="39"/>
        <v>233.33</v>
      </c>
      <c r="W639" s="5">
        <v>66.66</v>
      </c>
      <c r="X639" t="s">
        <v>113</v>
      </c>
    </row>
    <row r="640" spans="1:24" x14ac:dyDescent="0.2">
      <c r="A640" t="s">
        <v>0</v>
      </c>
      <c r="B640" t="s">
        <v>1</v>
      </c>
      <c r="C640" t="s">
        <v>2</v>
      </c>
      <c r="D640" t="s">
        <v>3</v>
      </c>
      <c r="E640" t="s">
        <v>4</v>
      </c>
      <c r="F640" t="s">
        <v>368</v>
      </c>
      <c r="G640" t="s">
        <v>369</v>
      </c>
      <c r="H640" t="s">
        <v>110</v>
      </c>
      <c r="I640" t="s">
        <v>111</v>
      </c>
      <c r="J640" t="s">
        <v>97</v>
      </c>
      <c r="K640" t="s">
        <v>104</v>
      </c>
      <c r="L640" t="s">
        <v>44</v>
      </c>
      <c r="M640" s="5">
        <v>0</v>
      </c>
      <c r="N640" s="5">
        <v>9331</v>
      </c>
      <c r="O640" s="5">
        <f t="shared" si="36"/>
        <v>9331</v>
      </c>
      <c r="P640" s="5">
        <v>0</v>
      </c>
      <c r="Q640" s="5">
        <f t="shared" si="37"/>
        <v>9331</v>
      </c>
      <c r="R640" s="5">
        <v>6665</v>
      </c>
      <c r="S640" s="5">
        <v>0</v>
      </c>
      <c r="T640" s="5">
        <v>0</v>
      </c>
      <c r="U640" s="5">
        <f t="shared" si="38"/>
        <v>9331</v>
      </c>
      <c r="V640" s="5">
        <f t="shared" si="39"/>
        <v>9331</v>
      </c>
      <c r="W640" s="5">
        <v>2666</v>
      </c>
      <c r="X640" t="s">
        <v>114</v>
      </c>
    </row>
    <row r="641" spans="1:24" x14ac:dyDescent="0.2">
      <c r="A641" t="s">
        <v>0</v>
      </c>
      <c r="B641" t="s">
        <v>1</v>
      </c>
      <c r="C641" t="s">
        <v>2</v>
      </c>
      <c r="D641" t="s">
        <v>3</v>
      </c>
      <c r="E641" t="s">
        <v>4</v>
      </c>
      <c r="F641" t="s">
        <v>368</v>
      </c>
      <c r="G641" t="s">
        <v>369</v>
      </c>
      <c r="H641" t="s">
        <v>110</v>
      </c>
      <c r="I641" t="s">
        <v>111</v>
      </c>
      <c r="J641" t="s">
        <v>97</v>
      </c>
      <c r="K641" t="s">
        <v>106</v>
      </c>
      <c r="L641" t="s">
        <v>44</v>
      </c>
      <c r="M641" s="5">
        <v>0</v>
      </c>
      <c r="N641" s="5">
        <v>1180.3800000000001</v>
      </c>
      <c r="O641" s="5">
        <f t="shared" si="36"/>
        <v>1180.3800000000001</v>
      </c>
      <c r="P641" s="5">
        <v>0</v>
      </c>
      <c r="Q641" s="5">
        <f t="shared" si="37"/>
        <v>1180.3800000000001</v>
      </c>
      <c r="R641" s="5">
        <v>843.12</v>
      </c>
      <c r="S641" s="5">
        <v>0</v>
      </c>
      <c r="T641" s="5">
        <v>0</v>
      </c>
      <c r="U641" s="5">
        <f t="shared" si="38"/>
        <v>1180.3800000000001</v>
      </c>
      <c r="V641" s="5">
        <f t="shared" si="39"/>
        <v>1180.3800000000001</v>
      </c>
      <c r="W641" s="5">
        <v>337.26</v>
      </c>
      <c r="X641" t="s">
        <v>115</v>
      </c>
    </row>
    <row r="642" spans="1:24" x14ac:dyDescent="0.2">
      <c r="A642" t="s">
        <v>0</v>
      </c>
      <c r="B642" t="s">
        <v>1</v>
      </c>
      <c r="C642" t="s">
        <v>2</v>
      </c>
      <c r="D642" t="s">
        <v>3</v>
      </c>
      <c r="E642" t="s">
        <v>4</v>
      </c>
      <c r="F642" t="s">
        <v>368</v>
      </c>
      <c r="G642" t="s">
        <v>369</v>
      </c>
      <c r="H642" t="s">
        <v>110</v>
      </c>
      <c r="I642" t="s">
        <v>111</v>
      </c>
      <c r="J642" t="s">
        <v>97</v>
      </c>
      <c r="K642" t="s">
        <v>108</v>
      </c>
      <c r="L642" t="s">
        <v>44</v>
      </c>
      <c r="M642" s="5">
        <v>0</v>
      </c>
      <c r="N642" s="5">
        <v>777.58</v>
      </c>
      <c r="O642" s="5">
        <f t="shared" si="36"/>
        <v>777.58</v>
      </c>
      <c r="P642" s="5">
        <v>0</v>
      </c>
      <c r="Q642" s="5">
        <f t="shared" si="37"/>
        <v>777.58</v>
      </c>
      <c r="R642" s="5">
        <v>555.41999999999996</v>
      </c>
      <c r="S642" s="5">
        <v>0</v>
      </c>
      <c r="T642" s="5">
        <v>0</v>
      </c>
      <c r="U642" s="5">
        <f t="shared" si="38"/>
        <v>777.58</v>
      </c>
      <c r="V642" s="5">
        <f t="shared" si="39"/>
        <v>777.58</v>
      </c>
      <c r="W642" s="5">
        <v>222.16</v>
      </c>
      <c r="X642" t="s">
        <v>116</v>
      </c>
    </row>
    <row r="643" spans="1:24" x14ac:dyDescent="0.2">
      <c r="A643" t="s">
        <v>0</v>
      </c>
      <c r="B643" t="s">
        <v>1</v>
      </c>
      <c r="C643" t="s">
        <v>2</v>
      </c>
      <c r="D643" t="s">
        <v>3</v>
      </c>
      <c r="E643" t="s">
        <v>4</v>
      </c>
      <c r="F643" t="s">
        <v>368</v>
      </c>
      <c r="G643" t="s">
        <v>369</v>
      </c>
      <c r="H643" t="s">
        <v>95</v>
      </c>
      <c r="I643" t="s">
        <v>136</v>
      </c>
      <c r="J643" t="s">
        <v>121</v>
      </c>
      <c r="K643" t="s">
        <v>137</v>
      </c>
      <c r="L643" t="s">
        <v>44</v>
      </c>
      <c r="M643" s="5">
        <v>5000</v>
      </c>
      <c r="N643" s="5">
        <v>0</v>
      </c>
      <c r="O643" s="5">
        <f t="shared" ref="O643:O706" si="40">+M643+N643</f>
        <v>5000</v>
      </c>
      <c r="P643" s="5">
        <v>-5000</v>
      </c>
      <c r="Q643" s="5">
        <f t="shared" ref="Q643:Q706" si="41">+O643+P643</f>
        <v>0</v>
      </c>
      <c r="R643" s="5">
        <v>0</v>
      </c>
      <c r="S643" s="5">
        <v>0</v>
      </c>
      <c r="T643" s="5">
        <v>0</v>
      </c>
      <c r="U643" s="5">
        <f t="shared" ref="U643:U706" si="42">+O643-S643</f>
        <v>5000</v>
      </c>
      <c r="V643" s="5">
        <f t="shared" ref="V643:V706" si="43">+O643-T643</f>
        <v>5000</v>
      </c>
      <c r="W643" s="5">
        <v>0</v>
      </c>
      <c r="X643" t="s">
        <v>138</v>
      </c>
    </row>
    <row r="644" spans="1:24" x14ac:dyDescent="0.2">
      <c r="A644" t="s">
        <v>0</v>
      </c>
      <c r="B644" t="s">
        <v>1</v>
      </c>
      <c r="C644" t="s">
        <v>2</v>
      </c>
      <c r="D644" t="s">
        <v>3</v>
      </c>
      <c r="E644" t="s">
        <v>4</v>
      </c>
      <c r="F644" t="s">
        <v>368</v>
      </c>
      <c r="G644" t="s">
        <v>369</v>
      </c>
      <c r="H644" t="s">
        <v>95</v>
      </c>
      <c r="I644" t="s">
        <v>136</v>
      </c>
      <c r="J644" t="s">
        <v>121</v>
      </c>
      <c r="K644" t="s">
        <v>363</v>
      </c>
      <c r="L644" t="s">
        <v>44</v>
      </c>
      <c r="M644" s="5">
        <v>63199.360000000001</v>
      </c>
      <c r="N644" s="5">
        <v>-11331.6</v>
      </c>
      <c r="O644" s="5">
        <f t="shared" si="40"/>
        <v>51867.76</v>
      </c>
      <c r="P644" s="5">
        <v>-51867.76</v>
      </c>
      <c r="Q644" s="5">
        <f t="shared" si="41"/>
        <v>0</v>
      </c>
      <c r="R644" s="5">
        <v>0</v>
      </c>
      <c r="S644" s="5">
        <v>0</v>
      </c>
      <c r="T644" s="5">
        <v>0</v>
      </c>
      <c r="U644" s="5">
        <f t="shared" si="42"/>
        <v>51867.76</v>
      </c>
      <c r="V644" s="5">
        <f t="shared" si="43"/>
        <v>51867.76</v>
      </c>
      <c r="W644" s="5">
        <v>0</v>
      </c>
      <c r="X644" t="s">
        <v>364</v>
      </c>
    </row>
    <row r="645" spans="1:24" x14ac:dyDescent="0.2">
      <c r="A645" t="s">
        <v>0</v>
      </c>
      <c r="B645" t="s">
        <v>1</v>
      </c>
      <c r="C645" t="s">
        <v>2</v>
      </c>
      <c r="D645" t="s">
        <v>3</v>
      </c>
      <c r="E645" t="s">
        <v>4</v>
      </c>
      <c r="F645" t="s">
        <v>368</v>
      </c>
      <c r="G645" t="s">
        <v>369</v>
      </c>
      <c r="H645" t="s">
        <v>95</v>
      </c>
      <c r="I645" t="s">
        <v>136</v>
      </c>
      <c r="J645" t="s">
        <v>121</v>
      </c>
      <c r="K645" t="s">
        <v>145</v>
      </c>
      <c r="L645" t="s">
        <v>44</v>
      </c>
      <c r="M645" s="5">
        <v>5000</v>
      </c>
      <c r="N645" s="5">
        <v>0</v>
      </c>
      <c r="O645" s="5">
        <f t="shared" si="40"/>
        <v>5000</v>
      </c>
      <c r="P645" s="5">
        <v>-5000</v>
      </c>
      <c r="Q645" s="5">
        <f t="shared" si="41"/>
        <v>0</v>
      </c>
      <c r="R645" s="5">
        <v>0</v>
      </c>
      <c r="S645" s="5">
        <v>0</v>
      </c>
      <c r="T645" s="5">
        <v>0</v>
      </c>
      <c r="U645" s="5">
        <f t="shared" si="42"/>
        <v>5000</v>
      </c>
      <c r="V645" s="5">
        <f t="shared" si="43"/>
        <v>5000</v>
      </c>
      <c r="W645" s="5">
        <v>0</v>
      </c>
      <c r="X645" t="s">
        <v>146</v>
      </c>
    </row>
    <row r="646" spans="1:24" x14ac:dyDescent="0.2">
      <c r="A646" t="s">
        <v>0</v>
      </c>
      <c r="B646" t="s">
        <v>1</v>
      </c>
      <c r="C646" t="s">
        <v>2</v>
      </c>
      <c r="D646" t="s">
        <v>3</v>
      </c>
      <c r="E646" t="s">
        <v>4</v>
      </c>
      <c r="F646" t="s">
        <v>368</v>
      </c>
      <c r="G646" t="s">
        <v>369</v>
      </c>
      <c r="H646" t="s">
        <v>95</v>
      </c>
      <c r="I646" t="s">
        <v>136</v>
      </c>
      <c r="J646" t="s">
        <v>121</v>
      </c>
      <c r="K646" t="s">
        <v>155</v>
      </c>
      <c r="L646" t="s">
        <v>44</v>
      </c>
      <c r="M646" s="5">
        <v>3440</v>
      </c>
      <c r="N646" s="5">
        <v>0</v>
      </c>
      <c r="O646" s="5">
        <f t="shared" si="40"/>
        <v>3440</v>
      </c>
      <c r="P646" s="5">
        <v>-3440</v>
      </c>
      <c r="Q646" s="5">
        <f t="shared" si="41"/>
        <v>0</v>
      </c>
      <c r="R646" s="5">
        <v>0</v>
      </c>
      <c r="S646" s="5">
        <v>0</v>
      </c>
      <c r="T646" s="5">
        <v>0</v>
      </c>
      <c r="U646" s="5">
        <f t="shared" si="42"/>
        <v>3440</v>
      </c>
      <c r="V646" s="5">
        <f t="shared" si="43"/>
        <v>3440</v>
      </c>
      <c r="W646" s="5">
        <v>0</v>
      </c>
      <c r="X646" t="s">
        <v>156</v>
      </c>
    </row>
    <row r="647" spans="1:24" x14ac:dyDescent="0.2">
      <c r="A647" t="s">
        <v>0</v>
      </c>
      <c r="B647" t="s">
        <v>1</v>
      </c>
      <c r="C647" t="s">
        <v>2</v>
      </c>
      <c r="D647" t="s">
        <v>3</v>
      </c>
      <c r="E647" t="s">
        <v>4</v>
      </c>
      <c r="F647" t="s">
        <v>368</v>
      </c>
      <c r="G647" t="s">
        <v>369</v>
      </c>
      <c r="H647" t="s">
        <v>95</v>
      </c>
      <c r="I647" t="s">
        <v>148</v>
      </c>
      <c r="J647" t="s">
        <v>121</v>
      </c>
      <c r="K647" t="s">
        <v>137</v>
      </c>
      <c r="L647" t="s">
        <v>44</v>
      </c>
      <c r="M647" s="5">
        <v>46491.57</v>
      </c>
      <c r="N647" s="5">
        <v>0</v>
      </c>
      <c r="O647" s="5">
        <f t="shared" si="40"/>
        <v>46491.57</v>
      </c>
      <c r="P647" s="5">
        <v>-46491.57</v>
      </c>
      <c r="Q647" s="5">
        <f t="shared" si="41"/>
        <v>0</v>
      </c>
      <c r="R647" s="5">
        <v>0</v>
      </c>
      <c r="S647" s="5">
        <v>0</v>
      </c>
      <c r="T647" s="5">
        <v>0</v>
      </c>
      <c r="U647" s="5">
        <f t="shared" si="42"/>
        <v>46491.57</v>
      </c>
      <c r="V647" s="5">
        <f t="shared" si="43"/>
        <v>46491.57</v>
      </c>
      <c r="W647" s="5">
        <v>0</v>
      </c>
      <c r="X647" t="s">
        <v>138</v>
      </c>
    </row>
    <row r="648" spans="1:24" x14ac:dyDescent="0.2">
      <c r="A648" t="s">
        <v>0</v>
      </c>
      <c r="B648" t="s">
        <v>1</v>
      </c>
      <c r="C648" t="s">
        <v>2</v>
      </c>
      <c r="D648" t="s">
        <v>3</v>
      </c>
      <c r="E648" t="s">
        <v>4</v>
      </c>
      <c r="F648" t="s">
        <v>368</v>
      </c>
      <c r="G648" t="s">
        <v>369</v>
      </c>
      <c r="H648" t="s">
        <v>95</v>
      </c>
      <c r="I648" t="s">
        <v>148</v>
      </c>
      <c r="J648" t="s">
        <v>121</v>
      </c>
      <c r="K648" t="s">
        <v>145</v>
      </c>
      <c r="L648" t="s">
        <v>44</v>
      </c>
      <c r="M648" s="5">
        <v>15000</v>
      </c>
      <c r="N648" s="5">
        <v>0</v>
      </c>
      <c r="O648" s="5">
        <f t="shared" si="40"/>
        <v>15000</v>
      </c>
      <c r="P648" s="5">
        <v>-15000</v>
      </c>
      <c r="Q648" s="5">
        <f t="shared" si="41"/>
        <v>0</v>
      </c>
      <c r="R648" s="5">
        <v>0</v>
      </c>
      <c r="S648" s="5">
        <v>0</v>
      </c>
      <c r="T648" s="5">
        <v>0</v>
      </c>
      <c r="U648" s="5">
        <f t="shared" si="42"/>
        <v>15000</v>
      </c>
      <c r="V648" s="5">
        <f t="shared" si="43"/>
        <v>15000</v>
      </c>
      <c r="W648" s="5">
        <v>0</v>
      </c>
      <c r="X648" t="s">
        <v>146</v>
      </c>
    </row>
    <row r="649" spans="1:24" x14ac:dyDescent="0.2">
      <c r="A649" t="s">
        <v>0</v>
      </c>
      <c r="B649" t="s">
        <v>1</v>
      </c>
      <c r="C649" t="s">
        <v>2</v>
      </c>
      <c r="D649" t="s">
        <v>3</v>
      </c>
      <c r="E649" t="s">
        <v>4</v>
      </c>
      <c r="F649" t="s">
        <v>368</v>
      </c>
      <c r="G649" t="s">
        <v>369</v>
      </c>
      <c r="H649" t="s">
        <v>95</v>
      </c>
      <c r="I649" t="s">
        <v>148</v>
      </c>
      <c r="J649" t="s">
        <v>121</v>
      </c>
      <c r="K649" t="s">
        <v>178</v>
      </c>
      <c r="L649" t="s">
        <v>44</v>
      </c>
      <c r="M649" s="5">
        <v>10000</v>
      </c>
      <c r="N649" s="5">
        <v>0</v>
      </c>
      <c r="O649" s="5">
        <f t="shared" si="40"/>
        <v>10000</v>
      </c>
      <c r="P649" s="5">
        <v>-10000</v>
      </c>
      <c r="Q649" s="5">
        <f t="shared" si="41"/>
        <v>0</v>
      </c>
      <c r="R649" s="5">
        <v>0</v>
      </c>
      <c r="S649" s="5">
        <v>0</v>
      </c>
      <c r="T649" s="5">
        <v>0</v>
      </c>
      <c r="U649" s="5">
        <f t="shared" si="42"/>
        <v>10000</v>
      </c>
      <c r="V649" s="5">
        <f t="shared" si="43"/>
        <v>10000</v>
      </c>
      <c r="W649" s="5">
        <v>0</v>
      </c>
      <c r="X649" t="s">
        <v>179</v>
      </c>
    </row>
    <row r="650" spans="1:24" x14ac:dyDescent="0.2">
      <c r="A650" t="s">
        <v>0</v>
      </c>
      <c r="B650" t="s">
        <v>1</v>
      </c>
      <c r="C650" t="s">
        <v>2</v>
      </c>
      <c r="D650" t="s">
        <v>3</v>
      </c>
      <c r="E650" t="s">
        <v>4</v>
      </c>
      <c r="F650" t="s">
        <v>368</v>
      </c>
      <c r="G650" t="s">
        <v>369</v>
      </c>
      <c r="H650" t="s">
        <v>95</v>
      </c>
      <c r="I650" t="s">
        <v>148</v>
      </c>
      <c r="J650" t="s">
        <v>121</v>
      </c>
      <c r="K650" t="s">
        <v>155</v>
      </c>
      <c r="L650" t="s">
        <v>44</v>
      </c>
      <c r="M650" s="5">
        <v>5000</v>
      </c>
      <c r="N650" s="5">
        <v>0</v>
      </c>
      <c r="O650" s="5">
        <f t="shared" si="40"/>
        <v>5000</v>
      </c>
      <c r="P650" s="5">
        <v>-5000</v>
      </c>
      <c r="Q650" s="5">
        <f t="shared" si="41"/>
        <v>0</v>
      </c>
      <c r="R650" s="5">
        <v>0</v>
      </c>
      <c r="S650" s="5">
        <v>0</v>
      </c>
      <c r="T650" s="5">
        <v>0</v>
      </c>
      <c r="U650" s="5">
        <f t="shared" si="42"/>
        <v>5000</v>
      </c>
      <c r="V650" s="5">
        <f t="shared" si="43"/>
        <v>5000</v>
      </c>
      <c r="W650" s="5">
        <v>0</v>
      </c>
      <c r="X650" t="s">
        <v>156</v>
      </c>
    </row>
    <row r="651" spans="1:24" x14ac:dyDescent="0.2">
      <c r="A651" t="s">
        <v>0</v>
      </c>
      <c r="B651" t="s">
        <v>1</v>
      </c>
      <c r="C651" t="s">
        <v>2</v>
      </c>
      <c r="D651" t="s">
        <v>3</v>
      </c>
      <c r="E651" t="s">
        <v>4</v>
      </c>
      <c r="F651" t="s">
        <v>368</v>
      </c>
      <c r="G651" t="s">
        <v>369</v>
      </c>
      <c r="H651" t="s">
        <v>95</v>
      </c>
      <c r="I651" t="s">
        <v>154</v>
      </c>
      <c r="J651" t="s">
        <v>121</v>
      </c>
      <c r="K651" t="s">
        <v>145</v>
      </c>
      <c r="L651" t="s">
        <v>44</v>
      </c>
      <c r="M651" s="5">
        <v>4000</v>
      </c>
      <c r="N651" s="5">
        <v>0</v>
      </c>
      <c r="O651" s="5">
        <f t="shared" si="40"/>
        <v>4000</v>
      </c>
      <c r="P651" s="5">
        <v>-4000</v>
      </c>
      <c r="Q651" s="5">
        <f t="shared" si="41"/>
        <v>0</v>
      </c>
      <c r="R651" s="5">
        <v>0</v>
      </c>
      <c r="S651" s="5">
        <v>0</v>
      </c>
      <c r="T651" s="5">
        <v>0</v>
      </c>
      <c r="U651" s="5">
        <f t="shared" si="42"/>
        <v>4000</v>
      </c>
      <c r="V651" s="5">
        <f t="shared" si="43"/>
        <v>4000</v>
      </c>
      <c r="W651" s="5">
        <v>0</v>
      </c>
      <c r="X651" t="s">
        <v>146</v>
      </c>
    </row>
    <row r="652" spans="1:24" x14ac:dyDescent="0.2">
      <c r="A652" t="s">
        <v>0</v>
      </c>
      <c r="B652" t="s">
        <v>1</v>
      </c>
      <c r="C652" t="s">
        <v>2</v>
      </c>
      <c r="D652" t="s">
        <v>3</v>
      </c>
      <c r="E652" t="s">
        <v>4</v>
      </c>
      <c r="F652" t="s">
        <v>368</v>
      </c>
      <c r="G652" t="s">
        <v>369</v>
      </c>
      <c r="H652" t="s">
        <v>95</v>
      </c>
      <c r="I652" t="s">
        <v>96</v>
      </c>
      <c r="J652" t="s">
        <v>121</v>
      </c>
      <c r="K652" t="s">
        <v>149</v>
      </c>
      <c r="L652" t="s">
        <v>44</v>
      </c>
      <c r="M652" s="5">
        <v>1000</v>
      </c>
      <c r="N652" s="5">
        <v>3000</v>
      </c>
      <c r="O652" s="5">
        <f t="shared" si="40"/>
        <v>4000</v>
      </c>
      <c r="P652" s="5">
        <v>-4000</v>
      </c>
      <c r="Q652" s="5">
        <f t="shared" si="41"/>
        <v>0</v>
      </c>
      <c r="R652" s="5">
        <v>0</v>
      </c>
      <c r="S652" s="5">
        <v>0</v>
      </c>
      <c r="T652" s="5">
        <v>0</v>
      </c>
      <c r="U652" s="5">
        <f t="shared" si="42"/>
        <v>4000</v>
      </c>
      <c r="V652" s="5">
        <f t="shared" si="43"/>
        <v>4000</v>
      </c>
      <c r="W652" s="5">
        <v>0</v>
      </c>
      <c r="X652" t="s">
        <v>150</v>
      </c>
    </row>
    <row r="653" spans="1:24" x14ac:dyDescent="0.2">
      <c r="A653" t="s">
        <v>0</v>
      </c>
      <c r="B653" t="s">
        <v>1</v>
      </c>
      <c r="C653" t="s">
        <v>2</v>
      </c>
      <c r="D653" t="s">
        <v>3</v>
      </c>
      <c r="E653" t="s">
        <v>4</v>
      </c>
      <c r="F653" t="s">
        <v>368</v>
      </c>
      <c r="G653" t="s">
        <v>369</v>
      </c>
      <c r="H653" t="s">
        <v>95</v>
      </c>
      <c r="I653" t="s">
        <v>96</v>
      </c>
      <c r="J653" t="s">
        <v>121</v>
      </c>
      <c r="K653" t="s">
        <v>161</v>
      </c>
      <c r="L653" t="s">
        <v>44</v>
      </c>
      <c r="M653" s="5">
        <v>52000</v>
      </c>
      <c r="N653" s="5">
        <v>0</v>
      </c>
      <c r="O653" s="5">
        <f t="shared" si="40"/>
        <v>52000</v>
      </c>
      <c r="P653" s="5">
        <v>-52000</v>
      </c>
      <c r="Q653" s="5">
        <f t="shared" si="41"/>
        <v>0</v>
      </c>
      <c r="R653" s="5">
        <v>0</v>
      </c>
      <c r="S653" s="5">
        <v>0</v>
      </c>
      <c r="T653" s="5">
        <v>0</v>
      </c>
      <c r="U653" s="5">
        <f t="shared" si="42"/>
        <v>52000</v>
      </c>
      <c r="V653" s="5">
        <f t="shared" si="43"/>
        <v>52000</v>
      </c>
      <c r="W653" s="5">
        <v>0</v>
      </c>
      <c r="X653" t="s">
        <v>162</v>
      </c>
    </row>
    <row r="654" spans="1:24" x14ac:dyDescent="0.2">
      <c r="A654" t="s">
        <v>0</v>
      </c>
      <c r="B654" t="s">
        <v>1</v>
      </c>
      <c r="C654" t="s">
        <v>2</v>
      </c>
      <c r="D654" t="s">
        <v>3</v>
      </c>
      <c r="E654" t="s">
        <v>4</v>
      </c>
      <c r="F654" t="s">
        <v>368</v>
      </c>
      <c r="G654" t="s">
        <v>369</v>
      </c>
      <c r="H654" t="s">
        <v>95</v>
      </c>
      <c r="I654" t="s">
        <v>96</v>
      </c>
      <c r="J654" t="s">
        <v>121</v>
      </c>
      <c r="K654" t="s">
        <v>145</v>
      </c>
      <c r="L654" t="s">
        <v>44</v>
      </c>
      <c r="M654" s="5">
        <v>4000</v>
      </c>
      <c r="N654" s="5">
        <v>0</v>
      </c>
      <c r="O654" s="5">
        <f t="shared" si="40"/>
        <v>4000</v>
      </c>
      <c r="P654" s="5">
        <v>-4000</v>
      </c>
      <c r="Q654" s="5">
        <f t="shared" si="41"/>
        <v>0</v>
      </c>
      <c r="R654" s="5">
        <v>0</v>
      </c>
      <c r="S654" s="5">
        <v>0</v>
      </c>
      <c r="T654" s="5">
        <v>0</v>
      </c>
      <c r="U654" s="5">
        <f t="shared" si="42"/>
        <v>4000</v>
      </c>
      <c r="V654" s="5">
        <f t="shared" si="43"/>
        <v>4000</v>
      </c>
      <c r="W654" s="5">
        <v>0</v>
      </c>
      <c r="X654" t="s">
        <v>146</v>
      </c>
    </row>
    <row r="655" spans="1:24" x14ac:dyDescent="0.2">
      <c r="A655" t="s">
        <v>0</v>
      </c>
      <c r="B655" t="s">
        <v>1</v>
      </c>
      <c r="C655" t="s">
        <v>2</v>
      </c>
      <c r="D655" t="s">
        <v>3</v>
      </c>
      <c r="E655" t="s">
        <v>4</v>
      </c>
      <c r="F655" t="s">
        <v>368</v>
      </c>
      <c r="G655" t="s">
        <v>369</v>
      </c>
      <c r="H655" t="s">
        <v>95</v>
      </c>
      <c r="I655" t="s">
        <v>96</v>
      </c>
      <c r="J655" t="s">
        <v>121</v>
      </c>
      <c r="K655" t="s">
        <v>130</v>
      </c>
      <c r="L655" t="s">
        <v>44</v>
      </c>
      <c r="M655" s="5">
        <v>500</v>
      </c>
      <c r="N655" s="5">
        <v>-500</v>
      </c>
      <c r="O655" s="5">
        <f t="shared" si="40"/>
        <v>0</v>
      </c>
      <c r="P655" s="5">
        <v>0</v>
      </c>
      <c r="Q655" s="5">
        <f t="shared" si="41"/>
        <v>0</v>
      </c>
      <c r="R655" s="5">
        <v>0</v>
      </c>
      <c r="S655" s="5">
        <v>0</v>
      </c>
      <c r="T655" s="5">
        <v>0</v>
      </c>
      <c r="U655" s="5">
        <f t="shared" si="42"/>
        <v>0</v>
      </c>
      <c r="V655" s="5">
        <f t="shared" si="43"/>
        <v>0</v>
      </c>
      <c r="W655" s="5">
        <v>0</v>
      </c>
      <c r="X655" t="s">
        <v>165</v>
      </c>
    </row>
    <row r="656" spans="1:24" x14ac:dyDescent="0.2">
      <c r="A656" t="s">
        <v>0</v>
      </c>
      <c r="B656" t="s">
        <v>1</v>
      </c>
      <c r="C656" t="s">
        <v>2</v>
      </c>
      <c r="D656" t="s">
        <v>3</v>
      </c>
      <c r="E656" t="s">
        <v>4</v>
      </c>
      <c r="F656" t="s">
        <v>368</v>
      </c>
      <c r="G656" t="s">
        <v>369</v>
      </c>
      <c r="H656" t="s">
        <v>95</v>
      </c>
      <c r="I656" t="s">
        <v>96</v>
      </c>
      <c r="J656" t="s">
        <v>121</v>
      </c>
      <c r="K656" t="s">
        <v>155</v>
      </c>
      <c r="L656" t="s">
        <v>44</v>
      </c>
      <c r="M656" s="5">
        <v>1000</v>
      </c>
      <c r="N656" s="5">
        <v>-1000</v>
      </c>
      <c r="O656" s="5">
        <f t="shared" si="40"/>
        <v>0</v>
      </c>
      <c r="P656" s="5">
        <v>0</v>
      </c>
      <c r="Q656" s="5">
        <f t="shared" si="41"/>
        <v>0</v>
      </c>
      <c r="R656" s="5">
        <v>0</v>
      </c>
      <c r="S656" s="5">
        <v>0</v>
      </c>
      <c r="T656" s="5">
        <v>0</v>
      </c>
      <c r="U656" s="5">
        <f t="shared" si="42"/>
        <v>0</v>
      </c>
      <c r="V656" s="5">
        <f t="shared" si="43"/>
        <v>0</v>
      </c>
      <c r="W656" s="5">
        <v>0</v>
      </c>
      <c r="X656" t="s">
        <v>156</v>
      </c>
    </row>
    <row r="657" spans="1:24" x14ac:dyDescent="0.2">
      <c r="A657" t="s">
        <v>0</v>
      </c>
      <c r="B657" t="s">
        <v>1</v>
      </c>
      <c r="C657" t="s">
        <v>2</v>
      </c>
      <c r="D657" t="s">
        <v>3</v>
      </c>
      <c r="E657" t="s">
        <v>4</v>
      </c>
      <c r="F657" t="s">
        <v>368</v>
      </c>
      <c r="G657" t="s">
        <v>369</v>
      </c>
      <c r="H657" t="s">
        <v>95</v>
      </c>
      <c r="I657" t="s">
        <v>96</v>
      </c>
      <c r="J657" t="s">
        <v>121</v>
      </c>
      <c r="K657" t="s">
        <v>134</v>
      </c>
      <c r="L657" t="s">
        <v>44</v>
      </c>
      <c r="M657" s="5">
        <v>300</v>
      </c>
      <c r="N657" s="5">
        <v>-300</v>
      </c>
      <c r="O657" s="5">
        <f t="shared" si="40"/>
        <v>0</v>
      </c>
      <c r="P657" s="5">
        <v>0</v>
      </c>
      <c r="Q657" s="5">
        <f t="shared" si="41"/>
        <v>0</v>
      </c>
      <c r="R657" s="5">
        <v>0</v>
      </c>
      <c r="S657" s="5">
        <v>0</v>
      </c>
      <c r="T657" s="5">
        <v>0</v>
      </c>
      <c r="U657" s="5">
        <f t="shared" si="42"/>
        <v>0</v>
      </c>
      <c r="V657" s="5">
        <f t="shared" si="43"/>
        <v>0</v>
      </c>
      <c r="W657" s="5">
        <v>0</v>
      </c>
      <c r="X657" t="s">
        <v>376</v>
      </c>
    </row>
    <row r="658" spans="1:24" x14ac:dyDescent="0.2">
      <c r="A658" t="s">
        <v>0</v>
      </c>
      <c r="B658" t="s">
        <v>1</v>
      </c>
      <c r="C658" t="s">
        <v>2</v>
      </c>
      <c r="D658" t="s">
        <v>3</v>
      </c>
      <c r="E658" t="s">
        <v>4</v>
      </c>
      <c r="F658" t="s">
        <v>368</v>
      </c>
      <c r="G658" t="s">
        <v>369</v>
      </c>
      <c r="H658" t="s">
        <v>95</v>
      </c>
      <c r="I658" t="s">
        <v>177</v>
      </c>
      <c r="J658" t="s">
        <v>121</v>
      </c>
      <c r="K658" t="s">
        <v>151</v>
      </c>
      <c r="L658" t="s">
        <v>44</v>
      </c>
      <c r="M658" s="5">
        <v>48000</v>
      </c>
      <c r="N658" s="5">
        <v>0</v>
      </c>
      <c r="O658" s="5">
        <f t="shared" si="40"/>
        <v>48000</v>
      </c>
      <c r="P658" s="5">
        <v>-48000</v>
      </c>
      <c r="Q658" s="5">
        <f t="shared" si="41"/>
        <v>0</v>
      </c>
      <c r="R658" s="5">
        <v>0</v>
      </c>
      <c r="S658" s="5">
        <v>0</v>
      </c>
      <c r="T658" s="5">
        <v>0</v>
      </c>
      <c r="U658" s="5">
        <f t="shared" si="42"/>
        <v>48000</v>
      </c>
      <c r="V658" s="5">
        <f t="shared" si="43"/>
        <v>48000</v>
      </c>
      <c r="W658" s="5">
        <v>0</v>
      </c>
      <c r="X658" t="s">
        <v>152</v>
      </c>
    </row>
    <row r="659" spans="1:24" x14ac:dyDescent="0.2">
      <c r="A659" t="s">
        <v>0</v>
      </c>
      <c r="B659" t="s">
        <v>1</v>
      </c>
      <c r="C659" t="s">
        <v>2</v>
      </c>
      <c r="D659" t="s">
        <v>3</v>
      </c>
      <c r="E659" t="s">
        <v>4</v>
      </c>
      <c r="F659" t="s">
        <v>368</v>
      </c>
      <c r="G659" t="s">
        <v>369</v>
      </c>
      <c r="H659" t="s">
        <v>95</v>
      </c>
      <c r="I659" t="s">
        <v>177</v>
      </c>
      <c r="J659" t="s">
        <v>121</v>
      </c>
      <c r="K659" t="s">
        <v>124</v>
      </c>
      <c r="L659" t="s">
        <v>44</v>
      </c>
      <c r="M659" s="5">
        <v>13000</v>
      </c>
      <c r="N659" s="5">
        <v>0</v>
      </c>
      <c r="O659" s="5">
        <f t="shared" si="40"/>
        <v>13000</v>
      </c>
      <c r="P659" s="5">
        <v>-13000</v>
      </c>
      <c r="Q659" s="5">
        <f t="shared" si="41"/>
        <v>0</v>
      </c>
      <c r="R659" s="5">
        <v>0</v>
      </c>
      <c r="S659" s="5">
        <v>0</v>
      </c>
      <c r="T659" s="5">
        <v>0</v>
      </c>
      <c r="U659" s="5">
        <f t="shared" si="42"/>
        <v>13000</v>
      </c>
      <c r="V659" s="5">
        <f t="shared" si="43"/>
        <v>13000</v>
      </c>
      <c r="W659" s="5">
        <v>0</v>
      </c>
      <c r="X659" t="s">
        <v>153</v>
      </c>
    </row>
    <row r="660" spans="1:24" x14ac:dyDescent="0.2">
      <c r="A660" t="s">
        <v>0</v>
      </c>
      <c r="B660" t="s">
        <v>1</v>
      </c>
      <c r="C660" t="s">
        <v>2</v>
      </c>
      <c r="D660" t="s">
        <v>3</v>
      </c>
      <c r="E660" t="s">
        <v>4</v>
      </c>
      <c r="F660" t="s">
        <v>368</v>
      </c>
      <c r="G660" t="s">
        <v>369</v>
      </c>
      <c r="H660" t="s">
        <v>95</v>
      </c>
      <c r="I660" t="s">
        <v>177</v>
      </c>
      <c r="J660" t="s">
        <v>121</v>
      </c>
      <c r="K660" t="s">
        <v>145</v>
      </c>
      <c r="L660" t="s">
        <v>44</v>
      </c>
      <c r="M660" s="5">
        <v>7000</v>
      </c>
      <c r="N660" s="5">
        <v>0</v>
      </c>
      <c r="O660" s="5">
        <f t="shared" si="40"/>
        <v>7000</v>
      </c>
      <c r="P660" s="5">
        <v>-7000</v>
      </c>
      <c r="Q660" s="5">
        <f t="shared" si="41"/>
        <v>0</v>
      </c>
      <c r="R660" s="5">
        <v>0</v>
      </c>
      <c r="S660" s="5">
        <v>0</v>
      </c>
      <c r="T660" s="5">
        <v>0</v>
      </c>
      <c r="U660" s="5">
        <f t="shared" si="42"/>
        <v>7000</v>
      </c>
      <c r="V660" s="5">
        <f t="shared" si="43"/>
        <v>7000</v>
      </c>
      <c r="W660" s="5">
        <v>0</v>
      </c>
      <c r="X660" t="s">
        <v>146</v>
      </c>
    </row>
    <row r="661" spans="1:24" x14ac:dyDescent="0.2">
      <c r="A661" t="s">
        <v>0</v>
      </c>
      <c r="B661" t="s">
        <v>1</v>
      </c>
      <c r="C661" t="s">
        <v>2</v>
      </c>
      <c r="D661" t="s">
        <v>3</v>
      </c>
      <c r="E661" t="s">
        <v>4</v>
      </c>
      <c r="F661" t="s">
        <v>368</v>
      </c>
      <c r="G661" t="s">
        <v>369</v>
      </c>
      <c r="H661" t="s">
        <v>95</v>
      </c>
      <c r="I661" t="s">
        <v>177</v>
      </c>
      <c r="J661" t="s">
        <v>121</v>
      </c>
      <c r="K661" t="s">
        <v>178</v>
      </c>
      <c r="L661" t="s">
        <v>44</v>
      </c>
      <c r="M661" s="5">
        <v>25331.05</v>
      </c>
      <c r="N661" s="5">
        <v>0</v>
      </c>
      <c r="O661" s="5">
        <f t="shared" si="40"/>
        <v>25331.05</v>
      </c>
      <c r="P661" s="5">
        <v>-25331.05</v>
      </c>
      <c r="Q661" s="5">
        <f t="shared" si="41"/>
        <v>0</v>
      </c>
      <c r="R661" s="5">
        <v>0</v>
      </c>
      <c r="S661" s="5">
        <v>0</v>
      </c>
      <c r="T661" s="5">
        <v>0</v>
      </c>
      <c r="U661" s="5">
        <f t="shared" si="42"/>
        <v>25331.05</v>
      </c>
      <c r="V661" s="5">
        <f t="shared" si="43"/>
        <v>25331.05</v>
      </c>
      <c r="W661" s="5">
        <v>0</v>
      </c>
      <c r="X661" t="s">
        <v>179</v>
      </c>
    </row>
    <row r="662" spans="1:24" x14ac:dyDescent="0.2">
      <c r="A662" t="s">
        <v>0</v>
      </c>
      <c r="B662" t="s">
        <v>1</v>
      </c>
      <c r="C662" t="s">
        <v>2</v>
      </c>
      <c r="D662" t="s">
        <v>3</v>
      </c>
      <c r="E662" t="s">
        <v>4</v>
      </c>
      <c r="F662" t="s">
        <v>368</v>
      </c>
      <c r="G662" t="s">
        <v>369</v>
      </c>
      <c r="H662" t="s">
        <v>95</v>
      </c>
      <c r="I662" t="s">
        <v>177</v>
      </c>
      <c r="J662" t="s">
        <v>121</v>
      </c>
      <c r="K662" t="s">
        <v>155</v>
      </c>
      <c r="L662" t="s">
        <v>44</v>
      </c>
      <c r="M662" s="5">
        <v>6000</v>
      </c>
      <c r="N662" s="5">
        <v>0</v>
      </c>
      <c r="O662" s="5">
        <f t="shared" si="40"/>
        <v>6000</v>
      </c>
      <c r="P662" s="5">
        <v>-6000</v>
      </c>
      <c r="Q662" s="5">
        <f t="shared" si="41"/>
        <v>0</v>
      </c>
      <c r="R662" s="5">
        <v>0</v>
      </c>
      <c r="S662" s="5">
        <v>0</v>
      </c>
      <c r="T662" s="5">
        <v>0</v>
      </c>
      <c r="U662" s="5">
        <f t="shared" si="42"/>
        <v>6000</v>
      </c>
      <c r="V662" s="5">
        <f t="shared" si="43"/>
        <v>6000</v>
      </c>
      <c r="W662" s="5">
        <v>0</v>
      </c>
      <c r="X662" t="s">
        <v>156</v>
      </c>
    </row>
    <row r="663" spans="1:24" x14ac:dyDescent="0.2">
      <c r="A663" t="s">
        <v>0</v>
      </c>
      <c r="B663" t="s">
        <v>1</v>
      </c>
      <c r="C663" t="s">
        <v>2</v>
      </c>
      <c r="D663" t="s">
        <v>3</v>
      </c>
      <c r="E663" t="s">
        <v>4</v>
      </c>
      <c r="F663" t="s">
        <v>368</v>
      </c>
      <c r="G663" t="s">
        <v>369</v>
      </c>
      <c r="H663" t="s">
        <v>180</v>
      </c>
      <c r="I663" t="s">
        <v>181</v>
      </c>
      <c r="J663" t="s">
        <v>121</v>
      </c>
      <c r="K663" t="s">
        <v>137</v>
      </c>
      <c r="L663" t="s">
        <v>44</v>
      </c>
      <c r="M663" s="5">
        <v>40000</v>
      </c>
      <c r="N663" s="5">
        <v>0</v>
      </c>
      <c r="O663" s="5">
        <f t="shared" si="40"/>
        <v>40000</v>
      </c>
      <c r="P663" s="5">
        <v>-40000</v>
      </c>
      <c r="Q663" s="5">
        <f t="shared" si="41"/>
        <v>0</v>
      </c>
      <c r="R663" s="5">
        <v>0</v>
      </c>
      <c r="S663" s="5">
        <v>0</v>
      </c>
      <c r="T663" s="5">
        <v>0</v>
      </c>
      <c r="U663" s="5">
        <f t="shared" si="42"/>
        <v>40000</v>
      </c>
      <c r="V663" s="5">
        <f t="shared" si="43"/>
        <v>40000</v>
      </c>
      <c r="W663" s="5">
        <v>0</v>
      </c>
      <c r="X663" t="s">
        <v>182</v>
      </c>
    </row>
    <row r="664" spans="1:24" x14ac:dyDescent="0.2">
      <c r="A664" t="s">
        <v>0</v>
      </c>
      <c r="B664" t="s">
        <v>1</v>
      </c>
      <c r="C664" t="s">
        <v>2</v>
      </c>
      <c r="D664" t="s">
        <v>3</v>
      </c>
      <c r="E664" t="s">
        <v>4</v>
      </c>
      <c r="F664" t="s">
        <v>368</v>
      </c>
      <c r="G664" t="s">
        <v>369</v>
      </c>
      <c r="H664" t="s">
        <v>180</v>
      </c>
      <c r="I664" t="s">
        <v>183</v>
      </c>
      <c r="J664" t="s">
        <v>121</v>
      </c>
      <c r="K664" t="s">
        <v>137</v>
      </c>
      <c r="L664" t="s">
        <v>44</v>
      </c>
      <c r="M664" s="5">
        <v>62000</v>
      </c>
      <c r="N664" s="5">
        <v>0</v>
      </c>
      <c r="O664" s="5">
        <f t="shared" si="40"/>
        <v>62000</v>
      </c>
      <c r="P664" s="5">
        <v>-62000</v>
      </c>
      <c r="Q664" s="5">
        <f t="shared" si="41"/>
        <v>0</v>
      </c>
      <c r="R664" s="5">
        <v>0</v>
      </c>
      <c r="S664" s="5">
        <v>0</v>
      </c>
      <c r="T664" s="5">
        <v>0</v>
      </c>
      <c r="U664" s="5">
        <f t="shared" si="42"/>
        <v>62000</v>
      </c>
      <c r="V664" s="5">
        <f t="shared" si="43"/>
        <v>62000</v>
      </c>
      <c r="W664" s="5">
        <v>0</v>
      </c>
      <c r="X664" t="s">
        <v>182</v>
      </c>
    </row>
    <row r="665" spans="1:24" x14ac:dyDescent="0.2">
      <c r="A665" t="s">
        <v>184</v>
      </c>
      <c r="B665" t="s">
        <v>185</v>
      </c>
      <c r="C665" t="s">
        <v>2</v>
      </c>
      <c r="D665" t="s">
        <v>3</v>
      </c>
      <c r="E665" t="s">
        <v>4</v>
      </c>
      <c r="F665" t="s">
        <v>368</v>
      </c>
      <c r="G665" t="s">
        <v>369</v>
      </c>
      <c r="H665" t="s">
        <v>186</v>
      </c>
      <c r="I665" t="s">
        <v>187</v>
      </c>
      <c r="J665" t="s">
        <v>121</v>
      </c>
      <c r="K665" t="s">
        <v>137</v>
      </c>
      <c r="L665" t="s">
        <v>44</v>
      </c>
      <c r="M665" s="5">
        <v>12500</v>
      </c>
      <c r="N665" s="5">
        <v>0</v>
      </c>
      <c r="O665" s="5">
        <f t="shared" si="40"/>
        <v>12500</v>
      </c>
      <c r="P665" s="5">
        <v>-12500</v>
      </c>
      <c r="Q665" s="5">
        <f t="shared" si="41"/>
        <v>0</v>
      </c>
      <c r="R665" s="5">
        <v>0</v>
      </c>
      <c r="S665" s="5">
        <v>0</v>
      </c>
      <c r="T665" s="5">
        <v>0</v>
      </c>
      <c r="U665" s="5">
        <f t="shared" si="42"/>
        <v>12500</v>
      </c>
      <c r="V665" s="5">
        <f t="shared" si="43"/>
        <v>12500</v>
      </c>
      <c r="W665" s="5">
        <v>0</v>
      </c>
      <c r="X665" t="s">
        <v>313</v>
      </c>
    </row>
    <row r="666" spans="1:24" x14ac:dyDescent="0.2">
      <c r="A666" t="s">
        <v>184</v>
      </c>
      <c r="B666" t="s">
        <v>185</v>
      </c>
      <c r="C666" t="s">
        <v>2</v>
      </c>
      <c r="D666" t="s">
        <v>3</v>
      </c>
      <c r="E666" t="s">
        <v>4</v>
      </c>
      <c r="F666" t="s">
        <v>368</v>
      </c>
      <c r="G666" t="s">
        <v>369</v>
      </c>
      <c r="H666" t="s">
        <v>186</v>
      </c>
      <c r="I666" t="s">
        <v>187</v>
      </c>
      <c r="J666" t="s">
        <v>121</v>
      </c>
      <c r="K666" t="s">
        <v>145</v>
      </c>
      <c r="L666" t="s">
        <v>44</v>
      </c>
      <c r="M666" s="5">
        <v>15700</v>
      </c>
      <c r="N666" s="5">
        <v>0</v>
      </c>
      <c r="O666" s="5">
        <f t="shared" si="40"/>
        <v>15700</v>
      </c>
      <c r="P666" s="5">
        <v>-15700</v>
      </c>
      <c r="Q666" s="5">
        <f t="shared" si="41"/>
        <v>0</v>
      </c>
      <c r="R666" s="5">
        <v>0</v>
      </c>
      <c r="S666" s="5">
        <v>0</v>
      </c>
      <c r="T666" s="5">
        <v>0</v>
      </c>
      <c r="U666" s="5">
        <f t="shared" si="42"/>
        <v>15700</v>
      </c>
      <c r="V666" s="5">
        <f t="shared" si="43"/>
        <v>15700</v>
      </c>
      <c r="W666" s="5">
        <v>0</v>
      </c>
      <c r="X666" t="s">
        <v>193</v>
      </c>
    </row>
    <row r="667" spans="1:24" x14ac:dyDescent="0.2">
      <c r="A667" t="s">
        <v>184</v>
      </c>
      <c r="B667" t="s">
        <v>185</v>
      </c>
      <c r="C667" t="s">
        <v>2</v>
      </c>
      <c r="D667" t="s">
        <v>3</v>
      </c>
      <c r="E667" t="s">
        <v>4</v>
      </c>
      <c r="F667" t="s">
        <v>368</v>
      </c>
      <c r="G667" t="s">
        <v>369</v>
      </c>
      <c r="H667" t="s">
        <v>186</v>
      </c>
      <c r="I667" t="s">
        <v>187</v>
      </c>
      <c r="J667" t="s">
        <v>121</v>
      </c>
      <c r="K667" t="s">
        <v>130</v>
      </c>
      <c r="L667" t="s">
        <v>44</v>
      </c>
      <c r="M667" s="5">
        <v>1000</v>
      </c>
      <c r="N667" s="5">
        <v>0</v>
      </c>
      <c r="O667" s="5">
        <f t="shared" si="40"/>
        <v>1000</v>
      </c>
      <c r="P667" s="5">
        <v>-1000</v>
      </c>
      <c r="Q667" s="5">
        <f t="shared" si="41"/>
        <v>0</v>
      </c>
      <c r="R667" s="5">
        <v>0</v>
      </c>
      <c r="S667" s="5">
        <v>0</v>
      </c>
      <c r="T667" s="5">
        <v>0</v>
      </c>
      <c r="U667" s="5">
        <f t="shared" si="42"/>
        <v>1000</v>
      </c>
      <c r="V667" s="5">
        <f t="shared" si="43"/>
        <v>1000</v>
      </c>
      <c r="W667" s="5">
        <v>0</v>
      </c>
      <c r="X667" t="s">
        <v>377</v>
      </c>
    </row>
    <row r="668" spans="1:24" x14ac:dyDescent="0.2">
      <c r="A668" t="s">
        <v>184</v>
      </c>
      <c r="B668" t="s">
        <v>185</v>
      </c>
      <c r="C668" t="s">
        <v>2</v>
      </c>
      <c r="D668" t="s">
        <v>3</v>
      </c>
      <c r="E668" t="s">
        <v>4</v>
      </c>
      <c r="F668" t="s">
        <v>368</v>
      </c>
      <c r="G668" t="s">
        <v>369</v>
      </c>
      <c r="H668" t="s">
        <v>186</v>
      </c>
      <c r="I668" t="s">
        <v>187</v>
      </c>
      <c r="J668" t="s">
        <v>121</v>
      </c>
      <c r="K668" t="s">
        <v>132</v>
      </c>
      <c r="L668" t="s">
        <v>44</v>
      </c>
      <c r="M668" s="5">
        <v>5000</v>
      </c>
      <c r="N668" s="5">
        <v>0</v>
      </c>
      <c r="O668" s="5">
        <f t="shared" si="40"/>
        <v>5000</v>
      </c>
      <c r="P668" s="5">
        <v>0</v>
      </c>
      <c r="Q668" s="5">
        <f t="shared" si="41"/>
        <v>5000</v>
      </c>
      <c r="R668" s="5">
        <v>0</v>
      </c>
      <c r="S668" s="5">
        <v>0</v>
      </c>
      <c r="T668" s="5">
        <v>0</v>
      </c>
      <c r="U668" s="5">
        <f t="shared" si="42"/>
        <v>5000</v>
      </c>
      <c r="V668" s="5">
        <f t="shared" si="43"/>
        <v>5000</v>
      </c>
      <c r="W668" s="5">
        <v>5000</v>
      </c>
      <c r="X668" t="s">
        <v>194</v>
      </c>
    </row>
    <row r="669" spans="1:24" x14ac:dyDescent="0.2">
      <c r="A669" t="s">
        <v>0</v>
      </c>
      <c r="B669" t="s">
        <v>1</v>
      </c>
      <c r="C669" t="s">
        <v>2</v>
      </c>
      <c r="D669" t="s">
        <v>3</v>
      </c>
      <c r="E669" t="s">
        <v>4</v>
      </c>
      <c r="F669" t="s">
        <v>368</v>
      </c>
      <c r="G669" t="s">
        <v>369</v>
      </c>
      <c r="H669" t="s">
        <v>195</v>
      </c>
      <c r="I669" t="s">
        <v>196</v>
      </c>
      <c r="J669" t="s">
        <v>121</v>
      </c>
      <c r="K669" t="s">
        <v>149</v>
      </c>
      <c r="L669" t="s">
        <v>44</v>
      </c>
      <c r="M669" s="5">
        <v>8000</v>
      </c>
      <c r="N669" s="5">
        <v>0</v>
      </c>
      <c r="O669" s="5">
        <f t="shared" si="40"/>
        <v>8000</v>
      </c>
      <c r="P669" s="5">
        <v>-8000</v>
      </c>
      <c r="Q669" s="5">
        <f t="shared" si="41"/>
        <v>0</v>
      </c>
      <c r="R669" s="5">
        <v>0</v>
      </c>
      <c r="S669" s="5">
        <v>0</v>
      </c>
      <c r="T669" s="5">
        <v>0</v>
      </c>
      <c r="U669" s="5">
        <f t="shared" si="42"/>
        <v>8000</v>
      </c>
      <c r="V669" s="5">
        <f t="shared" si="43"/>
        <v>8000</v>
      </c>
      <c r="W669" s="5">
        <v>0</v>
      </c>
      <c r="X669" t="s">
        <v>378</v>
      </c>
    </row>
    <row r="670" spans="1:24" x14ac:dyDescent="0.2">
      <c r="A670" t="s">
        <v>0</v>
      </c>
      <c r="B670" t="s">
        <v>1</v>
      </c>
      <c r="C670" t="s">
        <v>2</v>
      </c>
      <c r="D670" t="s">
        <v>3</v>
      </c>
      <c r="E670" t="s">
        <v>4</v>
      </c>
      <c r="F670" t="s">
        <v>368</v>
      </c>
      <c r="G670" t="s">
        <v>369</v>
      </c>
      <c r="H670" t="s">
        <v>195</v>
      </c>
      <c r="I670" t="s">
        <v>196</v>
      </c>
      <c r="J670" t="s">
        <v>121</v>
      </c>
      <c r="K670" t="s">
        <v>137</v>
      </c>
      <c r="L670" t="s">
        <v>44</v>
      </c>
      <c r="M670" s="5">
        <v>10000</v>
      </c>
      <c r="N670" s="5">
        <v>0</v>
      </c>
      <c r="O670" s="5">
        <f t="shared" si="40"/>
        <v>10000</v>
      </c>
      <c r="P670" s="5">
        <v>-10000</v>
      </c>
      <c r="Q670" s="5">
        <f t="shared" si="41"/>
        <v>0</v>
      </c>
      <c r="R670" s="5">
        <v>0</v>
      </c>
      <c r="S670" s="5">
        <v>0</v>
      </c>
      <c r="T670" s="5">
        <v>0</v>
      </c>
      <c r="U670" s="5">
        <f t="shared" si="42"/>
        <v>10000</v>
      </c>
      <c r="V670" s="5">
        <f t="shared" si="43"/>
        <v>10000</v>
      </c>
      <c r="W670" s="5">
        <v>0</v>
      </c>
      <c r="X670" t="s">
        <v>197</v>
      </c>
    </row>
    <row r="671" spans="1:24" x14ac:dyDescent="0.2">
      <c r="A671" t="s">
        <v>0</v>
      </c>
      <c r="B671" t="s">
        <v>1</v>
      </c>
      <c r="C671" t="s">
        <v>2</v>
      </c>
      <c r="D671" t="s">
        <v>3</v>
      </c>
      <c r="E671" t="s">
        <v>4</v>
      </c>
      <c r="F671" t="s">
        <v>368</v>
      </c>
      <c r="G671" t="s">
        <v>369</v>
      </c>
      <c r="H671" t="s">
        <v>195</v>
      </c>
      <c r="I671" t="s">
        <v>196</v>
      </c>
      <c r="J671" t="s">
        <v>121</v>
      </c>
      <c r="K671" t="s">
        <v>151</v>
      </c>
      <c r="L671" t="s">
        <v>44</v>
      </c>
      <c r="M671" s="5">
        <v>4900</v>
      </c>
      <c r="N671" s="5">
        <v>0</v>
      </c>
      <c r="O671" s="5">
        <f t="shared" si="40"/>
        <v>4900</v>
      </c>
      <c r="P671" s="5">
        <v>-4900</v>
      </c>
      <c r="Q671" s="5">
        <f t="shared" si="41"/>
        <v>0</v>
      </c>
      <c r="R671" s="5">
        <v>0</v>
      </c>
      <c r="S671" s="5">
        <v>0</v>
      </c>
      <c r="T671" s="5">
        <v>0</v>
      </c>
      <c r="U671" s="5">
        <f t="shared" si="42"/>
        <v>4900</v>
      </c>
      <c r="V671" s="5">
        <f t="shared" si="43"/>
        <v>4900</v>
      </c>
      <c r="W671" s="5">
        <v>0</v>
      </c>
      <c r="X671" t="s">
        <v>336</v>
      </c>
    </row>
    <row r="672" spans="1:24" x14ac:dyDescent="0.2">
      <c r="A672" t="s">
        <v>0</v>
      </c>
      <c r="B672" t="s">
        <v>1</v>
      </c>
      <c r="C672" t="s">
        <v>2</v>
      </c>
      <c r="D672" t="s">
        <v>3</v>
      </c>
      <c r="E672" t="s">
        <v>4</v>
      </c>
      <c r="F672" t="s">
        <v>368</v>
      </c>
      <c r="G672" t="s">
        <v>369</v>
      </c>
      <c r="H672" t="s">
        <v>195</v>
      </c>
      <c r="I672" t="s">
        <v>196</v>
      </c>
      <c r="J672" t="s">
        <v>121</v>
      </c>
      <c r="K672" t="s">
        <v>128</v>
      </c>
      <c r="L672" t="s">
        <v>44</v>
      </c>
      <c r="M672" s="5">
        <v>14400</v>
      </c>
      <c r="N672" s="5">
        <v>0</v>
      </c>
      <c r="O672" s="5">
        <f t="shared" si="40"/>
        <v>14400</v>
      </c>
      <c r="P672" s="5">
        <v>-14400</v>
      </c>
      <c r="Q672" s="5">
        <f t="shared" si="41"/>
        <v>0</v>
      </c>
      <c r="R672" s="5">
        <v>0</v>
      </c>
      <c r="S672" s="5">
        <v>0</v>
      </c>
      <c r="T672" s="5">
        <v>0</v>
      </c>
      <c r="U672" s="5">
        <f t="shared" si="42"/>
        <v>14400</v>
      </c>
      <c r="V672" s="5">
        <f t="shared" si="43"/>
        <v>14400</v>
      </c>
      <c r="W672" s="5">
        <v>0</v>
      </c>
      <c r="X672" t="s">
        <v>338</v>
      </c>
    </row>
    <row r="673" spans="1:24" x14ac:dyDescent="0.2">
      <c r="A673" t="s">
        <v>0</v>
      </c>
      <c r="B673" t="s">
        <v>1</v>
      </c>
      <c r="C673" t="s">
        <v>2</v>
      </c>
      <c r="D673" t="s">
        <v>3</v>
      </c>
      <c r="E673" t="s">
        <v>4</v>
      </c>
      <c r="F673" t="s">
        <v>368</v>
      </c>
      <c r="G673" t="s">
        <v>369</v>
      </c>
      <c r="H673" t="s">
        <v>195</v>
      </c>
      <c r="I673" t="s">
        <v>196</v>
      </c>
      <c r="J673" t="s">
        <v>121</v>
      </c>
      <c r="K673" t="s">
        <v>145</v>
      </c>
      <c r="L673" t="s">
        <v>44</v>
      </c>
      <c r="M673" s="5">
        <v>5000</v>
      </c>
      <c r="N673" s="5">
        <v>0</v>
      </c>
      <c r="O673" s="5">
        <f t="shared" si="40"/>
        <v>5000</v>
      </c>
      <c r="P673" s="5">
        <v>-5000</v>
      </c>
      <c r="Q673" s="5">
        <f t="shared" si="41"/>
        <v>0</v>
      </c>
      <c r="R673" s="5">
        <v>0</v>
      </c>
      <c r="S673" s="5">
        <v>0</v>
      </c>
      <c r="T673" s="5">
        <v>0</v>
      </c>
      <c r="U673" s="5">
        <f t="shared" si="42"/>
        <v>5000</v>
      </c>
      <c r="V673" s="5">
        <f t="shared" si="43"/>
        <v>5000</v>
      </c>
      <c r="W673" s="5">
        <v>0</v>
      </c>
      <c r="X673" t="s">
        <v>198</v>
      </c>
    </row>
    <row r="674" spans="1:24" x14ac:dyDescent="0.2">
      <c r="A674" t="s">
        <v>0</v>
      </c>
      <c r="B674" t="s">
        <v>1</v>
      </c>
      <c r="C674" t="s">
        <v>2</v>
      </c>
      <c r="D674" t="s">
        <v>3</v>
      </c>
      <c r="E674" t="s">
        <v>4</v>
      </c>
      <c r="F674" t="s">
        <v>368</v>
      </c>
      <c r="G674" t="s">
        <v>369</v>
      </c>
      <c r="H674" t="s">
        <v>195</v>
      </c>
      <c r="I674" t="s">
        <v>196</v>
      </c>
      <c r="J674" t="s">
        <v>121</v>
      </c>
      <c r="K674" t="s">
        <v>178</v>
      </c>
      <c r="L674" t="s">
        <v>44</v>
      </c>
      <c r="M674" s="5">
        <v>15000</v>
      </c>
      <c r="N674" s="5">
        <v>0</v>
      </c>
      <c r="O674" s="5">
        <f t="shared" si="40"/>
        <v>15000</v>
      </c>
      <c r="P674" s="5">
        <v>-15000</v>
      </c>
      <c r="Q674" s="5">
        <f t="shared" si="41"/>
        <v>0</v>
      </c>
      <c r="R674" s="5">
        <v>0</v>
      </c>
      <c r="S674" s="5">
        <v>0</v>
      </c>
      <c r="T674" s="5">
        <v>0</v>
      </c>
      <c r="U674" s="5">
        <f t="shared" si="42"/>
        <v>15000</v>
      </c>
      <c r="V674" s="5">
        <f t="shared" si="43"/>
        <v>15000</v>
      </c>
      <c r="W674" s="5">
        <v>0</v>
      </c>
      <c r="X674" t="s">
        <v>379</v>
      </c>
    </row>
    <row r="675" spans="1:24" x14ac:dyDescent="0.2">
      <c r="A675" t="s">
        <v>0</v>
      </c>
      <c r="B675" t="s">
        <v>1</v>
      </c>
      <c r="C675" t="s">
        <v>2</v>
      </c>
      <c r="D675" t="s">
        <v>3</v>
      </c>
      <c r="E675" t="s">
        <v>4</v>
      </c>
      <c r="F675" t="s">
        <v>368</v>
      </c>
      <c r="G675" t="s">
        <v>369</v>
      </c>
      <c r="H675" t="s">
        <v>195</v>
      </c>
      <c r="I675" t="s">
        <v>196</v>
      </c>
      <c r="J675" t="s">
        <v>121</v>
      </c>
      <c r="K675" t="s">
        <v>155</v>
      </c>
      <c r="L675" t="s">
        <v>44</v>
      </c>
      <c r="M675" s="5">
        <v>3000</v>
      </c>
      <c r="N675" s="5">
        <v>0</v>
      </c>
      <c r="O675" s="5">
        <f t="shared" si="40"/>
        <v>3000</v>
      </c>
      <c r="P675" s="5">
        <v>-3000</v>
      </c>
      <c r="Q675" s="5">
        <f t="shared" si="41"/>
        <v>0</v>
      </c>
      <c r="R675" s="5">
        <v>0</v>
      </c>
      <c r="S675" s="5">
        <v>0</v>
      </c>
      <c r="T675" s="5">
        <v>0</v>
      </c>
      <c r="U675" s="5">
        <f t="shared" si="42"/>
        <v>3000</v>
      </c>
      <c r="V675" s="5">
        <f t="shared" si="43"/>
        <v>3000</v>
      </c>
      <c r="W675" s="5">
        <v>0</v>
      </c>
      <c r="X675" t="s">
        <v>316</v>
      </c>
    </row>
    <row r="676" spans="1:24" x14ac:dyDescent="0.2">
      <c r="A676" t="s">
        <v>0</v>
      </c>
      <c r="B676" t="s">
        <v>1</v>
      </c>
      <c r="C676" t="s">
        <v>2</v>
      </c>
      <c r="D676" t="s">
        <v>3</v>
      </c>
      <c r="E676" t="s">
        <v>4</v>
      </c>
      <c r="F676" t="s">
        <v>368</v>
      </c>
      <c r="G676" t="s">
        <v>369</v>
      </c>
      <c r="H676" t="s">
        <v>110</v>
      </c>
      <c r="I676" t="s">
        <v>199</v>
      </c>
      <c r="J676" t="s">
        <v>121</v>
      </c>
      <c r="K676" t="s">
        <v>149</v>
      </c>
      <c r="L676" t="s">
        <v>44</v>
      </c>
      <c r="M676" s="5">
        <v>2000</v>
      </c>
      <c r="N676" s="5">
        <v>0</v>
      </c>
      <c r="O676" s="5">
        <f t="shared" si="40"/>
        <v>2000</v>
      </c>
      <c r="P676" s="5">
        <v>-2000</v>
      </c>
      <c r="Q676" s="5">
        <f t="shared" si="41"/>
        <v>0</v>
      </c>
      <c r="R676" s="5">
        <v>0</v>
      </c>
      <c r="S676" s="5">
        <v>0</v>
      </c>
      <c r="T676" s="5">
        <v>0</v>
      </c>
      <c r="U676" s="5">
        <f t="shared" si="42"/>
        <v>2000</v>
      </c>
      <c r="V676" s="5">
        <f t="shared" si="43"/>
        <v>2000</v>
      </c>
      <c r="W676" s="5">
        <v>0</v>
      </c>
      <c r="X676" t="s">
        <v>200</v>
      </c>
    </row>
    <row r="677" spans="1:24" x14ac:dyDescent="0.2">
      <c r="A677" t="s">
        <v>0</v>
      </c>
      <c r="B677" t="s">
        <v>1</v>
      </c>
      <c r="C677" t="s">
        <v>2</v>
      </c>
      <c r="D677" t="s">
        <v>3</v>
      </c>
      <c r="E677" t="s">
        <v>4</v>
      </c>
      <c r="F677" t="s">
        <v>368</v>
      </c>
      <c r="G677" t="s">
        <v>369</v>
      </c>
      <c r="H677" t="s">
        <v>110</v>
      </c>
      <c r="I677" t="s">
        <v>199</v>
      </c>
      <c r="J677" t="s">
        <v>121</v>
      </c>
      <c r="K677" t="s">
        <v>137</v>
      </c>
      <c r="L677" t="s">
        <v>44</v>
      </c>
      <c r="M677" s="5">
        <v>6000</v>
      </c>
      <c r="N677" s="5">
        <v>0</v>
      </c>
      <c r="O677" s="5">
        <f t="shared" si="40"/>
        <v>6000</v>
      </c>
      <c r="P677" s="5">
        <v>-6000</v>
      </c>
      <c r="Q677" s="5">
        <f t="shared" si="41"/>
        <v>0</v>
      </c>
      <c r="R677" s="5">
        <v>0</v>
      </c>
      <c r="S677" s="5">
        <v>0</v>
      </c>
      <c r="T677" s="5">
        <v>0</v>
      </c>
      <c r="U677" s="5">
        <f t="shared" si="42"/>
        <v>6000</v>
      </c>
      <c r="V677" s="5">
        <f t="shared" si="43"/>
        <v>6000</v>
      </c>
      <c r="W677" s="5">
        <v>0</v>
      </c>
      <c r="X677" t="s">
        <v>201</v>
      </c>
    </row>
    <row r="678" spans="1:24" x14ac:dyDescent="0.2">
      <c r="A678" t="s">
        <v>0</v>
      </c>
      <c r="B678" t="s">
        <v>1</v>
      </c>
      <c r="C678" t="s">
        <v>2</v>
      </c>
      <c r="D678" t="s">
        <v>3</v>
      </c>
      <c r="E678" t="s">
        <v>4</v>
      </c>
      <c r="F678" t="s">
        <v>368</v>
      </c>
      <c r="G678" t="s">
        <v>369</v>
      </c>
      <c r="H678" t="s">
        <v>110</v>
      </c>
      <c r="I678" t="s">
        <v>199</v>
      </c>
      <c r="J678" t="s">
        <v>121</v>
      </c>
      <c r="K678" t="s">
        <v>124</v>
      </c>
      <c r="L678" t="s">
        <v>44</v>
      </c>
      <c r="M678" s="5">
        <v>21090.240000000002</v>
      </c>
      <c r="N678" s="5">
        <v>-5000</v>
      </c>
      <c r="O678" s="5">
        <f t="shared" si="40"/>
        <v>16090.240000000002</v>
      </c>
      <c r="P678" s="5">
        <v>-16090.24</v>
      </c>
      <c r="Q678" s="5">
        <f t="shared" si="41"/>
        <v>0</v>
      </c>
      <c r="R678" s="5">
        <v>0</v>
      </c>
      <c r="S678" s="5">
        <v>0</v>
      </c>
      <c r="T678" s="5">
        <v>0</v>
      </c>
      <c r="U678" s="5">
        <f t="shared" si="42"/>
        <v>16090.240000000002</v>
      </c>
      <c r="V678" s="5">
        <f t="shared" si="43"/>
        <v>16090.240000000002</v>
      </c>
      <c r="W678" s="5">
        <v>0</v>
      </c>
      <c r="X678" t="s">
        <v>202</v>
      </c>
    </row>
    <row r="679" spans="1:24" x14ac:dyDescent="0.2">
      <c r="A679" t="s">
        <v>0</v>
      </c>
      <c r="B679" t="s">
        <v>1</v>
      </c>
      <c r="C679" t="s">
        <v>2</v>
      </c>
      <c r="D679" t="s">
        <v>3</v>
      </c>
      <c r="E679" t="s">
        <v>4</v>
      </c>
      <c r="F679" t="s">
        <v>368</v>
      </c>
      <c r="G679" t="s">
        <v>369</v>
      </c>
      <c r="H679" t="s">
        <v>110</v>
      </c>
      <c r="I679" t="s">
        <v>199</v>
      </c>
      <c r="J679" t="s">
        <v>121</v>
      </c>
      <c r="K679" t="s">
        <v>128</v>
      </c>
      <c r="L679" t="s">
        <v>44</v>
      </c>
      <c r="M679" s="5">
        <v>37887.120000000003</v>
      </c>
      <c r="N679" s="5">
        <v>-7893.15</v>
      </c>
      <c r="O679" s="5">
        <f t="shared" si="40"/>
        <v>29993.97</v>
      </c>
      <c r="P679" s="5">
        <v>-24617.97</v>
      </c>
      <c r="Q679" s="5">
        <f t="shared" si="41"/>
        <v>5376</v>
      </c>
      <c r="R679" s="5">
        <v>0</v>
      </c>
      <c r="S679" s="5">
        <v>0</v>
      </c>
      <c r="T679" s="5">
        <v>0</v>
      </c>
      <c r="U679" s="5">
        <f t="shared" si="42"/>
        <v>29993.97</v>
      </c>
      <c r="V679" s="5">
        <f t="shared" si="43"/>
        <v>29993.97</v>
      </c>
      <c r="W679" s="5">
        <v>5376</v>
      </c>
      <c r="X679" t="s">
        <v>203</v>
      </c>
    </row>
    <row r="680" spans="1:24" x14ac:dyDescent="0.2">
      <c r="A680" t="s">
        <v>0</v>
      </c>
      <c r="B680" t="s">
        <v>1</v>
      </c>
      <c r="C680" t="s">
        <v>2</v>
      </c>
      <c r="D680" t="s">
        <v>3</v>
      </c>
      <c r="E680" t="s">
        <v>4</v>
      </c>
      <c r="F680" t="s">
        <v>368</v>
      </c>
      <c r="G680" t="s">
        <v>369</v>
      </c>
      <c r="H680" t="s">
        <v>110</v>
      </c>
      <c r="I680" t="s">
        <v>199</v>
      </c>
      <c r="J680" t="s">
        <v>121</v>
      </c>
      <c r="K680" t="s">
        <v>178</v>
      </c>
      <c r="L680" t="s">
        <v>44</v>
      </c>
      <c r="M680" s="5">
        <v>0</v>
      </c>
      <c r="N680" s="5">
        <v>7893.15</v>
      </c>
      <c r="O680" s="5">
        <f t="shared" si="40"/>
        <v>7893.15</v>
      </c>
      <c r="P680" s="5">
        <v>-5893.15</v>
      </c>
      <c r="Q680" s="5">
        <f t="shared" si="41"/>
        <v>2000</v>
      </c>
      <c r="R680" s="5">
        <v>0</v>
      </c>
      <c r="S680" s="5">
        <v>0</v>
      </c>
      <c r="T680" s="5">
        <v>0</v>
      </c>
      <c r="U680" s="5">
        <f t="shared" si="42"/>
        <v>7893.15</v>
      </c>
      <c r="V680" s="5">
        <f t="shared" si="43"/>
        <v>7893.15</v>
      </c>
      <c r="W680" s="5">
        <v>2000</v>
      </c>
      <c r="X680" t="s">
        <v>380</v>
      </c>
    </row>
    <row r="681" spans="1:24" x14ac:dyDescent="0.2">
      <c r="A681" t="s">
        <v>0</v>
      </c>
      <c r="B681" t="s">
        <v>1</v>
      </c>
      <c r="C681" t="s">
        <v>2</v>
      </c>
      <c r="D681" t="s">
        <v>3</v>
      </c>
      <c r="E681" t="s">
        <v>4</v>
      </c>
      <c r="F681" t="s">
        <v>368</v>
      </c>
      <c r="G681" t="s">
        <v>369</v>
      </c>
      <c r="H681" t="s">
        <v>110</v>
      </c>
      <c r="I681" t="s">
        <v>199</v>
      </c>
      <c r="J681" t="s">
        <v>121</v>
      </c>
      <c r="K681" t="s">
        <v>204</v>
      </c>
      <c r="L681" t="s">
        <v>44</v>
      </c>
      <c r="M681" s="5">
        <v>0</v>
      </c>
      <c r="N681" s="5">
        <v>1500</v>
      </c>
      <c r="O681" s="5">
        <f t="shared" si="40"/>
        <v>1500</v>
      </c>
      <c r="P681" s="5">
        <v>0</v>
      </c>
      <c r="Q681" s="5">
        <f t="shared" si="41"/>
        <v>1500</v>
      </c>
      <c r="R681" s="5">
        <v>0</v>
      </c>
      <c r="S681" s="5">
        <v>0</v>
      </c>
      <c r="T681" s="5">
        <v>0</v>
      </c>
      <c r="U681" s="5">
        <f t="shared" si="42"/>
        <v>1500</v>
      </c>
      <c r="V681" s="5">
        <f t="shared" si="43"/>
        <v>1500</v>
      </c>
      <c r="W681" s="5">
        <v>1500</v>
      </c>
      <c r="X681" t="s">
        <v>205</v>
      </c>
    </row>
    <row r="682" spans="1:24" x14ac:dyDescent="0.2">
      <c r="A682" t="s">
        <v>0</v>
      </c>
      <c r="B682" t="s">
        <v>1</v>
      </c>
      <c r="C682" t="s">
        <v>2</v>
      </c>
      <c r="D682" t="s">
        <v>3</v>
      </c>
      <c r="E682" t="s">
        <v>4</v>
      </c>
      <c r="F682" t="s">
        <v>368</v>
      </c>
      <c r="G682" t="s">
        <v>369</v>
      </c>
      <c r="H682" t="s">
        <v>110</v>
      </c>
      <c r="I682" t="s">
        <v>207</v>
      </c>
      <c r="J682" t="s">
        <v>121</v>
      </c>
      <c r="K682" t="s">
        <v>137</v>
      </c>
      <c r="L682" t="s">
        <v>44</v>
      </c>
      <c r="M682" s="5">
        <v>9400</v>
      </c>
      <c r="N682" s="5">
        <v>-4000</v>
      </c>
      <c r="O682" s="5">
        <f t="shared" si="40"/>
        <v>5400</v>
      </c>
      <c r="P682" s="5">
        <v>-5400</v>
      </c>
      <c r="Q682" s="5">
        <f t="shared" si="41"/>
        <v>0</v>
      </c>
      <c r="R682" s="5">
        <v>0</v>
      </c>
      <c r="S682" s="5">
        <v>0</v>
      </c>
      <c r="T682" s="5">
        <v>0</v>
      </c>
      <c r="U682" s="5">
        <f t="shared" si="42"/>
        <v>5400</v>
      </c>
      <c r="V682" s="5">
        <f t="shared" si="43"/>
        <v>5400</v>
      </c>
      <c r="W682" s="5">
        <v>0</v>
      </c>
      <c r="X682" t="s">
        <v>201</v>
      </c>
    </row>
    <row r="683" spans="1:24" x14ac:dyDescent="0.2">
      <c r="A683" t="s">
        <v>0</v>
      </c>
      <c r="B683" t="s">
        <v>1</v>
      </c>
      <c r="C683" t="s">
        <v>2</v>
      </c>
      <c r="D683" t="s">
        <v>3</v>
      </c>
      <c r="E683" t="s">
        <v>4</v>
      </c>
      <c r="F683" t="s">
        <v>368</v>
      </c>
      <c r="G683" t="s">
        <v>369</v>
      </c>
      <c r="H683" t="s">
        <v>110</v>
      </c>
      <c r="I683" t="s">
        <v>207</v>
      </c>
      <c r="J683" t="s">
        <v>121</v>
      </c>
      <c r="K683" t="s">
        <v>128</v>
      </c>
      <c r="L683" t="s">
        <v>44</v>
      </c>
      <c r="M683" s="5">
        <v>37887.120000000003</v>
      </c>
      <c r="N683" s="5">
        <v>-2000</v>
      </c>
      <c r="O683" s="5">
        <f t="shared" si="40"/>
        <v>35887.120000000003</v>
      </c>
      <c r="P683" s="5">
        <v>-30511.119999999999</v>
      </c>
      <c r="Q683" s="5">
        <f t="shared" si="41"/>
        <v>5376.0000000000036</v>
      </c>
      <c r="R683" s="5">
        <v>0</v>
      </c>
      <c r="S683" s="5">
        <v>0</v>
      </c>
      <c r="T683" s="5">
        <v>0</v>
      </c>
      <c r="U683" s="5">
        <f t="shared" si="42"/>
        <v>35887.120000000003</v>
      </c>
      <c r="V683" s="5">
        <f t="shared" si="43"/>
        <v>35887.120000000003</v>
      </c>
      <c r="W683" s="5">
        <v>5376</v>
      </c>
      <c r="X683" t="s">
        <v>203</v>
      </c>
    </row>
    <row r="684" spans="1:24" x14ac:dyDescent="0.2">
      <c r="A684" t="s">
        <v>0</v>
      </c>
      <c r="B684" t="s">
        <v>1</v>
      </c>
      <c r="C684" t="s">
        <v>2</v>
      </c>
      <c r="D684" t="s">
        <v>3</v>
      </c>
      <c r="E684" t="s">
        <v>4</v>
      </c>
      <c r="F684" t="s">
        <v>368</v>
      </c>
      <c r="G684" t="s">
        <v>369</v>
      </c>
      <c r="H684" t="s">
        <v>110</v>
      </c>
      <c r="I684" t="s">
        <v>207</v>
      </c>
      <c r="J684" t="s">
        <v>121</v>
      </c>
      <c r="K684" t="s">
        <v>155</v>
      </c>
      <c r="L684" t="s">
        <v>44</v>
      </c>
      <c r="M684" s="5">
        <v>5950</v>
      </c>
      <c r="N684" s="5">
        <v>0</v>
      </c>
      <c r="O684" s="5">
        <f t="shared" si="40"/>
        <v>5950</v>
      </c>
      <c r="P684" s="5">
        <v>-5950</v>
      </c>
      <c r="Q684" s="5">
        <f t="shared" si="41"/>
        <v>0</v>
      </c>
      <c r="R684" s="5">
        <v>0</v>
      </c>
      <c r="S684" s="5">
        <v>0</v>
      </c>
      <c r="T684" s="5">
        <v>0</v>
      </c>
      <c r="U684" s="5">
        <f t="shared" si="42"/>
        <v>5950</v>
      </c>
      <c r="V684" s="5">
        <f t="shared" si="43"/>
        <v>5950</v>
      </c>
      <c r="W684" s="5">
        <v>0</v>
      </c>
      <c r="X684" t="s">
        <v>206</v>
      </c>
    </row>
    <row r="685" spans="1:24" x14ac:dyDescent="0.2">
      <c r="A685" t="s">
        <v>0</v>
      </c>
      <c r="B685" t="s">
        <v>1</v>
      </c>
      <c r="C685" t="s">
        <v>2</v>
      </c>
      <c r="D685" t="s">
        <v>3</v>
      </c>
      <c r="E685" t="s">
        <v>4</v>
      </c>
      <c r="F685" t="s">
        <v>368</v>
      </c>
      <c r="G685" t="s">
        <v>369</v>
      </c>
      <c r="H685" t="s">
        <v>110</v>
      </c>
      <c r="I685" t="s">
        <v>111</v>
      </c>
      <c r="J685" t="s">
        <v>121</v>
      </c>
      <c r="K685" t="s">
        <v>149</v>
      </c>
      <c r="L685" t="s">
        <v>44</v>
      </c>
      <c r="M685" s="5">
        <v>2000</v>
      </c>
      <c r="N685" s="5">
        <v>0</v>
      </c>
      <c r="O685" s="5">
        <f t="shared" si="40"/>
        <v>2000</v>
      </c>
      <c r="P685" s="5">
        <v>-2000</v>
      </c>
      <c r="Q685" s="5">
        <f t="shared" si="41"/>
        <v>0</v>
      </c>
      <c r="R685" s="5">
        <v>0</v>
      </c>
      <c r="S685" s="5">
        <v>0</v>
      </c>
      <c r="T685" s="5">
        <v>0</v>
      </c>
      <c r="U685" s="5">
        <f t="shared" si="42"/>
        <v>2000</v>
      </c>
      <c r="V685" s="5">
        <f t="shared" si="43"/>
        <v>2000</v>
      </c>
      <c r="W685" s="5">
        <v>0</v>
      </c>
      <c r="X685" t="s">
        <v>200</v>
      </c>
    </row>
    <row r="686" spans="1:24" x14ac:dyDescent="0.2">
      <c r="A686" t="s">
        <v>0</v>
      </c>
      <c r="B686" t="s">
        <v>1</v>
      </c>
      <c r="C686" t="s">
        <v>2</v>
      </c>
      <c r="D686" t="s">
        <v>3</v>
      </c>
      <c r="E686" t="s">
        <v>4</v>
      </c>
      <c r="F686" t="s">
        <v>368</v>
      </c>
      <c r="G686" t="s">
        <v>369</v>
      </c>
      <c r="H686" t="s">
        <v>110</v>
      </c>
      <c r="I686" t="s">
        <v>111</v>
      </c>
      <c r="J686" t="s">
        <v>121</v>
      </c>
      <c r="K686" t="s">
        <v>137</v>
      </c>
      <c r="L686" t="s">
        <v>44</v>
      </c>
      <c r="M686" s="5">
        <v>3000</v>
      </c>
      <c r="N686" s="5">
        <v>0</v>
      </c>
      <c r="O686" s="5">
        <f t="shared" si="40"/>
        <v>3000</v>
      </c>
      <c r="P686" s="5">
        <v>-3000</v>
      </c>
      <c r="Q686" s="5">
        <f t="shared" si="41"/>
        <v>0</v>
      </c>
      <c r="R686" s="5">
        <v>0</v>
      </c>
      <c r="S686" s="5">
        <v>0</v>
      </c>
      <c r="T686" s="5">
        <v>0</v>
      </c>
      <c r="U686" s="5">
        <f t="shared" si="42"/>
        <v>3000</v>
      </c>
      <c r="V686" s="5">
        <f t="shared" si="43"/>
        <v>3000</v>
      </c>
      <c r="W686" s="5">
        <v>0</v>
      </c>
      <c r="X686" t="s">
        <v>201</v>
      </c>
    </row>
    <row r="687" spans="1:24" x14ac:dyDescent="0.2">
      <c r="A687" t="s">
        <v>0</v>
      </c>
      <c r="B687" t="s">
        <v>1</v>
      </c>
      <c r="C687" t="s">
        <v>2</v>
      </c>
      <c r="D687" t="s">
        <v>3</v>
      </c>
      <c r="E687" t="s">
        <v>4</v>
      </c>
      <c r="F687" t="s">
        <v>368</v>
      </c>
      <c r="G687" t="s">
        <v>369</v>
      </c>
      <c r="H687" t="s">
        <v>110</v>
      </c>
      <c r="I687" t="s">
        <v>111</v>
      </c>
      <c r="J687" t="s">
        <v>121</v>
      </c>
      <c r="K687" t="s">
        <v>128</v>
      </c>
      <c r="L687" t="s">
        <v>44</v>
      </c>
      <c r="M687" s="5">
        <v>18943.560000000001</v>
      </c>
      <c r="N687" s="5">
        <v>-12299.87</v>
      </c>
      <c r="O687" s="5">
        <f t="shared" si="40"/>
        <v>6643.6900000000005</v>
      </c>
      <c r="P687" s="5">
        <v>-6643.69</v>
      </c>
      <c r="Q687" s="5">
        <f t="shared" si="41"/>
        <v>0</v>
      </c>
      <c r="R687" s="5">
        <v>0</v>
      </c>
      <c r="S687" s="5">
        <v>0</v>
      </c>
      <c r="T687" s="5">
        <v>0</v>
      </c>
      <c r="U687" s="5">
        <f t="shared" si="42"/>
        <v>6643.6900000000005</v>
      </c>
      <c r="V687" s="5">
        <f t="shared" si="43"/>
        <v>6643.6900000000005</v>
      </c>
      <c r="W687" s="5">
        <v>0</v>
      </c>
      <c r="X687" t="s">
        <v>203</v>
      </c>
    </row>
    <row r="688" spans="1:24" x14ac:dyDescent="0.2">
      <c r="A688" t="s">
        <v>0</v>
      </c>
      <c r="B688" t="s">
        <v>1</v>
      </c>
      <c r="C688" t="s">
        <v>2</v>
      </c>
      <c r="D688" t="s">
        <v>3</v>
      </c>
      <c r="E688" t="s">
        <v>4</v>
      </c>
      <c r="F688" t="s">
        <v>368</v>
      </c>
      <c r="G688" t="s">
        <v>369</v>
      </c>
      <c r="H688" t="s">
        <v>208</v>
      </c>
      <c r="I688" t="s">
        <v>381</v>
      </c>
      <c r="J688" t="s">
        <v>121</v>
      </c>
      <c r="K688" t="s">
        <v>157</v>
      </c>
      <c r="L688" t="s">
        <v>44</v>
      </c>
      <c r="M688" s="5">
        <v>60</v>
      </c>
      <c r="N688" s="5">
        <v>0</v>
      </c>
      <c r="O688" s="5">
        <f t="shared" si="40"/>
        <v>60</v>
      </c>
      <c r="P688" s="5">
        <v>-60</v>
      </c>
      <c r="Q688" s="5">
        <f t="shared" si="41"/>
        <v>0</v>
      </c>
      <c r="R688" s="5">
        <v>0</v>
      </c>
      <c r="S688" s="5">
        <v>0</v>
      </c>
      <c r="T688" s="5">
        <v>0</v>
      </c>
      <c r="U688" s="5">
        <f t="shared" si="42"/>
        <v>60</v>
      </c>
      <c r="V688" s="5">
        <f t="shared" si="43"/>
        <v>60</v>
      </c>
      <c r="W688" s="5">
        <v>0</v>
      </c>
      <c r="X688" t="s">
        <v>339</v>
      </c>
    </row>
    <row r="689" spans="1:24" x14ac:dyDescent="0.2">
      <c r="A689" t="s">
        <v>0</v>
      </c>
      <c r="B689" t="s">
        <v>1</v>
      </c>
      <c r="C689" t="s">
        <v>2</v>
      </c>
      <c r="D689" t="s">
        <v>3</v>
      </c>
      <c r="E689" t="s">
        <v>4</v>
      </c>
      <c r="F689" t="s">
        <v>368</v>
      </c>
      <c r="G689" t="s">
        <v>369</v>
      </c>
      <c r="H689" t="s">
        <v>208</v>
      </c>
      <c r="I689" t="s">
        <v>381</v>
      </c>
      <c r="J689" t="s">
        <v>121</v>
      </c>
      <c r="K689" t="s">
        <v>161</v>
      </c>
      <c r="L689" t="s">
        <v>44</v>
      </c>
      <c r="M689" s="5">
        <v>20000</v>
      </c>
      <c r="N689" s="5">
        <v>0</v>
      </c>
      <c r="O689" s="5">
        <f t="shared" si="40"/>
        <v>20000</v>
      </c>
      <c r="P689" s="5">
        <v>0</v>
      </c>
      <c r="Q689" s="5">
        <f t="shared" si="41"/>
        <v>20000</v>
      </c>
      <c r="R689" s="5">
        <v>0</v>
      </c>
      <c r="S689" s="5">
        <v>0</v>
      </c>
      <c r="T689" s="5">
        <v>0</v>
      </c>
      <c r="U689" s="5">
        <f t="shared" si="42"/>
        <v>20000</v>
      </c>
      <c r="V689" s="5">
        <f t="shared" si="43"/>
        <v>20000</v>
      </c>
      <c r="W689" s="5">
        <v>20000</v>
      </c>
      <c r="X689" t="s">
        <v>382</v>
      </c>
    </row>
    <row r="690" spans="1:24" x14ac:dyDescent="0.2">
      <c r="A690" t="s">
        <v>0</v>
      </c>
      <c r="B690" t="s">
        <v>1</v>
      </c>
      <c r="C690" t="s">
        <v>2</v>
      </c>
      <c r="D690" t="s">
        <v>3</v>
      </c>
      <c r="E690" t="s">
        <v>4</v>
      </c>
      <c r="F690" t="s">
        <v>368</v>
      </c>
      <c r="G690" t="s">
        <v>369</v>
      </c>
      <c r="H690" t="s">
        <v>208</v>
      </c>
      <c r="I690" t="s">
        <v>381</v>
      </c>
      <c r="J690" t="s">
        <v>121</v>
      </c>
      <c r="K690" t="s">
        <v>175</v>
      </c>
      <c r="L690" t="s">
        <v>44</v>
      </c>
      <c r="M690" s="5">
        <v>11770</v>
      </c>
      <c r="N690" s="5">
        <v>0</v>
      </c>
      <c r="O690" s="5">
        <f t="shared" si="40"/>
        <v>11770</v>
      </c>
      <c r="P690" s="5">
        <v>-11770</v>
      </c>
      <c r="Q690" s="5">
        <f t="shared" si="41"/>
        <v>0</v>
      </c>
      <c r="R690" s="5">
        <v>0</v>
      </c>
      <c r="S690" s="5">
        <v>0</v>
      </c>
      <c r="T690" s="5">
        <v>0</v>
      </c>
      <c r="U690" s="5">
        <f t="shared" si="42"/>
        <v>11770</v>
      </c>
      <c r="V690" s="5">
        <f t="shared" si="43"/>
        <v>11770</v>
      </c>
      <c r="W690" s="5">
        <v>0</v>
      </c>
      <c r="X690" t="s">
        <v>210</v>
      </c>
    </row>
    <row r="691" spans="1:24" x14ac:dyDescent="0.2">
      <c r="A691" t="s">
        <v>0</v>
      </c>
      <c r="B691" t="s">
        <v>1</v>
      </c>
      <c r="C691" t="s">
        <v>2</v>
      </c>
      <c r="D691" t="s">
        <v>3</v>
      </c>
      <c r="E691" t="s">
        <v>4</v>
      </c>
      <c r="F691" t="s">
        <v>368</v>
      </c>
      <c r="G691" t="s">
        <v>369</v>
      </c>
      <c r="H691" t="s">
        <v>208</v>
      </c>
      <c r="I691" t="s">
        <v>381</v>
      </c>
      <c r="J691" t="s">
        <v>121</v>
      </c>
      <c r="K691" t="s">
        <v>155</v>
      </c>
      <c r="L691" t="s">
        <v>44</v>
      </c>
      <c r="M691" s="5">
        <v>3000</v>
      </c>
      <c r="N691" s="5">
        <v>0</v>
      </c>
      <c r="O691" s="5">
        <f t="shared" si="40"/>
        <v>3000</v>
      </c>
      <c r="P691" s="5">
        <v>-3000</v>
      </c>
      <c r="Q691" s="5">
        <f t="shared" si="41"/>
        <v>0</v>
      </c>
      <c r="R691" s="5">
        <v>0</v>
      </c>
      <c r="S691" s="5">
        <v>0</v>
      </c>
      <c r="T691" s="5">
        <v>0</v>
      </c>
      <c r="U691" s="5">
        <f t="shared" si="42"/>
        <v>3000</v>
      </c>
      <c r="V691" s="5">
        <f t="shared" si="43"/>
        <v>3000</v>
      </c>
      <c r="W691" s="5">
        <v>0</v>
      </c>
      <c r="X691" t="s">
        <v>383</v>
      </c>
    </row>
    <row r="692" spans="1:24" x14ac:dyDescent="0.2">
      <c r="A692" t="s">
        <v>0</v>
      </c>
      <c r="B692" t="s">
        <v>1</v>
      </c>
      <c r="C692" t="s">
        <v>2</v>
      </c>
      <c r="D692" t="s">
        <v>3</v>
      </c>
      <c r="E692" t="s">
        <v>4</v>
      </c>
      <c r="F692" t="s">
        <v>368</v>
      </c>
      <c r="G692" t="s">
        <v>369</v>
      </c>
      <c r="H692" t="s">
        <v>208</v>
      </c>
      <c r="I692" t="s">
        <v>381</v>
      </c>
      <c r="J692" t="s">
        <v>121</v>
      </c>
      <c r="K692" t="s">
        <v>342</v>
      </c>
      <c r="L692" t="s">
        <v>44</v>
      </c>
      <c r="M692" s="5">
        <v>9940</v>
      </c>
      <c r="N692" s="5">
        <v>0</v>
      </c>
      <c r="O692" s="5">
        <f t="shared" si="40"/>
        <v>9940</v>
      </c>
      <c r="P692" s="5">
        <v>-9940</v>
      </c>
      <c r="Q692" s="5">
        <f t="shared" si="41"/>
        <v>0</v>
      </c>
      <c r="R692" s="5">
        <v>0</v>
      </c>
      <c r="S692" s="5">
        <v>0</v>
      </c>
      <c r="T692" s="5">
        <v>0</v>
      </c>
      <c r="U692" s="5">
        <f t="shared" si="42"/>
        <v>9940</v>
      </c>
      <c r="V692" s="5">
        <f t="shared" si="43"/>
        <v>9940</v>
      </c>
      <c r="W692" s="5">
        <v>0</v>
      </c>
      <c r="X692" t="s">
        <v>384</v>
      </c>
    </row>
    <row r="693" spans="1:24" x14ac:dyDescent="0.2">
      <c r="A693" t="s">
        <v>0</v>
      </c>
      <c r="B693" t="s">
        <v>1</v>
      </c>
      <c r="C693" t="s">
        <v>2</v>
      </c>
      <c r="D693" t="s">
        <v>3</v>
      </c>
      <c r="E693" t="s">
        <v>4</v>
      </c>
      <c r="F693" t="s">
        <v>368</v>
      </c>
      <c r="G693" t="s">
        <v>369</v>
      </c>
      <c r="H693" t="s">
        <v>208</v>
      </c>
      <c r="I693" t="s">
        <v>381</v>
      </c>
      <c r="J693" t="s">
        <v>121</v>
      </c>
      <c r="K693" t="s">
        <v>385</v>
      </c>
      <c r="L693" t="s">
        <v>44</v>
      </c>
      <c r="M693" s="5">
        <v>230</v>
      </c>
      <c r="N693" s="5">
        <v>0</v>
      </c>
      <c r="O693" s="5">
        <f t="shared" si="40"/>
        <v>230</v>
      </c>
      <c r="P693" s="5">
        <v>-230</v>
      </c>
      <c r="Q693" s="5">
        <f t="shared" si="41"/>
        <v>0</v>
      </c>
      <c r="R693" s="5">
        <v>0</v>
      </c>
      <c r="S693" s="5">
        <v>0</v>
      </c>
      <c r="T693" s="5">
        <v>0</v>
      </c>
      <c r="U693" s="5">
        <f t="shared" si="42"/>
        <v>230</v>
      </c>
      <c r="V693" s="5">
        <f t="shared" si="43"/>
        <v>230</v>
      </c>
      <c r="W693" s="5">
        <v>0</v>
      </c>
      <c r="X693" t="s">
        <v>386</v>
      </c>
    </row>
    <row r="694" spans="1:24" x14ac:dyDescent="0.2">
      <c r="A694" t="s">
        <v>0</v>
      </c>
      <c r="B694" t="s">
        <v>1</v>
      </c>
      <c r="C694" t="s">
        <v>2</v>
      </c>
      <c r="D694" t="s">
        <v>3</v>
      </c>
      <c r="E694" t="s">
        <v>4</v>
      </c>
      <c r="F694" t="s">
        <v>368</v>
      </c>
      <c r="G694" t="s">
        <v>369</v>
      </c>
      <c r="H694" t="s">
        <v>208</v>
      </c>
      <c r="I694" t="s">
        <v>209</v>
      </c>
      <c r="J694" t="s">
        <v>121</v>
      </c>
      <c r="K694" t="s">
        <v>175</v>
      </c>
      <c r="L694" t="s">
        <v>44</v>
      </c>
      <c r="M694" s="5">
        <v>5500</v>
      </c>
      <c r="N694" s="5">
        <v>0</v>
      </c>
      <c r="O694" s="5">
        <f t="shared" si="40"/>
        <v>5500</v>
      </c>
      <c r="P694" s="5">
        <v>-5500</v>
      </c>
      <c r="Q694" s="5">
        <f t="shared" si="41"/>
        <v>0</v>
      </c>
      <c r="R694" s="5">
        <v>0</v>
      </c>
      <c r="S694" s="5">
        <v>0</v>
      </c>
      <c r="T694" s="5">
        <v>0</v>
      </c>
      <c r="U694" s="5">
        <f t="shared" si="42"/>
        <v>5500</v>
      </c>
      <c r="V694" s="5">
        <f t="shared" si="43"/>
        <v>5500</v>
      </c>
      <c r="W694" s="5">
        <v>0</v>
      </c>
      <c r="X694" t="s">
        <v>210</v>
      </c>
    </row>
    <row r="695" spans="1:24" x14ac:dyDescent="0.2">
      <c r="A695" t="s">
        <v>117</v>
      </c>
      <c r="B695" t="s">
        <v>118</v>
      </c>
      <c r="C695" t="s">
        <v>2</v>
      </c>
      <c r="D695" t="s">
        <v>3</v>
      </c>
      <c r="E695" t="s">
        <v>4</v>
      </c>
      <c r="F695" t="s">
        <v>368</v>
      </c>
      <c r="G695" t="s">
        <v>369</v>
      </c>
      <c r="H695" t="s">
        <v>211</v>
      </c>
      <c r="I695" t="s">
        <v>212</v>
      </c>
      <c r="J695" t="s">
        <v>121</v>
      </c>
      <c r="K695" t="s">
        <v>387</v>
      </c>
      <c r="L695" t="s">
        <v>44</v>
      </c>
      <c r="M695" s="5">
        <v>2000</v>
      </c>
      <c r="N695" s="5">
        <v>0</v>
      </c>
      <c r="O695" s="5">
        <f t="shared" si="40"/>
        <v>2000</v>
      </c>
      <c r="P695" s="5">
        <v>-2000</v>
      </c>
      <c r="Q695" s="5">
        <f t="shared" si="41"/>
        <v>0</v>
      </c>
      <c r="R695" s="5">
        <v>0</v>
      </c>
      <c r="S695" s="5">
        <v>0</v>
      </c>
      <c r="T695" s="5">
        <v>0</v>
      </c>
      <c r="U695" s="5">
        <f t="shared" si="42"/>
        <v>2000</v>
      </c>
      <c r="V695" s="5">
        <f t="shared" si="43"/>
        <v>2000</v>
      </c>
      <c r="W695" s="5">
        <v>0</v>
      </c>
      <c r="X695" t="s">
        <v>388</v>
      </c>
    </row>
    <row r="696" spans="1:24" x14ac:dyDescent="0.2">
      <c r="A696" t="s">
        <v>117</v>
      </c>
      <c r="B696" t="s">
        <v>118</v>
      </c>
      <c r="C696" t="s">
        <v>2</v>
      </c>
      <c r="D696" t="s">
        <v>3</v>
      </c>
      <c r="E696" t="s">
        <v>4</v>
      </c>
      <c r="F696" t="s">
        <v>368</v>
      </c>
      <c r="G696" t="s">
        <v>369</v>
      </c>
      <c r="H696" t="s">
        <v>211</v>
      </c>
      <c r="I696" t="s">
        <v>212</v>
      </c>
      <c r="J696" t="s">
        <v>121</v>
      </c>
      <c r="K696" t="s">
        <v>149</v>
      </c>
      <c r="L696" t="s">
        <v>44</v>
      </c>
      <c r="M696" s="5">
        <v>8000</v>
      </c>
      <c r="N696" s="5">
        <v>0</v>
      </c>
      <c r="O696" s="5">
        <f t="shared" si="40"/>
        <v>8000</v>
      </c>
      <c r="P696" s="5">
        <v>-8000</v>
      </c>
      <c r="Q696" s="5">
        <f t="shared" si="41"/>
        <v>0</v>
      </c>
      <c r="R696" s="5">
        <v>0</v>
      </c>
      <c r="S696" s="5">
        <v>0</v>
      </c>
      <c r="T696" s="5">
        <v>0</v>
      </c>
      <c r="U696" s="5">
        <f t="shared" si="42"/>
        <v>8000</v>
      </c>
      <c r="V696" s="5">
        <f t="shared" si="43"/>
        <v>8000</v>
      </c>
      <c r="W696" s="5">
        <v>0</v>
      </c>
      <c r="X696" t="s">
        <v>213</v>
      </c>
    </row>
    <row r="697" spans="1:24" x14ac:dyDescent="0.2">
      <c r="A697" t="s">
        <v>117</v>
      </c>
      <c r="B697" t="s">
        <v>118</v>
      </c>
      <c r="C697" t="s">
        <v>2</v>
      </c>
      <c r="D697" t="s">
        <v>3</v>
      </c>
      <c r="E697" t="s">
        <v>4</v>
      </c>
      <c r="F697" t="s">
        <v>368</v>
      </c>
      <c r="G697" t="s">
        <v>369</v>
      </c>
      <c r="H697" t="s">
        <v>211</v>
      </c>
      <c r="I697" t="s">
        <v>212</v>
      </c>
      <c r="J697" t="s">
        <v>121</v>
      </c>
      <c r="K697" t="s">
        <v>175</v>
      </c>
      <c r="L697" t="s">
        <v>44</v>
      </c>
      <c r="M697" s="5">
        <v>23000</v>
      </c>
      <c r="N697" s="5">
        <v>0</v>
      </c>
      <c r="O697" s="5">
        <f t="shared" si="40"/>
        <v>23000</v>
      </c>
      <c r="P697" s="5">
        <v>-18050</v>
      </c>
      <c r="Q697" s="5">
        <f t="shared" si="41"/>
        <v>4950</v>
      </c>
      <c r="R697" s="5">
        <v>0</v>
      </c>
      <c r="S697" s="5">
        <v>0</v>
      </c>
      <c r="T697" s="5">
        <v>0</v>
      </c>
      <c r="U697" s="5">
        <f t="shared" si="42"/>
        <v>23000</v>
      </c>
      <c r="V697" s="5">
        <f t="shared" si="43"/>
        <v>23000</v>
      </c>
      <c r="W697" s="5">
        <v>4950</v>
      </c>
      <c r="X697" t="s">
        <v>222</v>
      </c>
    </row>
    <row r="698" spans="1:24" x14ac:dyDescent="0.2">
      <c r="A698" t="s">
        <v>117</v>
      </c>
      <c r="B698" t="s">
        <v>118</v>
      </c>
      <c r="C698" t="s">
        <v>2</v>
      </c>
      <c r="D698" t="s">
        <v>3</v>
      </c>
      <c r="E698" t="s">
        <v>4</v>
      </c>
      <c r="F698" t="s">
        <v>368</v>
      </c>
      <c r="G698" t="s">
        <v>369</v>
      </c>
      <c r="H698" t="s">
        <v>211</v>
      </c>
      <c r="I698" t="s">
        <v>212</v>
      </c>
      <c r="J698" t="s">
        <v>121</v>
      </c>
      <c r="K698" t="s">
        <v>168</v>
      </c>
      <c r="L698" t="s">
        <v>44</v>
      </c>
      <c r="M698" s="5">
        <v>2000</v>
      </c>
      <c r="N698" s="5">
        <v>0</v>
      </c>
      <c r="O698" s="5">
        <f t="shared" si="40"/>
        <v>2000</v>
      </c>
      <c r="P698" s="5">
        <v>-2000</v>
      </c>
      <c r="Q698" s="5">
        <f t="shared" si="41"/>
        <v>0</v>
      </c>
      <c r="R698" s="5">
        <v>0</v>
      </c>
      <c r="S698" s="5">
        <v>0</v>
      </c>
      <c r="T698" s="5">
        <v>0</v>
      </c>
      <c r="U698" s="5">
        <f t="shared" si="42"/>
        <v>2000</v>
      </c>
      <c r="V698" s="5">
        <f t="shared" si="43"/>
        <v>2000</v>
      </c>
      <c r="W698" s="5">
        <v>0</v>
      </c>
      <c r="X698" t="s">
        <v>321</v>
      </c>
    </row>
    <row r="699" spans="1:24" x14ac:dyDescent="0.2">
      <c r="A699" t="s">
        <v>117</v>
      </c>
      <c r="B699" t="s">
        <v>118</v>
      </c>
      <c r="C699" t="s">
        <v>2</v>
      </c>
      <c r="D699" t="s">
        <v>3</v>
      </c>
      <c r="E699" t="s">
        <v>4</v>
      </c>
      <c r="F699" t="s">
        <v>368</v>
      </c>
      <c r="G699" t="s">
        <v>369</v>
      </c>
      <c r="H699" t="s">
        <v>211</v>
      </c>
      <c r="I699" t="s">
        <v>212</v>
      </c>
      <c r="J699" t="s">
        <v>121</v>
      </c>
      <c r="K699" t="s">
        <v>342</v>
      </c>
      <c r="L699" t="s">
        <v>44</v>
      </c>
      <c r="M699" s="5">
        <v>1500</v>
      </c>
      <c r="N699" s="5">
        <v>0</v>
      </c>
      <c r="O699" s="5">
        <f t="shared" si="40"/>
        <v>1500</v>
      </c>
      <c r="P699" s="5">
        <v>-1500</v>
      </c>
      <c r="Q699" s="5">
        <f t="shared" si="41"/>
        <v>0</v>
      </c>
      <c r="R699" s="5">
        <v>0</v>
      </c>
      <c r="S699" s="5">
        <v>0</v>
      </c>
      <c r="T699" s="5">
        <v>0</v>
      </c>
      <c r="U699" s="5">
        <f t="shared" si="42"/>
        <v>1500</v>
      </c>
      <c r="V699" s="5">
        <f t="shared" si="43"/>
        <v>1500</v>
      </c>
      <c r="W699" s="5">
        <v>0</v>
      </c>
      <c r="X699" t="s">
        <v>343</v>
      </c>
    </row>
    <row r="700" spans="1:24" x14ac:dyDescent="0.2">
      <c r="A700" t="s">
        <v>117</v>
      </c>
      <c r="B700" t="s">
        <v>118</v>
      </c>
      <c r="C700" t="s">
        <v>2</v>
      </c>
      <c r="D700" t="s">
        <v>3</v>
      </c>
      <c r="E700" t="s">
        <v>4</v>
      </c>
      <c r="F700" t="s">
        <v>368</v>
      </c>
      <c r="G700" t="s">
        <v>369</v>
      </c>
      <c r="H700" t="s">
        <v>211</v>
      </c>
      <c r="I700" t="s">
        <v>220</v>
      </c>
      <c r="J700" t="s">
        <v>121</v>
      </c>
      <c r="K700" t="s">
        <v>124</v>
      </c>
      <c r="L700" t="s">
        <v>44</v>
      </c>
      <c r="M700" s="5">
        <v>7000</v>
      </c>
      <c r="N700" s="5">
        <v>0</v>
      </c>
      <c r="O700" s="5">
        <f t="shared" si="40"/>
        <v>7000</v>
      </c>
      <c r="P700" s="5">
        <v>-7000</v>
      </c>
      <c r="Q700" s="5">
        <f t="shared" si="41"/>
        <v>0</v>
      </c>
      <c r="R700" s="5">
        <v>0</v>
      </c>
      <c r="S700" s="5">
        <v>0</v>
      </c>
      <c r="T700" s="5">
        <v>0</v>
      </c>
      <c r="U700" s="5">
        <f t="shared" si="42"/>
        <v>7000</v>
      </c>
      <c r="V700" s="5">
        <f t="shared" si="43"/>
        <v>7000</v>
      </c>
      <c r="W700" s="5">
        <v>0</v>
      </c>
      <c r="X700" t="s">
        <v>389</v>
      </c>
    </row>
    <row r="701" spans="1:24" x14ac:dyDescent="0.2">
      <c r="A701" t="s">
        <v>117</v>
      </c>
      <c r="B701" t="s">
        <v>118</v>
      </c>
      <c r="C701" t="s">
        <v>2</v>
      </c>
      <c r="D701" t="s">
        <v>3</v>
      </c>
      <c r="E701" t="s">
        <v>4</v>
      </c>
      <c r="F701" t="s">
        <v>368</v>
      </c>
      <c r="G701" t="s">
        <v>369</v>
      </c>
      <c r="H701" t="s">
        <v>211</v>
      </c>
      <c r="I701" t="s">
        <v>220</v>
      </c>
      <c r="J701" t="s">
        <v>121</v>
      </c>
      <c r="K701" t="s">
        <v>178</v>
      </c>
      <c r="L701" t="s">
        <v>44</v>
      </c>
      <c r="M701" s="5">
        <v>5000</v>
      </c>
      <c r="N701" s="5">
        <v>0</v>
      </c>
      <c r="O701" s="5">
        <f t="shared" si="40"/>
        <v>5000</v>
      </c>
      <c r="P701" s="5">
        <v>-5000</v>
      </c>
      <c r="Q701" s="5">
        <f t="shared" si="41"/>
        <v>0</v>
      </c>
      <c r="R701" s="5">
        <v>0</v>
      </c>
      <c r="S701" s="5">
        <v>0</v>
      </c>
      <c r="T701" s="5">
        <v>0</v>
      </c>
      <c r="U701" s="5">
        <f t="shared" si="42"/>
        <v>5000</v>
      </c>
      <c r="V701" s="5">
        <f t="shared" si="43"/>
        <v>5000</v>
      </c>
      <c r="W701" s="5">
        <v>0</v>
      </c>
      <c r="X701" t="s">
        <v>217</v>
      </c>
    </row>
    <row r="702" spans="1:24" x14ac:dyDescent="0.2">
      <c r="A702" t="s">
        <v>0</v>
      </c>
      <c r="B702" t="s">
        <v>1</v>
      </c>
      <c r="C702" t="s">
        <v>2</v>
      </c>
      <c r="D702" t="s">
        <v>3</v>
      </c>
      <c r="E702" t="s">
        <v>4</v>
      </c>
      <c r="F702" t="s">
        <v>368</v>
      </c>
      <c r="G702" t="s">
        <v>369</v>
      </c>
      <c r="H702" t="s">
        <v>95</v>
      </c>
      <c r="I702" t="s">
        <v>136</v>
      </c>
      <c r="J702" t="s">
        <v>223</v>
      </c>
      <c r="K702" t="s">
        <v>226</v>
      </c>
      <c r="L702" t="s">
        <v>44</v>
      </c>
      <c r="M702" s="5">
        <v>2176079.4</v>
      </c>
      <c r="N702" s="5">
        <v>4495.4399999999996</v>
      </c>
      <c r="O702" s="5">
        <f t="shared" si="40"/>
        <v>2180574.84</v>
      </c>
      <c r="P702" s="5">
        <v>-406056</v>
      </c>
      <c r="Q702" s="5">
        <f t="shared" si="41"/>
        <v>1774518.8399999999</v>
      </c>
      <c r="R702" s="5">
        <v>1171029.67</v>
      </c>
      <c r="S702" s="5">
        <v>603270.77</v>
      </c>
      <c r="T702" s="5">
        <v>570534.26</v>
      </c>
      <c r="U702" s="5">
        <f t="shared" si="42"/>
        <v>1577304.0699999998</v>
      </c>
      <c r="V702" s="5">
        <f t="shared" si="43"/>
        <v>1610040.5799999998</v>
      </c>
      <c r="W702" s="5">
        <v>218.4</v>
      </c>
      <c r="X702" t="s">
        <v>227</v>
      </c>
    </row>
    <row r="703" spans="1:24" x14ac:dyDescent="0.2">
      <c r="A703" t="s">
        <v>0</v>
      </c>
      <c r="B703" t="s">
        <v>1</v>
      </c>
      <c r="C703" t="s">
        <v>2</v>
      </c>
      <c r="D703" t="s">
        <v>3</v>
      </c>
      <c r="E703" t="s">
        <v>4</v>
      </c>
      <c r="F703" t="s">
        <v>368</v>
      </c>
      <c r="G703" t="s">
        <v>369</v>
      </c>
      <c r="H703" t="s">
        <v>95</v>
      </c>
      <c r="I703" t="s">
        <v>136</v>
      </c>
      <c r="J703" t="s">
        <v>223</v>
      </c>
      <c r="K703" t="s">
        <v>226</v>
      </c>
      <c r="L703" t="s">
        <v>11</v>
      </c>
      <c r="M703" s="5">
        <v>567002.05000000005</v>
      </c>
      <c r="N703" s="5">
        <v>-80030.91</v>
      </c>
      <c r="O703" s="5">
        <f t="shared" si="40"/>
        <v>486971.14</v>
      </c>
      <c r="P703" s="5">
        <v>0</v>
      </c>
      <c r="Q703" s="5">
        <f t="shared" si="41"/>
        <v>486971.14</v>
      </c>
      <c r="R703" s="5">
        <v>0</v>
      </c>
      <c r="S703" s="5">
        <v>486971.14</v>
      </c>
      <c r="T703" s="5">
        <v>484888.15</v>
      </c>
      <c r="U703" s="5">
        <f t="shared" si="42"/>
        <v>0</v>
      </c>
      <c r="V703" s="5">
        <f t="shared" si="43"/>
        <v>2082.9899999999907</v>
      </c>
      <c r="W703" s="5">
        <v>0</v>
      </c>
      <c r="X703" t="s">
        <v>227</v>
      </c>
    </row>
    <row r="704" spans="1:24" x14ac:dyDescent="0.2">
      <c r="A704" t="s">
        <v>0</v>
      </c>
      <c r="B704" t="s">
        <v>1</v>
      </c>
      <c r="C704" t="s">
        <v>2</v>
      </c>
      <c r="D704" t="s">
        <v>3</v>
      </c>
      <c r="E704" t="s">
        <v>4</v>
      </c>
      <c r="F704" t="s">
        <v>368</v>
      </c>
      <c r="G704" t="s">
        <v>369</v>
      </c>
      <c r="H704" t="s">
        <v>95</v>
      </c>
      <c r="I704" t="s">
        <v>136</v>
      </c>
      <c r="J704" t="s">
        <v>223</v>
      </c>
      <c r="K704" t="s">
        <v>228</v>
      </c>
      <c r="L704" t="s">
        <v>44</v>
      </c>
      <c r="M704" s="5">
        <v>786371.82</v>
      </c>
      <c r="N704" s="5">
        <v>68751.990000000005</v>
      </c>
      <c r="O704" s="5">
        <f t="shared" si="40"/>
        <v>855123.80999999994</v>
      </c>
      <c r="P704" s="5">
        <v>-202720</v>
      </c>
      <c r="Q704" s="5">
        <f t="shared" si="41"/>
        <v>652403.80999999994</v>
      </c>
      <c r="R704" s="5">
        <v>593544</v>
      </c>
      <c r="S704" s="5">
        <v>55871.8</v>
      </c>
      <c r="T704" s="5">
        <v>55803.9</v>
      </c>
      <c r="U704" s="5">
        <f t="shared" si="42"/>
        <v>799252.00999999989</v>
      </c>
      <c r="V704" s="5">
        <f t="shared" si="43"/>
        <v>799319.90999999992</v>
      </c>
      <c r="W704" s="5">
        <v>2988.01</v>
      </c>
      <c r="X704" t="s">
        <v>229</v>
      </c>
    </row>
    <row r="705" spans="1:24" x14ac:dyDescent="0.2">
      <c r="A705" t="s">
        <v>0</v>
      </c>
      <c r="B705" t="s">
        <v>1</v>
      </c>
      <c r="C705" t="s">
        <v>2</v>
      </c>
      <c r="D705" t="s">
        <v>3</v>
      </c>
      <c r="E705" t="s">
        <v>4</v>
      </c>
      <c r="F705" t="s">
        <v>368</v>
      </c>
      <c r="G705" t="s">
        <v>369</v>
      </c>
      <c r="H705" t="s">
        <v>95</v>
      </c>
      <c r="I705" t="s">
        <v>136</v>
      </c>
      <c r="J705" t="s">
        <v>223</v>
      </c>
      <c r="K705" t="s">
        <v>228</v>
      </c>
      <c r="L705" t="s">
        <v>11</v>
      </c>
      <c r="M705" s="5">
        <v>24900</v>
      </c>
      <c r="N705" s="5">
        <v>22567.58</v>
      </c>
      <c r="O705" s="5">
        <f t="shared" si="40"/>
        <v>47467.58</v>
      </c>
      <c r="P705" s="5">
        <v>0</v>
      </c>
      <c r="Q705" s="5">
        <f t="shared" si="41"/>
        <v>47467.58</v>
      </c>
      <c r="R705" s="5">
        <v>0.01</v>
      </c>
      <c r="S705" s="5">
        <v>47467.57</v>
      </c>
      <c r="T705" s="5">
        <v>47467.57</v>
      </c>
      <c r="U705" s="5">
        <f t="shared" si="42"/>
        <v>1.0000000002037268E-2</v>
      </c>
      <c r="V705" s="5">
        <f t="shared" si="43"/>
        <v>1.0000000002037268E-2</v>
      </c>
      <c r="W705" s="5">
        <v>0</v>
      </c>
      <c r="X705" t="s">
        <v>229</v>
      </c>
    </row>
    <row r="706" spans="1:24" x14ac:dyDescent="0.2">
      <c r="A706" t="s">
        <v>0</v>
      </c>
      <c r="B706" t="s">
        <v>1</v>
      </c>
      <c r="C706" t="s">
        <v>2</v>
      </c>
      <c r="D706" t="s">
        <v>3</v>
      </c>
      <c r="E706" t="s">
        <v>4</v>
      </c>
      <c r="F706" t="s">
        <v>368</v>
      </c>
      <c r="G706" t="s">
        <v>369</v>
      </c>
      <c r="H706" t="s">
        <v>95</v>
      </c>
      <c r="I706" t="s">
        <v>172</v>
      </c>
      <c r="J706" t="s">
        <v>223</v>
      </c>
      <c r="K706" t="s">
        <v>226</v>
      </c>
      <c r="L706" t="s">
        <v>44</v>
      </c>
      <c r="M706" s="5">
        <v>347040</v>
      </c>
      <c r="N706" s="5">
        <v>0</v>
      </c>
      <c r="O706" s="5">
        <f t="shared" si="40"/>
        <v>347040</v>
      </c>
      <c r="P706" s="5">
        <v>-266400</v>
      </c>
      <c r="Q706" s="5">
        <f t="shared" si="41"/>
        <v>80640</v>
      </c>
      <c r="R706" s="5">
        <v>80640</v>
      </c>
      <c r="S706" s="5">
        <v>0</v>
      </c>
      <c r="T706" s="5">
        <v>0</v>
      </c>
      <c r="U706" s="5">
        <f t="shared" si="42"/>
        <v>347040</v>
      </c>
      <c r="V706" s="5">
        <f t="shared" si="43"/>
        <v>347040</v>
      </c>
      <c r="W706" s="5">
        <v>0</v>
      </c>
      <c r="X706" t="s">
        <v>227</v>
      </c>
    </row>
    <row r="707" spans="1:24" x14ac:dyDescent="0.2">
      <c r="A707" t="s">
        <v>0</v>
      </c>
      <c r="B707" t="s">
        <v>1</v>
      </c>
      <c r="C707" t="s">
        <v>2</v>
      </c>
      <c r="D707" t="s">
        <v>3</v>
      </c>
      <c r="E707" t="s">
        <v>4</v>
      </c>
      <c r="F707" t="s">
        <v>368</v>
      </c>
      <c r="G707" t="s">
        <v>369</v>
      </c>
      <c r="H707" t="s">
        <v>95</v>
      </c>
      <c r="I707" t="s">
        <v>172</v>
      </c>
      <c r="J707" t="s">
        <v>223</v>
      </c>
      <c r="K707" t="s">
        <v>228</v>
      </c>
      <c r="L707" t="s">
        <v>44</v>
      </c>
      <c r="M707" s="5">
        <v>75756.740000000005</v>
      </c>
      <c r="N707" s="5">
        <v>0</v>
      </c>
      <c r="O707" s="5">
        <f t="shared" ref="O707:O770" si="44">+M707+N707</f>
        <v>75756.740000000005</v>
      </c>
      <c r="P707" s="5">
        <v>-49996.74</v>
      </c>
      <c r="Q707" s="5">
        <f t="shared" ref="Q707:Q770" si="45">+O707+P707</f>
        <v>25760.000000000007</v>
      </c>
      <c r="R707" s="5">
        <v>25760</v>
      </c>
      <c r="S707" s="5">
        <v>0</v>
      </c>
      <c r="T707" s="5">
        <v>0</v>
      </c>
      <c r="U707" s="5">
        <f t="shared" ref="U707:U770" si="46">+O707-S707</f>
        <v>75756.740000000005</v>
      </c>
      <c r="V707" s="5">
        <f t="shared" ref="V707:V770" si="47">+O707-T707</f>
        <v>75756.740000000005</v>
      </c>
      <c r="W707" s="5">
        <v>0</v>
      </c>
      <c r="X707" t="s">
        <v>229</v>
      </c>
    </row>
    <row r="708" spans="1:24" x14ac:dyDescent="0.2">
      <c r="A708" t="s">
        <v>0</v>
      </c>
      <c r="B708" t="s">
        <v>1</v>
      </c>
      <c r="C708" t="s">
        <v>2</v>
      </c>
      <c r="D708" t="s">
        <v>3</v>
      </c>
      <c r="E708" t="s">
        <v>4</v>
      </c>
      <c r="F708" t="s">
        <v>368</v>
      </c>
      <c r="G708" t="s">
        <v>369</v>
      </c>
      <c r="H708" t="s">
        <v>95</v>
      </c>
      <c r="I708" t="s">
        <v>96</v>
      </c>
      <c r="J708" t="s">
        <v>231</v>
      </c>
      <c r="K708" t="s">
        <v>236</v>
      </c>
      <c r="L708" t="s">
        <v>44</v>
      </c>
      <c r="M708" s="5">
        <v>500</v>
      </c>
      <c r="N708" s="5">
        <v>-500</v>
      </c>
      <c r="O708" s="5">
        <f t="shared" si="44"/>
        <v>0</v>
      </c>
      <c r="P708" s="5">
        <v>0</v>
      </c>
      <c r="Q708" s="5">
        <f t="shared" si="45"/>
        <v>0</v>
      </c>
      <c r="R708" s="5">
        <v>0</v>
      </c>
      <c r="S708" s="5">
        <v>0</v>
      </c>
      <c r="T708" s="5">
        <v>0</v>
      </c>
      <c r="U708" s="5">
        <f t="shared" si="46"/>
        <v>0</v>
      </c>
      <c r="V708" s="5">
        <f t="shared" si="47"/>
        <v>0</v>
      </c>
      <c r="W708" s="5">
        <v>0</v>
      </c>
      <c r="X708" t="s">
        <v>237</v>
      </c>
    </row>
    <row r="709" spans="1:24" x14ac:dyDescent="0.2">
      <c r="A709" t="s">
        <v>0</v>
      </c>
      <c r="B709" t="s">
        <v>1</v>
      </c>
      <c r="C709" t="s">
        <v>2</v>
      </c>
      <c r="D709" t="s">
        <v>3</v>
      </c>
      <c r="E709" t="s">
        <v>4</v>
      </c>
      <c r="F709" t="s">
        <v>368</v>
      </c>
      <c r="G709" t="s">
        <v>369</v>
      </c>
      <c r="H709" t="s">
        <v>95</v>
      </c>
      <c r="I709" t="s">
        <v>96</v>
      </c>
      <c r="J709" t="s">
        <v>231</v>
      </c>
      <c r="K709" t="s">
        <v>390</v>
      </c>
      <c r="L709" t="s">
        <v>44</v>
      </c>
      <c r="M709" s="5">
        <v>700</v>
      </c>
      <c r="N709" s="5">
        <v>-700</v>
      </c>
      <c r="O709" s="5">
        <f t="shared" si="44"/>
        <v>0</v>
      </c>
      <c r="P709" s="5">
        <v>0</v>
      </c>
      <c r="Q709" s="5">
        <f t="shared" si="45"/>
        <v>0</v>
      </c>
      <c r="R709" s="5">
        <v>0</v>
      </c>
      <c r="S709" s="5">
        <v>0</v>
      </c>
      <c r="T709" s="5">
        <v>0</v>
      </c>
      <c r="U709" s="5">
        <f t="shared" si="46"/>
        <v>0</v>
      </c>
      <c r="V709" s="5">
        <f t="shared" si="47"/>
        <v>0</v>
      </c>
      <c r="W709" s="5">
        <v>0</v>
      </c>
      <c r="X709" t="s">
        <v>391</v>
      </c>
    </row>
    <row r="710" spans="1:24" x14ac:dyDescent="0.2">
      <c r="A710" t="s">
        <v>0</v>
      </c>
      <c r="B710" t="s">
        <v>1</v>
      </c>
      <c r="C710" t="s">
        <v>2</v>
      </c>
      <c r="D710" t="s">
        <v>3</v>
      </c>
      <c r="E710" t="s">
        <v>4</v>
      </c>
      <c r="F710" t="s">
        <v>368</v>
      </c>
      <c r="G710" t="s">
        <v>369</v>
      </c>
      <c r="H710" t="s">
        <v>110</v>
      </c>
      <c r="I710" t="s">
        <v>199</v>
      </c>
      <c r="J710" t="s">
        <v>231</v>
      </c>
      <c r="K710" t="s">
        <v>241</v>
      </c>
      <c r="L710" t="s">
        <v>44</v>
      </c>
      <c r="M710" s="5">
        <v>0</v>
      </c>
      <c r="N710" s="5">
        <v>3500</v>
      </c>
      <c r="O710" s="5">
        <f t="shared" si="44"/>
        <v>3500</v>
      </c>
      <c r="P710" s="5">
        <v>0</v>
      </c>
      <c r="Q710" s="5">
        <f t="shared" si="45"/>
        <v>3500</v>
      </c>
      <c r="R710" s="5">
        <v>0</v>
      </c>
      <c r="S710" s="5">
        <v>0</v>
      </c>
      <c r="T710" s="5">
        <v>0</v>
      </c>
      <c r="U710" s="5">
        <f t="shared" si="46"/>
        <v>3500</v>
      </c>
      <c r="V710" s="5">
        <f t="shared" si="47"/>
        <v>3500</v>
      </c>
      <c r="W710" s="5">
        <v>3500</v>
      </c>
      <c r="X710" t="s">
        <v>242</v>
      </c>
    </row>
    <row r="711" spans="1:24" x14ac:dyDescent="0.2">
      <c r="A711" t="s">
        <v>0</v>
      </c>
      <c r="B711" t="s">
        <v>1</v>
      </c>
      <c r="C711" t="s">
        <v>2</v>
      </c>
      <c r="D711" t="s">
        <v>3</v>
      </c>
      <c r="E711" t="s">
        <v>4</v>
      </c>
      <c r="F711" t="s">
        <v>368</v>
      </c>
      <c r="G711" t="s">
        <v>369</v>
      </c>
      <c r="H711" t="s">
        <v>110</v>
      </c>
      <c r="I711" t="s">
        <v>207</v>
      </c>
      <c r="J711" t="s">
        <v>231</v>
      </c>
      <c r="K711" t="s">
        <v>234</v>
      </c>
      <c r="L711" t="s">
        <v>44</v>
      </c>
      <c r="M711" s="5">
        <v>0</v>
      </c>
      <c r="N711" s="5">
        <v>4000</v>
      </c>
      <c r="O711" s="5">
        <f t="shared" si="44"/>
        <v>4000</v>
      </c>
      <c r="P711" s="5">
        <v>-4000</v>
      </c>
      <c r="Q711" s="5">
        <f t="shared" si="45"/>
        <v>0</v>
      </c>
      <c r="R711" s="5">
        <v>0</v>
      </c>
      <c r="S711" s="5">
        <v>0</v>
      </c>
      <c r="T711" s="5">
        <v>0</v>
      </c>
      <c r="U711" s="5">
        <f t="shared" si="46"/>
        <v>4000</v>
      </c>
      <c r="V711" s="5">
        <f t="shared" si="47"/>
        <v>4000</v>
      </c>
      <c r="W711" s="5">
        <v>0</v>
      </c>
      <c r="X711" t="s">
        <v>243</v>
      </c>
    </row>
    <row r="712" spans="1:24" x14ac:dyDescent="0.2">
      <c r="A712" t="s">
        <v>0</v>
      </c>
      <c r="B712" t="s">
        <v>1</v>
      </c>
      <c r="C712" t="s">
        <v>2</v>
      </c>
      <c r="D712" t="s">
        <v>3</v>
      </c>
      <c r="E712" t="s">
        <v>4</v>
      </c>
      <c r="F712" t="s">
        <v>368</v>
      </c>
      <c r="G712" t="s">
        <v>369</v>
      </c>
      <c r="H712" t="s">
        <v>110</v>
      </c>
      <c r="I712" t="s">
        <v>207</v>
      </c>
      <c r="J712" t="s">
        <v>231</v>
      </c>
      <c r="K712" t="s">
        <v>241</v>
      </c>
      <c r="L712" t="s">
        <v>44</v>
      </c>
      <c r="M712" s="5">
        <v>0</v>
      </c>
      <c r="N712" s="5">
        <v>2000</v>
      </c>
      <c r="O712" s="5">
        <f t="shared" si="44"/>
        <v>2000</v>
      </c>
      <c r="P712" s="5">
        <v>-2000</v>
      </c>
      <c r="Q712" s="5">
        <f t="shared" si="45"/>
        <v>0</v>
      </c>
      <c r="R712" s="5">
        <v>0</v>
      </c>
      <c r="S712" s="5">
        <v>0</v>
      </c>
      <c r="T712" s="5">
        <v>0</v>
      </c>
      <c r="U712" s="5">
        <f t="shared" si="46"/>
        <v>2000</v>
      </c>
      <c r="V712" s="5">
        <f t="shared" si="47"/>
        <v>2000</v>
      </c>
      <c r="W712" s="5">
        <v>0</v>
      </c>
      <c r="X712" t="s">
        <v>242</v>
      </c>
    </row>
    <row r="713" spans="1:24" x14ac:dyDescent="0.2">
      <c r="A713" t="s">
        <v>0</v>
      </c>
      <c r="B713" t="s">
        <v>1</v>
      </c>
      <c r="C713" t="s">
        <v>2</v>
      </c>
      <c r="D713" t="s">
        <v>3</v>
      </c>
      <c r="E713" t="s">
        <v>4</v>
      </c>
      <c r="F713" t="s">
        <v>368</v>
      </c>
      <c r="G713" t="s">
        <v>369</v>
      </c>
      <c r="H713" t="s">
        <v>110</v>
      </c>
      <c r="I713" t="s">
        <v>111</v>
      </c>
      <c r="J713" t="s">
        <v>231</v>
      </c>
      <c r="K713" t="s">
        <v>236</v>
      </c>
      <c r="L713" t="s">
        <v>44</v>
      </c>
      <c r="M713" s="5">
        <v>1472.46</v>
      </c>
      <c r="N713" s="5">
        <v>0</v>
      </c>
      <c r="O713" s="5">
        <f t="shared" si="44"/>
        <v>1472.46</v>
      </c>
      <c r="P713" s="5">
        <v>0</v>
      </c>
      <c r="Q713" s="5">
        <f t="shared" si="45"/>
        <v>1472.46</v>
      </c>
      <c r="R713" s="5">
        <v>0</v>
      </c>
      <c r="S713" s="5">
        <v>0</v>
      </c>
      <c r="T713" s="5">
        <v>0</v>
      </c>
      <c r="U713" s="5">
        <f t="shared" si="46"/>
        <v>1472.46</v>
      </c>
      <c r="V713" s="5">
        <f t="shared" si="47"/>
        <v>1472.46</v>
      </c>
      <c r="W713" s="5">
        <v>1472.46</v>
      </c>
      <c r="X713" t="s">
        <v>244</v>
      </c>
    </row>
    <row r="714" spans="1:24" x14ac:dyDescent="0.2">
      <c r="A714" t="s">
        <v>117</v>
      </c>
      <c r="B714" t="s">
        <v>118</v>
      </c>
      <c r="C714" t="s">
        <v>2</v>
      </c>
      <c r="D714" t="s">
        <v>3</v>
      </c>
      <c r="E714" t="s">
        <v>4</v>
      </c>
      <c r="F714" t="s">
        <v>368</v>
      </c>
      <c r="G714" t="s">
        <v>369</v>
      </c>
      <c r="H714" t="s">
        <v>211</v>
      </c>
      <c r="I714" t="s">
        <v>212</v>
      </c>
      <c r="J714" t="s">
        <v>231</v>
      </c>
      <c r="K714" t="s">
        <v>236</v>
      </c>
      <c r="L714" t="s">
        <v>44</v>
      </c>
      <c r="M714" s="5">
        <v>5500</v>
      </c>
      <c r="N714" s="5">
        <v>0</v>
      </c>
      <c r="O714" s="5">
        <f t="shared" si="44"/>
        <v>5500</v>
      </c>
      <c r="P714" s="5">
        <v>-5500</v>
      </c>
      <c r="Q714" s="5">
        <f t="shared" si="45"/>
        <v>0</v>
      </c>
      <c r="R714" s="5">
        <v>0</v>
      </c>
      <c r="S714" s="5">
        <v>0</v>
      </c>
      <c r="T714" s="5">
        <v>0</v>
      </c>
      <c r="U714" s="5">
        <f t="shared" si="46"/>
        <v>5500</v>
      </c>
      <c r="V714" s="5">
        <f t="shared" si="47"/>
        <v>5500</v>
      </c>
      <c r="W714" s="5">
        <v>0</v>
      </c>
      <c r="X714" t="s">
        <v>392</v>
      </c>
    </row>
    <row r="715" spans="1:24" x14ac:dyDescent="0.2">
      <c r="A715" t="s">
        <v>117</v>
      </c>
      <c r="B715" t="s">
        <v>118</v>
      </c>
      <c r="C715" t="s">
        <v>2</v>
      </c>
      <c r="D715" t="s">
        <v>3</v>
      </c>
      <c r="E715" t="s">
        <v>4</v>
      </c>
      <c r="F715" t="s">
        <v>368</v>
      </c>
      <c r="G715" t="s">
        <v>369</v>
      </c>
      <c r="H715" t="s">
        <v>211</v>
      </c>
      <c r="I715" t="s">
        <v>212</v>
      </c>
      <c r="J715" t="s">
        <v>231</v>
      </c>
      <c r="K715" t="s">
        <v>232</v>
      </c>
      <c r="L715" t="s">
        <v>44</v>
      </c>
      <c r="M715" s="5">
        <v>11000</v>
      </c>
      <c r="N715" s="5">
        <v>0</v>
      </c>
      <c r="O715" s="5">
        <f t="shared" si="44"/>
        <v>11000</v>
      </c>
      <c r="P715" s="5">
        <v>-11000</v>
      </c>
      <c r="Q715" s="5">
        <f t="shared" si="45"/>
        <v>0</v>
      </c>
      <c r="R715" s="5">
        <v>0</v>
      </c>
      <c r="S715" s="5">
        <v>0</v>
      </c>
      <c r="T715" s="5">
        <v>0</v>
      </c>
      <c r="U715" s="5">
        <f t="shared" si="46"/>
        <v>11000</v>
      </c>
      <c r="V715" s="5">
        <f t="shared" si="47"/>
        <v>11000</v>
      </c>
      <c r="W715" s="5">
        <v>0</v>
      </c>
      <c r="X715" t="s">
        <v>245</v>
      </c>
    </row>
    <row r="716" spans="1:24" x14ac:dyDescent="0.2">
      <c r="A716" t="s">
        <v>117</v>
      </c>
      <c r="B716" t="s">
        <v>118</v>
      </c>
      <c r="C716" t="s">
        <v>2</v>
      </c>
      <c r="D716" t="s">
        <v>3</v>
      </c>
      <c r="E716" t="s">
        <v>4</v>
      </c>
      <c r="F716" t="s">
        <v>368</v>
      </c>
      <c r="G716" t="s">
        <v>369</v>
      </c>
      <c r="H716" t="s">
        <v>211</v>
      </c>
      <c r="I716" t="s">
        <v>220</v>
      </c>
      <c r="J716" t="s">
        <v>231</v>
      </c>
      <c r="K716" t="s">
        <v>232</v>
      </c>
      <c r="L716" t="s">
        <v>44</v>
      </c>
      <c r="M716" s="5">
        <v>5000</v>
      </c>
      <c r="N716" s="5">
        <v>0</v>
      </c>
      <c r="O716" s="5">
        <f t="shared" si="44"/>
        <v>5000</v>
      </c>
      <c r="P716" s="5">
        <v>-5000</v>
      </c>
      <c r="Q716" s="5">
        <f t="shared" si="45"/>
        <v>0</v>
      </c>
      <c r="R716" s="5">
        <v>0</v>
      </c>
      <c r="S716" s="5">
        <v>0</v>
      </c>
      <c r="T716" s="5">
        <v>0</v>
      </c>
      <c r="U716" s="5">
        <f t="shared" si="46"/>
        <v>5000</v>
      </c>
      <c r="V716" s="5">
        <f t="shared" si="47"/>
        <v>5000</v>
      </c>
      <c r="W716" s="5">
        <v>0</v>
      </c>
      <c r="X716" t="s">
        <v>245</v>
      </c>
    </row>
    <row r="717" spans="1:24" x14ac:dyDescent="0.2">
      <c r="A717" t="s">
        <v>0</v>
      </c>
      <c r="B717" t="s">
        <v>1</v>
      </c>
      <c r="C717" t="s">
        <v>2</v>
      </c>
      <c r="D717" t="s">
        <v>3</v>
      </c>
      <c r="E717" t="s">
        <v>4</v>
      </c>
      <c r="F717" t="s">
        <v>393</v>
      </c>
      <c r="G717" t="s">
        <v>394</v>
      </c>
      <c r="H717" t="s">
        <v>7</v>
      </c>
      <c r="I717" t="s">
        <v>8</v>
      </c>
      <c r="J717" t="s">
        <v>9</v>
      </c>
      <c r="K717" t="s">
        <v>10</v>
      </c>
      <c r="L717" t="s">
        <v>11</v>
      </c>
      <c r="M717" s="5">
        <v>1014468</v>
      </c>
      <c r="N717" s="5">
        <v>5074.67</v>
      </c>
      <c r="O717" s="5">
        <f t="shared" si="44"/>
        <v>1019542.67</v>
      </c>
      <c r="P717" s="5">
        <v>-92166.99</v>
      </c>
      <c r="Q717" s="5">
        <f t="shared" si="45"/>
        <v>927375.68</v>
      </c>
      <c r="R717" s="5">
        <v>0</v>
      </c>
      <c r="S717" s="5">
        <v>618910.82999999996</v>
      </c>
      <c r="T717" s="5">
        <v>618910.82999999996</v>
      </c>
      <c r="U717" s="5">
        <f t="shared" si="46"/>
        <v>400631.84000000008</v>
      </c>
      <c r="V717" s="5">
        <f t="shared" si="47"/>
        <v>400631.84000000008</v>
      </c>
      <c r="W717" s="5">
        <v>308464.84999999998</v>
      </c>
      <c r="X717" t="s">
        <v>12</v>
      </c>
    </row>
    <row r="718" spans="1:24" x14ac:dyDescent="0.2">
      <c r="A718" t="s">
        <v>0</v>
      </c>
      <c r="B718" t="s">
        <v>1</v>
      </c>
      <c r="C718" t="s">
        <v>2</v>
      </c>
      <c r="D718" t="s">
        <v>3</v>
      </c>
      <c r="E718" t="s">
        <v>4</v>
      </c>
      <c r="F718" t="s">
        <v>393</v>
      </c>
      <c r="G718" t="s">
        <v>394</v>
      </c>
      <c r="H718" t="s">
        <v>7</v>
      </c>
      <c r="I718" t="s">
        <v>8</v>
      </c>
      <c r="J718" t="s">
        <v>9</v>
      </c>
      <c r="K718" t="s">
        <v>13</v>
      </c>
      <c r="L718" t="s">
        <v>11</v>
      </c>
      <c r="M718" s="5">
        <v>84454.8</v>
      </c>
      <c r="N718" s="5">
        <v>0</v>
      </c>
      <c r="O718" s="5">
        <f t="shared" si="44"/>
        <v>84454.8</v>
      </c>
      <c r="P718" s="5">
        <v>-4482.03</v>
      </c>
      <c r="Q718" s="5">
        <f t="shared" si="45"/>
        <v>79972.77</v>
      </c>
      <c r="R718" s="5">
        <v>0</v>
      </c>
      <c r="S718" s="5">
        <v>53056.42</v>
      </c>
      <c r="T718" s="5">
        <v>53056.42</v>
      </c>
      <c r="U718" s="5">
        <f t="shared" si="46"/>
        <v>31398.380000000005</v>
      </c>
      <c r="V718" s="5">
        <f t="shared" si="47"/>
        <v>31398.380000000005</v>
      </c>
      <c r="W718" s="5">
        <v>26916.35</v>
      </c>
      <c r="X718" t="s">
        <v>14</v>
      </c>
    </row>
    <row r="719" spans="1:24" x14ac:dyDescent="0.2">
      <c r="A719" t="s">
        <v>0</v>
      </c>
      <c r="B719" t="s">
        <v>1</v>
      </c>
      <c r="C719" t="s">
        <v>2</v>
      </c>
      <c r="D719" t="s">
        <v>3</v>
      </c>
      <c r="E719" t="s">
        <v>4</v>
      </c>
      <c r="F719" t="s">
        <v>393</v>
      </c>
      <c r="G719" t="s">
        <v>394</v>
      </c>
      <c r="H719" t="s">
        <v>7</v>
      </c>
      <c r="I719" t="s">
        <v>8</v>
      </c>
      <c r="J719" t="s">
        <v>9</v>
      </c>
      <c r="K719" t="s">
        <v>15</v>
      </c>
      <c r="L719" t="s">
        <v>11</v>
      </c>
      <c r="M719" s="5">
        <v>91576.9</v>
      </c>
      <c r="N719" s="5">
        <v>838.33</v>
      </c>
      <c r="O719" s="5">
        <f t="shared" si="44"/>
        <v>92415.23</v>
      </c>
      <c r="P719" s="5">
        <v>0</v>
      </c>
      <c r="Q719" s="5">
        <f t="shared" si="45"/>
        <v>92415.23</v>
      </c>
      <c r="R719" s="5">
        <v>0</v>
      </c>
      <c r="S719" s="5">
        <v>10564.18</v>
      </c>
      <c r="T719" s="5">
        <v>10564.18</v>
      </c>
      <c r="U719" s="5">
        <f t="shared" si="46"/>
        <v>81851.049999999988</v>
      </c>
      <c r="V719" s="5">
        <f t="shared" si="47"/>
        <v>81851.049999999988</v>
      </c>
      <c r="W719" s="5">
        <v>81851.05</v>
      </c>
      <c r="X719" t="s">
        <v>16</v>
      </c>
    </row>
    <row r="720" spans="1:24" x14ac:dyDescent="0.2">
      <c r="A720" t="s">
        <v>0</v>
      </c>
      <c r="B720" t="s">
        <v>1</v>
      </c>
      <c r="C720" t="s">
        <v>2</v>
      </c>
      <c r="D720" t="s">
        <v>3</v>
      </c>
      <c r="E720" t="s">
        <v>4</v>
      </c>
      <c r="F720" t="s">
        <v>393</v>
      </c>
      <c r="G720" t="s">
        <v>394</v>
      </c>
      <c r="H720" t="s">
        <v>7</v>
      </c>
      <c r="I720" t="s">
        <v>8</v>
      </c>
      <c r="J720" t="s">
        <v>9</v>
      </c>
      <c r="K720" t="s">
        <v>17</v>
      </c>
      <c r="L720" t="s">
        <v>11</v>
      </c>
      <c r="M720" s="5">
        <v>34494.699999999997</v>
      </c>
      <c r="N720" s="5">
        <v>333.33</v>
      </c>
      <c r="O720" s="5">
        <f t="shared" si="44"/>
        <v>34828.03</v>
      </c>
      <c r="P720" s="5">
        <v>0</v>
      </c>
      <c r="Q720" s="5">
        <f t="shared" si="45"/>
        <v>34828.03</v>
      </c>
      <c r="R720" s="5">
        <v>0</v>
      </c>
      <c r="S720" s="5">
        <v>28865.52</v>
      </c>
      <c r="T720" s="5">
        <v>28865.52</v>
      </c>
      <c r="U720" s="5">
        <f t="shared" si="46"/>
        <v>5962.5099999999984</v>
      </c>
      <c r="V720" s="5">
        <f t="shared" si="47"/>
        <v>5962.5099999999984</v>
      </c>
      <c r="W720" s="5">
        <v>5962.51</v>
      </c>
      <c r="X720" t="s">
        <v>18</v>
      </c>
    </row>
    <row r="721" spans="1:24" x14ac:dyDescent="0.2">
      <c r="A721" t="s">
        <v>0</v>
      </c>
      <c r="B721" t="s">
        <v>1</v>
      </c>
      <c r="C721" t="s">
        <v>2</v>
      </c>
      <c r="D721" t="s">
        <v>3</v>
      </c>
      <c r="E721" t="s">
        <v>4</v>
      </c>
      <c r="F721" t="s">
        <v>393</v>
      </c>
      <c r="G721" t="s">
        <v>394</v>
      </c>
      <c r="H721" t="s">
        <v>7</v>
      </c>
      <c r="I721" t="s">
        <v>8</v>
      </c>
      <c r="J721" t="s">
        <v>9</v>
      </c>
      <c r="K721" t="s">
        <v>19</v>
      </c>
      <c r="L721" t="s">
        <v>11</v>
      </c>
      <c r="M721" s="5">
        <v>1452</v>
      </c>
      <c r="N721" s="5">
        <v>0</v>
      </c>
      <c r="O721" s="5">
        <f t="shared" si="44"/>
        <v>1452</v>
      </c>
      <c r="P721" s="5">
        <v>-836.63</v>
      </c>
      <c r="Q721" s="5">
        <f t="shared" si="45"/>
        <v>615.37</v>
      </c>
      <c r="R721" s="5">
        <v>0</v>
      </c>
      <c r="S721" s="5">
        <v>417.5</v>
      </c>
      <c r="T721" s="5">
        <v>417.5</v>
      </c>
      <c r="U721" s="5">
        <f t="shared" si="46"/>
        <v>1034.5</v>
      </c>
      <c r="V721" s="5">
        <f t="shared" si="47"/>
        <v>1034.5</v>
      </c>
      <c r="W721" s="5">
        <v>197.87</v>
      </c>
      <c r="X721" t="s">
        <v>20</v>
      </c>
    </row>
    <row r="722" spans="1:24" x14ac:dyDescent="0.2">
      <c r="A722" t="s">
        <v>0</v>
      </c>
      <c r="B722" t="s">
        <v>1</v>
      </c>
      <c r="C722" t="s">
        <v>2</v>
      </c>
      <c r="D722" t="s">
        <v>3</v>
      </c>
      <c r="E722" t="s">
        <v>4</v>
      </c>
      <c r="F722" t="s">
        <v>393</v>
      </c>
      <c r="G722" t="s">
        <v>394</v>
      </c>
      <c r="H722" t="s">
        <v>7</v>
      </c>
      <c r="I722" t="s">
        <v>8</v>
      </c>
      <c r="J722" t="s">
        <v>9</v>
      </c>
      <c r="K722" t="s">
        <v>21</v>
      </c>
      <c r="L722" t="s">
        <v>11</v>
      </c>
      <c r="M722" s="5">
        <v>11616</v>
      </c>
      <c r="N722" s="5">
        <v>0</v>
      </c>
      <c r="O722" s="5">
        <f t="shared" si="44"/>
        <v>11616</v>
      </c>
      <c r="P722" s="5">
        <v>-4971.37</v>
      </c>
      <c r="Q722" s="5">
        <f t="shared" si="45"/>
        <v>6644.63</v>
      </c>
      <c r="R722" s="5">
        <v>0</v>
      </c>
      <c r="S722" s="5">
        <v>4336</v>
      </c>
      <c r="T722" s="5">
        <v>4336</v>
      </c>
      <c r="U722" s="5">
        <f t="shared" si="46"/>
        <v>7280</v>
      </c>
      <c r="V722" s="5">
        <f t="shared" si="47"/>
        <v>7280</v>
      </c>
      <c r="W722" s="5">
        <v>2308.63</v>
      </c>
      <c r="X722" t="s">
        <v>22</v>
      </c>
    </row>
    <row r="723" spans="1:24" x14ac:dyDescent="0.2">
      <c r="A723" t="s">
        <v>0</v>
      </c>
      <c r="B723" t="s">
        <v>1</v>
      </c>
      <c r="C723" t="s">
        <v>2</v>
      </c>
      <c r="D723" t="s">
        <v>3</v>
      </c>
      <c r="E723" t="s">
        <v>4</v>
      </c>
      <c r="F723" t="s">
        <v>393</v>
      </c>
      <c r="G723" t="s">
        <v>394</v>
      </c>
      <c r="H723" t="s">
        <v>7</v>
      </c>
      <c r="I723" t="s">
        <v>8</v>
      </c>
      <c r="J723" t="s">
        <v>9</v>
      </c>
      <c r="K723" t="s">
        <v>23</v>
      </c>
      <c r="L723" t="s">
        <v>11</v>
      </c>
      <c r="M723" s="5">
        <v>422.27</v>
      </c>
      <c r="N723" s="5">
        <v>0</v>
      </c>
      <c r="O723" s="5">
        <f t="shared" si="44"/>
        <v>422.27</v>
      </c>
      <c r="P723" s="5">
        <v>-304.73</v>
      </c>
      <c r="Q723" s="5">
        <f t="shared" si="45"/>
        <v>117.53999999999996</v>
      </c>
      <c r="R723" s="5">
        <v>0</v>
      </c>
      <c r="S723" s="5">
        <v>76</v>
      </c>
      <c r="T723" s="5">
        <v>76</v>
      </c>
      <c r="U723" s="5">
        <f t="shared" si="46"/>
        <v>346.27</v>
      </c>
      <c r="V723" s="5">
        <f t="shared" si="47"/>
        <v>346.27</v>
      </c>
      <c r="W723" s="5">
        <v>41.54</v>
      </c>
      <c r="X723" t="s">
        <v>24</v>
      </c>
    </row>
    <row r="724" spans="1:24" x14ac:dyDescent="0.2">
      <c r="A724" t="s">
        <v>0</v>
      </c>
      <c r="B724" t="s">
        <v>1</v>
      </c>
      <c r="C724" t="s">
        <v>2</v>
      </c>
      <c r="D724" t="s">
        <v>3</v>
      </c>
      <c r="E724" t="s">
        <v>4</v>
      </c>
      <c r="F724" t="s">
        <v>393</v>
      </c>
      <c r="G724" t="s">
        <v>394</v>
      </c>
      <c r="H724" t="s">
        <v>7</v>
      </c>
      <c r="I724" t="s">
        <v>8</v>
      </c>
      <c r="J724" t="s">
        <v>9</v>
      </c>
      <c r="K724" t="s">
        <v>25</v>
      </c>
      <c r="L724" t="s">
        <v>11</v>
      </c>
      <c r="M724" s="5">
        <v>2533.64</v>
      </c>
      <c r="N724" s="5">
        <v>0</v>
      </c>
      <c r="O724" s="5">
        <f t="shared" si="44"/>
        <v>2533.64</v>
      </c>
      <c r="P724" s="5">
        <v>437.84</v>
      </c>
      <c r="Q724" s="5">
        <f t="shared" si="45"/>
        <v>2971.48</v>
      </c>
      <c r="R724" s="5">
        <v>0</v>
      </c>
      <c r="S724" s="5">
        <v>1953.41</v>
      </c>
      <c r="T724" s="5">
        <v>1953.41</v>
      </c>
      <c r="U724" s="5">
        <f t="shared" si="46"/>
        <v>580.22999999999979</v>
      </c>
      <c r="V724" s="5">
        <f t="shared" si="47"/>
        <v>580.22999999999979</v>
      </c>
      <c r="W724" s="5">
        <v>1018.07</v>
      </c>
      <c r="X724" t="s">
        <v>26</v>
      </c>
    </row>
    <row r="725" spans="1:24" x14ac:dyDescent="0.2">
      <c r="A725" t="s">
        <v>0</v>
      </c>
      <c r="B725" t="s">
        <v>1</v>
      </c>
      <c r="C725" t="s">
        <v>2</v>
      </c>
      <c r="D725" t="s">
        <v>3</v>
      </c>
      <c r="E725" t="s">
        <v>4</v>
      </c>
      <c r="F725" t="s">
        <v>393</v>
      </c>
      <c r="G725" t="s">
        <v>394</v>
      </c>
      <c r="H725" t="s">
        <v>7</v>
      </c>
      <c r="I725" t="s">
        <v>8</v>
      </c>
      <c r="J725" t="s">
        <v>9</v>
      </c>
      <c r="K725" t="s">
        <v>27</v>
      </c>
      <c r="L725" t="s">
        <v>11</v>
      </c>
      <c r="M725" s="5">
        <v>3791.81</v>
      </c>
      <c r="N725" s="5">
        <v>3510</v>
      </c>
      <c r="O725" s="5">
        <f t="shared" si="44"/>
        <v>7301.8099999999995</v>
      </c>
      <c r="P725" s="5">
        <v>4598.55</v>
      </c>
      <c r="Q725" s="5">
        <f t="shared" si="45"/>
        <v>11900.36</v>
      </c>
      <c r="R725" s="5">
        <v>0</v>
      </c>
      <c r="S725" s="5">
        <v>6664.2</v>
      </c>
      <c r="T725" s="5">
        <v>6664.2</v>
      </c>
      <c r="U725" s="5">
        <f t="shared" si="46"/>
        <v>637.60999999999967</v>
      </c>
      <c r="V725" s="5">
        <f t="shared" si="47"/>
        <v>637.60999999999967</v>
      </c>
      <c r="W725" s="5">
        <v>5236.16</v>
      </c>
      <c r="X725" t="s">
        <v>28</v>
      </c>
    </row>
    <row r="726" spans="1:24" x14ac:dyDescent="0.2">
      <c r="A726" t="s">
        <v>0</v>
      </c>
      <c r="B726" t="s">
        <v>1</v>
      </c>
      <c r="C726" t="s">
        <v>2</v>
      </c>
      <c r="D726" t="s">
        <v>3</v>
      </c>
      <c r="E726" t="s">
        <v>4</v>
      </c>
      <c r="F726" t="s">
        <v>393</v>
      </c>
      <c r="G726" t="s">
        <v>394</v>
      </c>
      <c r="H726" t="s">
        <v>7</v>
      </c>
      <c r="I726" t="s">
        <v>8</v>
      </c>
      <c r="J726" t="s">
        <v>9</v>
      </c>
      <c r="K726" t="s">
        <v>29</v>
      </c>
      <c r="L726" t="s">
        <v>11</v>
      </c>
      <c r="M726" s="5">
        <v>17767.060000000001</v>
      </c>
      <c r="N726" s="5">
        <v>0</v>
      </c>
      <c r="O726" s="5">
        <f t="shared" si="44"/>
        <v>17767.060000000001</v>
      </c>
      <c r="P726" s="5">
        <v>-4103.3100000000004</v>
      </c>
      <c r="Q726" s="5">
        <f t="shared" si="45"/>
        <v>13663.75</v>
      </c>
      <c r="R726" s="5">
        <v>0</v>
      </c>
      <c r="S726" s="5">
        <v>8084.62</v>
      </c>
      <c r="T726" s="5">
        <v>8084.62</v>
      </c>
      <c r="U726" s="5">
        <f t="shared" si="46"/>
        <v>9682.4400000000023</v>
      </c>
      <c r="V726" s="5">
        <f t="shared" si="47"/>
        <v>9682.4400000000023</v>
      </c>
      <c r="W726" s="5">
        <v>5579.13</v>
      </c>
      <c r="X726" t="s">
        <v>30</v>
      </c>
    </row>
    <row r="727" spans="1:24" x14ac:dyDescent="0.2">
      <c r="A727" t="s">
        <v>0</v>
      </c>
      <c r="B727" t="s">
        <v>1</v>
      </c>
      <c r="C727" t="s">
        <v>2</v>
      </c>
      <c r="D727" t="s">
        <v>3</v>
      </c>
      <c r="E727" t="s">
        <v>4</v>
      </c>
      <c r="F727" t="s">
        <v>393</v>
      </c>
      <c r="G727" t="s">
        <v>394</v>
      </c>
      <c r="H727" t="s">
        <v>7</v>
      </c>
      <c r="I727" t="s">
        <v>8</v>
      </c>
      <c r="J727" t="s">
        <v>9</v>
      </c>
      <c r="K727" t="s">
        <v>31</v>
      </c>
      <c r="L727" t="s">
        <v>11</v>
      </c>
      <c r="M727" s="5">
        <v>3779.56</v>
      </c>
      <c r="N727" s="5">
        <v>0</v>
      </c>
      <c r="O727" s="5">
        <f t="shared" si="44"/>
        <v>3779.56</v>
      </c>
      <c r="P727" s="5">
        <v>-1753.7</v>
      </c>
      <c r="Q727" s="5">
        <f t="shared" si="45"/>
        <v>2025.86</v>
      </c>
      <c r="R727" s="5">
        <v>0</v>
      </c>
      <c r="S727" s="5">
        <v>272.17</v>
      </c>
      <c r="T727" s="5">
        <v>272.17</v>
      </c>
      <c r="U727" s="5">
        <f t="shared" si="46"/>
        <v>3507.39</v>
      </c>
      <c r="V727" s="5">
        <f t="shared" si="47"/>
        <v>3507.39</v>
      </c>
      <c r="W727" s="5">
        <v>1753.69</v>
      </c>
      <c r="X727" t="s">
        <v>32</v>
      </c>
    </row>
    <row r="728" spans="1:24" x14ac:dyDescent="0.2">
      <c r="A728" t="s">
        <v>0</v>
      </c>
      <c r="B728" t="s">
        <v>1</v>
      </c>
      <c r="C728" t="s">
        <v>2</v>
      </c>
      <c r="D728" t="s">
        <v>3</v>
      </c>
      <c r="E728" t="s">
        <v>4</v>
      </c>
      <c r="F728" t="s">
        <v>393</v>
      </c>
      <c r="G728" t="s">
        <v>394</v>
      </c>
      <c r="H728" t="s">
        <v>7</v>
      </c>
      <c r="I728" t="s">
        <v>8</v>
      </c>
      <c r="J728" t="s">
        <v>9</v>
      </c>
      <c r="K728" t="s">
        <v>33</v>
      </c>
      <c r="L728" t="s">
        <v>11</v>
      </c>
      <c r="M728" s="5">
        <v>9413.1200000000008</v>
      </c>
      <c r="N728" s="5">
        <v>0</v>
      </c>
      <c r="O728" s="5">
        <f t="shared" si="44"/>
        <v>9413.1200000000008</v>
      </c>
      <c r="P728" s="5">
        <v>0</v>
      </c>
      <c r="Q728" s="5">
        <f t="shared" si="45"/>
        <v>9413.1200000000008</v>
      </c>
      <c r="R728" s="5">
        <v>0</v>
      </c>
      <c r="S728" s="5">
        <v>5600.97</v>
      </c>
      <c r="T728" s="5">
        <v>5600.97</v>
      </c>
      <c r="U728" s="5">
        <f t="shared" si="46"/>
        <v>3812.1500000000005</v>
      </c>
      <c r="V728" s="5">
        <f t="shared" si="47"/>
        <v>3812.1500000000005</v>
      </c>
      <c r="W728" s="5">
        <v>3812.15</v>
      </c>
      <c r="X728" t="s">
        <v>34</v>
      </c>
    </row>
    <row r="729" spans="1:24" x14ac:dyDescent="0.2">
      <c r="A729" t="s">
        <v>0</v>
      </c>
      <c r="B729" t="s">
        <v>1</v>
      </c>
      <c r="C729" t="s">
        <v>2</v>
      </c>
      <c r="D729" t="s">
        <v>3</v>
      </c>
      <c r="E729" t="s">
        <v>4</v>
      </c>
      <c r="F729" t="s">
        <v>393</v>
      </c>
      <c r="G729" t="s">
        <v>394</v>
      </c>
      <c r="H729" t="s">
        <v>7</v>
      </c>
      <c r="I729" t="s">
        <v>8</v>
      </c>
      <c r="J729" t="s">
        <v>9</v>
      </c>
      <c r="K729" t="s">
        <v>35</v>
      </c>
      <c r="L729" t="s">
        <v>11</v>
      </c>
      <c r="M729" s="5">
        <v>138591.46</v>
      </c>
      <c r="N729" s="5">
        <v>1272.5999999999999</v>
      </c>
      <c r="O729" s="5">
        <f t="shared" si="44"/>
        <v>139864.06</v>
      </c>
      <c r="P729" s="5">
        <v>-9534.0300000000007</v>
      </c>
      <c r="Q729" s="5">
        <f t="shared" si="45"/>
        <v>130330.03</v>
      </c>
      <c r="R729" s="5">
        <v>0</v>
      </c>
      <c r="S729" s="5">
        <v>86672.24</v>
      </c>
      <c r="T729" s="5">
        <v>86672.24</v>
      </c>
      <c r="U729" s="5">
        <f t="shared" si="46"/>
        <v>53191.819999999992</v>
      </c>
      <c r="V729" s="5">
        <f t="shared" si="47"/>
        <v>53191.819999999992</v>
      </c>
      <c r="W729" s="5">
        <v>43657.79</v>
      </c>
      <c r="X729" t="s">
        <v>36</v>
      </c>
    </row>
    <row r="730" spans="1:24" x14ac:dyDescent="0.2">
      <c r="A730" t="s">
        <v>0</v>
      </c>
      <c r="B730" t="s">
        <v>1</v>
      </c>
      <c r="C730" t="s">
        <v>2</v>
      </c>
      <c r="D730" t="s">
        <v>3</v>
      </c>
      <c r="E730" t="s">
        <v>4</v>
      </c>
      <c r="F730" t="s">
        <v>393</v>
      </c>
      <c r="G730" t="s">
        <v>394</v>
      </c>
      <c r="H730" t="s">
        <v>7</v>
      </c>
      <c r="I730" t="s">
        <v>8</v>
      </c>
      <c r="J730" t="s">
        <v>9</v>
      </c>
      <c r="K730" t="s">
        <v>37</v>
      </c>
      <c r="L730" t="s">
        <v>11</v>
      </c>
      <c r="M730" s="5">
        <v>91576.9</v>
      </c>
      <c r="N730" s="5">
        <v>838.33</v>
      </c>
      <c r="O730" s="5">
        <f t="shared" si="44"/>
        <v>92415.23</v>
      </c>
      <c r="P730" s="5">
        <v>-22531.1</v>
      </c>
      <c r="Q730" s="5">
        <f t="shared" si="45"/>
        <v>69884.13</v>
      </c>
      <c r="R730" s="5">
        <v>0</v>
      </c>
      <c r="S730" s="5">
        <v>47194.92</v>
      </c>
      <c r="T730" s="5">
        <v>47194.92</v>
      </c>
      <c r="U730" s="5">
        <f t="shared" si="46"/>
        <v>45220.31</v>
      </c>
      <c r="V730" s="5">
        <f t="shared" si="47"/>
        <v>45220.31</v>
      </c>
      <c r="W730" s="5">
        <v>22689.21</v>
      </c>
      <c r="X730" t="s">
        <v>38</v>
      </c>
    </row>
    <row r="731" spans="1:24" x14ac:dyDescent="0.2">
      <c r="A731" t="s">
        <v>0</v>
      </c>
      <c r="B731" t="s">
        <v>1</v>
      </c>
      <c r="C731" t="s">
        <v>2</v>
      </c>
      <c r="D731" t="s">
        <v>3</v>
      </c>
      <c r="E731" t="s">
        <v>4</v>
      </c>
      <c r="F731" t="s">
        <v>393</v>
      </c>
      <c r="G731" t="s">
        <v>394</v>
      </c>
      <c r="H731" t="s">
        <v>7</v>
      </c>
      <c r="I731" t="s">
        <v>8</v>
      </c>
      <c r="J731" t="s">
        <v>9</v>
      </c>
      <c r="K731" t="s">
        <v>39</v>
      </c>
      <c r="L731" t="s">
        <v>11</v>
      </c>
      <c r="M731" s="5">
        <v>6467.65</v>
      </c>
      <c r="N731" s="5">
        <v>-550</v>
      </c>
      <c r="O731" s="5">
        <f t="shared" si="44"/>
        <v>5917.65</v>
      </c>
      <c r="P731" s="5">
        <v>0</v>
      </c>
      <c r="Q731" s="5">
        <f t="shared" si="45"/>
        <v>5917.65</v>
      </c>
      <c r="R731" s="5">
        <v>0</v>
      </c>
      <c r="S731" s="5">
        <v>5141.17</v>
      </c>
      <c r="T731" s="5">
        <v>5141.17</v>
      </c>
      <c r="U731" s="5">
        <f t="shared" si="46"/>
        <v>776.47999999999956</v>
      </c>
      <c r="V731" s="5">
        <f t="shared" si="47"/>
        <v>776.47999999999956</v>
      </c>
      <c r="W731" s="5">
        <v>776.48</v>
      </c>
      <c r="X731" t="s">
        <v>40</v>
      </c>
    </row>
    <row r="732" spans="1:24" x14ac:dyDescent="0.2">
      <c r="A732" t="s">
        <v>0</v>
      </c>
      <c r="B732" t="s">
        <v>1</v>
      </c>
      <c r="C732" t="s">
        <v>2</v>
      </c>
      <c r="D732" t="s">
        <v>3</v>
      </c>
      <c r="E732" t="s">
        <v>4</v>
      </c>
      <c r="F732" t="s">
        <v>393</v>
      </c>
      <c r="G732" t="s">
        <v>394</v>
      </c>
      <c r="H732" t="s">
        <v>7</v>
      </c>
      <c r="I732" t="s">
        <v>41</v>
      </c>
      <c r="J732" t="s">
        <v>42</v>
      </c>
      <c r="K732" t="s">
        <v>43</v>
      </c>
      <c r="L732" t="s">
        <v>44</v>
      </c>
      <c r="M732" s="5">
        <v>7000</v>
      </c>
      <c r="N732" s="5">
        <v>0</v>
      </c>
      <c r="O732" s="5">
        <f t="shared" si="44"/>
        <v>7000</v>
      </c>
      <c r="P732" s="5">
        <v>0</v>
      </c>
      <c r="Q732" s="5">
        <f t="shared" si="45"/>
        <v>7000</v>
      </c>
      <c r="R732" s="5">
        <v>0</v>
      </c>
      <c r="S732" s="5">
        <v>7000</v>
      </c>
      <c r="T732" s="5">
        <v>3876.48</v>
      </c>
      <c r="U732" s="5">
        <f t="shared" si="46"/>
        <v>0</v>
      </c>
      <c r="V732" s="5">
        <f t="shared" si="47"/>
        <v>3123.52</v>
      </c>
      <c r="W732" s="5">
        <v>0</v>
      </c>
      <c r="X732" t="s">
        <v>45</v>
      </c>
    </row>
    <row r="733" spans="1:24" x14ac:dyDescent="0.2">
      <c r="A733" t="s">
        <v>0</v>
      </c>
      <c r="B733" t="s">
        <v>1</v>
      </c>
      <c r="C733" t="s">
        <v>2</v>
      </c>
      <c r="D733" t="s">
        <v>3</v>
      </c>
      <c r="E733" t="s">
        <v>4</v>
      </c>
      <c r="F733" t="s">
        <v>393</v>
      </c>
      <c r="G733" t="s">
        <v>394</v>
      </c>
      <c r="H733" t="s">
        <v>7</v>
      </c>
      <c r="I733" t="s">
        <v>41</v>
      </c>
      <c r="J733" t="s">
        <v>42</v>
      </c>
      <c r="K733" t="s">
        <v>46</v>
      </c>
      <c r="L733" t="s">
        <v>44</v>
      </c>
      <c r="M733" s="5">
        <v>13050</v>
      </c>
      <c r="N733" s="5">
        <v>0</v>
      </c>
      <c r="O733" s="5">
        <f t="shared" si="44"/>
        <v>13050</v>
      </c>
      <c r="P733" s="5">
        <v>0</v>
      </c>
      <c r="Q733" s="5">
        <f t="shared" si="45"/>
        <v>13050</v>
      </c>
      <c r="R733" s="5">
        <v>0</v>
      </c>
      <c r="S733" s="5">
        <v>13050</v>
      </c>
      <c r="T733" s="5">
        <v>3674.7</v>
      </c>
      <c r="U733" s="5">
        <f t="shared" si="46"/>
        <v>0</v>
      </c>
      <c r="V733" s="5">
        <f t="shared" si="47"/>
        <v>9375.2999999999993</v>
      </c>
      <c r="W733" s="5">
        <v>0</v>
      </c>
      <c r="X733" t="s">
        <v>47</v>
      </c>
    </row>
    <row r="734" spans="1:24" x14ac:dyDescent="0.2">
      <c r="A734" t="s">
        <v>0</v>
      </c>
      <c r="B734" t="s">
        <v>1</v>
      </c>
      <c r="C734" t="s">
        <v>2</v>
      </c>
      <c r="D734" t="s">
        <v>3</v>
      </c>
      <c r="E734" t="s">
        <v>4</v>
      </c>
      <c r="F734" t="s">
        <v>393</v>
      </c>
      <c r="G734" t="s">
        <v>394</v>
      </c>
      <c r="H734" t="s">
        <v>7</v>
      </c>
      <c r="I734" t="s">
        <v>41</v>
      </c>
      <c r="J734" t="s">
        <v>42</v>
      </c>
      <c r="K734" t="s">
        <v>48</v>
      </c>
      <c r="L734" t="s">
        <v>44</v>
      </c>
      <c r="M734" s="5">
        <v>9210.66</v>
      </c>
      <c r="N734" s="5">
        <v>-921.06</v>
      </c>
      <c r="O734" s="5">
        <f t="shared" si="44"/>
        <v>8289.6</v>
      </c>
      <c r="P734" s="5">
        <v>0</v>
      </c>
      <c r="Q734" s="5">
        <f t="shared" si="45"/>
        <v>8289.6</v>
      </c>
      <c r="R734" s="5">
        <v>74.64</v>
      </c>
      <c r="S734" s="5">
        <v>8214.9599999999991</v>
      </c>
      <c r="T734" s="5">
        <v>1659.16</v>
      </c>
      <c r="U734" s="5">
        <f t="shared" si="46"/>
        <v>74.640000000001237</v>
      </c>
      <c r="V734" s="5">
        <f t="shared" si="47"/>
        <v>6630.4400000000005</v>
      </c>
      <c r="W734" s="5">
        <v>0</v>
      </c>
      <c r="X734" t="s">
        <v>49</v>
      </c>
    </row>
    <row r="735" spans="1:24" x14ac:dyDescent="0.2">
      <c r="A735" t="s">
        <v>0</v>
      </c>
      <c r="B735" t="s">
        <v>1</v>
      </c>
      <c r="C735" t="s">
        <v>2</v>
      </c>
      <c r="D735" t="s">
        <v>3</v>
      </c>
      <c r="E735" t="s">
        <v>4</v>
      </c>
      <c r="F735" t="s">
        <v>393</v>
      </c>
      <c r="G735" t="s">
        <v>394</v>
      </c>
      <c r="H735" t="s">
        <v>7</v>
      </c>
      <c r="I735" t="s">
        <v>41</v>
      </c>
      <c r="J735" t="s">
        <v>42</v>
      </c>
      <c r="K735" t="s">
        <v>295</v>
      </c>
      <c r="L735" t="s">
        <v>44</v>
      </c>
      <c r="M735" s="5">
        <v>5800</v>
      </c>
      <c r="N735" s="5">
        <v>-594.24</v>
      </c>
      <c r="O735" s="5">
        <f t="shared" si="44"/>
        <v>5205.76</v>
      </c>
      <c r="P735" s="5">
        <v>0</v>
      </c>
      <c r="Q735" s="5">
        <f t="shared" si="45"/>
        <v>5205.76</v>
      </c>
      <c r="R735" s="5">
        <v>0</v>
      </c>
      <c r="S735" s="5">
        <v>5205.76</v>
      </c>
      <c r="T735" s="5">
        <v>1106.23</v>
      </c>
      <c r="U735" s="5">
        <f t="shared" si="46"/>
        <v>0</v>
      </c>
      <c r="V735" s="5">
        <f t="shared" si="47"/>
        <v>4099.5300000000007</v>
      </c>
      <c r="W735" s="5">
        <v>0</v>
      </c>
      <c r="X735" t="s">
        <v>296</v>
      </c>
    </row>
    <row r="736" spans="1:24" x14ac:dyDescent="0.2">
      <c r="A736" t="s">
        <v>0</v>
      </c>
      <c r="B736" t="s">
        <v>1</v>
      </c>
      <c r="C736" t="s">
        <v>2</v>
      </c>
      <c r="D736" t="s">
        <v>3</v>
      </c>
      <c r="E736" t="s">
        <v>4</v>
      </c>
      <c r="F736" t="s">
        <v>393</v>
      </c>
      <c r="G736" t="s">
        <v>394</v>
      </c>
      <c r="H736" t="s">
        <v>7</v>
      </c>
      <c r="I736" t="s">
        <v>41</v>
      </c>
      <c r="J736" t="s">
        <v>42</v>
      </c>
      <c r="K736" t="s">
        <v>50</v>
      </c>
      <c r="L736" t="s">
        <v>44</v>
      </c>
      <c r="M736" s="5">
        <v>53170</v>
      </c>
      <c r="N736" s="5">
        <v>-11312.08</v>
      </c>
      <c r="O736" s="5">
        <f t="shared" si="44"/>
        <v>41857.919999999998</v>
      </c>
      <c r="P736" s="5">
        <v>0</v>
      </c>
      <c r="Q736" s="5">
        <f t="shared" si="45"/>
        <v>41857.919999999998</v>
      </c>
      <c r="R736" s="5">
        <v>39974.5</v>
      </c>
      <c r="S736" s="5">
        <v>1883.42</v>
      </c>
      <c r="T736" s="5">
        <v>1883.42</v>
      </c>
      <c r="U736" s="5">
        <f t="shared" si="46"/>
        <v>39974.5</v>
      </c>
      <c r="V736" s="5">
        <f t="shared" si="47"/>
        <v>39974.5</v>
      </c>
      <c r="W736" s="5">
        <v>0</v>
      </c>
      <c r="X736" t="s">
        <v>51</v>
      </c>
    </row>
    <row r="737" spans="1:24" x14ac:dyDescent="0.2">
      <c r="A737" t="s">
        <v>0</v>
      </c>
      <c r="B737" t="s">
        <v>1</v>
      </c>
      <c r="C737" t="s">
        <v>2</v>
      </c>
      <c r="D737" t="s">
        <v>3</v>
      </c>
      <c r="E737" t="s">
        <v>4</v>
      </c>
      <c r="F737" t="s">
        <v>393</v>
      </c>
      <c r="G737" t="s">
        <v>394</v>
      </c>
      <c r="H737" t="s">
        <v>7</v>
      </c>
      <c r="I737" t="s">
        <v>41</v>
      </c>
      <c r="J737" t="s">
        <v>42</v>
      </c>
      <c r="K737" t="s">
        <v>56</v>
      </c>
      <c r="L737" t="s">
        <v>44</v>
      </c>
      <c r="M737" s="5">
        <v>330000</v>
      </c>
      <c r="N737" s="5">
        <v>37920</v>
      </c>
      <c r="O737" s="5">
        <f t="shared" si="44"/>
        <v>367920</v>
      </c>
      <c r="P737" s="5">
        <v>0</v>
      </c>
      <c r="Q737" s="5">
        <f t="shared" si="45"/>
        <v>367920</v>
      </c>
      <c r="R737" s="5">
        <v>84446.21</v>
      </c>
      <c r="S737" s="5">
        <v>267120</v>
      </c>
      <c r="T737" s="5">
        <v>152100.69</v>
      </c>
      <c r="U737" s="5">
        <f t="shared" si="46"/>
        <v>100800</v>
      </c>
      <c r="V737" s="5">
        <f t="shared" si="47"/>
        <v>215819.31</v>
      </c>
      <c r="W737" s="5">
        <v>16353.79</v>
      </c>
      <c r="X737" t="s">
        <v>57</v>
      </c>
    </row>
    <row r="738" spans="1:24" x14ac:dyDescent="0.2">
      <c r="A738" t="s">
        <v>0</v>
      </c>
      <c r="B738" t="s">
        <v>1</v>
      </c>
      <c r="C738" t="s">
        <v>2</v>
      </c>
      <c r="D738" t="s">
        <v>3</v>
      </c>
      <c r="E738" t="s">
        <v>4</v>
      </c>
      <c r="F738" t="s">
        <v>393</v>
      </c>
      <c r="G738" t="s">
        <v>394</v>
      </c>
      <c r="H738" t="s">
        <v>7</v>
      </c>
      <c r="I738" t="s">
        <v>41</v>
      </c>
      <c r="J738" t="s">
        <v>42</v>
      </c>
      <c r="K738" t="s">
        <v>58</v>
      </c>
      <c r="L738" t="s">
        <v>44</v>
      </c>
      <c r="M738" s="5">
        <v>147000</v>
      </c>
      <c r="N738" s="5">
        <v>4873.8599999999997</v>
      </c>
      <c r="O738" s="5">
        <f t="shared" si="44"/>
        <v>151873.85999999999</v>
      </c>
      <c r="P738" s="5">
        <v>0</v>
      </c>
      <c r="Q738" s="5">
        <f t="shared" si="45"/>
        <v>151873.85999999999</v>
      </c>
      <c r="R738" s="5">
        <v>7.4</v>
      </c>
      <c r="S738" s="5">
        <v>151866.46</v>
      </c>
      <c r="T738" s="5">
        <v>73509.39</v>
      </c>
      <c r="U738" s="5">
        <f t="shared" si="46"/>
        <v>7.3999999999941792</v>
      </c>
      <c r="V738" s="5">
        <f t="shared" si="47"/>
        <v>78364.469999999987</v>
      </c>
      <c r="W738" s="5">
        <v>0</v>
      </c>
      <c r="X738" t="s">
        <v>59</v>
      </c>
    </row>
    <row r="739" spans="1:24" x14ac:dyDescent="0.2">
      <c r="A739" t="s">
        <v>0</v>
      </c>
      <c r="B739" t="s">
        <v>1</v>
      </c>
      <c r="C739" t="s">
        <v>2</v>
      </c>
      <c r="D739" t="s">
        <v>3</v>
      </c>
      <c r="E739" t="s">
        <v>4</v>
      </c>
      <c r="F739" t="s">
        <v>393</v>
      </c>
      <c r="G739" t="s">
        <v>394</v>
      </c>
      <c r="H739" t="s">
        <v>7</v>
      </c>
      <c r="I739" t="s">
        <v>41</v>
      </c>
      <c r="J739" t="s">
        <v>42</v>
      </c>
      <c r="K739" t="s">
        <v>62</v>
      </c>
      <c r="L739" t="s">
        <v>44</v>
      </c>
      <c r="M739" s="5">
        <v>44500</v>
      </c>
      <c r="N739" s="5">
        <v>0</v>
      </c>
      <c r="O739" s="5">
        <f t="shared" si="44"/>
        <v>44500</v>
      </c>
      <c r="P739" s="5">
        <v>-36660</v>
      </c>
      <c r="Q739" s="5">
        <f t="shared" si="45"/>
        <v>7840</v>
      </c>
      <c r="R739" s="5">
        <v>0</v>
      </c>
      <c r="S739" s="5">
        <v>0</v>
      </c>
      <c r="T739" s="5">
        <v>0</v>
      </c>
      <c r="U739" s="5">
        <f t="shared" si="46"/>
        <v>44500</v>
      </c>
      <c r="V739" s="5">
        <f t="shared" si="47"/>
        <v>44500</v>
      </c>
      <c r="W739" s="5">
        <v>7840</v>
      </c>
      <c r="X739" t="s">
        <v>63</v>
      </c>
    </row>
    <row r="740" spans="1:24" x14ac:dyDescent="0.2">
      <c r="A740" t="s">
        <v>0</v>
      </c>
      <c r="B740" t="s">
        <v>1</v>
      </c>
      <c r="C740" t="s">
        <v>2</v>
      </c>
      <c r="D740" t="s">
        <v>3</v>
      </c>
      <c r="E740" t="s">
        <v>4</v>
      </c>
      <c r="F740" t="s">
        <v>393</v>
      </c>
      <c r="G740" t="s">
        <v>394</v>
      </c>
      <c r="H740" t="s">
        <v>7</v>
      </c>
      <c r="I740" t="s">
        <v>41</v>
      </c>
      <c r="J740" t="s">
        <v>42</v>
      </c>
      <c r="K740" t="s">
        <v>299</v>
      </c>
      <c r="L740" t="s">
        <v>44</v>
      </c>
      <c r="M740" s="5">
        <v>1500</v>
      </c>
      <c r="N740" s="5">
        <v>0</v>
      </c>
      <c r="O740" s="5">
        <f t="shared" si="44"/>
        <v>1500</v>
      </c>
      <c r="P740" s="5">
        <v>-1500</v>
      </c>
      <c r="Q740" s="5">
        <f t="shared" si="45"/>
        <v>0</v>
      </c>
      <c r="R740" s="5">
        <v>0</v>
      </c>
      <c r="S740" s="5">
        <v>0</v>
      </c>
      <c r="T740" s="5">
        <v>0</v>
      </c>
      <c r="U740" s="5">
        <f t="shared" si="46"/>
        <v>1500</v>
      </c>
      <c r="V740" s="5">
        <f t="shared" si="47"/>
        <v>1500</v>
      </c>
      <c r="W740" s="5">
        <v>0</v>
      </c>
      <c r="X740" t="s">
        <v>300</v>
      </c>
    </row>
    <row r="741" spans="1:24" x14ac:dyDescent="0.2">
      <c r="A741" t="s">
        <v>0</v>
      </c>
      <c r="B741" t="s">
        <v>1</v>
      </c>
      <c r="C741" t="s">
        <v>2</v>
      </c>
      <c r="D741" t="s">
        <v>3</v>
      </c>
      <c r="E741" t="s">
        <v>4</v>
      </c>
      <c r="F741" t="s">
        <v>393</v>
      </c>
      <c r="G741" t="s">
        <v>394</v>
      </c>
      <c r="H741" t="s">
        <v>7</v>
      </c>
      <c r="I741" t="s">
        <v>41</v>
      </c>
      <c r="J741" t="s">
        <v>42</v>
      </c>
      <c r="K741" t="s">
        <v>64</v>
      </c>
      <c r="L741" t="s">
        <v>44</v>
      </c>
      <c r="M741" s="5">
        <v>12000</v>
      </c>
      <c r="N741" s="5">
        <v>0</v>
      </c>
      <c r="O741" s="5">
        <f t="shared" si="44"/>
        <v>12000</v>
      </c>
      <c r="P741" s="5">
        <v>0</v>
      </c>
      <c r="Q741" s="5">
        <f t="shared" si="45"/>
        <v>12000</v>
      </c>
      <c r="R741" s="5">
        <v>0.01</v>
      </c>
      <c r="S741" s="5">
        <v>11757.33</v>
      </c>
      <c r="T741" s="5">
        <v>0</v>
      </c>
      <c r="U741" s="5">
        <f t="shared" si="46"/>
        <v>242.67000000000007</v>
      </c>
      <c r="V741" s="5">
        <f t="shared" si="47"/>
        <v>12000</v>
      </c>
      <c r="W741" s="5">
        <v>242.66</v>
      </c>
      <c r="X741" t="s">
        <v>65</v>
      </c>
    </row>
    <row r="742" spans="1:24" x14ac:dyDescent="0.2">
      <c r="A742" t="s">
        <v>0</v>
      </c>
      <c r="B742" t="s">
        <v>1</v>
      </c>
      <c r="C742" t="s">
        <v>2</v>
      </c>
      <c r="D742" t="s">
        <v>3</v>
      </c>
      <c r="E742" t="s">
        <v>4</v>
      </c>
      <c r="F742" t="s">
        <v>393</v>
      </c>
      <c r="G742" t="s">
        <v>394</v>
      </c>
      <c r="H742" t="s">
        <v>7</v>
      </c>
      <c r="I742" t="s">
        <v>41</v>
      </c>
      <c r="J742" t="s">
        <v>42</v>
      </c>
      <c r="K742" t="s">
        <v>66</v>
      </c>
      <c r="L742" t="s">
        <v>44</v>
      </c>
      <c r="M742" s="5">
        <v>14000</v>
      </c>
      <c r="N742" s="5">
        <v>1176.04</v>
      </c>
      <c r="O742" s="5">
        <f t="shared" si="44"/>
        <v>15176.04</v>
      </c>
      <c r="P742" s="5">
        <v>0</v>
      </c>
      <c r="Q742" s="5">
        <f t="shared" si="45"/>
        <v>15176.04</v>
      </c>
      <c r="R742" s="5">
        <v>0</v>
      </c>
      <c r="S742" s="5">
        <v>15176.04</v>
      </c>
      <c r="T742" s="5">
        <v>0</v>
      </c>
      <c r="U742" s="5">
        <f t="shared" si="46"/>
        <v>0</v>
      </c>
      <c r="V742" s="5">
        <f t="shared" si="47"/>
        <v>15176.04</v>
      </c>
      <c r="W742" s="5">
        <v>0</v>
      </c>
      <c r="X742" t="s">
        <v>67</v>
      </c>
    </row>
    <row r="743" spans="1:24" x14ac:dyDescent="0.2">
      <c r="A743" t="s">
        <v>0</v>
      </c>
      <c r="B743" t="s">
        <v>1</v>
      </c>
      <c r="C743" t="s">
        <v>2</v>
      </c>
      <c r="D743" t="s">
        <v>3</v>
      </c>
      <c r="E743" t="s">
        <v>4</v>
      </c>
      <c r="F743" t="s">
        <v>393</v>
      </c>
      <c r="G743" t="s">
        <v>394</v>
      </c>
      <c r="H743" t="s">
        <v>7</v>
      </c>
      <c r="I743" t="s">
        <v>41</v>
      </c>
      <c r="J743" t="s">
        <v>42</v>
      </c>
      <c r="K743" t="s">
        <v>68</v>
      </c>
      <c r="L743" t="s">
        <v>44</v>
      </c>
      <c r="M743" s="5">
        <v>87500</v>
      </c>
      <c r="N743" s="5">
        <v>-38874.11</v>
      </c>
      <c r="O743" s="5">
        <f t="shared" si="44"/>
        <v>48625.89</v>
      </c>
      <c r="P743" s="5">
        <v>-46069.19</v>
      </c>
      <c r="Q743" s="5">
        <f t="shared" si="45"/>
        <v>2556.6999999999971</v>
      </c>
      <c r="R743" s="5">
        <v>0</v>
      </c>
      <c r="S743" s="5">
        <v>2556.6999999999998</v>
      </c>
      <c r="T743" s="5">
        <v>2556.6999999999998</v>
      </c>
      <c r="U743" s="5">
        <f t="shared" si="46"/>
        <v>46069.19</v>
      </c>
      <c r="V743" s="5">
        <f t="shared" si="47"/>
        <v>46069.19</v>
      </c>
      <c r="W743" s="5">
        <v>0</v>
      </c>
      <c r="X743" t="s">
        <v>69</v>
      </c>
    </row>
    <row r="744" spans="1:24" x14ac:dyDescent="0.2">
      <c r="A744" t="s">
        <v>0</v>
      </c>
      <c r="B744" t="s">
        <v>1</v>
      </c>
      <c r="C744" t="s">
        <v>2</v>
      </c>
      <c r="D744" t="s">
        <v>3</v>
      </c>
      <c r="E744" t="s">
        <v>4</v>
      </c>
      <c r="F744" t="s">
        <v>393</v>
      </c>
      <c r="G744" t="s">
        <v>394</v>
      </c>
      <c r="H744" t="s">
        <v>7</v>
      </c>
      <c r="I744" t="s">
        <v>41</v>
      </c>
      <c r="J744" t="s">
        <v>42</v>
      </c>
      <c r="K744" t="s">
        <v>70</v>
      </c>
      <c r="L744" t="s">
        <v>44</v>
      </c>
      <c r="M744" s="5">
        <v>7000</v>
      </c>
      <c r="N744" s="5">
        <v>0</v>
      </c>
      <c r="O744" s="5">
        <f t="shared" si="44"/>
        <v>7000</v>
      </c>
      <c r="P744" s="5">
        <v>0</v>
      </c>
      <c r="Q744" s="5">
        <f t="shared" si="45"/>
        <v>7000</v>
      </c>
      <c r="R744" s="5">
        <v>0</v>
      </c>
      <c r="S744" s="5">
        <v>1064.44</v>
      </c>
      <c r="T744" s="5">
        <v>0</v>
      </c>
      <c r="U744" s="5">
        <f t="shared" si="46"/>
        <v>5935.5599999999995</v>
      </c>
      <c r="V744" s="5">
        <f t="shared" si="47"/>
        <v>7000</v>
      </c>
      <c r="W744" s="5">
        <v>5935.56</v>
      </c>
      <c r="X744" t="s">
        <v>71</v>
      </c>
    </row>
    <row r="745" spans="1:24" x14ac:dyDescent="0.2">
      <c r="A745" t="s">
        <v>0</v>
      </c>
      <c r="B745" t="s">
        <v>1</v>
      </c>
      <c r="C745" t="s">
        <v>2</v>
      </c>
      <c r="D745" t="s">
        <v>3</v>
      </c>
      <c r="E745" t="s">
        <v>4</v>
      </c>
      <c r="F745" t="s">
        <v>393</v>
      </c>
      <c r="G745" t="s">
        <v>394</v>
      </c>
      <c r="H745" t="s">
        <v>7</v>
      </c>
      <c r="I745" t="s">
        <v>41</v>
      </c>
      <c r="J745" t="s">
        <v>42</v>
      </c>
      <c r="K745" t="s">
        <v>74</v>
      </c>
      <c r="L745" t="s">
        <v>44</v>
      </c>
      <c r="M745" s="5">
        <v>15000</v>
      </c>
      <c r="N745" s="5">
        <v>-1458.1</v>
      </c>
      <c r="O745" s="5">
        <f t="shared" si="44"/>
        <v>13541.9</v>
      </c>
      <c r="P745" s="5">
        <v>0</v>
      </c>
      <c r="Q745" s="5">
        <f t="shared" si="45"/>
        <v>13541.9</v>
      </c>
      <c r="R745" s="5">
        <v>0</v>
      </c>
      <c r="S745" s="5">
        <v>13541.9</v>
      </c>
      <c r="T745" s="5">
        <v>4197.2299999999996</v>
      </c>
      <c r="U745" s="5">
        <f t="shared" si="46"/>
        <v>0</v>
      </c>
      <c r="V745" s="5">
        <f t="shared" si="47"/>
        <v>9344.67</v>
      </c>
      <c r="W745" s="5">
        <v>0</v>
      </c>
      <c r="X745" t="s">
        <v>75</v>
      </c>
    </row>
    <row r="746" spans="1:24" x14ac:dyDescent="0.2">
      <c r="A746" t="s">
        <v>0</v>
      </c>
      <c r="B746" t="s">
        <v>1</v>
      </c>
      <c r="C746" t="s">
        <v>2</v>
      </c>
      <c r="D746" t="s">
        <v>3</v>
      </c>
      <c r="E746" t="s">
        <v>4</v>
      </c>
      <c r="F746" t="s">
        <v>393</v>
      </c>
      <c r="G746" t="s">
        <v>394</v>
      </c>
      <c r="H746" t="s">
        <v>7</v>
      </c>
      <c r="I746" t="s">
        <v>41</v>
      </c>
      <c r="J746" t="s">
        <v>42</v>
      </c>
      <c r="K746" t="s">
        <v>76</v>
      </c>
      <c r="L746" t="s">
        <v>44</v>
      </c>
      <c r="M746" s="5">
        <v>2000</v>
      </c>
      <c r="N746" s="5">
        <v>1910.1</v>
      </c>
      <c r="O746" s="5">
        <f t="shared" si="44"/>
        <v>3910.1</v>
      </c>
      <c r="P746" s="5">
        <v>0</v>
      </c>
      <c r="Q746" s="5">
        <f t="shared" si="45"/>
        <v>3910.1</v>
      </c>
      <c r="R746" s="5">
        <v>3632.93</v>
      </c>
      <c r="S746" s="5">
        <v>0</v>
      </c>
      <c r="T746" s="5">
        <v>0</v>
      </c>
      <c r="U746" s="5">
        <f t="shared" si="46"/>
        <v>3910.1</v>
      </c>
      <c r="V746" s="5">
        <f t="shared" si="47"/>
        <v>3910.1</v>
      </c>
      <c r="W746" s="5">
        <v>277.17</v>
      </c>
      <c r="X746" t="s">
        <v>77</v>
      </c>
    </row>
    <row r="747" spans="1:24" x14ac:dyDescent="0.2">
      <c r="A747" t="s">
        <v>0</v>
      </c>
      <c r="B747" t="s">
        <v>1</v>
      </c>
      <c r="C747" t="s">
        <v>2</v>
      </c>
      <c r="D747" t="s">
        <v>3</v>
      </c>
      <c r="E747" t="s">
        <v>4</v>
      </c>
      <c r="F747" t="s">
        <v>393</v>
      </c>
      <c r="G747" t="s">
        <v>394</v>
      </c>
      <c r="H747" t="s">
        <v>7</v>
      </c>
      <c r="I747" t="s">
        <v>41</v>
      </c>
      <c r="J747" t="s">
        <v>42</v>
      </c>
      <c r="K747" t="s">
        <v>78</v>
      </c>
      <c r="L747" t="s">
        <v>44</v>
      </c>
      <c r="M747" s="5">
        <v>250</v>
      </c>
      <c r="N747" s="5">
        <v>0</v>
      </c>
      <c r="O747" s="5">
        <f t="shared" si="44"/>
        <v>250</v>
      </c>
      <c r="P747" s="5">
        <v>0</v>
      </c>
      <c r="Q747" s="5">
        <f t="shared" si="45"/>
        <v>250</v>
      </c>
      <c r="R747" s="5">
        <v>0</v>
      </c>
      <c r="S747" s="5">
        <v>0</v>
      </c>
      <c r="T747" s="5">
        <v>0</v>
      </c>
      <c r="U747" s="5">
        <f t="shared" si="46"/>
        <v>250</v>
      </c>
      <c r="V747" s="5">
        <f t="shared" si="47"/>
        <v>250</v>
      </c>
      <c r="W747" s="5">
        <v>250</v>
      </c>
      <c r="X747" t="s">
        <v>79</v>
      </c>
    </row>
    <row r="748" spans="1:24" x14ac:dyDescent="0.2">
      <c r="A748" t="s">
        <v>0</v>
      </c>
      <c r="B748" t="s">
        <v>1</v>
      </c>
      <c r="C748" t="s">
        <v>2</v>
      </c>
      <c r="D748" t="s">
        <v>3</v>
      </c>
      <c r="E748" t="s">
        <v>4</v>
      </c>
      <c r="F748" t="s">
        <v>393</v>
      </c>
      <c r="G748" t="s">
        <v>394</v>
      </c>
      <c r="H748" t="s">
        <v>7</v>
      </c>
      <c r="I748" t="s">
        <v>41</v>
      </c>
      <c r="J748" t="s">
        <v>42</v>
      </c>
      <c r="K748" t="s">
        <v>82</v>
      </c>
      <c r="L748" t="s">
        <v>44</v>
      </c>
      <c r="M748" s="5">
        <v>8000</v>
      </c>
      <c r="N748" s="5">
        <v>0</v>
      </c>
      <c r="O748" s="5">
        <f t="shared" si="44"/>
        <v>8000</v>
      </c>
      <c r="P748" s="5">
        <v>0</v>
      </c>
      <c r="Q748" s="5">
        <f t="shared" si="45"/>
        <v>8000</v>
      </c>
      <c r="R748" s="5">
        <v>7807.71</v>
      </c>
      <c r="S748" s="5">
        <v>0</v>
      </c>
      <c r="T748" s="5">
        <v>0</v>
      </c>
      <c r="U748" s="5">
        <f t="shared" si="46"/>
        <v>8000</v>
      </c>
      <c r="V748" s="5">
        <f t="shared" si="47"/>
        <v>8000</v>
      </c>
      <c r="W748" s="5">
        <v>192.29</v>
      </c>
      <c r="X748" t="s">
        <v>83</v>
      </c>
    </row>
    <row r="749" spans="1:24" x14ac:dyDescent="0.2">
      <c r="A749" t="s">
        <v>0</v>
      </c>
      <c r="B749" t="s">
        <v>1</v>
      </c>
      <c r="C749" t="s">
        <v>2</v>
      </c>
      <c r="D749" t="s">
        <v>3</v>
      </c>
      <c r="E749" t="s">
        <v>4</v>
      </c>
      <c r="F749" t="s">
        <v>393</v>
      </c>
      <c r="G749" t="s">
        <v>394</v>
      </c>
      <c r="H749" t="s">
        <v>7</v>
      </c>
      <c r="I749" t="s">
        <v>41</v>
      </c>
      <c r="J749" t="s">
        <v>42</v>
      </c>
      <c r="K749" t="s">
        <v>86</v>
      </c>
      <c r="L749" t="s">
        <v>44</v>
      </c>
      <c r="M749" s="5">
        <v>2000</v>
      </c>
      <c r="N749" s="5">
        <v>0</v>
      </c>
      <c r="O749" s="5">
        <f t="shared" si="44"/>
        <v>2000</v>
      </c>
      <c r="P749" s="5">
        <v>0</v>
      </c>
      <c r="Q749" s="5">
        <f t="shared" si="45"/>
        <v>2000</v>
      </c>
      <c r="R749" s="5">
        <v>0</v>
      </c>
      <c r="S749" s="5">
        <v>0</v>
      </c>
      <c r="T749" s="5">
        <v>0</v>
      </c>
      <c r="U749" s="5">
        <f t="shared" si="46"/>
        <v>2000</v>
      </c>
      <c r="V749" s="5">
        <f t="shared" si="47"/>
        <v>2000</v>
      </c>
      <c r="W749" s="5">
        <v>2000</v>
      </c>
      <c r="X749" t="s">
        <v>87</v>
      </c>
    </row>
    <row r="750" spans="1:24" x14ac:dyDescent="0.2">
      <c r="A750" t="s">
        <v>0</v>
      </c>
      <c r="B750" t="s">
        <v>1</v>
      </c>
      <c r="C750" t="s">
        <v>2</v>
      </c>
      <c r="D750" t="s">
        <v>3</v>
      </c>
      <c r="E750" t="s">
        <v>4</v>
      </c>
      <c r="F750" t="s">
        <v>393</v>
      </c>
      <c r="G750" t="s">
        <v>394</v>
      </c>
      <c r="H750" t="s">
        <v>7</v>
      </c>
      <c r="I750" t="s">
        <v>41</v>
      </c>
      <c r="J750" t="s">
        <v>42</v>
      </c>
      <c r="K750" t="s">
        <v>88</v>
      </c>
      <c r="L750" t="s">
        <v>44</v>
      </c>
      <c r="M750" s="5">
        <v>28000</v>
      </c>
      <c r="N750" s="5">
        <v>3633.01</v>
      </c>
      <c r="O750" s="5">
        <f t="shared" si="44"/>
        <v>31633.010000000002</v>
      </c>
      <c r="P750" s="5">
        <v>0</v>
      </c>
      <c r="Q750" s="5">
        <f t="shared" si="45"/>
        <v>31633.010000000002</v>
      </c>
      <c r="R750" s="5">
        <v>0</v>
      </c>
      <c r="S750" s="5">
        <v>31633.01</v>
      </c>
      <c r="T750" s="5">
        <v>0</v>
      </c>
      <c r="U750" s="5">
        <f t="shared" si="46"/>
        <v>0</v>
      </c>
      <c r="V750" s="5">
        <f t="shared" si="47"/>
        <v>31633.010000000002</v>
      </c>
      <c r="W750" s="5">
        <v>0</v>
      </c>
      <c r="X750" t="s">
        <v>89</v>
      </c>
    </row>
    <row r="751" spans="1:24" x14ac:dyDescent="0.2">
      <c r="A751" t="s">
        <v>0</v>
      </c>
      <c r="B751" t="s">
        <v>1</v>
      </c>
      <c r="C751" t="s">
        <v>2</v>
      </c>
      <c r="D751" t="s">
        <v>3</v>
      </c>
      <c r="E751" t="s">
        <v>4</v>
      </c>
      <c r="F751" t="s">
        <v>393</v>
      </c>
      <c r="G751" t="s">
        <v>394</v>
      </c>
      <c r="H751" t="s">
        <v>7</v>
      </c>
      <c r="I751" t="s">
        <v>41</v>
      </c>
      <c r="J751" t="s">
        <v>90</v>
      </c>
      <c r="K751" t="s">
        <v>91</v>
      </c>
      <c r="L751" t="s">
        <v>44</v>
      </c>
      <c r="M751" s="5">
        <v>0</v>
      </c>
      <c r="N751" s="5">
        <v>3646.58</v>
      </c>
      <c r="O751" s="5">
        <f t="shared" si="44"/>
        <v>3646.58</v>
      </c>
      <c r="P751" s="5">
        <v>0</v>
      </c>
      <c r="Q751" s="5">
        <f t="shared" si="45"/>
        <v>3646.58</v>
      </c>
      <c r="R751" s="5">
        <v>1401.82</v>
      </c>
      <c r="S751" s="5">
        <v>1541.7</v>
      </c>
      <c r="T751" s="5">
        <v>1504.96</v>
      </c>
      <c r="U751" s="5">
        <f t="shared" si="46"/>
        <v>2104.88</v>
      </c>
      <c r="V751" s="5">
        <f t="shared" si="47"/>
        <v>2141.62</v>
      </c>
      <c r="W751" s="5">
        <v>703.06</v>
      </c>
      <c r="X751" t="s">
        <v>92</v>
      </c>
    </row>
    <row r="752" spans="1:24" x14ac:dyDescent="0.2">
      <c r="A752" t="s">
        <v>0</v>
      </c>
      <c r="B752" t="s">
        <v>1</v>
      </c>
      <c r="C752" t="s">
        <v>2</v>
      </c>
      <c r="D752" t="s">
        <v>3</v>
      </c>
      <c r="E752" t="s">
        <v>4</v>
      </c>
      <c r="F752" t="s">
        <v>393</v>
      </c>
      <c r="G752" t="s">
        <v>394</v>
      </c>
      <c r="H752" t="s">
        <v>95</v>
      </c>
      <c r="I752" t="s">
        <v>148</v>
      </c>
      <c r="J752" t="s">
        <v>97</v>
      </c>
      <c r="K752" t="s">
        <v>98</v>
      </c>
      <c r="L752" t="s">
        <v>11</v>
      </c>
      <c r="M752" s="5">
        <v>817</v>
      </c>
      <c r="N752" s="5">
        <v>0</v>
      </c>
      <c r="O752" s="5">
        <f t="shared" si="44"/>
        <v>817</v>
      </c>
      <c r="P752" s="5">
        <v>0</v>
      </c>
      <c r="Q752" s="5">
        <f t="shared" si="45"/>
        <v>817</v>
      </c>
      <c r="R752" s="5">
        <v>817</v>
      </c>
      <c r="S752" s="5">
        <v>0</v>
      </c>
      <c r="T752" s="5">
        <v>0</v>
      </c>
      <c r="U752" s="5">
        <f t="shared" si="46"/>
        <v>817</v>
      </c>
      <c r="V752" s="5">
        <f t="shared" si="47"/>
        <v>817</v>
      </c>
      <c r="W752" s="5">
        <v>0</v>
      </c>
      <c r="X752" t="s">
        <v>99</v>
      </c>
    </row>
    <row r="753" spans="1:24" x14ac:dyDescent="0.2">
      <c r="A753" t="s">
        <v>0</v>
      </c>
      <c r="B753" t="s">
        <v>1</v>
      </c>
      <c r="C753" t="s">
        <v>2</v>
      </c>
      <c r="D753" t="s">
        <v>3</v>
      </c>
      <c r="E753" t="s">
        <v>4</v>
      </c>
      <c r="F753" t="s">
        <v>393</v>
      </c>
      <c r="G753" t="s">
        <v>394</v>
      </c>
      <c r="H753" t="s">
        <v>95</v>
      </c>
      <c r="I753" t="s">
        <v>148</v>
      </c>
      <c r="J753" t="s">
        <v>97</v>
      </c>
      <c r="K753" t="s">
        <v>100</v>
      </c>
      <c r="L753" t="s">
        <v>11</v>
      </c>
      <c r="M753" s="5">
        <v>405.82</v>
      </c>
      <c r="N753" s="5">
        <v>0</v>
      </c>
      <c r="O753" s="5">
        <f t="shared" si="44"/>
        <v>405.82</v>
      </c>
      <c r="P753" s="5">
        <v>0</v>
      </c>
      <c r="Q753" s="5">
        <f t="shared" si="45"/>
        <v>405.82</v>
      </c>
      <c r="R753" s="5">
        <v>400</v>
      </c>
      <c r="S753" s="5">
        <v>0</v>
      </c>
      <c r="T753" s="5">
        <v>0</v>
      </c>
      <c r="U753" s="5">
        <f t="shared" si="46"/>
        <v>405.82</v>
      </c>
      <c r="V753" s="5">
        <f t="shared" si="47"/>
        <v>405.82</v>
      </c>
      <c r="W753" s="5">
        <v>5.82</v>
      </c>
      <c r="X753" t="s">
        <v>101</v>
      </c>
    </row>
    <row r="754" spans="1:24" x14ac:dyDescent="0.2">
      <c r="A754" t="s">
        <v>0</v>
      </c>
      <c r="B754" t="s">
        <v>1</v>
      </c>
      <c r="C754" t="s">
        <v>2</v>
      </c>
      <c r="D754" t="s">
        <v>3</v>
      </c>
      <c r="E754" t="s">
        <v>4</v>
      </c>
      <c r="F754" t="s">
        <v>393</v>
      </c>
      <c r="G754" t="s">
        <v>394</v>
      </c>
      <c r="H754" t="s">
        <v>95</v>
      </c>
      <c r="I754" t="s">
        <v>148</v>
      </c>
      <c r="J754" t="s">
        <v>97</v>
      </c>
      <c r="K754" t="s">
        <v>104</v>
      </c>
      <c r="L754" t="s">
        <v>11</v>
      </c>
      <c r="M754" s="5">
        <v>9804</v>
      </c>
      <c r="N754" s="5">
        <v>0</v>
      </c>
      <c r="O754" s="5">
        <f t="shared" si="44"/>
        <v>9804</v>
      </c>
      <c r="P754" s="5">
        <v>0</v>
      </c>
      <c r="Q754" s="5">
        <f t="shared" si="45"/>
        <v>9804</v>
      </c>
      <c r="R754" s="5">
        <v>9804</v>
      </c>
      <c r="S754" s="5">
        <v>0</v>
      </c>
      <c r="T754" s="5">
        <v>0</v>
      </c>
      <c r="U754" s="5">
        <f t="shared" si="46"/>
        <v>9804</v>
      </c>
      <c r="V754" s="5">
        <f t="shared" si="47"/>
        <v>9804</v>
      </c>
      <c r="W754" s="5">
        <v>0</v>
      </c>
      <c r="X754" t="s">
        <v>105</v>
      </c>
    </row>
    <row r="755" spans="1:24" x14ac:dyDescent="0.2">
      <c r="A755" t="s">
        <v>0</v>
      </c>
      <c r="B755" t="s">
        <v>1</v>
      </c>
      <c r="C755" t="s">
        <v>2</v>
      </c>
      <c r="D755" t="s">
        <v>3</v>
      </c>
      <c r="E755" t="s">
        <v>4</v>
      </c>
      <c r="F755" t="s">
        <v>393</v>
      </c>
      <c r="G755" t="s">
        <v>394</v>
      </c>
      <c r="H755" t="s">
        <v>95</v>
      </c>
      <c r="I755" t="s">
        <v>148</v>
      </c>
      <c r="J755" t="s">
        <v>97</v>
      </c>
      <c r="K755" t="s">
        <v>106</v>
      </c>
      <c r="L755" t="s">
        <v>11</v>
      </c>
      <c r="M755" s="5">
        <v>1240.21</v>
      </c>
      <c r="N755" s="5">
        <v>0</v>
      </c>
      <c r="O755" s="5">
        <f t="shared" si="44"/>
        <v>1240.21</v>
      </c>
      <c r="P755" s="5">
        <v>0</v>
      </c>
      <c r="Q755" s="5">
        <f t="shared" si="45"/>
        <v>1240.21</v>
      </c>
      <c r="R755" s="5">
        <v>1240.21</v>
      </c>
      <c r="S755" s="5">
        <v>0</v>
      </c>
      <c r="T755" s="5">
        <v>0</v>
      </c>
      <c r="U755" s="5">
        <f t="shared" si="46"/>
        <v>1240.21</v>
      </c>
      <c r="V755" s="5">
        <f t="shared" si="47"/>
        <v>1240.21</v>
      </c>
      <c r="W755" s="5">
        <v>0</v>
      </c>
      <c r="X755" t="s">
        <v>107</v>
      </c>
    </row>
    <row r="756" spans="1:24" x14ac:dyDescent="0.2">
      <c r="A756" t="s">
        <v>0</v>
      </c>
      <c r="B756" t="s">
        <v>1</v>
      </c>
      <c r="C756" t="s">
        <v>2</v>
      </c>
      <c r="D756" t="s">
        <v>3</v>
      </c>
      <c r="E756" t="s">
        <v>4</v>
      </c>
      <c r="F756" t="s">
        <v>393</v>
      </c>
      <c r="G756" t="s">
        <v>394</v>
      </c>
      <c r="H756" t="s">
        <v>95</v>
      </c>
      <c r="I756" t="s">
        <v>148</v>
      </c>
      <c r="J756" t="s">
        <v>97</v>
      </c>
      <c r="K756" t="s">
        <v>108</v>
      </c>
      <c r="L756" t="s">
        <v>11</v>
      </c>
      <c r="M756" s="5">
        <v>817</v>
      </c>
      <c r="N756" s="5">
        <v>0</v>
      </c>
      <c r="O756" s="5">
        <f t="shared" si="44"/>
        <v>817</v>
      </c>
      <c r="P756" s="5">
        <v>0</v>
      </c>
      <c r="Q756" s="5">
        <f t="shared" si="45"/>
        <v>817</v>
      </c>
      <c r="R756" s="5">
        <v>817</v>
      </c>
      <c r="S756" s="5">
        <v>0</v>
      </c>
      <c r="T756" s="5">
        <v>0</v>
      </c>
      <c r="U756" s="5">
        <f t="shared" si="46"/>
        <v>817</v>
      </c>
      <c r="V756" s="5">
        <f t="shared" si="47"/>
        <v>817</v>
      </c>
      <c r="W756" s="5">
        <v>0</v>
      </c>
      <c r="X756" t="s">
        <v>109</v>
      </c>
    </row>
    <row r="757" spans="1:24" x14ac:dyDescent="0.2">
      <c r="A757" t="s">
        <v>0</v>
      </c>
      <c r="B757" t="s">
        <v>1</v>
      </c>
      <c r="C757" t="s">
        <v>2</v>
      </c>
      <c r="D757" t="s">
        <v>3</v>
      </c>
      <c r="E757" t="s">
        <v>4</v>
      </c>
      <c r="F757" t="s">
        <v>393</v>
      </c>
      <c r="G757" t="s">
        <v>394</v>
      </c>
      <c r="H757" t="s">
        <v>95</v>
      </c>
      <c r="I757" t="s">
        <v>96</v>
      </c>
      <c r="J757" t="s">
        <v>97</v>
      </c>
      <c r="K757" t="s">
        <v>98</v>
      </c>
      <c r="L757" t="s">
        <v>11</v>
      </c>
      <c r="M757" s="5">
        <v>8040</v>
      </c>
      <c r="N757" s="5">
        <v>0</v>
      </c>
      <c r="O757" s="5">
        <f t="shared" si="44"/>
        <v>8040</v>
      </c>
      <c r="P757" s="5">
        <v>0</v>
      </c>
      <c r="Q757" s="5">
        <f t="shared" si="45"/>
        <v>8040</v>
      </c>
      <c r="R757" s="5">
        <v>7427.05</v>
      </c>
      <c r="S757" s="5">
        <v>612.95000000000005</v>
      </c>
      <c r="T757" s="5">
        <v>612.95000000000005</v>
      </c>
      <c r="U757" s="5">
        <f t="shared" si="46"/>
        <v>7427.05</v>
      </c>
      <c r="V757" s="5">
        <f t="shared" si="47"/>
        <v>7427.05</v>
      </c>
      <c r="W757" s="5">
        <v>0</v>
      </c>
      <c r="X757" t="s">
        <v>99</v>
      </c>
    </row>
    <row r="758" spans="1:24" x14ac:dyDescent="0.2">
      <c r="A758" t="s">
        <v>0</v>
      </c>
      <c r="B758" t="s">
        <v>1</v>
      </c>
      <c r="C758" t="s">
        <v>2</v>
      </c>
      <c r="D758" t="s">
        <v>3</v>
      </c>
      <c r="E758" t="s">
        <v>4</v>
      </c>
      <c r="F758" t="s">
        <v>393</v>
      </c>
      <c r="G758" t="s">
        <v>394</v>
      </c>
      <c r="H758" t="s">
        <v>95</v>
      </c>
      <c r="I758" t="s">
        <v>96</v>
      </c>
      <c r="J758" t="s">
        <v>97</v>
      </c>
      <c r="K758" t="s">
        <v>100</v>
      </c>
      <c r="L758" t="s">
        <v>11</v>
      </c>
      <c r="M758" s="5">
        <v>3652.38</v>
      </c>
      <c r="N758" s="5">
        <v>0</v>
      </c>
      <c r="O758" s="5">
        <f t="shared" si="44"/>
        <v>3652.38</v>
      </c>
      <c r="P758" s="5">
        <v>0</v>
      </c>
      <c r="Q758" s="5">
        <f t="shared" si="45"/>
        <v>3652.38</v>
      </c>
      <c r="R758" s="5">
        <v>528.39</v>
      </c>
      <c r="S758" s="5">
        <v>3071.61</v>
      </c>
      <c r="T758" s="5">
        <v>3071.61</v>
      </c>
      <c r="U758" s="5">
        <f t="shared" si="46"/>
        <v>580.77</v>
      </c>
      <c r="V758" s="5">
        <f t="shared" si="47"/>
        <v>580.77</v>
      </c>
      <c r="W758" s="5">
        <v>52.38</v>
      </c>
      <c r="X758" t="s">
        <v>101</v>
      </c>
    </row>
    <row r="759" spans="1:24" x14ac:dyDescent="0.2">
      <c r="A759" t="s">
        <v>0</v>
      </c>
      <c r="B759" t="s">
        <v>1</v>
      </c>
      <c r="C759" t="s">
        <v>2</v>
      </c>
      <c r="D759" t="s">
        <v>3</v>
      </c>
      <c r="E759" t="s">
        <v>4</v>
      </c>
      <c r="F759" t="s">
        <v>393</v>
      </c>
      <c r="G759" t="s">
        <v>394</v>
      </c>
      <c r="H759" t="s">
        <v>95</v>
      </c>
      <c r="I759" t="s">
        <v>96</v>
      </c>
      <c r="J759" t="s">
        <v>97</v>
      </c>
      <c r="K759" t="s">
        <v>102</v>
      </c>
      <c r="L759" t="s">
        <v>11</v>
      </c>
      <c r="M759" s="5">
        <v>0</v>
      </c>
      <c r="N759" s="5">
        <v>2025.33</v>
      </c>
      <c r="O759" s="5">
        <f t="shared" si="44"/>
        <v>2025.33</v>
      </c>
      <c r="P759" s="5">
        <v>1590.38</v>
      </c>
      <c r="Q759" s="5">
        <f t="shared" si="45"/>
        <v>3615.71</v>
      </c>
      <c r="R759" s="5">
        <v>0</v>
      </c>
      <c r="S759" s="5">
        <v>2024.8</v>
      </c>
      <c r="T759" s="5">
        <v>2024.8</v>
      </c>
      <c r="U759" s="5">
        <f t="shared" si="46"/>
        <v>0.52999999999997272</v>
      </c>
      <c r="V759" s="5">
        <f t="shared" si="47"/>
        <v>0.52999999999997272</v>
      </c>
      <c r="W759" s="5">
        <v>1590.91</v>
      </c>
      <c r="X759" t="s">
        <v>103</v>
      </c>
    </row>
    <row r="760" spans="1:24" x14ac:dyDescent="0.2">
      <c r="A760" t="s">
        <v>0</v>
      </c>
      <c r="B760" t="s">
        <v>1</v>
      </c>
      <c r="C760" t="s">
        <v>2</v>
      </c>
      <c r="D760" t="s">
        <v>3</v>
      </c>
      <c r="E760" t="s">
        <v>4</v>
      </c>
      <c r="F760" t="s">
        <v>393</v>
      </c>
      <c r="G760" t="s">
        <v>394</v>
      </c>
      <c r="H760" t="s">
        <v>95</v>
      </c>
      <c r="I760" t="s">
        <v>96</v>
      </c>
      <c r="J760" t="s">
        <v>97</v>
      </c>
      <c r="K760" t="s">
        <v>104</v>
      </c>
      <c r="L760" t="s">
        <v>11</v>
      </c>
      <c r="M760" s="5">
        <v>96480</v>
      </c>
      <c r="N760" s="5">
        <v>0</v>
      </c>
      <c r="O760" s="5">
        <f t="shared" si="44"/>
        <v>96480</v>
      </c>
      <c r="P760" s="5">
        <v>4320.26</v>
      </c>
      <c r="Q760" s="5">
        <f t="shared" si="45"/>
        <v>100800.26</v>
      </c>
      <c r="R760" s="5">
        <v>29308.799999999999</v>
      </c>
      <c r="S760" s="5">
        <v>67171.199999999997</v>
      </c>
      <c r="T760" s="5">
        <v>67171.199999999997</v>
      </c>
      <c r="U760" s="5">
        <f t="shared" si="46"/>
        <v>29308.800000000003</v>
      </c>
      <c r="V760" s="5">
        <f t="shared" si="47"/>
        <v>29308.800000000003</v>
      </c>
      <c r="W760" s="5">
        <v>4320.26</v>
      </c>
      <c r="X760" t="s">
        <v>105</v>
      </c>
    </row>
    <row r="761" spans="1:24" x14ac:dyDescent="0.2">
      <c r="A761" t="s">
        <v>0</v>
      </c>
      <c r="B761" t="s">
        <v>1</v>
      </c>
      <c r="C761" t="s">
        <v>2</v>
      </c>
      <c r="D761" t="s">
        <v>3</v>
      </c>
      <c r="E761" t="s">
        <v>4</v>
      </c>
      <c r="F761" t="s">
        <v>393</v>
      </c>
      <c r="G761" t="s">
        <v>394</v>
      </c>
      <c r="H761" t="s">
        <v>95</v>
      </c>
      <c r="I761" t="s">
        <v>96</v>
      </c>
      <c r="J761" t="s">
        <v>97</v>
      </c>
      <c r="K761" t="s">
        <v>106</v>
      </c>
      <c r="L761" t="s">
        <v>11</v>
      </c>
      <c r="M761" s="5">
        <v>12204.72</v>
      </c>
      <c r="N761" s="5">
        <v>0</v>
      </c>
      <c r="O761" s="5">
        <f t="shared" si="44"/>
        <v>12204.72</v>
      </c>
      <c r="P761" s="5">
        <v>989.36</v>
      </c>
      <c r="Q761" s="5">
        <f t="shared" si="45"/>
        <v>13194.08</v>
      </c>
      <c r="R761" s="5">
        <v>3451.36</v>
      </c>
      <c r="S761" s="5">
        <v>8753.36</v>
      </c>
      <c r="T761" s="5">
        <v>8753.36</v>
      </c>
      <c r="U761" s="5">
        <f t="shared" si="46"/>
        <v>3451.3599999999988</v>
      </c>
      <c r="V761" s="5">
        <f t="shared" si="47"/>
        <v>3451.3599999999988</v>
      </c>
      <c r="W761" s="5">
        <v>989.36</v>
      </c>
      <c r="X761" t="s">
        <v>107</v>
      </c>
    </row>
    <row r="762" spans="1:24" x14ac:dyDescent="0.2">
      <c r="A762" t="s">
        <v>0</v>
      </c>
      <c r="B762" t="s">
        <v>1</v>
      </c>
      <c r="C762" t="s">
        <v>2</v>
      </c>
      <c r="D762" t="s">
        <v>3</v>
      </c>
      <c r="E762" t="s">
        <v>4</v>
      </c>
      <c r="F762" t="s">
        <v>393</v>
      </c>
      <c r="G762" t="s">
        <v>394</v>
      </c>
      <c r="H762" t="s">
        <v>95</v>
      </c>
      <c r="I762" t="s">
        <v>96</v>
      </c>
      <c r="J762" t="s">
        <v>97</v>
      </c>
      <c r="K762" t="s">
        <v>108</v>
      </c>
      <c r="L762" t="s">
        <v>11</v>
      </c>
      <c r="M762" s="5">
        <v>8040</v>
      </c>
      <c r="N762" s="5">
        <v>0</v>
      </c>
      <c r="O762" s="5">
        <f t="shared" si="44"/>
        <v>8040</v>
      </c>
      <c r="P762" s="5">
        <v>0</v>
      </c>
      <c r="Q762" s="5">
        <f t="shared" si="45"/>
        <v>8040</v>
      </c>
      <c r="R762" s="5">
        <v>4326.71</v>
      </c>
      <c r="S762" s="5">
        <v>3713.29</v>
      </c>
      <c r="T762" s="5">
        <v>3713.29</v>
      </c>
      <c r="U762" s="5">
        <f t="shared" si="46"/>
        <v>4326.71</v>
      </c>
      <c r="V762" s="5">
        <f t="shared" si="47"/>
        <v>4326.71</v>
      </c>
      <c r="W762" s="5">
        <v>0</v>
      </c>
      <c r="X762" t="s">
        <v>109</v>
      </c>
    </row>
    <row r="763" spans="1:24" x14ac:dyDescent="0.2">
      <c r="A763" t="s">
        <v>0</v>
      </c>
      <c r="B763" t="s">
        <v>1</v>
      </c>
      <c r="C763" t="s">
        <v>2</v>
      </c>
      <c r="D763" t="s">
        <v>3</v>
      </c>
      <c r="E763" t="s">
        <v>4</v>
      </c>
      <c r="F763" t="s">
        <v>393</v>
      </c>
      <c r="G763" t="s">
        <v>394</v>
      </c>
      <c r="H763" t="s">
        <v>110</v>
      </c>
      <c r="I763" t="s">
        <v>111</v>
      </c>
      <c r="J763" t="s">
        <v>97</v>
      </c>
      <c r="K763" t="s">
        <v>98</v>
      </c>
      <c r="L763" t="s">
        <v>44</v>
      </c>
      <c r="M763" s="5">
        <v>0</v>
      </c>
      <c r="N763" s="5">
        <v>777.58</v>
      </c>
      <c r="O763" s="5">
        <f t="shared" si="44"/>
        <v>777.58</v>
      </c>
      <c r="P763" s="5">
        <v>0</v>
      </c>
      <c r="Q763" s="5">
        <f t="shared" si="45"/>
        <v>777.58</v>
      </c>
      <c r="R763" s="5">
        <v>555.41999999999996</v>
      </c>
      <c r="S763" s="5">
        <v>0</v>
      </c>
      <c r="T763" s="5">
        <v>0</v>
      </c>
      <c r="U763" s="5">
        <f t="shared" si="46"/>
        <v>777.58</v>
      </c>
      <c r="V763" s="5">
        <f t="shared" si="47"/>
        <v>777.58</v>
      </c>
      <c r="W763" s="5">
        <v>222.16</v>
      </c>
      <c r="X763" t="s">
        <v>112</v>
      </c>
    </row>
    <row r="764" spans="1:24" x14ac:dyDescent="0.2">
      <c r="A764" t="s">
        <v>0</v>
      </c>
      <c r="B764" t="s">
        <v>1</v>
      </c>
      <c r="C764" t="s">
        <v>2</v>
      </c>
      <c r="D764" t="s">
        <v>3</v>
      </c>
      <c r="E764" t="s">
        <v>4</v>
      </c>
      <c r="F764" t="s">
        <v>393</v>
      </c>
      <c r="G764" t="s">
        <v>394</v>
      </c>
      <c r="H764" t="s">
        <v>110</v>
      </c>
      <c r="I764" t="s">
        <v>111</v>
      </c>
      <c r="J764" t="s">
        <v>97</v>
      </c>
      <c r="K764" t="s">
        <v>100</v>
      </c>
      <c r="L764" t="s">
        <v>44</v>
      </c>
      <c r="M764" s="5">
        <v>0</v>
      </c>
      <c r="N764" s="5">
        <v>233.33</v>
      </c>
      <c r="O764" s="5">
        <f t="shared" si="44"/>
        <v>233.33</v>
      </c>
      <c r="P764" s="5">
        <v>0</v>
      </c>
      <c r="Q764" s="5">
        <f t="shared" si="45"/>
        <v>233.33</v>
      </c>
      <c r="R764" s="5">
        <v>166.67</v>
      </c>
      <c r="S764" s="5">
        <v>0</v>
      </c>
      <c r="T764" s="5">
        <v>0</v>
      </c>
      <c r="U764" s="5">
        <f t="shared" si="46"/>
        <v>233.33</v>
      </c>
      <c r="V764" s="5">
        <f t="shared" si="47"/>
        <v>233.33</v>
      </c>
      <c r="W764" s="5">
        <v>66.66</v>
      </c>
      <c r="X764" t="s">
        <v>113</v>
      </c>
    </row>
    <row r="765" spans="1:24" x14ac:dyDescent="0.2">
      <c r="A765" t="s">
        <v>0</v>
      </c>
      <c r="B765" t="s">
        <v>1</v>
      </c>
      <c r="C765" t="s">
        <v>2</v>
      </c>
      <c r="D765" t="s">
        <v>3</v>
      </c>
      <c r="E765" t="s">
        <v>4</v>
      </c>
      <c r="F765" t="s">
        <v>393</v>
      </c>
      <c r="G765" t="s">
        <v>394</v>
      </c>
      <c r="H765" t="s">
        <v>110</v>
      </c>
      <c r="I765" t="s">
        <v>111</v>
      </c>
      <c r="J765" t="s">
        <v>97</v>
      </c>
      <c r="K765" t="s">
        <v>104</v>
      </c>
      <c r="L765" t="s">
        <v>44</v>
      </c>
      <c r="M765" s="5">
        <v>0</v>
      </c>
      <c r="N765" s="5">
        <v>9331</v>
      </c>
      <c r="O765" s="5">
        <f t="shared" si="44"/>
        <v>9331</v>
      </c>
      <c r="P765" s="5">
        <v>0</v>
      </c>
      <c r="Q765" s="5">
        <f t="shared" si="45"/>
        <v>9331</v>
      </c>
      <c r="R765" s="5">
        <v>6665</v>
      </c>
      <c r="S765" s="5">
        <v>0</v>
      </c>
      <c r="T765" s="5">
        <v>0</v>
      </c>
      <c r="U765" s="5">
        <f t="shared" si="46"/>
        <v>9331</v>
      </c>
      <c r="V765" s="5">
        <f t="shared" si="47"/>
        <v>9331</v>
      </c>
      <c r="W765" s="5">
        <v>2666</v>
      </c>
      <c r="X765" t="s">
        <v>114</v>
      </c>
    </row>
    <row r="766" spans="1:24" x14ac:dyDescent="0.2">
      <c r="A766" t="s">
        <v>0</v>
      </c>
      <c r="B766" t="s">
        <v>1</v>
      </c>
      <c r="C766" t="s">
        <v>2</v>
      </c>
      <c r="D766" t="s">
        <v>3</v>
      </c>
      <c r="E766" t="s">
        <v>4</v>
      </c>
      <c r="F766" t="s">
        <v>393</v>
      </c>
      <c r="G766" t="s">
        <v>394</v>
      </c>
      <c r="H766" t="s">
        <v>110</v>
      </c>
      <c r="I766" t="s">
        <v>111</v>
      </c>
      <c r="J766" t="s">
        <v>97</v>
      </c>
      <c r="K766" t="s">
        <v>106</v>
      </c>
      <c r="L766" t="s">
        <v>44</v>
      </c>
      <c r="M766" s="5">
        <v>0</v>
      </c>
      <c r="N766" s="5">
        <v>1180.3800000000001</v>
      </c>
      <c r="O766" s="5">
        <f t="shared" si="44"/>
        <v>1180.3800000000001</v>
      </c>
      <c r="P766" s="5">
        <v>0</v>
      </c>
      <c r="Q766" s="5">
        <f t="shared" si="45"/>
        <v>1180.3800000000001</v>
      </c>
      <c r="R766" s="5">
        <v>843.12</v>
      </c>
      <c r="S766" s="5">
        <v>0</v>
      </c>
      <c r="T766" s="5">
        <v>0</v>
      </c>
      <c r="U766" s="5">
        <f t="shared" si="46"/>
        <v>1180.3800000000001</v>
      </c>
      <c r="V766" s="5">
        <f t="shared" si="47"/>
        <v>1180.3800000000001</v>
      </c>
      <c r="W766" s="5">
        <v>337.26</v>
      </c>
      <c r="X766" t="s">
        <v>115</v>
      </c>
    </row>
    <row r="767" spans="1:24" x14ac:dyDescent="0.2">
      <c r="A767" t="s">
        <v>0</v>
      </c>
      <c r="B767" t="s">
        <v>1</v>
      </c>
      <c r="C767" t="s">
        <v>2</v>
      </c>
      <c r="D767" t="s">
        <v>3</v>
      </c>
      <c r="E767" t="s">
        <v>4</v>
      </c>
      <c r="F767" t="s">
        <v>393</v>
      </c>
      <c r="G767" t="s">
        <v>394</v>
      </c>
      <c r="H767" t="s">
        <v>110</v>
      </c>
      <c r="I767" t="s">
        <v>111</v>
      </c>
      <c r="J767" t="s">
        <v>97</v>
      </c>
      <c r="K767" t="s">
        <v>108</v>
      </c>
      <c r="L767" t="s">
        <v>44</v>
      </c>
      <c r="M767" s="5">
        <v>0</v>
      </c>
      <c r="N767" s="5">
        <v>777.58</v>
      </c>
      <c r="O767" s="5">
        <f t="shared" si="44"/>
        <v>777.58</v>
      </c>
      <c r="P767" s="5">
        <v>0</v>
      </c>
      <c r="Q767" s="5">
        <f t="shared" si="45"/>
        <v>777.58</v>
      </c>
      <c r="R767" s="5">
        <v>555.41999999999996</v>
      </c>
      <c r="S767" s="5">
        <v>0</v>
      </c>
      <c r="T767" s="5">
        <v>0</v>
      </c>
      <c r="U767" s="5">
        <f t="shared" si="46"/>
        <v>777.58</v>
      </c>
      <c r="V767" s="5">
        <f t="shared" si="47"/>
        <v>777.58</v>
      </c>
      <c r="W767" s="5">
        <v>222.16</v>
      </c>
      <c r="X767" t="s">
        <v>116</v>
      </c>
    </row>
    <row r="768" spans="1:24" x14ac:dyDescent="0.2">
      <c r="A768" t="s">
        <v>0</v>
      </c>
      <c r="B768" t="s">
        <v>1</v>
      </c>
      <c r="C768" t="s">
        <v>2</v>
      </c>
      <c r="D768" t="s">
        <v>3</v>
      </c>
      <c r="E768" t="s">
        <v>4</v>
      </c>
      <c r="F768" t="s">
        <v>393</v>
      </c>
      <c r="G768" t="s">
        <v>394</v>
      </c>
      <c r="H768" t="s">
        <v>95</v>
      </c>
      <c r="I768" t="s">
        <v>136</v>
      </c>
      <c r="J768" t="s">
        <v>121</v>
      </c>
      <c r="K768" t="s">
        <v>149</v>
      </c>
      <c r="L768" t="s">
        <v>44</v>
      </c>
      <c r="M768" s="5">
        <v>7860</v>
      </c>
      <c r="N768" s="5">
        <v>0</v>
      </c>
      <c r="O768" s="5">
        <f t="shared" si="44"/>
        <v>7860</v>
      </c>
      <c r="P768" s="5">
        <v>-7860</v>
      </c>
      <c r="Q768" s="5">
        <f t="shared" si="45"/>
        <v>0</v>
      </c>
      <c r="R768" s="5">
        <v>0</v>
      </c>
      <c r="S768" s="5">
        <v>0</v>
      </c>
      <c r="T768" s="5">
        <v>0</v>
      </c>
      <c r="U768" s="5">
        <f t="shared" si="46"/>
        <v>7860</v>
      </c>
      <c r="V768" s="5">
        <f t="shared" si="47"/>
        <v>7860</v>
      </c>
      <c r="W768" s="5">
        <v>0</v>
      </c>
      <c r="X768" t="s">
        <v>150</v>
      </c>
    </row>
    <row r="769" spans="1:24" x14ac:dyDescent="0.2">
      <c r="A769" t="s">
        <v>0</v>
      </c>
      <c r="B769" t="s">
        <v>1</v>
      </c>
      <c r="C769" t="s">
        <v>2</v>
      </c>
      <c r="D769" t="s">
        <v>3</v>
      </c>
      <c r="E769" t="s">
        <v>4</v>
      </c>
      <c r="F769" t="s">
        <v>393</v>
      </c>
      <c r="G769" t="s">
        <v>394</v>
      </c>
      <c r="H769" t="s">
        <v>95</v>
      </c>
      <c r="I769" t="s">
        <v>136</v>
      </c>
      <c r="J769" t="s">
        <v>121</v>
      </c>
      <c r="K769" t="s">
        <v>137</v>
      </c>
      <c r="L769" t="s">
        <v>44</v>
      </c>
      <c r="M769" s="5">
        <v>58766</v>
      </c>
      <c r="N769" s="5">
        <v>1624</v>
      </c>
      <c r="O769" s="5">
        <f t="shared" si="44"/>
        <v>60390</v>
      </c>
      <c r="P769" s="5">
        <v>-60390</v>
      </c>
      <c r="Q769" s="5">
        <f t="shared" si="45"/>
        <v>0</v>
      </c>
      <c r="R769" s="5">
        <v>0</v>
      </c>
      <c r="S769" s="5">
        <v>0</v>
      </c>
      <c r="T769" s="5">
        <v>0</v>
      </c>
      <c r="U769" s="5">
        <f t="shared" si="46"/>
        <v>60390</v>
      </c>
      <c r="V769" s="5">
        <f t="shared" si="47"/>
        <v>60390</v>
      </c>
      <c r="W769" s="5">
        <v>0</v>
      </c>
      <c r="X769" t="s">
        <v>138</v>
      </c>
    </row>
    <row r="770" spans="1:24" x14ac:dyDescent="0.2">
      <c r="A770" t="s">
        <v>0</v>
      </c>
      <c r="B770" t="s">
        <v>1</v>
      </c>
      <c r="C770" t="s">
        <v>2</v>
      </c>
      <c r="D770" t="s">
        <v>3</v>
      </c>
      <c r="E770" t="s">
        <v>4</v>
      </c>
      <c r="F770" t="s">
        <v>393</v>
      </c>
      <c r="G770" t="s">
        <v>394</v>
      </c>
      <c r="H770" t="s">
        <v>95</v>
      </c>
      <c r="I770" t="s">
        <v>136</v>
      </c>
      <c r="J770" t="s">
        <v>121</v>
      </c>
      <c r="K770" t="s">
        <v>151</v>
      </c>
      <c r="L770" t="s">
        <v>44</v>
      </c>
      <c r="M770" s="5">
        <v>6368</v>
      </c>
      <c r="N770" s="5">
        <v>560</v>
      </c>
      <c r="O770" s="5">
        <f t="shared" si="44"/>
        <v>6928</v>
      </c>
      <c r="P770" s="5">
        <v>-6928</v>
      </c>
      <c r="Q770" s="5">
        <f t="shared" si="45"/>
        <v>0</v>
      </c>
      <c r="R770" s="5">
        <v>0</v>
      </c>
      <c r="S770" s="5">
        <v>0</v>
      </c>
      <c r="T770" s="5">
        <v>0</v>
      </c>
      <c r="U770" s="5">
        <f t="shared" si="46"/>
        <v>6928</v>
      </c>
      <c r="V770" s="5">
        <f t="shared" si="47"/>
        <v>6928</v>
      </c>
      <c r="W770" s="5">
        <v>0</v>
      </c>
      <c r="X770" t="s">
        <v>152</v>
      </c>
    </row>
    <row r="771" spans="1:24" x14ac:dyDescent="0.2">
      <c r="A771" t="s">
        <v>0</v>
      </c>
      <c r="B771" t="s">
        <v>1</v>
      </c>
      <c r="C771" t="s">
        <v>2</v>
      </c>
      <c r="D771" t="s">
        <v>3</v>
      </c>
      <c r="E771" t="s">
        <v>4</v>
      </c>
      <c r="F771" t="s">
        <v>393</v>
      </c>
      <c r="G771" t="s">
        <v>394</v>
      </c>
      <c r="H771" t="s">
        <v>95</v>
      </c>
      <c r="I771" t="s">
        <v>136</v>
      </c>
      <c r="J771" t="s">
        <v>121</v>
      </c>
      <c r="K771" t="s">
        <v>124</v>
      </c>
      <c r="L771" t="s">
        <v>44</v>
      </c>
      <c r="M771" s="5">
        <v>9532</v>
      </c>
      <c r="N771" s="5">
        <v>0</v>
      </c>
      <c r="O771" s="5">
        <f t="shared" ref="O771:O834" si="48">+M771+N771</f>
        <v>9532</v>
      </c>
      <c r="P771" s="5">
        <v>-9532</v>
      </c>
      <c r="Q771" s="5">
        <f t="shared" ref="Q771:Q834" si="49">+O771+P771</f>
        <v>0</v>
      </c>
      <c r="R771" s="5">
        <v>0</v>
      </c>
      <c r="S771" s="5">
        <v>0</v>
      </c>
      <c r="T771" s="5">
        <v>0</v>
      </c>
      <c r="U771" s="5">
        <f t="shared" ref="U771:U834" si="50">+O771-S771</f>
        <v>9532</v>
      </c>
      <c r="V771" s="5">
        <f t="shared" ref="V771:V834" si="51">+O771-T771</f>
        <v>9532</v>
      </c>
      <c r="W771" s="5">
        <v>0</v>
      </c>
      <c r="X771" t="s">
        <v>153</v>
      </c>
    </row>
    <row r="772" spans="1:24" x14ac:dyDescent="0.2">
      <c r="A772" t="s">
        <v>0</v>
      </c>
      <c r="B772" t="s">
        <v>1</v>
      </c>
      <c r="C772" t="s">
        <v>2</v>
      </c>
      <c r="D772" t="s">
        <v>3</v>
      </c>
      <c r="E772" t="s">
        <v>4</v>
      </c>
      <c r="F772" t="s">
        <v>393</v>
      </c>
      <c r="G772" t="s">
        <v>394</v>
      </c>
      <c r="H772" t="s">
        <v>95</v>
      </c>
      <c r="I772" t="s">
        <v>136</v>
      </c>
      <c r="J772" t="s">
        <v>121</v>
      </c>
      <c r="K772" t="s">
        <v>126</v>
      </c>
      <c r="L772" t="s">
        <v>44</v>
      </c>
      <c r="M772" s="5">
        <v>0</v>
      </c>
      <c r="N772" s="5">
        <v>77800</v>
      </c>
      <c r="O772" s="5">
        <f t="shared" si="48"/>
        <v>77800</v>
      </c>
      <c r="P772" s="5">
        <v>-77800</v>
      </c>
      <c r="Q772" s="5">
        <f t="shared" si="49"/>
        <v>0</v>
      </c>
      <c r="R772" s="5">
        <v>0</v>
      </c>
      <c r="S772" s="5">
        <v>0</v>
      </c>
      <c r="T772" s="5">
        <v>0</v>
      </c>
      <c r="U772" s="5">
        <f t="shared" si="50"/>
        <v>77800</v>
      </c>
      <c r="V772" s="5">
        <f t="shared" si="51"/>
        <v>77800</v>
      </c>
      <c r="W772" s="5">
        <v>0</v>
      </c>
      <c r="X772" t="s">
        <v>143</v>
      </c>
    </row>
    <row r="773" spans="1:24" x14ac:dyDescent="0.2">
      <c r="A773" t="s">
        <v>0</v>
      </c>
      <c r="B773" t="s">
        <v>1</v>
      </c>
      <c r="C773" t="s">
        <v>2</v>
      </c>
      <c r="D773" t="s">
        <v>3</v>
      </c>
      <c r="E773" t="s">
        <v>4</v>
      </c>
      <c r="F773" t="s">
        <v>393</v>
      </c>
      <c r="G773" t="s">
        <v>394</v>
      </c>
      <c r="H773" t="s">
        <v>95</v>
      </c>
      <c r="I773" t="s">
        <v>136</v>
      </c>
      <c r="J773" t="s">
        <v>121</v>
      </c>
      <c r="K773" t="s">
        <v>145</v>
      </c>
      <c r="L773" t="s">
        <v>44</v>
      </c>
      <c r="M773" s="5">
        <v>46895.199999999997</v>
      </c>
      <c r="N773" s="5">
        <v>2240</v>
      </c>
      <c r="O773" s="5">
        <f t="shared" si="48"/>
        <v>49135.199999999997</v>
      </c>
      <c r="P773" s="5">
        <v>-49135.199999999997</v>
      </c>
      <c r="Q773" s="5">
        <f t="shared" si="49"/>
        <v>0</v>
      </c>
      <c r="R773" s="5">
        <v>0</v>
      </c>
      <c r="S773" s="5">
        <v>0</v>
      </c>
      <c r="T773" s="5">
        <v>0</v>
      </c>
      <c r="U773" s="5">
        <f t="shared" si="50"/>
        <v>49135.199999999997</v>
      </c>
      <c r="V773" s="5">
        <f t="shared" si="51"/>
        <v>49135.199999999997</v>
      </c>
      <c r="W773" s="5">
        <v>0</v>
      </c>
      <c r="X773" t="s">
        <v>146</v>
      </c>
    </row>
    <row r="774" spans="1:24" x14ac:dyDescent="0.2">
      <c r="A774" t="s">
        <v>0</v>
      </c>
      <c r="B774" t="s">
        <v>1</v>
      </c>
      <c r="C774" t="s">
        <v>2</v>
      </c>
      <c r="D774" t="s">
        <v>3</v>
      </c>
      <c r="E774" t="s">
        <v>4</v>
      </c>
      <c r="F774" t="s">
        <v>393</v>
      </c>
      <c r="G774" t="s">
        <v>394</v>
      </c>
      <c r="H774" t="s">
        <v>95</v>
      </c>
      <c r="I774" t="s">
        <v>136</v>
      </c>
      <c r="J774" t="s">
        <v>121</v>
      </c>
      <c r="K774" t="s">
        <v>178</v>
      </c>
      <c r="L774" t="s">
        <v>44</v>
      </c>
      <c r="M774" s="5">
        <v>1580.8</v>
      </c>
      <c r="N774" s="5">
        <v>0</v>
      </c>
      <c r="O774" s="5">
        <f t="shared" si="48"/>
        <v>1580.8</v>
      </c>
      <c r="P774" s="5">
        <v>-1580.8</v>
      </c>
      <c r="Q774" s="5">
        <f t="shared" si="49"/>
        <v>0</v>
      </c>
      <c r="R774" s="5">
        <v>0</v>
      </c>
      <c r="S774" s="5">
        <v>0</v>
      </c>
      <c r="T774" s="5">
        <v>0</v>
      </c>
      <c r="U774" s="5">
        <f t="shared" si="50"/>
        <v>1580.8</v>
      </c>
      <c r="V774" s="5">
        <f t="shared" si="51"/>
        <v>1580.8</v>
      </c>
      <c r="W774" s="5">
        <v>0</v>
      </c>
      <c r="X774" t="s">
        <v>179</v>
      </c>
    </row>
    <row r="775" spans="1:24" x14ac:dyDescent="0.2">
      <c r="A775" t="s">
        <v>0</v>
      </c>
      <c r="B775" t="s">
        <v>1</v>
      </c>
      <c r="C775" t="s">
        <v>2</v>
      </c>
      <c r="D775" t="s">
        <v>3</v>
      </c>
      <c r="E775" t="s">
        <v>4</v>
      </c>
      <c r="F775" t="s">
        <v>393</v>
      </c>
      <c r="G775" t="s">
        <v>394</v>
      </c>
      <c r="H775" t="s">
        <v>95</v>
      </c>
      <c r="I775" t="s">
        <v>136</v>
      </c>
      <c r="J775" t="s">
        <v>121</v>
      </c>
      <c r="K775" t="s">
        <v>130</v>
      </c>
      <c r="L775" t="s">
        <v>44</v>
      </c>
      <c r="M775" s="5">
        <v>2860</v>
      </c>
      <c r="N775" s="5">
        <v>0</v>
      </c>
      <c r="O775" s="5">
        <f t="shared" si="48"/>
        <v>2860</v>
      </c>
      <c r="P775" s="5">
        <v>-2860</v>
      </c>
      <c r="Q775" s="5">
        <f t="shared" si="49"/>
        <v>0</v>
      </c>
      <c r="R775" s="5">
        <v>0</v>
      </c>
      <c r="S775" s="5">
        <v>0</v>
      </c>
      <c r="T775" s="5">
        <v>0</v>
      </c>
      <c r="U775" s="5">
        <f t="shared" si="50"/>
        <v>2860</v>
      </c>
      <c r="V775" s="5">
        <f t="shared" si="51"/>
        <v>2860</v>
      </c>
      <c r="W775" s="5">
        <v>0</v>
      </c>
      <c r="X775" t="s">
        <v>165</v>
      </c>
    </row>
    <row r="776" spans="1:24" x14ac:dyDescent="0.2">
      <c r="A776" t="s">
        <v>0</v>
      </c>
      <c r="B776" t="s">
        <v>1</v>
      </c>
      <c r="C776" t="s">
        <v>2</v>
      </c>
      <c r="D776" t="s">
        <v>3</v>
      </c>
      <c r="E776" t="s">
        <v>4</v>
      </c>
      <c r="F776" t="s">
        <v>393</v>
      </c>
      <c r="G776" t="s">
        <v>394</v>
      </c>
      <c r="H776" t="s">
        <v>95</v>
      </c>
      <c r="I776" t="s">
        <v>136</v>
      </c>
      <c r="J776" t="s">
        <v>121</v>
      </c>
      <c r="K776" t="s">
        <v>175</v>
      </c>
      <c r="L776" t="s">
        <v>44</v>
      </c>
      <c r="M776" s="5">
        <v>12308.8</v>
      </c>
      <c r="N776" s="5">
        <v>0</v>
      </c>
      <c r="O776" s="5">
        <f t="shared" si="48"/>
        <v>12308.8</v>
      </c>
      <c r="P776" s="5">
        <v>-12308.8</v>
      </c>
      <c r="Q776" s="5">
        <f t="shared" si="49"/>
        <v>0</v>
      </c>
      <c r="R776" s="5">
        <v>0</v>
      </c>
      <c r="S776" s="5">
        <v>0</v>
      </c>
      <c r="T776" s="5">
        <v>0</v>
      </c>
      <c r="U776" s="5">
        <f t="shared" si="50"/>
        <v>12308.8</v>
      </c>
      <c r="V776" s="5">
        <f t="shared" si="51"/>
        <v>12308.8</v>
      </c>
      <c r="W776" s="5">
        <v>0</v>
      </c>
      <c r="X776" t="s">
        <v>176</v>
      </c>
    </row>
    <row r="777" spans="1:24" x14ac:dyDescent="0.2">
      <c r="A777" t="s">
        <v>0</v>
      </c>
      <c r="B777" t="s">
        <v>1</v>
      </c>
      <c r="C777" t="s">
        <v>2</v>
      </c>
      <c r="D777" t="s">
        <v>3</v>
      </c>
      <c r="E777" t="s">
        <v>4</v>
      </c>
      <c r="F777" t="s">
        <v>393</v>
      </c>
      <c r="G777" t="s">
        <v>394</v>
      </c>
      <c r="H777" t="s">
        <v>95</v>
      </c>
      <c r="I777" t="s">
        <v>136</v>
      </c>
      <c r="J777" t="s">
        <v>121</v>
      </c>
      <c r="K777" t="s">
        <v>155</v>
      </c>
      <c r="L777" t="s">
        <v>44</v>
      </c>
      <c r="M777" s="5">
        <v>8260</v>
      </c>
      <c r="N777" s="5">
        <v>0</v>
      </c>
      <c r="O777" s="5">
        <f t="shared" si="48"/>
        <v>8260</v>
      </c>
      <c r="P777" s="5">
        <v>-8260</v>
      </c>
      <c r="Q777" s="5">
        <f t="shared" si="49"/>
        <v>0</v>
      </c>
      <c r="R777" s="5">
        <v>0</v>
      </c>
      <c r="S777" s="5">
        <v>0</v>
      </c>
      <c r="T777" s="5">
        <v>0</v>
      </c>
      <c r="U777" s="5">
        <f t="shared" si="50"/>
        <v>8260</v>
      </c>
      <c r="V777" s="5">
        <f t="shared" si="51"/>
        <v>8260</v>
      </c>
      <c r="W777" s="5">
        <v>0</v>
      </c>
      <c r="X777" t="s">
        <v>156</v>
      </c>
    </row>
    <row r="778" spans="1:24" x14ac:dyDescent="0.2">
      <c r="A778" t="s">
        <v>0</v>
      </c>
      <c r="B778" t="s">
        <v>1</v>
      </c>
      <c r="C778" t="s">
        <v>2</v>
      </c>
      <c r="D778" t="s">
        <v>3</v>
      </c>
      <c r="E778" t="s">
        <v>4</v>
      </c>
      <c r="F778" t="s">
        <v>393</v>
      </c>
      <c r="G778" t="s">
        <v>394</v>
      </c>
      <c r="H778" t="s">
        <v>95</v>
      </c>
      <c r="I778" t="s">
        <v>148</v>
      </c>
      <c r="J778" t="s">
        <v>121</v>
      </c>
      <c r="K778" t="s">
        <v>149</v>
      </c>
      <c r="L778" t="s">
        <v>44</v>
      </c>
      <c r="M778" s="5">
        <v>2800</v>
      </c>
      <c r="N778" s="5">
        <v>0</v>
      </c>
      <c r="O778" s="5">
        <f t="shared" si="48"/>
        <v>2800</v>
      </c>
      <c r="P778" s="5">
        <v>-2800</v>
      </c>
      <c r="Q778" s="5">
        <f t="shared" si="49"/>
        <v>0</v>
      </c>
      <c r="R778" s="5">
        <v>0</v>
      </c>
      <c r="S778" s="5">
        <v>0</v>
      </c>
      <c r="T778" s="5">
        <v>0</v>
      </c>
      <c r="U778" s="5">
        <f t="shared" si="50"/>
        <v>2800</v>
      </c>
      <c r="V778" s="5">
        <f t="shared" si="51"/>
        <v>2800</v>
      </c>
      <c r="W778" s="5">
        <v>0</v>
      </c>
      <c r="X778" t="s">
        <v>150</v>
      </c>
    </row>
    <row r="779" spans="1:24" x14ac:dyDescent="0.2">
      <c r="A779" t="s">
        <v>0</v>
      </c>
      <c r="B779" t="s">
        <v>1</v>
      </c>
      <c r="C779" t="s">
        <v>2</v>
      </c>
      <c r="D779" t="s">
        <v>3</v>
      </c>
      <c r="E779" t="s">
        <v>4</v>
      </c>
      <c r="F779" t="s">
        <v>393</v>
      </c>
      <c r="G779" t="s">
        <v>394</v>
      </c>
      <c r="H779" t="s">
        <v>95</v>
      </c>
      <c r="I779" t="s">
        <v>148</v>
      </c>
      <c r="J779" t="s">
        <v>121</v>
      </c>
      <c r="K779" t="s">
        <v>137</v>
      </c>
      <c r="L779" t="s">
        <v>44</v>
      </c>
      <c r="M779" s="5">
        <v>13000</v>
      </c>
      <c r="N779" s="5">
        <v>0</v>
      </c>
      <c r="O779" s="5">
        <f t="shared" si="48"/>
        <v>13000</v>
      </c>
      <c r="P779" s="5">
        <v>-13000</v>
      </c>
      <c r="Q779" s="5">
        <f t="shared" si="49"/>
        <v>0</v>
      </c>
      <c r="R779" s="5">
        <v>0</v>
      </c>
      <c r="S779" s="5">
        <v>0</v>
      </c>
      <c r="T779" s="5">
        <v>0</v>
      </c>
      <c r="U779" s="5">
        <f t="shared" si="50"/>
        <v>13000</v>
      </c>
      <c r="V779" s="5">
        <f t="shared" si="51"/>
        <v>13000</v>
      </c>
      <c r="W779" s="5">
        <v>0</v>
      </c>
      <c r="X779" t="s">
        <v>138</v>
      </c>
    </row>
    <row r="780" spans="1:24" x14ac:dyDescent="0.2">
      <c r="A780" t="s">
        <v>0</v>
      </c>
      <c r="B780" t="s">
        <v>1</v>
      </c>
      <c r="C780" t="s">
        <v>2</v>
      </c>
      <c r="D780" t="s">
        <v>3</v>
      </c>
      <c r="E780" t="s">
        <v>4</v>
      </c>
      <c r="F780" t="s">
        <v>393</v>
      </c>
      <c r="G780" t="s">
        <v>394</v>
      </c>
      <c r="H780" t="s">
        <v>95</v>
      </c>
      <c r="I780" t="s">
        <v>148</v>
      </c>
      <c r="J780" t="s">
        <v>121</v>
      </c>
      <c r="K780" t="s">
        <v>151</v>
      </c>
      <c r="L780" t="s">
        <v>44</v>
      </c>
      <c r="M780" s="5">
        <v>6172.82</v>
      </c>
      <c r="N780" s="5">
        <v>0</v>
      </c>
      <c r="O780" s="5">
        <f t="shared" si="48"/>
        <v>6172.82</v>
      </c>
      <c r="P780" s="5">
        <v>-6172.82</v>
      </c>
      <c r="Q780" s="5">
        <f t="shared" si="49"/>
        <v>0</v>
      </c>
      <c r="R780" s="5">
        <v>0</v>
      </c>
      <c r="S780" s="5">
        <v>0</v>
      </c>
      <c r="T780" s="5">
        <v>0</v>
      </c>
      <c r="U780" s="5">
        <f t="shared" si="50"/>
        <v>6172.82</v>
      </c>
      <c r="V780" s="5">
        <f t="shared" si="51"/>
        <v>6172.82</v>
      </c>
      <c r="W780" s="5">
        <v>0</v>
      </c>
      <c r="X780" t="s">
        <v>152</v>
      </c>
    </row>
    <row r="781" spans="1:24" x14ac:dyDescent="0.2">
      <c r="A781" t="s">
        <v>0</v>
      </c>
      <c r="B781" t="s">
        <v>1</v>
      </c>
      <c r="C781" t="s">
        <v>2</v>
      </c>
      <c r="D781" t="s">
        <v>3</v>
      </c>
      <c r="E781" t="s">
        <v>4</v>
      </c>
      <c r="F781" t="s">
        <v>393</v>
      </c>
      <c r="G781" t="s">
        <v>394</v>
      </c>
      <c r="H781" t="s">
        <v>95</v>
      </c>
      <c r="I781" t="s">
        <v>148</v>
      </c>
      <c r="J781" t="s">
        <v>121</v>
      </c>
      <c r="K781" t="s">
        <v>124</v>
      </c>
      <c r="L781" t="s">
        <v>44</v>
      </c>
      <c r="M781" s="5">
        <v>3400</v>
      </c>
      <c r="N781" s="5">
        <v>0</v>
      </c>
      <c r="O781" s="5">
        <f t="shared" si="48"/>
        <v>3400</v>
      </c>
      <c r="P781" s="5">
        <v>-3400</v>
      </c>
      <c r="Q781" s="5">
        <f t="shared" si="49"/>
        <v>0</v>
      </c>
      <c r="R781" s="5">
        <v>0</v>
      </c>
      <c r="S781" s="5">
        <v>0</v>
      </c>
      <c r="T781" s="5">
        <v>0</v>
      </c>
      <c r="U781" s="5">
        <f t="shared" si="50"/>
        <v>3400</v>
      </c>
      <c r="V781" s="5">
        <f t="shared" si="51"/>
        <v>3400</v>
      </c>
      <c r="W781" s="5">
        <v>0</v>
      </c>
      <c r="X781" t="s">
        <v>153</v>
      </c>
    </row>
    <row r="782" spans="1:24" x14ac:dyDescent="0.2">
      <c r="A782" t="s">
        <v>0</v>
      </c>
      <c r="B782" t="s">
        <v>1</v>
      </c>
      <c r="C782" t="s">
        <v>2</v>
      </c>
      <c r="D782" t="s">
        <v>3</v>
      </c>
      <c r="E782" t="s">
        <v>4</v>
      </c>
      <c r="F782" t="s">
        <v>393</v>
      </c>
      <c r="G782" t="s">
        <v>394</v>
      </c>
      <c r="H782" t="s">
        <v>95</v>
      </c>
      <c r="I782" t="s">
        <v>148</v>
      </c>
      <c r="J782" t="s">
        <v>121</v>
      </c>
      <c r="K782" t="s">
        <v>145</v>
      </c>
      <c r="L782" t="s">
        <v>44</v>
      </c>
      <c r="M782" s="5">
        <v>4500</v>
      </c>
      <c r="N782" s="5">
        <v>0</v>
      </c>
      <c r="O782" s="5">
        <f t="shared" si="48"/>
        <v>4500</v>
      </c>
      <c r="P782" s="5">
        <v>-4500</v>
      </c>
      <c r="Q782" s="5">
        <f t="shared" si="49"/>
        <v>0</v>
      </c>
      <c r="R782" s="5">
        <v>0</v>
      </c>
      <c r="S782" s="5">
        <v>0</v>
      </c>
      <c r="T782" s="5">
        <v>0</v>
      </c>
      <c r="U782" s="5">
        <f t="shared" si="50"/>
        <v>4500</v>
      </c>
      <c r="V782" s="5">
        <f t="shared" si="51"/>
        <v>4500</v>
      </c>
      <c r="W782" s="5">
        <v>0</v>
      </c>
      <c r="X782" t="s">
        <v>146</v>
      </c>
    </row>
    <row r="783" spans="1:24" x14ac:dyDescent="0.2">
      <c r="A783" t="s">
        <v>0</v>
      </c>
      <c r="B783" t="s">
        <v>1</v>
      </c>
      <c r="C783" t="s">
        <v>2</v>
      </c>
      <c r="D783" t="s">
        <v>3</v>
      </c>
      <c r="E783" t="s">
        <v>4</v>
      </c>
      <c r="F783" t="s">
        <v>393</v>
      </c>
      <c r="G783" t="s">
        <v>394</v>
      </c>
      <c r="H783" t="s">
        <v>95</v>
      </c>
      <c r="I783" t="s">
        <v>148</v>
      </c>
      <c r="J783" t="s">
        <v>121</v>
      </c>
      <c r="K783" t="s">
        <v>130</v>
      </c>
      <c r="L783" t="s">
        <v>44</v>
      </c>
      <c r="M783" s="5">
        <v>2000</v>
      </c>
      <c r="N783" s="5">
        <v>0</v>
      </c>
      <c r="O783" s="5">
        <f t="shared" si="48"/>
        <v>2000</v>
      </c>
      <c r="P783" s="5">
        <v>-2000</v>
      </c>
      <c r="Q783" s="5">
        <f t="shared" si="49"/>
        <v>0</v>
      </c>
      <c r="R783" s="5">
        <v>0</v>
      </c>
      <c r="S783" s="5">
        <v>0</v>
      </c>
      <c r="T783" s="5">
        <v>0</v>
      </c>
      <c r="U783" s="5">
        <f t="shared" si="50"/>
        <v>2000</v>
      </c>
      <c r="V783" s="5">
        <f t="shared" si="51"/>
        <v>2000</v>
      </c>
      <c r="W783" s="5">
        <v>0</v>
      </c>
      <c r="X783" t="s">
        <v>165</v>
      </c>
    </row>
    <row r="784" spans="1:24" x14ac:dyDescent="0.2">
      <c r="A784" t="s">
        <v>0</v>
      </c>
      <c r="B784" t="s">
        <v>1</v>
      </c>
      <c r="C784" t="s">
        <v>2</v>
      </c>
      <c r="D784" t="s">
        <v>3</v>
      </c>
      <c r="E784" t="s">
        <v>4</v>
      </c>
      <c r="F784" t="s">
        <v>393</v>
      </c>
      <c r="G784" t="s">
        <v>394</v>
      </c>
      <c r="H784" t="s">
        <v>95</v>
      </c>
      <c r="I784" t="s">
        <v>154</v>
      </c>
      <c r="J784" t="s">
        <v>121</v>
      </c>
      <c r="K784" t="s">
        <v>137</v>
      </c>
      <c r="L784" t="s">
        <v>44</v>
      </c>
      <c r="M784" s="5">
        <v>5600</v>
      </c>
      <c r="N784" s="5">
        <v>0</v>
      </c>
      <c r="O784" s="5">
        <f t="shared" si="48"/>
        <v>5600</v>
      </c>
      <c r="P784" s="5">
        <v>-5600</v>
      </c>
      <c r="Q784" s="5">
        <f t="shared" si="49"/>
        <v>0</v>
      </c>
      <c r="R784" s="5">
        <v>0</v>
      </c>
      <c r="S784" s="5">
        <v>0</v>
      </c>
      <c r="T784" s="5">
        <v>0</v>
      </c>
      <c r="U784" s="5">
        <f t="shared" si="50"/>
        <v>5600</v>
      </c>
      <c r="V784" s="5">
        <f t="shared" si="51"/>
        <v>5600</v>
      </c>
      <c r="W784" s="5">
        <v>0</v>
      </c>
      <c r="X784" t="s">
        <v>138</v>
      </c>
    </row>
    <row r="785" spans="1:24" x14ac:dyDescent="0.2">
      <c r="A785" t="s">
        <v>0</v>
      </c>
      <c r="B785" t="s">
        <v>1</v>
      </c>
      <c r="C785" t="s">
        <v>2</v>
      </c>
      <c r="D785" t="s">
        <v>3</v>
      </c>
      <c r="E785" t="s">
        <v>4</v>
      </c>
      <c r="F785" t="s">
        <v>393</v>
      </c>
      <c r="G785" t="s">
        <v>394</v>
      </c>
      <c r="H785" t="s">
        <v>95</v>
      </c>
      <c r="I785" t="s">
        <v>154</v>
      </c>
      <c r="J785" t="s">
        <v>121</v>
      </c>
      <c r="K785" t="s">
        <v>151</v>
      </c>
      <c r="L785" t="s">
        <v>44</v>
      </c>
      <c r="M785" s="5">
        <v>3700</v>
      </c>
      <c r="N785" s="5">
        <v>0</v>
      </c>
      <c r="O785" s="5">
        <f t="shared" si="48"/>
        <v>3700</v>
      </c>
      <c r="P785" s="5">
        <v>-3700</v>
      </c>
      <c r="Q785" s="5">
        <f t="shared" si="49"/>
        <v>0</v>
      </c>
      <c r="R785" s="5">
        <v>0</v>
      </c>
      <c r="S785" s="5">
        <v>0</v>
      </c>
      <c r="T785" s="5">
        <v>0</v>
      </c>
      <c r="U785" s="5">
        <f t="shared" si="50"/>
        <v>3700</v>
      </c>
      <c r="V785" s="5">
        <f t="shared" si="51"/>
        <v>3700</v>
      </c>
      <c r="W785" s="5">
        <v>0</v>
      </c>
      <c r="X785" t="s">
        <v>152</v>
      </c>
    </row>
    <row r="786" spans="1:24" x14ac:dyDescent="0.2">
      <c r="A786" t="s">
        <v>0</v>
      </c>
      <c r="B786" t="s">
        <v>1</v>
      </c>
      <c r="C786" t="s">
        <v>2</v>
      </c>
      <c r="D786" t="s">
        <v>3</v>
      </c>
      <c r="E786" t="s">
        <v>4</v>
      </c>
      <c r="F786" t="s">
        <v>393</v>
      </c>
      <c r="G786" t="s">
        <v>394</v>
      </c>
      <c r="H786" t="s">
        <v>95</v>
      </c>
      <c r="I786" t="s">
        <v>154</v>
      </c>
      <c r="J786" t="s">
        <v>121</v>
      </c>
      <c r="K786" t="s">
        <v>124</v>
      </c>
      <c r="L786" t="s">
        <v>44</v>
      </c>
      <c r="M786" s="5">
        <v>2799</v>
      </c>
      <c r="N786" s="5">
        <v>0</v>
      </c>
      <c r="O786" s="5">
        <f t="shared" si="48"/>
        <v>2799</v>
      </c>
      <c r="P786" s="5">
        <v>-2799</v>
      </c>
      <c r="Q786" s="5">
        <f t="shared" si="49"/>
        <v>0</v>
      </c>
      <c r="R786" s="5">
        <v>0</v>
      </c>
      <c r="S786" s="5">
        <v>0</v>
      </c>
      <c r="T786" s="5">
        <v>0</v>
      </c>
      <c r="U786" s="5">
        <f t="shared" si="50"/>
        <v>2799</v>
      </c>
      <c r="V786" s="5">
        <f t="shared" si="51"/>
        <v>2799</v>
      </c>
      <c r="W786" s="5">
        <v>0</v>
      </c>
      <c r="X786" t="s">
        <v>153</v>
      </c>
    </row>
    <row r="787" spans="1:24" x14ac:dyDescent="0.2">
      <c r="A787" t="s">
        <v>0</v>
      </c>
      <c r="B787" t="s">
        <v>1</v>
      </c>
      <c r="C787" t="s">
        <v>2</v>
      </c>
      <c r="D787" t="s">
        <v>3</v>
      </c>
      <c r="E787" t="s">
        <v>4</v>
      </c>
      <c r="F787" t="s">
        <v>393</v>
      </c>
      <c r="G787" t="s">
        <v>394</v>
      </c>
      <c r="H787" t="s">
        <v>95</v>
      </c>
      <c r="I787" t="s">
        <v>154</v>
      </c>
      <c r="J787" t="s">
        <v>121</v>
      </c>
      <c r="K787" t="s">
        <v>145</v>
      </c>
      <c r="L787" t="s">
        <v>44</v>
      </c>
      <c r="M787" s="5">
        <v>1000</v>
      </c>
      <c r="N787" s="5">
        <v>0</v>
      </c>
      <c r="O787" s="5">
        <f t="shared" si="48"/>
        <v>1000</v>
      </c>
      <c r="P787" s="5">
        <v>-1000</v>
      </c>
      <c r="Q787" s="5">
        <f t="shared" si="49"/>
        <v>0</v>
      </c>
      <c r="R787" s="5">
        <v>0</v>
      </c>
      <c r="S787" s="5">
        <v>0</v>
      </c>
      <c r="T787" s="5">
        <v>0</v>
      </c>
      <c r="U787" s="5">
        <f t="shared" si="50"/>
        <v>1000</v>
      </c>
      <c r="V787" s="5">
        <f t="shared" si="51"/>
        <v>1000</v>
      </c>
      <c r="W787" s="5">
        <v>0</v>
      </c>
      <c r="X787" t="s">
        <v>146</v>
      </c>
    </row>
    <row r="788" spans="1:24" x14ac:dyDescent="0.2">
      <c r="A788" t="s">
        <v>0</v>
      </c>
      <c r="B788" t="s">
        <v>1</v>
      </c>
      <c r="C788" t="s">
        <v>2</v>
      </c>
      <c r="D788" t="s">
        <v>3</v>
      </c>
      <c r="E788" t="s">
        <v>4</v>
      </c>
      <c r="F788" t="s">
        <v>393</v>
      </c>
      <c r="G788" t="s">
        <v>394</v>
      </c>
      <c r="H788" t="s">
        <v>95</v>
      </c>
      <c r="I788" t="s">
        <v>154</v>
      </c>
      <c r="J788" t="s">
        <v>121</v>
      </c>
      <c r="K788" t="s">
        <v>178</v>
      </c>
      <c r="L788" t="s">
        <v>44</v>
      </c>
      <c r="M788" s="5">
        <v>2000</v>
      </c>
      <c r="N788" s="5">
        <v>0</v>
      </c>
      <c r="O788" s="5">
        <f t="shared" si="48"/>
        <v>2000</v>
      </c>
      <c r="P788" s="5">
        <v>-2000</v>
      </c>
      <c r="Q788" s="5">
        <f t="shared" si="49"/>
        <v>0</v>
      </c>
      <c r="R788" s="5">
        <v>0</v>
      </c>
      <c r="S788" s="5">
        <v>0</v>
      </c>
      <c r="T788" s="5">
        <v>0</v>
      </c>
      <c r="U788" s="5">
        <f t="shared" si="50"/>
        <v>2000</v>
      </c>
      <c r="V788" s="5">
        <f t="shared" si="51"/>
        <v>2000</v>
      </c>
      <c r="W788" s="5">
        <v>0</v>
      </c>
      <c r="X788" t="s">
        <v>179</v>
      </c>
    </row>
    <row r="789" spans="1:24" x14ac:dyDescent="0.2">
      <c r="A789" t="s">
        <v>0</v>
      </c>
      <c r="B789" t="s">
        <v>1</v>
      </c>
      <c r="C789" t="s">
        <v>2</v>
      </c>
      <c r="D789" t="s">
        <v>3</v>
      </c>
      <c r="E789" t="s">
        <v>4</v>
      </c>
      <c r="F789" t="s">
        <v>393</v>
      </c>
      <c r="G789" t="s">
        <v>394</v>
      </c>
      <c r="H789" t="s">
        <v>95</v>
      </c>
      <c r="I789" t="s">
        <v>154</v>
      </c>
      <c r="J789" t="s">
        <v>121</v>
      </c>
      <c r="K789" t="s">
        <v>130</v>
      </c>
      <c r="L789" t="s">
        <v>44</v>
      </c>
      <c r="M789" s="5">
        <v>400</v>
      </c>
      <c r="N789" s="5">
        <v>0</v>
      </c>
      <c r="O789" s="5">
        <f t="shared" si="48"/>
        <v>400</v>
      </c>
      <c r="P789" s="5">
        <v>-400</v>
      </c>
      <c r="Q789" s="5">
        <f t="shared" si="49"/>
        <v>0</v>
      </c>
      <c r="R789" s="5">
        <v>0</v>
      </c>
      <c r="S789" s="5">
        <v>0</v>
      </c>
      <c r="T789" s="5">
        <v>0</v>
      </c>
      <c r="U789" s="5">
        <f t="shared" si="50"/>
        <v>400</v>
      </c>
      <c r="V789" s="5">
        <f t="shared" si="51"/>
        <v>400</v>
      </c>
      <c r="W789" s="5">
        <v>0</v>
      </c>
      <c r="X789" t="s">
        <v>165</v>
      </c>
    </row>
    <row r="790" spans="1:24" x14ac:dyDescent="0.2">
      <c r="A790" t="s">
        <v>0</v>
      </c>
      <c r="B790" t="s">
        <v>1</v>
      </c>
      <c r="C790" t="s">
        <v>2</v>
      </c>
      <c r="D790" t="s">
        <v>3</v>
      </c>
      <c r="E790" t="s">
        <v>4</v>
      </c>
      <c r="F790" t="s">
        <v>393</v>
      </c>
      <c r="G790" t="s">
        <v>394</v>
      </c>
      <c r="H790" t="s">
        <v>95</v>
      </c>
      <c r="I790" t="s">
        <v>154</v>
      </c>
      <c r="J790" t="s">
        <v>121</v>
      </c>
      <c r="K790" t="s">
        <v>175</v>
      </c>
      <c r="L790" t="s">
        <v>44</v>
      </c>
      <c r="M790" s="5">
        <v>3000</v>
      </c>
      <c r="N790" s="5">
        <v>0</v>
      </c>
      <c r="O790" s="5">
        <f t="shared" si="48"/>
        <v>3000</v>
      </c>
      <c r="P790" s="5">
        <v>-3000</v>
      </c>
      <c r="Q790" s="5">
        <f t="shared" si="49"/>
        <v>0</v>
      </c>
      <c r="R790" s="5">
        <v>0</v>
      </c>
      <c r="S790" s="5">
        <v>0</v>
      </c>
      <c r="T790" s="5">
        <v>0</v>
      </c>
      <c r="U790" s="5">
        <f t="shared" si="50"/>
        <v>3000</v>
      </c>
      <c r="V790" s="5">
        <f t="shared" si="51"/>
        <v>3000</v>
      </c>
      <c r="W790" s="5">
        <v>0</v>
      </c>
      <c r="X790" t="s">
        <v>176</v>
      </c>
    </row>
    <row r="791" spans="1:24" x14ac:dyDescent="0.2">
      <c r="A791" t="s">
        <v>0</v>
      </c>
      <c r="B791" t="s">
        <v>1</v>
      </c>
      <c r="C791" t="s">
        <v>2</v>
      </c>
      <c r="D791" t="s">
        <v>3</v>
      </c>
      <c r="E791" t="s">
        <v>4</v>
      </c>
      <c r="F791" t="s">
        <v>393</v>
      </c>
      <c r="G791" t="s">
        <v>394</v>
      </c>
      <c r="H791" t="s">
        <v>95</v>
      </c>
      <c r="I791" t="s">
        <v>154</v>
      </c>
      <c r="J791" t="s">
        <v>121</v>
      </c>
      <c r="K791" t="s">
        <v>155</v>
      </c>
      <c r="L791" t="s">
        <v>44</v>
      </c>
      <c r="M791" s="5">
        <v>800</v>
      </c>
      <c r="N791" s="5">
        <v>0</v>
      </c>
      <c r="O791" s="5">
        <f t="shared" si="48"/>
        <v>800</v>
      </c>
      <c r="P791" s="5">
        <v>-800</v>
      </c>
      <c r="Q791" s="5">
        <f t="shared" si="49"/>
        <v>0</v>
      </c>
      <c r="R791" s="5">
        <v>0</v>
      </c>
      <c r="S791" s="5">
        <v>0</v>
      </c>
      <c r="T791" s="5">
        <v>0</v>
      </c>
      <c r="U791" s="5">
        <f t="shared" si="50"/>
        <v>800</v>
      </c>
      <c r="V791" s="5">
        <f t="shared" si="51"/>
        <v>800</v>
      </c>
      <c r="W791" s="5">
        <v>0</v>
      </c>
      <c r="X791" t="s">
        <v>156</v>
      </c>
    </row>
    <row r="792" spans="1:24" x14ac:dyDescent="0.2">
      <c r="A792" t="s">
        <v>0</v>
      </c>
      <c r="B792" t="s">
        <v>1</v>
      </c>
      <c r="C792" t="s">
        <v>2</v>
      </c>
      <c r="D792" t="s">
        <v>3</v>
      </c>
      <c r="E792" t="s">
        <v>4</v>
      </c>
      <c r="F792" t="s">
        <v>393</v>
      </c>
      <c r="G792" t="s">
        <v>394</v>
      </c>
      <c r="H792" t="s">
        <v>95</v>
      </c>
      <c r="I792" t="s">
        <v>96</v>
      </c>
      <c r="J792" t="s">
        <v>121</v>
      </c>
      <c r="K792" t="s">
        <v>149</v>
      </c>
      <c r="L792" t="s">
        <v>44</v>
      </c>
      <c r="M792" s="5">
        <v>2500</v>
      </c>
      <c r="N792" s="5">
        <v>0</v>
      </c>
      <c r="O792" s="5">
        <f t="shared" si="48"/>
        <v>2500</v>
      </c>
      <c r="P792" s="5">
        <v>-2500</v>
      </c>
      <c r="Q792" s="5">
        <f t="shared" si="49"/>
        <v>0</v>
      </c>
      <c r="R792" s="5">
        <v>0</v>
      </c>
      <c r="S792" s="5">
        <v>0</v>
      </c>
      <c r="T792" s="5">
        <v>0</v>
      </c>
      <c r="U792" s="5">
        <f t="shared" si="50"/>
        <v>2500</v>
      </c>
      <c r="V792" s="5">
        <f t="shared" si="51"/>
        <v>2500</v>
      </c>
      <c r="W792" s="5">
        <v>0</v>
      </c>
      <c r="X792" t="s">
        <v>150</v>
      </c>
    </row>
    <row r="793" spans="1:24" x14ac:dyDescent="0.2">
      <c r="A793" t="s">
        <v>0</v>
      </c>
      <c r="B793" t="s">
        <v>1</v>
      </c>
      <c r="C793" t="s">
        <v>2</v>
      </c>
      <c r="D793" t="s">
        <v>3</v>
      </c>
      <c r="E793" t="s">
        <v>4</v>
      </c>
      <c r="F793" t="s">
        <v>393</v>
      </c>
      <c r="G793" t="s">
        <v>394</v>
      </c>
      <c r="H793" t="s">
        <v>95</v>
      </c>
      <c r="I793" t="s">
        <v>96</v>
      </c>
      <c r="J793" t="s">
        <v>121</v>
      </c>
      <c r="K793" t="s">
        <v>137</v>
      </c>
      <c r="L793" t="s">
        <v>44</v>
      </c>
      <c r="M793" s="5">
        <v>1500</v>
      </c>
      <c r="N793" s="5">
        <v>0</v>
      </c>
      <c r="O793" s="5">
        <f t="shared" si="48"/>
        <v>1500</v>
      </c>
      <c r="P793" s="5">
        <v>-1500</v>
      </c>
      <c r="Q793" s="5">
        <f t="shared" si="49"/>
        <v>0</v>
      </c>
      <c r="R793" s="5">
        <v>0</v>
      </c>
      <c r="S793" s="5">
        <v>0</v>
      </c>
      <c r="T793" s="5">
        <v>0</v>
      </c>
      <c r="U793" s="5">
        <f t="shared" si="50"/>
        <v>1500</v>
      </c>
      <c r="V793" s="5">
        <f t="shared" si="51"/>
        <v>1500</v>
      </c>
      <c r="W793" s="5">
        <v>0</v>
      </c>
      <c r="X793" t="s">
        <v>138</v>
      </c>
    </row>
    <row r="794" spans="1:24" x14ac:dyDescent="0.2">
      <c r="A794" t="s">
        <v>0</v>
      </c>
      <c r="B794" t="s">
        <v>1</v>
      </c>
      <c r="C794" t="s">
        <v>2</v>
      </c>
      <c r="D794" t="s">
        <v>3</v>
      </c>
      <c r="E794" t="s">
        <v>4</v>
      </c>
      <c r="F794" t="s">
        <v>393</v>
      </c>
      <c r="G794" t="s">
        <v>394</v>
      </c>
      <c r="H794" t="s">
        <v>95</v>
      </c>
      <c r="I794" t="s">
        <v>96</v>
      </c>
      <c r="J794" t="s">
        <v>121</v>
      </c>
      <c r="K794" t="s">
        <v>161</v>
      </c>
      <c r="L794" t="s">
        <v>44</v>
      </c>
      <c r="M794" s="5">
        <v>7500</v>
      </c>
      <c r="N794" s="5">
        <v>0</v>
      </c>
      <c r="O794" s="5">
        <f t="shared" si="48"/>
        <v>7500</v>
      </c>
      <c r="P794" s="5">
        <v>-7500</v>
      </c>
      <c r="Q794" s="5">
        <f t="shared" si="49"/>
        <v>0</v>
      </c>
      <c r="R794" s="5">
        <v>0</v>
      </c>
      <c r="S794" s="5">
        <v>0</v>
      </c>
      <c r="T794" s="5">
        <v>0</v>
      </c>
      <c r="U794" s="5">
        <f t="shared" si="50"/>
        <v>7500</v>
      </c>
      <c r="V794" s="5">
        <f t="shared" si="51"/>
        <v>7500</v>
      </c>
      <c r="W794" s="5">
        <v>0</v>
      </c>
      <c r="X794" t="s">
        <v>162</v>
      </c>
    </row>
    <row r="795" spans="1:24" x14ac:dyDescent="0.2">
      <c r="A795" t="s">
        <v>0</v>
      </c>
      <c r="B795" t="s">
        <v>1</v>
      </c>
      <c r="C795" t="s">
        <v>2</v>
      </c>
      <c r="D795" t="s">
        <v>3</v>
      </c>
      <c r="E795" t="s">
        <v>4</v>
      </c>
      <c r="F795" t="s">
        <v>393</v>
      </c>
      <c r="G795" t="s">
        <v>394</v>
      </c>
      <c r="H795" t="s">
        <v>95</v>
      </c>
      <c r="I795" t="s">
        <v>96</v>
      </c>
      <c r="J795" t="s">
        <v>121</v>
      </c>
      <c r="K795" t="s">
        <v>122</v>
      </c>
      <c r="L795" t="s">
        <v>44</v>
      </c>
      <c r="M795" s="5">
        <v>1500</v>
      </c>
      <c r="N795" s="5">
        <v>0</v>
      </c>
      <c r="O795" s="5">
        <f t="shared" si="48"/>
        <v>1500</v>
      </c>
      <c r="P795" s="5">
        <v>-1500</v>
      </c>
      <c r="Q795" s="5">
        <f t="shared" si="49"/>
        <v>0</v>
      </c>
      <c r="R795" s="5">
        <v>0</v>
      </c>
      <c r="S795" s="5">
        <v>0</v>
      </c>
      <c r="T795" s="5">
        <v>0</v>
      </c>
      <c r="U795" s="5">
        <f t="shared" si="50"/>
        <v>1500</v>
      </c>
      <c r="V795" s="5">
        <f t="shared" si="51"/>
        <v>1500</v>
      </c>
      <c r="W795" s="5">
        <v>0</v>
      </c>
      <c r="X795" t="s">
        <v>312</v>
      </c>
    </row>
    <row r="796" spans="1:24" x14ac:dyDescent="0.2">
      <c r="A796" t="s">
        <v>0</v>
      </c>
      <c r="B796" t="s">
        <v>1</v>
      </c>
      <c r="C796" t="s">
        <v>2</v>
      </c>
      <c r="D796" t="s">
        <v>3</v>
      </c>
      <c r="E796" t="s">
        <v>4</v>
      </c>
      <c r="F796" t="s">
        <v>393</v>
      </c>
      <c r="G796" t="s">
        <v>394</v>
      </c>
      <c r="H796" t="s">
        <v>95</v>
      </c>
      <c r="I796" t="s">
        <v>96</v>
      </c>
      <c r="J796" t="s">
        <v>121</v>
      </c>
      <c r="K796" t="s">
        <v>145</v>
      </c>
      <c r="L796" t="s">
        <v>44</v>
      </c>
      <c r="M796" s="5">
        <v>11100</v>
      </c>
      <c r="N796" s="5">
        <v>0</v>
      </c>
      <c r="O796" s="5">
        <f t="shared" si="48"/>
        <v>11100</v>
      </c>
      <c r="P796" s="5">
        <v>-11100</v>
      </c>
      <c r="Q796" s="5">
        <f t="shared" si="49"/>
        <v>0</v>
      </c>
      <c r="R796" s="5">
        <v>0</v>
      </c>
      <c r="S796" s="5">
        <v>0</v>
      </c>
      <c r="T796" s="5">
        <v>0</v>
      </c>
      <c r="U796" s="5">
        <f t="shared" si="50"/>
        <v>11100</v>
      </c>
      <c r="V796" s="5">
        <f t="shared" si="51"/>
        <v>11100</v>
      </c>
      <c r="W796" s="5">
        <v>0</v>
      </c>
      <c r="X796" t="s">
        <v>146</v>
      </c>
    </row>
    <row r="797" spans="1:24" x14ac:dyDescent="0.2">
      <c r="A797" t="s">
        <v>0</v>
      </c>
      <c r="B797" t="s">
        <v>1</v>
      </c>
      <c r="C797" t="s">
        <v>2</v>
      </c>
      <c r="D797" t="s">
        <v>3</v>
      </c>
      <c r="E797" t="s">
        <v>4</v>
      </c>
      <c r="F797" t="s">
        <v>393</v>
      </c>
      <c r="G797" t="s">
        <v>394</v>
      </c>
      <c r="H797" t="s">
        <v>95</v>
      </c>
      <c r="I797" t="s">
        <v>96</v>
      </c>
      <c r="J797" t="s">
        <v>121</v>
      </c>
      <c r="K797" t="s">
        <v>130</v>
      </c>
      <c r="L797" t="s">
        <v>44</v>
      </c>
      <c r="M797" s="5">
        <v>600</v>
      </c>
      <c r="N797" s="5">
        <v>0</v>
      </c>
      <c r="O797" s="5">
        <f t="shared" si="48"/>
        <v>600</v>
      </c>
      <c r="P797" s="5">
        <v>-600</v>
      </c>
      <c r="Q797" s="5">
        <f t="shared" si="49"/>
        <v>0</v>
      </c>
      <c r="R797" s="5">
        <v>0</v>
      </c>
      <c r="S797" s="5">
        <v>0</v>
      </c>
      <c r="T797" s="5">
        <v>0</v>
      </c>
      <c r="U797" s="5">
        <f t="shared" si="50"/>
        <v>600</v>
      </c>
      <c r="V797" s="5">
        <f t="shared" si="51"/>
        <v>600</v>
      </c>
      <c r="W797" s="5">
        <v>0</v>
      </c>
      <c r="X797" t="s">
        <v>165</v>
      </c>
    </row>
    <row r="798" spans="1:24" x14ac:dyDescent="0.2">
      <c r="A798" t="s">
        <v>0</v>
      </c>
      <c r="B798" t="s">
        <v>1</v>
      </c>
      <c r="C798" t="s">
        <v>2</v>
      </c>
      <c r="D798" t="s">
        <v>3</v>
      </c>
      <c r="E798" t="s">
        <v>4</v>
      </c>
      <c r="F798" t="s">
        <v>393</v>
      </c>
      <c r="G798" t="s">
        <v>394</v>
      </c>
      <c r="H798" t="s">
        <v>95</v>
      </c>
      <c r="I798" t="s">
        <v>96</v>
      </c>
      <c r="J798" t="s">
        <v>121</v>
      </c>
      <c r="K798" t="s">
        <v>155</v>
      </c>
      <c r="L798" t="s">
        <v>44</v>
      </c>
      <c r="M798" s="5">
        <v>1000</v>
      </c>
      <c r="N798" s="5">
        <v>0</v>
      </c>
      <c r="O798" s="5">
        <f t="shared" si="48"/>
        <v>1000</v>
      </c>
      <c r="P798" s="5">
        <v>-1000</v>
      </c>
      <c r="Q798" s="5">
        <f t="shared" si="49"/>
        <v>0</v>
      </c>
      <c r="R798" s="5">
        <v>0</v>
      </c>
      <c r="S798" s="5">
        <v>0</v>
      </c>
      <c r="T798" s="5">
        <v>0</v>
      </c>
      <c r="U798" s="5">
        <f t="shared" si="50"/>
        <v>1000</v>
      </c>
      <c r="V798" s="5">
        <f t="shared" si="51"/>
        <v>1000</v>
      </c>
      <c r="W798" s="5">
        <v>0</v>
      </c>
      <c r="X798" t="s">
        <v>156</v>
      </c>
    </row>
    <row r="799" spans="1:24" x14ac:dyDescent="0.2">
      <c r="A799" t="s">
        <v>0</v>
      </c>
      <c r="B799" t="s">
        <v>1</v>
      </c>
      <c r="C799" t="s">
        <v>2</v>
      </c>
      <c r="D799" t="s">
        <v>3</v>
      </c>
      <c r="E799" t="s">
        <v>4</v>
      </c>
      <c r="F799" t="s">
        <v>393</v>
      </c>
      <c r="G799" t="s">
        <v>394</v>
      </c>
      <c r="H799" t="s">
        <v>95</v>
      </c>
      <c r="I799" t="s">
        <v>96</v>
      </c>
      <c r="J799" t="s">
        <v>121</v>
      </c>
      <c r="K799" t="s">
        <v>168</v>
      </c>
      <c r="L799" t="s">
        <v>44</v>
      </c>
      <c r="M799" s="5">
        <v>1500</v>
      </c>
      <c r="N799" s="5">
        <v>0</v>
      </c>
      <c r="O799" s="5">
        <f t="shared" si="48"/>
        <v>1500</v>
      </c>
      <c r="P799" s="5">
        <v>-1500</v>
      </c>
      <c r="Q799" s="5">
        <f t="shared" si="49"/>
        <v>0</v>
      </c>
      <c r="R799" s="5">
        <v>0</v>
      </c>
      <c r="S799" s="5">
        <v>0</v>
      </c>
      <c r="T799" s="5">
        <v>0</v>
      </c>
      <c r="U799" s="5">
        <f t="shared" si="50"/>
        <v>1500</v>
      </c>
      <c r="V799" s="5">
        <f t="shared" si="51"/>
        <v>1500</v>
      </c>
      <c r="W799" s="5">
        <v>0</v>
      </c>
      <c r="X799" t="s">
        <v>169</v>
      </c>
    </row>
    <row r="800" spans="1:24" x14ac:dyDescent="0.2">
      <c r="A800" t="s">
        <v>0</v>
      </c>
      <c r="B800" t="s">
        <v>1</v>
      </c>
      <c r="C800" t="s">
        <v>2</v>
      </c>
      <c r="D800" t="s">
        <v>3</v>
      </c>
      <c r="E800" t="s">
        <v>4</v>
      </c>
      <c r="F800" t="s">
        <v>393</v>
      </c>
      <c r="G800" t="s">
        <v>394</v>
      </c>
      <c r="H800" t="s">
        <v>95</v>
      </c>
      <c r="I800" t="s">
        <v>172</v>
      </c>
      <c r="J800" t="s">
        <v>121</v>
      </c>
      <c r="K800" t="s">
        <v>173</v>
      </c>
      <c r="L800" t="s">
        <v>44</v>
      </c>
      <c r="M800" s="5">
        <v>60000</v>
      </c>
      <c r="N800" s="5">
        <v>0</v>
      </c>
      <c r="O800" s="5">
        <f t="shared" si="48"/>
        <v>60000</v>
      </c>
      <c r="P800" s="5">
        <v>-60000</v>
      </c>
      <c r="Q800" s="5">
        <f t="shared" si="49"/>
        <v>0</v>
      </c>
      <c r="R800" s="5">
        <v>0</v>
      </c>
      <c r="S800" s="5">
        <v>0</v>
      </c>
      <c r="T800" s="5">
        <v>0</v>
      </c>
      <c r="U800" s="5">
        <f t="shared" si="50"/>
        <v>60000</v>
      </c>
      <c r="V800" s="5">
        <f t="shared" si="51"/>
        <v>60000</v>
      </c>
      <c r="W800" s="5">
        <v>0</v>
      </c>
      <c r="X800" t="s">
        <v>174</v>
      </c>
    </row>
    <row r="801" spans="1:24" x14ac:dyDescent="0.2">
      <c r="A801" t="s">
        <v>0</v>
      </c>
      <c r="B801" t="s">
        <v>1</v>
      </c>
      <c r="C801" t="s">
        <v>2</v>
      </c>
      <c r="D801" t="s">
        <v>3</v>
      </c>
      <c r="E801" t="s">
        <v>4</v>
      </c>
      <c r="F801" t="s">
        <v>393</v>
      </c>
      <c r="G801" t="s">
        <v>394</v>
      </c>
      <c r="H801" t="s">
        <v>95</v>
      </c>
      <c r="I801" t="s">
        <v>172</v>
      </c>
      <c r="J801" t="s">
        <v>121</v>
      </c>
      <c r="K801" t="s">
        <v>126</v>
      </c>
      <c r="L801" t="s">
        <v>44</v>
      </c>
      <c r="M801" s="5">
        <v>20000</v>
      </c>
      <c r="N801" s="5">
        <v>10371.459999999999</v>
      </c>
      <c r="O801" s="5">
        <f t="shared" si="48"/>
        <v>30371.46</v>
      </c>
      <c r="P801" s="5">
        <v>-30371.46</v>
      </c>
      <c r="Q801" s="5">
        <f t="shared" si="49"/>
        <v>0</v>
      </c>
      <c r="R801" s="5">
        <v>0</v>
      </c>
      <c r="S801" s="5">
        <v>0</v>
      </c>
      <c r="T801" s="5">
        <v>0</v>
      </c>
      <c r="U801" s="5">
        <f t="shared" si="50"/>
        <v>30371.46</v>
      </c>
      <c r="V801" s="5">
        <f t="shared" si="51"/>
        <v>30371.46</v>
      </c>
      <c r="W801" s="5">
        <v>0</v>
      </c>
      <c r="X801" t="s">
        <v>143</v>
      </c>
    </row>
    <row r="802" spans="1:24" x14ac:dyDescent="0.2">
      <c r="A802" t="s">
        <v>0</v>
      </c>
      <c r="B802" t="s">
        <v>1</v>
      </c>
      <c r="C802" t="s">
        <v>2</v>
      </c>
      <c r="D802" t="s">
        <v>3</v>
      </c>
      <c r="E802" t="s">
        <v>4</v>
      </c>
      <c r="F802" t="s">
        <v>393</v>
      </c>
      <c r="G802" t="s">
        <v>394</v>
      </c>
      <c r="H802" t="s">
        <v>95</v>
      </c>
      <c r="I802" t="s">
        <v>177</v>
      </c>
      <c r="J802" t="s">
        <v>121</v>
      </c>
      <c r="K802" t="s">
        <v>137</v>
      </c>
      <c r="L802" t="s">
        <v>44</v>
      </c>
      <c r="M802" s="5">
        <v>10000</v>
      </c>
      <c r="N802" s="5">
        <v>0</v>
      </c>
      <c r="O802" s="5">
        <f t="shared" si="48"/>
        <v>10000</v>
      </c>
      <c r="P802" s="5">
        <v>-10000</v>
      </c>
      <c r="Q802" s="5">
        <f t="shared" si="49"/>
        <v>0</v>
      </c>
      <c r="R802" s="5">
        <v>0</v>
      </c>
      <c r="S802" s="5">
        <v>0</v>
      </c>
      <c r="T802" s="5">
        <v>0</v>
      </c>
      <c r="U802" s="5">
        <f t="shared" si="50"/>
        <v>10000</v>
      </c>
      <c r="V802" s="5">
        <f t="shared" si="51"/>
        <v>10000</v>
      </c>
      <c r="W802" s="5">
        <v>0</v>
      </c>
      <c r="X802" t="s">
        <v>138</v>
      </c>
    </row>
    <row r="803" spans="1:24" x14ac:dyDescent="0.2">
      <c r="A803" t="s">
        <v>0</v>
      </c>
      <c r="B803" t="s">
        <v>1</v>
      </c>
      <c r="C803" t="s">
        <v>2</v>
      </c>
      <c r="D803" t="s">
        <v>3</v>
      </c>
      <c r="E803" t="s">
        <v>4</v>
      </c>
      <c r="F803" t="s">
        <v>393</v>
      </c>
      <c r="G803" t="s">
        <v>394</v>
      </c>
      <c r="H803" t="s">
        <v>95</v>
      </c>
      <c r="I803" t="s">
        <v>177</v>
      </c>
      <c r="J803" t="s">
        <v>121</v>
      </c>
      <c r="K803" t="s">
        <v>151</v>
      </c>
      <c r="L803" t="s">
        <v>44</v>
      </c>
      <c r="M803" s="5">
        <v>67633.84</v>
      </c>
      <c r="N803" s="5">
        <v>0</v>
      </c>
      <c r="O803" s="5">
        <f t="shared" si="48"/>
        <v>67633.84</v>
      </c>
      <c r="P803" s="5">
        <v>-67633.84</v>
      </c>
      <c r="Q803" s="5">
        <f t="shared" si="49"/>
        <v>0</v>
      </c>
      <c r="R803" s="5">
        <v>0</v>
      </c>
      <c r="S803" s="5">
        <v>0</v>
      </c>
      <c r="T803" s="5">
        <v>0</v>
      </c>
      <c r="U803" s="5">
        <f t="shared" si="50"/>
        <v>67633.84</v>
      </c>
      <c r="V803" s="5">
        <f t="shared" si="51"/>
        <v>67633.84</v>
      </c>
      <c r="W803" s="5">
        <v>0</v>
      </c>
      <c r="X803" t="s">
        <v>152</v>
      </c>
    </row>
    <row r="804" spans="1:24" x14ac:dyDescent="0.2">
      <c r="A804" t="s">
        <v>0</v>
      </c>
      <c r="B804" t="s">
        <v>1</v>
      </c>
      <c r="C804" t="s">
        <v>2</v>
      </c>
      <c r="D804" t="s">
        <v>3</v>
      </c>
      <c r="E804" t="s">
        <v>4</v>
      </c>
      <c r="F804" t="s">
        <v>393</v>
      </c>
      <c r="G804" t="s">
        <v>394</v>
      </c>
      <c r="H804" t="s">
        <v>95</v>
      </c>
      <c r="I804" t="s">
        <v>177</v>
      </c>
      <c r="J804" t="s">
        <v>121</v>
      </c>
      <c r="K804" t="s">
        <v>124</v>
      </c>
      <c r="L804" t="s">
        <v>44</v>
      </c>
      <c r="M804" s="5">
        <v>15000</v>
      </c>
      <c r="N804" s="5">
        <v>0</v>
      </c>
      <c r="O804" s="5">
        <f t="shared" si="48"/>
        <v>15000</v>
      </c>
      <c r="P804" s="5">
        <v>-15000</v>
      </c>
      <c r="Q804" s="5">
        <f t="shared" si="49"/>
        <v>0</v>
      </c>
      <c r="R804" s="5">
        <v>0</v>
      </c>
      <c r="S804" s="5">
        <v>0</v>
      </c>
      <c r="T804" s="5">
        <v>0</v>
      </c>
      <c r="U804" s="5">
        <f t="shared" si="50"/>
        <v>15000</v>
      </c>
      <c r="V804" s="5">
        <f t="shared" si="51"/>
        <v>15000</v>
      </c>
      <c r="W804" s="5">
        <v>0</v>
      </c>
      <c r="X804" t="s">
        <v>153</v>
      </c>
    </row>
    <row r="805" spans="1:24" x14ac:dyDescent="0.2">
      <c r="A805" t="s">
        <v>0</v>
      </c>
      <c r="B805" t="s">
        <v>1</v>
      </c>
      <c r="C805" t="s">
        <v>2</v>
      </c>
      <c r="D805" t="s">
        <v>3</v>
      </c>
      <c r="E805" t="s">
        <v>4</v>
      </c>
      <c r="F805" t="s">
        <v>393</v>
      </c>
      <c r="G805" t="s">
        <v>394</v>
      </c>
      <c r="H805" t="s">
        <v>95</v>
      </c>
      <c r="I805" t="s">
        <v>177</v>
      </c>
      <c r="J805" t="s">
        <v>121</v>
      </c>
      <c r="K805" t="s">
        <v>145</v>
      </c>
      <c r="L805" t="s">
        <v>44</v>
      </c>
      <c r="M805" s="5">
        <v>5000</v>
      </c>
      <c r="N805" s="5">
        <v>0</v>
      </c>
      <c r="O805" s="5">
        <f t="shared" si="48"/>
        <v>5000</v>
      </c>
      <c r="P805" s="5">
        <v>-5000</v>
      </c>
      <c r="Q805" s="5">
        <f t="shared" si="49"/>
        <v>0</v>
      </c>
      <c r="R805" s="5">
        <v>0</v>
      </c>
      <c r="S805" s="5">
        <v>0</v>
      </c>
      <c r="T805" s="5">
        <v>0</v>
      </c>
      <c r="U805" s="5">
        <f t="shared" si="50"/>
        <v>5000</v>
      </c>
      <c r="V805" s="5">
        <f t="shared" si="51"/>
        <v>5000</v>
      </c>
      <c r="W805" s="5">
        <v>0</v>
      </c>
      <c r="X805" t="s">
        <v>146</v>
      </c>
    </row>
    <row r="806" spans="1:24" x14ac:dyDescent="0.2">
      <c r="A806" t="s">
        <v>0</v>
      </c>
      <c r="B806" t="s">
        <v>1</v>
      </c>
      <c r="C806" t="s">
        <v>2</v>
      </c>
      <c r="D806" t="s">
        <v>3</v>
      </c>
      <c r="E806" t="s">
        <v>4</v>
      </c>
      <c r="F806" t="s">
        <v>393</v>
      </c>
      <c r="G806" t="s">
        <v>394</v>
      </c>
      <c r="H806" t="s">
        <v>95</v>
      </c>
      <c r="I806" t="s">
        <v>177</v>
      </c>
      <c r="J806" t="s">
        <v>121</v>
      </c>
      <c r="K806" t="s">
        <v>178</v>
      </c>
      <c r="L806" t="s">
        <v>44</v>
      </c>
      <c r="M806" s="5">
        <v>30000</v>
      </c>
      <c r="N806" s="5">
        <v>0</v>
      </c>
      <c r="O806" s="5">
        <f t="shared" si="48"/>
        <v>30000</v>
      </c>
      <c r="P806" s="5">
        <v>-30000</v>
      </c>
      <c r="Q806" s="5">
        <f t="shared" si="49"/>
        <v>0</v>
      </c>
      <c r="R806" s="5">
        <v>0</v>
      </c>
      <c r="S806" s="5">
        <v>0</v>
      </c>
      <c r="T806" s="5">
        <v>0</v>
      </c>
      <c r="U806" s="5">
        <f t="shared" si="50"/>
        <v>30000</v>
      </c>
      <c r="V806" s="5">
        <f t="shared" si="51"/>
        <v>30000</v>
      </c>
      <c r="W806" s="5">
        <v>0</v>
      </c>
      <c r="X806" t="s">
        <v>179</v>
      </c>
    </row>
    <row r="807" spans="1:24" x14ac:dyDescent="0.2">
      <c r="A807" t="s">
        <v>0</v>
      </c>
      <c r="B807" t="s">
        <v>1</v>
      </c>
      <c r="C807" t="s">
        <v>2</v>
      </c>
      <c r="D807" t="s">
        <v>3</v>
      </c>
      <c r="E807" t="s">
        <v>4</v>
      </c>
      <c r="F807" t="s">
        <v>393</v>
      </c>
      <c r="G807" t="s">
        <v>394</v>
      </c>
      <c r="H807" t="s">
        <v>95</v>
      </c>
      <c r="I807" t="s">
        <v>177</v>
      </c>
      <c r="J807" t="s">
        <v>121</v>
      </c>
      <c r="K807" t="s">
        <v>130</v>
      </c>
      <c r="L807" t="s">
        <v>44</v>
      </c>
      <c r="M807" s="5">
        <v>1000</v>
      </c>
      <c r="N807" s="5">
        <v>0</v>
      </c>
      <c r="O807" s="5">
        <f t="shared" si="48"/>
        <v>1000</v>
      </c>
      <c r="P807" s="5">
        <v>-1000</v>
      </c>
      <c r="Q807" s="5">
        <f t="shared" si="49"/>
        <v>0</v>
      </c>
      <c r="R807" s="5">
        <v>0</v>
      </c>
      <c r="S807" s="5">
        <v>0</v>
      </c>
      <c r="T807" s="5">
        <v>0</v>
      </c>
      <c r="U807" s="5">
        <f t="shared" si="50"/>
        <v>1000</v>
      </c>
      <c r="V807" s="5">
        <f t="shared" si="51"/>
        <v>1000</v>
      </c>
      <c r="W807" s="5">
        <v>0</v>
      </c>
      <c r="X807" t="s">
        <v>165</v>
      </c>
    </row>
    <row r="808" spans="1:24" x14ac:dyDescent="0.2">
      <c r="A808" t="s">
        <v>0</v>
      </c>
      <c r="B808" t="s">
        <v>1</v>
      </c>
      <c r="C808" t="s">
        <v>2</v>
      </c>
      <c r="D808" t="s">
        <v>3</v>
      </c>
      <c r="E808" t="s">
        <v>4</v>
      </c>
      <c r="F808" t="s">
        <v>393</v>
      </c>
      <c r="G808" t="s">
        <v>394</v>
      </c>
      <c r="H808" t="s">
        <v>95</v>
      </c>
      <c r="I808" t="s">
        <v>177</v>
      </c>
      <c r="J808" t="s">
        <v>121</v>
      </c>
      <c r="K808" t="s">
        <v>155</v>
      </c>
      <c r="L808" t="s">
        <v>44</v>
      </c>
      <c r="M808" s="5">
        <v>7000</v>
      </c>
      <c r="N808" s="5">
        <v>0</v>
      </c>
      <c r="O808" s="5">
        <f t="shared" si="48"/>
        <v>7000</v>
      </c>
      <c r="P808" s="5">
        <v>-7000</v>
      </c>
      <c r="Q808" s="5">
        <f t="shared" si="49"/>
        <v>0</v>
      </c>
      <c r="R808" s="5">
        <v>0</v>
      </c>
      <c r="S808" s="5">
        <v>0</v>
      </c>
      <c r="T808" s="5">
        <v>0</v>
      </c>
      <c r="U808" s="5">
        <f t="shared" si="50"/>
        <v>7000</v>
      </c>
      <c r="V808" s="5">
        <f t="shared" si="51"/>
        <v>7000</v>
      </c>
      <c r="W808" s="5">
        <v>0</v>
      </c>
      <c r="X808" t="s">
        <v>156</v>
      </c>
    </row>
    <row r="809" spans="1:24" x14ac:dyDescent="0.2">
      <c r="A809" t="s">
        <v>0</v>
      </c>
      <c r="B809" t="s">
        <v>1</v>
      </c>
      <c r="C809" t="s">
        <v>2</v>
      </c>
      <c r="D809" t="s">
        <v>3</v>
      </c>
      <c r="E809" t="s">
        <v>4</v>
      </c>
      <c r="F809" t="s">
        <v>393</v>
      </c>
      <c r="G809" t="s">
        <v>394</v>
      </c>
      <c r="H809" t="s">
        <v>180</v>
      </c>
      <c r="I809" t="s">
        <v>181</v>
      </c>
      <c r="J809" t="s">
        <v>121</v>
      </c>
      <c r="K809" t="s">
        <v>137</v>
      </c>
      <c r="L809" t="s">
        <v>44</v>
      </c>
      <c r="M809" s="5">
        <v>40000</v>
      </c>
      <c r="N809" s="5">
        <v>0</v>
      </c>
      <c r="O809" s="5">
        <f t="shared" si="48"/>
        <v>40000</v>
      </c>
      <c r="P809" s="5">
        <v>-40000</v>
      </c>
      <c r="Q809" s="5">
        <f t="shared" si="49"/>
        <v>0</v>
      </c>
      <c r="R809" s="5">
        <v>0</v>
      </c>
      <c r="S809" s="5">
        <v>0</v>
      </c>
      <c r="T809" s="5">
        <v>0</v>
      </c>
      <c r="U809" s="5">
        <f t="shared" si="50"/>
        <v>40000</v>
      </c>
      <c r="V809" s="5">
        <f t="shared" si="51"/>
        <v>40000</v>
      </c>
      <c r="W809" s="5">
        <v>0</v>
      </c>
      <c r="X809" t="s">
        <v>182</v>
      </c>
    </row>
    <row r="810" spans="1:24" x14ac:dyDescent="0.2">
      <c r="A810" t="s">
        <v>0</v>
      </c>
      <c r="B810" t="s">
        <v>1</v>
      </c>
      <c r="C810" t="s">
        <v>2</v>
      </c>
      <c r="D810" t="s">
        <v>3</v>
      </c>
      <c r="E810" t="s">
        <v>4</v>
      </c>
      <c r="F810" t="s">
        <v>393</v>
      </c>
      <c r="G810" t="s">
        <v>394</v>
      </c>
      <c r="H810" t="s">
        <v>180</v>
      </c>
      <c r="I810" t="s">
        <v>183</v>
      </c>
      <c r="J810" t="s">
        <v>121</v>
      </c>
      <c r="K810" t="s">
        <v>137</v>
      </c>
      <c r="L810" t="s">
        <v>44</v>
      </c>
      <c r="M810" s="5">
        <v>66000</v>
      </c>
      <c r="N810" s="5">
        <v>0</v>
      </c>
      <c r="O810" s="5">
        <f t="shared" si="48"/>
        <v>66000</v>
      </c>
      <c r="P810" s="5">
        <v>-66000</v>
      </c>
      <c r="Q810" s="5">
        <f t="shared" si="49"/>
        <v>0</v>
      </c>
      <c r="R810" s="5">
        <v>0</v>
      </c>
      <c r="S810" s="5">
        <v>0</v>
      </c>
      <c r="T810" s="5">
        <v>0</v>
      </c>
      <c r="U810" s="5">
        <f t="shared" si="50"/>
        <v>66000</v>
      </c>
      <c r="V810" s="5">
        <f t="shared" si="51"/>
        <v>66000</v>
      </c>
      <c r="W810" s="5">
        <v>0</v>
      </c>
      <c r="X810" t="s">
        <v>182</v>
      </c>
    </row>
    <row r="811" spans="1:24" x14ac:dyDescent="0.2">
      <c r="A811" t="s">
        <v>0</v>
      </c>
      <c r="B811" t="s">
        <v>1</v>
      </c>
      <c r="C811" t="s">
        <v>2</v>
      </c>
      <c r="D811" t="s">
        <v>3</v>
      </c>
      <c r="E811" t="s">
        <v>4</v>
      </c>
      <c r="F811" t="s">
        <v>393</v>
      </c>
      <c r="G811" t="s">
        <v>394</v>
      </c>
      <c r="H811" t="s">
        <v>180</v>
      </c>
      <c r="I811" t="s">
        <v>183</v>
      </c>
      <c r="J811" t="s">
        <v>121</v>
      </c>
      <c r="K811" t="s">
        <v>145</v>
      </c>
      <c r="L811" t="s">
        <v>44</v>
      </c>
      <c r="M811" s="5">
        <v>6000</v>
      </c>
      <c r="N811" s="5">
        <v>0</v>
      </c>
      <c r="O811" s="5">
        <f t="shared" si="48"/>
        <v>6000</v>
      </c>
      <c r="P811" s="5">
        <v>-6000</v>
      </c>
      <c r="Q811" s="5">
        <f t="shared" si="49"/>
        <v>0</v>
      </c>
      <c r="R811" s="5">
        <v>0</v>
      </c>
      <c r="S811" s="5">
        <v>0</v>
      </c>
      <c r="T811" s="5">
        <v>0</v>
      </c>
      <c r="U811" s="5">
        <f t="shared" si="50"/>
        <v>6000</v>
      </c>
      <c r="V811" s="5">
        <f t="shared" si="51"/>
        <v>6000</v>
      </c>
      <c r="W811" s="5">
        <v>0</v>
      </c>
      <c r="X811" t="s">
        <v>333</v>
      </c>
    </row>
    <row r="812" spans="1:24" x14ac:dyDescent="0.2">
      <c r="A812" t="s">
        <v>184</v>
      </c>
      <c r="B812" t="s">
        <v>185</v>
      </c>
      <c r="C812" t="s">
        <v>2</v>
      </c>
      <c r="D812" t="s">
        <v>3</v>
      </c>
      <c r="E812" t="s">
        <v>4</v>
      </c>
      <c r="F812" t="s">
        <v>393</v>
      </c>
      <c r="G812" t="s">
        <v>394</v>
      </c>
      <c r="H812" t="s">
        <v>186</v>
      </c>
      <c r="I812" t="s">
        <v>187</v>
      </c>
      <c r="J812" t="s">
        <v>121</v>
      </c>
      <c r="K812" t="s">
        <v>149</v>
      </c>
      <c r="L812" t="s">
        <v>44</v>
      </c>
      <c r="M812" s="5">
        <v>1500</v>
      </c>
      <c r="N812" s="5">
        <v>0</v>
      </c>
      <c r="O812" s="5">
        <f t="shared" si="48"/>
        <v>1500</v>
      </c>
      <c r="P812" s="5">
        <v>-1500</v>
      </c>
      <c r="Q812" s="5">
        <f t="shared" si="49"/>
        <v>0</v>
      </c>
      <c r="R812" s="5">
        <v>0</v>
      </c>
      <c r="S812" s="5">
        <v>0</v>
      </c>
      <c r="T812" s="5">
        <v>0</v>
      </c>
      <c r="U812" s="5">
        <f t="shared" si="50"/>
        <v>1500</v>
      </c>
      <c r="V812" s="5">
        <f t="shared" si="51"/>
        <v>1500</v>
      </c>
      <c r="W812" s="5">
        <v>0</v>
      </c>
      <c r="X812" t="s">
        <v>188</v>
      </c>
    </row>
    <row r="813" spans="1:24" x14ac:dyDescent="0.2">
      <c r="A813" t="s">
        <v>184</v>
      </c>
      <c r="B813" t="s">
        <v>185</v>
      </c>
      <c r="C813" t="s">
        <v>2</v>
      </c>
      <c r="D813" t="s">
        <v>3</v>
      </c>
      <c r="E813" t="s">
        <v>4</v>
      </c>
      <c r="F813" t="s">
        <v>393</v>
      </c>
      <c r="G813" t="s">
        <v>394</v>
      </c>
      <c r="H813" t="s">
        <v>186</v>
      </c>
      <c r="I813" t="s">
        <v>187</v>
      </c>
      <c r="J813" t="s">
        <v>121</v>
      </c>
      <c r="K813" t="s">
        <v>137</v>
      </c>
      <c r="L813" t="s">
        <v>44</v>
      </c>
      <c r="M813" s="5">
        <v>15500</v>
      </c>
      <c r="N813" s="5">
        <v>0</v>
      </c>
      <c r="O813" s="5">
        <f t="shared" si="48"/>
        <v>15500</v>
      </c>
      <c r="P813" s="5">
        <v>-15500</v>
      </c>
      <c r="Q813" s="5">
        <f t="shared" si="49"/>
        <v>0</v>
      </c>
      <c r="R813" s="5">
        <v>0</v>
      </c>
      <c r="S813" s="5">
        <v>0</v>
      </c>
      <c r="T813" s="5">
        <v>0</v>
      </c>
      <c r="U813" s="5">
        <f t="shared" si="50"/>
        <v>15500</v>
      </c>
      <c r="V813" s="5">
        <f t="shared" si="51"/>
        <v>15500</v>
      </c>
      <c r="W813" s="5">
        <v>0</v>
      </c>
      <c r="X813" t="s">
        <v>313</v>
      </c>
    </row>
    <row r="814" spans="1:24" x14ac:dyDescent="0.2">
      <c r="A814" t="s">
        <v>184</v>
      </c>
      <c r="B814" t="s">
        <v>185</v>
      </c>
      <c r="C814" t="s">
        <v>2</v>
      </c>
      <c r="D814" t="s">
        <v>3</v>
      </c>
      <c r="E814" t="s">
        <v>4</v>
      </c>
      <c r="F814" t="s">
        <v>393</v>
      </c>
      <c r="G814" t="s">
        <v>394</v>
      </c>
      <c r="H814" t="s">
        <v>186</v>
      </c>
      <c r="I814" t="s">
        <v>187</v>
      </c>
      <c r="J814" t="s">
        <v>121</v>
      </c>
      <c r="K814" t="s">
        <v>145</v>
      </c>
      <c r="L814" t="s">
        <v>44</v>
      </c>
      <c r="M814" s="5">
        <v>5000</v>
      </c>
      <c r="N814" s="5">
        <v>0</v>
      </c>
      <c r="O814" s="5">
        <f t="shared" si="48"/>
        <v>5000</v>
      </c>
      <c r="P814" s="5">
        <v>-5000</v>
      </c>
      <c r="Q814" s="5">
        <f t="shared" si="49"/>
        <v>0</v>
      </c>
      <c r="R814" s="5">
        <v>0</v>
      </c>
      <c r="S814" s="5">
        <v>0</v>
      </c>
      <c r="T814" s="5">
        <v>0</v>
      </c>
      <c r="U814" s="5">
        <f t="shared" si="50"/>
        <v>5000</v>
      </c>
      <c r="V814" s="5">
        <f t="shared" si="51"/>
        <v>5000</v>
      </c>
      <c r="W814" s="5">
        <v>0</v>
      </c>
      <c r="X814" t="s">
        <v>193</v>
      </c>
    </row>
    <row r="815" spans="1:24" x14ac:dyDescent="0.2">
      <c r="A815" t="s">
        <v>184</v>
      </c>
      <c r="B815" t="s">
        <v>185</v>
      </c>
      <c r="C815" t="s">
        <v>2</v>
      </c>
      <c r="D815" t="s">
        <v>3</v>
      </c>
      <c r="E815" t="s">
        <v>4</v>
      </c>
      <c r="F815" t="s">
        <v>393</v>
      </c>
      <c r="G815" t="s">
        <v>394</v>
      </c>
      <c r="H815" t="s">
        <v>186</v>
      </c>
      <c r="I815" t="s">
        <v>187</v>
      </c>
      <c r="J815" t="s">
        <v>121</v>
      </c>
      <c r="K815" t="s">
        <v>132</v>
      </c>
      <c r="L815" t="s">
        <v>44</v>
      </c>
      <c r="M815" s="5">
        <v>8050</v>
      </c>
      <c r="N815" s="5">
        <v>0</v>
      </c>
      <c r="O815" s="5">
        <f t="shared" si="48"/>
        <v>8050</v>
      </c>
      <c r="P815" s="5">
        <v>0</v>
      </c>
      <c r="Q815" s="5">
        <f t="shared" si="49"/>
        <v>8050</v>
      </c>
      <c r="R815" s="5">
        <v>7050.5</v>
      </c>
      <c r="S815" s="5">
        <v>0</v>
      </c>
      <c r="T815" s="5">
        <v>0</v>
      </c>
      <c r="U815" s="5">
        <f t="shared" si="50"/>
        <v>8050</v>
      </c>
      <c r="V815" s="5">
        <f t="shared" si="51"/>
        <v>8050</v>
      </c>
      <c r="W815" s="5">
        <v>999.5</v>
      </c>
      <c r="X815" t="s">
        <v>194</v>
      </c>
    </row>
    <row r="816" spans="1:24" x14ac:dyDescent="0.2">
      <c r="A816" t="s">
        <v>0</v>
      </c>
      <c r="B816" t="s">
        <v>1</v>
      </c>
      <c r="C816" t="s">
        <v>2</v>
      </c>
      <c r="D816" t="s">
        <v>3</v>
      </c>
      <c r="E816" t="s">
        <v>4</v>
      </c>
      <c r="F816" t="s">
        <v>393</v>
      </c>
      <c r="G816" t="s">
        <v>394</v>
      </c>
      <c r="H816" t="s">
        <v>195</v>
      </c>
      <c r="I816" t="s">
        <v>196</v>
      </c>
      <c r="J816" t="s">
        <v>121</v>
      </c>
      <c r="K816" t="s">
        <v>137</v>
      </c>
      <c r="L816" t="s">
        <v>44</v>
      </c>
      <c r="M816" s="5">
        <v>26000</v>
      </c>
      <c r="N816" s="5">
        <v>0</v>
      </c>
      <c r="O816" s="5">
        <f t="shared" si="48"/>
        <v>26000</v>
      </c>
      <c r="P816" s="5">
        <v>-26000</v>
      </c>
      <c r="Q816" s="5">
        <f t="shared" si="49"/>
        <v>0</v>
      </c>
      <c r="R816" s="5">
        <v>0</v>
      </c>
      <c r="S816" s="5">
        <v>0</v>
      </c>
      <c r="T816" s="5">
        <v>0</v>
      </c>
      <c r="U816" s="5">
        <f t="shared" si="50"/>
        <v>26000</v>
      </c>
      <c r="V816" s="5">
        <f t="shared" si="51"/>
        <v>26000</v>
      </c>
      <c r="W816" s="5">
        <v>0</v>
      </c>
      <c r="X816" t="s">
        <v>197</v>
      </c>
    </row>
    <row r="817" spans="1:24" x14ac:dyDescent="0.2">
      <c r="A817" t="s">
        <v>0</v>
      </c>
      <c r="B817" t="s">
        <v>1</v>
      </c>
      <c r="C817" t="s">
        <v>2</v>
      </c>
      <c r="D817" t="s">
        <v>3</v>
      </c>
      <c r="E817" t="s">
        <v>4</v>
      </c>
      <c r="F817" t="s">
        <v>393</v>
      </c>
      <c r="G817" t="s">
        <v>394</v>
      </c>
      <c r="H817" t="s">
        <v>195</v>
      </c>
      <c r="I817" t="s">
        <v>196</v>
      </c>
      <c r="J817" t="s">
        <v>121</v>
      </c>
      <c r="K817" t="s">
        <v>151</v>
      </c>
      <c r="L817" t="s">
        <v>44</v>
      </c>
      <c r="M817" s="5">
        <v>3000</v>
      </c>
      <c r="N817" s="5">
        <v>0</v>
      </c>
      <c r="O817" s="5">
        <f t="shared" si="48"/>
        <v>3000</v>
      </c>
      <c r="P817" s="5">
        <v>-3000</v>
      </c>
      <c r="Q817" s="5">
        <f t="shared" si="49"/>
        <v>0</v>
      </c>
      <c r="R817" s="5">
        <v>0</v>
      </c>
      <c r="S817" s="5">
        <v>0</v>
      </c>
      <c r="T817" s="5">
        <v>0</v>
      </c>
      <c r="U817" s="5">
        <f t="shared" si="50"/>
        <v>3000</v>
      </c>
      <c r="V817" s="5">
        <f t="shared" si="51"/>
        <v>3000</v>
      </c>
      <c r="W817" s="5">
        <v>0</v>
      </c>
      <c r="X817" t="s">
        <v>336</v>
      </c>
    </row>
    <row r="818" spans="1:24" x14ac:dyDescent="0.2">
      <c r="A818" t="s">
        <v>0</v>
      </c>
      <c r="B818" t="s">
        <v>1</v>
      </c>
      <c r="C818" t="s">
        <v>2</v>
      </c>
      <c r="D818" t="s">
        <v>3</v>
      </c>
      <c r="E818" t="s">
        <v>4</v>
      </c>
      <c r="F818" t="s">
        <v>393</v>
      </c>
      <c r="G818" t="s">
        <v>394</v>
      </c>
      <c r="H818" t="s">
        <v>195</v>
      </c>
      <c r="I818" t="s">
        <v>196</v>
      </c>
      <c r="J818" t="s">
        <v>121</v>
      </c>
      <c r="K818" t="s">
        <v>124</v>
      </c>
      <c r="L818" t="s">
        <v>44</v>
      </c>
      <c r="M818" s="5">
        <v>4000</v>
      </c>
      <c r="N818" s="5">
        <v>0</v>
      </c>
      <c r="O818" s="5">
        <f t="shared" si="48"/>
        <v>4000</v>
      </c>
      <c r="P818" s="5">
        <v>-4000</v>
      </c>
      <c r="Q818" s="5">
        <f t="shared" si="49"/>
        <v>0</v>
      </c>
      <c r="R818" s="5">
        <v>0</v>
      </c>
      <c r="S818" s="5">
        <v>0</v>
      </c>
      <c r="T818" s="5">
        <v>0</v>
      </c>
      <c r="U818" s="5">
        <f t="shared" si="50"/>
        <v>4000</v>
      </c>
      <c r="V818" s="5">
        <f t="shared" si="51"/>
        <v>4000</v>
      </c>
      <c r="W818" s="5">
        <v>0</v>
      </c>
      <c r="X818" t="s">
        <v>337</v>
      </c>
    </row>
    <row r="819" spans="1:24" x14ac:dyDescent="0.2">
      <c r="A819" t="s">
        <v>0</v>
      </c>
      <c r="B819" t="s">
        <v>1</v>
      </c>
      <c r="C819" t="s">
        <v>2</v>
      </c>
      <c r="D819" t="s">
        <v>3</v>
      </c>
      <c r="E819" t="s">
        <v>4</v>
      </c>
      <c r="F819" t="s">
        <v>393</v>
      </c>
      <c r="G819" t="s">
        <v>394</v>
      </c>
      <c r="H819" t="s">
        <v>195</v>
      </c>
      <c r="I819" t="s">
        <v>196</v>
      </c>
      <c r="J819" t="s">
        <v>121</v>
      </c>
      <c r="K819" t="s">
        <v>128</v>
      </c>
      <c r="L819" t="s">
        <v>44</v>
      </c>
      <c r="M819" s="5">
        <v>28700</v>
      </c>
      <c r="N819" s="5">
        <v>0</v>
      </c>
      <c r="O819" s="5">
        <f t="shared" si="48"/>
        <v>28700</v>
      </c>
      <c r="P819" s="5">
        <v>-28700</v>
      </c>
      <c r="Q819" s="5">
        <f t="shared" si="49"/>
        <v>0</v>
      </c>
      <c r="R819" s="5">
        <v>0</v>
      </c>
      <c r="S819" s="5">
        <v>0</v>
      </c>
      <c r="T819" s="5">
        <v>0</v>
      </c>
      <c r="U819" s="5">
        <f t="shared" si="50"/>
        <v>28700</v>
      </c>
      <c r="V819" s="5">
        <f t="shared" si="51"/>
        <v>28700</v>
      </c>
      <c r="W819" s="5">
        <v>0</v>
      </c>
      <c r="X819" t="s">
        <v>338</v>
      </c>
    </row>
    <row r="820" spans="1:24" x14ac:dyDescent="0.2">
      <c r="A820" t="s">
        <v>0</v>
      </c>
      <c r="B820" t="s">
        <v>1</v>
      </c>
      <c r="C820" t="s">
        <v>2</v>
      </c>
      <c r="D820" t="s">
        <v>3</v>
      </c>
      <c r="E820" t="s">
        <v>4</v>
      </c>
      <c r="F820" t="s">
        <v>393</v>
      </c>
      <c r="G820" t="s">
        <v>394</v>
      </c>
      <c r="H820" t="s">
        <v>195</v>
      </c>
      <c r="I820" t="s">
        <v>196</v>
      </c>
      <c r="J820" t="s">
        <v>121</v>
      </c>
      <c r="K820" t="s">
        <v>145</v>
      </c>
      <c r="L820" t="s">
        <v>44</v>
      </c>
      <c r="M820" s="5">
        <v>7000</v>
      </c>
      <c r="N820" s="5">
        <v>0</v>
      </c>
      <c r="O820" s="5">
        <f t="shared" si="48"/>
        <v>7000</v>
      </c>
      <c r="P820" s="5">
        <v>-7000</v>
      </c>
      <c r="Q820" s="5">
        <f t="shared" si="49"/>
        <v>0</v>
      </c>
      <c r="R820" s="5">
        <v>0</v>
      </c>
      <c r="S820" s="5">
        <v>0</v>
      </c>
      <c r="T820" s="5">
        <v>0</v>
      </c>
      <c r="U820" s="5">
        <f t="shared" si="50"/>
        <v>7000</v>
      </c>
      <c r="V820" s="5">
        <f t="shared" si="51"/>
        <v>7000</v>
      </c>
      <c r="W820" s="5">
        <v>0</v>
      </c>
      <c r="X820" t="s">
        <v>198</v>
      </c>
    </row>
    <row r="821" spans="1:24" x14ac:dyDescent="0.2">
      <c r="A821" t="s">
        <v>0</v>
      </c>
      <c r="B821" t="s">
        <v>1</v>
      </c>
      <c r="C821" t="s">
        <v>2</v>
      </c>
      <c r="D821" t="s">
        <v>3</v>
      </c>
      <c r="E821" t="s">
        <v>4</v>
      </c>
      <c r="F821" t="s">
        <v>393</v>
      </c>
      <c r="G821" t="s">
        <v>394</v>
      </c>
      <c r="H821" t="s">
        <v>195</v>
      </c>
      <c r="I821" t="s">
        <v>196</v>
      </c>
      <c r="J821" t="s">
        <v>121</v>
      </c>
      <c r="K821" t="s">
        <v>178</v>
      </c>
      <c r="L821" t="s">
        <v>44</v>
      </c>
      <c r="M821" s="5">
        <v>2500</v>
      </c>
      <c r="N821" s="5">
        <v>0</v>
      </c>
      <c r="O821" s="5">
        <f t="shared" si="48"/>
        <v>2500</v>
      </c>
      <c r="P821" s="5">
        <v>-2500</v>
      </c>
      <c r="Q821" s="5">
        <f t="shared" si="49"/>
        <v>0</v>
      </c>
      <c r="R821" s="5">
        <v>0</v>
      </c>
      <c r="S821" s="5">
        <v>0</v>
      </c>
      <c r="T821" s="5">
        <v>0</v>
      </c>
      <c r="U821" s="5">
        <f t="shared" si="50"/>
        <v>2500</v>
      </c>
      <c r="V821" s="5">
        <f t="shared" si="51"/>
        <v>2500</v>
      </c>
      <c r="W821" s="5">
        <v>0</v>
      </c>
      <c r="X821" t="s">
        <v>379</v>
      </c>
    </row>
    <row r="822" spans="1:24" x14ac:dyDescent="0.2">
      <c r="A822" t="s">
        <v>0</v>
      </c>
      <c r="B822" t="s">
        <v>1</v>
      </c>
      <c r="C822" t="s">
        <v>2</v>
      </c>
      <c r="D822" t="s">
        <v>3</v>
      </c>
      <c r="E822" t="s">
        <v>4</v>
      </c>
      <c r="F822" t="s">
        <v>393</v>
      </c>
      <c r="G822" t="s">
        <v>394</v>
      </c>
      <c r="H822" t="s">
        <v>195</v>
      </c>
      <c r="I822" t="s">
        <v>196</v>
      </c>
      <c r="J822" t="s">
        <v>121</v>
      </c>
      <c r="K822" t="s">
        <v>130</v>
      </c>
      <c r="L822" t="s">
        <v>44</v>
      </c>
      <c r="M822" s="5">
        <v>1000</v>
      </c>
      <c r="N822" s="5">
        <v>0</v>
      </c>
      <c r="O822" s="5">
        <f t="shared" si="48"/>
        <v>1000</v>
      </c>
      <c r="P822" s="5">
        <v>-1000</v>
      </c>
      <c r="Q822" s="5">
        <f t="shared" si="49"/>
        <v>0</v>
      </c>
      <c r="R822" s="5">
        <v>0</v>
      </c>
      <c r="S822" s="5">
        <v>0</v>
      </c>
      <c r="T822" s="5">
        <v>0</v>
      </c>
      <c r="U822" s="5">
        <f t="shared" si="50"/>
        <v>1000</v>
      </c>
      <c r="V822" s="5">
        <f t="shared" si="51"/>
        <v>1000</v>
      </c>
      <c r="W822" s="5">
        <v>0</v>
      </c>
      <c r="X822" t="s">
        <v>395</v>
      </c>
    </row>
    <row r="823" spans="1:24" x14ac:dyDescent="0.2">
      <c r="A823" t="s">
        <v>0</v>
      </c>
      <c r="B823" t="s">
        <v>1</v>
      </c>
      <c r="C823" t="s">
        <v>2</v>
      </c>
      <c r="D823" t="s">
        <v>3</v>
      </c>
      <c r="E823" t="s">
        <v>4</v>
      </c>
      <c r="F823" t="s">
        <v>393</v>
      </c>
      <c r="G823" t="s">
        <v>394</v>
      </c>
      <c r="H823" t="s">
        <v>195</v>
      </c>
      <c r="I823" t="s">
        <v>196</v>
      </c>
      <c r="J823" t="s">
        <v>121</v>
      </c>
      <c r="K823" t="s">
        <v>155</v>
      </c>
      <c r="L823" t="s">
        <v>44</v>
      </c>
      <c r="M823" s="5">
        <v>2500</v>
      </c>
      <c r="N823" s="5">
        <v>0</v>
      </c>
      <c r="O823" s="5">
        <f t="shared" si="48"/>
        <v>2500</v>
      </c>
      <c r="P823" s="5">
        <v>-2500</v>
      </c>
      <c r="Q823" s="5">
        <f t="shared" si="49"/>
        <v>0</v>
      </c>
      <c r="R823" s="5">
        <v>0</v>
      </c>
      <c r="S823" s="5">
        <v>0</v>
      </c>
      <c r="T823" s="5">
        <v>0</v>
      </c>
      <c r="U823" s="5">
        <f t="shared" si="50"/>
        <v>2500</v>
      </c>
      <c r="V823" s="5">
        <f t="shared" si="51"/>
        <v>2500</v>
      </c>
      <c r="W823" s="5">
        <v>0</v>
      </c>
      <c r="X823" t="s">
        <v>316</v>
      </c>
    </row>
    <row r="824" spans="1:24" x14ac:dyDescent="0.2">
      <c r="A824" t="s">
        <v>0</v>
      </c>
      <c r="B824" t="s">
        <v>1</v>
      </c>
      <c r="C824" t="s">
        <v>2</v>
      </c>
      <c r="D824" t="s">
        <v>3</v>
      </c>
      <c r="E824" t="s">
        <v>4</v>
      </c>
      <c r="F824" t="s">
        <v>393</v>
      </c>
      <c r="G824" t="s">
        <v>394</v>
      </c>
      <c r="H824" t="s">
        <v>110</v>
      </c>
      <c r="I824" t="s">
        <v>199</v>
      </c>
      <c r="J824" t="s">
        <v>121</v>
      </c>
      <c r="K824" t="s">
        <v>149</v>
      </c>
      <c r="L824" t="s">
        <v>44</v>
      </c>
      <c r="M824" s="5">
        <v>10000</v>
      </c>
      <c r="N824" s="5">
        <v>0</v>
      </c>
      <c r="O824" s="5">
        <f t="shared" si="48"/>
        <v>10000</v>
      </c>
      <c r="P824" s="5">
        <v>-10000</v>
      </c>
      <c r="Q824" s="5">
        <f t="shared" si="49"/>
        <v>0</v>
      </c>
      <c r="R824" s="5">
        <v>0</v>
      </c>
      <c r="S824" s="5">
        <v>0</v>
      </c>
      <c r="T824" s="5">
        <v>0</v>
      </c>
      <c r="U824" s="5">
        <f t="shared" si="50"/>
        <v>10000</v>
      </c>
      <c r="V824" s="5">
        <f t="shared" si="51"/>
        <v>10000</v>
      </c>
      <c r="W824" s="5">
        <v>0</v>
      </c>
      <c r="X824" t="s">
        <v>200</v>
      </c>
    </row>
    <row r="825" spans="1:24" x14ac:dyDescent="0.2">
      <c r="A825" t="s">
        <v>0</v>
      </c>
      <c r="B825" t="s">
        <v>1</v>
      </c>
      <c r="C825" t="s">
        <v>2</v>
      </c>
      <c r="D825" t="s">
        <v>3</v>
      </c>
      <c r="E825" t="s">
        <v>4</v>
      </c>
      <c r="F825" t="s">
        <v>393</v>
      </c>
      <c r="G825" t="s">
        <v>394</v>
      </c>
      <c r="H825" t="s">
        <v>110</v>
      </c>
      <c r="I825" t="s">
        <v>199</v>
      </c>
      <c r="J825" t="s">
        <v>121</v>
      </c>
      <c r="K825" t="s">
        <v>137</v>
      </c>
      <c r="L825" t="s">
        <v>44</v>
      </c>
      <c r="M825" s="5">
        <v>3000</v>
      </c>
      <c r="N825" s="5">
        <v>0</v>
      </c>
      <c r="O825" s="5">
        <f t="shared" si="48"/>
        <v>3000</v>
      </c>
      <c r="P825" s="5">
        <v>-3000</v>
      </c>
      <c r="Q825" s="5">
        <f t="shared" si="49"/>
        <v>0</v>
      </c>
      <c r="R825" s="5">
        <v>0</v>
      </c>
      <c r="S825" s="5">
        <v>0</v>
      </c>
      <c r="T825" s="5">
        <v>0</v>
      </c>
      <c r="U825" s="5">
        <f t="shared" si="50"/>
        <v>3000</v>
      </c>
      <c r="V825" s="5">
        <f t="shared" si="51"/>
        <v>3000</v>
      </c>
      <c r="W825" s="5">
        <v>0</v>
      </c>
      <c r="X825" t="s">
        <v>201</v>
      </c>
    </row>
    <row r="826" spans="1:24" x14ac:dyDescent="0.2">
      <c r="A826" t="s">
        <v>0</v>
      </c>
      <c r="B826" t="s">
        <v>1</v>
      </c>
      <c r="C826" t="s">
        <v>2</v>
      </c>
      <c r="D826" t="s">
        <v>3</v>
      </c>
      <c r="E826" t="s">
        <v>4</v>
      </c>
      <c r="F826" t="s">
        <v>393</v>
      </c>
      <c r="G826" t="s">
        <v>394</v>
      </c>
      <c r="H826" t="s">
        <v>110</v>
      </c>
      <c r="I826" t="s">
        <v>199</v>
      </c>
      <c r="J826" t="s">
        <v>121</v>
      </c>
      <c r="K826" t="s">
        <v>124</v>
      </c>
      <c r="L826" t="s">
        <v>44</v>
      </c>
      <c r="M826" s="5">
        <v>21090.240000000002</v>
      </c>
      <c r="N826" s="5">
        <v>0</v>
      </c>
      <c r="O826" s="5">
        <f t="shared" si="48"/>
        <v>21090.240000000002</v>
      </c>
      <c r="P826" s="5">
        <v>-14059.96</v>
      </c>
      <c r="Q826" s="5">
        <f t="shared" si="49"/>
        <v>7030.2800000000025</v>
      </c>
      <c r="R826" s="5">
        <v>0</v>
      </c>
      <c r="S826" s="5">
        <v>7030.28</v>
      </c>
      <c r="T826" s="5">
        <v>0</v>
      </c>
      <c r="U826" s="5">
        <f t="shared" si="50"/>
        <v>14059.960000000003</v>
      </c>
      <c r="V826" s="5">
        <f t="shared" si="51"/>
        <v>21090.240000000002</v>
      </c>
      <c r="W826" s="5">
        <v>0</v>
      </c>
      <c r="X826" t="s">
        <v>202</v>
      </c>
    </row>
    <row r="827" spans="1:24" x14ac:dyDescent="0.2">
      <c r="A827" t="s">
        <v>0</v>
      </c>
      <c r="B827" t="s">
        <v>1</v>
      </c>
      <c r="C827" t="s">
        <v>2</v>
      </c>
      <c r="D827" t="s">
        <v>3</v>
      </c>
      <c r="E827" t="s">
        <v>4</v>
      </c>
      <c r="F827" t="s">
        <v>393</v>
      </c>
      <c r="G827" t="s">
        <v>394</v>
      </c>
      <c r="H827" t="s">
        <v>110</v>
      </c>
      <c r="I827" t="s">
        <v>199</v>
      </c>
      <c r="J827" t="s">
        <v>121</v>
      </c>
      <c r="K827" t="s">
        <v>128</v>
      </c>
      <c r="L827" t="s">
        <v>44</v>
      </c>
      <c r="M827" s="5">
        <v>56830.68</v>
      </c>
      <c r="N827" s="5">
        <v>0</v>
      </c>
      <c r="O827" s="5">
        <f t="shared" si="48"/>
        <v>56830.68</v>
      </c>
      <c r="P827" s="5">
        <v>-44734.68</v>
      </c>
      <c r="Q827" s="5">
        <f t="shared" si="49"/>
        <v>12096</v>
      </c>
      <c r="R827" s="5">
        <v>12096</v>
      </c>
      <c r="S827" s="5">
        <v>0</v>
      </c>
      <c r="T827" s="5">
        <v>0</v>
      </c>
      <c r="U827" s="5">
        <f t="shared" si="50"/>
        <v>56830.68</v>
      </c>
      <c r="V827" s="5">
        <f t="shared" si="51"/>
        <v>56830.68</v>
      </c>
      <c r="W827" s="5">
        <v>0</v>
      </c>
      <c r="X827" t="s">
        <v>203</v>
      </c>
    </row>
    <row r="828" spans="1:24" x14ac:dyDescent="0.2">
      <c r="A828" t="s">
        <v>0</v>
      </c>
      <c r="B828" t="s">
        <v>1</v>
      </c>
      <c r="C828" t="s">
        <v>2</v>
      </c>
      <c r="D828" t="s">
        <v>3</v>
      </c>
      <c r="E828" t="s">
        <v>4</v>
      </c>
      <c r="F828" t="s">
        <v>393</v>
      </c>
      <c r="G828" t="s">
        <v>394</v>
      </c>
      <c r="H828" t="s">
        <v>110</v>
      </c>
      <c r="I828" t="s">
        <v>207</v>
      </c>
      <c r="J828" t="s">
        <v>121</v>
      </c>
      <c r="K828" t="s">
        <v>137</v>
      </c>
      <c r="L828" t="s">
        <v>44</v>
      </c>
      <c r="M828" s="5">
        <v>8730</v>
      </c>
      <c r="N828" s="5">
        <v>0</v>
      </c>
      <c r="O828" s="5">
        <f t="shared" si="48"/>
        <v>8730</v>
      </c>
      <c r="P828" s="5">
        <v>-8730</v>
      </c>
      <c r="Q828" s="5">
        <f t="shared" si="49"/>
        <v>0</v>
      </c>
      <c r="R828" s="5">
        <v>0</v>
      </c>
      <c r="S828" s="5">
        <v>0</v>
      </c>
      <c r="T828" s="5">
        <v>0</v>
      </c>
      <c r="U828" s="5">
        <f t="shared" si="50"/>
        <v>8730</v>
      </c>
      <c r="V828" s="5">
        <f t="shared" si="51"/>
        <v>8730</v>
      </c>
      <c r="W828" s="5">
        <v>0</v>
      </c>
      <c r="X828" t="s">
        <v>201</v>
      </c>
    </row>
    <row r="829" spans="1:24" x14ac:dyDescent="0.2">
      <c r="A829" t="s">
        <v>0</v>
      </c>
      <c r="B829" t="s">
        <v>1</v>
      </c>
      <c r="C829" t="s">
        <v>2</v>
      </c>
      <c r="D829" t="s">
        <v>3</v>
      </c>
      <c r="E829" t="s">
        <v>4</v>
      </c>
      <c r="F829" t="s">
        <v>393</v>
      </c>
      <c r="G829" t="s">
        <v>394</v>
      </c>
      <c r="H829" t="s">
        <v>110</v>
      </c>
      <c r="I829" t="s">
        <v>207</v>
      </c>
      <c r="J829" t="s">
        <v>121</v>
      </c>
      <c r="K829" t="s">
        <v>128</v>
      </c>
      <c r="L829" t="s">
        <v>44</v>
      </c>
      <c r="M829" s="5">
        <v>37887.120000000003</v>
      </c>
      <c r="N829" s="5">
        <v>0</v>
      </c>
      <c r="O829" s="5">
        <f t="shared" si="48"/>
        <v>37887.120000000003</v>
      </c>
      <c r="P829" s="5">
        <v>-31839.119999999999</v>
      </c>
      <c r="Q829" s="5">
        <f t="shared" si="49"/>
        <v>6048.0000000000036</v>
      </c>
      <c r="R829" s="5">
        <v>6048</v>
      </c>
      <c r="S829" s="5">
        <v>0</v>
      </c>
      <c r="T829" s="5">
        <v>0</v>
      </c>
      <c r="U829" s="5">
        <f t="shared" si="50"/>
        <v>37887.120000000003</v>
      </c>
      <c r="V829" s="5">
        <f t="shared" si="51"/>
        <v>37887.120000000003</v>
      </c>
      <c r="W829" s="5">
        <v>0</v>
      </c>
      <c r="X829" t="s">
        <v>203</v>
      </c>
    </row>
    <row r="830" spans="1:24" x14ac:dyDescent="0.2">
      <c r="A830" t="s">
        <v>0</v>
      </c>
      <c r="B830" t="s">
        <v>1</v>
      </c>
      <c r="C830" t="s">
        <v>2</v>
      </c>
      <c r="D830" t="s">
        <v>3</v>
      </c>
      <c r="E830" t="s">
        <v>4</v>
      </c>
      <c r="F830" t="s">
        <v>393</v>
      </c>
      <c r="G830" t="s">
        <v>394</v>
      </c>
      <c r="H830" t="s">
        <v>110</v>
      </c>
      <c r="I830" t="s">
        <v>207</v>
      </c>
      <c r="J830" t="s">
        <v>121</v>
      </c>
      <c r="K830" t="s">
        <v>155</v>
      </c>
      <c r="L830" t="s">
        <v>44</v>
      </c>
      <c r="M830" s="5">
        <v>4777</v>
      </c>
      <c r="N830" s="5">
        <v>0</v>
      </c>
      <c r="O830" s="5">
        <f t="shared" si="48"/>
        <v>4777</v>
      </c>
      <c r="P830" s="5">
        <v>-4777</v>
      </c>
      <c r="Q830" s="5">
        <f t="shared" si="49"/>
        <v>0</v>
      </c>
      <c r="R830" s="5">
        <v>0</v>
      </c>
      <c r="S830" s="5">
        <v>0</v>
      </c>
      <c r="T830" s="5">
        <v>0</v>
      </c>
      <c r="U830" s="5">
        <f t="shared" si="50"/>
        <v>4777</v>
      </c>
      <c r="V830" s="5">
        <f t="shared" si="51"/>
        <v>4777</v>
      </c>
      <c r="W830" s="5">
        <v>0</v>
      </c>
      <c r="X830" t="s">
        <v>206</v>
      </c>
    </row>
    <row r="831" spans="1:24" x14ac:dyDescent="0.2">
      <c r="A831" t="s">
        <v>0</v>
      </c>
      <c r="B831" t="s">
        <v>1</v>
      </c>
      <c r="C831" t="s">
        <v>2</v>
      </c>
      <c r="D831" t="s">
        <v>3</v>
      </c>
      <c r="E831" t="s">
        <v>4</v>
      </c>
      <c r="F831" t="s">
        <v>393</v>
      </c>
      <c r="G831" t="s">
        <v>394</v>
      </c>
      <c r="H831" t="s">
        <v>110</v>
      </c>
      <c r="I831" t="s">
        <v>111</v>
      </c>
      <c r="J831" t="s">
        <v>121</v>
      </c>
      <c r="K831" t="s">
        <v>149</v>
      </c>
      <c r="L831" t="s">
        <v>44</v>
      </c>
      <c r="M831" s="5">
        <v>2000</v>
      </c>
      <c r="N831" s="5">
        <v>0</v>
      </c>
      <c r="O831" s="5">
        <f t="shared" si="48"/>
        <v>2000</v>
      </c>
      <c r="P831" s="5">
        <v>-2000</v>
      </c>
      <c r="Q831" s="5">
        <f t="shared" si="49"/>
        <v>0</v>
      </c>
      <c r="R831" s="5">
        <v>0</v>
      </c>
      <c r="S831" s="5">
        <v>0</v>
      </c>
      <c r="T831" s="5">
        <v>0</v>
      </c>
      <c r="U831" s="5">
        <f t="shared" si="50"/>
        <v>2000</v>
      </c>
      <c r="V831" s="5">
        <f t="shared" si="51"/>
        <v>2000</v>
      </c>
      <c r="W831" s="5">
        <v>0</v>
      </c>
      <c r="X831" t="s">
        <v>200</v>
      </c>
    </row>
    <row r="832" spans="1:24" x14ac:dyDescent="0.2">
      <c r="A832" t="s">
        <v>0</v>
      </c>
      <c r="B832" t="s">
        <v>1</v>
      </c>
      <c r="C832" t="s">
        <v>2</v>
      </c>
      <c r="D832" t="s">
        <v>3</v>
      </c>
      <c r="E832" t="s">
        <v>4</v>
      </c>
      <c r="F832" t="s">
        <v>393</v>
      </c>
      <c r="G832" t="s">
        <v>394</v>
      </c>
      <c r="H832" t="s">
        <v>110</v>
      </c>
      <c r="I832" t="s">
        <v>111</v>
      </c>
      <c r="J832" t="s">
        <v>121</v>
      </c>
      <c r="K832" t="s">
        <v>137</v>
      </c>
      <c r="L832" t="s">
        <v>44</v>
      </c>
      <c r="M832" s="5">
        <v>3000</v>
      </c>
      <c r="N832" s="5">
        <v>0</v>
      </c>
      <c r="O832" s="5">
        <f t="shared" si="48"/>
        <v>3000</v>
      </c>
      <c r="P832" s="5">
        <v>-3000</v>
      </c>
      <c r="Q832" s="5">
        <f t="shared" si="49"/>
        <v>0</v>
      </c>
      <c r="R832" s="5">
        <v>0</v>
      </c>
      <c r="S832" s="5">
        <v>0</v>
      </c>
      <c r="T832" s="5">
        <v>0</v>
      </c>
      <c r="U832" s="5">
        <f t="shared" si="50"/>
        <v>3000</v>
      </c>
      <c r="V832" s="5">
        <f t="shared" si="51"/>
        <v>3000</v>
      </c>
      <c r="W832" s="5">
        <v>0</v>
      </c>
      <c r="X832" t="s">
        <v>201</v>
      </c>
    </row>
    <row r="833" spans="1:24" x14ac:dyDescent="0.2">
      <c r="A833" t="s">
        <v>0</v>
      </c>
      <c r="B833" t="s">
        <v>1</v>
      </c>
      <c r="C833" t="s">
        <v>2</v>
      </c>
      <c r="D833" t="s">
        <v>3</v>
      </c>
      <c r="E833" t="s">
        <v>4</v>
      </c>
      <c r="F833" t="s">
        <v>393</v>
      </c>
      <c r="G833" t="s">
        <v>394</v>
      </c>
      <c r="H833" t="s">
        <v>110</v>
      </c>
      <c r="I833" t="s">
        <v>111</v>
      </c>
      <c r="J833" t="s">
        <v>121</v>
      </c>
      <c r="K833" t="s">
        <v>128</v>
      </c>
      <c r="L833" t="s">
        <v>44</v>
      </c>
      <c r="M833" s="5">
        <v>18943.560000000001</v>
      </c>
      <c r="N833" s="5">
        <v>-12299.87</v>
      </c>
      <c r="O833" s="5">
        <f t="shared" si="48"/>
        <v>6643.6900000000005</v>
      </c>
      <c r="P833" s="5">
        <v>-6643.69</v>
      </c>
      <c r="Q833" s="5">
        <f t="shared" si="49"/>
        <v>0</v>
      </c>
      <c r="R833" s="5">
        <v>0</v>
      </c>
      <c r="S833" s="5">
        <v>0</v>
      </c>
      <c r="T833" s="5">
        <v>0</v>
      </c>
      <c r="U833" s="5">
        <f t="shared" si="50"/>
        <v>6643.6900000000005</v>
      </c>
      <c r="V833" s="5">
        <f t="shared" si="51"/>
        <v>6643.6900000000005</v>
      </c>
      <c r="W833" s="5">
        <v>0</v>
      </c>
      <c r="X833" t="s">
        <v>203</v>
      </c>
    </row>
    <row r="834" spans="1:24" x14ac:dyDescent="0.2">
      <c r="A834" t="s">
        <v>0</v>
      </c>
      <c r="B834" t="s">
        <v>1</v>
      </c>
      <c r="C834" t="s">
        <v>2</v>
      </c>
      <c r="D834" t="s">
        <v>3</v>
      </c>
      <c r="E834" t="s">
        <v>4</v>
      </c>
      <c r="F834" t="s">
        <v>393</v>
      </c>
      <c r="G834" t="s">
        <v>394</v>
      </c>
      <c r="H834" t="s">
        <v>208</v>
      </c>
      <c r="I834" t="s">
        <v>209</v>
      </c>
      <c r="J834" t="s">
        <v>121</v>
      </c>
      <c r="K834" t="s">
        <v>175</v>
      </c>
      <c r="L834" t="s">
        <v>44</v>
      </c>
      <c r="M834" s="5">
        <v>5500</v>
      </c>
      <c r="N834" s="5">
        <v>0</v>
      </c>
      <c r="O834" s="5">
        <f t="shared" si="48"/>
        <v>5500</v>
      </c>
      <c r="P834" s="5">
        <v>-5500</v>
      </c>
      <c r="Q834" s="5">
        <f t="shared" si="49"/>
        <v>0</v>
      </c>
      <c r="R834" s="5">
        <v>0</v>
      </c>
      <c r="S834" s="5">
        <v>0</v>
      </c>
      <c r="T834" s="5">
        <v>0</v>
      </c>
      <c r="U834" s="5">
        <f t="shared" si="50"/>
        <v>5500</v>
      </c>
      <c r="V834" s="5">
        <f t="shared" si="51"/>
        <v>5500</v>
      </c>
      <c r="W834" s="5">
        <v>0</v>
      </c>
      <c r="X834" t="s">
        <v>210</v>
      </c>
    </row>
    <row r="835" spans="1:24" x14ac:dyDescent="0.2">
      <c r="A835" t="s">
        <v>117</v>
      </c>
      <c r="B835" t="s">
        <v>118</v>
      </c>
      <c r="C835" t="s">
        <v>2</v>
      </c>
      <c r="D835" t="s">
        <v>3</v>
      </c>
      <c r="E835" t="s">
        <v>4</v>
      </c>
      <c r="F835" t="s">
        <v>393</v>
      </c>
      <c r="G835" t="s">
        <v>394</v>
      </c>
      <c r="H835" t="s">
        <v>211</v>
      </c>
      <c r="I835" t="s">
        <v>212</v>
      </c>
      <c r="J835" t="s">
        <v>121</v>
      </c>
      <c r="K835" t="s">
        <v>173</v>
      </c>
      <c r="L835" t="s">
        <v>44</v>
      </c>
      <c r="M835" s="5">
        <v>18942</v>
      </c>
      <c r="N835" s="5">
        <v>0</v>
      </c>
      <c r="O835" s="5">
        <f t="shared" ref="O835:O898" si="52">+M835+N835</f>
        <v>18942</v>
      </c>
      <c r="P835" s="5">
        <v>-18942</v>
      </c>
      <c r="Q835" s="5">
        <f t="shared" ref="Q835:Q898" si="53">+O835+P835</f>
        <v>0</v>
      </c>
      <c r="R835" s="5">
        <v>0</v>
      </c>
      <c r="S835" s="5">
        <v>0</v>
      </c>
      <c r="T835" s="5">
        <v>0</v>
      </c>
      <c r="U835" s="5">
        <f t="shared" ref="U835:U898" si="54">+O835-S835</f>
        <v>18942</v>
      </c>
      <c r="V835" s="5">
        <f t="shared" ref="V835:V898" si="55">+O835-T835</f>
        <v>18942</v>
      </c>
      <c r="W835" s="5">
        <v>0</v>
      </c>
      <c r="X835" t="s">
        <v>341</v>
      </c>
    </row>
    <row r="836" spans="1:24" x14ac:dyDescent="0.2">
      <c r="A836" t="s">
        <v>117</v>
      </c>
      <c r="B836" t="s">
        <v>118</v>
      </c>
      <c r="C836" t="s">
        <v>2</v>
      </c>
      <c r="D836" t="s">
        <v>3</v>
      </c>
      <c r="E836" t="s">
        <v>4</v>
      </c>
      <c r="F836" t="s">
        <v>393</v>
      </c>
      <c r="G836" t="s">
        <v>394</v>
      </c>
      <c r="H836" t="s">
        <v>211</v>
      </c>
      <c r="I836" t="s">
        <v>212</v>
      </c>
      <c r="J836" t="s">
        <v>121</v>
      </c>
      <c r="K836" t="s">
        <v>128</v>
      </c>
      <c r="L836" t="s">
        <v>44</v>
      </c>
      <c r="M836" s="5">
        <v>30258</v>
      </c>
      <c r="N836" s="5">
        <v>0</v>
      </c>
      <c r="O836" s="5">
        <f t="shared" si="52"/>
        <v>30258</v>
      </c>
      <c r="P836" s="5">
        <v>-30258</v>
      </c>
      <c r="Q836" s="5">
        <f t="shared" si="53"/>
        <v>0</v>
      </c>
      <c r="R836" s="5">
        <v>0</v>
      </c>
      <c r="S836" s="5">
        <v>0</v>
      </c>
      <c r="T836" s="5">
        <v>0</v>
      </c>
      <c r="U836" s="5">
        <f t="shared" si="54"/>
        <v>30258</v>
      </c>
      <c r="V836" s="5">
        <f t="shared" si="55"/>
        <v>30258</v>
      </c>
      <c r="W836" s="5">
        <v>0</v>
      </c>
      <c r="X836" t="s">
        <v>320</v>
      </c>
    </row>
    <row r="837" spans="1:24" x14ac:dyDescent="0.2">
      <c r="A837" t="s">
        <v>117</v>
      </c>
      <c r="B837" t="s">
        <v>118</v>
      </c>
      <c r="C837" t="s">
        <v>2</v>
      </c>
      <c r="D837" t="s">
        <v>3</v>
      </c>
      <c r="E837" t="s">
        <v>4</v>
      </c>
      <c r="F837" t="s">
        <v>393</v>
      </c>
      <c r="G837" t="s">
        <v>394</v>
      </c>
      <c r="H837" t="s">
        <v>211</v>
      </c>
      <c r="I837" t="s">
        <v>212</v>
      </c>
      <c r="J837" t="s">
        <v>121</v>
      </c>
      <c r="K837" t="s">
        <v>168</v>
      </c>
      <c r="L837" t="s">
        <v>44</v>
      </c>
      <c r="M837" s="5">
        <v>3000</v>
      </c>
      <c r="N837" s="5">
        <v>0</v>
      </c>
      <c r="O837" s="5">
        <f t="shared" si="52"/>
        <v>3000</v>
      </c>
      <c r="P837" s="5">
        <v>-3000</v>
      </c>
      <c r="Q837" s="5">
        <f t="shared" si="53"/>
        <v>0</v>
      </c>
      <c r="R837" s="5">
        <v>0</v>
      </c>
      <c r="S837" s="5">
        <v>0</v>
      </c>
      <c r="T837" s="5">
        <v>0</v>
      </c>
      <c r="U837" s="5">
        <f t="shared" si="54"/>
        <v>3000</v>
      </c>
      <c r="V837" s="5">
        <f t="shared" si="55"/>
        <v>3000</v>
      </c>
      <c r="W837" s="5">
        <v>0</v>
      </c>
      <c r="X837" t="s">
        <v>321</v>
      </c>
    </row>
    <row r="838" spans="1:24" x14ac:dyDescent="0.2">
      <c r="A838" t="s">
        <v>117</v>
      </c>
      <c r="B838" t="s">
        <v>118</v>
      </c>
      <c r="C838" t="s">
        <v>2</v>
      </c>
      <c r="D838" t="s">
        <v>3</v>
      </c>
      <c r="E838" t="s">
        <v>4</v>
      </c>
      <c r="F838" t="s">
        <v>393</v>
      </c>
      <c r="G838" t="s">
        <v>394</v>
      </c>
      <c r="H838" t="s">
        <v>211</v>
      </c>
      <c r="I838" t="s">
        <v>220</v>
      </c>
      <c r="J838" t="s">
        <v>121</v>
      </c>
      <c r="K838" t="s">
        <v>178</v>
      </c>
      <c r="L838" t="s">
        <v>44</v>
      </c>
      <c r="M838" s="5">
        <v>6000</v>
      </c>
      <c r="N838" s="5">
        <v>0</v>
      </c>
      <c r="O838" s="5">
        <f t="shared" si="52"/>
        <v>6000</v>
      </c>
      <c r="P838" s="5">
        <v>-1494.91</v>
      </c>
      <c r="Q838" s="5">
        <f t="shared" si="53"/>
        <v>4505.09</v>
      </c>
      <c r="R838" s="5">
        <v>0</v>
      </c>
      <c r="S838" s="5">
        <v>4505.09</v>
      </c>
      <c r="T838" s="5">
        <v>4505.09</v>
      </c>
      <c r="U838" s="5">
        <f t="shared" si="54"/>
        <v>1494.9099999999999</v>
      </c>
      <c r="V838" s="5">
        <f t="shared" si="55"/>
        <v>1494.9099999999999</v>
      </c>
      <c r="W838" s="5">
        <v>0</v>
      </c>
      <c r="X838" t="s">
        <v>217</v>
      </c>
    </row>
    <row r="839" spans="1:24" x14ac:dyDescent="0.2">
      <c r="A839" t="s">
        <v>0</v>
      </c>
      <c r="B839" t="s">
        <v>1</v>
      </c>
      <c r="C839" t="s">
        <v>2</v>
      </c>
      <c r="D839" t="s">
        <v>3</v>
      </c>
      <c r="E839" t="s">
        <v>4</v>
      </c>
      <c r="F839" t="s">
        <v>393</v>
      </c>
      <c r="G839" t="s">
        <v>394</v>
      </c>
      <c r="H839" t="s">
        <v>95</v>
      </c>
      <c r="I839" t="s">
        <v>136</v>
      </c>
      <c r="J839" t="s">
        <v>223</v>
      </c>
      <c r="K839" t="s">
        <v>226</v>
      </c>
      <c r="L839" t="s">
        <v>11</v>
      </c>
      <c r="M839" s="5">
        <v>787657.76</v>
      </c>
      <c r="N839" s="5">
        <v>-84391.89</v>
      </c>
      <c r="O839" s="5">
        <f t="shared" si="52"/>
        <v>703265.87</v>
      </c>
      <c r="P839" s="5">
        <v>0</v>
      </c>
      <c r="Q839" s="5">
        <f t="shared" si="53"/>
        <v>703265.87</v>
      </c>
      <c r="R839" s="5">
        <v>0</v>
      </c>
      <c r="S839" s="5">
        <v>703265.87</v>
      </c>
      <c r="T839" s="5">
        <v>697886.11</v>
      </c>
      <c r="U839" s="5">
        <f t="shared" si="54"/>
        <v>0</v>
      </c>
      <c r="V839" s="5">
        <f t="shared" si="55"/>
        <v>5379.7600000000093</v>
      </c>
      <c r="W839" s="5">
        <v>0</v>
      </c>
      <c r="X839" t="s">
        <v>227</v>
      </c>
    </row>
    <row r="840" spans="1:24" x14ac:dyDescent="0.2">
      <c r="A840" t="s">
        <v>0</v>
      </c>
      <c r="B840" t="s">
        <v>1</v>
      </c>
      <c r="C840" t="s">
        <v>2</v>
      </c>
      <c r="D840" t="s">
        <v>3</v>
      </c>
      <c r="E840" t="s">
        <v>4</v>
      </c>
      <c r="F840" t="s">
        <v>393</v>
      </c>
      <c r="G840" t="s">
        <v>394</v>
      </c>
      <c r="H840" t="s">
        <v>95</v>
      </c>
      <c r="I840" t="s">
        <v>136</v>
      </c>
      <c r="J840" t="s">
        <v>223</v>
      </c>
      <c r="K840" t="s">
        <v>226</v>
      </c>
      <c r="L840" t="s">
        <v>44</v>
      </c>
      <c r="M840" s="5">
        <v>3057015.52</v>
      </c>
      <c r="N840" s="5">
        <v>9533.15</v>
      </c>
      <c r="O840" s="5">
        <f t="shared" si="52"/>
        <v>3066548.67</v>
      </c>
      <c r="P840" s="5">
        <v>-40556.76</v>
      </c>
      <c r="Q840" s="5">
        <f t="shared" si="53"/>
        <v>3025991.91</v>
      </c>
      <c r="R840" s="5">
        <v>831982.57</v>
      </c>
      <c r="S840" s="5">
        <v>2113229.25</v>
      </c>
      <c r="T840" s="5">
        <v>835684.67</v>
      </c>
      <c r="U840" s="5">
        <f t="shared" si="54"/>
        <v>953319.41999999993</v>
      </c>
      <c r="V840" s="5">
        <f t="shared" si="55"/>
        <v>2230864</v>
      </c>
      <c r="W840" s="5">
        <v>80780.09</v>
      </c>
      <c r="X840" t="s">
        <v>227</v>
      </c>
    </row>
    <row r="841" spans="1:24" x14ac:dyDescent="0.2">
      <c r="A841" t="s">
        <v>0</v>
      </c>
      <c r="B841" t="s">
        <v>1</v>
      </c>
      <c r="C841" t="s">
        <v>2</v>
      </c>
      <c r="D841" t="s">
        <v>3</v>
      </c>
      <c r="E841" t="s">
        <v>4</v>
      </c>
      <c r="F841" t="s">
        <v>393</v>
      </c>
      <c r="G841" t="s">
        <v>394</v>
      </c>
      <c r="H841" t="s">
        <v>95</v>
      </c>
      <c r="I841" t="s">
        <v>136</v>
      </c>
      <c r="J841" t="s">
        <v>223</v>
      </c>
      <c r="K841" t="s">
        <v>228</v>
      </c>
      <c r="L841" t="s">
        <v>44</v>
      </c>
      <c r="M841" s="5">
        <v>2443557.15</v>
      </c>
      <c r="N841" s="5">
        <v>-91757.15</v>
      </c>
      <c r="O841" s="5">
        <f t="shared" si="52"/>
        <v>2351800</v>
      </c>
      <c r="P841" s="5">
        <v>-398784.54</v>
      </c>
      <c r="Q841" s="5">
        <f t="shared" si="53"/>
        <v>1953015.46</v>
      </c>
      <c r="R841" s="5">
        <v>1811331.78</v>
      </c>
      <c r="S841" s="5">
        <v>141683.68</v>
      </c>
      <c r="T841" s="5">
        <v>0</v>
      </c>
      <c r="U841" s="5">
        <f t="shared" si="54"/>
        <v>2210116.3199999998</v>
      </c>
      <c r="V841" s="5">
        <f t="shared" si="55"/>
        <v>2351800</v>
      </c>
      <c r="W841" s="5">
        <v>0</v>
      </c>
      <c r="X841" t="s">
        <v>229</v>
      </c>
    </row>
    <row r="842" spans="1:24" x14ac:dyDescent="0.2">
      <c r="A842" t="s">
        <v>0</v>
      </c>
      <c r="B842" t="s">
        <v>1</v>
      </c>
      <c r="C842" t="s">
        <v>2</v>
      </c>
      <c r="D842" t="s">
        <v>3</v>
      </c>
      <c r="E842" t="s">
        <v>4</v>
      </c>
      <c r="F842" t="s">
        <v>393</v>
      </c>
      <c r="G842" t="s">
        <v>394</v>
      </c>
      <c r="H842" t="s">
        <v>95</v>
      </c>
      <c r="I842" t="s">
        <v>172</v>
      </c>
      <c r="J842" t="s">
        <v>223</v>
      </c>
      <c r="K842" t="s">
        <v>226</v>
      </c>
      <c r="L842" t="s">
        <v>44</v>
      </c>
      <c r="M842" s="5">
        <v>455528.6</v>
      </c>
      <c r="N842" s="5">
        <v>-380528.6</v>
      </c>
      <c r="O842" s="5">
        <f t="shared" si="52"/>
        <v>75000</v>
      </c>
      <c r="P842" s="5">
        <v>-50018.98</v>
      </c>
      <c r="Q842" s="5">
        <f t="shared" si="53"/>
        <v>24981.019999999997</v>
      </c>
      <c r="R842" s="5">
        <v>0</v>
      </c>
      <c r="S842" s="5">
        <v>24981.02</v>
      </c>
      <c r="T842" s="5">
        <v>0</v>
      </c>
      <c r="U842" s="5">
        <f t="shared" si="54"/>
        <v>50018.979999999996</v>
      </c>
      <c r="V842" s="5">
        <f t="shared" si="55"/>
        <v>75000</v>
      </c>
      <c r="W842" s="5">
        <v>0</v>
      </c>
      <c r="X842" t="s">
        <v>227</v>
      </c>
    </row>
    <row r="843" spans="1:24" x14ac:dyDescent="0.2">
      <c r="A843" t="s">
        <v>0</v>
      </c>
      <c r="B843" t="s">
        <v>1</v>
      </c>
      <c r="C843" t="s">
        <v>2</v>
      </c>
      <c r="D843" t="s">
        <v>3</v>
      </c>
      <c r="E843" t="s">
        <v>4</v>
      </c>
      <c r="F843" t="s">
        <v>393</v>
      </c>
      <c r="G843" t="s">
        <v>394</v>
      </c>
      <c r="H843" t="s">
        <v>95</v>
      </c>
      <c r="I843" t="s">
        <v>172</v>
      </c>
      <c r="J843" t="s">
        <v>223</v>
      </c>
      <c r="K843" t="s">
        <v>228</v>
      </c>
      <c r="L843" t="s">
        <v>44</v>
      </c>
      <c r="M843" s="5">
        <v>171842.86</v>
      </c>
      <c r="N843" s="5">
        <v>370157.14</v>
      </c>
      <c r="O843" s="5">
        <f t="shared" si="52"/>
        <v>542000</v>
      </c>
      <c r="P843" s="5">
        <v>-272544.15999999997</v>
      </c>
      <c r="Q843" s="5">
        <f t="shared" si="53"/>
        <v>269455.84000000003</v>
      </c>
      <c r="R843" s="5">
        <v>269455.84000000003</v>
      </c>
      <c r="S843" s="5">
        <v>0</v>
      </c>
      <c r="T843" s="5">
        <v>0</v>
      </c>
      <c r="U843" s="5">
        <f t="shared" si="54"/>
        <v>542000</v>
      </c>
      <c r="V843" s="5">
        <f t="shared" si="55"/>
        <v>542000</v>
      </c>
      <c r="W843" s="5">
        <v>0</v>
      </c>
      <c r="X843" t="s">
        <v>229</v>
      </c>
    </row>
    <row r="844" spans="1:24" x14ac:dyDescent="0.2">
      <c r="A844" t="s">
        <v>0</v>
      </c>
      <c r="B844" t="s">
        <v>1</v>
      </c>
      <c r="C844" t="s">
        <v>2</v>
      </c>
      <c r="D844" t="s">
        <v>3</v>
      </c>
      <c r="E844" t="s">
        <v>4</v>
      </c>
      <c r="F844" t="s">
        <v>393</v>
      </c>
      <c r="G844" t="s">
        <v>394</v>
      </c>
      <c r="H844" t="s">
        <v>95</v>
      </c>
      <c r="I844" t="s">
        <v>96</v>
      </c>
      <c r="J844" t="s">
        <v>231</v>
      </c>
      <c r="K844" t="s">
        <v>236</v>
      </c>
      <c r="L844" t="s">
        <v>44</v>
      </c>
      <c r="M844" s="5">
        <v>4500</v>
      </c>
      <c r="N844" s="5">
        <v>0</v>
      </c>
      <c r="O844" s="5">
        <f t="shared" si="52"/>
        <v>4500</v>
      </c>
      <c r="P844" s="5">
        <v>-4500</v>
      </c>
      <c r="Q844" s="5">
        <f t="shared" si="53"/>
        <v>0</v>
      </c>
      <c r="R844" s="5">
        <v>0</v>
      </c>
      <c r="S844" s="5">
        <v>0</v>
      </c>
      <c r="T844" s="5">
        <v>0</v>
      </c>
      <c r="U844" s="5">
        <f t="shared" si="54"/>
        <v>4500</v>
      </c>
      <c r="V844" s="5">
        <f t="shared" si="55"/>
        <v>4500</v>
      </c>
      <c r="W844" s="5">
        <v>0</v>
      </c>
      <c r="X844" t="s">
        <v>237</v>
      </c>
    </row>
    <row r="845" spans="1:24" x14ac:dyDescent="0.2">
      <c r="A845" t="s">
        <v>0</v>
      </c>
      <c r="B845" t="s">
        <v>1</v>
      </c>
      <c r="C845" t="s">
        <v>2</v>
      </c>
      <c r="D845" t="s">
        <v>3</v>
      </c>
      <c r="E845" t="s">
        <v>4</v>
      </c>
      <c r="F845" t="s">
        <v>393</v>
      </c>
      <c r="G845" t="s">
        <v>394</v>
      </c>
      <c r="H845" t="s">
        <v>95</v>
      </c>
      <c r="I845" t="s">
        <v>96</v>
      </c>
      <c r="J845" t="s">
        <v>231</v>
      </c>
      <c r="K845" t="s">
        <v>232</v>
      </c>
      <c r="L845" t="s">
        <v>44</v>
      </c>
      <c r="M845" s="5">
        <v>3300</v>
      </c>
      <c r="N845" s="5">
        <v>0</v>
      </c>
      <c r="O845" s="5">
        <f t="shared" si="52"/>
        <v>3300</v>
      </c>
      <c r="P845" s="5">
        <v>-3300</v>
      </c>
      <c r="Q845" s="5">
        <f t="shared" si="53"/>
        <v>0</v>
      </c>
      <c r="R845" s="5">
        <v>0</v>
      </c>
      <c r="S845" s="5">
        <v>0</v>
      </c>
      <c r="T845" s="5">
        <v>0</v>
      </c>
      <c r="U845" s="5">
        <f t="shared" si="54"/>
        <v>3300</v>
      </c>
      <c r="V845" s="5">
        <f t="shared" si="55"/>
        <v>3300</v>
      </c>
      <c r="W845" s="5">
        <v>0</v>
      </c>
      <c r="X845" t="s">
        <v>238</v>
      </c>
    </row>
    <row r="846" spans="1:24" x14ac:dyDescent="0.2">
      <c r="A846" t="s">
        <v>0</v>
      </c>
      <c r="B846" t="s">
        <v>1</v>
      </c>
      <c r="C846" t="s">
        <v>2</v>
      </c>
      <c r="D846" t="s">
        <v>3</v>
      </c>
      <c r="E846" t="s">
        <v>4</v>
      </c>
      <c r="F846" t="s">
        <v>393</v>
      </c>
      <c r="G846" t="s">
        <v>394</v>
      </c>
      <c r="H846" t="s">
        <v>110</v>
      </c>
      <c r="I846" t="s">
        <v>111</v>
      </c>
      <c r="J846" t="s">
        <v>231</v>
      </c>
      <c r="K846" t="s">
        <v>236</v>
      </c>
      <c r="L846" t="s">
        <v>44</v>
      </c>
      <c r="M846" s="5">
        <v>1472.46</v>
      </c>
      <c r="N846" s="5">
        <v>0</v>
      </c>
      <c r="O846" s="5">
        <f t="shared" si="52"/>
        <v>1472.46</v>
      </c>
      <c r="P846" s="5">
        <v>0</v>
      </c>
      <c r="Q846" s="5">
        <f t="shared" si="53"/>
        <v>1472.46</v>
      </c>
      <c r="R846" s="5">
        <v>0</v>
      </c>
      <c r="S846" s="5">
        <v>1471.68</v>
      </c>
      <c r="T846" s="5">
        <v>0</v>
      </c>
      <c r="U846" s="5">
        <f t="shared" si="54"/>
        <v>0.77999999999997272</v>
      </c>
      <c r="V846" s="5">
        <f t="shared" si="55"/>
        <v>1472.46</v>
      </c>
      <c r="W846" s="5">
        <v>0.78</v>
      </c>
      <c r="X846" t="s">
        <v>244</v>
      </c>
    </row>
    <row r="847" spans="1:24" x14ac:dyDescent="0.2">
      <c r="A847" t="s">
        <v>117</v>
      </c>
      <c r="B847" t="s">
        <v>118</v>
      </c>
      <c r="C847" t="s">
        <v>2</v>
      </c>
      <c r="D847" t="s">
        <v>3</v>
      </c>
      <c r="E847" t="s">
        <v>4</v>
      </c>
      <c r="F847" t="s">
        <v>393</v>
      </c>
      <c r="G847" t="s">
        <v>394</v>
      </c>
      <c r="H847" t="s">
        <v>211</v>
      </c>
      <c r="I847" t="s">
        <v>220</v>
      </c>
      <c r="J847" t="s">
        <v>231</v>
      </c>
      <c r="K847" t="s">
        <v>236</v>
      </c>
      <c r="L847" t="s">
        <v>44</v>
      </c>
      <c r="M847" s="5">
        <v>5000</v>
      </c>
      <c r="N847" s="5">
        <v>0</v>
      </c>
      <c r="O847" s="5">
        <f t="shared" si="52"/>
        <v>5000</v>
      </c>
      <c r="P847" s="5">
        <v>-5000</v>
      </c>
      <c r="Q847" s="5">
        <f t="shared" si="53"/>
        <v>0</v>
      </c>
      <c r="R847" s="5">
        <v>0</v>
      </c>
      <c r="S847" s="5">
        <v>0</v>
      </c>
      <c r="T847" s="5">
        <v>0</v>
      </c>
      <c r="U847" s="5">
        <f t="shared" si="54"/>
        <v>5000</v>
      </c>
      <c r="V847" s="5">
        <f t="shared" si="55"/>
        <v>5000</v>
      </c>
      <c r="W847" s="5">
        <v>0</v>
      </c>
      <c r="X847" t="s">
        <v>392</v>
      </c>
    </row>
    <row r="848" spans="1:24" x14ac:dyDescent="0.2">
      <c r="A848" t="s">
        <v>0</v>
      </c>
      <c r="B848" t="s">
        <v>1</v>
      </c>
      <c r="C848" t="s">
        <v>2</v>
      </c>
      <c r="D848" t="s">
        <v>3</v>
      </c>
      <c r="E848" t="s">
        <v>4</v>
      </c>
      <c r="F848" t="s">
        <v>396</v>
      </c>
      <c r="G848" t="s">
        <v>397</v>
      </c>
      <c r="H848" t="s">
        <v>7</v>
      </c>
      <c r="I848" t="s">
        <v>8</v>
      </c>
      <c r="J848" t="s">
        <v>9</v>
      </c>
      <c r="K848" t="s">
        <v>10</v>
      </c>
      <c r="L848" t="s">
        <v>11</v>
      </c>
      <c r="M848" s="5">
        <v>1051848</v>
      </c>
      <c r="N848" s="5">
        <v>-3243.82</v>
      </c>
      <c r="O848" s="5">
        <f t="shared" si="52"/>
        <v>1048604.18</v>
      </c>
      <c r="P848" s="5">
        <v>-159278.66</v>
      </c>
      <c r="Q848" s="5">
        <f t="shared" si="53"/>
        <v>889325.5199999999</v>
      </c>
      <c r="R848" s="5">
        <v>0</v>
      </c>
      <c r="S848" s="5">
        <v>590931.43000000005</v>
      </c>
      <c r="T848" s="5">
        <v>590931.43000000005</v>
      </c>
      <c r="U848" s="5">
        <f t="shared" si="54"/>
        <v>457672.74999999988</v>
      </c>
      <c r="V848" s="5">
        <f t="shared" si="55"/>
        <v>457672.74999999988</v>
      </c>
      <c r="W848" s="5">
        <v>298394.09000000003</v>
      </c>
      <c r="X848" t="s">
        <v>12</v>
      </c>
    </row>
    <row r="849" spans="1:24" x14ac:dyDescent="0.2">
      <c r="A849" t="s">
        <v>0</v>
      </c>
      <c r="B849" t="s">
        <v>1</v>
      </c>
      <c r="C849" t="s">
        <v>2</v>
      </c>
      <c r="D849" t="s">
        <v>3</v>
      </c>
      <c r="E849" t="s">
        <v>4</v>
      </c>
      <c r="F849" t="s">
        <v>396</v>
      </c>
      <c r="G849" t="s">
        <v>397</v>
      </c>
      <c r="H849" t="s">
        <v>7</v>
      </c>
      <c r="I849" t="s">
        <v>8</v>
      </c>
      <c r="J849" t="s">
        <v>9</v>
      </c>
      <c r="K849" t="s">
        <v>13</v>
      </c>
      <c r="L849" t="s">
        <v>11</v>
      </c>
      <c r="M849" s="5">
        <v>177309.12</v>
      </c>
      <c r="N849" s="5">
        <v>0</v>
      </c>
      <c r="O849" s="5">
        <f t="shared" si="52"/>
        <v>177309.12</v>
      </c>
      <c r="P849" s="5">
        <v>-21451.34</v>
      </c>
      <c r="Q849" s="5">
        <f t="shared" si="53"/>
        <v>155857.78</v>
      </c>
      <c r="R849" s="5">
        <v>0</v>
      </c>
      <c r="S849" s="5">
        <v>102588.01</v>
      </c>
      <c r="T849" s="5">
        <v>102588.01</v>
      </c>
      <c r="U849" s="5">
        <f t="shared" si="54"/>
        <v>74721.11</v>
      </c>
      <c r="V849" s="5">
        <f t="shared" si="55"/>
        <v>74721.11</v>
      </c>
      <c r="W849" s="5">
        <v>53269.77</v>
      </c>
      <c r="X849" t="s">
        <v>14</v>
      </c>
    </row>
    <row r="850" spans="1:24" x14ac:dyDescent="0.2">
      <c r="A850" t="s">
        <v>0</v>
      </c>
      <c r="B850" t="s">
        <v>1</v>
      </c>
      <c r="C850" t="s">
        <v>2</v>
      </c>
      <c r="D850" t="s">
        <v>3</v>
      </c>
      <c r="E850" t="s">
        <v>4</v>
      </c>
      <c r="F850" t="s">
        <v>396</v>
      </c>
      <c r="G850" t="s">
        <v>397</v>
      </c>
      <c r="H850" t="s">
        <v>7</v>
      </c>
      <c r="I850" t="s">
        <v>8</v>
      </c>
      <c r="J850" t="s">
        <v>9</v>
      </c>
      <c r="K850" t="s">
        <v>15</v>
      </c>
      <c r="L850" t="s">
        <v>11</v>
      </c>
      <c r="M850" s="5">
        <v>102972.76</v>
      </c>
      <c r="N850" s="5">
        <v>0</v>
      </c>
      <c r="O850" s="5">
        <f t="shared" si="52"/>
        <v>102972.76</v>
      </c>
      <c r="P850" s="5">
        <v>0</v>
      </c>
      <c r="Q850" s="5">
        <f t="shared" si="53"/>
        <v>102972.76</v>
      </c>
      <c r="R850" s="5">
        <v>0</v>
      </c>
      <c r="S850" s="5">
        <v>5705.67</v>
      </c>
      <c r="T850" s="5">
        <v>5705.67</v>
      </c>
      <c r="U850" s="5">
        <f t="shared" si="54"/>
        <v>97267.09</v>
      </c>
      <c r="V850" s="5">
        <f t="shared" si="55"/>
        <v>97267.09</v>
      </c>
      <c r="W850" s="5">
        <v>97267.09</v>
      </c>
      <c r="X850" t="s">
        <v>16</v>
      </c>
    </row>
    <row r="851" spans="1:24" x14ac:dyDescent="0.2">
      <c r="A851" t="s">
        <v>0</v>
      </c>
      <c r="B851" t="s">
        <v>1</v>
      </c>
      <c r="C851" t="s">
        <v>2</v>
      </c>
      <c r="D851" t="s">
        <v>3</v>
      </c>
      <c r="E851" t="s">
        <v>4</v>
      </c>
      <c r="F851" t="s">
        <v>396</v>
      </c>
      <c r="G851" t="s">
        <v>397</v>
      </c>
      <c r="H851" t="s">
        <v>7</v>
      </c>
      <c r="I851" t="s">
        <v>8</v>
      </c>
      <c r="J851" t="s">
        <v>9</v>
      </c>
      <c r="K851" t="s">
        <v>17</v>
      </c>
      <c r="L851" t="s">
        <v>11</v>
      </c>
      <c r="M851" s="5">
        <v>40582</v>
      </c>
      <c r="N851" s="5">
        <v>0</v>
      </c>
      <c r="O851" s="5">
        <f t="shared" si="52"/>
        <v>40582</v>
      </c>
      <c r="P851" s="5">
        <v>0</v>
      </c>
      <c r="Q851" s="5">
        <f t="shared" si="53"/>
        <v>40582</v>
      </c>
      <c r="R851" s="5">
        <v>0</v>
      </c>
      <c r="S851" s="5">
        <v>31415.15</v>
      </c>
      <c r="T851" s="5">
        <v>31415.15</v>
      </c>
      <c r="U851" s="5">
        <f t="shared" si="54"/>
        <v>9166.8499999999985</v>
      </c>
      <c r="V851" s="5">
        <f t="shared" si="55"/>
        <v>9166.8499999999985</v>
      </c>
      <c r="W851" s="5">
        <v>9166.85</v>
      </c>
      <c r="X851" t="s">
        <v>18</v>
      </c>
    </row>
    <row r="852" spans="1:24" x14ac:dyDescent="0.2">
      <c r="A852" t="s">
        <v>0</v>
      </c>
      <c r="B852" t="s">
        <v>1</v>
      </c>
      <c r="C852" t="s">
        <v>2</v>
      </c>
      <c r="D852" t="s">
        <v>3</v>
      </c>
      <c r="E852" t="s">
        <v>4</v>
      </c>
      <c r="F852" t="s">
        <v>396</v>
      </c>
      <c r="G852" t="s">
        <v>397</v>
      </c>
      <c r="H852" t="s">
        <v>7</v>
      </c>
      <c r="I852" t="s">
        <v>8</v>
      </c>
      <c r="J852" t="s">
        <v>9</v>
      </c>
      <c r="K852" t="s">
        <v>19</v>
      </c>
      <c r="L852" t="s">
        <v>11</v>
      </c>
      <c r="M852" s="5">
        <v>3036</v>
      </c>
      <c r="N852" s="5">
        <v>0</v>
      </c>
      <c r="O852" s="5">
        <f t="shared" si="52"/>
        <v>3036</v>
      </c>
      <c r="P852" s="5">
        <v>-1756.86</v>
      </c>
      <c r="Q852" s="5">
        <f t="shared" si="53"/>
        <v>1279.1400000000001</v>
      </c>
      <c r="R852" s="5">
        <v>0</v>
      </c>
      <c r="S852" s="5">
        <v>774</v>
      </c>
      <c r="T852" s="5">
        <v>774</v>
      </c>
      <c r="U852" s="5">
        <f t="shared" si="54"/>
        <v>2262</v>
      </c>
      <c r="V852" s="5">
        <f t="shared" si="55"/>
        <v>2262</v>
      </c>
      <c r="W852" s="5">
        <v>505.14</v>
      </c>
      <c r="X852" t="s">
        <v>20</v>
      </c>
    </row>
    <row r="853" spans="1:24" x14ac:dyDescent="0.2">
      <c r="A853" t="s">
        <v>0</v>
      </c>
      <c r="B853" t="s">
        <v>1</v>
      </c>
      <c r="C853" t="s">
        <v>2</v>
      </c>
      <c r="D853" t="s">
        <v>3</v>
      </c>
      <c r="E853" t="s">
        <v>4</v>
      </c>
      <c r="F853" t="s">
        <v>396</v>
      </c>
      <c r="G853" t="s">
        <v>397</v>
      </c>
      <c r="H853" t="s">
        <v>7</v>
      </c>
      <c r="I853" t="s">
        <v>8</v>
      </c>
      <c r="J853" t="s">
        <v>9</v>
      </c>
      <c r="K853" t="s">
        <v>21</v>
      </c>
      <c r="L853" t="s">
        <v>11</v>
      </c>
      <c r="M853" s="5">
        <v>24288</v>
      </c>
      <c r="N853" s="5">
        <v>0</v>
      </c>
      <c r="O853" s="5">
        <f t="shared" si="52"/>
        <v>24288</v>
      </c>
      <c r="P853" s="5">
        <v>-11005.66</v>
      </c>
      <c r="Q853" s="5">
        <f t="shared" si="53"/>
        <v>13282.34</v>
      </c>
      <c r="R853" s="5">
        <v>0</v>
      </c>
      <c r="S853" s="5">
        <v>7956</v>
      </c>
      <c r="T853" s="5">
        <v>7956</v>
      </c>
      <c r="U853" s="5">
        <f t="shared" si="54"/>
        <v>16332</v>
      </c>
      <c r="V853" s="5">
        <f t="shared" si="55"/>
        <v>16332</v>
      </c>
      <c r="W853" s="5">
        <v>5326.34</v>
      </c>
      <c r="X853" t="s">
        <v>22</v>
      </c>
    </row>
    <row r="854" spans="1:24" x14ac:dyDescent="0.2">
      <c r="A854" t="s">
        <v>0</v>
      </c>
      <c r="B854" t="s">
        <v>1</v>
      </c>
      <c r="C854" t="s">
        <v>2</v>
      </c>
      <c r="D854" t="s">
        <v>3</v>
      </c>
      <c r="E854" t="s">
        <v>4</v>
      </c>
      <c r="F854" t="s">
        <v>396</v>
      </c>
      <c r="G854" t="s">
        <v>397</v>
      </c>
      <c r="H854" t="s">
        <v>7</v>
      </c>
      <c r="I854" t="s">
        <v>8</v>
      </c>
      <c r="J854" t="s">
        <v>9</v>
      </c>
      <c r="K854" t="s">
        <v>23</v>
      </c>
      <c r="L854" t="s">
        <v>11</v>
      </c>
      <c r="M854" s="5">
        <v>886.55</v>
      </c>
      <c r="N854" s="5">
        <v>0</v>
      </c>
      <c r="O854" s="5">
        <f t="shared" si="52"/>
        <v>886.55</v>
      </c>
      <c r="P854" s="5">
        <v>-886.55</v>
      </c>
      <c r="Q854" s="5">
        <f t="shared" si="53"/>
        <v>0</v>
      </c>
      <c r="R854" s="5">
        <v>0</v>
      </c>
      <c r="S854" s="5">
        <v>0</v>
      </c>
      <c r="T854" s="5">
        <v>0</v>
      </c>
      <c r="U854" s="5">
        <f t="shared" si="54"/>
        <v>886.55</v>
      </c>
      <c r="V854" s="5">
        <f t="shared" si="55"/>
        <v>886.55</v>
      </c>
      <c r="W854" s="5">
        <v>0</v>
      </c>
      <c r="X854" t="s">
        <v>24</v>
      </c>
    </row>
    <row r="855" spans="1:24" x14ac:dyDescent="0.2">
      <c r="A855" t="s">
        <v>0</v>
      </c>
      <c r="B855" t="s">
        <v>1</v>
      </c>
      <c r="C855" t="s">
        <v>2</v>
      </c>
      <c r="D855" t="s">
        <v>3</v>
      </c>
      <c r="E855" t="s">
        <v>4</v>
      </c>
      <c r="F855" t="s">
        <v>396</v>
      </c>
      <c r="G855" t="s">
        <v>397</v>
      </c>
      <c r="H855" t="s">
        <v>7</v>
      </c>
      <c r="I855" t="s">
        <v>8</v>
      </c>
      <c r="J855" t="s">
        <v>9</v>
      </c>
      <c r="K855" t="s">
        <v>25</v>
      </c>
      <c r="L855" t="s">
        <v>11</v>
      </c>
      <c r="M855" s="5">
        <v>5319.27</v>
      </c>
      <c r="N855" s="5">
        <v>0</v>
      </c>
      <c r="O855" s="5">
        <f t="shared" si="52"/>
        <v>5319.27</v>
      </c>
      <c r="P855" s="5">
        <v>959.33</v>
      </c>
      <c r="Q855" s="5">
        <f t="shared" si="53"/>
        <v>6278.6</v>
      </c>
      <c r="R855" s="5">
        <v>0</v>
      </c>
      <c r="S855" s="5">
        <v>4099.1099999999997</v>
      </c>
      <c r="T855" s="5">
        <v>4099.1099999999997</v>
      </c>
      <c r="U855" s="5">
        <f t="shared" si="54"/>
        <v>1220.1600000000008</v>
      </c>
      <c r="V855" s="5">
        <f t="shared" si="55"/>
        <v>1220.1600000000008</v>
      </c>
      <c r="W855" s="5">
        <v>2179.4899999999998</v>
      </c>
      <c r="X855" t="s">
        <v>26</v>
      </c>
    </row>
    <row r="856" spans="1:24" x14ac:dyDescent="0.2">
      <c r="A856" t="s">
        <v>0</v>
      </c>
      <c r="B856" t="s">
        <v>1</v>
      </c>
      <c r="C856" t="s">
        <v>2</v>
      </c>
      <c r="D856" t="s">
        <v>3</v>
      </c>
      <c r="E856" t="s">
        <v>4</v>
      </c>
      <c r="F856" t="s">
        <v>396</v>
      </c>
      <c r="G856" t="s">
        <v>397</v>
      </c>
      <c r="H856" t="s">
        <v>7</v>
      </c>
      <c r="I856" t="s">
        <v>8</v>
      </c>
      <c r="J856" t="s">
        <v>9</v>
      </c>
      <c r="K856" t="s">
        <v>27</v>
      </c>
      <c r="L856" t="s">
        <v>11</v>
      </c>
      <c r="M856" s="5">
        <v>5936.71</v>
      </c>
      <c r="N856" s="5">
        <v>0</v>
      </c>
      <c r="O856" s="5">
        <f t="shared" si="52"/>
        <v>5936.71</v>
      </c>
      <c r="P856" s="5">
        <v>3119.84</v>
      </c>
      <c r="Q856" s="5">
        <f t="shared" si="53"/>
        <v>9056.5499999999993</v>
      </c>
      <c r="R856" s="5">
        <v>0</v>
      </c>
      <c r="S856" s="5">
        <v>5071.67</v>
      </c>
      <c r="T856" s="5">
        <v>5071.67</v>
      </c>
      <c r="U856" s="5">
        <f t="shared" si="54"/>
        <v>865.04</v>
      </c>
      <c r="V856" s="5">
        <f t="shared" si="55"/>
        <v>865.04</v>
      </c>
      <c r="W856" s="5">
        <v>3984.88</v>
      </c>
      <c r="X856" t="s">
        <v>28</v>
      </c>
    </row>
    <row r="857" spans="1:24" x14ac:dyDescent="0.2">
      <c r="A857" t="s">
        <v>0</v>
      </c>
      <c r="B857" t="s">
        <v>1</v>
      </c>
      <c r="C857" t="s">
        <v>2</v>
      </c>
      <c r="D857" t="s">
        <v>3</v>
      </c>
      <c r="E857" t="s">
        <v>4</v>
      </c>
      <c r="F857" t="s">
        <v>396</v>
      </c>
      <c r="G857" t="s">
        <v>397</v>
      </c>
      <c r="H857" t="s">
        <v>7</v>
      </c>
      <c r="I857" t="s">
        <v>8</v>
      </c>
      <c r="J857" t="s">
        <v>9</v>
      </c>
      <c r="K857" t="s">
        <v>29</v>
      </c>
      <c r="L857" t="s">
        <v>11</v>
      </c>
      <c r="M857" s="5">
        <v>27525.55</v>
      </c>
      <c r="N857" s="5">
        <v>0</v>
      </c>
      <c r="O857" s="5">
        <f t="shared" si="52"/>
        <v>27525.55</v>
      </c>
      <c r="P857" s="5">
        <v>-6685.68</v>
      </c>
      <c r="Q857" s="5">
        <f t="shared" si="53"/>
        <v>20839.87</v>
      </c>
      <c r="R857" s="5">
        <v>0</v>
      </c>
      <c r="S857" s="5">
        <v>11953.9</v>
      </c>
      <c r="T857" s="5">
        <v>11953.9</v>
      </c>
      <c r="U857" s="5">
        <f t="shared" si="54"/>
        <v>15571.65</v>
      </c>
      <c r="V857" s="5">
        <f t="shared" si="55"/>
        <v>15571.65</v>
      </c>
      <c r="W857" s="5">
        <v>8885.9699999999993</v>
      </c>
      <c r="X857" t="s">
        <v>30</v>
      </c>
    </row>
    <row r="858" spans="1:24" x14ac:dyDescent="0.2">
      <c r="A858" t="s">
        <v>0</v>
      </c>
      <c r="B858" t="s">
        <v>1</v>
      </c>
      <c r="C858" t="s">
        <v>2</v>
      </c>
      <c r="D858" t="s">
        <v>3</v>
      </c>
      <c r="E858" t="s">
        <v>4</v>
      </c>
      <c r="F858" t="s">
        <v>396</v>
      </c>
      <c r="G858" t="s">
        <v>397</v>
      </c>
      <c r="H858" t="s">
        <v>7</v>
      </c>
      <c r="I858" t="s">
        <v>8</v>
      </c>
      <c r="J858" t="s">
        <v>9</v>
      </c>
      <c r="K858" t="s">
        <v>265</v>
      </c>
      <c r="L858" t="s">
        <v>11</v>
      </c>
      <c r="M858" s="5">
        <v>6516</v>
      </c>
      <c r="N858" s="5">
        <v>0</v>
      </c>
      <c r="O858" s="5">
        <f t="shared" si="52"/>
        <v>6516</v>
      </c>
      <c r="P858" s="5">
        <v>-6516</v>
      </c>
      <c r="Q858" s="5">
        <f t="shared" si="53"/>
        <v>0</v>
      </c>
      <c r="R858" s="5">
        <v>0</v>
      </c>
      <c r="S858" s="5">
        <v>0</v>
      </c>
      <c r="T858" s="5">
        <v>0</v>
      </c>
      <c r="U858" s="5">
        <f t="shared" si="54"/>
        <v>6516</v>
      </c>
      <c r="V858" s="5">
        <f t="shared" si="55"/>
        <v>6516</v>
      </c>
      <c r="W858" s="5">
        <v>0</v>
      </c>
      <c r="X858" t="s">
        <v>324</v>
      </c>
    </row>
    <row r="859" spans="1:24" x14ac:dyDescent="0.2">
      <c r="A859" t="s">
        <v>0</v>
      </c>
      <c r="B859" t="s">
        <v>1</v>
      </c>
      <c r="C859" t="s">
        <v>2</v>
      </c>
      <c r="D859" t="s">
        <v>3</v>
      </c>
      <c r="E859" t="s">
        <v>4</v>
      </c>
      <c r="F859" t="s">
        <v>396</v>
      </c>
      <c r="G859" t="s">
        <v>397</v>
      </c>
      <c r="H859" t="s">
        <v>7</v>
      </c>
      <c r="I859" t="s">
        <v>8</v>
      </c>
      <c r="J859" t="s">
        <v>9</v>
      </c>
      <c r="K859" t="s">
        <v>31</v>
      </c>
      <c r="L859" t="s">
        <v>11</v>
      </c>
      <c r="M859" s="5">
        <v>3027.59</v>
      </c>
      <c r="N859" s="5">
        <v>536</v>
      </c>
      <c r="O859" s="5">
        <f t="shared" si="52"/>
        <v>3563.59</v>
      </c>
      <c r="P859" s="5">
        <v>-910.32</v>
      </c>
      <c r="Q859" s="5">
        <f t="shared" si="53"/>
        <v>2653.27</v>
      </c>
      <c r="R859" s="5">
        <v>0</v>
      </c>
      <c r="S859" s="5">
        <v>2652.84</v>
      </c>
      <c r="T859" s="5">
        <v>2652.84</v>
      </c>
      <c r="U859" s="5">
        <f t="shared" si="54"/>
        <v>910.75</v>
      </c>
      <c r="V859" s="5">
        <f t="shared" si="55"/>
        <v>910.75</v>
      </c>
      <c r="W859" s="5">
        <v>0.43</v>
      </c>
      <c r="X859" t="s">
        <v>32</v>
      </c>
    </row>
    <row r="860" spans="1:24" x14ac:dyDescent="0.2">
      <c r="A860" t="s">
        <v>0</v>
      </c>
      <c r="B860" t="s">
        <v>1</v>
      </c>
      <c r="C860" t="s">
        <v>2</v>
      </c>
      <c r="D860" t="s">
        <v>3</v>
      </c>
      <c r="E860" t="s">
        <v>4</v>
      </c>
      <c r="F860" t="s">
        <v>396</v>
      </c>
      <c r="G860" t="s">
        <v>397</v>
      </c>
      <c r="H860" t="s">
        <v>7</v>
      </c>
      <c r="I860" t="s">
        <v>8</v>
      </c>
      <c r="J860" t="s">
        <v>9</v>
      </c>
      <c r="K860" t="s">
        <v>33</v>
      </c>
      <c r="L860" t="s">
        <v>11</v>
      </c>
      <c r="M860" s="5">
        <v>16555.189999999999</v>
      </c>
      <c r="N860" s="5">
        <v>727.3</v>
      </c>
      <c r="O860" s="5">
        <f t="shared" si="52"/>
        <v>17282.489999999998</v>
      </c>
      <c r="P860" s="5">
        <v>9464.74</v>
      </c>
      <c r="Q860" s="5">
        <f t="shared" si="53"/>
        <v>26747.229999999996</v>
      </c>
      <c r="R860" s="5">
        <v>0</v>
      </c>
      <c r="S860" s="5">
        <v>17282.490000000002</v>
      </c>
      <c r="T860" s="5">
        <v>17282.490000000002</v>
      </c>
      <c r="U860" s="5">
        <f t="shared" si="54"/>
        <v>0</v>
      </c>
      <c r="V860" s="5">
        <f t="shared" si="55"/>
        <v>0</v>
      </c>
      <c r="W860" s="5">
        <v>9464.74</v>
      </c>
      <c r="X860" t="s">
        <v>34</v>
      </c>
    </row>
    <row r="861" spans="1:24" x14ac:dyDescent="0.2">
      <c r="A861" t="s">
        <v>0</v>
      </c>
      <c r="B861" t="s">
        <v>1</v>
      </c>
      <c r="C861" t="s">
        <v>2</v>
      </c>
      <c r="D861" t="s">
        <v>3</v>
      </c>
      <c r="E861" t="s">
        <v>4</v>
      </c>
      <c r="F861" t="s">
        <v>396</v>
      </c>
      <c r="G861" t="s">
        <v>397</v>
      </c>
      <c r="H861" t="s">
        <v>7</v>
      </c>
      <c r="I861" t="s">
        <v>8</v>
      </c>
      <c r="J861" t="s">
        <v>9</v>
      </c>
      <c r="K861" t="s">
        <v>35</v>
      </c>
      <c r="L861" t="s">
        <v>11</v>
      </c>
      <c r="M861" s="5">
        <v>155426.1</v>
      </c>
      <c r="N861" s="5">
        <v>0</v>
      </c>
      <c r="O861" s="5">
        <f t="shared" si="52"/>
        <v>155426.1</v>
      </c>
      <c r="P861" s="5">
        <v>-18503.349999999999</v>
      </c>
      <c r="Q861" s="5">
        <f t="shared" si="53"/>
        <v>136922.75</v>
      </c>
      <c r="R861" s="5">
        <v>0</v>
      </c>
      <c r="S861" s="5">
        <v>90561.13</v>
      </c>
      <c r="T861" s="5">
        <v>90561.13</v>
      </c>
      <c r="U861" s="5">
        <f t="shared" si="54"/>
        <v>64864.97</v>
      </c>
      <c r="V861" s="5">
        <f t="shared" si="55"/>
        <v>64864.97</v>
      </c>
      <c r="W861" s="5">
        <v>46361.62</v>
      </c>
      <c r="X861" t="s">
        <v>36</v>
      </c>
    </row>
    <row r="862" spans="1:24" x14ac:dyDescent="0.2">
      <c r="A862" t="s">
        <v>0</v>
      </c>
      <c r="B862" t="s">
        <v>1</v>
      </c>
      <c r="C862" t="s">
        <v>2</v>
      </c>
      <c r="D862" t="s">
        <v>3</v>
      </c>
      <c r="E862" t="s">
        <v>4</v>
      </c>
      <c r="F862" t="s">
        <v>396</v>
      </c>
      <c r="G862" t="s">
        <v>397</v>
      </c>
      <c r="H862" t="s">
        <v>7</v>
      </c>
      <c r="I862" t="s">
        <v>8</v>
      </c>
      <c r="J862" t="s">
        <v>9</v>
      </c>
      <c r="K862" t="s">
        <v>37</v>
      </c>
      <c r="L862" t="s">
        <v>11</v>
      </c>
      <c r="M862" s="5">
        <v>102972.76</v>
      </c>
      <c r="N862" s="5">
        <v>0</v>
      </c>
      <c r="O862" s="5">
        <f t="shared" si="52"/>
        <v>102972.76</v>
      </c>
      <c r="P862" s="5">
        <v>-23489.51</v>
      </c>
      <c r="Q862" s="5">
        <f t="shared" si="53"/>
        <v>79483.25</v>
      </c>
      <c r="R862" s="5">
        <v>0</v>
      </c>
      <c r="S862" s="5">
        <v>52830.17</v>
      </c>
      <c r="T862" s="5">
        <v>52830.17</v>
      </c>
      <c r="U862" s="5">
        <f t="shared" si="54"/>
        <v>50142.59</v>
      </c>
      <c r="V862" s="5">
        <f t="shared" si="55"/>
        <v>50142.59</v>
      </c>
      <c r="W862" s="5">
        <v>26653.08</v>
      </c>
      <c r="X862" t="s">
        <v>38</v>
      </c>
    </row>
    <row r="863" spans="1:24" x14ac:dyDescent="0.2">
      <c r="A863" t="s">
        <v>0</v>
      </c>
      <c r="B863" t="s">
        <v>1</v>
      </c>
      <c r="C863" t="s">
        <v>2</v>
      </c>
      <c r="D863" t="s">
        <v>3</v>
      </c>
      <c r="E863" t="s">
        <v>4</v>
      </c>
      <c r="F863" t="s">
        <v>396</v>
      </c>
      <c r="G863" t="s">
        <v>397</v>
      </c>
      <c r="H863" t="s">
        <v>7</v>
      </c>
      <c r="I863" t="s">
        <v>8</v>
      </c>
      <c r="J863" t="s">
        <v>9</v>
      </c>
      <c r="K863" t="s">
        <v>39</v>
      </c>
      <c r="L863" t="s">
        <v>11</v>
      </c>
      <c r="M863" s="5">
        <v>13179.35</v>
      </c>
      <c r="N863" s="5">
        <v>-550</v>
      </c>
      <c r="O863" s="5">
        <f t="shared" si="52"/>
        <v>12629.35</v>
      </c>
      <c r="P863" s="5">
        <v>0</v>
      </c>
      <c r="Q863" s="5">
        <f t="shared" si="53"/>
        <v>12629.35</v>
      </c>
      <c r="R863" s="5">
        <v>0</v>
      </c>
      <c r="S863" s="5">
        <v>1130.7</v>
      </c>
      <c r="T863" s="5">
        <v>1130.7</v>
      </c>
      <c r="U863" s="5">
        <f t="shared" si="54"/>
        <v>11498.65</v>
      </c>
      <c r="V863" s="5">
        <f t="shared" si="55"/>
        <v>11498.65</v>
      </c>
      <c r="W863" s="5">
        <v>11498.65</v>
      </c>
      <c r="X863" t="s">
        <v>40</v>
      </c>
    </row>
    <row r="864" spans="1:24" x14ac:dyDescent="0.2">
      <c r="A864" t="s">
        <v>0</v>
      </c>
      <c r="B864" t="s">
        <v>1</v>
      </c>
      <c r="C864" t="s">
        <v>2</v>
      </c>
      <c r="D864" t="s">
        <v>3</v>
      </c>
      <c r="E864" t="s">
        <v>4</v>
      </c>
      <c r="F864" t="s">
        <v>396</v>
      </c>
      <c r="G864" t="s">
        <v>397</v>
      </c>
      <c r="H864" t="s">
        <v>7</v>
      </c>
      <c r="I864" t="s">
        <v>41</v>
      </c>
      <c r="J864" t="s">
        <v>42</v>
      </c>
      <c r="K864" t="s">
        <v>43</v>
      </c>
      <c r="L864" t="s">
        <v>44</v>
      </c>
      <c r="M864" s="5">
        <v>12000</v>
      </c>
      <c r="N864" s="5">
        <v>0</v>
      </c>
      <c r="O864" s="5">
        <f t="shared" si="52"/>
        <v>12000</v>
      </c>
      <c r="P864" s="5">
        <v>0</v>
      </c>
      <c r="Q864" s="5">
        <f t="shared" si="53"/>
        <v>12000</v>
      </c>
      <c r="R864" s="5">
        <v>0</v>
      </c>
      <c r="S864" s="5">
        <v>12000</v>
      </c>
      <c r="T864" s="5">
        <v>7414.15</v>
      </c>
      <c r="U864" s="5">
        <f t="shared" si="54"/>
        <v>0</v>
      </c>
      <c r="V864" s="5">
        <f t="shared" si="55"/>
        <v>4585.8500000000004</v>
      </c>
      <c r="W864" s="5">
        <v>0</v>
      </c>
      <c r="X864" t="s">
        <v>45</v>
      </c>
    </row>
    <row r="865" spans="1:24" x14ac:dyDescent="0.2">
      <c r="A865" t="s">
        <v>0</v>
      </c>
      <c r="B865" t="s">
        <v>1</v>
      </c>
      <c r="C865" t="s">
        <v>2</v>
      </c>
      <c r="D865" t="s">
        <v>3</v>
      </c>
      <c r="E865" t="s">
        <v>4</v>
      </c>
      <c r="F865" t="s">
        <v>396</v>
      </c>
      <c r="G865" t="s">
        <v>397</v>
      </c>
      <c r="H865" t="s">
        <v>7</v>
      </c>
      <c r="I865" t="s">
        <v>41</v>
      </c>
      <c r="J865" t="s">
        <v>42</v>
      </c>
      <c r="K865" t="s">
        <v>46</v>
      </c>
      <c r="L865" t="s">
        <v>44</v>
      </c>
      <c r="M865" s="5">
        <v>17000</v>
      </c>
      <c r="N865" s="5">
        <v>0</v>
      </c>
      <c r="O865" s="5">
        <f t="shared" si="52"/>
        <v>17000</v>
      </c>
      <c r="P865" s="5">
        <v>0</v>
      </c>
      <c r="Q865" s="5">
        <f t="shared" si="53"/>
        <v>17000</v>
      </c>
      <c r="R865" s="5">
        <v>0</v>
      </c>
      <c r="S865" s="5">
        <v>17000</v>
      </c>
      <c r="T865" s="5">
        <v>9516.4699999999993</v>
      </c>
      <c r="U865" s="5">
        <f t="shared" si="54"/>
        <v>0</v>
      </c>
      <c r="V865" s="5">
        <f t="shared" si="55"/>
        <v>7483.5300000000007</v>
      </c>
      <c r="W865" s="5">
        <v>0</v>
      </c>
      <c r="X865" t="s">
        <v>47</v>
      </c>
    </row>
    <row r="866" spans="1:24" x14ac:dyDescent="0.2">
      <c r="A866" t="s">
        <v>0</v>
      </c>
      <c r="B866" t="s">
        <v>1</v>
      </c>
      <c r="C866" t="s">
        <v>2</v>
      </c>
      <c r="D866" t="s">
        <v>3</v>
      </c>
      <c r="E866" t="s">
        <v>4</v>
      </c>
      <c r="F866" t="s">
        <v>396</v>
      </c>
      <c r="G866" t="s">
        <v>397</v>
      </c>
      <c r="H866" t="s">
        <v>7</v>
      </c>
      <c r="I866" t="s">
        <v>41</v>
      </c>
      <c r="J866" t="s">
        <v>42</v>
      </c>
      <c r="K866" t="s">
        <v>48</v>
      </c>
      <c r="L866" t="s">
        <v>44</v>
      </c>
      <c r="M866" s="5">
        <v>6000</v>
      </c>
      <c r="N866" s="5">
        <v>0</v>
      </c>
      <c r="O866" s="5">
        <f t="shared" si="52"/>
        <v>6000</v>
      </c>
      <c r="P866" s="5">
        <v>0</v>
      </c>
      <c r="Q866" s="5">
        <f t="shared" si="53"/>
        <v>6000</v>
      </c>
      <c r="R866" s="5">
        <v>0</v>
      </c>
      <c r="S866" s="5">
        <v>6000</v>
      </c>
      <c r="T866" s="5">
        <v>2537.1799999999998</v>
      </c>
      <c r="U866" s="5">
        <f t="shared" si="54"/>
        <v>0</v>
      </c>
      <c r="V866" s="5">
        <f t="shared" si="55"/>
        <v>3462.82</v>
      </c>
      <c r="W866" s="5">
        <v>0</v>
      </c>
      <c r="X866" t="s">
        <v>49</v>
      </c>
    </row>
    <row r="867" spans="1:24" x14ac:dyDescent="0.2">
      <c r="A867" t="s">
        <v>0</v>
      </c>
      <c r="B867" t="s">
        <v>1</v>
      </c>
      <c r="C867" t="s">
        <v>2</v>
      </c>
      <c r="D867" t="s">
        <v>3</v>
      </c>
      <c r="E867" t="s">
        <v>4</v>
      </c>
      <c r="F867" t="s">
        <v>396</v>
      </c>
      <c r="G867" t="s">
        <v>397</v>
      </c>
      <c r="H867" t="s">
        <v>7</v>
      </c>
      <c r="I867" t="s">
        <v>41</v>
      </c>
      <c r="J867" t="s">
        <v>42</v>
      </c>
      <c r="K867" t="s">
        <v>50</v>
      </c>
      <c r="L867" t="s">
        <v>44</v>
      </c>
      <c r="M867" s="5">
        <v>60000</v>
      </c>
      <c r="N867" s="5">
        <v>0</v>
      </c>
      <c r="O867" s="5">
        <f t="shared" si="52"/>
        <v>60000</v>
      </c>
      <c r="P867" s="5">
        <v>0</v>
      </c>
      <c r="Q867" s="5">
        <f t="shared" si="53"/>
        <v>60000</v>
      </c>
      <c r="R867" s="5">
        <v>2095.3200000000002</v>
      </c>
      <c r="S867" s="5">
        <v>57904.68</v>
      </c>
      <c r="T867" s="5">
        <v>0</v>
      </c>
      <c r="U867" s="5">
        <f t="shared" si="54"/>
        <v>2095.3199999999997</v>
      </c>
      <c r="V867" s="5">
        <f t="shared" si="55"/>
        <v>60000</v>
      </c>
      <c r="W867" s="5">
        <v>0</v>
      </c>
      <c r="X867" t="s">
        <v>51</v>
      </c>
    </row>
    <row r="868" spans="1:24" x14ac:dyDescent="0.2">
      <c r="A868" t="s">
        <v>0</v>
      </c>
      <c r="B868" t="s">
        <v>1</v>
      </c>
      <c r="C868" t="s">
        <v>2</v>
      </c>
      <c r="D868" t="s">
        <v>3</v>
      </c>
      <c r="E868" t="s">
        <v>4</v>
      </c>
      <c r="F868" t="s">
        <v>396</v>
      </c>
      <c r="G868" t="s">
        <v>397</v>
      </c>
      <c r="H868" t="s">
        <v>7</v>
      </c>
      <c r="I868" t="s">
        <v>41</v>
      </c>
      <c r="J868" t="s">
        <v>42</v>
      </c>
      <c r="K868" t="s">
        <v>56</v>
      </c>
      <c r="L868" t="s">
        <v>44</v>
      </c>
      <c r="M868" s="5">
        <v>211000</v>
      </c>
      <c r="N868" s="5">
        <v>0</v>
      </c>
      <c r="O868" s="5">
        <f t="shared" si="52"/>
        <v>211000</v>
      </c>
      <c r="P868" s="5">
        <v>0</v>
      </c>
      <c r="Q868" s="5">
        <f t="shared" si="53"/>
        <v>211000</v>
      </c>
      <c r="R868" s="5">
        <v>13881.12</v>
      </c>
      <c r="S868" s="5">
        <v>197118.88</v>
      </c>
      <c r="T868" s="5">
        <v>32853.14</v>
      </c>
      <c r="U868" s="5">
        <f t="shared" si="54"/>
        <v>13881.119999999995</v>
      </c>
      <c r="V868" s="5">
        <f t="shared" si="55"/>
        <v>178146.86</v>
      </c>
      <c r="W868" s="5">
        <v>0</v>
      </c>
      <c r="X868" t="s">
        <v>57</v>
      </c>
    </row>
    <row r="869" spans="1:24" x14ac:dyDescent="0.2">
      <c r="A869" t="s">
        <v>0</v>
      </c>
      <c r="B869" t="s">
        <v>1</v>
      </c>
      <c r="C869" t="s">
        <v>2</v>
      </c>
      <c r="D869" t="s">
        <v>3</v>
      </c>
      <c r="E869" t="s">
        <v>4</v>
      </c>
      <c r="F869" t="s">
        <v>396</v>
      </c>
      <c r="G869" t="s">
        <v>397</v>
      </c>
      <c r="H869" t="s">
        <v>7</v>
      </c>
      <c r="I869" t="s">
        <v>41</v>
      </c>
      <c r="J869" t="s">
        <v>42</v>
      </c>
      <c r="K869" t="s">
        <v>58</v>
      </c>
      <c r="L869" t="s">
        <v>44</v>
      </c>
      <c r="M869" s="5">
        <v>82000</v>
      </c>
      <c r="N869" s="5">
        <v>0</v>
      </c>
      <c r="O869" s="5">
        <f t="shared" si="52"/>
        <v>82000</v>
      </c>
      <c r="P869" s="5">
        <v>0</v>
      </c>
      <c r="Q869" s="5">
        <f t="shared" si="53"/>
        <v>82000</v>
      </c>
      <c r="R869" s="5">
        <v>10.49</v>
      </c>
      <c r="S869" s="5">
        <v>81989.509999999995</v>
      </c>
      <c r="T869" s="5">
        <v>13664.92</v>
      </c>
      <c r="U869" s="5">
        <f t="shared" si="54"/>
        <v>10.490000000005239</v>
      </c>
      <c r="V869" s="5">
        <f t="shared" si="55"/>
        <v>68335.08</v>
      </c>
      <c r="W869" s="5">
        <v>0</v>
      </c>
      <c r="X869" t="s">
        <v>59</v>
      </c>
    </row>
    <row r="870" spans="1:24" x14ac:dyDescent="0.2">
      <c r="A870" t="s">
        <v>0</v>
      </c>
      <c r="B870" t="s">
        <v>1</v>
      </c>
      <c r="C870" t="s">
        <v>2</v>
      </c>
      <c r="D870" t="s">
        <v>3</v>
      </c>
      <c r="E870" t="s">
        <v>4</v>
      </c>
      <c r="F870" t="s">
        <v>396</v>
      </c>
      <c r="G870" t="s">
        <v>397</v>
      </c>
      <c r="H870" t="s">
        <v>7</v>
      </c>
      <c r="I870" t="s">
        <v>41</v>
      </c>
      <c r="J870" t="s">
        <v>42</v>
      </c>
      <c r="K870" t="s">
        <v>60</v>
      </c>
      <c r="L870" t="s">
        <v>44</v>
      </c>
      <c r="M870" s="5">
        <v>2000</v>
      </c>
      <c r="N870" s="5">
        <v>0</v>
      </c>
      <c r="O870" s="5">
        <f t="shared" si="52"/>
        <v>2000</v>
      </c>
      <c r="P870" s="5">
        <v>0</v>
      </c>
      <c r="Q870" s="5">
        <f t="shared" si="53"/>
        <v>2000</v>
      </c>
      <c r="R870" s="5">
        <v>212.48</v>
      </c>
      <c r="S870" s="5">
        <v>1787.52</v>
      </c>
      <c r="T870" s="5">
        <v>0</v>
      </c>
      <c r="U870" s="5">
        <f t="shared" si="54"/>
        <v>212.48000000000002</v>
      </c>
      <c r="V870" s="5">
        <f t="shared" si="55"/>
        <v>2000</v>
      </c>
      <c r="W870" s="5">
        <v>0</v>
      </c>
      <c r="X870" t="s">
        <v>61</v>
      </c>
    </row>
    <row r="871" spans="1:24" x14ac:dyDescent="0.2">
      <c r="A871" t="s">
        <v>0</v>
      </c>
      <c r="B871" t="s">
        <v>1</v>
      </c>
      <c r="C871" t="s">
        <v>2</v>
      </c>
      <c r="D871" t="s">
        <v>3</v>
      </c>
      <c r="E871" t="s">
        <v>4</v>
      </c>
      <c r="F871" t="s">
        <v>396</v>
      </c>
      <c r="G871" t="s">
        <v>397</v>
      </c>
      <c r="H871" t="s">
        <v>7</v>
      </c>
      <c r="I871" t="s">
        <v>41</v>
      </c>
      <c r="J871" t="s">
        <v>42</v>
      </c>
      <c r="K871" t="s">
        <v>62</v>
      </c>
      <c r="L871" t="s">
        <v>44</v>
      </c>
      <c r="M871" s="5">
        <v>100000</v>
      </c>
      <c r="N871" s="5">
        <v>-27086.74</v>
      </c>
      <c r="O871" s="5">
        <f t="shared" si="52"/>
        <v>72913.259999999995</v>
      </c>
      <c r="P871" s="5">
        <v>0</v>
      </c>
      <c r="Q871" s="5">
        <f t="shared" si="53"/>
        <v>72913.259999999995</v>
      </c>
      <c r="R871" s="5">
        <v>0</v>
      </c>
      <c r="S871" s="5">
        <v>0</v>
      </c>
      <c r="T871" s="5">
        <v>0</v>
      </c>
      <c r="U871" s="5">
        <f t="shared" si="54"/>
        <v>72913.259999999995</v>
      </c>
      <c r="V871" s="5">
        <f t="shared" si="55"/>
        <v>72913.259999999995</v>
      </c>
      <c r="W871" s="5">
        <v>72913.259999999995</v>
      </c>
      <c r="X871" t="s">
        <v>63</v>
      </c>
    </row>
    <row r="872" spans="1:24" x14ac:dyDescent="0.2">
      <c r="A872" t="s">
        <v>0</v>
      </c>
      <c r="B872" t="s">
        <v>1</v>
      </c>
      <c r="C872" t="s">
        <v>2</v>
      </c>
      <c r="D872" t="s">
        <v>3</v>
      </c>
      <c r="E872" t="s">
        <v>4</v>
      </c>
      <c r="F872" t="s">
        <v>396</v>
      </c>
      <c r="G872" t="s">
        <v>397</v>
      </c>
      <c r="H872" t="s">
        <v>7</v>
      </c>
      <c r="I872" t="s">
        <v>41</v>
      </c>
      <c r="J872" t="s">
        <v>42</v>
      </c>
      <c r="K872" t="s">
        <v>66</v>
      </c>
      <c r="L872" t="s">
        <v>44</v>
      </c>
      <c r="M872" s="5">
        <v>0</v>
      </c>
      <c r="N872" s="5">
        <v>18836.599999999999</v>
      </c>
      <c r="O872" s="5">
        <f t="shared" si="52"/>
        <v>18836.599999999999</v>
      </c>
      <c r="P872" s="5">
        <v>0</v>
      </c>
      <c r="Q872" s="5">
        <f t="shared" si="53"/>
        <v>18836.599999999999</v>
      </c>
      <c r="R872" s="5">
        <v>0</v>
      </c>
      <c r="S872" s="5">
        <v>0</v>
      </c>
      <c r="T872" s="5">
        <v>0</v>
      </c>
      <c r="U872" s="5">
        <f t="shared" si="54"/>
        <v>18836.599999999999</v>
      </c>
      <c r="V872" s="5">
        <f t="shared" si="55"/>
        <v>18836.599999999999</v>
      </c>
      <c r="W872" s="5">
        <v>18836.599999999999</v>
      </c>
      <c r="X872" t="s">
        <v>67</v>
      </c>
    </row>
    <row r="873" spans="1:24" x14ac:dyDescent="0.2">
      <c r="A873" t="s">
        <v>0</v>
      </c>
      <c r="B873" t="s">
        <v>1</v>
      </c>
      <c r="C873" t="s">
        <v>2</v>
      </c>
      <c r="D873" t="s">
        <v>3</v>
      </c>
      <c r="E873" t="s">
        <v>4</v>
      </c>
      <c r="F873" t="s">
        <v>396</v>
      </c>
      <c r="G873" t="s">
        <v>397</v>
      </c>
      <c r="H873" t="s">
        <v>7</v>
      </c>
      <c r="I873" t="s">
        <v>41</v>
      </c>
      <c r="J873" t="s">
        <v>42</v>
      </c>
      <c r="K873" t="s">
        <v>372</v>
      </c>
      <c r="L873" t="s">
        <v>44</v>
      </c>
      <c r="M873" s="5">
        <v>47000</v>
      </c>
      <c r="N873" s="5">
        <v>4386.74</v>
      </c>
      <c r="O873" s="5">
        <f t="shared" si="52"/>
        <v>51386.74</v>
      </c>
      <c r="P873" s="5">
        <v>0</v>
      </c>
      <c r="Q873" s="5">
        <f t="shared" si="53"/>
        <v>51386.74</v>
      </c>
      <c r="R873" s="5">
        <v>0</v>
      </c>
      <c r="S873" s="5">
        <v>49380</v>
      </c>
      <c r="T873" s="5">
        <v>42880.88</v>
      </c>
      <c r="U873" s="5">
        <f t="shared" si="54"/>
        <v>2006.739999999998</v>
      </c>
      <c r="V873" s="5">
        <f t="shared" si="55"/>
        <v>8505.86</v>
      </c>
      <c r="W873" s="5">
        <v>2006.74</v>
      </c>
      <c r="X873" t="s">
        <v>373</v>
      </c>
    </row>
    <row r="874" spans="1:24" x14ac:dyDescent="0.2">
      <c r="A874" t="s">
        <v>0</v>
      </c>
      <c r="B874" t="s">
        <v>1</v>
      </c>
      <c r="C874" t="s">
        <v>2</v>
      </c>
      <c r="D874" t="s">
        <v>3</v>
      </c>
      <c r="E874" t="s">
        <v>4</v>
      </c>
      <c r="F874" t="s">
        <v>396</v>
      </c>
      <c r="G874" t="s">
        <v>397</v>
      </c>
      <c r="H874" t="s">
        <v>7</v>
      </c>
      <c r="I874" t="s">
        <v>41</v>
      </c>
      <c r="J874" t="s">
        <v>42</v>
      </c>
      <c r="K874" t="s">
        <v>68</v>
      </c>
      <c r="L874" t="s">
        <v>44</v>
      </c>
      <c r="M874" s="5">
        <v>113000</v>
      </c>
      <c r="N874" s="5">
        <v>-18836.599999999999</v>
      </c>
      <c r="O874" s="5">
        <f t="shared" si="52"/>
        <v>94163.4</v>
      </c>
      <c r="P874" s="5">
        <v>0</v>
      </c>
      <c r="Q874" s="5">
        <f t="shared" si="53"/>
        <v>94163.4</v>
      </c>
      <c r="R874" s="5">
        <v>33885.629999999997</v>
      </c>
      <c r="S874" s="5">
        <v>60277.77</v>
      </c>
      <c r="T874" s="5">
        <v>0</v>
      </c>
      <c r="U874" s="5">
        <f t="shared" si="54"/>
        <v>33885.629999999997</v>
      </c>
      <c r="V874" s="5">
        <f t="shared" si="55"/>
        <v>94163.4</v>
      </c>
      <c r="W874" s="5">
        <v>0</v>
      </c>
      <c r="X874" t="s">
        <v>69</v>
      </c>
    </row>
    <row r="875" spans="1:24" x14ac:dyDescent="0.2">
      <c r="A875" t="s">
        <v>0</v>
      </c>
      <c r="B875" t="s">
        <v>1</v>
      </c>
      <c r="C875" t="s">
        <v>2</v>
      </c>
      <c r="D875" t="s">
        <v>3</v>
      </c>
      <c r="E875" t="s">
        <v>4</v>
      </c>
      <c r="F875" t="s">
        <v>396</v>
      </c>
      <c r="G875" t="s">
        <v>397</v>
      </c>
      <c r="H875" t="s">
        <v>7</v>
      </c>
      <c r="I875" t="s">
        <v>41</v>
      </c>
      <c r="J875" t="s">
        <v>42</v>
      </c>
      <c r="K875" t="s">
        <v>70</v>
      </c>
      <c r="L875" t="s">
        <v>44</v>
      </c>
      <c r="M875" s="5">
        <v>3000</v>
      </c>
      <c r="N875" s="5">
        <v>2700</v>
      </c>
      <c r="O875" s="5">
        <f t="shared" si="52"/>
        <v>5700</v>
      </c>
      <c r="P875" s="5">
        <v>0</v>
      </c>
      <c r="Q875" s="5">
        <f t="shared" si="53"/>
        <v>5700</v>
      </c>
      <c r="R875" s="5">
        <v>0</v>
      </c>
      <c r="S875" s="5">
        <v>0</v>
      </c>
      <c r="T875" s="5">
        <v>0</v>
      </c>
      <c r="U875" s="5">
        <f t="shared" si="54"/>
        <v>5700</v>
      </c>
      <c r="V875" s="5">
        <f t="shared" si="55"/>
        <v>5700</v>
      </c>
      <c r="W875" s="5">
        <v>5700</v>
      </c>
      <c r="X875" t="s">
        <v>71</v>
      </c>
    </row>
    <row r="876" spans="1:24" x14ac:dyDescent="0.2">
      <c r="A876" t="s">
        <v>0</v>
      </c>
      <c r="B876" t="s">
        <v>1</v>
      </c>
      <c r="C876" t="s">
        <v>2</v>
      </c>
      <c r="D876" t="s">
        <v>3</v>
      </c>
      <c r="E876" t="s">
        <v>4</v>
      </c>
      <c r="F876" t="s">
        <v>396</v>
      </c>
      <c r="G876" t="s">
        <v>397</v>
      </c>
      <c r="H876" t="s">
        <v>7</v>
      </c>
      <c r="I876" t="s">
        <v>41</v>
      </c>
      <c r="J876" t="s">
        <v>42</v>
      </c>
      <c r="K876" t="s">
        <v>74</v>
      </c>
      <c r="L876" t="s">
        <v>44</v>
      </c>
      <c r="M876" s="5">
        <v>8400</v>
      </c>
      <c r="N876" s="5">
        <v>0</v>
      </c>
      <c r="O876" s="5">
        <f t="shared" si="52"/>
        <v>8400</v>
      </c>
      <c r="P876" s="5">
        <v>0</v>
      </c>
      <c r="Q876" s="5">
        <f t="shared" si="53"/>
        <v>8400</v>
      </c>
      <c r="R876" s="5">
        <v>4200</v>
      </c>
      <c r="S876" s="5">
        <v>4200</v>
      </c>
      <c r="T876" s="5">
        <v>2987.48</v>
      </c>
      <c r="U876" s="5">
        <f t="shared" si="54"/>
        <v>4200</v>
      </c>
      <c r="V876" s="5">
        <f t="shared" si="55"/>
        <v>5412.52</v>
      </c>
      <c r="W876" s="5">
        <v>0</v>
      </c>
      <c r="X876" t="s">
        <v>75</v>
      </c>
    </row>
    <row r="877" spans="1:24" x14ac:dyDescent="0.2">
      <c r="A877" t="s">
        <v>0</v>
      </c>
      <c r="B877" t="s">
        <v>1</v>
      </c>
      <c r="C877" t="s">
        <v>2</v>
      </c>
      <c r="D877" t="s">
        <v>3</v>
      </c>
      <c r="E877" t="s">
        <v>4</v>
      </c>
      <c r="F877" t="s">
        <v>396</v>
      </c>
      <c r="G877" t="s">
        <v>397</v>
      </c>
      <c r="H877" t="s">
        <v>7</v>
      </c>
      <c r="I877" t="s">
        <v>41</v>
      </c>
      <c r="J877" t="s">
        <v>42</v>
      </c>
      <c r="K877" t="s">
        <v>76</v>
      </c>
      <c r="L877" t="s">
        <v>44</v>
      </c>
      <c r="M877" s="5">
        <v>2000</v>
      </c>
      <c r="N877" s="5">
        <v>0</v>
      </c>
      <c r="O877" s="5">
        <f t="shared" si="52"/>
        <v>2000</v>
      </c>
      <c r="P877" s="5">
        <v>0</v>
      </c>
      <c r="Q877" s="5">
        <f t="shared" si="53"/>
        <v>2000</v>
      </c>
      <c r="R877" s="5">
        <v>0</v>
      </c>
      <c r="S877" s="5">
        <v>0</v>
      </c>
      <c r="T877" s="5">
        <v>0</v>
      </c>
      <c r="U877" s="5">
        <f t="shared" si="54"/>
        <v>2000</v>
      </c>
      <c r="V877" s="5">
        <f t="shared" si="55"/>
        <v>2000</v>
      </c>
      <c r="W877" s="5">
        <v>2000</v>
      </c>
      <c r="X877" t="s">
        <v>77</v>
      </c>
    </row>
    <row r="878" spans="1:24" x14ac:dyDescent="0.2">
      <c r="A878" t="s">
        <v>0</v>
      </c>
      <c r="B878" t="s">
        <v>1</v>
      </c>
      <c r="C878" t="s">
        <v>2</v>
      </c>
      <c r="D878" t="s">
        <v>3</v>
      </c>
      <c r="E878" t="s">
        <v>4</v>
      </c>
      <c r="F878" t="s">
        <v>396</v>
      </c>
      <c r="G878" t="s">
        <v>397</v>
      </c>
      <c r="H878" t="s">
        <v>7</v>
      </c>
      <c r="I878" t="s">
        <v>41</v>
      </c>
      <c r="J878" t="s">
        <v>42</v>
      </c>
      <c r="K878" t="s">
        <v>78</v>
      </c>
      <c r="L878" t="s">
        <v>44</v>
      </c>
      <c r="M878" s="5">
        <v>1000</v>
      </c>
      <c r="N878" s="5">
        <v>0</v>
      </c>
      <c r="O878" s="5">
        <f t="shared" si="52"/>
        <v>1000</v>
      </c>
      <c r="P878" s="5">
        <v>0</v>
      </c>
      <c r="Q878" s="5">
        <f t="shared" si="53"/>
        <v>1000</v>
      </c>
      <c r="R878" s="5">
        <v>1.2</v>
      </c>
      <c r="S878" s="5">
        <v>268.8</v>
      </c>
      <c r="T878" s="5">
        <v>0</v>
      </c>
      <c r="U878" s="5">
        <f t="shared" si="54"/>
        <v>731.2</v>
      </c>
      <c r="V878" s="5">
        <f t="shared" si="55"/>
        <v>1000</v>
      </c>
      <c r="W878" s="5">
        <v>730</v>
      </c>
      <c r="X878" t="s">
        <v>79</v>
      </c>
    </row>
    <row r="879" spans="1:24" x14ac:dyDescent="0.2">
      <c r="A879" t="s">
        <v>0</v>
      </c>
      <c r="B879" t="s">
        <v>1</v>
      </c>
      <c r="C879" t="s">
        <v>2</v>
      </c>
      <c r="D879" t="s">
        <v>3</v>
      </c>
      <c r="E879" t="s">
        <v>4</v>
      </c>
      <c r="F879" t="s">
        <v>396</v>
      </c>
      <c r="G879" t="s">
        <v>397</v>
      </c>
      <c r="H879" t="s">
        <v>7</v>
      </c>
      <c r="I879" t="s">
        <v>41</v>
      </c>
      <c r="J879" t="s">
        <v>42</v>
      </c>
      <c r="K879" t="s">
        <v>82</v>
      </c>
      <c r="L879" t="s">
        <v>44</v>
      </c>
      <c r="M879" s="5">
        <v>0</v>
      </c>
      <c r="N879" s="5">
        <v>20000</v>
      </c>
      <c r="O879" s="5">
        <f t="shared" si="52"/>
        <v>20000</v>
      </c>
      <c r="P879" s="5">
        <v>0</v>
      </c>
      <c r="Q879" s="5">
        <f t="shared" si="53"/>
        <v>20000</v>
      </c>
      <c r="R879" s="5">
        <v>0</v>
      </c>
      <c r="S879" s="5">
        <v>0</v>
      </c>
      <c r="T879" s="5">
        <v>0</v>
      </c>
      <c r="U879" s="5">
        <f t="shared" si="54"/>
        <v>20000</v>
      </c>
      <c r="V879" s="5">
        <f t="shared" si="55"/>
        <v>20000</v>
      </c>
      <c r="W879" s="5">
        <v>20000</v>
      </c>
      <c r="X879" t="s">
        <v>83</v>
      </c>
    </row>
    <row r="880" spans="1:24" x14ac:dyDescent="0.2">
      <c r="A880" t="s">
        <v>0</v>
      </c>
      <c r="B880" t="s">
        <v>1</v>
      </c>
      <c r="C880" t="s">
        <v>2</v>
      </c>
      <c r="D880" t="s">
        <v>3</v>
      </c>
      <c r="E880" t="s">
        <v>4</v>
      </c>
      <c r="F880" t="s">
        <v>396</v>
      </c>
      <c r="G880" t="s">
        <v>397</v>
      </c>
      <c r="H880" t="s">
        <v>7</v>
      </c>
      <c r="I880" t="s">
        <v>41</v>
      </c>
      <c r="J880" t="s">
        <v>90</v>
      </c>
      <c r="K880" t="s">
        <v>91</v>
      </c>
      <c r="L880" t="s">
        <v>44</v>
      </c>
      <c r="M880" s="5">
        <v>1000</v>
      </c>
      <c r="N880" s="5">
        <v>0</v>
      </c>
      <c r="O880" s="5">
        <f t="shared" si="52"/>
        <v>1000</v>
      </c>
      <c r="P880" s="5">
        <v>0</v>
      </c>
      <c r="Q880" s="5">
        <f t="shared" si="53"/>
        <v>1000</v>
      </c>
      <c r="R880" s="5">
        <v>0</v>
      </c>
      <c r="S880" s="5">
        <v>766.81</v>
      </c>
      <c r="T880" s="5">
        <v>766.81</v>
      </c>
      <c r="U880" s="5">
        <f t="shared" si="54"/>
        <v>233.19000000000005</v>
      </c>
      <c r="V880" s="5">
        <f t="shared" si="55"/>
        <v>233.19000000000005</v>
      </c>
      <c r="W880" s="5">
        <v>233.19</v>
      </c>
      <c r="X880" t="s">
        <v>92</v>
      </c>
    </row>
    <row r="881" spans="1:24" x14ac:dyDescent="0.2">
      <c r="A881" t="s">
        <v>0</v>
      </c>
      <c r="B881" t="s">
        <v>1</v>
      </c>
      <c r="C881" t="s">
        <v>2</v>
      </c>
      <c r="D881" t="s">
        <v>3</v>
      </c>
      <c r="E881" t="s">
        <v>4</v>
      </c>
      <c r="F881" t="s">
        <v>396</v>
      </c>
      <c r="G881" t="s">
        <v>397</v>
      </c>
      <c r="H881" t="s">
        <v>7</v>
      </c>
      <c r="I881" t="s">
        <v>41</v>
      </c>
      <c r="J881" t="s">
        <v>90</v>
      </c>
      <c r="K881" t="s">
        <v>93</v>
      </c>
      <c r="L881" t="s">
        <v>44</v>
      </c>
      <c r="M881" s="5">
        <v>100</v>
      </c>
      <c r="N881" s="5">
        <v>0</v>
      </c>
      <c r="O881" s="5">
        <f t="shared" si="52"/>
        <v>100</v>
      </c>
      <c r="P881" s="5">
        <v>0</v>
      </c>
      <c r="Q881" s="5">
        <f t="shared" si="53"/>
        <v>100</v>
      </c>
      <c r="R881" s="5">
        <v>0</v>
      </c>
      <c r="S881" s="5">
        <v>0</v>
      </c>
      <c r="T881" s="5">
        <v>0</v>
      </c>
      <c r="U881" s="5">
        <f t="shared" si="54"/>
        <v>100</v>
      </c>
      <c r="V881" s="5">
        <f t="shared" si="55"/>
        <v>100</v>
      </c>
      <c r="W881" s="5">
        <v>100</v>
      </c>
      <c r="X881" t="s">
        <v>94</v>
      </c>
    </row>
    <row r="882" spans="1:24" x14ac:dyDescent="0.2">
      <c r="A882" t="s">
        <v>0</v>
      </c>
      <c r="B882" t="s">
        <v>1</v>
      </c>
      <c r="C882" t="s">
        <v>2</v>
      </c>
      <c r="D882" t="s">
        <v>3</v>
      </c>
      <c r="E882" t="s">
        <v>4</v>
      </c>
      <c r="F882" t="s">
        <v>396</v>
      </c>
      <c r="G882" t="s">
        <v>397</v>
      </c>
      <c r="H882" t="s">
        <v>7</v>
      </c>
      <c r="I882" t="s">
        <v>41</v>
      </c>
      <c r="J882" t="s">
        <v>90</v>
      </c>
      <c r="K882" t="s">
        <v>310</v>
      </c>
      <c r="L882" t="s">
        <v>44</v>
      </c>
      <c r="M882" s="5">
        <v>30</v>
      </c>
      <c r="N882" s="5">
        <v>0</v>
      </c>
      <c r="O882" s="5">
        <f t="shared" si="52"/>
        <v>30</v>
      </c>
      <c r="P882" s="5">
        <v>0</v>
      </c>
      <c r="Q882" s="5">
        <f t="shared" si="53"/>
        <v>30</v>
      </c>
      <c r="R882" s="5">
        <v>0</v>
      </c>
      <c r="S882" s="5">
        <v>0</v>
      </c>
      <c r="T882" s="5">
        <v>0</v>
      </c>
      <c r="U882" s="5">
        <f t="shared" si="54"/>
        <v>30</v>
      </c>
      <c r="V882" s="5">
        <f t="shared" si="55"/>
        <v>30</v>
      </c>
      <c r="W882" s="5">
        <v>30</v>
      </c>
      <c r="X882" t="s">
        <v>311</v>
      </c>
    </row>
    <row r="883" spans="1:24" x14ac:dyDescent="0.2">
      <c r="A883" t="s">
        <v>0</v>
      </c>
      <c r="B883" t="s">
        <v>1</v>
      </c>
      <c r="C883" t="s">
        <v>2</v>
      </c>
      <c r="D883" t="s">
        <v>3</v>
      </c>
      <c r="E883" t="s">
        <v>4</v>
      </c>
      <c r="F883" t="s">
        <v>396</v>
      </c>
      <c r="G883" t="s">
        <v>397</v>
      </c>
      <c r="H883" t="s">
        <v>95</v>
      </c>
      <c r="I883" t="s">
        <v>148</v>
      </c>
      <c r="J883" t="s">
        <v>97</v>
      </c>
      <c r="K883" t="s">
        <v>98</v>
      </c>
      <c r="L883" t="s">
        <v>11</v>
      </c>
      <c r="M883" s="5">
        <v>1200</v>
      </c>
      <c r="N883" s="5">
        <v>0</v>
      </c>
      <c r="O883" s="5">
        <f t="shared" si="52"/>
        <v>1200</v>
      </c>
      <c r="P883" s="5">
        <v>0</v>
      </c>
      <c r="Q883" s="5">
        <f t="shared" si="53"/>
        <v>1200</v>
      </c>
      <c r="R883" s="5">
        <v>1200</v>
      </c>
      <c r="S883" s="5">
        <v>0</v>
      </c>
      <c r="T883" s="5">
        <v>0</v>
      </c>
      <c r="U883" s="5">
        <f t="shared" si="54"/>
        <v>1200</v>
      </c>
      <c r="V883" s="5">
        <f t="shared" si="55"/>
        <v>1200</v>
      </c>
      <c r="W883" s="5">
        <v>0</v>
      </c>
      <c r="X883" t="s">
        <v>99</v>
      </c>
    </row>
    <row r="884" spans="1:24" x14ac:dyDescent="0.2">
      <c r="A884" t="s">
        <v>0</v>
      </c>
      <c r="B884" t="s">
        <v>1</v>
      </c>
      <c r="C884" t="s">
        <v>2</v>
      </c>
      <c r="D884" t="s">
        <v>3</v>
      </c>
      <c r="E884" t="s">
        <v>4</v>
      </c>
      <c r="F884" t="s">
        <v>396</v>
      </c>
      <c r="G884" t="s">
        <v>397</v>
      </c>
      <c r="H884" t="s">
        <v>95</v>
      </c>
      <c r="I884" t="s">
        <v>148</v>
      </c>
      <c r="J884" t="s">
        <v>97</v>
      </c>
      <c r="K884" t="s">
        <v>100</v>
      </c>
      <c r="L884" t="s">
        <v>11</v>
      </c>
      <c r="M884" s="5">
        <v>405.82</v>
      </c>
      <c r="N884" s="5">
        <v>0</v>
      </c>
      <c r="O884" s="5">
        <f t="shared" si="52"/>
        <v>405.82</v>
      </c>
      <c r="P884" s="5">
        <v>0</v>
      </c>
      <c r="Q884" s="5">
        <f t="shared" si="53"/>
        <v>405.82</v>
      </c>
      <c r="R884" s="5">
        <v>0</v>
      </c>
      <c r="S884" s="5">
        <v>400</v>
      </c>
      <c r="T884" s="5">
        <v>400</v>
      </c>
      <c r="U884" s="5">
        <f t="shared" si="54"/>
        <v>5.8199999999999932</v>
      </c>
      <c r="V884" s="5">
        <f t="shared" si="55"/>
        <v>5.8199999999999932</v>
      </c>
      <c r="W884" s="5">
        <v>5.82</v>
      </c>
      <c r="X884" t="s">
        <v>101</v>
      </c>
    </row>
    <row r="885" spans="1:24" x14ac:dyDescent="0.2">
      <c r="A885" t="s">
        <v>0</v>
      </c>
      <c r="B885" t="s">
        <v>1</v>
      </c>
      <c r="C885" t="s">
        <v>2</v>
      </c>
      <c r="D885" t="s">
        <v>3</v>
      </c>
      <c r="E885" t="s">
        <v>4</v>
      </c>
      <c r="F885" t="s">
        <v>396</v>
      </c>
      <c r="G885" t="s">
        <v>397</v>
      </c>
      <c r="H885" t="s">
        <v>95</v>
      </c>
      <c r="I885" t="s">
        <v>148</v>
      </c>
      <c r="J885" t="s">
        <v>97</v>
      </c>
      <c r="K885" t="s">
        <v>104</v>
      </c>
      <c r="L885" t="s">
        <v>11</v>
      </c>
      <c r="M885" s="5">
        <v>14400</v>
      </c>
      <c r="N885" s="5">
        <v>0</v>
      </c>
      <c r="O885" s="5">
        <f t="shared" si="52"/>
        <v>14400</v>
      </c>
      <c r="P885" s="5">
        <v>0</v>
      </c>
      <c r="Q885" s="5">
        <f t="shared" si="53"/>
        <v>14400</v>
      </c>
      <c r="R885" s="5">
        <v>4800</v>
      </c>
      <c r="S885" s="5">
        <v>9600</v>
      </c>
      <c r="T885" s="5">
        <v>9600</v>
      </c>
      <c r="U885" s="5">
        <f t="shared" si="54"/>
        <v>4800</v>
      </c>
      <c r="V885" s="5">
        <f t="shared" si="55"/>
        <v>4800</v>
      </c>
      <c r="W885" s="5">
        <v>0</v>
      </c>
      <c r="X885" t="s">
        <v>105</v>
      </c>
    </row>
    <row r="886" spans="1:24" x14ac:dyDescent="0.2">
      <c r="A886" t="s">
        <v>0</v>
      </c>
      <c r="B886" t="s">
        <v>1</v>
      </c>
      <c r="C886" t="s">
        <v>2</v>
      </c>
      <c r="D886" t="s">
        <v>3</v>
      </c>
      <c r="E886" t="s">
        <v>4</v>
      </c>
      <c r="F886" t="s">
        <v>396</v>
      </c>
      <c r="G886" t="s">
        <v>397</v>
      </c>
      <c r="H886" t="s">
        <v>95</v>
      </c>
      <c r="I886" t="s">
        <v>148</v>
      </c>
      <c r="J886" t="s">
        <v>97</v>
      </c>
      <c r="K886" t="s">
        <v>106</v>
      </c>
      <c r="L886" t="s">
        <v>11</v>
      </c>
      <c r="M886" s="5">
        <v>1821.6</v>
      </c>
      <c r="N886" s="5">
        <v>0</v>
      </c>
      <c r="O886" s="5">
        <f t="shared" si="52"/>
        <v>1821.6</v>
      </c>
      <c r="P886" s="5">
        <v>15.18</v>
      </c>
      <c r="Q886" s="5">
        <f t="shared" si="53"/>
        <v>1836.78</v>
      </c>
      <c r="R886" s="5">
        <v>607.20000000000005</v>
      </c>
      <c r="S886" s="5">
        <v>1214.4000000000001</v>
      </c>
      <c r="T886" s="5">
        <v>1214.4000000000001</v>
      </c>
      <c r="U886" s="5">
        <f t="shared" si="54"/>
        <v>607.19999999999982</v>
      </c>
      <c r="V886" s="5">
        <f t="shared" si="55"/>
        <v>607.19999999999982</v>
      </c>
      <c r="W886" s="5">
        <v>15.18</v>
      </c>
      <c r="X886" t="s">
        <v>107</v>
      </c>
    </row>
    <row r="887" spans="1:24" x14ac:dyDescent="0.2">
      <c r="A887" t="s">
        <v>0</v>
      </c>
      <c r="B887" t="s">
        <v>1</v>
      </c>
      <c r="C887" t="s">
        <v>2</v>
      </c>
      <c r="D887" t="s">
        <v>3</v>
      </c>
      <c r="E887" t="s">
        <v>4</v>
      </c>
      <c r="F887" t="s">
        <v>396</v>
      </c>
      <c r="G887" t="s">
        <v>397</v>
      </c>
      <c r="H887" t="s">
        <v>95</v>
      </c>
      <c r="I887" t="s">
        <v>148</v>
      </c>
      <c r="J887" t="s">
        <v>97</v>
      </c>
      <c r="K887" t="s">
        <v>108</v>
      </c>
      <c r="L887" t="s">
        <v>11</v>
      </c>
      <c r="M887" s="5">
        <v>1200</v>
      </c>
      <c r="N887" s="5">
        <v>0</v>
      </c>
      <c r="O887" s="5">
        <f t="shared" si="52"/>
        <v>1200</v>
      </c>
      <c r="P887" s="5">
        <v>9.52</v>
      </c>
      <c r="Q887" s="5">
        <f t="shared" si="53"/>
        <v>1209.52</v>
      </c>
      <c r="R887" s="5">
        <v>400.32</v>
      </c>
      <c r="S887" s="5">
        <v>799.68</v>
      </c>
      <c r="T887" s="5">
        <v>799.68</v>
      </c>
      <c r="U887" s="5">
        <f t="shared" si="54"/>
        <v>400.32000000000005</v>
      </c>
      <c r="V887" s="5">
        <f t="shared" si="55"/>
        <v>400.32000000000005</v>
      </c>
      <c r="W887" s="5">
        <v>9.52</v>
      </c>
      <c r="X887" t="s">
        <v>109</v>
      </c>
    </row>
    <row r="888" spans="1:24" x14ac:dyDescent="0.2">
      <c r="A888" t="s">
        <v>0</v>
      </c>
      <c r="B888" t="s">
        <v>1</v>
      </c>
      <c r="C888" t="s">
        <v>2</v>
      </c>
      <c r="D888" t="s">
        <v>3</v>
      </c>
      <c r="E888" t="s">
        <v>4</v>
      </c>
      <c r="F888" t="s">
        <v>396</v>
      </c>
      <c r="G888" t="s">
        <v>397</v>
      </c>
      <c r="H888" t="s">
        <v>95</v>
      </c>
      <c r="I888" t="s">
        <v>96</v>
      </c>
      <c r="J888" t="s">
        <v>97</v>
      </c>
      <c r="K888" t="s">
        <v>98</v>
      </c>
      <c r="L888" t="s">
        <v>11</v>
      </c>
      <c r="M888" s="5">
        <v>6305</v>
      </c>
      <c r="N888" s="5">
        <v>0</v>
      </c>
      <c r="O888" s="5">
        <f t="shared" si="52"/>
        <v>6305</v>
      </c>
      <c r="P888" s="5">
        <v>0</v>
      </c>
      <c r="Q888" s="5">
        <f t="shared" si="53"/>
        <v>6305</v>
      </c>
      <c r="R888" s="5">
        <v>6305</v>
      </c>
      <c r="S888" s="5">
        <v>0</v>
      </c>
      <c r="T888" s="5">
        <v>0</v>
      </c>
      <c r="U888" s="5">
        <f t="shared" si="54"/>
        <v>6305</v>
      </c>
      <c r="V888" s="5">
        <f t="shared" si="55"/>
        <v>6305</v>
      </c>
      <c r="W888" s="5">
        <v>0</v>
      </c>
      <c r="X888" t="s">
        <v>99</v>
      </c>
    </row>
    <row r="889" spans="1:24" x14ac:dyDescent="0.2">
      <c r="A889" t="s">
        <v>0</v>
      </c>
      <c r="B889" t="s">
        <v>1</v>
      </c>
      <c r="C889" t="s">
        <v>2</v>
      </c>
      <c r="D889" t="s">
        <v>3</v>
      </c>
      <c r="E889" t="s">
        <v>4</v>
      </c>
      <c r="F889" t="s">
        <v>396</v>
      </c>
      <c r="G889" t="s">
        <v>397</v>
      </c>
      <c r="H889" t="s">
        <v>95</v>
      </c>
      <c r="I889" t="s">
        <v>96</v>
      </c>
      <c r="J889" t="s">
        <v>97</v>
      </c>
      <c r="K889" t="s">
        <v>100</v>
      </c>
      <c r="L889" t="s">
        <v>11</v>
      </c>
      <c r="M889" s="5">
        <v>2840.74</v>
      </c>
      <c r="N889" s="5">
        <v>0</v>
      </c>
      <c r="O889" s="5">
        <f t="shared" si="52"/>
        <v>2840.74</v>
      </c>
      <c r="P889" s="5">
        <v>0</v>
      </c>
      <c r="Q889" s="5">
        <f t="shared" si="53"/>
        <v>2840.74</v>
      </c>
      <c r="R889" s="5">
        <v>590</v>
      </c>
      <c r="S889" s="5">
        <v>2210</v>
      </c>
      <c r="T889" s="5">
        <v>2210</v>
      </c>
      <c r="U889" s="5">
        <f t="shared" si="54"/>
        <v>630.73999999999978</v>
      </c>
      <c r="V889" s="5">
        <f t="shared" si="55"/>
        <v>630.73999999999978</v>
      </c>
      <c r="W889" s="5">
        <v>40.74</v>
      </c>
      <c r="X889" t="s">
        <v>101</v>
      </c>
    </row>
    <row r="890" spans="1:24" x14ac:dyDescent="0.2">
      <c r="A890" t="s">
        <v>0</v>
      </c>
      <c r="B890" t="s">
        <v>1</v>
      </c>
      <c r="C890" t="s">
        <v>2</v>
      </c>
      <c r="D890" t="s">
        <v>3</v>
      </c>
      <c r="E890" t="s">
        <v>4</v>
      </c>
      <c r="F890" t="s">
        <v>396</v>
      </c>
      <c r="G890" t="s">
        <v>397</v>
      </c>
      <c r="H890" t="s">
        <v>95</v>
      </c>
      <c r="I890" t="s">
        <v>96</v>
      </c>
      <c r="J890" t="s">
        <v>97</v>
      </c>
      <c r="K890" t="s">
        <v>102</v>
      </c>
      <c r="L890" t="s">
        <v>11</v>
      </c>
      <c r="M890" s="5">
        <v>0</v>
      </c>
      <c r="N890" s="5">
        <v>550</v>
      </c>
      <c r="O890" s="5">
        <f t="shared" si="52"/>
        <v>550</v>
      </c>
      <c r="P890" s="5">
        <v>422.63</v>
      </c>
      <c r="Q890" s="5">
        <f t="shared" si="53"/>
        <v>972.63</v>
      </c>
      <c r="R890" s="5">
        <v>0</v>
      </c>
      <c r="S890" s="5">
        <v>544.66999999999996</v>
      </c>
      <c r="T890" s="5">
        <v>544.66999999999996</v>
      </c>
      <c r="U890" s="5">
        <f t="shared" si="54"/>
        <v>5.3300000000000409</v>
      </c>
      <c r="V890" s="5">
        <f t="shared" si="55"/>
        <v>5.3300000000000409</v>
      </c>
      <c r="W890" s="5">
        <v>427.96</v>
      </c>
      <c r="X890" t="s">
        <v>103</v>
      </c>
    </row>
    <row r="891" spans="1:24" x14ac:dyDescent="0.2">
      <c r="A891" t="s">
        <v>0</v>
      </c>
      <c r="B891" t="s">
        <v>1</v>
      </c>
      <c r="C891" t="s">
        <v>2</v>
      </c>
      <c r="D891" t="s">
        <v>3</v>
      </c>
      <c r="E891" t="s">
        <v>4</v>
      </c>
      <c r="F891" t="s">
        <v>396</v>
      </c>
      <c r="G891" t="s">
        <v>397</v>
      </c>
      <c r="H891" t="s">
        <v>95</v>
      </c>
      <c r="I891" t="s">
        <v>96</v>
      </c>
      <c r="J891" t="s">
        <v>97</v>
      </c>
      <c r="K891" t="s">
        <v>104</v>
      </c>
      <c r="L891" t="s">
        <v>11</v>
      </c>
      <c r="M891" s="5">
        <v>75660</v>
      </c>
      <c r="N891" s="5">
        <v>0</v>
      </c>
      <c r="O891" s="5">
        <f t="shared" si="52"/>
        <v>75660</v>
      </c>
      <c r="P891" s="5">
        <v>0</v>
      </c>
      <c r="Q891" s="5">
        <f t="shared" si="53"/>
        <v>75660</v>
      </c>
      <c r="R891" s="5">
        <v>27440.67</v>
      </c>
      <c r="S891" s="5">
        <v>48219.33</v>
      </c>
      <c r="T891" s="5">
        <v>48219.33</v>
      </c>
      <c r="U891" s="5">
        <f t="shared" si="54"/>
        <v>27440.67</v>
      </c>
      <c r="V891" s="5">
        <f t="shared" si="55"/>
        <v>27440.67</v>
      </c>
      <c r="W891" s="5">
        <v>0</v>
      </c>
      <c r="X891" t="s">
        <v>105</v>
      </c>
    </row>
    <row r="892" spans="1:24" x14ac:dyDescent="0.2">
      <c r="A892" t="s">
        <v>0</v>
      </c>
      <c r="B892" t="s">
        <v>1</v>
      </c>
      <c r="C892" t="s">
        <v>2</v>
      </c>
      <c r="D892" t="s">
        <v>3</v>
      </c>
      <c r="E892" t="s">
        <v>4</v>
      </c>
      <c r="F892" t="s">
        <v>396</v>
      </c>
      <c r="G892" t="s">
        <v>397</v>
      </c>
      <c r="H892" t="s">
        <v>95</v>
      </c>
      <c r="I892" t="s">
        <v>96</v>
      </c>
      <c r="J892" t="s">
        <v>97</v>
      </c>
      <c r="K892" t="s">
        <v>106</v>
      </c>
      <c r="L892" t="s">
        <v>11</v>
      </c>
      <c r="M892" s="5">
        <v>9570.99</v>
      </c>
      <c r="N892" s="5">
        <v>0</v>
      </c>
      <c r="O892" s="5">
        <f t="shared" si="52"/>
        <v>9570.99</v>
      </c>
      <c r="P892" s="5">
        <v>0</v>
      </c>
      <c r="Q892" s="5">
        <f t="shared" si="53"/>
        <v>9570.99</v>
      </c>
      <c r="R892" s="5">
        <v>3402.28</v>
      </c>
      <c r="S892" s="5">
        <v>6168.71</v>
      </c>
      <c r="T892" s="5">
        <v>6168.71</v>
      </c>
      <c r="U892" s="5">
        <f t="shared" si="54"/>
        <v>3402.2799999999997</v>
      </c>
      <c r="V892" s="5">
        <f t="shared" si="55"/>
        <v>3402.2799999999997</v>
      </c>
      <c r="W892" s="5">
        <v>0</v>
      </c>
      <c r="X892" t="s">
        <v>107</v>
      </c>
    </row>
    <row r="893" spans="1:24" x14ac:dyDescent="0.2">
      <c r="A893" t="s">
        <v>0</v>
      </c>
      <c r="B893" t="s">
        <v>1</v>
      </c>
      <c r="C893" t="s">
        <v>2</v>
      </c>
      <c r="D893" t="s">
        <v>3</v>
      </c>
      <c r="E893" t="s">
        <v>4</v>
      </c>
      <c r="F893" t="s">
        <v>396</v>
      </c>
      <c r="G893" t="s">
        <v>397</v>
      </c>
      <c r="H893" t="s">
        <v>95</v>
      </c>
      <c r="I893" t="s">
        <v>96</v>
      </c>
      <c r="J893" t="s">
        <v>97</v>
      </c>
      <c r="K893" t="s">
        <v>108</v>
      </c>
      <c r="L893" t="s">
        <v>11</v>
      </c>
      <c r="M893" s="5">
        <v>6305</v>
      </c>
      <c r="N893" s="5">
        <v>0</v>
      </c>
      <c r="O893" s="5">
        <f t="shared" si="52"/>
        <v>6305</v>
      </c>
      <c r="P893" s="5">
        <v>0</v>
      </c>
      <c r="Q893" s="5">
        <f t="shared" si="53"/>
        <v>6305</v>
      </c>
      <c r="R893" s="5">
        <v>3833.61</v>
      </c>
      <c r="S893" s="5">
        <v>2471.39</v>
      </c>
      <c r="T893" s="5">
        <v>2471.39</v>
      </c>
      <c r="U893" s="5">
        <f t="shared" si="54"/>
        <v>3833.61</v>
      </c>
      <c r="V893" s="5">
        <f t="shared" si="55"/>
        <v>3833.61</v>
      </c>
      <c r="W893" s="5">
        <v>0</v>
      </c>
      <c r="X893" t="s">
        <v>109</v>
      </c>
    </row>
    <row r="894" spans="1:24" x14ac:dyDescent="0.2">
      <c r="A894" t="s">
        <v>0</v>
      </c>
      <c r="B894" t="s">
        <v>1</v>
      </c>
      <c r="C894" t="s">
        <v>2</v>
      </c>
      <c r="D894" t="s">
        <v>3</v>
      </c>
      <c r="E894" t="s">
        <v>4</v>
      </c>
      <c r="F894" t="s">
        <v>396</v>
      </c>
      <c r="G894" t="s">
        <v>397</v>
      </c>
      <c r="H894" t="s">
        <v>110</v>
      </c>
      <c r="I894" t="s">
        <v>111</v>
      </c>
      <c r="J894" t="s">
        <v>97</v>
      </c>
      <c r="K894" t="s">
        <v>98</v>
      </c>
      <c r="L894" t="s">
        <v>44</v>
      </c>
      <c r="M894" s="5">
        <v>0</v>
      </c>
      <c r="N894" s="5">
        <v>777.58</v>
      </c>
      <c r="O894" s="5">
        <f t="shared" si="52"/>
        <v>777.58</v>
      </c>
      <c r="P894" s="5">
        <v>0</v>
      </c>
      <c r="Q894" s="5">
        <f t="shared" si="53"/>
        <v>777.58</v>
      </c>
      <c r="R894" s="5">
        <v>555.41999999999996</v>
      </c>
      <c r="S894" s="5">
        <v>0</v>
      </c>
      <c r="T894" s="5">
        <v>0</v>
      </c>
      <c r="U894" s="5">
        <f t="shared" si="54"/>
        <v>777.58</v>
      </c>
      <c r="V894" s="5">
        <f t="shared" si="55"/>
        <v>777.58</v>
      </c>
      <c r="W894" s="5">
        <v>222.16</v>
      </c>
      <c r="X894" t="s">
        <v>112</v>
      </c>
    </row>
    <row r="895" spans="1:24" x14ac:dyDescent="0.2">
      <c r="A895" t="s">
        <v>0</v>
      </c>
      <c r="B895" t="s">
        <v>1</v>
      </c>
      <c r="C895" t="s">
        <v>2</v>
      </c>
      <c r="D895" t="s">
        <v>3</v>
      </c>
      <c r="E895" t="s">
        <v>4</v>
      </c>
      <c r="F895" t="s">
        <v>396</v>
      </c>
      <c r="G895" t="s">
        <v>397</v>
      </c>
      <c r="H895" t="s">
        <v>110</v>
      </c>
      <c r="I895" t="s">
        <v>111</v>
      </c>
      <c r="J895" t="s">
        <v>97</v>
      </c>
      <c r="K895" t="s">
        <v>100</v>
      </c>
      <c r="L895" t="s">
        <v>44</v>
      </c>
      <c r="M895" s="5">
        <v>0</v>
      </c>
      <c r="N895" s="5">
        <v>233.33</v>
      </c>
      <c r="O895" s="5">
        <f t="shared" si="52"/>
        <v>233.33</v>
      </c>
      <c r="P895" s="5">
        <v>0</v>
      </c>
      <c r="Q895" s="5">
        <f t="shared" si="53"/>
        <v>233.33</v>
      </c>
      <c r="R895" s="5">
        <v>166.67</v>
      </c>
      <c r="S895" s="5">
        <v>0</v>
      </c>
      <c r="T895" s="5">
        <v>0</v>
      </c>
      <c r="U895" s="5">
        <f t="shared" si="54"/>
        <v>233.33</v>
      </c>
      <c r="V895" s="5">
        <f t="shared" si="55"/>
        <v>233.33</v>
      </c>
      <c r="W895" s="5">
        <v>66.66</v>
      </c>
      <c r="X895" t="s">
        <v>113</v>
      </c>
    </row>
    <row r="896" spans="1:24" x14ac:dyDescent="0.2">
      <c r="A896" t="s">
        <v>0</v>
      </c>
      <c r="B896" t="s">
        <v>1</v>
      </c>
      <c r="C896" t="s">
        <v>2</v>
      </c>
      <c r="D896" t="s">
        <v>3</v>
      </c>
      <c r="E896" t="s">
        <v>4</v>
      </c>
      <c r="F896" t="s">
        <v>396</v>
      </c>
      <c r="G896" t="s">
        <v>397</v>
      </c>
      <c r="H896" t="s">
        <v>110</v>
      </c>
      <c r="I896" t="s">
        <v>111</v>
      </c>
      <c r="J896" t="s">
        <v>97</v>
      </c>
      <c r="K896" t="s">
        <v>104</v>
      </c>
      <c r="L896" t="s">
        <v>44</v>
      </c>
      <c r="M896" s="5">
        <v>0</v>
      </c>
      <c r="N896" s="5">
        <v>9331</v>
      </c>
      <c r="O896" s="5">
        <f t="shared" si="52"/>
        <v>9331</v>
      </c>
      <c r="P896" s="5">
        <v>0</v>
      </c>
      <c r="Q896" s="5">
        <f t="shared" si="53"/>
        <v>9331</v>
      </c>
      <c r="R896" s="5">
        <v>6665</v>
      </c>
      <c r="S896" s="5">
        <v>0</v>
      </c>
      <c r="T896" s="5">
        <v>0</v>
      </c>
      <c r="U896" s="5">
        <f t="shared" si="54"/>
        <v>9331</v>
      </c>
      <c r="V896" s="5">
        <f t="shared" si="55"/>
        <v>9331</v>
      </c>
      <c r="W896" s="5">
        <v>2666</v>
      </c>
      <c r="X896" t="s">
        <v>114</v>
      </c>
    </row>
    <row r="897" spans="1:24" x14ac:dyDescent="0.2">
      <c r="A897" t="s">
        <v>0</v>
      </c>
      <c r="B897" t="s">
        <v>1</v>
      </c>
      <c r="C897" t="s">
        <v>2</v>
      </c>
      <c r="D897" t="s">
        <v>3</v>
      </c>
      <c r="E897" t="s">
        <v>4</v>
      </c>
      <c r="F897" t="s">
        <v>396</v>
      </c>
      <c r="G897" t="s">
        <v>397</v>
      </c>
      <c r="H897" t="s">
        <v>110</v>
      </c>
      <c r="I897" t="s">
        <v>111</v>
      </c>
      <c r="J897" t="s">
        <v>97</v>
      </c>
      <c r="K897" t="s">
        <v>106</v>
      </c>
      <c r="L897" t="s">
        <v>44</v>
      </c>
      <c r="M897" s="5">
        <v>0</v>
      </c>
      <c r="N897" s="5">
        <v>1180.3800000000001</v>
      </c>
      <c r="O897" s="5">
        <f t="shared" si="52"/>
        <v>1180.3800000000001</v>
      </c>
      <c r="P897" s="5">
        <v>0</v>
      </c>
      <c r="Q897" s="5">
        <f t="shared" si="53"/>
        <v>1180.3800000000001</v>
      </c>
      <c r="R897" s="5">
        <v>843.12</v>
      </c>
      <c r="S897" s="5">
        <v>0</v>
      </c>
      <c r="T897" s="5">
        <v>0</v>
      </c>
      <c r="U897" s="5">
        <f t="shared" si="54"/>
        <v>1180.3800000000001</v>
      </c>
      <c r="V897" s="5">
        <f t="shared" si="55"/>
        <v>1180.3800000000001</v>
      </c>
      <c r="W897" s="5">
        <v>337.26</v>
      </c>
      <c r="X897" t="s">
        <v>115</v>
      </c>
    </row>
    <row r="898" spans="1:24" x14ac:dyDescent="0.2">
      <c r="A898" t="s">
        <v>0</v>
      </c>
      <c r="B898" t="s">
        <v>1</v>
      </c>
      <c r="C898" t="s">
        <v>2</v>
      </c>
      <c r="D898" t="s">
        <v>3</v>
      </c>
      <c r="E898" t="s">
        <v>4</v>
      </c>
      <c r="F898" t="s">
        <v>396</v>
      </c>
      <c r="G898" t="s">
        <v>397</v>
      </c>
      <c r="H898" t="s">
        <v>110</v>
      </c>
      <c r="I898" t="s">
        <v>111</v>
      </c>
      <c r="J898" t="s">
        <v>97</v>
      </c>
      <c r="K898" t="s">
        <v>108</v>
      </c>
      <c r="L898" t="s">
        <v>44</v>
      </c>
      <c r="M898" s="5">
        <v>0</v>
      </c>
      <c r="N898" s="5">
        <v>777.58</v>
      </c>
      <c r="O898" s="5">
        <f t="shared" si="52"/>
        <v>777.58</v>
      </c>
      <c r="P898" s="5">
        <v>0</v>
      </c>
      <c r="Q898" s="5">
        <f t="shared" si="53"/>
        <v>777.58</v>
      </c>
      <c r="R898" s="5">
        <v>555.41999999999996</v>
      </c>
      <c r="S898" s="5">
        <v>0</v>
      </c>
      <c r="T898" s="5">
        <v>0</v>
      </c>
      <c r="U898" s="5">
        <f t="shared" si="54"/>
        <v>777.58</v>
      </c>
      <c r="V898" s="5">
        <f t="shared" si="55"/>
        <v>777.58</v>
      </c>
      <c r="W898" s="5">
        <v>222.16</v>
      </c>
      <c r="X898" t="s">
        <v>116</v>
      </c>
    </row>
    <row r="899" spans="1:24" x14ac:dyDescent="0.2">
      <c r="A899" t="s">
        <v>0</v>
      </c>
      <c r="B899" t="s">
        <v>1</v>
      </c>
      <c r="C899" t="s">
        <v>2</v>
      </c>
      <c r="D899" t="s">
        <v>3</v>
      </c>
      <c r="E899" t="s">
        <v>4</v>
      </c>
      <c r="F899" t="s">
        <v>396</v>
      </c>
      <c r="G899" t="s">
        <v>397</v>
      </c>
      <c r="H899" t="s">
        <v>95</v>
      </c>
      <c r="I899" t="s">
        <v>136</v>
      </c>
      <c r="J899" t="s">
        <v>121</v>
      </c>
      <c r="K899" t="s">
        <v>175</v>
      </c>
      <c r="L899" t="s">
        <v>44</v>
      </c>
      <c r="M899" s="5">
        <v>100000</v>
      </c>
      <c r="N899" s="5">
        <v>0</v>
      </c>
      <c r="O899" s="5">
        <f t="shared" ref="O899:O962" si="56">+M899+N899</f>
        <v>100000</v>
      </c>
      <c r="P899" s="5">
        <v>-0.34</v>
      </c>
      <c r="Q899" s="5">
        <f t="shared" ref="Q899:Q962" si="57">+O899+P899</f>
        <v>99999.66</v>
      </c>
      <c r="R899" s="5">
        <v>99999.66</v>
      </c>
      <c r="S899" s="5">
        <v>0</v>
      </c>
      <c r="T899" s="5">
        <v>0</v>
      </c>
      <c r="U899" s="5">
        <f t="shared" ref="U899:U962" si="58">+O899-S899</f>
        <v>100000</v>
      </c>
      <c r="V899" s="5">
        <f t="shared" ref="V899:V962" si="59">+O899-T899</f>
        <v>100000</v>
      </c>
      <c r="W899" s="5">
        <v>0</v>
      </c>
      <c r="X899" t="s">
        <v>176</v>
      </c>
    </row>
    <row r="900" spans="1:24" x14ac:dyDescent="0.2">
      <c r="A900" t="s">
        <v>0</v>
      </c>
      <c r="B900" t="s">
        <v>1</v>
      </c>
      <c r="C900" t="s">
        <v>2</v>
      </c>
      <c r="D900" t="s">
        <v>3</v>
      </c>
      <c r="E900" t="s">
        <v>4</v>
      </c>
      <c r="F900" t="s">
        <v>396</v>
      </c>
      <c r="G900" t="s">
        <v>397</v>
      </c>
      <c r="H900" t="s">
        <v>95</v>
      </c>
      <c r="I900" t="s">
        <v>148</v>
      </c>
      <c r="J900" t="s">
        <v>121</v>
      </c>
      <c r="K900" t="s">
        <v>149</v>
      </c>
      <c r="L900" t="s">
        <v>44</v>
      </c>
      <c r="M900" s="5">
        <v>2000</v>
      </c>
      <c r="N900" s="5">
        <v>0</v>
      </c>
      <c r="O900" s="5">
        <f t="shared" si="56"/>
        <v>2000</v>
      </c>
      <c r="P900" s="5">
        <v>-2000</v>
      </c>
      <c r="Q900" s="5">
        <f t="shared" si="57"/>
        <v>0</v>
      </c>
      <c r="R900" s="5">
        <v>0</v>
      </c>
      <c r="S900" s="5">
        <v>0</v>
      </c>
      <c r="T900" s="5">
        <v>0</v>
      </c>
      <c r="U900" s="5">
        <f t="shared" si="58"/>
        <v>2000</v>
      </c>
      <c r="V900" s="5">
        <f t="shared" si="59"/>
        <v>2000</v>
      </c>
      <c r="W900" s="5">
        <v>0</v>
      </c>
      <c r="X900" t="s">
        <v>150</v>
      </c>
    </row>
    <row r="901" spans="1:24" x14ac:dyDescent="0.2">
      <c r="A901" t="s">
        <v>0</v>
      </c>
      <c r="B901" t="s">
        <v>1</v>
      </c>
      <c r="C901" t="s">
        <v>2</v>
      </c>
      <c r="D901" t="s">
        <v>3</v>
      </c>
      <c r="E901" t="s">
        <v>4</v>
      </c>
      <c r="F901" t="s">
        <v>396</v>
      </c>
      <c r="G901" t="s">
        <v>397</v>
      </c>
      <c r="H901" t="s">
        <v>95</v>
      </c>
      <c r="I901" t="s">
        <v>148</v>
      </c>
      <c r="J901" t="s">
        <v>121</v>
      </c>
      <c r="K901" t="s">
        <v>137</v>
      </c>
      <c r="L901" t="s">
        <v>44</v>
      </c>
      <c r="M901" s="5">
        <v>4000</v>
      </c>
      <c r="N901" s="5">
        <v>0</v>
      </c>
      <c r="O901" s="5">
        <f t="shared" si="56"/>
        <v>4000</v>
      </c>
      <c r="P901" s="5">
        <v>-4000</v>
      </c>
      <c r="Q901" s="5">
        <f t="shared" si="57"/>
        <v>0</v>
      </c>
      <c r="R901" s="5">
        <v>0</v>
      </c>
      <c r="S901" s="5">
        <v>0</v>
      </c>
      <c r="T901" s="5">
        <v>0</v>
      </c>
      <c r="U901" s="5">
        <f t="shared" si="58"/>
        <v>4000</v>
      </c>
      <c r="V901" s="5">
        <f t="shared" si="59"/>
        <v>4000</v>
      </c>
      <c r="W901" s="5">
        <v>0</v>
      </c>
      <c r="X901" t="s">
        <v>138</v>
      </c>
    </row>
    <row r="902" spans="1:24" x14ac:dyDescent="0.2">
      <c r="A902" t="s">
        <v>0</v>
      </c>
      <c r="B902" t="s">
        <v>1</v>
      </c>
      <c r="C902" t="s">
        <v>2</v>
      </c>
      <c r="D902" t="s">
        <v>3</v>
      </c>
      <c r="E902" t="s">
        <v>4</v>
      </c>
      <c r="F902" t="s">
        <v>396</v>
      </c>
      <c r="G902" t="s">
        <v>397</v>
      </c>
      <c r="H902" t="s">
        <v>95</v>
      </c>
      <c r="I902" t="s">
        <v>148</v>
      </c>
      <c r="J902" t="s">
        <v>121</v>
      </c>
      <c r="K902" t="s">
        <v>151</v>
      </c>
      <c r="L902" t="s">
        <v>44</v>
      </c>
      <c r="M902" s="5">
        <v>1000</v>
      </c>
      <c r="N902" s="5">
        <v>0</v>
      </c>
      <c r="O902" s="5">
        <f t="shared" si="56"/>
        <v>1000</v>
      </c>
      <c r="P902" s="5">
        <v>-1000</v>
      </c>
      <c r="Q902" s="5">
        <f t="shared" si="57"/>
        <v>0</v>
      </c>
      <c r="R902" s="5">
        <v>0</v>
      </c>
      <c r="S902" s="5">
        <v>0</v>
      </c>
      <c r="T902" s="5">
        <v>0</v>
      </c>
      <c r="U902" s="5">
        <f t="shared" si="58"/>
        <v>1000</v>
      </c>
      <c r="V902" s="5">
        <f t="shared" si="59"/>
        <v>1000</v>
      </c>
      <c r="W902" s="5">
        <v>0</v>
      </c>
      <c r="X902" t="s">
        <v>152</v>
      </c>
    </row>
    <row r="903" spans="1:24" x14ac:dyDescent="0.2">
      <c r="A903" t="s">
        <v>0</v>
      </c>
      <c r="B903" t="s">
        <v>1</v>
      </c>
      <c r="C903" t="s">
        <v>2</v>
      </c>
      <c r="D903" t="s">
        <v>3</v>
      </c>
      <c r="E903" t="s">
        <v>4</v>
      </c>
      <c r="F903" t="s">
        <v>396</v>
      </c>
      <c r="G903" t="s">
        <v>397</v>
      </c>
      <c r="H903" t="s">
        <v>95</v>
      </c>
      <c r="I903" t="s">
        <v>148</v>
      </c>
      <c r="J903" t="s">
        <v>121</v>
      </c>
      <c r="K903" t="s">
        <v>124</v>
      </c>
      <c r="L903" t="s">
        <v>44</v>
      </c>
      <c r="M903" s="5">
        <v>9353.44</v>
      </c>
      <c r="N903" s="5">
        <v>0</v>
      </c>
      <c r="O903" s="5">
        <f t="shared" si="56"/>
        <v>9353.44</v>
      </c>
      <c r="P903" s="5">
        <v>-9353.44</v>
      </c>
      <c r="Q903" s="5">
        <f t="shared" si="57"/>
        <v>0</v>
      </c>
      <c r="R903" s="5">
        <v>0</v>
      </c>
      <c r="S903" s="5">
        <v>0</v>
      </c>
      <c r="T903" s="5">
        <v>0</v>
      </c>
      <c r="U903" s="5">
        <f t="shared" si="58"/>
        <v>9353.44</v>
      </c>
      <c r="V903" s="5">
        <f t="shared" si="59"/>
        <v>9353.44</v>
      </c>
      <c r="W903" s="5">
        <v>0</v>
      </c>
      <c r="X903" t="s">
        <v>153</v>
      </c>
    </row>
    <row r="904" spans="1:24" x14ac:dyDescent="0.2">
      <c r="A904" t="s">
        <v>0</v>
      </c>
      <c r="B904" t="s">
        <v>1</v>
      </c>
      <c r="C904" t="s">
        <v>2</v>
      </c>
      <c r="D904" t="s">
        <v>3</v>
      </c>
      <c r="E904" t="s">
        <v>4</v>
      </c>
      <c r="F904" t="s">
        <v>396</v>
      </c>
      <c r="G904" t="s">
        <v>397</v>
      </c>
      <c r="H904" t="s">
        <v>95</v>
      </c>
      <c r="I904" t="s">
        <v>148</v>
      </c>
      <c r="J904" t="s">
        <v>121</v>
      </c>
      <c r="K904" t="s">
        <v>145</v>
      </c>
      <c r="L904" t="s">
        <v>44</v>
      </c>
      <c r="M904" s="5">
        <v>21015.599999999999</v>
      </c>
      <c r="N904" s="5">
        <v>0</v>
      </c>
      <c r="O904" s="5">
        <f t="shared" si="56"/>
        <v>21015.599999999999</v>
      </c>
      <c r="P904" s="5">
        <v>-21015.599999999999</v>
      </c>
      <c r="Q904" s="5">
        <f t="shared" si="57"/>
        <v>0</v>
      </c>
      <c r="R904" s="5">
        <v>0</v>
      </c>
      <c r="S904" s="5">
        <v>0</v>
      </c>
      <c r="T904" s="5">
        <v>0</v>
      </c>
      <c r="U904" s="5">
        <f t="shared" si="58"/>
        <v>21015.599999999999</v>
      </c>
      <c r="V904" s="5">
        <f t="shared" si="59"/>
        <v>21015.599999999999</v>
      </c>
      <c r="W904" s="5">
        <v>0</v>
      </c>
      <c r="X904" t="s">
        <v>146</v>
      </c>
    </row>
    <row r="905" spans="1:24" x14ac:dyDescent="0.2">
      <c r="A905" t="s">
        <v>0</v>
      </c>
      <c r="B905" t="s">
        <v>1</v>
      </c>
      <c r="C905" t="s">
        <v>2</v>
      </c>
      <c r="D905" t="s">
        <v>3</v>
      </c>
      <c r="E905" t="s">
        <v>4</v>
      </c>
      <c r="F905" t="s">
        <v>396</v>
      </c>
      <c r="G905" t="s">
        <v>397</v>
      </c>
      <c r="H905" t="s">
        <v>95</v>
      </c>
      <c r="I905" t="s">
        <v>154</v>
      </c>
      <c r="J905" t="s">
        <v>121</v>
      </c>
      <c r="K905" t="s">
        <v>137</v>
      </c>
      <c r="L905" t="s">
        <v>44</v>
      </c>
      <c r="M905" s="5">
        <v>3000</v>
      </c>
      <c r="N905" s="5">
        <v>0</v>
      </c>
      <c r="O905" s="5">
        <f t="shared" si="56"/>
        <v>3000</v>
      </c>
      <c r="P905" s="5">
        <v>-3000</v>
      </c>
      <c r="Q905" s="5">
        <f t="shared" si="57"/>
        <v>0</v>
      </c>
      <c r="R905" s="5">
        <v>0</v>
      </c>
      <c r="S905" s="5">
        <v>0</v>
      </c>
      <c r="T905" s="5">
        <v>0</v>
      </c>
      <c r="U905" s="5">
        <f t="shared" si="58"/>
        <v>3000</v>
      </c>
      <c r="V905" s="5">
        <f t="shared" si="59"/>
        <v>3000</v>
      </c>
      <c r="W905" s="5">
        <v>0</v>
      </c>
      <c r="X905" t="s">
        <v>138</v>
      </c>
    </row>
    <row r="906" spans="1:24" x14ac:dyDescent="0.2">
      <c r="A906" t="s">
        <v>0</v>
      </c>
      <c r="B906" t="s">
        <v>1</v>
      </c>
      <c r="C906" t="s">
        <v>2</v>
      </c>
      <c r="D906" t="s">
        <v>3</v>
      </c>
      <c r="E906" t="s">
        <v>4</v>
      </c>
      <c r="F906" t="s">
        <v>396</v>
      </c>
      <c r="G906" t="s">
        <v>397</v>
      </c>
      <c r="H906" t="s">
        <v>95</v>
      </c>
      <c r="I906" t="s">
        <v>154</v>
      </c>
      <c r="J906" t="s">
        <v>121</v>
      </c>
      <c r="K906" t="s">
        <v>151</v>
      </c>
      <c r="L906" t="s">
        <v>44</v>
      </c>
      <c r="M906" s="5">
        <v>500</v>
      </c>
      <c r="N906" s="5">
        <v>0</v>
      </c>
      <c r="O906" s="5">
        <f t="shared" si="56"/>
        <v>500</v>
      </c>
      <c r="P906" s="5">
        <v>-500</v>
      </c>
      <c r="Q906" s="5">
        <f t="shared" si="57"/>
        <v>0</v>
      </c>
      <c r="R906" s="5">
        <v>0</v>
      </c>
      <c r="S906" s="5">
        <v>0</v>
      </c>
      <c r="T906" s="5">
        <v>0</v>
      </c>
      <c r="U906" s="5">
        <f t="shared" si="58"/>
        <v>500</v>
      </c>
      <c r="V906" s="5">
        <f t="shared" si="59"/>
        <v>500</v>
      </c>
      <c r="W906" s="5">
        <v>0</v>
      </c>
      <c r="X906" t="s">
        <v>152</v>
      </c>
    </row>
    <row r="907" spans="1:24" x14ac:dyDescent="0.2">
      <c r="A907" t="s">
        <v>0</v>
      </c>
      <c r="B907" t="s">
        <v>1</v>
      </c>
      <c r="C907" t="s">
        <v>2</v>
      </c>
      <c r="D907" t="s">
        <v>3</v>
      </c>
      <c r="E907" t="s">
        <v>4</v>
      </c>
      <c r="F907" t="s">
        <v>396</v>
      </c>
      <c r="G907" t="s">
        <v>397</v>
      </c>
      <c r="H907" t="s">
        <v>95</v>
      </c>
      <c r="I907" t="s">
        <v>154</v>
      </c>
      <c r="J907" t="s">
        <v>121</v>
      </c>
      <c r="K907" t="s">
        <v>124</v>
      </c>
      <c r="L907" t="s">
        <v>44</v>
      </c>
      <c r="M907" s="5">
        <v>4400</v>
      </c>
      <c r="N907" s="5">
        <v>0</v>
      </c>
      <c r="O907" s="5">
        <f t="shared" si="56"/>
        <v>4400</v>
      </c>
      <c r="P907" s="5">
        <v>-4400</v>
      </c>
      <c r="Q907" s="5">
        <f t="shared" si="57"/>
        <v>0</v>
      </c>
      <c r="R907" s="5">
        <v>0</v>
      </c>
      <c r="S907" s="5">
        <v>0</v>
      </c>
      <c r="T907" s="5">
        <v>0</v>
      </c>
      <c r="U907" s="5">
        <f t="shared" si="58"/>
        <v>4400</v>
      </c>
      <c r="V907" s="5">
        <f t="shared" si="59"/>
        <v>4400</v>
      </c>
      <c r="W907" s="5">
        <v>0</v>
      </c>
      <c r="X907" t="s">
        <v>153</v>
      </c>
    </row>
    <row r="908" spans="1:24" x14ac:dyDescent="0.2">
      <c r="A908" t="s">
        <v>0</v>
      </c>
      <c r="B908" t="s">
        <v>1</v>
      </c>
      <c r="C908" t="s">
        <v>2</v>
      </c>
      <c r="D908" t="s">
        <v>3</v>
      </c>
      <c r="E908" t="s">
        <v>4</v>
      </c>
      <c r="F908" t="s">
        <v>396</v>
      </c>
      <c r="G908" t="s">
        <v>397</v>
      </c>
      <c r="H908" t="s">
        <v>95</v>
      </c>
      <c r="I908" t="s">
        <v>154</v>
      </c>
      <c r="J908" t="s">
        <v>121</v>
      </c>
      <c r="K908" t="s">
        <v>145</v>
      </c>
      <c r="L908" t="s">
        <v>44</v>
      </c>
      <c r="M908" s="5">
        <v>3000</v>
      </c>
      <c r="N908" s="5">
        <v>0</v>
      </c>
      <c r="O908" s="5">
        <f t="shared" si="56"/>
        <v>3000</v>
      </c>
      <c r="P908" s="5">
        <v>-3000</v>
      </c>
      <c r="Q908" s="5">
        <f t="shared" si="57"/>
        <v>0</v>
      </c>
      <c r="R908" s="5">
        <v>0</v>
      </c>
      <c r="S908" s="5">
        <v>0</v>
      </c>
      <c r="T908" s="5">
        <v>0</v>
      </c>
      <c r="U908" s="5">
        <f t="shared" si="58"/>
        <v>3000</v>
      </c>
      <c r="V908" s="5">
        <f t="shared" si="59"/>
        <v>3000</v>
      </c>
      <c r="W908" s="5">
        <v>0</v>
      </c>
      <c r="X908" t="s">
        <v>146</v>
      </c>
    </row>
    <row r="909" spans="1:24" x14ac:dyDescent="0.2">
      <c r="A909" t="s">
        <v>0</v>
      </c>
      <c r="B909" t="s">
        <v>1</v>
      </c>
      <c r="C909" t="s">
        <v>2</v>
      </c>
      <c r="D909" t="s">
        <v>3</v>
      </c>
      <c r="E909" t="s">
        <v>4</v>
      </c>
      <c r="F909" t="s">
        <v>396</v>
      </c>
      <c r="G909" t="s">
        <v>397</v>
      </c>
      <c r="H909" t="s">
        <v>95</v>
      </c>
      <c r="I909" t="s">
        <v>154</v>
      </c>
      <c r="J909" t="s">
        <v>121</v>
      </c>
      <c r="K909" t="s">
        <v>175</v>
      </c>
      <c r="L909" t="s">
        <v>44</v>
      </c>
      <c r="M909" s="5">
        <v>1000</v>
      </c>
      <c r="N909" s="5">
        <v>0</v>
      </c>
      <c r="O909" s="5">
        <f t="shared" si="56"/>
        <v>1000</v>
      </c>
      <c r="P909" s="5">
        <v>-1000</v>
      </c>
      <c r="Q909" s="5">
        <f t="shared" si="57"/>
        <v>0</v>
      </c>
      <c r="R909" s="5">
        <v>0</v>
      </c>
      <c r="S909" s="5">
        <v>0</v>
      </c>
      <c r="T909" s="5">
        <v>0</v>
      </c>
      <c r="U909" s="5">
        <f t="shared" si="58"/>
        <v>1000</v>
      </c>
      <c r="V909" s="5">
        <f t="shared" si="59"/>
        <v>1000</v>
      </c>
      <c r="W909" s="5">
        <v>0</v>
      </c>
      <c r="X909" t="s">
        <v>176</v>
      </c>
    </row>
    <row r="910" spans="1:24" x14ac:dyDescent="0.2">
      <c r="A910" t="s">
        <v>0</v>
      </c>
      <c r="B910" t="s">
        <v>1</v>
      </c>
      <c r="C910" t="s">
        <v>2</v>
      </c>
      <c r="D910" t="s">
        <v>3</v>
      </c>
      <c r="E910" t="s">
        <v>4</v>
      </c>
      <c r="F910" t="s">
        <v>396</v>
      </c>
      <c r="G910" t="s">
        <v>397</v>
      </c>
      <c r="H910" t="s">
        <v>95</v>
      </c>
      <c r="I910" t="s">
        <v>96</v>
      </c>
      <c r="J910" t="s">
        <v>121</v>
      </c>
      <c r="K910" t="s">
        <v>149</v>
      </c>
      <c r="L910" t="s">
        <v>44</v>
      </c>
      <c r="M910" s="5">
        <v>2000</v>
      </c>
      <c r="N910" s="5">
        <v>0</v>
      </c>
      <c r="O910" s="5">
        <f t="shared" si="56"/>
        <v>2000</v>
      </c>
      <c r="P910" s="5">
        <v>-2000</v>
      </c>
      <c r="Q910" s="5">
        <f t="shared" si="57"/>
        <v>0</v>
      </c>
      <c r="R910" s="5">
        <v>0</v>
      </c>
      <c r="S910" s="5">
        <v>0</v>
      </c>
      <c r="T910" s="5">
        <v>0</v>
      </c>
      <c r="U910" s="5">
        <f t="shared" si="58"/>
        <v>2000</v>
      </c>
      <c r="V910" s="5">
        <f t="shared" si="59"/>
        <v>2000</v>
      </c>
      <c r="W910" s="5">
        <v>0</v>
      </c>
      <c r="X910" t="s">
        <v>150</v>
      </c>
    </row>
    <row r="911" spans="1:24" x14ac:dyDescent="0.2">
      <c r="A911" t="s">
        <v>0</v>
      </c>
      <c r="B911" t="s">
        <v>1</v>
      </c>
      <c r="C911" t="s">
        <v>2</v>
      </c>
      <c r="D911" t="s">
        <v>3</v>
      </c>
      <c r="E911" t="s">
        <v>4</v>
      </c>
      <c r="F911" t="s">
        <v>396</v>
      </c>
      <c r="G911" t="s">
        <v>397</v>
      </c>
      <c r="H911" t="s">
        <v>95</v>
      </c>
      <c r="I911" t="s">
        <v>96</v>
      </c>
      <c r="J911" t="s">
        <v>121</v>
      </c>
      <c r="K911" t="s">
        <v>137</v>
      </c>
      <c r="L911" t="s">
        <v>44</v>
      </c>
      <c r="M911" s="5">
        <v>2000</v>
      </c>
      <c r="N911" s="5">
        <v>0</v>
      </c>
      <c r="O911" s="5">
        <f t="shared" si="56"/>
        <v>2000</v>
      </c>
      <c r="P911" s="5">
        <v>-2000</v>
      </c>
      <c r="Q911" s="5">
        <f t="shared" si="57"/>
        <v>0</v>
      </c>
      <c r="R911" s="5">
        <v>0</v>
      </c>
      <c r="S911" s="5">
        <v>0</v>
      </c>
      <c r="T911" s="5">
        <v>0</v>
      </c>
      <c r="U911" s="5">
        <f t="shared" si="58"/>
        <v>2000</v>
      </c>
      <c r="V911" s="5">
        <f t="shared" si="59"/>
        <v>2000</v>
      </c>
      <c r="W911" s="5">
        <v>0</v>
      </c>
      <c r="X911" t="s">
        <v>138</v>
      </c>
    </row>
    <row r="912" spans="1:24" x14ac:dyDescent="0.2">
      <c r="A912" t="s">
        <v>0</v>
      </c>
      <c r="B912" t="s">
        <v>1</v>
      </c>
      <c r="C912" t="s">
        <v>2</v>
      </c>
      <c r="D912" t="s">
        <v>3</v>
      </c>
      <c r="E912" t="s">
        <v>4</v>
      </c>
      <c r="F912" t="s">
        <v>396</v>
      </c>
      <c r="G912" t="s">
        <v>397</v>
      </c>
      <c r="H912" t="s">
        <v>95</v>
      </c>
      <c r="I912" t="s">
        <v>96</v>
      </c>
      <c r="J912" t="s">
        <v>121</v>
      </c>
      <c r="K912" t="s">
        <v>161</v>
      </c>
      <c r="L912" t="s">
        <v>44</v>
      </c>
      <c r="M912" s="5">
        <v>2000</v>
      </c>
      <c r="N912" s="5">
        <v>0</v>
      </c>
      <c r="O912" s="5">
        <f t="shared" si="56"/>
        <v>2000</v>
      </c>
      <c r="P912" s="5">
        <v>-2000</v>
      </c>
      <c r="Q912" s="5">
        <f t="shared" si="57"/>
        <v>0</v>
      </c>
      <c r="R912" s="5">
        <v>0</v>
      </c>
      <c r="S912" s="5">
        <v>0</v>
      </c>
      <c r="T912" s="5">
        <v>0</v>
      </c>
      <c r="U912" s="5">
        <f t="shared" si="58"/>
        <v>2000</v>
      </c>
      <c r="V912" s="5">
        <f t="shared" si="59"/>
        <v>2000</v>
      </c>
      <c r="W912" s="5">
        <v>0</v>
      </c>
      <c r="X912" t="s">
        <v>162</v>
      </c>
    </row>
    <row r="913" spans="1:24" x14ac:dyDescent="0.2">
      <c r="A913" t="s">
        <v>0</v>
      </c>
      <c r="B913" t="s">
        <v>1</v>
      </c>
      <c r="C913" t="s">
        <v>2</v>
      </c>
      <c r="D913" t="s">
        <v>3</v>
      </c>
      <c r="E913" t="s">
        <v>4</v>
      </c>
      <c r="F913" t="s">
        <v>396</v>
      </c>
      <c r="G913" t="s">
        <v>397</v>
      </c>
      <c r="H913" t="s">
        <v>95</v>
      </c>
      <c r="I913" t="s">
        <v>96</v>
      </c>
      <c r="J913" t="s">
        <v>121</v>
      </c>
      <c r="K913" t="s">
        <v>122</v>
      </c>
      <c r="L913" t="s">
        <v>44</v>
      </c>
      <c r="M913" s="5">
        <v>2000</v>
      </c>
      <c r="N913" s="5">
        <v>0</v>
      </c>
      <c r="O913" s="5">
        <f t="shared" si="56"/>
        <v>2000</v>
      </c>
      <c r="P913" s="5">
        <v>-2000</v>
      </c>
      <c r="Q913" s="5">
        <f t="shared" si="57"/>
        <v>0</v>
      </c>
      <c r="R913" s="5">
        <v>0</v>
      </c>
      <c r="S913" s="5">
        <v>0</v>
      </c>
      <c r="T913" s="5">
        <v>0</v>
      </c>
      <c r="U913" s="5">
        <f t="shared" si="58"/>
        <v>2000</v>
      </c>
      <c r="V913" s="5">
        <f t="shared" si="59"/>
        <v>2000</v>
      </c>
      <c r="W913" s="5">
        <v>0</v>
      </c>
      <c r="X913" t="s">
        <v>312</v>
      </c>
    </row>
    <row r="914" spans="1:24" x14ac:dyDescent="0.2">
      <c r="A914" t="s">
        <v>0</v>
      </c>
      <c r="B914" t="s">
        <v>1</v>
      </c>
      <c r="C914" t="s">
        <v>2</v>
      </c>
      <c r="D914" t="s">
        <v>3</v>
      </c>
      <c r="E914" t="s">
        <v>4</v>
      </c>
      <c r="F914" t="s">
        <v>396</v>
      </c>
      <c r="G914" t="s">
        <v>397</v>
      </c>
      <c r="H914" t="s">
        <v>95</v>
      </c>
      <c r="I914" t="s">
        <v>96</v>
      </c>
      <c r="J914" t="s">
        <v>121</v>
      </c>
      <c r="K914" t="s">
        <v>145</v>
      </c>
      <c r="L914" t="s">
        <v>44</v>
      </c>
      <c r="M914" s="5">
        <v>16000</v>
      </c>
      <c r="N914" s="5">
        <v>0</v>
      </c>
      <c r="O914" s="5">
        <f t="shared" si="56"/>
        <v>16000</v>
      </c>
      <c r="P914" s="5">
        <v>-16000</v>
      </c>
      <c r="Q914" s="5">
        <f t="shared" si="57"/>
        <v>0</v>
      </c>
      <c r="R914" s="5">
        <v>0</v>
      </c>
      <c r="S914" s="5">
        <v>0</v>
      </c>
      <c r="T914" s="5">
        <v>0</v>
      </c>
      <c r="U914" s="5">
        <f t="shared" si="58"/>
        <v>16000</v>
      </c>
      <c r="V914" s="5">
        <f t="shared" si="59"/>
        <v>16000</v>
      </c>
      <c r="W914" s="5">
        <v>0</v>
      </c>
      <c r="X914" t="s">
        <v>146</v>
      </c>
    </row>
    <row r="915" spans="1:24" x14ac:dyDescent="0.2">
      <c r="A915" t="s">
        <v>0</v>
      </c>
      <c r="B915" t="s">
        <v>1</v>
      </c>
      <c r="C915" t="s">
        <v>2</v>
      </c>
      <c r="D915" t="s">
        <v>3</v>
      </c>
      <c r="E915" t="s">
        <v>4</v>
      </c>
      <c r="F915" t="s">
        <v>396</v>
      </c>
      <c r="G915" t="s">
        <v>397</v>
      </c>
      <c r="H915" t="s">
        <v>95</v>
      </c>
      <c r="I915" t="s">
        <v>96</v>
      </c>
      <c r="J915" t="s">
        <v>121</v>
      </c>
      <c r="K915" t="s">
        <v>130</v>
      </c>
      <c r="L915" t="s">
        <v>44</v>
      </c>
      <c r="M915" s="5">
        <v>1000</v>
      </c>
      <c r="N915" s="5">
        <v>0</v>
      </c>
      <c r="O915" s="5">
        <f t="shared" si="56"/>
        <v>1000</v>
      </c>
      <c r="P915" s="5">
        <v>-1000</v>
      </c>
      <c r="Q915" s="5">
        <f t="shared" si="57"/>
        <v>0</v>
      </c>
      <c r="R915" s="5">
        <v>0</v>
      </c>
      <c r="S915" s="5">
        <v>0</v>
      </c>
      <c r="T915" s="5">
        <v>0</v>
      </c>
      <c r="U915" s="5">
        <f t="shared" si="58"/>
        <v>1000</v>
      </c>
      <c r="V915" s="5">
        <f t="shared" si="59"/>
        <v>1000</v>
      </c>
      <c r="W915" s="5">
        <v>0</v>
      </c>
      <c r="X915" t="s">
        <v>165</v>
      </c>
    </row>
    <row r="916" spans="1:24" x14ac:dyDescent="0.2">
      <c r="A916" t="s">
        <v>0</v>
      </c>
      <c r="B916" t="s">
        <v>1</v>
      </c>
      <c r="C916" t="s">
        <v>2</v>
      </c>
      <c r="D916" t="s">
        <v>3</v>
      </c>
      <c r="E916" t="s">
        <v>4</v>
      </c>
      <c r="F916" t="s">
        <v>396</v>
      </c>
      <c r="G916" t="s">
        <v>397</v>
      </c>
      <c r="H916" t="s">
        <v>95</v>
      </c>
      <c r="I916" t="s">
        <v>96</v>
      </c>
      <c r="J916" t="s">
        <v>121</v>
      </c>
      <c r="K916" t="s">
        <v>166</v>
      </c>
      <c r="L916" t="s">
        <v>44</v>
      </c>
      <c r="M916" s="5">
        <v>4000</v>
      </c>
      <c r="N916" s="5">
        <v>0</v>
      </c>
      <c r="O916" s="5">
        <f t="shared" si="56"/>
        <v>4000</v>
      </c>
      <c r="P916" s="5">
        <v>-4000</v>
      </c>
      <c r="Q916" s="5">
        <f t="shared" si="57"/>
        <v>0</v>
      </c>
      <c r="R916" s="5">
        <v>0</v>
      </c>
      <c r="S916" s="5">
        <v>0</v>
      </c>
      <c r="T916" s="5">
        <v>0</v>
      </c>
      <c r="U916" s="5">
        <f t="shared" si="58"/>
        <v>4000</v>
      </c>
      <c r="V916" s="5">
        <f t="shared" si="59"/>
        <v>4000</v>
      </c>
      <c r="W916" s="5">
        <v>0</v>
      </c>
      <c r="X916" t="s">
        <v>167</v>
      </c>
    </row>
    <row r="917" spans="1:24" x14ac:dyDescent="0.2">
      <c r="A917" t="s">
        <v>0</v>
      </c>
      <c r="B917" t="s">
        <v>1</v>
      </c>
      <c r="C917" t="s">
        <v>2</v>
      </c>
      <c r="D917" t="s">
        <v>3</v>
      </c>
      <c r="E917" t="s">
        <v>4</v>
      </c>
      <c r="F917" t="s">
        <v>396</v>
      </c>
      <c r="G917" t="s">
        <v>397</v>
      </c>
      <c r="H917" t="s">
        <v>95</v>
      </c>
      <c r="I917" t="s">
        <v>177</v>
      </c>
      <c r="J917" t="s">
        <v>121</v>
      </c>
      <c r="K917" t="s">
        <v>137</v>
      </c>
      <c r="L917" t="s">
        <v>44</v>
      </c>
      <c r="M917" s="5">
        <v>3750</v>
      </c>
      <c r="N917" s="5">
        <v>0</v>
      </c>
      <c r="O917" s="5">
        <f t="shared" si="56"/>
        <v>3750</v>
      </c>
      <c r="P917" s="5">
        <v>-3750</v>
      </c>
      <c r="Q917" s="5">
        <f t="shared" si="57"/>
        <v>0</v>
      </c>
      <c r="R917" s="5">
        <v>0</v>
      </c>
      <c r="S917" s="5">
        <v>0</v>
      </c>
      <c r="T917" s="5">
        <v>0</v>
      </c>
      <c r="U917" s="5">
        <f t="shared" si="58"/>
        <v>3750</v>
      </c>
      <c r="V917" s="5">
        <f t="shared" si="59"/>
        <v>3750</v>
      </c>
      <c r="W917" s="5">
        <v>0</v>
      </c>
      <c r="X917" t="s">
        <v>138</v>
      </c>
    </row>
    <row r="918" spans="1:24" x14ac:dyDescent="0.2">
      <c r="A918" t="s">
        <v>0</v>
      </c>
      <c r="B918" t="s">
        <v>1</v>
      </c>
      <c r="C918" t="s">
        <v>2</v>
      </c>
      <c r="D918" t="s">
        <v>3</v>
      </c>
      <c r="E918" t="s">
        <v>4</v>
      </c>
      <c r="F918" t="s">
        <v>396</v>
      </c>
      <c r="G918" t="s">
        <v>397</v>
      </c>
      <c r="H918" t="s">
        <v>95</v>
      </c>
      <c r="I918" t="s">
        <v>177</v>
      </c>
      <c r="J918" t="s">
        <v>121</v>
      </c>
      <c r="K918" t="s">
        <v>151</v>
      </c>
      <c r="L918" t="s">
        <v>44</v>
      </c>
      <c r="M918" s="5">
        <v>37000</v>
      </c>
      <c r="N918" s="5">
        <v>0</v>
      </c>
      <c r="O918" s="5">
        <f t="shared" si="56"/>
        <v>37000</v>
      </c>
      <c r="P918" s="5">
        <v>-37000</v>
      </c>
      <c r="Q918" s="5">
        <f t="shared" si="57"/>
        <v>0</v>
      </c>
      <c r="R918" s="5">
        <v>0</v>
      </c>
      <c r="S918" s="5">
        <v>0</v>
      </c>
      <c r="T918" s="5">
        <v>0</v>
      </c>
      <c r="U918" s="5">
        <f t="shared" si="58"/>
        <v>37000</v>
      </c>
      <c r="V918" s="5">
        <f t="shared" si="59"/>
        <v>37000</v>
      </c>
      <c r="W918" s="5">
        <v>0</v>
      </c>
      <c r="X918" t="s">
        <v>152</v>
      </c>
    </row>
    <row r="919" spans="1:24" x14ac:dyDescent="0.2">
      <c r="A919" t="s">
        <v>0</v>
      </c>
      <c r="B919" t="s">
        <v>1</v>
      </c>
      <c r="C919" t="s">
        <v>2</v>
      </c>
      <c r="D919" t="s">
        <v>3</v>
      </c>
      <c r="E919" t="s">
        <v>4</v>
      </c>
      <c r="F919" t="s">
        <v>396</v>
      </c>
      <c r="G919" t="s">
        <v>397</v>
      </c>
      <c r="H919" t="s">
        <v>95</v>
      </c>
      <c r="I919" t="s">
        <v>177</v>
      </c>
      <c r="J919" t="s">
        <v>121</v>
      </c>
      <c r="K919" t="s">
        <v>124</v>
      </c>
      <c r="L919" t="s">
        <v>44</v>
      </c>
      <c r="M919" s="5">
        <v>14000</v>
      </c>
      <c r="N919" s="5">
        <v>0</v>
      </c>
      <c r="O919" s="5">
        <f t="shared" si="56"/>
        <v>14000</v>
      </c>
      <c r="P919" s="5">
        <v>-14000</v>
      </c>
      <c r="Q919" s="5">
        <f t="shared" si="57"/>
        <v>0</v>
      </c>
      <c r="R919" s="5">
        <v>0</v>
      </c>
      <c r="S919" s="5">
        <v>0</v>
      </c>
      <c r="T919" s="5">
        <v>0</v>
      </c>
      <c r="U919" s="5">
        <f t="shared" si="58"/>
        <v>14000</v>
      </c>
      <c r="V919" s="5">
        <f t="shared" si="59"/>
        <v>14000</v>
      </c>
      <c r="W919" s="5">
        <v>0</v>
      </c>
      <c r="X919" t="s">
        <v>153</v>
      </c>
    </row>
    <row r="920" spans="1:24" x14ac:dyDescent="0.2">
      <c r="A920" t="s">
        <v>0</v>
      </c>
      <c r="B920" t="s">
        <v>1</v>
      </c>
      <c r="C920" t="s">
        <v>2</v>
      </c>
      <c r="D920" t="s">
        <v>3</v>
      </c>
      <c r="E920" t="s">
        <v>4</v>
      </c>
      <c r="F920" t="s">
        <v>396</v>
      </c>
      <c r="G920" t="s">
        <v>397</v>
      </c>
      <c r="H920" t="s">
        <v>95</v>
      </c>
      <c r="I920" t="s">
        <v>177</v>
      </c>
      <c r="J920" t="s">
        <v>121</v>
      </c>
      <c r="K920" t="s">
        <v>145</v>
      </c>
      <c r="L920" t="s">
        <v>44</v>
      </c>
      <c r="M920" s="5">
        <v>1700</v>
      </c>
      <c r="N920" s="5">
        <v>0</v>
      </c>
      <c r="O920" s="5">
        <f t="shared" si="56"/>
        <v>1700</v>
      </c>
      <c r="P920" s="5">
        <v>-1700</v>
      </c>
      <c r="Q920" s="5">
        <f t="shared" si="57"/>
        <v>0</v>
      </c>
      <c r="R920" s="5">
        <v>0</v>
      </c>
      <c r="S920" s="5">
        <v>0</v>
      </c>
      <c r="T920" s="5">
        <v>0</v>
      </c>
      <c r="U920" s="5">
        <f t="shared" si="58"/>
        <v>1700</v>
      </c>
      <c r="V920" s="5">
        <f t="shared" si="59"/>
        <v>1700</v>
      </c>
      <c r="W920" s="5">
        <v>0</v>
      </c>
      <c r="X920" t="s">
        <v>146</v>
      </c>
    </row>
    <row r="921" spans="1:24" x14ac:dyDescent="0.2">
      <c r="A921" t="s">
        <v>0</v>
      </c>
      <c r="B921" t="s">
        <v>1</v>
      </c>
      <c r="C921" t="s">
        <v>2</v>
      </c>
      <c r="D921" t="s">
        <v>3</v>
      </c>
      <c r="E921" t="s">
        <v>4</v>
      </c>
      <c r="F921" t="s">
        <v>396</v>
      </c>
      <c r="G921" t="s">
        <v>397</v>
      </c>
      <c r="H921" t="s">
        <v>95</v>
      </c>
      <c r="I921" t="s">
        <v>177</v>
      </c>
      <c r="J921" t="s">
        <v>121</v>
      </c>
      <c r="K921" t="s">
        <v>178</v>
      </c>
      <c r="L921" t="s">
        <v>44</v>
      </c>
      <c r="M921" s="5">
        <v>9675</v>
      </c>
      <c r="N921" s="5">
        <v>0</v>
      </c>
      <c r="O921" s="5">
        <f t="shared" si="56"/>
        <v>9675</v>
      </c>
      <c r="P921" s="5">
        <v>-9675</v>
      </c>
      <c r="Q921" s="5">
        <f t="shared" si="57"/>
        <v>0</v>
      </c>
      <c r="R921" s="5">
        <v>0</v>
      </c>
      <c r="S921" s="5">
        <v>0</v>
      </c>
      <c r="T921" s="5">
        <v>0</v>
      </c>
      <c r="U921" s="5">
        <f t="shared" si="58"/>
        <v>9675</v>
      </c>
      <c r="V921" s="5">
        <f t="shared" si="59"/>
        <v>9675</v>
      </c>
      <c r="W921" s="5">
        <v>0</v>
      </c>
      <c r="X921" t="s">
        <v>179</v>
      </c>
    </row>
    <row r="922" spans="1:24" x14ac:dyDescent="0.2">
      <c r="A922" t="s">
        <v>0</v>
      </c>
      <c r="B922" t="s">
        <v>1</v>
      </c>
      <c r="C922" t="s">
        <v>2</v>
      </c>
      <c r="D922" t="s">
        <v>3</v>
      </c>
      <c r="E922" t="s">
        <v>4</v>
      </c>
      <c r="F922" t="s">
        <v>396</v>
      </c>
      <c r="G922" t="s">
        <v>397</v>
      </c>
      <c r="H922" t="s">
        <v>95</v>
      </c>
      <c r="I922" t="s">
        <v>177</v>
      </c>
      <c r="J922" t="s">
        <v>121</v>
      </c>
      <c r="K922" t="s">
        <v>155</v>
      </c>
      <c r="L922" t="s">
        <v>44</v>
      </c>
      <c r="M922" s="5">
        <v>7897.2</v>
      </c>
      <c r="N922" s="5">
        <v>0</v>
      </c>
      <c r="O922" s="5">
        <f t="shared" si="56"/>
        <v>7897.2</v>
      </c>
      <c r="P922" s="5">
        <v>-7897.2</v>
      </c>
      <c r="Q922" s="5">
        <f t="shared" si="57"/>
        <v>0</v>
      </c>
      <c r="R922" s="5">
        <v>0</v>
      </c>
      <c r="S922" s="5">
        <v>0</v>
      </c>
      <c r="T922" s="5">
        <v>0</v>
      </c>
      <c r="U922" s="5">
        <f t="shared" si="58"/>
        <v>7897.2</v>
      </c>
      <c r="V922" s="5">
        <f t="shared" si="59"/>
        <v>7897.2</v>
      </c>
      <c r="W922" s="5">
        <v>0</v>
      </c>
      <c r="X922" t="s">
        <v>156</v>
      </c>
    </row>
    <row r="923" spans="1:24" x14ac:dyDescent="0.2">
      <c r="A923" t="s">
        <v>0</v>
      </c>
      <c r="B923" t="s">
        <v>1</v>
      </c>
      <c r="C923" t="s">
        <v>2</v>
      </c>
      <c r="D923" t="s">
        <v>3</v>
      </c>
      <c r="E923" t="s">
        <v>4</v>
      </c>
      <c r="F923" t="s">
        <v>396</v>
      </c>
      <c r="G923" t="s">
        <v>397</v>
      </c>
      <c r="H923" t="s">
        <v>180</v>
      </c>
      <c r="I923" t="s">
        <v>181</v>
      </c>
      <c r="J923" t="s">
        <v>121</v>
      </c>
      <c r="K923" t="s">
        <v>137</v>
      </c>
      <c r="L923" t="s">
        <v>44</v>
      </c>
      <c r="M923" s="5">
        <v>45000</v>
      </c>
      <c r="N923" s="5">
        <v>0</v>
      </c>
      <c r="O923" s="5">
        <f t="shared" si="56"/>
        <v>45000</v>
      </c>
      <c r="P923" s="5">
        <v>-45000</v>
      </c>
      <c r="Q923" s="5">
        <f t="shared" si="57"/>
        <v>0</v>
      </c>
      <c r="R923" s="5">
        <v>0</v>
      </c>
      <c r="S923" s="5">
        <v>0</v>
      </c>
      <c r="T923" s="5">
        <v>0</v>
      </c>
      <c r="U923" s="5">
        <f t="shared" si="58"/>
        <v>45000</v>
      </c>
      <c r="V923" s="5">
        <f t="shared" si="59"/>
        <v>45000</v>
      </c>
      <c r="W923" s="5">
        <v>0</v>
      </c>
      <c r="X923" t="s">
        <v>182</v>
      </c>
    </row>
    <row r="924" spans="1:24" x14ac:dyDescent="0.2">
      <c r="A924" t="s">
        <v>0</v>
      </c>
      <c r="B924" t="s">
        <v>1</v>
      </c>
      <c r="C924" t="s">
        <v>2</v>
      </c>
      <c r="D924" t="s">
        <v>3</v>
      </c>
      <c r="E924" t="s">
        <v>4</v>
      </c>
      <c r="F924" t="s">
        <v>396</v>
      </c>
      <c r="G924" t="s">
        <v>397</v>
      </c>
      <c r="H924" t="s">
        <v>180</v>
      </c>
      <c r="I924" t="s">
        <v>183</v>
      </c>
      <c r="J924" t="s">
        <v>121</v>
      </c>
      <c r="K924" t="s">
        <v>137</v>
      </c>
      <c r="L924" t="s">
        <v>44</v>
      </c>
      <c r="M924" s="5">
        <v>62000</v>
      </c>
      <c r="N924" s="5">
        <v>0</v>
      </c>
      <c r="O924" s="5">
        <f t="shared" si="56"/>
        <v>62000</v>
      </c>
      <c r="P924" s="5">
        <v>-59000</v>
      </c>
      <c r="Q924" s="5">
        <f t="shared" si="57"/>
        <v>3000</v>
      </c>
      <c r="R924" s="5">
        <v>0</v>
      </c>
      <c r="S924" s="5">
        <v>3000</v>
      </c>
      <c r="T924" s="5">
        <v>0</v>
      </c>
      <c r="U924" s="5">
        <f t="shared" si="58"/>
        <v>59000</v>
      </c>
      <c r="V924" s="5">
        <f t="shared" si="59"/>
        <v>62000</v>
      </c>
      <c r="W924" s="5">
        <v>0</v>
      </c>
      <c r="X924" t="s">
        <v>182</v>
      </c>
    </row>
    <row r="925" spans="1:24" x14ac:dyDescent="0.2">
      <c r="A925" t="s">
        <v>184</v>
      </c>
      <c r="B925" t="s">
        <v>185</v>
      </c>
      <c r="C925" t="s">
        <v>2</v>
      </c>
      <c r="D925" t="s">
        <v>3</v>
      </c>
      <c r="E925" t="s">
        <v>4</v>
      </c>
      <c r="F925" t="s">
        <v>396</v>
      </c>
      <c r="G925" t="s">
        <v>397</v>
      </c>
      <c r="H925" t="s">
        <v>186</v>
      </c>
      <c r="I925" t="s">
        <v>187</v>
      </c>
      <c r="J925" t="s">
        <v>121</v>
      </c>
      <c r="K925" t="s">
        <v>128</v>
      </c>
      <c r="L925" t="s">
        <v>44</v>
      </c>
      <c r="M925" s="5">
        <v>12500</v>
      </c>
      <c r="N925" s="5">
        <v>-4500</v>
      </c>
      <c r="O925" s="5">
        <f t="shared" si="56"/>
        <v>8000</v>
      </c>
      <c r="P925" s="5">
        <v>-8000</v>
      </c>
      <c r="Q925" s="5">
        <f t="shared" si="57"/>
        <v>0</v>
      </c>
      <c r="R925" s="5">
        <v>0</v>
      </c>
      <c r="S925" s="5">
        <v>0</v>
      </c>
      <c r="T925" s="5">
        <v>0</v>
      </c>
      <c r="U925" s="5">
        <f t="shared" si="58"/>
        <v>8000</v>
      </c>
      <c r="V925" s="5">
        <f t="shared" si="59"/>
        <v>8000</v>
      </c>
      <c r="W925" s="5">
        <v>0</v>
      </c>
      <c r="X925" t="s">
        <v>398</v>
      </c>
    </row>
    <row r="926" spans="1:24" x14ac:dyDescent="0.2">
      <c r="A926" t="s">
        <v>184</v>
      </c>
      <c r="B926" t="s">
        <v>185</v>
      </c>
      <c r="C926" t="s">
        <v>2</v>
      </c>
      <c r="D926" t="s">
        <v>3</v>
      </c>
      <c r="E926" t="s">
        <v>4</v>
      </c>
      <c r="F926" t="s">
        <v>396</v>
      </c>
      <c r="G926" t="s">
        <v>397</v>
      </c>
      <c r="H926" t="s">
        <v>186</v>
      </c>
      <c r="I926" t="s">
        <v>187</v>
      </c>
      <c r="J926" t="s">
        <v>121</v>
      </c>
      <c r="K926" t="s">
        <v>175</v>
      </c>
      <c r="L926" t="s">
        <v>44</v>
      </c>
      <c r="M926" s="5">
        <v>1000</v>
      </c>
      <c r="N926" s="5">
        <v>2500</v>
      </c>
      <c r="O926" s="5">
        <f t="shared" si="56"/>
        <v>3500</v>
      </c>
      <c r="P926" s="5">
        <v>-3500</v>
      </c>
      <c r="Q926" s="5">
        <f t="shared" si="57"/>
        <v>0</v>
      </c>
      <c r="R926" s="5">
        <v>0</v>
      </c>
      <c r="S926" s="5">
        <v>0</v>
      </c>
      <c r="T926" s="5">
        <v>0</v>
      </c>
      <c r="U926" s="5">
        <f t="shared" si="58"/>
        <v>3500</v>
      </c>
      <c r="V926" s="5">
        <f t="shared" si="59"/>
        <v>3500</v>
      </c>
      <c r="W926" s="5">
        <v>0</v>
      </c>
      <c r="X926" t="s">
        <v>399</v>
      </c>
    </row>
    <row r="927" spans="1:24" x14ac:dyDescent="0.2">
      <c r="A927" t="s">
        <v>184</v>
      </c>
      <c r="B927" t="s">
        <v>185</v>
      </c>
      <c r="C927" t="s">
        <v>2</v>
      </c>
      <c r="D927" t="s">
        <v>3</v>
      </c>
      <c r="E927" t="s">
        <v>4</v>
      </c>
      <c r="F927" t="s">
        <v>396</v>
      </c>
      <c r="G927" t="s">
        <v>397</v>
      </c>
      <c r="H927" t="s">
        <v>186</v>
      </c>
      <c r="I927" t="s">
        <v>187</v>
      </c>
      <c r="J927" t="s">
        <v>121</v>
      </c>
      <c r="K927" t="s">
        <v>132</v>
      </c>
      <c r="L927" t="s">
        <v>44</v>
      </c>
      <c r="M927" s="5">
        <v>1500</v>
      </c>
      <c r="N927" s="5">
        <v>2000</v>
      </c>
      <c r="O927" s="5">
        <f t="shared" si="56"/>
        <v>3500</v>
      </c>
      <c r="P927" s="5">
        <v>-3500</v>
      </c>
      <c r="Q927" s="5">
        <f t="shared" si="57"/>
        <v>0</v>
      </c>
      <c r="R927" s="5">
        <v>0</v>
      </c>
      <c r="S927" s="5">
        <v>0</v>
      </c>
      <c r="T927" s="5">
        <v>0</v>
      </c>
      <c r="U927" s="5">
        <f t="shared" si="58"/>
        <v>3500</v>
      </c>
      <c r="V927" s="5">
        <f t="shared" si="59"/>
        <v>3500</v>
      </c>
      <c r="W927" s="5">
        <v>0</v>
      </c>
      <c r="X927" t="s">
        <v>194</v>
      </c>
    </row>
    <row r="928" spans="1:24" x14ac:dyDescent="0.2">
      <c r="A928" t="s">
        <v>0</v>
      </c>
      <c r="B928" t="s">
        <v>1</v>
      </c>
      <c r="C928" t="s">
        <v>2</v>
      </c>
      <c r="D928" t="s">
        <v>3</v>
      </c>
      <c r="E928" t="s">
        <v>4</v>
      </c>
      <c r="F928" t="s">
        <v>396</v>
      </c>
      <c r="G928" t="s">
        <v>397</v>
      </c>
      <c r="H928" t="s">
        <v>195</v>
      </c>
      <c r="I928" t="s">
        <v>196</v>
      </c>
      <c r="J928" t="s">
        <v>121</v>
      </c>
      <c r="K928" t="s">
        <v>149</v>
      </c>
      <c r="L928" t="s">
        <v>44</v>
      </c>
      <c r="M928" s="5">
        <v>2000</v>
      </c>
      <c r="N928" s="5">
        <v>0</v>
      </c>
      <c r="O928" s="5">
        <f t="shared" si="56"/>
        <v>2000</v>
      </c>
      <c r="P928" s="5">
        <v>-2000</v>
      </c>
      <c r="Q928" s="5">
        <f t="shared" si="57"/>
        <v>0</v>
      </c>
      <c r="R928" s="5">
        <v>0</v>
      </c>
      <c r="S928" s="5">
        <v>0</v>
      </c>
      <c r="T928" s="5">
        <v>0</v>
      </c>
      <c r="U928" s="5">
        <f t="shared" si="58"/>
        <v>2000</v>
      </c>
      <c r="V928" s="5">
        <f t="shared" si="59"/>
        <v>2000</v>
      </c>
      <c r="W928" s="5">
        <v>0</v>
      </c>
      <c r="X928" t="s">
        <v>378</v>
      </c>
    </row>
    <row r="929" spans="1:24" x14ac:dyDescent="0.2">
      <c r="A929" t="s">
        <v>0</v>
      </c>
      <c r="B929" t="s">
        <v>1</v>
      </c>
      <c r="C929" t="s">
        <v>2</v>
      </c>
      <c r="D929" t="s">
        <v>3</v>
      </c>
      <c r="E929" t="s">
        <v>4</v>
      </c>
      <c r="F929" t="s">
        <v>396</v>
      </c>
      <c r="G929" t="s">
        <v>397</v>
      </c>
      <c r="H929" t="s">
        <v>195</v>
      </c>
      <c r="I929" t="s">
        <v>196</v>
      </c>
      <c r="J929" t="s">
        <v>121</v>
      </c>
      <c r="K929" t="s">
        <v>137</v>
      </c>
      <c r="L929" t="s">
        <v>44</v>
      </c>
      <c r="M929" s="5">
        <v>11360</v>
      </c>
      <c r="N929" s="5">
        <v>0</v>
      </c>
      <c r="O929" s="5">
        <f t="shared" si="56"/>
        <v>11360</v>
      </c>
      <c r="P929" s="5">
        <v>-11360</v>
      </c>
      <c r="Q929" s="5">
        <f t="shared" si="57"/>
        <v>0</v>
      </c>
      <c r="R929" s="5">
        <v>0</v>
      </c>
      <c r="S929" s="5">
        <v>0</v>
      </c>
      <c r="T929" s="5">
        <v>0</v>
      </c>
      <c r="U929" s="5">
        <f t="shared" si="58"/>
        <v>11360</v>
      </c>
      <c r="V929" s="5">
        <f t="shared" si="59"/>
        <v>11360</v>
      </c>
      <c r="W929" s="5">
        <v>0</v>
      </c>
      <c r="X929" t="s">
        <v>197</v>
      </c>
    </row>
    <row r="930" spans="1:24" x14ac:dyDescent="0.2">
      <c r="A930" t="s">
        <v>0</v>
      </c>
      <c r="B930" t="s">
        <v>1</v>
      </c>
      <c r="C930" t="s">
        <v>2</v>
      </c>
      <c r="D930" t="s">
        <v>3</v>
      </c>
      <c r="E930" t="s">
        <v>4</v>
      </c>
      <c r="F930" t="s">
        <v>396</v>
      </c>
      <c r="G930" t="s">
        <v>397</v>
      </c>
      <c r="H930" t="s">
        <v>195</v>
      </c>
      <c r="I930" t="s">
        <v>196</v>
      </c>
      <c r="J930" t="s">
        <v>121</v>
      </c>
      <c r="K930" t="s">
        <v>151</v>
      </c>
      <c r="L930" t="s">
        <v>44</v>
      </c>
      <c r="M930" s="5">
        <v>1500</v>
      </c>
      <c r="N930" s="5">
        <v>0</v>
      </c>
      <c r="O930" s="5">
        <f t="shared" si="56"/>
        <v>1500</v>
      </c>
      <c r="P930" s="5">
        <v>-1500</v>
      </c>
      <c r="Q930" s="5">
        <f t="shared" si="57"/>
        <v>0</v>
      </c>
      <c r="R930" s="5">
        <v>0</v>
      </c>
      <c r="S930" s="5">
        <v>0</v>
      </c>
      <c r="T930" s="5">
        <v>0</v>
      </c>
      <c r="U930" s="5">
        <f t="shared" si="58"/>
        <v>1500</v>
      </c>
      <c r="V930" s="5">
        <f t="shared" si="59"/>
        <v>1500</v>
      </c>
      <c r="W930" s="5">
        <v>0</v>
      </c>
      <c r="X930" t="s">
        <v>336</v>
      </c>
    </row>
    <row r="931" spans="1:24" x14ac:dyDescent="0.2">
      <c r="A931" t="s">
        <v>0</v>
      </c>
      <c r="B931" t="s">
        <v>1</v>
      </c>
      <c r="C931" t="s">
        <v>2</v>
      </c>
      <c r="D931" t="s">
        <v>3</v>
      </c>
      <c r="E931" t="s">
        <v>4</v>
      </c>
      <c r="F931" t="s">
        <v>396</v>
      </c>
      <c r="G931" t="s">
        <v>397</v>
      </c>
      <c r="H931" t="s">
        <v>195</v>
      </c>
      <c r="I931" t="s">
        <v>196</v>
      </c>
      <c r="J931" t="s">
        <v>121</v>
      </c>
      <c r="K931" t="s">
        <v>124</v>
      </c>
      <c r="L931" t="s">
        <v>44</v>
      </c>
      <c r="M931" s="5">
        <v>15540</v>
      </c>
      <c r="N931" s="5">
        <v>0</v>
      </c>
      <c r="O931" s="5">
        <f t="shared" si="56"/>
        <v>15540</v>
      </c>
      <c r="P931" s="5">
        <v>-15540</v>
      </c>
      <c r="Q931" s="5">
        <f t="shared" si="57"/>
        <v>0</v>
      </c>
      <c r="R931" s="5">
        <v>0</v>
      </c>
      <c r="S931" s="5">
        <v>0</v>
      </c>
      <c r="T931" s="5">
        <v>0</v>
      </c>
      <c r="U931" s="5">
        <f t="shared" si="58"/>
        <v>15540</v>
      </c>
      <c r="V931" s="5">
        <f t="shared" si="59"/>
        <v>15540</v>
      </c>
      <c r="W931" s="5">
        <v>0</v>
      </c>
      <c r="X931" t="s">
        <v>337</v>
      </c>
    </row>
    <row r="932" spans="1:24" x14ac:dyDescent="0.2">
      <c r="A932" t="s">
        <v>0</v>
      </c>
      <c r="B932" t="s">
        <v>1</v>
      </c>
      <c r="C932" t="s">
        <v>2</v>
      </c>
      <c r="D932" t="s">
        <v>3</v>
      </c>
      <c r="E932" t="s">
        <v>4</v>
      </c>
      <c r="F932" t="s">
        <v>396</v>
      </c>
      <c r="G932" t="s">
        <v>397</v>
      </c>
      <c r="H932" t="s">
        <v>195</v>
      </c>
      <c r="I932" t="s">
        <v>196</v>
      </c>
      <c r="J932" t="s">
        <v>121</v>
      </c>
      <c r="K932" t="s">
        <v>128</v>
      </c>
      <c r="L932" t="s">
        <v>44</v>
      </c>
      <c r="M932" s="5">
        <v>14400</v>
      </c>
      <c r="N932" s="5">
        <v>0</v>
      </c>
      <c r="O932" s="5">
        <f t="shared" si="56"/>
        <v>14400</v>
      </c>
      <c r="P932" s="5">
        <v>-14400</v>
      </c>
      <c r="Q932" s="5">
        <f t="shared" si="57"/>
        <v>0</v>
      </c>
      <c r="R932" s="5">
        <v>0</v>
      </c>
      <c r="S932" s="5">
        <v>0</v>
      </c>
      <c r="T932" s="5">
        <v>0</v>
      </c>
      <c r="U932" s="5">
        <f t="shared" si="58"/>
        <v>14400</v>
      </c>
      <c r="V932" s="5">
        <f t="shared" si="59"/>
        <v>14400</v>
      </c>
      <c r="W932" s="5">
        <v>0</v>
      </c>
      <c r="X932" t="s">
        <v>338</v>
      </c>
    </row>
    <row r="933" spans="1:24" x14ac:dyDescent="0.2">
      <c r="A933" t="s">
        <v>0</v>
      </c>
      <c r="B933" t="s">
        <v>1</v>
      </c>
      <c r="C933" t="s">
        <v>2</v>
      </c>
      <c r="D933" t="s">
        <v>3</v>
      </c>
      <c r="E933" t="s">
        <v>4</v>
      </c>
      <c r="F933" t="s">
        <v>396</v>
      </c>
      <c r="G933" t="s">
        <v>397</v>
      </c>
      <c r="H933" t="s">
        <v>195</v>
      </c>
      <c r="I933" t="s">
        <v>196</v>
      </c>
      <c r="J933" t="s">
        <v>121</v>
      </c>
      <c r="K933" t="s">
        <v>145</v>
      </c>
      <c r="L933" t="s">
        <v>44</v>
      </c>
      <c r="M933" s="5">
        <v>8000</v>
      </c>
      <c r="N933" s="5">
        <v>0</v>
      </c>
      <c r="O933" s="5">
        <f t="shared" si="56"/>
        <v>8000</v>
      </c>
      <c r="P933" s="5">
        <v>-8000</v>
      </c>
      <c r="Q933" s="5">
        <f t="shared" si="57"/>
        <v>0</v>
      </c>
      <c r="R933" s="5">
        <v>0</v>
      </c>
      <c r="S933" s="5">
        <v>0</v>
      </c>
      <c r="T933" s="5">
        <v>0</v>
      </c>
      <c r="U933" s="5">
        <f t="shared" si="58"/>
        <v>8000</v>
      </c>
      <c r="V933" s="5">
        <f t="shared" si="59"/>
        <v>8000</v>
      </c>
      <c r="W933" s="5">
        <v>0</v>
      </c>
      <c r="X933" t="s">
        <v>198</v>
      </c>
    </row>
    <row r="934" spans="1:24" x14ac:dyDescent="0.2">
      <c r="A934" t="s">
        <v>0</v>
      </c>
      <c r="B934" t="s">
        <v>1</v>
      </c>
      <c r="C934" t="s">
        <v>2</v>
      </c>
      <c r="D934" t="s">
        <v>3</v>
      </c>
      <c r="E934" t="s">
        <v>4</v>
      </c>
      <c r="F934" t="s">
        <v>396</v>
      </c>
      <c r="G934" t="s">
        <v>397</v>
      </c>
      <c r="H934" t="s">
        <v>195</v>
      </c>
      <c r="I934" t="s">
        <v>196</v>
      </c>
      <c r="J934" t="s">
        <v>121</v>
      </c>
      <c r="K934" t="s">
        <v>175</v>
      </c>
      <c r="L934" t="s">
        <v>44</v>
      </c>
      <c r="M934" s="5">
        <v>3000</v>
      </c>
      <c r="N934" s="5">
        <v>0</v>
      </c>
      <c r="O934" s="5">
        <f t="shared" si="56"/>
        <v>3000</v>
      </c>
      <c r="P934" s="5">
        <v>-3000</v>
      </c>
      <c r="Q934" s="5">
        <f t="shared" si="57"/>
        <v>0</v>
      </c>
      <c r="R934" s="5">
        <v>0</v>
      </c>
      <c r="S934" s="5">
        <v>0</v>
      </c>
      <c r="T934" s="5">
        <v>0</v>
      </c>
      <c r="U934" s="5">
        <f t="shared" si="58"/>
        <v>3000</v>
      </c>
      <c r="V934" s="5">
        <f t="shared" si="59"/>
        <v>3000</v>
      </c>
      <c r="W934" s="5">
        <v>0</v>
      </c>
      <c r="X934" t="s">
        <v>400</v>
      </c>
    </row>
    <row r="935" spans="1:24" x14ac:dyDescent="0.2">
      <c r="A935" t="s">
        <v>0</v>
      </c>
      <c r="B935" t="s">
        <v>1</v>
      </c>
      <c r="C935" t="s">
        <v>2</v>
      </c>
      <c r="D935" t="s">
        <v>3</v>
      </c>
      <c r="E935" t="s">
        <v>4</v>
      </c>
      <c r="F935" t="s">
        <v>396</v>
      </c>
      <c r="G935" t="s">
        <v>397</v>
      </c>
      <c r="H935" t="s">
        <v>195</v>
      </c>
      <c r="I935" t="s">
        <v>196</v>
      </c>
      <c r="J935" t="s">
        <v>121</v>
      </c>
      <c r="K935" t="s">
        <v>155</v>
      </c>
      <c r="L935" t="s">
        <v>44</v>
      </c>
      <c r="M935" s="5">
        <v>4000</v>
      </c>
      <c r="N935" s="5">
        <v>0</v>
      </c>
      <c r="O935" s="5">
        <f t="shared" si="56"/>
        <v>4000</v>
      </c>
      <c r="P935" s="5">
        <v>-4000</v>
      </c>
      <c r="Q935" s="5">
        <f t="shared" si="57"/>
        <v>0</v>
      </c>
      <c r="R935" s="5">
        <v>0</v>
      </c>
      <c r="S935" s="5">
        <v>0</v>
      </c>
      <c r="T935" s="5">
        <v>0</v>
      </c>
      <c r="U935" s="5">
        <f t="shared" si="58"/>
        <v>4000</v>
      </c>
      <c r="V935" s="5">
        <f t="shared" si="59"/>
        <v>4000</v>
      </c>
      <c r="W935" s="5">
        <v>0</v>
      </c>
      <c r="X935" t="s">
        <v>316</v>
      </c>
    </row>
    <row r="936" spans="1:24" x14ac:dyDescent="0.2">
      <c r="A936" t="s">
        <v>0</v>
      </c>
      <c r="B936" t="s">
        <v>1</v>
      </c>
      <c r="C936" t="s">
        <v>2</v>
      </c>
      <c r="D936" t="s">
        <v>3</v>
      </c>
      <c r="E936" t="s">
        <v>4</v>
      </c>
      <c r="F936" t="s">
        <v>396</v>
      </c>
      <c r="G936" t="s">
        <v>397</v>
      </c>
      <c r="H936" t="s">
        <v>195</v>
      </c>
      <c r="I936" t="s">
        <v>196</v>
      </c>
      <c r="J936" t="s">
        <v>121</v>
      </c>
      <c r="K936" t="s">
        <v>168</v>
      </c>
      <c r="L936" t="s">
        <v>44</v>
      </c>
      <c r="M936" s="5">
        <v>500</v>
      </c>
      <c r="N936" s="5">
        <v>0</v>
      </c>
      <c r="O936" s="5">
        <f t="shared" si="56"/>
        <v>500</v>
      </c>
      <c r="P936" s="5">
        <v>-500</v>
      </c>
      <c r="Q936" s="5">
        <f t="shared" si="57"/>
        <v>0</v>
      </c>
      <c r="R936" s="5">
        <v>0</v>
      </c>
      <c r="S936" s="5">
        <v>0</v>
      </c>
      <c r="T936" s="5">
        <v>0</v>
      </c>
      <c r="U936" s="5">
        <f t="shared" si="58"/>
        <v>500</v>
      </c>
      <c r="V936" s="5">
        <f t="shared" si="59"/>
        <v>500</v>
      </c>
      <c r="W936" s="5">
        <v>0</v>
      </c>
      <c r="X936" t="s">
        <v>317</v>
      </c>
    </row>
    <row r="937" spans="1:24" x14ac:dyDescent="0.2">
      <c r="A937" t="s">
        <v>0</v>
      </c>
      <c r="B937" t="s">
        <v>1</v>
      </c>
      <c r="C937" t="s">
        <v>2</v>
      </c>
      <c r="D937" t="s">
        <v>3</v>
      </c>
      <c r="E937" t="s">
        <v>4</v>
      </c>
      <c r="F937" t="s">
        <v>396</v>
      </c>
      <c r="G937" t="s">
        <v>397</v>
      </c>
      <c r="H937" t="s">
        <v>110</v>
      </c>
      <c r="I937" t="s">
        <v>199</v>
      </c>
      <c r="J937" t="s">
        <v>121</v>
      </c>
      <c r="K937" t="s">
        <v>149</v>
      </c>
      <c r="L937" t="s">
        <v>44</v>
      </c>
      <c r="M937" s="5">
        <v>1000</v>
      </c>
      <c r="N937" s="5">
        <v>-1000</v>
      </c>
      <c r="O937" s="5">
        <f t="shared" si="56"/>
        <v>0</v>
      </c>
      <c r="P937" s="5">
        <v>0</v>
      </c>
      <c r="Q937" s="5">
        <f t="shared" si="57"/>
        <v>0</v>
      </c>
      <c r="R937" s="5">
        <v>0</v>
      </c>
      <c r="S937" s="5">
        <v>0</v>
      </c>
      <c r="T937" s="5">
        <v>0</v>
      </c>
      <c r="U937" s="5">
        <f t="shared" si="58"/>
        <v>0</v>
      </c>
      <c r="V937" s="5">
        <f t="shared" si="59"/>
        <v>0</v>
      </c>
      <c r="W937" s="5">
        <v>0</v>
      </c>
      <c r="X937" t="s">
        <v>200</v>
      </c>
    </row>
    <row r="938" spans="1:24" x14ac:dyDescent="0.2">
      <c r="A938" t="s">
        <v>0</v>
      </c>
      <c r="B938" t="s">
        <v>1</v>
      </c>
      <c r="C938" t="s">
        <v>2</v>
      </c>
      <c r="D938" t="s">
        <v>3</v>
      </c>
      <c r="E938" t="s">
        <v>4</v>
      </c>
      <c r="F938" t="s">
        <v>396</v>
      </c>
      <c r="G938" t="s">
        <v>397</v>
      </c>
      <c r="H938" t="s">
        <v>110</v>
      </c>
      <c r="I938" t="s">
        <v>199</v>
      </c>
      <c r="J938" t="s">
        <v>121</v>
      </c>
      <c r="K938" t="s">
        <v>137</v>
      </c>
      <c r="L938" t="s">
        <v>44</v>
      </c>
      <c r="M938" s="5">
        <v>3000</v>
      </c>
      <c r="N938" s="5">
        <v>-3000</v>
      </c>
      <c r="O938" s="5">
        <f t="shared" si="56"/>
        <v>0</v>
      </c>
      <c r="P938" s="5">
        <v>0</v>
      </c>
      <c r="Q938" s="5">
        <f t="shared" si="57"/>
        <v>0</v>
      </c>
      <c r="R938" s="5">
        <v>0</v>
      </c>
      <c r="S938" s="5">
        <v>0</v>
      </c>
      <c r="T938" s="5">
        <v>0</v>
      </c>
      <c r="U938" s="5">
        <f t="shared" si="58"/>
        <v>0</v>
      </c>
      <c r="V938" s="5">
        <f t="shared" si="59"/>
        <v>0</v>
      </c>
      <c r="W938" s="5">
        <v>0</v>
      </c>
      <c r="X938" t="s">
        <v>201</v>
      </c>
    </row>
    <row r="939" spans="1:24" x14ac:dyDescent="0.2">
      <c r="A939" t="s">
        <v>0</v>
      </c>
      <c r="B939" t="s">
        <v>1</v>
      </c>
      <c r="C939" t="s">
        <v>2</v>
      </c>
      <c r="D939" t="s">
        <v>3</v>
      </c>
      <c r="E939" t="s">
        <v>4</v>
      </c>
      <c r="F939" t="s">
        <v>396</v>
      </c>
      <c r="G939" t="s">
        <v>397</v>
      </c>
      <c r="H939" t="s">
        <v>110</v>
      </c>
      <c r="I939" t="s">
        <v>199</v>
      </c>
      <c r="J939" t="s">
        <v>121</v>
      </c>
      <c r="K939" t="s">
        <v>124</v>
      </c>
      <c r="L939" t="s">
        <v>44</v>
      </c>
      <c r="M939" s="5">
        <v>21090.240000000002</v>
      </c>
      <c r="N939" s="5">
        <v>-5000</v>
      </c>
      <c r="O939" s="5">
        <f t="shared" si="56"/>
        <v>16090.240000000002</v>
      </c>
      <c r="P939" s="5">
        <v>-16090.24</v>
      </c>
      <c r="Q939" s="5">
        <f t="shared" si="57"/>
        <v>0</v>
      </c>
      <c r="R939" s="5">
        <v>0</v>
      </c>
      <c r="S939" s="5">
        <v>0</v>
      </c>
      <c r="T939" s="5">
        <v>0</v>
      </c>
      <c r="U939" s="5">
        <f t="shared" si="58"/>
        <v>16090.240000000002</v>
      </c>
      <c r="V939" s="5">
        <f t="shared" si="59"/>
        <v>16090.240000000002</v>
      </c>
      <c r="W939" s="5">
        <v>0</v>
      </c>
      <c r="X939" t="s">
        <v>202</v>
      </c>
    </row>
    <row r="940" spans="1:24" x14ac:dyDescent="0.2">
      <c r="A940" t="s">
        <v>0</v>
      </c>
      <c r="B940" t="s">
        <v>1</v>
      </c>
      <c r="C940" t="s">
        <v>2</v>
      </c>
      <c r="D940" t="s">
        <v>3</v>
      </c>
      <c r="E940" t="s">
        <v>4</v>
      </c>
      <c r="F940" t="s">
        <v>396</v>
      </c>
      <c r="G940" t="s">
        <v>397</v>
      </c>
      <c r="H940" t="s">
        <v>110</v>
      </c>
      <c r="I940" t="s">
        <v>199</v>
      </c>
      <c r="J940" t="s">
        <v>121</v>
      </c>
      <c r="K940" t="s">
        <v>128</v>
      </c>
      <c r="L940" t="s">
        <v>44</v>
      </c>
      <c r="M940" s="5">
        <v>37887.120000000003</v>
      </c>
      <c r="N940" s="5">
        <v>0</v>
      </c>
      <c r="O940" s="5">
        <f t="shared" si="56"/>
        <v>37887.120000000003</v>
      </c>
      <c r="P940" s="5">
        <v>-37887.120000000003</v>
      </c>
      <c r="Q940" s="5">
        <f t="shared" si="57"/>
        <v>0</v>
      </c>
      <c r="R940" s="5">
        <v>0</v>
      </c>
      <c r="S940" s="5">
        <v>0</v>
      </c>
      <c r="T940" s="5">
        <v>0</v>
      </c>
      <c r="U940" s="5">
        <f t="shared" si="58"/>
        <v>37887.120000000003</v>
      </c>
      <c r="V940" s="5">
        <f t="shared" si="59"/>
        <v>37887.120000000003</v>
      </c>
      <c r="W940" s="5">
        <v>0</v>
      </c>
      <c r="X940" t="s">
        <v>203</v>
      </c>
    </row>
    <row r="941" spans="1:24" x14ac:dyDescent="0.2">
      <c r="A941" t="s">
        <v>0</v>
      </c>
      <c r="B941" t="s">
        <v>1</v>
      </c>
      <c r="C941" t="s">
        <v>2</v>
      </c>
      <c r="D941" t="s">
        <v>3</v>
      </c>
      <c r="E941" t="s">
        <v>4</v>
      </c>
      <c r="F941" t="s">
        <v>396</v>
      </c>
      <c r="G941" t="s">
        <v>397</v>
      </c>
      <c r="H941" t="s">
        <v>110</v>
      </c>
      <c r="I941" t="s">
        <v>199</v>
      </c>
      <c r="J941" t="s">
        <v>121</v>
      </c>
      <c r="K941" t="s">
        <v>204</v>
      </c>
      <c r="L941" t="s">
        <v>44</v>
      </c>
      <c r="M941" s="5">
        <v>0</v>
      </c>
      <c r="N941" s="5">
        <v>1000</v>
      </c>
      <c r="O941" s="5">
        <f t="shared" si="56"/>
        <v>1000</v>
      </c>
      <c r="P941" s="5">
        <v>0</v>
      </c>
      <c r="Q941" s="5">
        <f t="shared" si="57"/>
        <v>1000</v>
      </c>
      <c r="R941" s="5">
        <v>0</v>
      </c>
      <c r="S941" s="5">
        <v>0</v>
      </c>
      <c r="T941" s="5">
        <v>0</v>
      </c>
      <c r="U941" s="5">
        <f t="shared" si="58"/>
        <v>1000</v>
      </c>
      <c r="V941" s="5">
        <f t="shared" si="59"/>
        <v>1000</v>
      </c>
      <c r="W941" s="5">
        <v>1000</v>
      </c>
      <c r="X941" t="s">
        <v>205</v>
      </c>
    </row>
    <row r="942" spans="1:24" x14ac:dyDescent="0.2">
      <c r="A942" t="s">
        <v>0</v>
      </c>
      <c r="B942" t="s">
        <v>1</v>
      </c>
      <c r="C942" t="s">
        <v>2</v>
      </c>
      <c r="D942" t="s">
        <v>3</v>
      </c>
      <c r="E942" t="s">
        <v>4</v>
      </c>
      <c r="F942" t="s">
        <v>396</v>
      </c>
      <c r="G942" t="s">
        <v>397</v>
      </c>
      <c r="H942" t="s">
        <v>110</v>
      </c>
      <c r="I942" t="s">
        <v>199</v>
      </c>
      <c r="J942" t="s">
        <v>121</v>
      </c>
      <c r="K942" t="s">
        <v>155</v>
      </c>
      <c r="L942" t="s">
        <v>44</v>
      </c>
      <c r="M942" s="5">
        <v>0</v>
      </c>
      <c r="N942" s="5">
        <v>4000</v>
      </c>
      <c r="O942" s="5">
        <f t="shared" si="56"/>
        <v>4000</v>
      </c>
      <c r="P942" s="5">
        <v>-4000</v>
      </c>
      <c r="Q942" s="5">
        <f t="shared" si="57"/>
        <v>0</v>
      </c>
      <c r="R942" s="5">
        <v>0</v>
      </c>
      <c r="S942" s="5">
        <v>0</v>
      </c>
      <c r="T942" s="5">
        <v>0</v>
      </c>
      <c r="U942" s="5">
        <f t="shared" si="58"/>
        <v>4000</v>
      </c>
      <c r="V942" s="5">
        <f t="shared" si="59"/>
        <v>4000</v>
      </c>
      <c r="W942" s="5">
        <v>0</v>
      </c>
      <c r="X942" t="s">
        <v>206</v>
      </c>
    </row>
    <row r="943" spans="1:24" x14ac:dyDescent="0.2">
      <c r="A943" t="s">
        <v>0</v>
      </c>
      <c r="B943" t="s">
        <v>1</v>
      </c>
      <c r="C943" t="s">
        <v>2</v>
      </c>
      <c r="D943" t="s">
        <v>3</v>
      </c>
      <c r="E943" t="s">
        <v>4</v>
      </c>
      <c r="F943" t="s">
        <v>396</v>
      </c>
      <c r="G943" t="s">
        <v>397</v>
      </c>
      <c r="H943" t="s">
        <v>110</v>
      </c>
      <c r="I943" t="s">
        <v>207</v>
      </c>
      <c r="J943" t="s">
        <v>121</v>
      </c>
      <c r="K943" t="s">
        <v>357</v>
      </c>
      <c r="L943" t="s">
        <v>44</v>
      </c>
      <c r="M943" s="5">
        <v>0</v>
      </c>
      <c r="N943" s="5">
        <v>1000</v>
      </c>
      <c r="O943" s="5">
        <f t="shared" si="56"/>
        <v>1000</v>
      </c>
      <c r="P943" s="5">
        <v>-1000</v>
      </c>
      <c r="Q943" s="5">
        <f t="shared" si="57"/>
        <v>0</v>
      </c>
      <c r="R943" s="5">
        <v>0</v>
      </c>
      <c r="S943" s="5">
        <v>0</v>
      </c>
      <c r="T943" s="5">
        <v>0</v>
      </c>
      <c r="U943" s="5">
        <f t="shared" si="58"/>
        <v>1000</v>
      </c>
      <c r="V943" s="5">
        <f t="shared" si="59"/>
        <v>1000</v>
      </c>
      <c r="W943" s="5">
        <v>0</v>
      </c>
      <c r="X943" t="s">
        <v>401</v>
      </c>
    </row>
    <row r="944" spans="1:24" x14ac:dyDescent="0.2">
      <c r="A944" t="s">
        <v>0</v>
      </c>
      <c r="B944" t="s">
        <v>1</v>
      </c>
      <c r="C944" t="s">
        <v>2</v>
      </c>
      <c r="D944" t="s">
        <v>3</v>
      </c>
      <c r="E944" t="s">
        <v>4</v>
      </c>
      <c r="F944" t="s">
        <v>396</v>
      </c>
      <c r="G944" t="s">
        <v>397</v>
      </c>
      <c r="H944" t="s">
        <v>110</v>
      </c>
      <c r="I944" t="s">
        <v>207</v>
      </c>
      <c r="J944" t="s">
        <v>121</v>
      </c>
      <c r="K944" t="s">
        <v>137</v>
      </c>
      <c r="L944" t="s">
        <v>44</v>
      </c>
      <c r="M944" s="5">
        <v>3908</v>
      </c>
      <c r="N944" s="5">
        <v>-3908</v>
      </c>
      <c r="O944" s="5">
        <f t="shared" si="56"/>
        <v>0</v>
      </c>
      <c r="P944" s="5">
        <v>0</v>
      </c>
      <c r="Q944" s="5">
        <f t="shared" si="57"/>
        <v>0</v>
      </c>
      <c r="R944" s="5">
        <v>0</v>
      </c>
      <c r="S944" s="5">
        <v>0</v>
      </c>
      <c r="T944" s="5">
        <v>0</v>
      </c>
      <c r="U944" s="5">
        <f t="shared" si="58"/>
        <v>0</v>
      </c>
      <c r="V944" s="5">
        <f t="shared" si="59"/>
        <v>0</v>
      </c>
      <c r="W944" s="5">
        <v>0</v>
      </c>
      <c r="X944" t="s">
        <v>201</v>
      </c>
    </row>
    <row r="945" spans="1:24" x14ac:dyDescent="0.2">
      <c r="A945" t="s">
        <v>0</v>
      </c>
      <c r="B945" t="s">
        <v>1</v>
      </c>
      <c r="C945" t="s">
        <v>2</v>
      </c>
      <c r="D945" t="s">
        <v>3</v>
      </c>
      <c r="E945" t="s">
        <v>4</v>
      </c>
      <c r="F945" t="s">
        <v>396</v>
      </c>
      <c r="G945" t="s">
        <v>397</v>
      </c>
      <c r="H945" t="s">
        <v>110</v>
      </c>
      <c r="I945" t="s">
        <v>207</v>
      </c>
      <c r="J945" t="s">
        <v>121</v>
      </c>
      <c r="K945" t="s">
        <v>128</v>
      </c>
      <c r="L945" t="s">
        <v>44</v>
      </c>
      <c r="M945" s="5">
        <v>37887.120000000003</v>
      </c>
      <c r="N945" s="5">
        <v>-1300</v>
      </c>
      <c r="O945" s="5">
        <f t="shared" si="56"/>
        <v>36587.120000000003</v>
      </c>
      <c r="P945" s="5">
        <v>-36587.120000000003</v>
      </c>
      <c r="Q945" s="5">
        <f t="shared" si="57"/>
        <v>0</v>
      </c>
      <c r="R945" s="5">
        <v>0</v>
      </c>
      <c r="S945" s="5">
        <v>0</v>
      </c>
      <c r="T945" s="5">
        <v>0</v>
      </c>
      <c r="U945" s="5">
        <f t="shared" si="58"/>
        <v>36587.120000000003</v>
      </c>
      <c r="V945" s="5">
        <f t="shared" si="59"/>
        <v>36587.120000000003</v>
      </c>
      <c r="W945" s="5">
        <v>0</v>
      </c>
      <c r="X945" t="s">
        <v>203</v>
      </c>
    </row>
    <row r="946" spans="1:24" x14ac:dyDescent="0.2">
      <c r="A946" t="s">
        <v>0</v>
      </c>
      <c r="B946" t="s">
        <v>1</v>
      </c>
      <c r="C946" t="s">
        <v>2</v>
      </c>
      <c r="D946" t="s">
        <v>3</v>
      </c>
      <c r="E946" t="s">
        <v>4</v>
      </c>
      <c r="F946" t="s">
        <v>396</v>
      </c>
      <c r="G946" t="s">
        <v>397</v>
      </c>
      <c r="H946" t="s">
        <v>110</v>
      </c>
      <c r="I946" t="s">
        <v>207</v>
      </c>
      <c r="J946" t="s">
        <v>121</v>
      </c>
      <c r="K946" t="s">
        <v>155</v>
      </c>
      <c r="L946" t="s">
        <v>44</v>
      </c>
      <c r="M946" s="5">
        <v>1589</v>
      </c>
      <c r="N946" s="5">
        <v>0</v>
      </c>
      <c r="O946" s="5">
        <f t="shared" si="56"/>
        <v>1589</v>
      </c>
      <c r="P946" s="5">
        <v>-1589</v>
      </c>
      <c r="Q946" s="5">
        <f t="shared" si="57"/>
        <v>0</v>
      </c>
      <c r="R946" s="5">
        <v>0</v>
      </c>
      <c r="S946" s="5">
        <v>0</v>
      </c>
      <c r="T946" s="5">
        <v>0</v>
      </c>
      <c r="U946" s="5">
        <f t="shared" si="58"/>
        <v>1589</v>
      </c>
      <c r="V946" s="5">
        <f t="shared" si="59"/>
        <v>1589</v>
      </c>
      <c r="W946" s="5">
        <v>0</v>
      </c>
      <c r="X946" t="s">
        <v>206</v>
      </c>
    </row>
    <row r="947" spans="1:24" x14ac:dyDescent="0.2">
      <c r="A947" t="s">
        <v>0</v>
      </c>
      <c r="B947" t="s">
        <v>1</v>
      </c>
      <c r="C947" t="s">
        <v>2</v>
      </c>
      <c r="D947" t="s">
        <v>3</v>
      </c>
      <c r="E947" t="s">
        <v>4</v>
      </c>
      <c r="F947" t="s">
        <v>396</v>
      </c>
      <c r="G947" t="s">
        <v>397</v>
      </c>
      <c r="H947" t="s">
        <v>110</v>
      </c>
      <c r="I947" t="s">
        <v>111</v>
      </c>
      <c r="J947" t="s">
        <v>121</v>
      </c>
      <c r="K947" t="s">
        <v>149</v>
      </c>
      <c r="L947" t="s">
        <v>44</v>
      </c>
      <c r="M947" s="5">
        <v>2000</v>
      </c>
      <c r="N947" s="5">
        <v>0</v>
      </c>
      <c r="O947" s="5">
        <f t="shared" si="56"/>
        <v>2000</v>
      </c>
      <c r="P947" s="5">
        <v>-2000</v>
      </c>
      <c r="Q947" s="5">
        <f t="shared" si="57"/>
        <v>0</v>
      </c>
      <c r="R947" s="5">
        <v>0</v>
      </c>
      <c r="S947" s="5">
        <v>0</v>
      </c>
      <c r="T947" s="5">
        <v>0</v>
      </c>
      <c r="U947" s="5">
        <f t="shared" si="58"/>
        <v>2000</v>
      </c>
      <c r="V947" s="5">
        <f t="shared" si="59"/>
        <v>2000</v>
      </c>
      <c r="W947" s="5">
        <v>0</v>
      </c>
      <c r="X947" t="s">
        <v>200</v>
      </c>
    </row>
    <row r="948" spans="1:24" x14ac:dyDescent="0.2">
      <c r="A948" t="s">
        <v>0</v>
      </c>
      <c r="B948" t="s">
        <v>1</v>
      </c>
      <c r="C948" t="s">
        <v>2</v>
      </c>
      <c r="D948" t="s">
        <v>3</v>
      </c>
      <c r="E948" t="s">
        <v>4</v>
      </c>
      <c r="F948" t="s">
        <v>396</v>
      </c>
      <c r="G948" t="s">
        <v>397</v>
      </c>
      <c r="H948" t="s">
        <v>110</v>
      </c>
      <c r="I948" t="s">
        <v>111</v>
      </c>
      <c r="J948" t="s">
        <v>121</v>
      </c>
      <c r="K948" t="s">
        <v>137</v>
      </c>
      <c r="L948" t="s">
        <v>44</v>
      </c>
      <c r="M948" s="5">
        <v>3000</v>
      </c>
      <c r="N948" s="5">
        <v>0</v>
      </c>
      <c r="O948" s="5">
        <f t="shared" si="56"/>
        <v>3000</v>
      </c>
      <c r="P948" s="5">
        <v>-3000</v>
      </c>
      <c r="Q948" s="5">
        <f t="shared" si="57"/>
        <v>0</v>
      </c>
      <c r="R948" s="5">
        <v>0</v>
      </c>
      <c r="S948" s="5">
        <v>0</v>
      </c>
      <c r="T948" s="5">
        <v>0</v>
      </c>
      <c r="U948" s="5">
        <f t="shared" si="58"/>
        <v>3000</v>
      </c>
      <c r="V948" s="5">
        <f t="shared" si="59"/>
        <v>3000</v>
      </c>
      <c r="W948" s="5">
        <v>0</v>
      </c>
      <c r="X948" t="s">
        <v>201</v>
      </c>
    </row>
    <row r="949" spans="1:24" x14ac:dyDescent="0.2">
      <c r="A949" t="s">
        <v>0</v>
      </c>
      <c r="B949" t="s">
        <v>1</v>
      </c>
      <c r="C949" t="s">
        <v>2</v>
      </c>
      <c r="D949" t="s">
        <v>3</v>
      </c>
      <c r="E949" t="s">
        <v>4</v>
      </c>
      <c r="F949" t="s">
        <v>396</v>
      </c>
      <c r="G949" t="s">
        <v>397</v>
      </c>
      <c r="H949" t="s">
        <v>110</v>
      </c>
      <c r="I949" t="s">
        <v>111</v>
      </c>
      <c r="J949" t="s">
        <v>121</v>
      </c>
      <c r="K949" t="s">
        <v>128</v>
      </c>
      <c r="L949" t="s">
        <v>44</v>
      </c>
      <c r="M949" s="5">
        <v>18943.560000000001</v>
      </c>
      <c r="N949" s="5">
        <v>-12299.87</v>
      </c>
      <c r="O949" s="5">
        <f t="shared" si="56"/>
        <v>6643.6900000000005</v>
      </c>
      <c r="P949" s="5">
        <v>-6643.69</v>
      </c>
      <c r="Q949" s="5">
        <f t="shared" si="57"/>
        <v>0</v>
      </c>
      <c r="R949" s="5">
        <v>0</v>
      </c>
      <c r="S949" s="5">
        <v>0</v>
      </c>
      <c r="T949" s="5">
        <v>0</v>
      </c>
      <c r="U949" s="5">
        <f t="shared" si="58"/>
        <v>6643.6900000000005</v>
      </c>
      <c r="V949" s="5">
        <f t="shared" si="59"/>
        <v>6643.6900000000005</v>
      </c>
      <c r="W949" s="5">
        <v>0</v>
      </c>
      <c r="X949" t="s">
        <v>203</v>
      </c>
    </row>
    <row r="950" spans="1:24" x14ac:dyDescent="0.2">
      <c r="A950" t="s">
        <v>0</v>
      </c>
      <c r="B950" t="s">
        <v>1</v>
      </c>
      <c r="C950" t="s">
        <v>2</v>
      </c>
      <c r="D950" t="s">
        <v>3</v>
      </c>
      <c r="E950" t="s">
        <v>4</v>
      </c>
      <c r="F950" t="s">
        <v>396</v>
      </c>
      <c r="G950" t="s">
        <v>397</v>
      </c>
      <c r="H950" t="s">
        <v>208</v>
      </c>
      <c r="I950" t="s">
        <v>209</v>
      </c>
      <c r="J950" t="s">
        <v>121</v>
      </c>
      <c r="K950" t="s">
        <v>166</v>
      </c>
      <c r="L950" t="s">
        <v>44</v>
      </c>
      <c r="M950" s="5">
        <v>1000</v>
      </c>
      <c r="N950" s="5">
        <v>0</v>
      </c>
      <c r="O950" s="5">
        <f t="shared" si="56"/>
        <v>1000</v>
      </c>
      <c r="P950" s="5">
        <v>-1000</v>
      </c>
      <c r="Q950" s="5">
        <f t="shared" si="57"/>
        <v>0</v>
      </c>
      <c r="R950" s="5">
        <v>0</v>
      </c>
      <c r="S950" s="5">
        <v>0</v>
      </c>
      <c r="T950" s="5">
        <v>0</v>
      </c>
      <c r="U950" s="5">
        <f t="shared" si="58"/>
        <v>1000</v>
      </c>
      <c r="V950" s="5">
        <f t="shared" si="59"/>
        <v>1000</v>
      </c>
      <c r="W950" s="5">
        <v>0</v>
      </c>
      <c r="X950" t="s">
        <v>402</v>
      </c>
    </row>
    <row r="951" spans="1:24" x14ac:dyDescent="0.2">
      <c r="A951" t="s">
        <v>0</v>
      </c>
      <c r="B951" t="s">
        <v>1</v>
      </c>
      <c r="C951" t="s">
        <v>2</v>
      </c>
      <c r="D951" t="s">
        <v>3</v>
      </c>
      <c r="E951" t="s">
        <v>4</v>
      </c>
      <c r="F951" t="s">
        <v>396</v>
      </c>
      <c r="G951" t="s">
        <v>397</v>
      </c>
      <c r="H951" t="s">
        <v>208</v>
      </c>
      <c r="I951" t="s">
        <v>209</v>
      </c>
      <c r="J951" t="s">
        <v>121</v>
      </c>
      <c r="K951" t="s">
        <v>175</v>
      </c>
      <c r="L951" t="s">
        <v>44</v>
      </c>
      <c r="M951" s="5">
        <v>3500</v>
      </c>
      <c r="N951" s="5">
        <v>0</v>
      </c>
      <c r="O951" s="5">
        <f t="shared" si="56"/>
        <v>3500</v>
      </c>
      <c r="P951" s="5">
        <v>-3500</v>
      </c>
      <c r="Q951" s="5">
        <f t="shared" si="57"/>
        <v>0</v>
      </c>
      <c r="R951" s="5">
        <v>0</v>
      </c>
      <c r="S951" s="5">
        <v>0</v>
      </c>
      <c r="T951" s="5">
        <v>0</v>
      </c>
      <c r="U951" s="5">
        <f t="shared" si="58"/>
        <v>3500</v>
      </c>
      <c r="V951" s="5">
        <f t="shared" si="59"/>
        <v>3500</v>
      </c>
      <c r="W951" s="5">
        <v>0</v>
      </c>
      <c r="X951" t="s">
        <v>210</v>
      </c>
    </row>
    <row r="952" spans="1:24" x14ac:dyDescent="0.2">
      <c r="A952" t="s">
        <v>117</v>
      </c>
      <c r="B952" t="s">
        <v>118</v>
      </c>
      <c r="C952" t="s">
        <v>2</v>
      </c>
      <c r="D952" t="s">
        <v>3</v>
      </c>
      <c r="E952" t="s">
        <v>4</v>
      </c>
      <c r="F952" t="s">
        <v>396</v>
      </c>
      <c r="G952" t="s">
        <v>397</v>
      </c>
      <c r="H952" t="s">
        <v>211</v>
      </c>
      <c r="I952" t="s">
        <v>212</v>
      </c>
      <c r="J952" t="s">
        <v>121</v>
      </c>
      <c r="K952" t="s">
        <v>128</v>
      </c>
      <c r="L952" t="s">
        <v>44</v>
      </c>
      <c r="M952" s="5">
        <v>29000</v>
      </c>
      <c r="N952" s="5">
        <v>0</v>
      </c>
      <c r="O952" s="5">
        <f t="shared" si="56"/>
        <v>29000</v>
      </c>
      <c r="P952" s="5">
        <v>-29000</v>
      </c>
      <c r="Q952" s="5">
        <f t="shared" si="57"/>
        <v>0</v>
      </c>
      <c r="R952" s="5">
        <v>0</v>
      </c>
      <c r="S952" s="5">
        <v>0</v>
      </c>
      <c r="T952" s="5">
        <v>0</v>
      </c>
      <c r="U952" s="5">
        <f t="shared" si="58"/>
        <v>29000</v>
      </c>
      <c r="V952" s="5">
        <f t="shared" si="59"/>
        <v>29000</v>
      </c>
      <c r="W952" s="5">
        <v>0</v>
      </c>
      <c r="X952" t="s">
        <v>320</v>
      </c>
    </row>
    <row r="953" spans="1:24" x14ac:dyDescent="0.2">
      <c r="A953" t="s">
        <v>117</v>
      </c>
      <c r="B953" t="s">
        <v>118</v>
      </c>
      <c r="C953" t="s">
        <v>2</v>
      </c>
      <c r="D953" t="s">
        <v>3</v>
      </c>
      <c r="E953" t="s">
        <v>4</v>
      </c>
      <c r="F953" t="s">
        <v>396</v>
      </c>
      <c r="G953" t="s">
        <v>397</v>
      </c>
      <c r="H953" t="s">
        <v>211</v>
      </c>
      <c r="I953" t="s">
        <v>212</v>
      </c>
      <c r="J953" t="s">
        <v>121</v>
      </c>
      <c r="K953" t="s">
        <v>175</v>
      </c>
      <c r="L953" t="s">
        <v>44</v>
      </c>
      <c r="M953" s="5">
        <v>4700</v>
      </c>
      <c r="N953" s="5">
        <v>0</v>
      </c>
      <c r="O953" s="5">
        <f t="shared" si="56"/>
        <v>4700</v>
      </c>
      <c r="P953" s="5">
        <v>-4700</v>
      </c>
      <c r="Q953" s="5">
        <f t="shared" si="57"/>
        <v>0</v>
      </c>
      <c r="R953" s="5">
        <v>0</v>
      </c>
      <c r="S953" s="5">
        <v>0</v>
      </c>
      <c r="T953" s="5">
        <v>0</v>
      </c>
      <c r="U953" s="5">
        <f t="shared" si="58"/>
        <v>4700</v>
      </c>
      <c r="V953" s="5">
        <f t="shared" si="59"/>
        <v>4700</v>
      </c>
      <c r="W953" s="5">
        <v>0</v>
      </c>
      <c r="X953" t="s">
        <v>222</v>
      </c>
    </row>
    <row r="954" spans="1:24" x14ac:dyDescent="0.2">
      <c r="A954" t="s">
        <v>117</v>
      </c>
      <c r="B954" t="s">
        <v>118</v>
      </c>
      <c r="C954" t="s">
        <v>2</v>
      </c>
      <c r="D954" t="s">
        <v>3</v>
      </c>
      <c r="E954" t="s">
        <v>4</v>
      </c>
      <c r="F954" t="s">
        <v>396</v>
      </c>
      <c r="G954" t="s">
        <v>397</v>
      </c>
      <c r="H954" t="s">
        <v>211</v>
      </c>
      <c r="I954" t="s">
        <v>212</v>
      </c>
      <c r="J954" t="s">
        <v>121</v>
      </c>
      <c r="K954" t="s">
        <v>168</v>
      </c>
      <c r="L954" t="s">
        <v>44</v>
      </c>
      <c r="M954" s="5">
        <v>1000</v>
      </c>
      <c r="N954" s="5">
        <v>0</v>
      </c>
      <c r="O954" s="5">
        <f t="shared" si="56"/>
        <v>1000</v>
      </c>
      <c r="P954" s="5">
        <v>-1000</v>
      </c>
      <c r="Q954" s="5">
        <f t="shared" si="57"/>
        <v>0</v>
      </c>
      <c r="R954" s="5">
        <v>0</v>
      </c>
      <c r="S954" s="5">
        <v>0</v>
      </c>
      <c r="T954" s="5">
        <v>0</v>
      </c>
      <c r="U954" s="5">
        <f t="shared" si="58"/>
        <v>1000</v>
      </c>
      <c r="V954" s="5">
        <f t="shared" si="59"/>
        <v>1000</v>
      </c>
      <c r="W954" s="5">
        <v>0</v>
      </c>
      <c r="X954" t="s">
        <v>321</v>
      </c>
    </row>
    <row r="955" spans="1:24" x14ac:dyDescent="0.2">
      <c r="A955" t="s">
        <v>117</v>
      </c>
      <c r="B955" t="s">
        <v>118</v>
      </c>
      <c r="C955" t="s">
        <v>2</v>
      </c>
      <c r="D955" t="s">
        <v>3</v>
      </c>
      <c r="E955" t="s">
        <v>4</v>
      </c>
      <c r="F955" t="s">
        <v>396</v>
      </c>
      <c r="G955" t="s">
        <v>397</v>
      </c>
      <c r="H955" t="s">
        <v>211</v>
      </c>
      <c r="I955" t="s">
        <v>220</v>
      </c>
      <c r="J955" t="s">
        <v>121</v>
      </c>
      <c r="K955" t="s">
        <v>178</v>
      </c>
      <c r="L955" t="s">
        <v>44</v>
      </c>
      <c r="M955" s="5">
        <v>2500</v>
      </c>
      <c r="N955" s="5">
        <v>0</v>
      </c>
      <c r="O955" s="5">
        <f t="shared" si="56"/>
        <v>2500</v>
      </c>
      <c r="P955" s="5">
        <v>0</v>
      </c>
      <c r="Q955" s="5">
        <f t="shared" si="57"/>
        <v>2500</v>
      </c>
      <c r="R955" s="5">
        <v>2500</v>
      </c>
      <c r="S955" s="5">
        <v>0</v>
      </c>
      <c r="T955" s="5">
        <v>0</v>
      </c>
      <c r="U955" s="5">
        <f t="shared" si="58"/>
        <v>2500</v>
      </c>
      <c r="V955" s="5">
        <f t="shared" si="59"/>
        <v>2500</v>
      </c>
      <c r="W955" s="5">
        <v>0</v>
      </c>
      <c r="X955" t="s">
        <v>217</v>
      </c>
    </row>
    <row r="956" spans="1:24" x14ac:dyDescent="0.2">
      <c r="A956" t="s">
        <v>117</v>
      </c>
      <c r="B956" t="s">
        <v>118</v>
      </c>
      <c r="C956" t="s">
        <v>2</v>
      </c>
      <c r="D956" t="s">
        <v>3</v>
      </c>
      <c r="E956" t="s">
        <v>4</v>
      </c>
      <c r="F956" t="s">
        <v>396</v>
      </c>
      <c r="G956" t="s">
        <v>397</v>
      </c>
      <c r="H956" t="s">
        <v>211</v>
      </c>
      <c r="I956" t="s">
        <v>220</v>
      </c>
      <c r="J956" t="s">
        <v>121</v>
      </c>
      <c r="K956" t="s">
        <v>134</v>
      </c>
      <c r="L956" t="s">
        <v>44</v>
      </c>
      <c r="M956" s="5">
        <v>2000</v>
      </c>
      <c r="N956" s="5">
        <v>0</v>
      </c>
      <c r="O956" s="5">
        <f t="shared" si="56"/>
        <v>2000</v>
      </c>
      <c r="P956" s="5">
        <v>-2000</v>
      </c>
      <c r="Q956" s="5">
        <f t="shared" si="57"/>
        <v>0</v>
      </c>
      <c r="R956" s="5">
        <v>0</v>
      </c>
      <c r="S956" s="5">
        <v>0</v>
      </c>
      <c r="T956" s="5">
        <v>0</v>
      </c>
      <c r="U956" s="5">
        <f t="shared" si="58"/>
        <v>2000</v>
      </c>
      <c r="V956" s="5">
        <f t="shared" si="59"/>
        <v>2000</v>
      </c>
      <c r="W956" s="5">
        <v>0</v>
      </c>
      <c r="X956" t="s">
        <v>367</v>
      </c>
    </row>
    <row r="957" spans="1:24" x14ac:dyDescent="0.2">
      <c r="A957" t="s">
        <v>0</v>
      </c>
      <c r="B957" t="s">
        <v>1</v>
      </c>
      <c r="C957" t="s">
        <v>2</v>
      </c>
      <c r="D957" t="s">
        <v>3</v>
      </c>
      <c r="E957" t="s">
        <v>4</v>
      </c>
      <c r="F957" t="s">
        <v>396</v>
      </c>
      <c r="G957" t="s">
        <v>397</v>
      </c>
      <c r="H957" t="s">
        <v>95</v>
      </c>
      <c r="I957" t="s">
        <v>136</v>
      </c>
      <c r="J957" t="s">
        <v>223</v>
      </c>
      <c r="K957" t="s">
        <v>226</v>
      </c>
      <c r="L957" t="s">
        <v>11</v>
      </c>
      <c r="M957" s="5">
        <v>57278.64</v>
      </c>
      <c r="N957" s="5">
        <v>-45250.76</v>
      </c>
      <c r="O957" s="5">
        <f t="shared" si="56"/>
        <v>12027.879999999997</v>
      </c>
      <c r="P957" s="5">
        <v>0</v>
      </c>
      <c r="Q957" s="5">
        <f t="shared" si="57"/>
        <v>12027.879999999997</v>
      </c>
      <c r="R957" s="5">
        <v>0.01</v>
      </c>
      <c r="S957" s="5">
        <v>12027.87</v>
      </c>
      <c r="T957" s="5">
        <v>12027.86</v>
      </c>
      <c r="U957" s="5">
        <f t="shared" si="58"/>
        <v>9.9999999965802999E-3</v>
      </c>
      <c r="V957" s="5">
        <f t="shared" si="59"/>
        <v>1.9999999996798579E-2</v>
      </c>
      <c r="W957" s="5">
        <v>0</v>
      </c>
      <c r="X957" t="s">
        <v>227</v>
      </c>
    </row>
    <row r="958" spans="1:24" x14ac:dyDescent="0.2">
      <c r="A958" t="s">
        <v>0</v>
      </c>
      <c r="B958" t="s">
        <v>1</v>
      </c>
      <c r="C958" t="s">
        <v>2</v>
      </c>
      <c r="D958" t="s">
        <v>3</v>
      </c>
      <c r="E958" t="s">
        <v>4</v>
      </c>
      <c r="F958" t="s">
        <v>396</v>
      </c>
      <c r="G958" t="s">
        <v>397</v>
      </c>
      <c r="H958" t="s">
        <v>95</v>
      </c>
      <c r="I958" t="s">
        <v>136</v>
      </c>
      <c r="J958" t="s">
        <v>223</v>
      </c>
      <c r="K958" t="s">
        <v>226</v>
      </c>
      <c r="L958" t="s">
        <v>44</v>
      </c>
      <c r="M958" s="5">
        <v>819164.85</v>
      </c>
      <c r="N958" s="5">
        <v>-30945.41</v>
      </c>
      <c r="O958" s="5">
        <f t="shared" si="56"/>
        <v>788219.44</v>
      </c>
      <c r="P958" s="5">
        <v>-82174.61</v>
      </c>
      <c r="Q958" s="5">
        <f t="shared" si="57"/>
        <v>706044.83</v>
      </c>
      <c r="R958" s="5">
        <v>691131.1</v>
      </c>
      <c r="S958" s="5">
        <v>14913.73</v>
      </c>
      <c r="T958" s="5">
        <v>14885.65</v>
      </c>
      <c r="U958" s="5">
        <f t="shared" si="58"/>
        <v>773305.71</v>
      </c>
      <c r="V958" s="5">
        <f t="shared" si="59"/>
        <v>773333.78999999992</v>
      </c>
      <c r="W958" s="5">
        <v>0</v>
      </c>
      <c r="X958" t="s">
        <v>227</v>
      </c>
    </row>
    <row r="959" spans="1:24" x14ac:dyDescent="0.2">
      <c r="A959" t="s">
        <v>0</v>
      </c>
      <c r="B959" t="s">
        <v>1</v>
      </c>
      <c r="C959" t="s">
        <v>2</v>
      </c>
      <c r="D959" t="s">
        <v>3</v>
      </c>
      <c r="E959" t="s">
        <v>4</v>
      </c>
      <c r="F959" t="s">
        <v>396</v>
      </c>
      <c r="G959" t="s">
        <v>397</v>
      </c>
      <c r="H959" t="s">
        <v>95</v>
      </c>
      <c r="I959" t="s">
        <v>136</v>
      </c>
      <c r="J959" t="s">
        <v>223</v>
      </c>
      <c r="K959" t="s">
        <v>228</v>
      </c>
      <c r="L959" t="s">
        <v>11</v>
      </c>
      <c r="M959" s="5">
        <v>141267.42000000001</v>
      </c>
      <c r="N959" s="5">
        <v>-71169.77</v>
      </c>
      <c r="O959" s="5">
        <f t="shared" si="56"/>
        <v>70097.650000000009</v>
      </c>
      <c r="P959" s="5">
        <v>0</v>
      </c>
      <c r="Q959" s="5">
        <f t="shared" si="57"/>
        <v>70097.650000000009</v>
      </c>
      <c r="R959" s="5">
        <v>0.01</v>
      </c>
      <c r="S959" s="5">
        <v>70097.64</v>
      </c>
      <c r="T959" s="5">
        <v>70097.64</v>
      </c>
      <c r="U959" s="5">
        <f t="shared" si="58"/>
        <v>1.0000000009313226E-2</v>
      </c>
      <c r="V959" s="5">
        <f t="shared" si="59"/>
        <v>1.0000000009313226E-2</v>
      </c>
      <c r="W959" s="5">
        <v>0</v>
      </c>
      <c r="X959" t="s">
        <v>229</v>
      </c>
    </row>
    <row r="960" spans="1:24" x14ac:dyDescent="0.2">
      <c r="A960" t="s">
        <v>0</v>
      </c>
      <c r="B960" t="s">
        <v>1</v>
      </c>
      <c r="C960" t="s">
        <v>2</v>
      </c>
      <c r="D960" t="s">
        <v>3</v>
      </c>
      <c r="E960" t="s">
        <v>4</v>
      </c>
      <c r="F960" t="s">
        <v>396</v>
      </c>
      <c r="G960" t="s">
        <v>397</v>
      </c>
      <c r="H960" t="s">
        <v>95</v>
      </c>
      <c r="I960" t="s">
        <v>136</v>
      </c>
      <c r="J960" t="s">
        <v>223</v>
      </c>
      <c r="K960" t="s">
        <v>228</v>
      </c>
      <c r="L960" t="s">
        <v>44</v>
      </c>
      <c r="M960" s="5">
        <v>1668818.66</v>
      </c>
      <c r="N960" s="5">
        <v>-169481.19</v>
      </c>
      <c r="O960" s="5">
        <f t="shared" si="56"/>
        <v>1499337.47</v>
      </c>
      <c r="P960" s="5">
        <v>-99270.91</v>
      </c>
      <c r="Q960" s="5">
        <f t="shared" si="57"/>
        <v>1400066.56</v>
      </c>
      <c r="R960" s="5">
        <v>1279773.8</v>
      </c>
      <c r="S960" s="5">
        <v>120292.76</v>
      </c>
      <c r="T960" s="5">
        <v>120238.18</v>
      </c>
      <c r="U960" s="5">
        <f t="shared" si="58"/>
        <v>1379044.71</v>
      </c>
      <c r="V960" s="5">
        <f t="shared" si="59"/>
        <v>1379099.29</v>
      </c>
      <c r="W960" s="5">
        <v>0</v>
      </c>
      <c r="X960" t="s">
        <v>229</v>
      </c>
    </row>
    <row r="961" spans="1:24" x14ac:dyDescent="0.2">
      <c r="A961" t="s">
        <v>0</v>
      </c>
      <c r="B961" t="s">
        <v>1</v>
      </c>
      <c r="C961" t="s">
        <v>2</v>
      </c>
      <c r="D961" t="s">
        <v>3</v>
      </c>
      <c r="E961" t="s">
        <v>4</v>
      </c>
      <c r="F961" t="s">
        <v>396</v>
      </c>
      <c r="G961" t="s">
        <v>397</v>
      </c>
      <c r="H961" t="s">
        <v>95</v>
      </c>
      <c r="I961" t="s">
        <v>136</v>
      </c>
      <c r="J961" t="s">
        <v>223</v>
      </c>
      <c r="K961" t="s">
        <v>224</v>
      </c>
      <c r="L961" t="s">
        <v>11</v>
      </c>
      <c r="M961" s="5">
        <v>234498.13</v>
      </c>
      <c r="N961" s="5">
        <v>-26732.05</v>
      </c>
      <c r="O961" s="5">
        <f t="shared" si="56"/>
        <v>207766.08000000002</v>
      </c>
      <c r="P961" s="5">
        <v>0</v>
      </c>
      <c r="Q961" s="5">
        <f t="shared" si="57"/>
        <v>207766.08000000002</v>
      </c>
      <c r="R961" s="5">
        <v>0</v>
      </c>
      <c r="S961" s="5">
        <v>207766.08</v>
      </c>
      <c r="T961" s="5">
        <v>207766.07</v>
      </c>
      <c r="U961" s="5">
        <f t="shared" si="58"/>
        <v>0</v>
      </c>
      <c r="V961" s="5">
        <f t="shared" si="59"/>
        <v>1.0000000009313226E-2</v>
      </c>
      <c r="W961" s="5">
        <v>0</v>
      </c>
      <c r="X961" t="s">
        <v>230</v>
      </c>
    </row>
    <row r="962" spans="1:24" x14ac:dyDescent="0.2">
      <c r="A962" t="s">
        <v>0</v>
      </c>
      <c r="B962" t="s">
        <v>1</v>
      </c>
      <c r="C962" t="s">
        <v>2</v>
      </c>
      <c r="D962" t="s">
        <v>3</v>
      </c>
      <c r="E962" t="s">
        <v>4</v>
      </c>
      <c r="F962" t="s">
        <v>396</v>
      </c>
      <c r="G962" t="s">
        <v>397</v>
      </c>
      <c r="H962" t="s">
        <v>95</v>
      </c>
      <c r="I962" t="s">
        <v>136</v>
      </c>
      <c r="J962" t="s">
        <v>223</v>
      </c>
      <c r="K962" t="s">
        <v>224</v>
      </c>
      <c r="L962" t="s">
        <v>44</v>
      </c>
      <c r="M962" s="5">
        <v>825454.9</v>
      </c>
      <c r="N962" s="5">
        <v>50747.49</v>
      </c>
      <c r="O962" s="5">
        <f t="shared" si="56"/>
        <v>876202.39</v>
      </c>
      <c r="P962" s="5">
        <v>-269072.71999999997</v>
      </c>
      <c r="Q962" s="5">
        <f t="shared" si="57"/>
        <v>607129.67000000004</v>
      </c>
      <c r="R962" s="5">
        <v>353388.47</v>
      </c>
      <c r="S962" s="5">
        <v>253741.2</v>
      </c>
      <c r="T962" s="5">
        <v>241267.05</v>
      </c>
      <c r="U962" s="5">
        <f t="shared" si="58"/>
        <v>622461.18999999994</v>
      </c>
      <c r="V962" s="5">
        <f t="shared" si="59"/>
        <v>634935.34000000008</v>
      </c>
      <c r="W962" s="5">
        <v>0</v>
      </c>
      <c r="X962" t="s">
        <v>230</v>
      </c>
    </row>
    <row r="963" spans="1:24" x14ac:dyDescent="0.2">
      <c r="A963" t="s">
        <v>0</v>
      </c>
      <c r="B963" t="s">
        <v>1</v>
      </c>
      <c r="C963" t="s">
        <v>2</v>
      </c>
      <c r="D963" t="s">
        <v>3</v>
      </c>
      <c r="E963" t="s">
        <v>4</v>
      </c>
      <c r="F963" t="s">
        <v>396</v>
      </c>
      <c r="G963" t="s">
        <v>397</v>
      </c>
      <c r="H963" t="s">
        <v>95</v>
      </c>
      <c r="I963" t="s">
        <v>172</v>
      </c>
      <c r="J963" t="s">
        <v>223</v>
      </c>
      <c r="K963" t="s">
        <v>226</v>
      </c>
      <c r="L963" t="s">
        <v>44</v>
      </c>
      <c r="M963" s="5">
        <v>55000</v>
      </c>
      <c r="N963" s="5">
        <v>-27000</v>
      </c>
      <c r="O963" s="5">
        <f t="shared" ref="O963:O1026" si="60">+M963+N963</f>
        <v>28000</v>
      </c>
      <c r="P963" s="5">
        <v>-28000</v>
      </c>
      <c r="Q963" s="5">
        <f t="shared" ref="Q963:Q1026" si="61">+O963+P963</f>
        <v>0</v>
      </c>
      <c r="R963" s="5">
        <v>0</v>
      </c>
      <c r="S963" s="5">
        <v>0</v>
      </c>
      <c r="T963" s="5">
        <v>0</v>
      </c>
      <c r="U963" s="5">
        <f t="shared" ref="U963:U1026" si="62">+O963-S963</f>
        <v>28000</v>
      </c>
      <c r="V963" s="5">
        <f t="shared" ref="V963:V1026" si="63">+O963-T963</f>
        <v>28000</v>
      </c>
      <c r="W963" s="5">
        <v>0</v>
      </c>
      <c r="X963" t="s">
        <v>227</v>
      </c>
    </row>
    <row r="964" spans="1:24" x14ac:dyDescent="0.2">
      <c r="A964" t="s">
        <v>0</v>
      </c>
      <c r="B964" t="s">
        <v>1</v>
      </c>
      <c r="C964" t="s">
        <v>2</v>
      </c>
      <c r="D964" t="s">
        <v>3</v>
      </c>
      <c r="E964" t="s">
        <v>4</v>
      </c>
      <c r="F964" t="s">
        <v>396</v>
      </c>
      <c r="G964" t="s">
        <v>397</v>
      </c>
      <c r="H964" t="s">
        <v>95</v>
      </c>
      <c r="I964" t="s">
        <v>172</v>
      </c>
      <c r="J964" t="s">
        <v>223</v>
      </c>
      <c r="K964" t="s">
        <v>228</v>
      </c>
      <c r="L964" t="s">
        <v>44</v>
      </c>
      <c r="M964" s="5">
        <v>80000</v>
      </c>
      <c r="N964" s="5">
        <v>316151.86</v>
      </c>
      <c r="O964" s="5">
        <f t="shared" si="60"/>
        <v>396151.86</v>
      </c>
      <c r="P964" s="5">
        <v>-9504.26</v>
      </c>
      <c r="Q964" s="5">
        <f t="shared" si="61"/>
        <v>386647.6</v>
      </c>
      <c r="R964" s="5">
        <v>386647.6</v>
      </c>
      <c r="S964" s="5">
        <v>0</v>
      </c>
      <c r="T964" s="5">
        <v>0</v>
      </c>
      <c r="U964" s="5">
        <f t="shared" si="62"/>
        <v>396151.86</v>
      </c>
      <c r="V964" s="5">
        <f t="shared" si="63"/>
        <v>396151.86</v>
      </c>
      <c r="W964" s="5">
        <v>0</v>
      </c>
      <c r="X964" t="s">
        <v>229</v>
      </c>
    </row>
    <row r="965" spans="1:24" x14ac:dyDescent="0.2">
      <c r="A965" t="s">
        <v>0</v>
      </c>
      <c r="B965" t="s">
        <v>1</v>
      </c>
      <c r="C965" t="s">
        <v>2</v>
      </c>
      <c r="D965" t="s">
        <v>3</v>
      </c>
      <c r="E965" t="s">
        <v>4</v>
      </c>
      <c r="F965" t="s">
        <v>396</v>
      </c>
      <c r="G965" t="s">
        <v>397</v>
      </c>
      <c r="H965" t="s">
        <v>95</v>
      </c>
      <c r="I965" t="s">
        <v>172</v>
      </c>
      <c r="J965" t="s">
        <v>223</v>
      </c>
      <c r="K965" t="s">
        <v>224</v>
      </c>
      <c r="L965" t="s">
        <v>44</v>
      </c>
      <c r="M965" s="5">
        <v>289151.86</v>
      </c>
      <c r="N965" s="5">
        <v>-289151.86</v>
      </c>
      <c r="O965" s="5">
        <f t="shared" si="60"/>
        <v>0</v>
      </c>
      <c r="P965" s="5">
        <v>0</v>
      </c>
      <c r="Q965" s="5">
        <f t="shared" si="61"/>
        <v>0</v>
      </c>
      <c r="R965" s="5">
        <v>0</v>
      </c>
      <c r="S965" s="5">
        <v>0</v>
      </c>
      <c r="T965" s="5">
        <v>0</v>
      </c>
      <c r="U965" s="5">
        <f t="shared" si="62"/>
        <v>0</v>
      </c>
      <c r="V965" s="5">
        <f t="shared" si="63"/>
        <v>0</v>
      </c>
      <c r="W965" s="5">
        <v>0</v>
      </c>
      <c r="X965" t="s">
        <v>230</v>
      </c>
    </row>
    <row r="966" spans="1:24" x14ac:dyDescent="0.2">
      <c r="A966" t="s">
        <v>0</v>
      </c>
      <c r="B966" t="s">
        <v>1</v>
      </c>
      <c r="C966" t="s">
        <v>2</v>
      </c>
      <c r="D966" t="s">
        <v>3</v>
      </c>
      <c r="E966" t="s">
        <v>4</v>
      </c>
      <c r="F966" t="s">
        <v>396</v>
      </c>
      <c r="G966" t="s">
        <v>397</v>
      </c>
      <c r="H966" t="s">
        <v>95</v>
      </c>
      <c r="I966" t="s">
        <v>96</v>
      </c>
      <c r="J966" t="s">
        <v>231</v>
      </c>
      <c r="K966" t="s">
        <v>232</v>
      </c>
      <c r="L966" t="s">
        <v>44</v>
      </c>
      <c r="M966" s="5">
        <v>4000</v>
      </c>
      <c r="N966" s="5">
        <v>0</v>
      </c>
      <c r="O966" s="5">
        <f t="shared" si="60"/>
        <v>4000</v>
      </c>
      <c r="P966" s="5">
        <v>-4000</v>
      </c>
      <c r="Q966" s="5">
        <f t="shared" si="61"/>
        <v>0</v>
      </c>
      <c r="R966" s="5">
        <v>0</v>
      </c>
      <c r="S966" s="5">
        <v>0</v>
      </c>
      <c r="T966" s="5">
        <v>0</v>
      </c>
      <c r="U966" s="5">
        <f t="shared" si="62"/>
        <v>4000</v>
      </c>
      <c r="V966" s="5">
        <f t="shared" si="63"/>
        <v>4000</v>
      </c>
      <c r="W966" s="5">
        <v>0</v>
      </c>
      <c r="X966" t="s">
        <v>238</v>
      </c>
    </row>
    <row r="967" spans="1:24" x14ac:dyDescent="0.2">
      <c r="A967" t="s">
        <v>0</v>
      </c>
      <c r="B967" t="s">
        <v>1</v>
      </c>
      <c r="C967" t="s">
        <v>2</v>
      </c>
      <c r="D967" t="s">
        <v>3</v>
      </c>
      <c r="E967" t="s">
        <v>4</v>
      </c>
      <c r="F967" t="s">
        <v>396</v>
      </c>
      <c r="G967" t="s">
        <v>397</v>
      </c>
      <c r="H967" t="s">
        <v>110</v>
      </c>
      <c r="I967" t="s">
        <v>199</v>
      </c>
      <c r="J967" t="s">
        <v>231</v>
      </c>
      <c r="K967" t="s">
        <v>241</v>
      </c>
      <c r="L967" t="s">
        <v>44</v>
      </c>
      <c r="M967" s="5">
        <v>0</v>
      </c>
      <c r="N967" s="5">
        <v>4000</v>
      </c>
      <c r="O967" s="5">
        <f t="shared" si="60"/>
        <v>4000</v>
      </c>
      <c r="P967" s="5">
        <v>0</v>
      </c>
      <c r="Q967" s="5">
        <f t="shared" si="61"/>
        <v>4000</v>
      </c>
      <c r="R967" s="5">
        <v>0</v>
      </c>
      <c r="S967" s="5">
        <v>0</v>
      </c>
      <c r="T967" s="5">
        <v>0</v>
      </c>
      <c r="U967" s="5">
        <f t="shared" si="62"/>
        <v>4000</v>
      </c>
      <c r="V967" s="5">
        <f t="shared" si="63"/>
        <v>4000</v>
      </c>
      <c r="W967" s="5">
        <v>4000</v>
      </c>
      <c r="X967" t="s">
        <v>242</v>
      </c>
    </row>
    <row r="968" spans="1:24" x14ac:dyDescent="0.2">
      <c r="A968" t="s">
        <v>0</v>
      </c>
      <c r="B968" t="s">
        <v>1</v>
      </c>
      <c r="C968" t="s">
        <v>2</v>
      </c>
      <c r="D968" t="s">
        <v>3</v>
      </c>
      <c r="E968" t="s">
        <v>4</v>
      </c>
      <c r="F968" t="s">
        <v>396</v>
      </c>
      <c r="G968" t="s">
        <v>397</v>
      </c>
      <c r="H968" t="s">
        <v>110</v>
      </c>
      <c r="I968" t="s">
        <v>207</v>
      </c>
      <c r="J968" t="s">
        <v>231</v>
      </c>
      <c r="K968" t="s">
        <v>234</v>
      </c>
      <c r="L968" t="s">
        <v>44</v>
      </c>
      <c r="M968" s="5">
        <v>0</v>
      </c>
      <c r="N968" s="5">
        <v>2908</v>
      </c>
      <c r="O968" s="5">
        <f t="shared" si="60"/>
        <v>2908</v>
      </c>
      <c r="P968" s="5">
        <v>-2908</v>
      </c>
      <c r="Q968" s="5">
        <f t="shared" si="61"/>
        <v>0</v>
      </c>
      <c r="R968" s="5">
        <v>0</v>
      </c>
      <c r="S968" s="5">
        <v>0</v>
      </c>
      <c r="T968" s="5">
        <v>0</v>
      </c>
      <c r="U968" s="5">
        <f t="shared" si="62"/>
        <v>2908</v>
      </c>
      <c r="V968" s="5">
        <f t="shared" si="63"/>
        <v>2908</v>
      </c>
      <c r="W968" s="5">
        <v>0</v>
      </c>
      <c r="X968" t="s">
        <v>243</v>
      </c>
    </row>
    <row r="969" spans="1:24" x14ac:dyDescent="0.2">
      <c r="A969" t="s">
        <v>0</v>
      </c>
      <c r="B969" t="s">
        <v>1</v>
      </c>
      <c r="C969" t="s">
        <v>2</v>
      </c>
      <c r="D969" t="s">
        <v>3</v>
      </c>
      <c r="E969" t="s">
        <v>4</v>
      </c>
      <c r="F969" t="s">
        <v>396</v>
      </c>
      <c r="G969" t="s">
        <v>397</v>
      </c>
      <c r="H969" t="s">
        <v>110</v>
      </c>
      <c r="I969" t="s">
        <v>207</v>
      </c>
      <c r="J969" t="s">
        <v>231</v>
      </c>
      <c r="K969" t="s">
        <v>241</v>
      </c>
      <c r="L969" t="s">
        <v>44</v>
      </c>
      <c r="M969" s="5">
        <v>0</v>
      </c>
      <c r="N969" s="5">
        <v>1300</v>
      </c>
      <c r="O969" s="5">
        <f t="shared" si="60"/>
        <v>1300</v>
      </c>
      <c r="P969" s="5">
        <v>-1300</v>
      </c>
      <c r="Q969" s="5">
        <f t="shared" si="61"/>
        <v>0</v>
      </c>
      <c r="R969" s="5">
        <v>0</v>
      </c>
      <c r="S969" s="5">
        <v>0</v>
      </c>
      <c r="T969" s="5">
        <v>0</v>
      </c>
      <c r="U969" s="5">
        <f t="shared" si="62"/>
        <v>1300</v>
      </c>
      <c r="V969" s="5">
        <f t="shared" si="63"/>
        <v>1300</v>
      </c>
      <c r="W969" s="5">
        <v>0</v>
      </c>
      <c r="X969" t="s">
        <v>242</v>
      </c>
    </row>
    <row r="970" spans="1:24" x14ac:dyDescent="0.2">
      <c r="A970" t="s">
        <v>0</v>
      </c>
      <c r="B970" t="s">
        <v>1</v>
      </c>
      <c r="C970" t="s">
        <v>2</v>
      </c>
      <c r="D970" t="s">
        <v>3</v>
      </c>
      <c r="E970" t="s">
        <v>4</v>
      </c>
      <c r="F970" t="s">
        <v>396</v>
      </c>
      <c r="G970" t="s">
        <v>397</v>
      </c>
      <c r="H970" t="s">
        <v>110</v>
      </c>
      <c r="I970" t="s">
        <v>111</v>
      </c>
      <c r="J970" t="s">
        <v>231</v>
      </c>
      <c r="K970" t="s">
        <v>236</v>
      </c>
      <c r="L970" t="s">
        <v>44</v>
      </c>
      <c r="M970" s="5">
        <v>1472.46</v>
      </c>
      <c r="N970" s="5">
        <v>0</v>
      </c>
      <c r="O970" s="5">
        <f t="shared" si="60"/>
        <v>1472.46</v>
      </c>
      <c r="P970" s="5">
        <v>-1472.46</v>
      </c>
      <c r="Q970" s="5">
        <f t="shared" si="61"/>
        <v>0</v>
      </c>
      <c r="R970" s="5">
        <v>0</v>
      </c>
      <c r="S970" s="5">
        <v>0</v>
      </c>
      <c r="T970" s="5">
        <v>0</v>
      </c>
      <c r="U970" s="5">
        <f t="shared" si="62"/>
        <v>1472.46</v>
      </c>
      <c r="V970" s="5">
        <f t="shared" si="63"/>
        <v>1472.46</v>
      </c>
      <c r="W970" s="5">
        <v>0</v>
      </c>
      <c r="X970" t="s">
        <v>244</v>
      </c>
    </row>
    <row r="971" spans="1:24" x14ac:dyDescent="0.2">
      <c r="A971" t="s">
        <v>0</v>
      </c>
      <c r="B971" t="s">
        <v>1</v>
      </c>
      <c r="C971" t="s">
        <v>2</v>
      </c>
      <c r="D971" t="s">
        <v>3</v>
      </c>
      <c r="E971" t="s">
        <v>4</v>
      </c>
      <c r="F971" t="s">
        <v>396</v>
      </c>
      <c r="G971" t="s">
        <v>397</v>
      </c>
      <c r="H971" t="s">
        <v>208</v>
      </c>
      <c r="I971" t="s">
        <v>209</v>
      </c>
      <c r="J971" t="s">
        <v>231</v>
      </c>
      <c r="K971" t="s">
        <v>234</v>
      </c>
      <c r="L971" t="s">
        <v>44</v>
      </c>
      <c r="M971" s="5">
        <v>1000</v>
      </c>
      <c r="N971" s="5">
        <v>0</v>
      </c>
      <c r="O971" s="5">
        <f t="shared" si="60"/>
        <v>1000</v>
      </c>
      <c r="P971" s="5">
        <v>-1000</v>
      </c>
      <c r="Q971" s="5">
        <f t="shared" si="61"/>
        <v>0</v>
      </c>
      <c r="R971" s="5">
        <v>0</v>
      </c>
      <c r="S971" s="5">
        <v>0</v>
      </c>
      <c r="T971" s="5">
        <v>0</v>
      </c>
      <c r="U971" s="5">
        <f t="shared" si="62"/>
        <v>1000</v>
      </c>
      <c r="V971" s="5">
        <f t="shared" si="63"/>
        <v>1000</v>
      </c>
      <c r="W971" s="5">
        <v>0</v>
      </c>
      <c r="X971" t="s">
        <v>403</v>
      </c>
    </row>
    <row r="972" spans="1:24" x14ac:dyDescent="0.2">
      <c r="A972" t="s">
        <v>117</v>
      </c>
      <c r="B972" t="s">
        <v>118</v>
      </c>
      <c r="C972" t="s">
        <v>2</v>
      </c>
      <c r="D972" t="s">
        <v>3</v>
      </c>
      <c r="E972" t="s">
        <v>4</v>
      </c>
      <c r="F972" t="s">
        <v>396</v>
      </c>
      <c r="G972" t="s">
        <v>397</v>
      </c>
      <c r="H972" t="s">
        <v>211</v>
      </c>
      <c r="I972" t="s">
        <v>212</v>
      </c>
      <c r="J972" t="s">
        <v>231</v>
      </c>
      <c r="K972" t="s">
        <v>236</v>
      </c>
      <c r="L972" t="s">
        <v>44</v>
      </c>
      <c r="M972" s="5">
        <v>4500</v>
      </c>
      <c r="N972" s="5">
        <v>0</v>
      </c>
      <c r="O972" s="5">
        <f t="shared" si="60"/>
        <v>4500</v>
      </c>
      <c r="P972" s="5">
        <v>-4500</v>
      </c>
      <c r="Q972" s="5">
        <f t="shared" si="61"/>
        <v>0</v>
      </c>
      <c r="R972" s="5">
        <v>0</v>
      </c>
      <c r="S972" s="5">
        <v>0</v>
      </c>
      <c r="T972" s="5">
        <v>0</v>
      </c>
      <c r="U972" s="5">
        <f t="shared" si="62"/>
        <v>4500</v>
      </c>
      <c r="V972" s="5">
        <f t="shared" si="63"/>
        <v>4500</v>
      </c>
      <c r="W972" s="5">
        <v>0</v>
      </c>
      <c r="X972" t="s">
        <v>392</v>
      </c>
    </row>
    <row r="973" spans="1:24" x14ac:dyDescent="0.2">
      <c r="A973" t="s">
        <v>0</v>
      </c>
      <c r="B973" t="s">
        <v>1</v>
      </c>
      <c r="C973" t="s">
        <v>2</v>
      </c>
      <c r="D973" t="s">
        <v>3</v>
      </c>
      <c r="E973" t="s">
        <v>4</v>
      </c>
      <c r="F973" t="s">
        <v>396</v>
      </c>
      <c r="G973" t="s">
        <v>397</v>
      </c>
      <c r="H973" t="s">
        <v>95</v>
      </c>
      <c r="I973" t="s">
        <v>96</v>
      </c>
      <c r="J973" t="s">
        <v>290</v>
      </c>
      <c r="K973" t="s">
        <v>291</v>
      </c>
      <c r="L973" t="s">
        <v>11</v>
      </c>
      <c r="M973" s="5">
        <v>0</v>
      </c>
      <c r="N973" s="5">
        <v>1980.52</v>
      </c>
      <c r="O973" s="5">
        <f t="shared" si="60"/>
        <v>1980.52</v>
      </c>
      <c r="P973" s="5">
        <v>0</v>
      </c>
      <c r="Q973" s="5">
        <f t="shared" si="61"/>
        <v>1980.52</v>
      </c>
      <c r="R973" s="5">
        <v>0</v>
      </c>
      <c r="S973" s="5">
        <v>0</v>
      </c>
      <c r="T973" s="5">
        <v>0</v>
      </c>
      <c r="U973" s="5">
        <f t="shared" si="62"/>
        <v>1980.52</v>
      </c>
      <c r="V973" s="5">
        <f t="shared" si="63"/>
        <v>1980.52</v>
      </c>
      <c r="W973" s="5">
        <v>1980.52</v>
      </c>
      <c r="X973" t="s">
        <v>404</v>
      </c>
    </row>
    <row r="974" spans="1:24" x14ac:dyDescent="0.2">
      <c r="A974" t="s">
        <v>0</v>
      </c>
      <c r="B974" t="s">
        <v>1</v>
      </c>
      <c r="C974" t="s">
        <v>2</v>
      </c>
      <c r="D974" t="s">
        <v>3</v>
      </c>
      <c r="E974" t="s">
        <v>4</v>
      </c>
      <c r="F974" t="s">
        <v>405</v>
      </c>
      <c r="G974" t="s">
        <v>406</v>
      </c>
      <c r="H974" t="s">
        <v>7</v>
      </c>
      <c r="I974" t="s">
        <v>8</v>
      </c>
      <c r="J974" t="s">
        <v>9</v>
      </c>
      <c r="K974" t="s">
        <v>10</v>
      </c>
      <c r="L974" t="s">
        <v>11</v>
      </c>
      <c r="M974" s="5">
        <v>1253772</v>
      </c>
      <c r="N974" s="5">
        <v>13330</v>
      </c>
      <c r="O974" s="5">
        <f t="shared" si="60"/>
        <v>1267102</v>
      </c>
      <c r="P974" s="5">
        <v>-155486.81</v>
      </c>
      <c r="Q974" s="5">
        <f t="shared" si="61"/>
        <v>1111615.19</v>
      </c>
      <c r="R974" s="5">
        <v>0</v>
      </c>
      <c r="S974" s="5">
        <v>732805.5</v>
      </c>
      <c r="T974" s="5">
        <v>732805.49</v>
      </c>
      <c r="U974" s="5">
        <f t="shared" si="62"/>
        <v>534296.5</v>
      </c>
      <c r="V974" s="5">
        <f t="shared" si="63"/>
        <v>534296.51</v>
      </c>
      <c r="W974" s="5">
        <v>378809.69</v>
      </c>
      <c r="X974" t="s">
        <v>12</v>
      </c>
    </row>
    <row r="975" spans="1:24" x14ac:dyDescent="0.2">
      <c r="A975" t="s">
        <v>0</v>
      </c>
      <c r="B975" t="s">
        <v>1</v>
      </c>
      <c r="C975" t="s">
        <v>2</v>
      </c>
      <c r="D975" t="s">
        <v>3</v>
      </c>
      <c r="E975" t="s">
        <v>4</v>
      </c>
      <c r="F975" t="s">
        <v>405</v>
      </c>
      <c r="G975" t="s">
        <v>406</v>
      </c>
      <c r="H975" t="s">
        <v>7</v>
      </c>
      <c r="I975" t="s">
        <v>8</v>
      </c>
      <c r="J975" t="s">
        <v>9</v>
      </c>
      <c r="K975" t="s">
        <v>13</v>
      </c>
      <c r="L975" t="s">
        <v>11</v>
      </c>
      <c r="M975" s="5">
        <v>94303.2</v>
      </c>
      <c r="N975" s="5">
        <v>0</v>
      </c>
      <c r="O975" s="5">
        <f t="shared" si="60"/>
        <v>94303.2</v>
      </c>
      <c r="P975" s="5">
        <v>-9469.0300000000007</v>
      </c>
      <c r="Q975" s="5">
        <f t="shared" si="61"/>
        <v>84834.17</v>
      </c>
      <c r="R975" s="5">
        <v>0</v>
      </c>
      <c r="S975" s="5">
        <v>56104.44</v>
      </c>
      <c r="T975" s="5">
        <v>56104.44</v>
      </c>
      <c r="U975" s="5">
        <f t="shared" si="62"/>
        <v>38198.759999999995</v>
      </c>
      <c r="V975" s="5">
        <f t="shared" si="63"/>
        <v>38198.759999999995</v>
      </c>
      <c r="W975" s="5">
        <v>28729.73</v>
      </c>
      <c r="X975" t="s">
        <v>14</v>
      </c>
    </row>
    <row r="976" spans="1:24" x14ac:dyDescent="0.2">
      <c r="A976" t="s">
        <v>0</v>
      </c>
      <c r="B976" t="s">
        <v>1</v>
      </c>
      <c r="C976" t="s">
        <v>2</v>
      </c>
      <c r="D976" t="s">
        <v>3</v>
      </c>
      <c r="E976" t="s">
        <v>4</v>
      </c>
      <c r="F976" t="s">
        <v>405</v>
      </c>
      <c r="G976" t="s">
        <v>406</v>
      </c>
      <c r="H976" t="s">
        <v>7</v>
      </c>
      <c r="I976" t="s">
        <v>8</v>
      </c>
      <c r="J976" t="s">
        <v>9</v>
      </c>
      <c r="K976" t="s">
        <v>15</v>
      </c>
      <c r="L976" t="s">
        <v>11</v>
      </c>
      <c r="M976" s="5">
        <v>113052.6</v>
      </c>
      <c r="N976" s="5">
        <v>620</v>
      </c>
      <c r="O976" s="5">
        <f t="shared" si="60"/>
        <v>113672.6</v>
      </c>
      <c r="P976" s="5">
        <v>0</v>
      </c>
      <c r="Q976" s="5">
        <f t="shared" si="61"/>
        <v>113672.6</v>
      </c>
      <c r="R976" s="5">
        <v>0</v>
      </c>
      <c r="S976" s="5">
        <v>14616.28</v>
      </c>
      <c r="T976" s="5">
        <v>14616.28</v>
      </c>
      <c r="U976" s="5">
        <f t="shared" si="62"/>
        <v>99056.320000000007</v>
      </c>
      <c r="V976" s="5">
        <f t="shared" si="63"/>
        <v>99056.320000000007</v>
      </c>
      <c r="W976" s="5">
        <v>99056.320000000007</v>
      </c>
      <c r="X976" t="s">
        <v>16</v>
      </c>
    </row>
    <row r="977" spans="1:24" x14ac:dyDescent="0.2">
      <c r="A977" t="s">
        <v>0</v>
      </c>
      <c r="B977" t="s">
        <v>1</v>
      </c>
      <c r="C977" t="s">
        <v>2</v>
      </c>
      <c r="D977" t="s">
        <v>3</v>
      </c>
      <c r="E977" t="s">
        <v>4</v>
      </c>
      <c r="F977" t="s">
        <v>405</v>
      </c>
      <c r="G977" t="s">
        <v>406</v>
      </c>
      <c r="H977" t="s">
        <v>7</v>
      </c>
      <c r="I977" t="s">
        <v>8</v>
      </c>
      <c r="J977" t="s">
        <v>9</v>
      </c>
      <c r="K977" t="s">
        <v>17</v>
      </c>
      <c r="L977" t="s">
        <v>11</v>
      </c>
      <c r="M977" s="5">
        <v>40987.82</v>
      </c>
      <c r="N977" s="5">
        <v>0</v>
      </c>
      <c r="O977" s="5">
        <f t="shared" si="60"/>
        <v>40987.82</v>
      </c>
      <c r="P977" s="5">
        <v>0</v>
      </c>
      <c r="Q977" s="5">
        <f t="shared" si="61"/>
        <v>40987.82</v>
      </c>
      <c r="R977" s="5">
        <v>0</v>
      </c>
      <c r="S977" s="5">
        <v>30473.5</v>
      </c>
      <c r="T977" s="5">
        <v>30473.5</v>
      </c>
      <c r="U977" s="5">
        <f t="shared" si="62"/>
        <v>10514.32</v>
      </c>
      <c r="V977" s="5">
        <f t="shared" si="63"/>
        <v>10514.32</v>
      </c>
      <c r="W977" s="5">
        <v>10514.32</v>
      </c>
      <c r="X977" t="s">
        <v>18</v>
      </c>
    </row>
    <row r="978" spans="1:24" x14ac:dyDescent="0.2">
      <c r="A978" t="s">
        <v>0</v>
      </c>
      <c r="B978" t="s">
        <v>1</v>
      </c>
      <c r="C978" t="s">
        <v>2</v>
      </c>
      <c r="D978" t="s">
        <v>3</v>
      </c>
      <c r="E978" t="s">
        <v>4</v>
      </c>
      <c r="F978" t="s">
        <v>405</v>
      </c>
      <c r="G978" t="s">
        <v>406</v>
      </c>
      <c r="H978" t="s">
        <v>7</v>
      </c>
      <c r="I978" t="s">
        <v>8</v>
      </c>
      <c r="J978" t="s">
        <v>9</v>
      </c>
      <c r="K978" t="s">
        <v>19</v>
      </c>
      <c r="L978" t="s">
        <v>11</v>
      </c>
      <c r="M978" s="5">
        <v>1584</v>
      </c>
      <c r="N978" s="5">
        <v>0</v>
      </c>
      <c r="O978" s="5">
        <f t="shared" si="60"/>
        <v>1584</v>
      </c>
      <c r="P978" s="5">
        <v>-1264.21</v>
      </c>
      <c r="Q978" s="5">
        <f t="shared" si="61"/>
        <v>319.78999999999996</v>
      </c>
      <c r="R978" s="5">
        <v>0</v>
      </c>
      <c r="S978" s="5">
        <v>208</v>
      </c>
      <c r="T978" s="5">
        <v>208</v>
      </c>
      <c r="U978" s="5">
        <f t="shared" si="62"/>
        <v>1376</v>
      </c>
      <c r="V978" s="5">
        <f t="shared" si="63"/>
        <v>1376</v>
      </c>
      <c r="W978" s="5">
        <v>111.79</v>
      </c>
      <c r="X978" t="s">
        <v>20</v>
      </c>
    </row>
    <row r="979" spans="1:24" x14ac:dyDescent="0.2">
      <c r="A979" t="s">
        <v>0</v>
      </c>
      <c r="B979" t="s">
        <v>1</v>
      </c>
      <c r="C979" t="s">
        <v>2</v>
      </c>
      <c r="D979" t="s">
        <v>3</v>
      </c>
      <c r="E979" t="s">
        <v>4</v>
      </c>
      <c r="F979" t="s">
        <v>405</v>
      </c>
      <c r="G979" t="s">
        <v>406</v>
      </c>
      <c r="H979" t="s">
        <v>7</v>
      </c>
      <c r="I979" t="s">
        <v>8</v>
      </c>
      <c r="J979" t="s">
        <v>9</v>
      </c>
      <c r="K979" t="s">
        <v>21</v>
      </c>
      <c r="L979" t="s">
        <v>11</v>
      </c>
      <c r="M979" s="5">
        <v>12672</v>
      </c>
      <c r="N979" s="5">
        <v>0</v>
      </c>
      <c r="O979" s="5">
        <f t="shared" si="60"/>
        <v>12672</v>
      </c>
      <c r="P979" s="5">
        <v>-5522.63</v>
      </c>
      <c r="Q979" s="5">
        <f t="shared" si="61"/>
        <v>7149.37</v>
      </c>
      <c r="R979" s="5">
        <v>0</v>
      </c>
      <c r="S979" s="5">
        <v>4320</v>
      </c>
      <c r="T979" s="5">
        <v>4320</v>
      </c>
      <c r="U979" s="5">
        <f t="shared" si="62"/>
        <v>8352</v>
      </c>
      <c r="V979" s="5">
        <f t="shared" si="63"/>
        <v>8352</v>
      </c>
      <c r="W979" s="5">
        <v>2829.37</v>
      </c>
      <c r="X979" t="s">
        <v>22</v>
      </c>
    </row>
    <row r="980" spans="1:24" x14ac:dyDescent="0.2">
      <c r="A980" t="s">
        <v>0</v>
      </c>
      <c r="B980" t="s">
        <v>1</v>
      </c>
      <c r="C980" t="s">
        <v>2</v>
      </c>
      <c r="D980" t="s">
        <v>3</v>
      </c>
      <c r="E980" t="s">
        <v>4</v>
      </c>
      <c r="F980" t="s">
        <v>405</v>
      </c>
      <c r="G980" t="s">
        <v>406</v>
      </c>
      <c r="H980" t="s">
        <v>7</v>
      </c>
      <c r="I980" t="s">
        <v>8</v>
      </c>
      <c r="J980" t="s">
        <v>9</v>
      </c>
      <c r="K980" t="s">
        <v>23</v>
      </c>
      <c r="L980" t="s">
        <v>11</v>
      </c>
      <c r="M980" s="5">
        <v>471.52</v>
      </c>
      <c r="N980" s="5">
        <v>0</v>
      </c>
      <c r="O980" s="5">
        <f t="shared" si="60"/>
        <v>471.52</v>
      </c>
      <c r="P980" s="5">
        <v>-229.52</v>
      </c>
      <c r="Q980" s="5">
        <f t="shared" si="61"/>
        <v>241.99999999999997</v>
      </c>
      <c r="R980" s="5">
        <v>0</v>
      </c>
      <c r="S980" s="5">
        <v>160</v>
      </c>
      <c r="T980" s="5">
        <v>160</v>
      </c>
      <c r="U980" s="5">
        <f t="shared" si="62"/>
        <v>311.52</v>
      </c>
      <c r="V980" s="5">
        <f t="shared" si="63"/>
        <v>311.52</v>
      </c>
      <c r="W980" s="5">
        <v>82</v>
      </c>
      <c r="X980" t="s">
        <v>24</v>
      </c>
    </row>
    <row r="981" spans="1:24" x14ac:dyDescent="0.2">
      <c r="A981" t="s">
        <v>0</v>
      </c>
      <c r="B981" t="s">
        <v>1</v>
      </c>
      <c r="C981" t="s">
        <v>2</v>
      </c>
      <c r="D981" t="s">
        <v>3</v>
      </c>
      <c r="E981" t="s">
        <v>4</v>
      </c>
      <c r="F981" t="s">
        <v>405</v>
      </c>
      <c r="G981" t="s">
        <v>406</v>
      </c>
      <c r="H981" t="s">
        <v>7</v>
      </c>
      <c r="I981" t="s">
        <v>8</v>
      </c>
      <c r="J981" t="s">
        <v>9</v>
      </c>
      <c r="K981" t="s">
        <v>25</v>
      </c>
      <c r="L981" t="s">
        <v>11</v>
      </c>
      <c r="M981" s="5">
        <v>2829.1</v>
      </c>
      <c r="N981" s="5">
        <v>0</v>
      </c>
      <c r="O981" s="5">
        <f t="shared" si="60"/>
        <v>2829.1</v>
      </c>
      <c r="P981" s="5">
        <v>381.43</v>
      </c>
      <c r="Q981" s="5">
        <f t="shared" si="61"/>
        <v>3210.5299999999997</v>
      </c>
      <c r="R981" s="5">
        <v>0</v>
      </c>
      <c r="S981" s="5">
        <v>2105.7399999999998</v>
      </c>
      <c r="T981" s="5">
        <v>2105.7399999999998</v>
      </c>
      <c r="U981" s="5">
        <f t="shared" si="62"/>
        <v>723.36000000000013</v>
      </c>
      <c r="V981" s="5">
        <f t="shared" si="63"/>
        <v>723.36000000000013</v>
      </c>
      <c r="W981" s="5">
        <v>1104.79</v>
      </c>
      <c r="X981" t="s">
        <v>26</v>
      </c>
    </row>
    <row r="982" spans="1:24" x14ac:dyDescent="0.2">
      <c r="A982" t="s">
        <v>0</v>
      </c>
      <c r="B982" t="s">
        <v>1</v>
      </c>
      <c r="C982" t="s">
        <v>2</v>
      </c>
      <c r="D982" t="s">
        <v>3</v>
      </c>
      <c r="E982" t="s">
        <v>4</v>
      </c>
      <c r="F982" t="s">
        <v>405</v>
      </c>
      <c r="G982" t="s">
        <v>406</v>
      </c>
      <c r="H982" t="s">
        <v>7</v>
      </c>
      <c r="I982" t="s">
        <v>8</v>
      </c>
      <c r="J982" t="s">
        <v>9</v>
      </c>
      <c r="K982" t="s">
        <v>27</v>
      </c>
      <c r="L982" t="s">
        <v>11</v>
      </c>
      <c r="M982" s="5">
        <v>4962.9399999999996</v>
      </c>
      <c r="N982" s="5">
        <v>0</v>
      </c>
      <c r="O982" s="5">
        <f t="shared" si="60"/>
        <v>4962.9399999999996</v>
      </c>
      <c r="P982" s="5">
        <v>0</v>
      </c>
      <c r="Q982" s="5">
        <f t="shared" si="61"/>
        <v>4962.9399999999996</v>
      </c>
      <c r="R982" s="5">
        <v>0</v>
      </c>
      <c r="S982" s="5">
        <v>1800</v>
      </c>
      <c r="T982" s="5">
        <v>1800</v>
      </c>
      <c r="U982" s="5">
        <f t="shared" si="62"/>
        <v>3162.9399999999996</v>
      </c>
      <c r="V982" s="5">
        <f t="shared" si="63"/>
        <v>3162.9399999999996</v>
      </c>
      <c r="W982" s="5">
        <v>3162.94</v>
      </c>
      <c r="X982" t="s">
        <v>28</v>
      </c>
    </row>
    <row r="983" spans="1:24" x14ac:dyDescent="0.2">
      <c r="A983" t="s">
        <v>0</v>
      </c>
      <c r="B983" t="s">
        <v>1</v>
      </c>
      <c r="C983" t="s">
        <v>2</v>
      </c>
      <c r="D983" t="s">
        <v>3</v>
      </c>
      <c r="E983" t="s">
        <v>4</v>
      </c>
      <c r="F983" t="s">
        <v>405</v>
      </c>
      <c r="G983" t="s">
        <v>406</v>
      </c>
      <c r="H983" t="s">
        <v>7</v>
      </c>
      <c r="I983" t="s">
        <v>8</v>
      </c>
      <c r="J983" t="s">
        <v>9</v>
      </c>
      <c r="K983" t="s">
        <v>29</v>
      </c>
      <c r="L983" t="s">
        <v>11</v>
      </c>
      <c r="M983" s="5">
        <v>20856</v>
      </c>
      <c r="N983" s="5">
        <v>0</v>
      </c>
      <c r="O983" s="5">
        <f t="shared" si="60"/>
        <v>20856</v>
      </c>
      <c r="P983" s="5">
        <v>-4555.54</v>
      </c>
      <c r="Q983" s="5">
        <f t="shared" si="61"/>
        <v>16300.46</v>
      </c>
      <c r="R983" s="5">
        <v>0</v>
      </c>
      <c r="S983" s="5">
        <v>9890.11</v>
      </c>
      <c r="T983" s="5">
        <v>9890.11</v>
      </c>
      <c r="U983" s="5">
        <f t="shared" si="62"/>
        <v>10965.89</v>
      </c>
      <c r="V983" s="5">
        <f t="shared" si="63"/>
        <v>10965.89</v>
      </c>
      <c r="W983" s="5">
        <v>6410.35</v>
      </c>
      <c r="X983" t="s">
        <v>30</v>
      </c>
    </row>
    <row r="984" spans="1:24" x14ac:dyDescent="0.2">
      <c r="A984" t="s">
        <v>0</v>
      </c>
      <c r="B984" t="s">
        <v>1</v>
      </c>
      <c r="C984" t="s">
        <v>2</v>
      </c>
      <c r="D984" t="s">
        <v>3</v>
      </c>
      <c r="E984" t="s">
        <v>4</v>
      </c>
      <c r="F984" t="s">
        <v>405</v>
      </c>
      <c r="G984" t="s">
        <v>406</v>
      </c>
      <c r="H984" t="s">
        <v>7</v>
      </c>
      <c r="I984" t="s">
        <v>8</v>
      </c>
      <c r="J984" t="s">
        <v>9</v>
      </c>
      <c r="K984" t="s">
        <v>265</v>
      </c>
      <c r="L984" t="s">
        <v>11</v>
      </c>
      <c r="M984" s="5">
        <v>8556</v>
      </c>
      <c r="N984" s="5">
        <v>-8556</v>
      </c>
      <c r="O984" s="5">
        <f t="shared" si="60"/>
        <v>0</v>
      </c>
      <c r="P984" s="5">
        <v>0</v>
      </c>
      <c r="Q984" s="5">
        <f t="shared" si="61"/>
        <v>0</v>
      </c>
      <c r="R984" s="5">
        <v>0</v>
      </c>
      <c r="S984" s="5">
        <v>0</v>
      </c>
      <c r="T984" s="5">
        <v>0</v>
      </c>
      <c r="U984" s="5">
        <f t="shared" si="62"/>
        <v>0</v>
      </c>
      <c r="V984" s="5">
        <f t="shared" si="63"/>
        <v>0</v>
      </c>
      <c r="W984" s="5">
        <v>0</v>
      </c>
      <c r="X984" t="s">
        <v>324</v>
      </c>
    </row>
    <row r="985" spans="1:24" x14ac:dyDescent="0.2">
      <c r="A985" t="s">
        <v>0</v>
      </c>
      <c r="B985" t="s">
        <v>1</v>
      </c>
      <c r="C985" t="s">
        <v>2</v>
      </c>
      <c r="D985" t="s">
        <v>3</v>
      </c>
      <c r="E985" t="s">
        <v>4</v>
      </c>
      <c r="F985" t="s">
        <v>405</v>
      </c>
      <c r="G985" t="s">
        <v>406</v>
      </c>
      <c r="H985" t="s">
        <v>7</v>
      </c>
      <c r="I985" t="s">
        <v>8</v>
      </c>
      <c r="J985" t="s">
        <v>9</v>
      </c>
      <c r="K985" t="s">
        <v>31</v>
      </c>
      <c r="L985" t="s">
        <v>11</v>
      </c>
      <c r="M985" s="5">
        <v>6150.4</v>
      </c>
      <c r="N985" s="5">
        <v>0</v>
      </c>
      <c r="O985" s="5">
        <f t="shared" si="60"/>
        <v>6150.4</v>
      </c>
      <c r="P985" s="5">
        <v>-2799.2</v>
      </c>
      <c r="Q985" s="5">
        <f t="shared" si="61"/>
        <v>3351.2</v>
      </c>
      <c r="R985" s="5">
        <v>0</v>
      </c>
      <c r="S985" s="5">
        <v>552</v>
      </c>
      <c r="T985" s="5">
        <v>552</v>
      </c>
      <c r="U985" s="5">
        <f t="shared" si="62"/>
        <v>5598.4</v>
      </c>
      <c r="V985" s="5">
        <f t="shared" si="63"/>
        <v>5598.4</v>
      </c>
      <c r="W985" s="5">
        <v>2799.2</v>
      </c>
      <c r="X985" t="s">
        <v>32</v>
      </c>
    </row>
    <row r="986" spans="1:24" x14ac:dyDescent="0.2">
      <c r="A986" t="s">
        <v>0</v>
      </c>
      <c r="B986" t="s">
        <v>1</v>
      </c>
      <c r="C986" t="s">
        <v>2</v>
      </c>
      <c r="D986" t="s">
        <v>3</v>
      </c>
      <c r="E986" t="s">
        <v>4</v>
      </c>
      <c r="F986" t="s">
        <v>405</v>
      </c>
      <c r="G986" t="s">
        <v>406</v>
      </c>
      <c r="H986" t="s">
        <v>7</v>
      </c>
      <c r="I986" t="s">
        <v>8</v>
      </c>
      <c r="J986" t="s">
        <v>9</v>
      </c>
      <c r="K986" t="s">
        <v>33</v>
      </c>
      <c r="L986" t="s">
        <v>11</v>
      </c>
      <c r="M986" s="5">
        <v>12479.8</v>
      </c>
      <c r="N986" s="5">
        <v>0</v>
      </c>
      <c r="O986" s="5">
        <f t="shared" si="60"/>
        <v>12479.8</v>
      </c>
      <c r="P986" s="5">
        <v>-9314.68</v>
      </c>
      <c r="Q986" s="5">
        <f t="shared" si="61"/>
        <v>3165.119999999999</v>
      </c>
      <c r="R986" s="5">
        <v>0</v>
      </c>
      <c r="S986" s="5">
        <v>1772.47</v>
      </c>
      <c r="T986" s="5">
        <v>1772.47</v>
      </c>
      <c r="U986" s="5">
        <f t="shared" si="62"/>
        <v>10707.33</v>
      </c>
      <c r="V986" s="5">
        <f t="shared" si="63"/>
        <v>10707.33</v>
      </c>
      <c r="W986" s="5">
        <v>1392.65</v>
      </c>
      <c r="X986" t="s">
        <v>34</v>
      </c>
    </row>
    <row r="987" spans="1:24" x14ac:dyDescent="0.2">
      <c r="A987" t="s">
        <v>0</v>
      </c>
      <c r="B987" t="s">
        <v>1</v>
      </c>
      <c r="C987" t="s">
        <v>2</v>
      </c>
      <c r="D987" t="s">
        <v>3</v>
      </c>
      <c r="E987" t="s">
        <v>4</v>
      </c>
      <c r="F987" t="s">
        <v>405</v>
      </c>
      <c r="G987" t="s">
        <v>406</v>
      </c>
      <c r="H987" t="s">
        <v>7</v>
      </c>
      <c r="I987" t="s">
        <v>8</v>
      </c>
      <c r="J987" t="s">
        <v>9</v>
      </c>
      <c r="K987" t="s">
        <v>35</v>
      </c>
      <c r="L987" t="s">
        <v>11</v>
      </c>
      <c r="M987" s="5">
        <v>171142.33</v>
      </c>
      <c r="N987" s="5">
        <v>603.87</v>
      </c>
      <c r="O987" s="5">
        <f t="shared" si="60"/>
        <v>171746.19999999998</v>
      </c>
      <c r="P987" s="5">
        <v>-19409.41</v>
      </c>
      <c r="Q987" s="5">
        <f t="shared" si="61"/>
        <v>152336.78999999998</v>
      </c>
      <c r="R987" s="5">
        <v>0</v>
      </c>
      <c r="S987" s="5">
        <v>100327.4</v>
      </c>
      <c r="T987" s="5">
        <v>100327.4</v>
      </c>
      <c r="U987" s="5">
        <f t="shared" si="62"/>
        <v>71418.799999999988</v>
      </c>
      <c r="V987" s="5">
        <f t="shared" si="63"/>
        <v>71418.799999999988</v>
      </c>
      <c r="W987" s="5">
        <v>52009.39</v>
      </c>
      <c r="X987" t="s">
        <v>36</v>
      </c>
    </row>
    <row r="988" spans="1:24" x14ac:dyDescent="0.2">
      <c r="A988" t="s">
        <v>0</v>
      </c>
      <c r="B988" t="s">
        <v>1</v>
      </c>
      <c r="C988" t="s">
        <v>2</v>
      </c>
      <c r="D988" t="s">
        <v>3</v>
      </c>
      <c r="E988" t="s">
        <v>4</v>
      </c>
      <c r="F988" t="s">
        <v>405</v>
      </c>
      <c r="G988" t="s">
        <v>406</v>
      </c>
      <c r="H988" t="s">
        <v>7</v>
      </c>
      <c r="I988" t="s">
        <v>8</v>
      </c>
      <c r="J988" t="s">
        <v>9</v>
      </c>
      <c r="K988" t="s">
        <v>37</v>
      </c>
      <c r="L988" t="s">
        <v>11</v>
      </c>
      <c r="M988" s="5">
        <v>113052.6</v>
      </c>
      <c r="N988" s="5">
        <v>620</v>
      </c>
      <c r="O988" s="5">
        <f t="shared" si="60"/>
        <v>113672.6</v>
      </c>
      <c r="P988" s="5">
        <v>-29553.53</v>
      </c>
      <c r="Q988" s="5">
        <f t="shared" si="61"/>
        <v>84119.07</v>
      </c>
      <c r="R988" s="5">
        <v>0</v>
      </c>
      <c r="S988" s="5">
        <v>56188.05</v>
      </c>
      <c r="T988" s="5">
        <v>56188.05</v>
      </c>
      <c r="U988" s="5">
        <f t="shared" si="62"/>
        <v>57484.55</v>
      </c>
      <c r="V988" s="5">
        <f t="shared" si="63"/>
        <v>57484.55</v>
      </c>
      <c r="W988" s="5">
        <v>27931.02</v>
      </c>
      <c r="X988" t="s">
        <v>38</v>
      </c>
    </row>
    <row r="989" spans="1:24" x14ac:dyDescent="0.2">
      <c r="A989" t="s">
        <v>0</v>
      </c>
      <c r="B989" t="s">
        <v>1</v>
      </c>
      <c r="C989" t="s">
        <v>2</v>
      </c>
      <c r="D989" t="s">
        <v>3</v>
      </c>
      <c r="E989" t="s">
        <v>4</v>
      </c>
      <c r="F989" t="s">
        <v>405</v>
      </c>
      <c r="G989" t="s">
        <v>406</v>
      </c>
      <c r="H989" t="s">
        <v>7</v>
      </c>
      <c r="I989" t="s">
        <v>8</v>
      </c>
      <c r="J989" t="s">
        <v>9</v>
      </c>
      <c r="K989" t="s">
        <v>39</v>
      </c>
      <c r="L989" t="s">
        <v>11</v>
      </c>
      <c r="M989" s="5">
        <v>13977.57</v>
      </c>
      <c r="N989" s="5">
        <v>0</v>
      </c>
      <c r="O989" s="5">
        <f t="shared" si="60"/>
        <v>13977.57</v>
      </c>
      <c r="P989" s="5">
        <v>0</v>
      </c>
      <c r="Q989" s="5">
        <f t="shared" si="61"/>
        <v>13977.57</v>
      </c>
      <c r="R989" s="5">
        <v>0</v>
      </c>
      <c r="S989" s="5">
        <v>5410.62</v>
      </c>
      <c r="T989" s="5">
        <v>5410.62</v>
      </c>
      <c r="U989" s="5">
        <f t="shared" si="62"/>
        <v>8566.9500000000007</v>
      </c>
      <c r="V989" s="5">
        <f t="shared" si="63"/>
        <v>8566.9500000000007</v>
      </c>
      <c r="W989" s="5">
        <v>8566.9500000000007</v>
      </c>
      <c r="X989" t="s">
        <v>40</v>
      </c>
    </row>
    <row r="990" spans="1:24" x14ac:dyDescent="0.2">
      <c r="A990" t="s">
        <v>0</v>
      </c>
      <c r="B990" t="s">
        <v>1</v>
      </c>
      <c r="C990" t="s">
        <v>2</v>
      </c>
      <c r="D990" t="s">
        <v>3</v>
      </c>
      <c r="E990" t="s">
        <v>4</v>
      </c>
      <c r="F990" t="s">
        <v>405</v>
      </c>
      <c r="G990" t="s">
        <v>406</v>
      </c>
      <c r="H990" t="s">
        <v>7</v>
      </c>
      <c r="I990" t="s">
        <v>41</v>
      </c>
      <c r="J990" t="s">
        <v>42</v>
      </c>
      <c r="K990" t="s">
        <v>43</v>
      </c>
      <c r="L990" t="s">
        <v>44</v>
      </c>
      <c r="M990" s="5">
        <v>16800</v>
      </c>
      <c r="N990" s="5">
        <v>-3800</v>
      </c>
      <c r="O990" s="5">
        <f t="shared" si="60"/>
        <v>13000</v>
      </c>
      <c r="P990" s="5">
        <v>0</v>
      </c>
      <c r="Q990" s="5">
        <f t="shared" si="61"/>
        <v>13000</v>
      </c>
      <c r="R990" s="5">
        <v>0</v>
      </c>
      <c r="S990" s="5">
        <v>13000</v>
      </c>
      <c r="T990" s="5">
        <v>6075.44</v>
      </c>
      <c r="U990" s="5">
        <f t="shared" si="62"/>
        <v>0</v>
      </c>
      <c r="V990" s="5">
        <f t="shared" si="63"/>
        <v>6924.56</v>
      </c>
      <c r="W990" s="5">
        <v>0</v>
      </c>
      <c r="X990" t="s">
        <v>45</v>
      </c>
    </row>
    <row r="991" spans="1:24" x14ac:dyDescent="0.2">
      <c r="A991" t="s">
        <v>0</v>
      </c>
      <c r="B991" t="s">
        <v>1</v>
      </c>
      <c r="C991" t="s">
        <v>2</v>
      </c>
      <c r="D991" t="s">
        <v>3</v>
      </c>
      <c r="E991" t="s">
        <v>4</v>
      </c>
      <c r="F991" t="s">
        <v>405</v>
      </c>
      <c r="G991" t="s">
        <v>406</v>
      </c>
      <c r="H991" t="s">
        <v>7</v>
      </c>
      <c r="I991" t="s">
        <v>41</v>
      </c>
      <c r="J991" t="s">
        <v>42</v>
      </c>
      <c r="K991" t="s">
        <v>46</v>
      </c>
      <c r="L991" t="s">
        <v>44</v>
      </c>
      <c r="M991" s="5">
        <v>37200</v>
      </c>
      <c r="N991" s="5">
        <v>0</v>
      </c>
      <c r="O991" s="5">
        <f t="shared" si="60"/>
        <v>37200</v>
      </c>
      <c r="P991" s="5">
        <v>0</v>
      </c>
      <c r="Q991" s="5">
        <f t="shared" si="61"/>
        <v>37200</v>
      </c>
      <c r="R991" s="5">
        <v>0</v>
      </c>
      <c r="S991" s="5">
        <v>37200</v>
      </c>
      <c r="T991" s="5">
        <v>15162.55</v>
      </c>
      <c r="U991" s="5">
        <f t="shared" si="62"/>
        <v>0</v>
      </c>
      <c r="V991" s="5">
        <f t="shared" si="63"/>
        <v>22037.45</v>
      </c>
      <c r="W991" s="5">
        <v>0</v>
      </c>
      <c r="X991" t="s">
        <v>47</v>
      </c>
    </row>
    <row r="992" spans="1:24" x14ac:dyDescent="0.2">
      <c r="A992" t="s">
        <v>0</v>
      </c>
      <c r="B992" t="s">
        <v>1</v>
      </c>
      <c r="C992" t="s">
        <v>2</v>
      </c>
      <c r="D992" t="s">
        <v>3</v>
      </c>
      <c r="E992" t="s">
        <v>4</v>
      </c>
      <c r="F992" t="s">
        <v>405</v>
      </c>
      <c r="G992" t="s">
        <v>406</v>
      </c>
      <c r="H992" t="s">
        <v>7</v>
      </c>
      <c r="I992" t="s">
        <v>41</v>
      </c>
      <c r="J992" t="s">
        <v>42</v>
      </c>
      <c r="K992" t="s">
        <v>48</v>
      </c>
      <c r="L992" t="s">
        <v>44</v>
      </c>
      <c r="M992" s="5">
        <v>10000</v>
      </c>
      <c r="N992" s="5">
        <v>-4000</v>
      </c>
      <c r="O992" s="5">
        <f t="shared" si="60"/>
        <v>6000</v>
      </c>
      <c r="P992" s="5">
        <v>0</v>
      </c>
      <c r="Q992" s="5">
        <f t="shared" si="61"/>
        <v>6000</v>
      </c>
      <c r="R992" s="5">
        <v>0</v>
      </c>
      <c r="S992" s="5">
        <v>6000</v>
      </c>
      <c r="T992" s="5">
        <v>3274.61</v>
      </c>
      <c r="U992" s="5">
        <f t="shared" si="62"/>
        <v>0</v>
      </c>
      <c r="V992" s="5">
        <f t="shared" si="63"/>
        <v>2725.39</v>
      </c>
      <c r="W992" s="5">
        <v>0</v>
      </c>
      <c r="X992" t="s">
        <v>49</v>
      </c>
    </row>
    <row r="993" spans="1:24" x14ac:dyDescent="0.2">
      <c r="A993" t="s">
        <v>0</v>
      </c>
      <c r="B993" t="s">
        <v>1</v>
      </c>
      <c r="C993" t="s">
        <v>2</v>
      </c>
      <c r="D993" t="s">
        <v>3</v>
      </c>
      <c r="E993" t="s">
        <v>4</v>
      </c>
      <c r="F993" t="s">
        <v>405</v>
      </c>
      <c r="G993" t="s">
        <v>406</v>
      </c>
      <c r="H993" t="s">
        <v>7</v>
      </c>
      <c r="I993" t="s">
        <v>41</v>
      </c>
      <c r="J993" t="s">
        <v>42</v>
      </c>
      <c r="K993" t="s">
        <v>50</v>
      </c>
      <c r="L993" t="s">
        <v>44</v>
      </c>
      <c r="M993" s="5">
        <v>65000</v>
      </c>
      <c r="N993" s="5">
        <v>-13696.33</v>
      </c>
      <c r="O993" s="5">
        <f t="shared" si="60"/>
        <v>51303.67</v>
      </c>
      <c r="P993" s="5">
        <v>-22943.47</v>
      </c>
      <c r="Q993" s="5">
        <f t="shared" si="61"/>
        <v>28360.199999999997</v>
      </c>
      <c r="R993" s="5">
        <v>0</v>
      </c>
      <c r="S993" s="5">
        <v>28360.2</v>
      </c>
      <c r="T993" s="5">
        <v>11674</v>
      </c>
      <c r="U993" s="5">
        <f t="shared" si="62"/>
        <v>22943.469999999998</v>
      </c>
      <c r="V993" s="5">
        <f t="shared" si="63"/>
        <v>39629.67</v>
      </c>
      <c r="W993" s="5">
        <v>0</v>
      </c>
      <c r="X993" t="s">
        <v>51</v>
      </c>
    </row>
    <row r="994" spans="1:24" x14ac:dyDescent="0.2">
      <c r="A994" t="s">
        <v>0</v>
      </c>
      <c r="B994" t="s">
        <v>1</v>
      </c>
      <c r="C994" t="s">
        <v>2</v>
      </c>
      <c r="D994" t="s">
        <v>3</v>
      </c>
      <c r="E994" t="s">
        <v>4</v>
      </c>
      <c r="F994" t="s">
        <v>405</v>
      </c>
      <c r="G994" t="s">
        <v>406</v>
      </c>
      <c r="H994" t="s">
        <v>7</v>
      </c>
      <c r="I994" t="s">
        <v>41</v>
      </c>
      <c r="J994" t="s">
        <v>42</v>
      </c>
      <c r="K994" t="s">
        <v>52</v>
      </c>
      <c r="L994" t="s">
        <v>44</v>
      </c>
      <c r="M994" s="5">
        <v>0</v>
      </c>
      <c r="N994" s="5">
        <v>1344</v>
      </c>
      <c r="O994" s="5">
        <f t="shared" si="60"/>
        <v>1344</v>
      </c>
      <c r="P994" s="5">
        <v>0</v>
      </c>
      <c r="Q994" s="5">
        <f t="shared" si="61"/>
        <v>1344</v>
      </c>
      <c r="R994" s="5">
        <v>0</v>
      </c>
      <c r="S994" s="5">
        <v>0</v>
      </c>
      <c r="T994" s="5">
        <v>0</v>
      </c>
      <c r="U994" s="5">
        <f t="shared" si="62"/>
        <v>1344</v>
      </c>
      <c r="V994" s="5">
        <f t="shared" si="63"/>
        <v>1344</v>
      </c>
      <c r="W994" s="5">
        <v>1344</v>
      </c>
      <c r="X994" t="s">
        <v>53</v>
      </c>
    </row>
    <row r="995" spans="1:24" x14ac:dyDescent="0.2">
      <c r="A995" t="s">
        <v>0</v>
      </c>
      <c r="B995" t="s">
        <v>1</v>
      </c>
      <c r="C995" t="s">
        <v>2</v>
      </c>
      <c r="D995" t="s">
        <v>3</v>
      </c>
      <c r="E995" t="s">
        <v>4</v>
      </c>
      <c r="F995" t="s">
        <v>405</v>
      </c>
      <c r="G995" t="s">
        <v>406</v>
      </c>
      <c r="H995" t="s">
        <v>7</v>
      </c>
      <c r="I995" t="s">
        <v>41</v>
      </c>
      <c r="J995" t="s">
        <v>42</v>
      </c>
      <c r="K995" t="s">
        <v>54</v>
      </c>
      <c r="L995" t="s">
        <v>44</v>
      </c>
      <c r="M995" s="5">
        <v>0</v>
      </c>
      <c r="N995" s="5">
        <v>2531.0500000000002</v>
      </c>
      <c r="O995" s="5">
        <f t="shared" si="60"/>
        <v>2531.0500000000002</v>
      </c>
      <c r="P995" s="5">
        <v>-2531.0500000000002</v>
      </c>
      <c r="Q995" s="5">
        <f t="shared" si="61"/>
        <v>0</v>
      </c>
      <c r="R995" s="5">
        <v>0</v>
      </c>
      <c r="S995" s="5">
        <v>0</v>
      </c>
      <c r="T995" s="5">
        <v>0</v>
      </c>
      <c r="U995" s="5">
        <f t="shared" si="62"/>
        <v>2531.0500000000002</v>
      </c>
      <c r="V995" s="5">
        <f t="shared" si="63"/>
        <v>2531.0500000000002</v>
      </c>
      <c r="W995" s="5">
        <v>0</v>
      </c>
      <c r="X995" t="s">
        <v>55</v>
      </c>
    </row>
    <row r="996" spans="1:24" x14ac:dyDescent="0.2">
      <c r="A996" t="s">
        <v>0</v>
      </c>
      <c r="B996" t="s">
        <v>1</v>
      </c>
      <c r="C996" t="s">
        <v>2</v>
      </c>
      <c r="D996" t="s">
        <v>3</v>
      </c>
      <c r="E996" t="s">
        <v>4</v>
      </c>
      <c r="F996" t="s">
        <v>405</v>
      </c>
      <c r="G996" t="s">
        <v>406</v>
      </c>
      <c r="H996" t="s">
        <v>7</v>
      </c>
      <c r="I996" t="s">
        <v>41</v>
      </c>
      <c r="J996" t="s">
        <v>42</v>
      </c>
      <c r="K996" t="s">
        <v>56</v>
      </c>
      <c r="L996" t="s">
        <v>44</v>
      </c>
      <c r="M996" s="5">
        <v>380000</v>
      </c>
      <c r="N996" s="5">
        <v>-23569.3</v>
      </c>
      <c r="O996" s="5">
        <f t="shared" si="60"/>
        <v>356430.7</v>
      </c>
      <c r="P996" s="5">
        <v>-31171.94</v>
      </c>
      <c r="Q996" s="5">
        <f t="shared" si="61"/>
        <v>325258.76</v>
      </c>
      <c r="R996" s="5">
        <v>0</v>
      </c>
      <c r="S996" s="5">
        <v>265921.57</v>
      </c>
      <c r="T996" s="5">
        <v>180604.98</v>
      </c>
      <c r="U996" s="5">
        <f t="shared" si="62"/>
        <v>90509.13</v>
      </c>
      <c r="V996" s="5">
        <f t="shared" si="63"/>
        <v>175825.72</v>
      </c>
      <c r="W996" s="5">
        <v>59337.19</v>
      </c>
      <c r="X996" t="s">
        <v>57</v>
      </c>
    </row>
    <row r="997" spans="1:24" x14ac:dyDescent="0.2">
      <c r="A997" t="s">
        <v>0</v>
      </c>
      <c r="B997" t="s">
        <v>1</v>
      </c>
      <c r="C997" t="s">
        <v>2</v>
      </c>
      <c r="D997" t="s">
        <v>3</v>
      </c>
      <c r="E997" t="s">
        <v>4</v>
      </c>
      <c r="F997" t="s">
        <v>405</v>
      </c>
      <c r="G997" t="s">
        <v>406</v>
      </c>
      <c r="H997" t="s">
        <v>7</v>
      </c>
      <c r="I997" t="s">
        <v>41</v>
      </c>
      <c r="J997" t="s">
        <v>42</v>
      </c>
      <c r="K997" t="s">
        <v>58</v>
      </c>
      <c r="L997" t="s">
        <v>44</v>
      </c>
      <c r="M997" s="5">
        <v>125000</v>
      </c>
      <c r="N997" s="5">
        <v>0</v>
      </c>
      <c r="O997" s="5">
        <f t="shared" si="60"/>
        <v>125000</v>
      </c>
      <c r="P997" s="5">
        <v>-38709.56</v>
      </c>
      <c r="Q997" s="5">
        <f t="shared" si="61"/>
        <v>86290.44</v>
      </c>
      <c r="R997" s="5">
        <v>0</v>
      </c>
      <c r="S997" s="5">
        <v>85714.06</v>
      </c>
      <c r="T997" s="5">
        <v>44239.519999999997</v>
      </c>
      <c r="U997" s="5">
        <f t="shared" si="62"/>
        <v>39285.94</v>
      </c>
      <c r="V997" s="5">
        <f t="shared" si="63"/>
        <v>80760.48000000001</v>
      </c>
      <c r="W997" s="5">
        <v>576.38</v>
      </c>
      <c r="X997" t="s">
        <v>59</v>
      </c>
    </row>
    <row r="998" spans="1:24" x14ac:dyDescent="0.2">
      <c r="A998" t="s">
        <v>0</v>
      </c>
      <c r="B998" t="s">
        <v>1</v>
      </c>
      <c r="C998" t="s">
        <v>2</v>
      </c>
      <c r="D998" t="s">
        <v>3</v>
      </c>
      <c r="E998" t="s">
        <v>4</v>
      </c>
      <c r="F998" t="s">
        <v>405</v>
      </c>
      <c r="G998" t="s">
        <v>406</v>
      </c>
      <c r="H998" t="s">
        <v>7</v>
      </c>
      <c r="I998" t="s">
        <v>41</v>
      </c>
      <c r="J998" t="s">
        <v>42</v>
      </c>
      <c r="K998" t="s">
        <v>60</v>
      </c>
      <c r="L998" t="s">
        <v>44</v>
      </c>
      <c r="M998" s="5">
        <v>2000</v>
      </c>
      <c r="N998" s="5">
        <v>0</v>
      </c>
      <c r="O998" s="5">
        <f t="shared" si="60"/>
        <v>2000</v>
      </c>
      <c r="P998" s="5">
        <v>-44</v>
      </c>
      <c r="Q998" s="5">
        <f t="shared" si="61"/>
        <v>1956</v>
      </c>
      <c r="R998" s="5">
        <v>0</v>
      </c>
      <c r="S998" s="5">
        <v>1456</v>
      </c>
      <c r="T998" s="5">
        <v>0</v>
      </c>
      <c r="U998" s="5">
        <f t="shared" si="62"/>
        <v>544</v>
      </c>
      <c r="V998" s="5">
        <f t="shared" si="63"/>
        <v>2000</v>
      </c>
      <c r="W998" s="5">
        <v>500</v>
      </c>
      <c r="X998" t="s">
        <v>61</v>
      </c>
    </row>
    <row r="999" spans="1:24" x14ac:dyDescent="0.2">
      <c r="A999" t="s">
        <v>0</v>
      </c>
      <c r="B999" t="s">
        <v>1</v>
      </c>
      <c r="C999" t="s">
        <v>2</v>
      </c>
      <c r="D999" t="s">
        <v>3</v>
      </c>
      <c r="E999" t="s">
        <v>4</v>
      </c>
      <c r="F999" t="s">
        <v>405</v>
      </c>
      <c r="G999" t="s">
        <v>406</v>
      </c>
      <c r="H999" t="s">
        <v>7</v>
      </c>
      <c r="I999" t="s">
        <v>41</v>
      </c>
      <c r="J999" t="s">
        <v>42</v>
      </c>
      <c r="K999" t="s">
        <v>62</v>
      </c>
      <c r="L999" t="s">
        <v>44</v>
      </c>
      <c r="M999" s="5">
        <v>53000</v>
      </c>
      <c r="N999" s="5">
        <v>-47861.06</v>
      </c>
      <c r="O999" s="5">
        <f t="shared" si="60"/>
        <v>5138.9400000000023</v>
      </c>
      <c r="P999" s="5">
        <v>-200</v>
      </c>
      <c r="Q999" s="5">
        <f t="shared" si="61"/>
        <v>4938.9400000000023</v>
      </c>
      <c r="R999" s="5">
        <v>0</v>
      </c>
      <c r="S999" s="5">
        <v>4938.9399999999996</v>
      </c>
      <c r="T999" s="5">
        <v>1579.65</v>
      </c>
      <c r="U999" s="5">
        <f t="shared" si="62"/>
        <v>200.00000000000273</v>
      </c>
      <c r="V999" s="5">
        <f t="shared" si="63"/>
        <v>3559.2900000000022</v>
      </c>
      <c r="W999" s="5">
        <v>0</v>
      </c>
      <c r="X999" t="s">
        <v>63</v>
      </c>
    </row>
    <row r="1000" spans="1:24" x14ac:dyDescent="0.2">
      <c r="A1000" t="s">
        <v>0</v>
      </c>
      <c r="B1000" t="s">
        <v>1</v>
      </c>
      <c r="C1000" t="s">
        <v>2</v>
      </c>
      <c r="D1000" t="s">
        <v>3</v>
      </c>
      <c r="E1000" t="s">
        <v>4</v>
      </c>
      <c r="F1000" t="s">
        <v>405</v>
      </c>
      <c r="G1000" t="s">
        <v>406</v>
      </c>
      <c r="H1000" t="s">
        <v>7</v>
      </c>
      <c r="I1000" t="s">
        <v>41</v>
      </c>
      <c r="J1000" t="s">
        <v>42</v>
      </c>
      <c r="K1000" t="s">
        <v>299</v>
      </c>
      <c r="L1000" t="s">
        <v>44</v>
      </c>
      <c r="M1000" s="5">
        <v>0</v>
      </c>
      <c r="N1000" s="5">
        <v>4480</v>
      </c>
      <c r="O1000" s="5">
        <f t="shared" si="60"/>
        <v>4480</v>
      </c>
      <c r="P1000" s="5">
        <v>0</v>
      </c>
      <c r="Q1000" s="5">
        <f t="shared" si="61"/>
        <v>4480</v>
      </c>
      <c r="R1000" s="5">
        <v>0</v>
      </c>
      <c r="S1000" s="5">
        <v>0</v>
      </c>
      <c r="T1000" s="5">
        <v>0</v>
      </c>
      <c r="U1000" s="5">
        <f t="shared" si="62"/>
        <v>4480</v>
      </c>
      <c r="V1000" s="5">
        <f t="shared" si="63"/>
        <v>4480</v>
      </c>
      <c r="W1000" s="5">
        <v>4480</v>
      </c>
      <c r="X1000" t="s">
        <v>300</v>
      </c>
    </row>
    <row r="1001" spans="1:24" x14ac:dyDescent="0.2">
      <c r="A1001" t="s">
        <v>0</v>
      </c>
      <c r="B1001" t="s">
        <v>1</v>
      </c>
      <c r="C1001" t="s">
        <v>2</v>
      </c>
      <c r="D1001" t="s">
        <v>3</v>
      </c>
      <c r="E1001" t="s">
        <v>4</v>
      </c>
      <c r="F1001" t="s">
        <v>405</v>
      </c>
      <c r="G1001" t="s">
        <v>406</v>
      </c>
      <c r="H1001" t="s">
        <v>7</v>
      </c>
      <c r="I1001" t="s">
        <v>41</v>
      </c>
      <c r="J1001" t="s">
        <v>42</v>
      </c>
      <c r="K1001" t="s">
        <v>64</v>
      </c>
      <c r="L1001" t="s">
        <v>44</v>
      </c>
      <c r="M1001" s="5">
        <v>3000</v>
      </c>
      <c r="N1001" s="5">
        <v>16734.12</v>
      </c>
      <c r="O1001" s="5">
        <f t="shared" si="60"/>
        <v>19734.12</v>
      </c>
      <c r="P1001" s="5">
        <v>0</v>
      </c>
      <c r="Q1001" s="5">
        <f t="shared" si="61"/>
        <v>19734.12</v>
      </c>
      <c r="R1001" s="5">
        <v>265.44</v>
      </c>
      <c r="S1001" s="5">
        <v>6613.62</v>
      </c>
      <c r="T1001" s="5">
        <v>106</v>
      </c>
      <c r="U1001" s="5">
        <f t="shared" si="62"/>
        <v>13120.5</v>
      </c>
      <c r="V1001" s="5">
        <f t="shared" si="63"/>
        <v>19628.12</v>
      </c>
      <c r="W1001" s="5">
        <v>12855.06</v>
      </c>
      <c r="X1001" t="s">
        <v>65</v>
      </c>
    </row>
    <row r="1002" spans="1:24" x14ac:dyDescent="0.2">
      <c r="A1002" t="s">
        <v>0</v>
      </c>
      <c r="B1002" t="s">
        <v>1</v>
      </c>
      <c r="C1002" t="s">
        <v>2</v>
      </c>
      <c r="D1002" t="s">
        <v>3</v>
      </c>
      <c r="E1002" t="s">
        <v>4</v>
      </c>
      <c r="F1002" t="s">
        <v>405</v>
      </c>
      <c r="G1002" t="s">
        <v>406</v>
      </c>
      <c r="H1002" t="s">
        <v>7</v>
      </c>
      <c r="I1002" t="s">
        <v>41</v>
      </c>
      <c r="J1002" t="s">
        <v>42</v>
      </c>
      <c r="K1002" t="s">
        <v>66</v>
      </c>
      <c r="L1002" t="s">
        <v>44</v>
      </c>
      <c r="M1002" s="5">
        <v>3000</v>
      </c>
      <c r="N1002" s="5">
        <v>7237.73</v>
      </c>
      <c r="O1002" s="5">
        <f t="shared" si="60"/>
        <v>10237.73</v>
      </c>
      <c r="P1002" s="5">
        <v>0</v>
      </c>
      <c r="Q1002" s="5">
        <f t="shared" si="61"/>
        <v>10237.73</v>
      </c>
      <c r="R1002" s="5">
        <v>38.08</v>
      </c>
      <c r="S1002" s="5">
        <v>7452.03</v>
      </c>
      <c r="T1002" s="5">
        <v>30.27</v>
      </c>
      <c r="U1002" s="5">
        <f t="shared" si="62"/>
        <v>2785.7</v>
      </c>
      <c r="V1002" s="5">
        <f t="shared" si="63"/>
        <v>10207.459999999999</v>
      </c>
      <c r="W1002" s="5">
        <v>2747.62</v>
      </c>
      <c r="X1002" t="s">
        <v>67</v>
      </c>
    </row>
    <row r="1003" spans="1:24" x14ac:dyDescent="0.2">
      <c r="A1003" t="s">
        <v>0</v>
      </c>
      <c r="B1003" t="s">
        <v>1</v>
      </c>
      <c r="C1003" t="s">
        <v>2</v>
      </c>
      <c r="D1003" t="s">
        <v>3</v>
      </c>
      <c r="E1003" t="s">
        <v>4</v>
      </c>
      <c r="F1003" t="s">
        <v>405</v>
      </c>
      <c r="G1003" t="s">
        <v>406</v>
      </c>
      <c r="H1003" t="s">
        <v>7</v>
      </c>
      <c r="I1003" t="s">
        <v>41</v>
      </c>
      <c r="J1003" t="s">
        <v>42</v>
      </c>
      <c r="K1003" t="s">
        <v>407</v>
      </c>
      <c r="L1003" t="s">
        <v>44</v>
      </c>
      <c r="M1003" s="5">
        <v>0</v>
      </c>
      <c r="N1003" s="5">
        <v>18000</v>
      </c>
      <c r="O1003" s="5">
        <f t="shared" si="60"/>
        <v>18000</v>
      </c>
      <c r="P1003" s="5">
        <v>0</v>
      </c>
      <c r="Q1003" s="5">
        <f t="shared" si="61"/>
        <v>18000</v>
      </c>
      <c r="R1003" s="5">
        <v>0</v>
      </c>
      <c r="S1003" s="5">
        <v>0</v>
      </c>
      <c r="T1003" s="5">
        <v>0</v>
      </c>
      <c r="U1003" s="5">
        <f t="shared" si="62"/>
        <v>18000</v>
      </c>
      <c r="V1003" s="5">
        <f t="shared" si="63"/>
        <v>18000</v>
      </c>
      <c r="W1003" s="5">
        <v>18000</v>
      </c>
      <c r="X1003" t="s">
        <v>408</v>
      </c>
    </row>
    <row r="1004" spans="1:24" x14ac:dyDescent="0.2">
      <c r="A1004" t="s">
        <v>0</v>
      </c>
      <c r="B1004" t="s">
        <v>1</v>
      </c>
      <c r="C1004" t="s">
        <v>2</v>
      </c>
      <c r="D1004" t="s">
        <v>3</v>
      </c>
      <c r="E1004" t="s">
        <v>4</v>
      </c>
      <c r="F1004" t="s">
        <v>405</v>
      </c>
      <c r="G1004" t="s">
        <v>406</v>
      </c>
      <c r="H1004" t="s">
        <v>7</v>
      </c>
      <c r="I1004" t="s">
        <v>41</v>
      </c>
      <c r="J1004" t="s">
        <v>42</v>
      </c>
      <c r="K1004" t="s">
        <v>70</v>
      </c>
      <c r="L1004" t="s">
        <v>44</v>
      </c>
      <c r="M1004" s="5">
        <v>1000</v>
      </c>
      <c r="N1004" s="5">
        <v>5000</v>
      </c>
      <c r="O1004" s="5">
        <f t="shared" si="60"/>
        <v>6000</v>
      </c>
      <c r="P1004" s="5">
        <v>0</v>
      </c>
      <c r="Q1004" s="5">
        <f t="shared" si="61"/>
        <v>6000</v>
      </c>
      <c r="R1004" s="5">
        <v>0</v>
      </c>
      <c r="S1004" s="5">
        <v>0</v>
      </c>
      <c r="T1004" s="5">
        <v>0</v>
      </c>
      <c r="U1004" s="5">
        <f t="shared" si="62"/>
        <v>6000</v>
      </c>
      <c r="V1004" s="5">
        <f t="shared" si="63"/>
        <v>6000</v>
      </c>
      <c r="W1004" s="5">
        <v>6000</v>
      </c>
      <c r="X1004" t="s">
        <v>71</v>
      </c>
    </row>
    <row r="1005" spans="1:24" x14ac:dyDescent="0.2">
      <c r="A1005" t="s">
        <v>0</v>
      </c>
      <c r="B1005" t="s">
        <v>1</v>
      </c>
      <c r="C1005" t="s">
        <v>2</v>
      </c>
      <c r="D1005" t="s">
        <v>3</v>
      </c>
      <c r="E1005" t="s">
        <v>4</v>
      </c>
      <c r="F1005" t="s">
        <v>405</v>
      </c>
      <c r="G1005" t="s">
        <v>406</v>
      </c>
      <c r="H1005" t="s">
        <v>7</v>
      </c>
      <c r="I1005" t="s">
        <v>41</v>
      </c>
      <c r="J1005" t="s">
        <v>42</v>
      </c>
      <c r="K1005" t="s">
        <v>280</v>
      </c>
      <c r="L1005" t="s">
        <v>44</v>
      </c>
      <c r="M1005" s="5">
        <v>0</v>
      </c>
      <c r="N1005" s="5">
        <v>120</v>
      </c>
      <c r="O1005" s="5">
        <f t="shared" si="60"/>
        <v>120</v>
      </c>
      <c r="P1005" s="5">
        <v>-120</v>
      </c>
      <c r="Q1005" s="5">
        <f t="shared" si="61"/>
        <v>0</v>
      </c>
      <c r="R1005" s="5">
        <v>0</v>
      </c>
      <c r="S1005" s="5">
        <v>0</v>
      </c>
      <c r="T1005" s="5">
        <v>0</v>
      </c>
      <c r="U1005" s="5">
        <f t="shared" si="62"/>
        <v>120</v>
      </c>
      <c r="V1005" s="5">
        <f t="shared" si="63"/>
        <v>120</v>
      </c>
      <c r="W1005" s="5">
        <v>0</v>
      </c>
      <c r="X1005" t="s">
        <v>301</v>
      </c>
    </row>
    <row r="1006" spans="1:24" x14ac:dyDescent="0.2">
      <c r="A1006" t="s">
        <v>0</v>
      </c>
      <c r="B1006" t="s">
        <v>1</v>
      </c>
      <c r="C1006" t="s">
        <v>2</v>
      </c>
      <c r="D1006" t="s">
        <v>3</v>
      </c>
      <c r="E1006" t="s">
        <v>4</v>
      </c>
      <c r="F1006" t="s">
        <v>405</v>
      </c>
      <c r="G1006" t="s">
        <v>406</v>
      </c>
      <c r="H1006" t="s">
        <v>7</v>
      </c>
      <c r="I1006" t="s">
        <v>41</v>
      </c>
      <c r="J1006" t="s">
        <v>42</v>
      </c>
      <c r="K1006" t="s">
        <v>74</v>
      </c>
      <c r="L1006" t="s">
        <v>44</v>
      </c>
      <c r="M1006" s="5">
        <v>16000</v>
      </c>
      <c r="N1006" s="5">
        <v>-320</v>
      </c>
      <c r="O1006" s="5">
        <f t="shared" si="60"/>
        <v>15680</v>
      </c>
      <c r="P1006" s="5">
        <v>-3160</v>
      </c>
      <c r="Q1006" s="5">
        <f t="shared" si="61"/>
        <v>12520</v>
      </c>
      <c r="R1006" s="5">
        <v>0</v>
      </c>
      <c r="S1006" s="5">
        <v>7840</v>
      </c>
      <c r="T1006" s="5">
        <v>1454.9</v>
      </c>
      <c r="U1006" s="5">
        <f t="shared" si="62"/>
        <v>7840</v>
      </c>
      <c r="V1006" s="5">
        <f t="shared" si="63"/>
        <v>14225.1</v>
      </c>
      <c r="W1006" s="5">
        <v>4680</v>
      </c>
      <c r="X1006" t="s">
        <v>75</v>
      </c>
    </row>
    <row r="1007" spans="1:24" x14ac:dyDescent="0.2">
      <c r="A1007" t="s">
        <v>0</v>
      </c>
      <c r="B1007" t="s">
        <v>1</v>
      </c>
      <c r="C1007" t="s">
        <v>2</v>
      </c>
      <c r="D1007" t="s">
        <v>3</v>
      </c>
      <c r="E1007" t="s">
        <v>4</v>
      </c>
      <c r="F1007" t="s">
        <v>405</v>
      </c>
      <c r="G1007" t="s">
        <v>406</v>
      </c>
      <c r="H1007" t="s">
        <v>7</v>
      </c>
      <c r="I1007" t="s">
        <v>41</v>
      </c>
      <c r="J1007" t="s">
        <v>42</v>
      </c>
      <c r="K1007" t="s">
        <v>76</v>
      </c>
      <c r="L1007" t="s">
        <v>44</v>
      </c>
      <c r="M1007" s="5">
        <v>20000</v>
      </c>
      <c r="N1007" s="5">
        <v>-11626.32</v>
      </c>
      <c r="O1007" s="5">
        <f t="shared" si="60"/>
        <v>8373.68</v>
      </c>
      <c r="P1007" s="5">
        <v>-1989.68</v>
      </c>
      <c r="Q1007" s="5">
        <f t="shared" si="61"/>
        <v>6384</v>
      </c>
      <c r="R1007" s="5">
        <v>0</v>
      </c>
      <c r="S1007" s="5">
        <v>0</v>
      </c>
      <c r="T1007" s="5">
        <v>0</v>
      </c>
      <c r="U1007" s="5">
        <f t="shared" si="62"/>
        <v>8373.68</v>
      </c>
      <c r="V1007" s="5">
        <f t="shared" si="63"/>
        <v>8373.68</v>
      </c>
      <c r="W1007" s="5">
        <v>6384</v>
      </c>
      <c r="X1007" t="s">
        <v>77</v>
      </c>
    </row>
    <row r="1008" spans="1:24" x14ac:dyDescent="0.2">
      <c r="A1008" t="s">
        <v>0</v>
      </c>
      <c r="B1008" t="s">
        <v>1</v>
      </c>
      <c r="C1008" t="s">
        <v>2</v>
      </c>
      <c r="D1008" t="s">
        <v>3</v>
      </c>
      <c r="E1008" t="s">
        <v>4</v>
      </c>
      <c r="F1008" t="s">
        <v>405</v>
      </c>
      <c r="G1008" t="s">
        <v>406</v>
      </c>
      <c r="H1008" t="s">
        <v>7</v>
      </c>
      <c r="I1008" t="s">
        <v>41</v>
      </c>
      <c r="J1008" t="s">
        <v>42</v>
      </c>
      <c r="K1008" t="s">
        <v>78</v>
      </c>
      <c r="L1008" t="s">
        <v>44</v>
      </c>
      <c r="M1008" s="5">
        <v>13000</v>
      </c>
      <c r="N1008" s="5">
        <v>3136</v>
      </c>
      <c r="O1008" s="5">
        <f t="shared" si="60"/>
        <v>16136</v>
      </c>
      <c r="P1008" s="5">
        <v>-4109.55</v>
      </c>
      <c r="Q1008" s="5">
        <f t="shared" si="61"/>
        <v>12026.45</v>
      </c>
      <c r="R1008" s="5">
        <v>837.76</v>
      </c>
      <c r="S1008" s="5">
        <v>4067.63</v>
      </c>
      <c r="T1008" s="5">
        <v>4067.63</v>
      </c>
      <c r="U1008" s="5">
        <f t="shared" si="62"/>
        <v>12068.369999999999</v>
      </c>
      <c r="V1008" s="5">
        <f t="shared" si="63"/>
        <v>12068.369999999999</v>
      </c>
      <c r="W1008" s="5">
        <v>7121.06</v>
      </c>
      <c r="X1008" t="s">
        <v>79</v>
      </c>
    </row>
    <row r="1009" spans="1:24" x14ac:dyDescent="0.2">
      <c r="A1009" t="s">
        <v>0</v>
      </c>
      <c r="B1009" t="s">
        <v>1</v>
      </c>
      <c r="C1009" t="s">
        <v>2</v>
      </c>
      <c r="D1009" t="s">
        <v>3</v>
      </c>
      <c r="E1009" t="s">
        <v>4</v>
      </c>
      <c r="F1009" t="s">
        <v>405</v>
      </c>
      <c r="G1009" t="s">
        <v>406</v>
      </c>
      <c r="H1009" t="s">
        <v>7</v>
      </c>
      <c r="I1009" t="s">
        <v>41</v>
      </c>
      <c r="J1009" t="s">
        <v>42</v>
      </c>
      <c r="K1009" t="s">
        <v>82</v>
      </c>
      <c r="L1009" t="s">
        <v>44</v>
      </c>
      <c r="M1009" s="5">
        <v>17000</v>
      </c>
      <c r="N1009" s="5">
        <v>30940.19</v>
      </c>
      <c r="O1009" s="5">
        <f t="shared" si="60"/>
        <v>47940.19</v>
      </c>
      <c r="P1009" s="5">
        <v>0</v>
      </c>
      <c r="Q1009" s="5">
        <f t="shared" si="61"/>
        <v>47940.19</v>
      </c>
      <c r="R1009" s="5">
        <v>0</v>
      </c>
      <c r="S1009" s="5">
        <v>0</v>
      </c>
      <c r="T1009" s="5">
        <v>0</v>
      </c>
      <c r="U1009" s="5">
        <f t="shared" si="62"/>
        <v>47940.19</v>
      </c>
      <c r="V1009" s="5">
        <f t="shared" si="63"/>
        <v>47940.19</v>
      </c>
      <c r="W1009" s="5">
        <v>47940.19</v>
      </c>
      <c r="X1009" t="s">
        <v>83</v>
      </c>
    </row>
    <row r="1010" spans="1:24" x14ac:dyDescent="0.2">
      <c r="A1010" t="s">
        <v>0</v>
      </c>
      <c r="B1010" t="s">
        <v>1</v>
      </c>
      <c r="C1010" t="s">
        <v>2</v>
      </c>
      <c r="D1010" t="s">
        <v>3</v>
      </c>
      <c r="E1010" t="s">
        <v>4</v>
      </c>
      <c r="F1010" t="s">
        <v>405</v>
      </c>
      <c r="G1010" t="s">
        <v>406</v>
      </c>
      <c r="H1010" t="s">
        <v>7</v>
      </c>
      <c r="I1010" t="s">
        <v>41</v>
      </c>
      <c r="J1010" t="s">
        <v>42</v>
      </c>
      <c r="K1010" t="s">
        <v>86</v>
      </c>
      <c r="L1010" t="s">
        <v>44</v>
      </c>
      <c r="M1010" s="5">
        <v>0</v>
      </c>
      <c r="N1010" s="5">
        <v>7000</v>
      </c>
      <c r="O1010" s="5">
        <f t="shared" si="60"/>
        <v>7000</v>
      </c>
      <c r="P1010" s="5">
        <v>0</v>
      </c>
      <c r="Q1010" s="5">
        <f t="shared" si="61"/>
        <v>7000</v>
      </c>
      <c r="R1010" s="5">
        <v>0</v>
      </c>
      <c r="S1010" s="5">
        <v>161.34</v>
      </c>
      <c r="T1010" s="5">
        <v>161.34</v>
      </c>
      <c r="U1010" s="5">
        <f t="shared" si="62"/>
        <v>6838.66</v>
      </c>
      <c r="V1010" s="5">
        <f t="shared" si="63"/>
        <v>6838.66</v>
      </c>
      <c r="W1010" s="5">
        <v>6838.66</v>
      </c>
      <c r="X1010" t="s">
        <v>87</v>
      </c>
    </row>
    <row r="1011" spans="1:24" x14ac:dyDescent="0.2">
      <c r="A1011" t="s">
        <v>0</v>
      </c>
      <c r="B1011" t="s">
        <v>1</v>
      </c>
      <c r="C1011" t="s">
        <v>2</v>
      </c>
      <c r="D1011" t="s">
        <v>3</v>
      </c>
      <c r="E1011" t="s">
        <v>4</v>
      </c>
      <c r="F1011" t="s">
        <v>405</v>
      </c>
      <c r="G1011" t="s">
        <v>406</v>
      </c>
      <c r="H1011" t="s">
        <v>7</v>
      </c>
      <c r="I1011" t="s">
        <v>41</v>
      </c>
      <c r="J1011" t="s">
        <v>42</v>
      </c>
      <c r="K1011" t="s">
        <v>88</v>
      </c>
      <c r="L1011" t="s">
        <v>44</v>
      </c>
      <c r="M1011" s="5">
        <v>9000</v>
      </c>
      <c r="N1011" s="5">
        <v>6781.92</v>
      </c>
      <c r="O1011" s="5">
        <f t="shared" si="60"/>
        <v>15781.92</v>
      </c>
      <c r="P1011" s="5">
        <v>0</v>
      </c>
      <c r="Q1011" s="5">
        <f t="shared" si="61"/>
        <v>15781.92</v>
      </c>
      <c r="R1011" s="5">
        <v>2.2400000000000002</v>
      </c>
      <c r="S1011" s="5">
        <v>13167.85</v>
      </c>
      <c r="T1011" s="5">
        <v>300.17</v>
      </c>
      <c r="U1011" s="5">
        <f t="shared" si="62"/>
        <v>2614.0699999999997</v>
      </c>
      <c r="V1011" s="5">
        <f t="shared" si="63"/>
        <v>15481.75</v>
      </c>
      <c r="W1011" s="5">
        <v>2611.83</v>
      </c>
      <c r="X1011" t="s">
        <v>89</v>
      </c>
    </row>
    <row r="1012" spans="1:24" x14ac:dyDescent="0.2">
      <c r="A1012" t="s">
        <v>0</v>
      </c>
      <c r="B1012" t="s">
        <v>1</v>
      </c>
      <c r="C1012" t="s">
        <v>2</v>
      </c>
      <c r="D1012" t="s">
        <v>3</v>
      </c>
      <c r="E1012" t="s">
        <v>4</v>
      </c>
      <c r="F1012" t="s">
        <v>405</v>
      </c>
      <c r="G1012" t="s">
        <v>406</v>
      </c>
      <c r="H1012" t="s">
        <v>7</v>
      </c>
      <c r="I1012" t="s">
        <v>41</v>
      </c>
      <c r="J1012" t="s">
        <v>42</v>
      </c>
      <c r="K1012" t="s">
        <v>409</v>
      </c>
      <c r="L1012" t="s">
        <v>44</v>
      </c>
      <c r="M1012" s="5">
        <v>0</v>
      </c>
      <c r="N1012" s="5">
        <v>1568</v>
      </c>
      <c r="O1012" s="5">
        <f t="shared" si="60"/>
        <v>1568</v>
      </c>
      <c r="P1012" s="5">
        <v>0</v>
      </c>
      <c r="Q1012" s="5">
        <f t="shared" si="61"/>
        <v>1568</v>
      </c>
      <c r="R1012" s="5">
        <v>0</v>
      </c>
      <c r="S1012" s="5">
        <v>0</v>
      </c>
      <c r="T1012" s="5">
        <v>0</v>
      </c>
      <c r="U1012" s="5">
        <f t="shared" si="62"/>
        <v>1568</v>
      </c>
      <c r="V1012" s="5">
        <f t="shared" si="63"/>
        <v>1568</v>
      </c>
      <c r="W1012" s="5">
        <v>1568</v>
      </c>
      <c r="X1012" t="s">
        <v>410</v>
      </c>
    </row>
    <row r="1013" spans="1:24" x14ac:dyDescent="0.2">
      <c r="A1013" t="s">
        <v>0</v>
      </c>
      <c r="B1013" t="s">
        <v>1</v>
      </c>
      <c r="C1013" t="s">
        <v>2</v>
      </c>
      <c r="D1013" t="s">
        <v>3</v>
      </c>
      <c r="E1013" t="s">
        <v>4</v>
      </c>
      <c r="F1013" t="s">
        <v>405</v>
      </c>
      <c r="G1013" t="s">
        <v>406</v>
      </c>
      <c r="H1013" t="s">
        <v>7</v>
      </c>
      <c r="I1013" t="s">
        <v>41</v>
      </c>
      <c r="J1013" t="s">
        <v>90</v>
      </c>
      <c r="K1013" t="s">
        <v>91</v>
      </c>
      <c r="L1013" t="s">
        <v>44</v>
      </c>
      <c r="M1013" s="5">
        <v>6500</v>
      </c>
      <c r="N1013" s="5">
        <v>0</v>
      </c>
      <c r="O1013" s="5">
        <f t="shared" si="60"/>
        <v>6500</v>
      </c>
      <c r="P1013" s="5">
        <v>0</v>
      </c>
      <c r="Q1013" s="5">
        <f t="shared" si="61"/>
        <v>6500</v>
      </c>
      <c r="R1013" s="5">
        <v>2876.63</v>
      </c>
      <c r="S1013" s="5">
        <v>24</v>
      </c>
      <c r="T1013" s="5">
        <v>24</v>
      </c>
      <c r="U1013" s="5">
        <f t="shared" si="62"/>
        <v>6476</v>
      </c>
      <c r="V1013" s="5">
        <f t="shared" si="63"/>
        <v>6476</v>
      </c>
      <c r="W1013" s="5">
        <v>3599.37</v>
      </c>
      <c r="X1013" t="s">
        <v>92</v>
      </c>
    </row>
    <row r="1014" spans="1:24" x14ac:dyDescent="0.2">
      <c r="A1014" t="s">
        <v>0</v>
      </c>
      <c r="B1014" t="s">
        <v>1</v>
      </c>
      <c r="C1014" t="s">
        <v>2</v>
      </c>
      <c r="D1014" t="s">
        <v>3</v>
      </c>
      <c r="E1014" t="s">
        <v>4</v>
      </c>
      <c r="F1014" t="s">
        <v>405</v>
      </c>
      <c r="G1014" t="s">
        <v>406</v>
      </c>
      <c r="H1014" t="s">
        <v>7</v>
      </c>
      <c r="I1014" t="s">
        <v>41</v>
      </c>
      <c r="J1014" t="s">
        <v>90</v>
      </c>
      <c r="K1014" t="s">
        <v>310</v>
      </c>
      <c r="L1014" t="s">
        <v>44</v>
      </c>
      <c r="M1014" s="5">
        <v>700</v>
      </c>
      <c r="N1014" s="5">
        <v>0</v>
      </c>
      <c r="O1014" s="5">
        <f t="shared" si="60"/>
        <v>700</v>
      </c>
      <c r="P1014" s="5">
        <v>0</v>
      </c>
      <c r="Q1014" s="5">
        <f t="shared" si="61"/>
        <v>700</v>
      </c>
      <c r="R1014" s="5">
        <v>0</v>
      </c>
      <c r="S1014" s="5">
        <v>0</v>
      </c>
      <c r="T1014" s="5">
        <v>0</v>
      </c>
      <c r="U1014" s="5">
        <f t="shared" si="62"/>
        <v>700</v>
      </c>
      <c r="V1014" s="5">
        <f t="shared" si="63"/>
        <v>700</v>
      </c>
      <c r="W1014" s="5">
        <v>700</v>
      </c>
      <c r="X1014" t="s">
        <v>311</v>
      </c>
    </row>
    <row r="1015" spans="1:24" x14ac:dyDescent="0.2">
      <c r="A1015" t="s">
        <v>0</v>
      </c>
      <c r="B1015" t="s">
        <v>1</v>
      </c>
      <c r="C1015" t="s">
        <v>2</v>
      </c>
      <c r="D1015" t="s">
        <v>3</v>
      </c>
      <c r="E1015" t="s">
        <v>4</v>
      </c>
      <c r="F1015" t="s">
        <v>405</v>
      </c>
      <c r="G1015" t="s">
        <v>406</v>
      </c>
      <c r="H1015" t="s">
        <v>95</v>
      </c>
      <c r="I1015" t="s">
        <v>96</v>
      </c>
      <c r="J1015" t="s">
        <v>97</v>
      </c>
      <c r="K1015" t="s">
        <v>98</v>
      </c>
      <c r="L1015" t="s">
        <v>11</v>
      </c>
      <c r="M1015" s="5">
        <v>11510</v>
      </c>
      <c r="N1015" s="5">
        <v>0</v>
      </c>
      <c r="O1015" s="5">
        <f t="shared" si="60"/>
        <v>11510</v>
      </c>
      <c r="P1015" s="5">
        <v>0</v>
      </c>
      <c r="Q1015" s="5">
        <f t="shared" si="61"/>
        <v>11510</v>
      </c>
      <c r="R1015" s="5">
        <v>10060.540000000001</v>
      </c>
      <c r="S1015" s="5">
        <v>1449.46</v>
      </c>
      <c r="T1015" s="5">
        <v>1449.46</v>
      </c>
      <c r="U1015" s="5">
        <f t="shared" si="62"/>
        <v>10060.540000000001</v>
      </c>
      <c r="V1015" s="5">
        <f t="shared" si="63"/>
        <v>10060.540000000001</v>
      </c>
      <c r="W1015" s="5">
        <v>0</v>
      </c>
      <c r="X1015" t="s">
        <v>99</v>
      </c>
    </row>
    <row r="1016" spans="1:24" x14ac:dyDescent="0.2">
      <c r="A1016" t="s">
        <v>0</v>
      </c>
      <c r="B1016" t="s">
        <v>1</v>
      </c>
      <c r="C1016" t="s">
        <v>2</v>
      </c>
      <c r="D1016" t="s">
        <v>3</v>
      </c>
      <c r="E1016" t="s">
        <v>4</v>
      </c>
      <c r="F1016" t="s">
        <v>405</v>
      </c>
      <c r="G1016" t="s">
        <v>406</v>
      </c>
      <c r="H1016" t="s">
        <v>95</v>
      </c>
      <c r="I1016" t="s">
        <v>96</v>
      </c>
      <c r="J1016" t="s">
        <v>97</v>
      </c>
      <c r="K1016" t="s">
        <v>100</v>
      </c>
      <c r="L1016" t="s">
        <v>11</v>
      </c>
      <c r="M1016" s="5">
        <v>5275.66</v>
      </c>
      <c r="N1016" s="5">
        <v>0</v>
      </c>
      <c r="O1016" s="5">
        <f t="shared" si="60"/>
        <v>5275.66</v>
      </c>
      <c r="P1016" s="5">
        <v>0</v>
      </c>
      <c r="Q1016" s="5">
        <f t="shared" si="61"/>
        <v>5275.66</v>
      </c>
      <c r="R1016" s="5">
        <v>711.74</v>
      </c>
      <c r="S1016" s="5">
        <v>4488.26</v>
      </c>
      <c r="T1016" s="5">
        <v>4488.26</v>
      </c>
      <c r="U1016" s="5">
        <f t="shared" si="62"/>
        <v>787.39999999999964</v>
      </c>
      <c r="V1016" s="5">
        <f t="shared" si="63"/>
        <v>787.39999999999964</v>
      </c>
      <c r="W1016" s="5">
        <v>75.66</v>
      </c>
      <c r="X1016" t="s">
        <v>101</v>
      </c>
    </row>
    <row r="1017" spans="1:24" x14ac:dyDescent="0.2">
      <c r="A1017" t="s">
        <v>0</v>
      </c>
      <c r="B1017" t="s">
        <v>1</v>
      </c>
      <c r="C1017" t="s">
        <v>2</v>
      </c>
      <c r="D1017" t="s">
        <v>3</v>
      </c>
      <c r="E1017" t="s">
        <v>4</v>
      </c>
      <c r="F1017" t="s">
        <v>405</v>
      </c>
      <c r="G1017" t="s">
        <v>406</v>
      </c>
      <c r="H1017" t="s">
        <v>95</v>
      </c>
      <c r="I1017" t="s">
        <v>96</v>
      </c>
      <c r="J1017" t="s">
        <v>97</v>
      </c>
      <c r="K1017" t="s">
        <v>104</v>
      </c>
      <c r="L1017" t="s">
        <v>11</v>
      </c>
      <c r="M1017" s="5">
        <v>138120</v>
      </c>
      <c r="N1017" s="5">
        <v>0</v>
      </c>
      <c r="O1017" s="5">
        <f t="shared" si="60"/>
        <v>138120</v>
      </c>
      <c r="P1017" s="5">
        <v>0</v>
      </c>
      <c r="Q1017" s="5">
        <f t="shared" si="61"/>
        <v>138120</v>
      </c>
      <c r="R1017" s="5">
        <v>48249.5</v>
      </c>
      <c r="S1017" s="5">
        <v>89870.5</v>
      </c>
      <c r="T1017" s="5">
        <v>89870.5</v>
      </c>
      <c r="U1017" s="5">
        <f t="shared" si="62"/>
        <v>48249.5</v>
      </c>
      <c r="V1017" s="5">
        <f t="shared" si="63"/>
        <v>48249.5</v>
      </c>
      <c r="W1017" s="5">
        <v>0</v>
      </c>
      <c r="X1017" t="s">
        <v>105</v>
      </c>
    </row>
    <row r="1018" spans="1:24" x14ac:dyDescent="0.2">
      <c r="A1018" t="s">
        <v>0</v>
      </c>
      <c r="B1018" t="s">
        <v>1</v>
      </c>
      <c r="C1018" t="s">
        <v>2</v>
      </c>
      <c r="D1018" t="s">
        <v>3</v>
      </c>
      <c r="E1018" t="s">
        <v>4</v>
      </c>
      <c r="F1018" t="s">
        <v>405</v>
      </c>
      <c r="G1018" t="s">
        <v>406</v>
      </c>
      <c r="H1018" t="s">
        <v>95</v>
      </c>
      <c r="I1018" t="s">
        <v>96</v>
      </c>
      <c r="J1018" t="s">
        <v>97</v>
      </c>
      <c r="K1018" t="s">
        <v>106</v>
      </c>
      <c r="L1018" t="s">
        <v>11</v>
      </c>
      <c r="M1018" s="5">
        <v>17472.18</v>
      </c>
      <c r="N1018" s="5">
        <v>0</v>
      </c>
      <c r="O1018" s="5">
        <f t="shared" si="60"/>
        <v>17472.18</v>
      </c>
      <c r="P1018" s="5">
        <v>0</v>
      </c>
      <c r="Q1018" s="5">
        <f t="shared" si="61"/>
        <v>17472.18</v>
      </c>
      <c r="R1018" s="5">
        <v>6193.62</v>
      </c>
      <c r="S1018" s="5">
        <v>11278.56</v>
      </c>
      <c r="T1018" s="5">
        <v>11278.56</v>
      </c>
      <c r="U1018" s="5">
        <f t="shared" si="62"/>
        <v>6193.6200000000008</v>
      </c>
      <c r="V1018" s="5">
        <f t="shared" si="63"/>
        <v>6193.6200000000008</v>
      </c>
      <c r="W1018" s="5">
        <v>0</v>
      </c>
      <c r="X1018" t="s">
        <v>107</v>
      </c>
    </row>
    <row r="1019" spans="1:24" x14ac:dyDescent="0.2">
      <c r="A1019" t="s">
        <v>0</v>
      </c>
      <c r="B1019" t="s">
        <v>1</v>
      </c>
      <c r="C1019" t="s">
        <v>2</v>
      </c>
      <c r="D1019" t="s">
        <v>3</v>
      </c>
      <c r="E1019" t="s">
        <v>4</v>
      </c>
      <c r="F1019" t="s">
        <v>405</v>
      </c>
      <c r="G1019" t="s">
        <v>406</v>
      </c>
      <c r="H1019" t="s">
        <v>95</v>
      </c>
      <c r="I1019" t="s">
        <v>96</v>
      </c>
      <c r="J1019" t="s">
        <v>97</v>
      </c>
      <c r="K1019" t="s">
        <v>108</v>
      </c>
      <c r="L1019" t="s">
        <v>11</v>
      </c>
      <c r="M1019" s="5">
        <v>11510</v>
      </c>
      <c r="N1019" s="5">
        <v>0</v>
      </c>
      <c r="O1019" s="5">
        <f t="shared" si="60"/>
        <v>11510</v>
      </c>
      <c r="P1019" s="5">
        <v>0</v>
      </c>
      <c r="Q1019" s="5">
        <f t="shared" si="61"/>
        <v>11510</v>
      </c>
      <c r="R1019" s="5">
        <v>6187.68</v>
      </c>
      <c r="S1019" s="5">
        <v>5322.32</v>
      </c>
      <c r="T1019" s="5">
        <v>5322.32</v>
      </c>
      <c r="U1019" s="5">
        <f t="shared" si="62"/>
        <v>6187.68</v>
      </c>
      <c r="V1019" s="5">
        <f t="shared" si="63"/>
        <v>6187.68</v>
      </c>
      <c r="W1019" s="5">
        <v>0</v>
      </c>
      <c r="X1019" t="s">
        <v>109</v>
      </c>
    </row>
    <row r="1020" spans="1:24" x14ac:dyDescent="0.2">
      <c r="A1020" t="s">
        <v>0</v>
      </c>
      <c r="B1020" t="s">
        <v>1</v>
      </c>
      <c r="C1020" t="s">
        <v>2</v>
      </c>
      <c r="D1020" t="s">
        <v>3</v>
      </c>
      <c r="E1020" t="s">
        <v>4</v>
      </c>
      <c r="F1020" t="s">
        <v>405</v>
      </c>
      <c r="G1020" t="s">
        <v>406</v>
      </c>
      <c r="H1020" t="s">
        <v>195</v>
      </c>
      <c r="I1020" t="s">
        <v>196</v>
      </c>
      <c r="J1020" t="s">
        <v>97</v>
      </c>
      <c r="K1020" t="s">
        <v>98</v>
      </c>
      <c r="L1020" t="s">
        <v>11</v>
      </c>
      <c r="M1020" s="5">
        <v>1631</v>
      </c>
      <c r="N1020" s="5">
        <v>0</v>
      </c>
      <c r="O1020" s="5">
        <f t="shared" si="60"/>
        <v>1631</v>
      </c>
      <c r="P1020" s="5">
        <v>0</v>
      </c>
      <c r="Q1020" s="5">
        <f t="shared" si="61"/>
        <v>1631</v>
      </c>
      <c r="R1020" s="5">
        <v>1019</v>
      </c>
      <c r="S1020" s="5">
        <v>612</v>
      </c>
      <c r="T1020" s="5">
        <v>612</v>
      </c>
      <c r="U1020" s="5">
        <f t="shared" si="62"/>
        <v>1019</v>
      </c>
      <c r="V1020" s="5">
        <f t="shared" si="63"/>
        <v>1019</v>
      </c>
      <c r="W1020" s="5">
        <v>0</v>
      </c>
      <c r="X1020" t="s">
        <v>411</v>
      </c>
    </row>
    <row r="1021" spans="1:24" x14ac:dyDescent="0.2">
      <c r="A1021" t="s">
        <v>0</v>
      </c>
      <c r="B1021" t="s">
        <v>1</v>
      </c>
      <c r="C1021" t="s">
        <v>2</v>
      </c>
      <c r="D1021" t="s">
        <v>3</v>
      </c>
      <c r="E1021" t="s">
        <v>4</v>
      </c>
      <c r="F1021" t="s">
        <v>405</v>
      </c>
      <c r="G1021" t="s">
        <v>406</v>
      </c>
      <c r="H1021" t="s">
        <v>195</v>
      </c>
      <c r="I1021" t="s">
        <v>196</v>
      </c>
      <c r="J1021" t="s">
        <v>97</v>
      </c>
      <c r="K1021" t="s">
        <v>100</v>
      </c>
      <c r="L1021" t="s">
        <v>11</v>
      </c>
      <c r="M1021" s="5">
        <v>811.64</v>
      </c>
      <c r="N1021" s="5">
        <v>0</v>
      </c>
      <c r="O1021" s="5">
        <f t="shared" si="60"/>
        <v>811.64</v>
      </c>
      <c r="P1021" s="5">
        <v>0</v>
      </c>
      <c r="Q1021" s="5">
        <f t="shared" si="61"/>
        <v>811.64</v>
      </c>
      <c r="R1021" s="5">
        <v>530.82000000000005</v>
      </c>
      <c r="S1021" s="5">
        <v>269.18</v>
      </c>
      <c r="T1021" s="5">
        <v>269.18</v>
      </c>
      <c r="U1021" s="5">
        <f t="shared" si="62"/>
        <v>542.46</v>
      </c>
      <c r="V1021" s="5">
        <f t="shared" si="63"/>
        <v>542.46</v>
      </c>
      <c r="W1021" s="5">
        <v>11.64</v>
      </c>
      <c r="X1021" t="s">
        <v>412</v>
      </c>
    </row>
    <row r="1022" spans="1:24" x14ac:dyDescent="0.2">
      <c r="A1022" t="s">
        <v>0</v>
      </c>
      <c r="B1022" t="s">
        <v>1</v>
      </c>
      <c r="C1022" t="s">
        <v>2</v>
      </c>
      <c r="D1022" t="s">
        <v>3</v>
      </c>
      <c r="E1022" t="s">
        <v>4</v>
      </c>
      <c r="F1022" t="s">
        <v>405</v>
      </c>
      <c r="G1022" t="s">
        <v>406</v>
      </c>
      <c r="H1022" t="s">
        <v>195</v>
      </c>
      <c r="I1022" t="s">
        <v>196</v>
      </c>
      <c r="J1022" t="s">
        <v>97</v>
      </c>
      <c r="K1022" t="s">
        <v>104</v>
      </c>
      <c r="L1022" t="s">
        <v>11</v>
      </c>
      <c r="M1022" s="5">
        <v>19572</v>
      </c>
      <c r="N1022" s="5">
        <v>0</v>
      </c>
      <c r="O1022" s="5">
        <f t="shared" si="60"/>
        <v>19572</v>
      </c>
      <c r="P1022" s="5">
        <v>0</v>
      </c>
      <c r="Q1022" s="5">
        <f t="shared" si="61"/>
        <v>19572</v>
      </c>
      <c r="R1022" s="5">
        <v>12228</v>
      </c>
      <c r="S1022" s="5">
        <v>7344</v>
      </c>
      <c r="T1022" s="5">
        <v>7344</v>
      </c>
      <c r="U1022" s="5">
        <f t="shared" si="62"/>
        <v>12228</v>
      </c>
      <c r="V1022" s="5">
        <f t="shared" si="63"/>
        <v>12228</v>
      </c>
      <c r="W1022" s="5">
        <v>0</v>
      </c>
      <c r="X1022" t="s">
        <v>413</v>
      </c>
    </row>
    <row r="1023" spans="1:24" x14ac:dyDescent="0.2">
      <c r="A1023" t="s">
        <v>0</v>
      </c>
      <c r="B1023" t="s">
        <v>1</v>
      </c>
      <c r="C1023" t="s">
        <v>2</v>
      </c>
      <c r="D1023" t="s">
        <v>3</v>
      </c>
      <c r="E1023" t="s">
        <v>4</v>
      </c>
      <c r="F1023" t="s">
        <v>405</v>
      </c>
      <c r="G1023" t="s">
        <v>406</v>
      </c>
      <c r="H1023" t="s">
        <v>195</v>
      </c>
      <c r="I1023" t="s">
        <v>196</v>
      </c>
      <c r="J1023" t="s">
        <v>97</v>
      </c>
      <c r="K1023" t="s">
        <v>106</v>
      </c>
      <c r="L1023" t="s">
        <v>11</v>
      </c>
      <c r="M1023" s="5">
        <v>2475.86</v>
      </c>
      <c r="N1023" s="5">
        <v>0</v>
      </c>
      <c r="O1023" s="5">
        <f t="shared" si="60"/>
        <v>2475.86</v>
      </c>
      <c r="P1023" s="5">
        <v>0</v>
      </c>
      <c r="Q1023" s="5">
        <f t="shared" si="61"/>
        <v>2475.86</v>
      </c>
      <c r="R1023" s="5">
        <v>1546.82</v>
      </c>
      <c r="S1023" s="5">
        <v>929.04</v>
      </c>
      <c r="T1023" s="5">
        <v>929.04</v>
      </c>
      <c r="U1023" s="5">
        <f t="shared" si="62"/>
        <v>1546.8200000000002</v>
      </c>
      <c r="V1023" s="5">
        <f t="shared" si="63"/>
        <v>1546.8200000000002</v>
      </c>
      <c r="W1023" s="5">
        <v>0</v>
      </c>
      <c r="X1023" t="s">
        <v>414</v>
      </c>
    </row>
    <row r="1024" spans="1:24" x14ac:dyDescent="0.2">
      <c r="A1024" t="s">
        <v>0</v>
      </c>
      <c r="B1024" t="s">
        <v>1</v>
      </c>
      <c r="C1024" t="s">
        <v>2</v>
      </c>
      <c r="D1024" t="s">
        <v>3</v>
      </c>
      <c r="E1024" t="s">
        <v>4</v>
      </c>
      <c r="F1024" t="s">
        <v>405</v>
      </c>
      <c r="G1024" t="s">
        <v>406</v>
      </c>
      <c r="H1024" t="s">
        <v>195</v>
      </c>
      <c r="I1024" t="s">
        <v>196</v>
      </c>
      <c r="J1024" t="s">
        <v>97</v>
      </c>
      <c r="K1024" t="s">
        <v>108</v>
      </c>
      <c r="L1024" t="s">
        <v>11</v>
      </c>
      <c r="M1024" s="5">
        <v>1631</v>
      </c>
      <c r="N1024" s="5">
        <v>0</v>
      </c>
      <c r="O1024" s="5">
        <f t="shared" si="60"/>
        <v>1631</v>
      </c>
      <c r="P1024" s="5">
        <v>0</v>
      </c>
      <c r="Q1024" s="5">
        <f t="shared" si="61"/>
        <v>1631</v>
      </c>
      <c r="R1024" s="5">
        <v>1019.24</v>
      </c>
      <c r="S1024" s="5">
        <v>611.76</v>
      </c>
      <c r="T1024" s="5">
        <v>611.76</v>
      </c>
      <c r="U1024" s="5">
        <f t="shared" si="62"/>
        <v>1019.24</v>
      </c>
      <c r="V1024" s="5">
        <f t="shared" si="63"/>
        <v>1019.24</v>
      </c>
      <c r="W1024" s="5">
        <v>0</v>
      </c>
      <c r="X1024" t="s">
        <v>415</v>
      </c>
    </row>
    <row r="1025" spans="1:24" x14ac:dyDescent="0.2">
      <c r="A1025" t="s">
        <v>0</v>
      </c>
      <c r="B1025" t="s">
        <v>1</v>
      </c>
      <c r="C1025" t="s">
        <v>2</v>
      </c>
      <c r="D1025" t="s">
        <v>3</v>
      </c>
      <c r="E1025" t="s">
        <v>4</v>
      </c>
      <c r="F1025" t="s">
        <v>405</v>
      </c>
      <c r="G1025" t="s">
        <v>406</v>
      </c>
      <c r="H1025" t="s">
        <v>110</v>
      </c>
      <c r="I1025" t="s">
        <v>111</v>
      </c>
      <c r="J1025" t="s">
        <v>97</v>
      </c>
      <c r="K1025" t="s">
        <v>98</v>
      </c>
      <c r="L1025" t="s">
        <v>44</v>
      </c>
      <c r="M1025" s="5">
        <v>0</v>
      </c>
      <c r="N1025" s="5">
        <v>777.58</v>
      </c>
      <c r="O1025" s="5">
        <f t="shared" si="60"/>
        <v>777.58</v>
      </c>
      <c r="P1025" s="5">
        <v>0</v>
      </c>
      <c r="Q1025" s="5">
        <f t="shared" si="61"/>
        <v>777.58</v>
      </c>
      <c r="R1025" s="5">
        <v>555.41999999999996</v>
      </c>
      <c r="S1025" s="5">
        <v>0</v>
      </c>
      <c r="T1025" s="5">
        <v>0</v>
      </c>
      <c r="U1025" s="5">
        <f t="shared" si="62"/>
        <v>777.58</v>
      </c>
      <c r="V1025" s="5">
        <f t="shared" si="63"/>
        <v>777.58</v>
      </c>
      <c r="W1025" s="5">
        <v>222.16</v>
      </c>
      <c r="X1025" t="s">
        <v>112</v>
      </c>
    </row>
    <row r="1026" spans="1:24" x14ac:dyDescent="0.2">
      <c r="A1026" t="s">
        <v>0</v>
      </c>
      <c r="B1026" t="s">
        <v>1</v>
      </c>
      <c r="C1026" t="s">
        <v>2</v>
      </c>
      <c r="D1026" t="s">
        <v>3</v>
      </c>
      <c r="E1026" t="s">
        <v>4</v>
      </c>
      <c r="F1026" t="s">
        <v>405</v>
      </c>
      <c r="G1026" t="s">
        <v>406</v>
      </c>
      <c r="H1026" t="s">
        <v>110</v>
      </c>
      <c r="I1026" t="s">
        <v>111</v>
      </c>
      <c r="J1026" t="s">
        <v>97</v>
      </c>
      <c r="K1026" t="s">
        <v>100</v>
      </c>
      <c r="L1026" t="s">
        <v>44</v>
      </c>
      <c r="M1026" s="5">
        <v>0</v>
      </c>
      <c r="N1026" s="5">
        <v>233.33</v>
      </c>
      <c r="O1026" s="5">
        <f t="shared" si="60"/>
        <v>233.33</v>
      </c>
      <c r="P1026" s="5">
        <v>0</v>
      </c>
      <c r="Q1026" s="5">
        <f t="shared" si="61"/>
        <v>233.33</v>
      </c>
      <c r="R1026" s="5">
        <v>166.67</v>
      </c>
      <c r="S1026" s="5">
        <v>0</v>
      </c>
      <c r="T1026" s="5">
        <v>0</v>
      </c>
      <c r="U1026" s="5">
        <f t="shared" si="62"/>
        <v>233.33</v>
      </c>
      <c r="V1026" s="5">
        <f t="shared" si="63"/>
        <v>233.33</v>
      </c>
      <c r="W1026" s="5">
        <v>66.66</v>
      </c>
      <c r="X1026" t="s">
        <v>113</v>
      </c>
    </row>
    <row r="1027" spans="1:24" x14ac:dyDescent="0.2">
      <c r="A1027" t="s">
        <v>0</v>
      </c>
      <c r="B1027" t="s">
        <v>1</v>
      </c>
      <c r="C1027" t="s">
        <v>2</v>
      </c>
      <c r="D1027" t="s">
        <v>3</v>
      </c>
      <c r="E1027" t="s">
        <v>4</v>
      </c>
      <c r="F1027" t="s">
        <v>405</v>
      </c>
      <c r="G1027" t="s">
        <v>406</v>
      </c>
      <c r="H1027" t="s">
        <v>110</v>
      </c>
      <c r="I1027" t="s">
        <v>111</v>
      </c>
      <c r="J1027" t="s">
        <v>97</v>
      </c>
      <c r="K1027" t="s">
        <v>104</v>
      </c>
      <c r="L1027" t="s">
        <v>44</v>
      </c>
      <c r="M1027" s="5">
        <v>0</v>
      </c>
      <c r="N1027" s="5">
        <v>9331</v>
      </c>
      <c r="O1027" s="5">
        <f t="shared" ref="O1027:O1090" si="64">+M1027+N1027</f>
        <v>9331</v>
      </c>
      <c r="P1027" s="5">
        <v>0</v>
      </c>
      <c r="Q1027" s="5">
        <f t="shared" ref="Q1027:Q1090" si="65">+O1027+P1027</f>
        <v>9331</v>
      </c>
      <c r="R1027" s="5">
        <v>6665</v>
      </c>
      <c r="S1027" s="5">
        <v>0</v>
      </c>
      <c r="T1027" s="5">
        <v>0</v>
      </c>
      <c r="U1027" s="5">
        <f t="shared" ref="U1027:U1090" si="66">+O1027-S1027</f>
        <v>9331</v>
      </c>
      <c r="V1027" s="5">
        <f t="shared" ref="V1027:V1090" si="67">+O1027-T1027</f>
        <v>9331</v>
      </c>
      <c r="W1027" s="5">
        <v>2666</v>
      </c>
      <c r="X1027" t="s">
        <v>114</v>
      </c>
    </row>
    <row r="1028" spans="1:24" x14ac:dyDescent="0.2">
      <c r="A1028" t="s">
        <v>0</v>
      </c>
      <c r="B1028" t="s">
        <v>1</v>
      </c>
      <c r="C1028" t="s">
        <v>2</v>
      </c>
      <c r="D1028" t="s">
        <v>3</v>
      </c>
      <c r="E1028" t="s">
        <v>4</v>
      </c>
      <c r="F1028" t="s">
        <v>405</v>
      </c>
      <c r="G1028" t="s">
        <v>406</v>
      </c>
      <c r="H1028" t="s">
        <v>110</v>
      </c>
      <c r="I1028" t="s">
        <v>111</v>
      </c>
      <c r="J1028" t="s">
        <v>97</v>
      </c>
      <c r="K1028" t="s">
        <v>106</v>
      </c>
      <c r="L1028" t="s">
        <v>44</v>
      </c>
      <c r="M1028" s="5">
        <v>0</v>
      </c>
      <c r="N1028" s="5">
        <v>1180.3800000000001</v>
      </c>
      <c r="O1028" s="5">
        <f t="shared" si="64"/>
        <v>1180.3800000000001</v>
      </c>
      <c r="P1028" s="5">
        <v>0</v>
      </c>
      <c r="Q1028" s="5">
        <f t="shared" si="65"/>
        <v>1180.3800000000001</v>
      </c>
      <c r="R1028" s="5">
        <v>843.12</v>
      </c>
      <c r="S1028" s="5">
        <v>0</v>
      </c>
      <c r="T1028" s="5">
        <v>0</v>
      </c>
      <c r="U1028" s="5">
        <f t="shared" si="66"/>
        <v>1180.3800000000001</v>
      </c>
      <c r="V1028" s="5">
        <f t="shared" si="67"/>
        <v>1180.3800000000001</v>
      </c>
      <c r="W1028" s="5">
        <v>337.26</v>
      </c>
      <c r="X1028" t="s">
        <v>115</v>
      </c>
    </row>
    <row r="1029" spans="1:24" x14ac:dyDescent="0.2">
      <c r="A1029" t="s">
        <v>0</v>
      </c>
      <c r="B1029" t="s">
        <v>1</v>
      </c>
      <c r="C1029" t="s">
        <v>2</v>
      </c>
      <c r="D1029" t="s">
        <v>3</v>
      </c>
      <c r="E1029" t="s">
        <v>4</v>
      </c>
      <c r="F1029" t="s">
        <v>405</v>
      </c>
      <c r="G1029" t="s">
        <v>406</v>
      </c>
      <c r="H1029" t="s">
        <v>110</v>
      </c>
      <c r="I1029" t="s">
        <v>111</v>
      </c>
      <c r="J1029" t="s">
        <v>97</v>
      </c>
      <c r="K1029" t="s">
        <v>108</v>
      </c>
      <c r="L1029" t="s">
        <v>44</v>
      </c>
      <c r="M1029" s="5">
        <v>0</v>
      </c>
      <c r="N1029" s="5">
        <v>777.58</v>
      </c>
      <c r="O1029" s="5">
        <f t="shared" si="64"/>
        <v>777.58</v>
      </c>
      <c r="P1029" s="5">
        <v>0</v>
      </c>
      <c r="Q1029" s="5">
        <f t="shared" si="65"/>
        <v>777.58</v>
      </c>
      <c r="R1029" s="5">
        <v>555.41999999999996</v>
      </c>
      <c r="S1029" s="5">
        <v>0</v>
      </c>
      <c r="T1029" s="5">
        <v>0</v>
      </c>
      <c r="U1029" s="5">
        <f t="shared" si="66"/>
        <v>777.58</v>
      </c>
      <c r="V1029" s="5">
        <f t="shared" si="67"/>
        <v>777.58</v>
      </c>
      <c r="W1029" s="5">
        <v>222.16</v>
      </c>
      <c r="X1029" t="s">
        <v>116</v>
      </c>
    </row>
    <row r="1030" spans="1:24" x14ac:dyDescent="0.2">
      <c r="A1030" t="s">
        <v>0</v>
      </c>
      <c r="B1030" t="s">
        <v>1</v>
      </c>
      <c r="C1030" t="s">
        <v>2</v>
      </c>
      <c r="D1030" t="s">
        <v>3</v>
      </c>
      <c r="E1030" t="s">
        <v>4</v>
      </c>
      <c r="F1030" t="s">
        <v>405</v>
      </c>
      <c r="G1030" t="s">
        <v>406</v>
      </c>
      <c r="H1030" t="s">
        <v>95</v>
      </c>
      <c r="I1030" t="s">
        <v>136</v>
      </c>
      <c r="J1030" t="s">
        <v>121</v>
      </c>
      <c r="K1030" t="s">
        <v>126</v>
      </c>
      <c r="L1030" t="s">
        <v>44</v>
      </c>
      <c r="M1030" s="5">
        <v>53420.66</v>
      </c>
      <c r="N1030" s="5">
        <v>-2399.89</v>
      </c>
      <c r="O1030" s="5">
        <f t="shared" si="64"/>
        <v>51020.770000000004</v>
      </c>
      <c r="P1030" s="5">
        <v>0</v>
      </c>
      <c r="Q1030" s="5">
        <f t="shared" si="65"/>
        <v>51020.770000000004</v>
      </c>
      <c r="R1030" s="5">
        <v>0</v>
      </c>
      <c r="S1030" s="5">
        <v>49690.03</v>
      </c>
      <c r="T1030" s="5">
        <v>49690.03</v>
      </c>
      <c r="U1030" s="5">
        <f t="shared" si="66"/>
        <v>1330.7400000000052</v>
      </c>
      <c r="V1030" s="5">
        <f t="shared" si="67"/>
        <v>1330.7400000000052</v>
      </c>
      <c r="W1030" s="5">
        <v>1330.74</v>
      </c>
      <c r="X1030" t="s">
        <v>143</v>
      </c>
    </row>
    <row r="1031" spans="1:24" x14ac:dyDescent="0.2">
      <c r="A1031" t="s">
        <v>0</v>
      </c>
      <c r="B1031" t="s">
        <v>1</v>
      </c>
      <c r="C1031" t="s">
        <v>2</v>
      </c>
      <c r="D1031" t="s">
        <v>3</v>
      </c>
      <c r="E1031" t="s">
        <v>4</v>
      </c>
      <c r="F1031" t="s">
        <v>405</v>
      </c>
      <c r="G1031" t="s">
        <v>406</v>
      </c>
      <c r="H1031" t="s">
        <v>95</v>
      </c>
      <c r="I1031" t="s">
        <v>136</v>
      </c>
      <c r="J1031" t="s">
        <v>121</v>
      </c>
      <c r="K1031" t="s">
        <v>175</v>
      </c>
      <c r="L1031" t="s">
        <v>44</v>
      </c>
      <c r="M1031" s="5">
        <v>316988.88</v>
      </c>
      <c r="N1031" s="5">
        <v>-19518</v>
      </c>
      <c r="O1031" s="5">
        <f t="shared" si="64"/>
        <v>297470.88</v>
      </c>
      <c r="P1031" s="5">
        <v>0</v>
      </c>
      <c r="Q1031" s="5">
        <f t="shared" si="65"/>
        <v>297470.88</v>
      </c>
      <c r="R1031" s="5">
        <v>297470.88</v>
      </c>
      <c r="S1031" s="5">
        <v>0</v>
      </c>
      <c r="T1031" s="5">
        <v>0</v>
      </c>
      <c r="U1031" s="5">
        <f t="shared" si="66"/>
        <v>297470.88</v>
      </c>
      <c r="V1031" s="5">
        <f t="shared" si="67"/>
        <v>297470.88</v>
      </c>
      <c r="W1031" s="5">
        <v>0</v>
      </c>
      <c r="X1031" t="s">
        <v>176</v>
      </c>
    </row>
    <row r="1032" spans="1:24" x14ac:dyDescent="0.2">
      <c r="A1032" t="s">
        <v>0</v>
      </c>
      <c r="B1032" t="s">
        <v>1</v>
      </c>
      <c r="C1032" t="s">
        <v>2</v>
      </c>
      <c r="D1032" t="s">
        <v>3</v>
      </c>
      <c r="E1032" t="s">
        <v>4</v>
      </c>
      <c r="F1032" t="s">
        <v>405</v>
      </c>
      <c r="G1032" t="s">
        <v>406</v>
      </c>
      <c r="H1032" t="s">
        <v>95</v>
      </c>
      <c r="I1032" t="s">
        <v>148</v>
      </c>
      <c r="J1032" t="s">
        <v>121</v>
      </c>
      <c r="K1032" t="s">
        <v>149</v>
      </c>
      <c r="L1032" t="s">
        <v>44</v>
      </c>
      <c r="M1032" s="5">
        <v>2500</v>
      </c>
      <c r="N1032" s="5">
        <v>0</v>
      </c>
      <c r="O1032" s="5">
        <f t="shared" si="64"/>
        <v>2500</v>
      </c>
      <c r="P1032" s="5">
        <v>-2500</v>
      </c>
      <c r="Q1032" s="5">
        <f t="shared" si="65"/>
        <v>0</v>
      </c>
      <c r="R1032" s="5">
        <v>0</v>
      </c>
      <c r="S1032" s="5">
        <v>0</v>
      </c>
      <c r="T1032" s="5">
        <v>0</v>
      </c>
      <c r="U1032" s="5">
        <f t="shared" si="66"/>
        <v>2500</v>
      </c>
      <c r="V1032" s="5">
        <f t="shared" si="67"/>
        <v>2500</v>
      </c>
      <c r="W1032" s="5">
        <v>0</v>
      </c>
      <c r="X1032" t="s">
        <v>150</v>
      </c>
    </row>
    <row r="1033" spans="1:24" x14ac:dyDescent="0.2">
      <c r="A1033" t="s">
        <v>0</v>
      </c>
      <c r="B1033" t="s">
        <v>1</v>
      </c>
      <c r="C1033" t="s">
        <v>2</v>
      </c>
      <c r="D1033" t="s">
        <v>3</v>
      </c>
      <c r="E1033" t="s">
        <v>4</v>
      </c>
      <c r="F1033" t="s">
        <v>405</v>
      </c>
      <c r="G1033" t="s">
        <v>406</v>
      </c>
      <c r="H1033" t="s">
        <v>95</v>
      </c>
      <c r="I1033" t="s">
        <v>148</v>
      </c>
      <c r="J1033" t="s">
        <v>121</v>
      </c>
      <c r="K1033" t="s">
        <v>137</v>
      </c>
      <c r="L1033" t="s">
        <v>44</v>
      </c>
      <c r="M1033" s="5">
        <v>2477.34</v>
      </c>
      <c r="N1033" s="5">
        <v>0</v>
      </c>
      <c r="O1033" s="5">
        <f t="shared" si="64"/>
        <v>2477.34</v>
      </c>
      <c r="P1033" s="5">
        <v>-2477.34</v>
      </c>
      <c r="Q1033" s="5">
        <f t="shared" si="65"/>
        <v>0</v>
      </c>
      <c r="R1033" s="5">
        <v>0</v>
      </c>
      <c r="S1033" s="5">
        <v>0</v>
      </c>
      <c r="T1033" s="5">
        <v>0</v>
      </c>
      <c r="U1033" s="5">
        <f t="shared" si="66"/>
        <v>2477.34</v>
      </c>
      <c r="V1033" s="5">
        <f t="shared" si="67"/>
        <v>2477.34</v>
      </c>
      <c r="W1033" s="5">
        <v>0</v>
      </c>
      <c r="X1033" t="s">
        <v>138</v>
      </c>
    </row>
    <row r="1034" spans="1:24" x14ac:dyDescent="0.2">
      <c r="A1034" t="s">
        <v>0</v>
      </c>
      <c r="B1034" t="s">
        <v>1</v>
      </c>
      <c r="C1034" t="s">
        <v>2</v>
      </c>
      <c r="D1034" t="s">
        <v>3</v>
      </c>
      <c r="E1034" t="s">
        <v>4</v>
      </c>
      <c r="F1034" t="s">
        <v>405</v>
      </c>
      <c r="G1034" t="s">
        <v>406</v>
      </c>
      <c r="H1034" t="s">
        <v>95</v>
      </c>
      <c r="I1034" t="s">
        <v>148</v>
      </c>
      <c r="J1034" t="s">
        <v>121</v>
      </c>
      <c r="K1034" t="s">
        <v>151</v>
      </c>
      <c r="L1034" t="s">
        <v>44</v>
      </c>
      <c r="M1034" s="5">
        <v>7000</v>
      </c>
      <c r="N1034" s="5">
        <v>0</v>
      </c>
      <c r="O1034" s="5">
        <f t="shared" si="64"/>
        <v>7000</v>
      </c>
      <c r="P1034" s="5">
        <v>-7000</v>
      </c>
      <c r="Q1034" s="5">
        <f t="shared" si="65"/>
        <v>0</v>
      </c>
      <c r="R1034" s="5">
        <v>0</v>
      </c>
      <c r="S1034" s="5">
        <v>0</v>
      </c>
      <c r="T1034" s="5">
        <v>0</v>
      </c>
      <c r="U1034" s="5">
        <f t="shared" si="66"/>
        <v>7000</v>
      </c>
      <c r="V1034" s="5">
        <f t="shared" si="67"/>
        <v>7000</v>
      </c>
      <c r="W1034" s="5">
        <v>0</v>
      </c>
      <c r="X1034" t="s">
        <v>152</v>
      </c>
    </row>
    <row r="1035" spans="1:24" x14ac:dyDescent="0.2">
      <c r="A1035" t="s">
        <v>0</v>
      </c>
      <c r="B1035" t="s">
        <v>1</v>
      </c>
      <c r="C1035" t="s">
        <v>2</v>
      </c>
      <c r="D1035" t="s">
        <v>3</v>
      </c>
      <c r="E1035" t="s">
        <v>4</v>
      </c>
      <c r="F1035" t="s">
        <v>405</v>
      </c>
      <c r="G1035" t="s">
        <v>406</v>
      </c>
      <c r="H1035" t="s">
        <v>95</v>
      </c>
      <c r="I1035" t="s">
        <v>148</v>
      </c>
      <c r="J1035" t="s">
        <v>121</v>
      </c>
      <c r="K1035" t="s">
        <v>145</v>
      </c>
      <c r="L1035" t="s">
        <v>44</v>
      </c>
      <c r="M1035" s="5">
        <v>3000</v>
      </c>
      <c r="N1035" s="5">
        <v>0</v>
      </c>
      <c r="O1035" s="5">
        <f t="shared" si="64"/>
        <v>3000</v>
      </c>
      <c r="P1035" s="5">
        <v>-3000</v>
      </c>
      <c r="Q1035" s="5">
        <f t="shared" si="65"/>
        <v>0</v>
      </c>
      <c r="R1035" s="5">
        <v>0</v>
      </c>
      <c r="S1035" s="5">
        <v>0</v>
      </c>
      <c r="T1035" s="5">
        <v>0</v>
      </c>
      <c r="U1035" s="5">
        <f t="shared" si="66"/>
        <v>3000</v>
      </c>
      <c r="V1035" s="5">
        <f t="shared" si="67"/>
        <v>3000</v>
      </c>
      <c r="W1035" s="5">
        <v>0</v>
      </c>
      <c r="X1035" t="s">
        <v>146</v>
      </c>
    </row>
    <row r="1036" spans="1:24" x14ac:dyDescent="0.2">
      <c r="A1036" t="s">
        <v>0</v>
      </c>
      <c r="B1036" t="s">
        <v>1</v>
      </c>
      <c r="C1036" t="s">
        <v>2</v>
      </c>
      <c r="D1036" t="s">
        <v>3</v>
      </c>
      <c r="E1036" t="s">
        <v>4</v>
      </c>
      <c r="F1036" t="s">
        <v>405</v>
      </c>
      <c r="G1036" t="s">
        <v>406</v>
      </c>
      <c r="H1036" t="s">
        <v>95</v>
      </c>
      <c r="I1036" t="s">
        <v>154</v>
      </c>
      <c r="J1036" t="s">
        <v>121</v>
      </c>
      <c r="K1036" t="s">
        <v>145</v>
      </c>
      <c r="L1036" t="s">
        <v>44</v>
      </c>
      <c r="M1036" s="5">
        <v>4000</v>
      </c>
      <c r="N1036" s="5">
        <v>0</v>
      </c>
      <c r="O1036" s="5">
        <f t="shared" si="64"/>
        <v>4000</v>
      </c>
      <c r="P1036" s="5">
        <v>-4000</v>
      </c>
      <c r="Q1036" s="5">
        <f t="shared" si="65"/>
        <v>0</v>
      </c>
      <c r="R1036" s="5">
        <v>0</v>
      </c>
      <c r="S1036" s="5">
        <v>0</v>
      </c>
      <c r="T1036" s="5">
        <v>0</v>
      </c>
      <c r="U1036" s="5">
        <f t="shared" si="66"/>
        <v>4000</v>
      </c>
      <c r="V1036" s="5">
        <f t="shared" si="67"/>
        <v>4000</v>
      </c>
      <c r="W1036" s="5">
        <v>0</v>
      </c>
      <c r="X1036" t="s">
        <v>146</v>
      </c>
    </row>
    <row r="1037" spans="1:24" x14ac:dyDescent="0.2">
      <c r="A1037" t="s">
        <v>0</v>
      </c>
      <c r="B1037" t="s">
        <v>1</v>
      </c>
      <c r="C1037" t="s">
        <v>2</v>
      </c>
      <c r="D1037" t="s">
        <v>3</v>
      </c>
      <c r="E1037" t="s">
        <v>4</v>
      </c>
      <c r="F1037" t="s">
        <v>405</v>
      </c>
      <c r="G1037" t="s">
        <v>406</v>
      </c>
      <c r="H1037" t="s">
        <v>95</v>
      </c>
      <c r="I1037" t="s">
        <v>154</v>
      </c>
      <c r="J1037" t="s">
        <v>121</v>
      </c>
      <c r="K1037" t="s">
        <v>178</v>
      </c>
      <c r="L1037" t="s">
        <v>44</v>
      </c>
      <c r="M1037" s="5">
        <v>7900</v>
      </c>
      <c r="N1037" s="5">
        <v>0</v>
      </c>
      <c r="O1037" s="5">
        <f t="shared" si="64"/>
        <v>7900</v>
      </c>
      <c r="P1037" s="5">
        <v>-7900</v>
      </c>
      <c r="Q1037" s="5">
        <f t="shared" si="65"/>
        <v>0</v>
      </c>
      <c r="R1037" s="5">
        <v>0</v>
      </c>
      <c r="S1037" s="5">
        <v>0</v>
      </c>
      <c r="T1037" s="5">
        <v>0</v>
      </c>
      <c r="U1037" s="5">
        <f t="shared" si="66"/>
        <v>7900</v>
      </c>
      <c r="V1037" s="5">
        <f t="shared" si="67"/>
        <v>7900</v>
      </c>
      <c r="W1037" s="5">
        <v>0</v>
      </c>
      <c r="X1037" t="s">
        <v>179</v>
      </c>
    </row>
    <row r="1038" spans="1:24" x14ac:dyDescent="0.2">
      <c r="A1038" t="s">
        <v>0</v>
      </c>
      <c r="B1038" t="s">
        <v>1</v>
      </c>
      <c r="C1038" t="s">
        <v>2</v>
      </c>
      <c r="D1038" t="s">
        <v>3</v>
      </c>
      <c r="E1038" t="s">
        <v>4</v>
      </c>
      <c r="F1038" t="s">
        <v>405</v>
      </c>
      <c r="G1038" t="s">
        <v>406</v>
      </c>
      <c r="H1038" t="s">
        <v>95</v>
      </c>
      <c r="I1038" t="s">
        <v>96</v>
      </c>
      <c r="J1038" t="s">
        <v>121</v>
      </c>
      <c r="K1038" t="s">
        <v>149</v>
      </c>
      <c r="L1038" t="s">
        <v>44</v>
      </c>
      <c r="M1038" s="5">
        <v>6500</v>
      </c>
      <c r="N1038" s="5">
        <v>0</v>
      </c>
      <c r="O1038" s="5">
        <f t="shared" si="64"/>
        <v>6500</v>
      </c>
      <c r="P1038" s="5">
        <v>-6500</v>
      </c>
      <c r="Q1038" s="5">
        <f t="shared" si="65"/>
        <v>0</v>
      </c>
      <c r="R1038" s="5">
        <v>0</v>
      </c>
      <c r="S1038" s="5">
        <v>0</v>
      </c>
      <c r="T1038" s="5">
        <v>0</v>
      </c>
      <c r="U1038" s="5">
        <f t="shared" si="66"/>
        <v>6500</v>
      </c>
      <c r="V1038" s="5">
        <f t="shared" si="67"/>
        <v>6500</v>
      </c>
      <c r="W1038" s="5">
        <v>0</v>
      </c>
      <c r="X1038" t="s">
        <v>150</v>
      </c>
    </row>
    <row r="1039" spans="1:24" x14ac:dyDescent="0.2">
      <c r="A1039" t="s">
        <v>0</v>
      </c>
      <c r="B1039" t="s">
        <v>1</v>
      </c>
      <c r="C1039" t="s">
        <v>2</v>
      </c>
      <c r="D1039" t="s">
        <v>3</v>
      </c>
      <c r="E1039" t="s">
        <v>4</v>
      </c>
      <c r="F1039" t="s">
        <v>405</v>
      </c>
      <c r="G1039" t="s">
        <v>406</v>
      </c>
      <c r="H1039" t="s">
        <v>95</v>
      </c>
      <c r="I1039" t="s">
        <v>96</v>
      </c>
      <c r="J1039" t="s">
        <v>121</v>
      </c>
      <c r="K1039" t="s">
        <v>151</v>
      </c>
      <c r="L1039" t="s">
        <v>44</v>
      </c>
      <c r="M1039" s="5">
        <v>500</v>
      </c>
      <c r="N1039" s="5">
        <v>0</v>
      </c>
      <c r="O1039" s="5">
        <f t="shared" si="64"/>
        <v>500</v>
      </c>
      <c r="P1039" s="5">
        <v>-500</v>
      </c>
      <c r="Q1039" s="5">
        <f t="shared" si="65"/>
        <v>0</v>
      </c>
      <c r="R1039" s="5">
        <v>0</v>
      </c>
      <c r="S1039" s="5">
        <v>0</v>
      </c>
      <c r="T1039" s="5">
        <v>0</v>
      </c>
      <c r="U1039" s="5">
        <f t="shared" si="66"/>
        <v>500</v>
      </c>
      <c r="V1039" s="5">
        <f t="shared" si="67"/>
        <v>500</v>
      </c>
      <c r="W1039" s="5">
        <v>0</v>
      </c>
      <c r="X1039" t="s">
        <v>152</v>
      </c>
    </row>
    <row r="1040" spans="1:24" x14ac:dyDescent="0.2">
      <c r="A1040" t="s">
        <v>0</v>
      </c>
      <c r="B1040" t="s">
        <v>1</v>
      </c>
      <c r="C1040" t="s">
        <v>2</v>
      </c>
      <c r="D1040" t="s">
        <v>3</v>
      </c>
      <c r="E1040" t="s">
        <v>4</v>
      </c>
      <c r="F1040" t="s">
        <v>405</v>
      </c>
      <c r="G1040" t="s">
        <v>406</v>
      </c>
      <c r="H1040" t="s">
        <v>95</v>
      </c>
      <c r="I1040" t="s">
        <v>96</v>
      </c>
      <c r="J1040" t="s">
        <v>121</v>
      </c>
      <c r="K1040" t="s">
        <v>161</v>
      </c>
      <c r="L1040" t="s">
        <v>44</v>
      </c>
      <c r="M1040" s="5">
        <v>3000</v>
      </c>
      <c r="N1040" s="5">
        <v>0</v>
      </c>
      <c r="O1040" s="5">
        <f t="shared" si="64"/>
        <v>3000</v>
      </c>
      <c r="P1040" s="5">
        <v>-3000</v>
      </c>
      <c r="Q1040" s="5">
        <f t="shared" si="65"/>
        <v>0</v>
      </c>
      <c r="R1040" s="5">
        <v>0</v>
      </c>
      <c r="S1040" s="5">
        <v>0</v>
      </c>
      <c r="T1040" s="5">
        <v>0</v>
      </c>
      <c r="U1040" s="5">
        <f t="shared" si="66"/>
        <v>3000</v>
      </c>
      <c r="V1040" s="5">
        <f t="shared" si="67"/>
        <v>3000</v>
      </c>
      <c r="W1040" s="5">
        <v>0</v>
      </c>
      <c r="X1040" t="s">
        <v>162</v>
      </c>
    </row>
    <row r="1041" spans="1:24" x14ac:dyDescent="0.2">
      <c r="A1041" t="s">
        <v>0</v>
      </c>
      <c r="B1041" t="s">
        <v>1</v>
      </c>
      <c r="C1041" t="s">
        <v>2</v>
      </c>
      <c r="D1041" t="s">
        <v>3</v>
      </c>
      <c r="E1041" t="s">
        <v>4</v>
      </c>
      <c r="F1041" t="s">
        <v>405</v>
      </c>
      <c r="G1041" t="s">
        <v>406</v>
      </c>
      <c r="H1041" t="s">
        <v>95</v>
      </c>
      <c r="I1041" t="s">
        <v>96</v>
      </c>
      <c r="J1041" t="s">
        <v>121</v>
      </c>
      <c r="K1041" t="s">
        <v>128</v>
      </c>
      <c r="L1041" t="s">
        <v>44</v>
      </c>
      <c r="M1041" s="5">
        <v>100845.48</v>
      </c>
      <c r="N1041" s="5">
        <v>0</v>
      </c>
      <c r="O1041" s="5">
        <f t="shared" si="64"/>
        <v>100845.48</v>
      </c>
      <c r="P1041" s="5">
        <v>-100845.48</v>
      </c>
      <c r="Q1041" s="5">
        <f t="shared" si="65"/>
        <v>0</v>
      </c>
      <c r="R1041" s="5">
        <v>0</v>
      </c>
      <c r="S1041" s="5">
        <v>0</v>
      </c>
      <c r="T1041" s="5">
        <v>0</v>
      </c>
      <c r="U1041" s="5">
        <f t="shared" si="66"/>
        <v>100845.48</v>
      </c>
      <c r="V1041" s="5">
        <f t="shared" si="67"/>
        <v>100845.48</v>
      </c>
      <c r="W1041" s="5">
        <v>0</v>
      </c>
      <c r="X1041" t="s">
        <v>144</v>
      </c>
    </row>
    <row r="1042" spans="1:24" x14ac:dyDescent="0.2">
      <c r="A1042" t="s">
        <v>0</v>
      </c>
      <c r="B1042" t="s">
        <v>1</v>
      </c>
      <c r="C1042" t="s">
        <v>2</v>
      </c>
      <c r="D1042" t="s">
        <v>3</v>
      </c>
      <c r="E1042" t="s">
        <v>4</v>
      </c>
      <c r="F1042" t="s">
        <v>405</v>
      </c>
      <c r="G1042" t="s">
        <v>406</v>
      </c>
      <c r="H1042" t="s">
        <v>95</v>
      </c>
      <c r="I1042" t="s">
        <v>96</v>
      </c>
      <c r="J1042" t="s">
        <v>121</v>
      </c>
      <c r="K1042" t="s">
        <v>145</v>
      </c>
      <c r="L1042" t="s">
        <v>44</v>
      </c>
      <c r="M1042" s="5">
        <v>25000</v>
      </c>
      <c r="N1042" s="5">
        <v>0</v>
      </c>
      <c r="O1042" s="5">
        <f t="shared" si="64"/>
        <v>25000</v>
      </c>
      <c r="P1042" s="5">
        <v>-25000</v>
      </c>
      <c r="Q1042" s="5">
        <f t="shared" si="65"/>
        <v>0</v>
      </c>
      <c r="R1042" s="5">
        <v>0</v>
      </c>
      <c r="S1042" s="5">
        <v>0</v>
      </c>
      <c r="T1042" s="5">
        <v>0</v>
      </c>
      <c r="U1042" s="5">
        <f t="shared" si="66"/>
        <v>25000</v>
      </c>
      <c r="V1042" s="5">
        <f t="shared" si="67"/>
        <v>25000</v>
      </c>
      <c r="W1042" s="5">
        <v>0</v>
      </c>
      <c r="X1042" t="s">
        <v>146</v>
      </c>
    </row>
    <row r="1043" spans="1:24" x14ac:dyDescent="0.2">
      <c r="A1043" t="s">
        <v>0</v>
      </c>
      <c r="B1043" t="s">
        <v>1</v>
      </c>
      <c r="C1043" t="s">
        <v>2</v>
      </c>
      <c r="D1043" t="s">
        <v>3</v>
      </c>
      <c r="E1043" t="s">
        <v>4</v>
      </c>
      <c r="F1043" t="s">
        <v>405</v>
      </c>
      <c r="G1043" t="s">
        <v>406</v>
      </c>
      <c r="H1043" t="s">
        <v>95</v>
      </c>
      <c r="I1043" t="s">
        <v>96</v>
      </c>
      <c r="J1043" t="s">
        <v>121</v>
      </c>
      <c r="K1043" t="s">
        <v>130</v>
      </c>
      <c r="L1043" t="s">
        <v>44</v>
      </c>
      <c r="M1043" s="5">
        <v>1000</v>
      </c>
      <c r="N1043" s="5">
        <v>0</v>
      </c>
      <c r="O1043" s="5">
        <f t="shared" si="64"/>
        <v>1000</v>
      </c>
      <c r="P1043" s="5">
        <v>-1000</v>
      </c>
      <c r="Q1043" s="5">
        <f t="shared" si="65"/>
        <v>0</v>
      </c>
      <c r="R1043" s="5">
        <v>0</v>
      </c>
      <c r="S1043" s="5">
        <v>0</v>
      </c>
      <c r="T1043" s="5">
        <v>0</v>
      </c>
      <c r="U1043" s="5">
        <f t="shared" si="66"/>
        <v>1000</v>
      </c>
      <c r="V1043" s="5">
        <f t="shared" si="67"/>
        <v>1000</v>
      </c>
      <c r="W1043" s="5">
        <v>0</v>
      </c>
      <c r="X1043" t="s">
        <v>165</v>
      </c>
    </row>
    <row r="1044" spans="1:24" x14ac:dyDescent="0.2">
      <c r="A1044" t="s">
        <v>0</v>
      </c>
      <c r="B1044" t="s">
        <v>1</v>
      </c>
      <c r="C1044" t="s">
        <v>2</v>
      </c>
      <c r="D1044" t="s">
        <v>3</v>
      </c>
      <c r="E1044" t="s">
        <v>4</v>
      </c>
      <c r="F1044" t="s">
        <v>405</v>
      </c>
      <c r="G1044" t="s">
        <v>406</v>
      </c>
      <c r="H1044" t="s">
        <v>95</v>
      </c>
      <c r="I1044" t="s">
        <v>172</v>
      </c>
      <c r="J1044" t="s">
        <v>121</v>
      </c>
      <c r="K1044" t="s">
        <v>416</v>
      </c>
      <c r="L1044" t="s">
        <v>44</v>
      </c>
      <c r="M1044" s="5">
        <v>100000</v>
      </c>
      <c r="N1044" s="5">
        <v>-100000</v>
      </c>
      <c r="O1044" s="5">
        <f t="shared" si="64"/>
        <v>0</v>
      </c>
      <c r="P1044" s="5">
        <v>0</v>
      </c>
      <c r="Q1044" s="5">
        <f t="shared" si="65"/>
        <v>0</v>
      </c>
      <c r="R1044" s="5">
        <v>0</v>
      </c>
      <c r="S1044" s="5">
        <v>0</v>
      </c>
      <c r="T1044" s="5">
        <v>0</v>
      </c>
      <c r="U1044" s="5">
        <f t="shared" si="66"/>
        <v>0</v>
      </c>
      <c r="V1044" s="5">
        <f t="shared" si="67"/>
        <v>0</v>
      </c>
      <c r="W1044" s="5">
        <v>0</v>
      </c>
      <c r="X1044" t="s">
        <v>417</v>
      </c>
    </row>
    <row r="1045" spans="1:24" x14ac:dyDescent="0.2">
      <c r="A1045" t="s">
        <v>0</v>
      </c>
      <c r="B1045" t="s">
        <v>1</v>
      </c>
      <c r="C1045" t="s">
        <v>2</v>
      </c>
      <c r="D1045" t="s">
        <v>3</v>
      </c>
      <c r="E1045" t="s">
        <v>4</v>
      </c>
      <c r="F1045" t="s">
        <v>405</v>
      </c>
      <c r="G1045" t="s">
        <v>406</v>
      </c>
      <c r="H1045" t="s">
        <v>95</v>
      </c>
      <c r="I1045" t="s">
        <v>172</v>
      </c>
      <c r="J1045" t="s">
        <v>121</v>
      </c>
      <c r="K1045" t="s">
        <v>175</v>
      </c>
      <c r="L1045" t="s">
        <v>44</v>
      </c>
      <c r="M1045" s="5">
        <v>11000</v>
      </c>
      <c r="N1045" s="5">
        <v>35000</v>
      </c>
      <c r="O1045" s="5">
        <f t="shared" si="64"/>
        <v>46000</v>
      </c>
      <c r="P1045" s="5">
        <v>0</v>
      </c>
      <c r="Q1045" s="5">
        <f t="shared" si="65"/>
        <v>46000</v>
      </c>
      <c r="R1045" s="5">
        <v>30486.63</v>
      </c>
      <c r="S1045" s="5">
        <v>9207.18</v>
      </c>
      <c r="T1045" s="5">
        <v>0</v>
      </c>
      <c r="U1045" s="5">
        <f t="shared" si="66"/>
        <v>36792.82</v>
      </c>
      <c r="V1045" s="5">
        <f t="shared" si="67"/>
        <v>46000</v>
      </c>
      <c r="W1045" s="5">
        <v>6306.19</v>
      </c>
      <c r="X1045" t="s">
        <v>176</v>
      </c>
    </row>
    <row r="1046" spans="1:24" x14ac:dyDescent="0.2">
      <c r="A1046" t="s">
        <v>0</v>
      </c>
      <c r="B1046" t="s">
        <v>1</v>
      </c>
      <c r="C1046" t="s">
        <v>2</v>
      </c>
      <c r="D1046" t="s">
        <v>3</v>
      </c>
      <c r="E1046" t="s">
        <v>4</v>
      </c>
      <c r="F1046" t="s">
        <v>405</v>
      </c>
      <c r="G1046" t="s">
        <v>406</v>
      </c>
      <c r="H1046" t="s">
        <v>95</v>
      </c>
      <c r="I1046" t="s">
        <v>177</v>
      </c>
      <c r="J1046" t="s">
        <v>121</v>
      </c>
      <c r="K1046" t="s">
        <v>137</v>
      </c>
      <c r="L1046" t="s">
        <v>44</v>
      </c>
      <c r="M1046" s="5">
        <v>3000</v>
      </c>
      <c r="N1046" s="5">
        <v>0</v>
      </c>
      <c r="O1046" s="5">
        <f t="shared" si="64"/>
        <v>3000</v>
      </c>
      <c r="P1046" s="5">
        <v>-3000</v>
      </c>
      <c r="Q1046" s="5">
        <f t="shared" si="65"/>
        <v>0</v>
      </c>
      <c r="R1046" s="5">
        <v>0</v>
      </c>
      <c r="S1046" s="5">
        <v>0</v>
      </c>
      <c r="T1046" s="5">
        <v>0</v>
      </c>
      <c r="U1046" s="5">
        <f t="shared" si="66"/>
        <v>3000</v>
      </c>
      <c r="V1046" s="5">
        <f t="shared" si="67"/>
        <v>3000</v>
      </c>
      <c r="W1046" s="5">
        <v>0</v>
      </c>
      <c r="X1046" t="s">
        <v>138</v>
      </c>
    </row>
    <row r="1047" spans="1:24" x14ac:dyDescent="0.2">
      <c r="A1047" t="s">
        <v>0</v>
      </c>
      <c r="B1047" t="s">
        <v>1</v>
      </c>
      <c r="C1047" t="s">
        <v>2</v>
      </c>
      <c r="D1047" t="s">
        <v>3</v>
      </c>
      <c r="E1047" t="s">
        <v>4</v>
      </c>
      <c r="F1047" t="s">
        <v>405</v>
      </c>
      <c r="G1047" t="s">
        <v>406</v>
      </c>
      <c r="H1047" t="s">
        <v>95</v>
      </c>
      <c r="I1047" t="s">
        <v>177</v>
      </c>
      <c r="J1047" t="s">
        <v>121</v>
      </c>
      <c r="K1047" t="s">
        <v>151</v>
      </c>
      <c r="L1047" t="s">
        <v>44</v>
      </c>
      <c r="M1047" s="5">
        <v>52900</v>
      </c>
      <c r="N1047" s="5">
        <v>0</v>
      </c>
      <c r="O1047" s="5">
        <f t="shared" si="64"/>
        <v>52900</v>
      </c>
      <c r="P1047" s="5">
        <v>-52900</v>
      </c>
      <c r="Q1047" s="5">
        <f t="shared" si="65"/>
        <v>0</v>
      </c>
      <c r="R1047" s="5">
        <v>0</v>
      </c>
      <c r="S1047" s="5">
        <v>0</v>
      </c>
      <c r="T1047" s="5">
        <v>0</v>
      </c>
      <c r="U1047" s="5">
        <f t="shared" si="66"/>
        <v>52900</v>
      </c>
      <c r="V1047" s="5">
        <f t="shared" si="67"/>
        <v>52900</v>
      </c>
      <c r="W1047" s="5">
        <v>0</v>
      </c>
      <c r="X1047" t="s">
        <v>152</v>
      </c>
    </row>
    <row r="1048" spans="1:24" x14ac:dyDescent="0.2">
      <c r="A1048" t="s">
        <v>0</v>
      </c>
      <c r="B1048" t="s">
        <v>1</v>
      </c>
      <c r="C1048" t="s">
        <v>2</v>
      </c>
      <c r="D1048" t="s">
        <v>3</v>
      </c>
      <c r="E1048" t="s">
        <v>4</v>
      </c>
      <c r="F1048" t="s">
        <v>405</v>
      </c>
      <c r="G1048" t="s">
        <v>406</v>
      </c>
      <c r="H1048" t="s">
        <v>95</v>
      </c>
      <c r="I1048" t="s">
        <v>177</v>
      </c>
      <c r="J1048" t="s">
        <v>121</v>
      </c>
      <c r="K1048" t="s">
        <v>124</v>
      </c>
      <c r="L1048" t="s">
        <v>44</v>
      </c>
      <c r="M1048" s="5">
        <v>13500</v>
      </c>
      <c r="N1048" s="5">
        <v>0</v>
      </c>
      <c r="O1048" s="5">
        <f t="shared" si="64"/>
        <v>13500</v>
      </c>
      <c r="P1048" s="5">
        <v>-13500</v>
      </c>
      <c r="Q1048" s="5">
        <f t="shared" si="65"/>
        <v>0</v>
      </c>
      <c r="R1048" s="5">
        <v>0</v>
      </c>
      <c r="S1048" s="5">
        <v>0</v>
      </c>
      <c r="T1048" s="5">
        <v>0</v>
      </c>
      <c r="U1048" s="5">
        <f t="shared" si="66"/>
        <v>13500</v>
      </c>
      <c r="V1048" s="5">
        <f t="shared" si="67"/>
        <v>13500</v>
      </c>
      <c r="W1048" s="5">
        <v>0</v>
      </c>
      <c r="X1048" t="s">
        <v>153</v>
      </c>
    </row>
    <row r="1049" spans="1:24" x14ac:dyDescent="0.2">
      <c r="A1049" t="s">
        <v>0</v>
      </c>
      <c r="B1049" t="s">
        <v>1</v>
      </c>
      <c r="C1049" t="s">
        <v>2</v>
      </c>
      <c r="D1049" t="s">
        <v>3</v>
      </c>
      <c r="E1049" t="s">
        <v>4</v>
      </c>
      <c r="F1049" t="s">
        <v>405</v>
      </c>
      <c r="G1049" t="s">
        <v>406</v>
      </c>
      <c r="H1049" t="s">
        <v>95</v>
      </c>
      <c r="I1049" t="s">
        <v>177</v>
      </c>
      <c r="J1049" t="s">
        <v>121</v>
      </c>
      <c r="K1049" t="s">
        <v>145</v>
      </c>
      <c r="L1049" t="s">
        <v>44</v>
      </c>
      <c r="M1049" s="5">
        <v>9860.5</v>
      </c>
      <c r="N1049" s="5">
        <v>0</v>
      </c>
      <c r="O1049" s="5">
        <f t="shared" si="64"/>
        <v>9860.5</v>
      </c>
      <c r="P1049" s="5">
        <v>-9860.5</v>
      </c>
      <c r="Q1049" s="5">
        <f t="shared" si="65"/>
        <v>0</v>
      </c>
      <c r="R1049" s="5">
        <v>0</v>
      </c>
      <c r="S1049" s="5">
        <v>0</v>
      </c>
      <c r="T1049" s="5">
        <v>0</v>
      </c>
      <c r="U1049" s="5">
        <f t="shared" si="66"/>
        <v>9860.5</v>
      </c>
      <c r="V1049" s="5">
        <f t="shared" si="67"/>
        <v>9860.5</v>
      </c>
      <c r="W1049" s="5">
        <v>0</v>
      </c>
      <c r="X1049" t="s">
        <v>146</v>
      </c>
    </row>
    <row r="1050" spans="1:24" x14ac:dyDescent="0.2">
      <c r="A1050" t="s">
        <v>0</v>
      </c>
      <c r="B1050" t="s">
        <v>1</v>
      </c>
      <c r="C1050" t="s">
        <v>2</v>
      </c>
      <c r="D1050" t="s">
        <v>3</v>
      </c>
      <c r="E1050" t="s">
        <v>4</v>
      </c>
      <c r="F1050" t="s">
        <v>405</v>
      </c>
      <c r="G1050" t="s">
        <v>406</v>
      </c>
      <c r="H1050" t="s">
        <v>95</v>
      </c>
      <c r="I1050" t="s">
        <v>177</v>
      </c>
      <c r="J1050" t="s">
        <v>121</v>
      </c>
      <c r="K1050" t="s">
        <v>178</v>
      </c>
      <c r="L1050" t="s">
        <v>44</v>
      </c>
      <c r="M1050" s="5">
        <v>12100</v>
      </c>
      <c r="N1050" s="5">
        <v>0</v>
      </c>
      <c r="O1050" s="5">
        <f t="shared" si="64"/>
        <v>12100</v>
      </c>
      <c r="P1050" s="5">
        <v>-12100</v>
      </c>
      <c r="Q1050" s="5">
        <f t="shared" si="65"/>
        <v>0</v>
      </c>
      <c r="R1050" s="5">
        <v>0</v>
      </c>
      <c r="S1050" s="5">
        <v>0</v>
      </c>
      <c r="T1050" s="5">
        <v>0</v>
      </c>
      <c r="U1050" s="5">
        <f t="shared" si="66"/>
        <v>12100</v>
      </c>
      <c r="V1050" s="5">
        <f t="shared" si="67"/>
        <v>12100</v>
      </c>
      <c r="W1050" s="5">
        <v>0</v>
      </c>
      <c r="X1050" t="s">
        <v>179</v>
      </c>
    </row>
    <row r="1051" spans="1:24" x14ac:dyDescent="0.2">
      <c r="A1051" t="s">
        <v>0</v>
      </c>
      <c r="B1051" t="s">
        <v>1</v>
      </c>
      <c r="C1051" t="s">
        <v>2</v>
      </c>
      <c r="D1051" t="s">
        <v>3</v>
      </c>
      <c r="E1051" t="s">
        <v>4</v>
      </c>
      <c r="F1051" t="s">
        <v>405</v>
      </c>
      <c r="G1051" t="s">
        <v>406</v>
      </c>
      <c r="H1051" t="s">
        <v>95</v>
      </c>
      <c r="I1051" t="s">
        <v>177</v>
      </c>
      <c r="J1051" t="s">
        <v>121</v>
      </c>
      <c r="K1051" t="s">
        <v>175</v>
      </c>
      <c r="L1051" t="s">
        <v>44</v>
      </c>
      <c r="M1051" s="5">
        <v>600</v>
      </c>
      <c r="N1051" s="5">
        <v>0</v>
      </c>
      <c r="O1051" s="5">
        <f t="shared" si="64"/>
        <v>600</v>
      </c>
      <c r="P1051" s="5">
        <v>-600</v>
      </c>
      <c r="Q1051" s="5">
        <f t="shared" si="65"/>
        <v>0</v>
      </c>
      <c r="R1051" s="5">
        <v>0</v>
      </c>
      <c r="S1051" s="5">
        <v>0</v>
      </c>
      <c r="T1051" s="5">
        <v>0</v>
      </c>
      <c r="U1051" s="5">
        <f t="shared" si="66"/>
        <v>600</v>
      </c>
      <c r="V1051" s="5">
        <f t="shared" si="67"/>
        <v>600</v>
      </c>
      <c r="W1051" s="5">
        <v>0</v>
      </c>
      <c r="X1051" t="s">
        <v>176</v>
      </c>
    </row>
    <row r="1052" spans="1:24" x14ac:dyDescent="0.2">
      <c r="A1052" t="s">
        <v>0</v>
      </c>
      <c r="B1052" t="s">
        <v>1</v>
      </c>
      <c r="C1052" t="s">
        <v>2</v>
      </c>
      <c r="D1052" t="s">
        <v>3</v>
      </c>
      <c r="E1052" t="s">
        <v>4</v>
      </c>
      <c r="F1052" t="s">
        <v>405</v>
      </c>
      <c r="G1052" t="s">
        <v>406</v>
      </c>
      <c r="H1052" t="s">
        <v>95</v>
      </c>
      <c r="I1052" t="s">
        <v>177</v>
      </c>
      <c r="J1052" t="s">
        <v>121</v>
      </c>
      <c r="K1052" t="s">
        <v>155</v>
      </c>
      <c r="L1052" t="s">
        <v>44</v>
      </c>
      <c r="M1052" s="5">
        <v>5500</v>
      </c>
      <c r="N1052" s="5">
        <v>0</v>
      </c>
      <c r="O1052" s="5">
        <f t="shared" si="64"/>
        <v>5500</v>
      </c>
      <c r="P1052" s="5">
        <v>-5500</v>
      </c>
      <c r="Q1052" s="5">
        <f t="shared" si="65"/>
        <v>0</v>
      </c>
      <c r="R1052" s="5">
        <v>0</v>
      </c>
      <c r="S1052" s="5">
        <v>0</v>
      </c>
      <c r="T1052" s="5">
        <v>0</v>
      </c>
      <c r="U1052" s="5">
        <f t="shared" si="66"/>
        <v>5500</v>
      </c>
      <c r="V1052" s="5">
        <f t="shared" si="67"/>
        <v>5500</v>
      </c>
      <c r="W1052" s="5">
        <v>0</v>
      </c>
      <c r="X1052" t="s">
        <v>156</v>
      </c>
    </row>
    <row r="1053" spans="1:24" x14ac:dyDescent="0.2">
      <c r="A1053" t="s">
        <v>0</v>
      </c>
      <c r="B1053" t="s">
        <v>1</v>
      </c>
      <c r="C1053" t="s">
        <v>2</v>
      </c>
      <c r="D1053" t="s">
        <v>3</v>
      </c>
      <c r="E1053" t="s">
        <v>4</v>
      </c>
      <c r="F1053" t="s">
        <v>405</v>
      </c>
      <c r="G1053" t="s">
        <v>406</v>
      </c>
      <c r="H1053" t="s">
        <v>180</v>
      </c>
      <c r="I1053" t="s">
        <v>181</v>
      </c>
      <c r="J1053" t="s">
        <v>121</v>
      </c>
      <c r="K1053" t="s">
        <v>137</v>
      </c>
      <c r="L1053" t="s">
        <v>44</v>
      </c>
      <c r="M1053" s="5">
        <v>120000</v>
      </c>
      <c r="N1053" s="5">
        <v>0</v>
      </c>
      <c r="O1053" s="5">
        <f t="shared" si="64"/>
        <v>120000</v>
      </c>
      <c r="P1053" s="5">
        <v>-50000</v>
      </c>
      <c r="Q1053" s="5">
        <f t="shared" si="65"/>
        <v>70000</v>
      </c>
      <c r="R1053" s="5">
        <v>0</v>
      </c>
      <c r="S1053" s="5">
        <v>70000</v>
      </c>
      <c r="T1053" s="5">
        <v>70000</v>
      </c>
      <c r="U1053" s="5">
        <f t="shared" si="66"/>
        <v>50000</v>
      </c>
      <c r="V1053" s="5">
        <f t="shared" si="67"/>
        <v>50000</v>
      </c>
      <c r="W1053" s="5">
        <v>0</v>
      </c>
      <c r="X1053" t="s">
        <v>182</v>
      </c>
    </row>
    <row r="1054" spans="1:24" x14ac:dyDescent="0.2">
      <c r="A1054" t="s">
        <v>0</v>
      </c>
      <c r="B1054" t="s">
        <v>1</v>
      </c>
      <c r="C1054" t="s">
        <v>2</v>
      </c>
      <c r="D1054" t="s">
        <v>3</v>
      </c>
      <c r="E1054" t="s">
        <v>4</v>
      </c>
      <c r="F1054" t="s">
        <v>405</v>
      </c>
      <c r="G1054" t="s">
        <v>406</v>
      </c>
      <c r="H1054" t="s">
        <v>180</v>
      </c>
      <c r="I1054" t="s">
        <v>183</v>
      </c>
      <c r="J1054" t="s">
        <v>121</v>
      </c>
      <c r="K1054" t="s">
        <v>137</v>
      </c>
      <c r="L1054" t="s">
        <v>44</v>
      </c>
      <c r="M1054" s="5">
        <v>62000</v>
      </c>
      <c r="N1054" s="5">
        <v>0</v>
      </c>
      <c r="O1054" s="5">
        <f t="shared" si="64"/>
        <v>62000</v>
      </c>
      <c r="P1054" s="5">
        <v>-62000</v>
      </c>
      <c r="Q1054" s="5">
        <f t="shared" si="65"/>
        <v>0</v>
      </c>
      <c r="R1054" s="5">
        <v>0</v>
      </c>
      <c r="S1054" s="5">
        <v>0</v>
      </c>
      <c r="T1054" s="5">
        <v>0</v>
      </c>
      <c r="U1054" s="5">
        <f t="shared" si="66"/>
        <v>62000</v>
      </c>
      <c r="V1054" s="5">
        <f t="shared" si="67"/>
        <v>62000</v>
      </c>
      <c r="W1054" s="5">
        <v>0</v>
      </c>
      <c r="X1054" t="s">
        <v>182</v>
      </c>
    </row>
    <row r="1055" spans="1:24" x14ac:dyDescent="0.2">
      <c r="A1055" t="s">
        <v>184</v>
      </c>
      <c r="B1055" t="s">
        <v>185</v>
      </c>
      <c r="C1055" t="s">
        <v>2</v>
      </c>
      <c r="D1055" t="s">
        <v>3</v>
      </c>
      <c r="E1055" t="s">
        <v>4</v>
      </c>
      <c r="F1055" t="s">
        <v>405</v>
      </c>
      <c r="G1055" t="s">
        <v>406</v>
      </c>
      <c r="H1055" t="s">
        <v>186</v>
      </c>
      <c r="I1055" t="s">
        <v>187</v>
      </c>
      <c r="J1055" t="s">
        <v>121</v>
      </c>
      <c r="K1055" t="s">
        <v>149</v>
      </c>
      <c r="L1055" t="s">
        <v>44</v>
      </c>
      <c r="M1055" s="5">
        <v>2014.23</v>
      </c>
      <c r="N1055" s="5">
        <v>0</v>
      </c>
      <c r="O1055" s="5">
        <f t="shared" si="64"/>
        <v>2014.23</v>
      </c>
      <c r="P1055" s="5">
        <v>-2014.23</v>
      </c>
      <c r="Q1055" s="5">
        <f t="shared" si="65"/>
        <v>0</v>
      </c>
      <c r="R1055" s="5">
        <v>0</v>
      </c>
      <c r="S1055" s="5">
        <v>0</v>
      </c>
      <c r="T1055" s="5">
        <v>0</v>
      </c>
      <c r="U1055" s="5">
        <f t="shared" si="66"/>
        <v>2014.23</v>
      </c>
      <c r="V1055" s="5">
        <f t="shared" si="67"/>
        <v>2014.23</v>
      </c>
      <c r="W1055" s="5">
        <v>0</v>
      </c>
      <c r="X1055" t="s">
        <v>188</v>
      </c>
    </row>
    <row r="1056" spans="1:24" x14ac:dyDescent="0.2">
      <c r="A1056" t="s">
        <v>184</v>
      </c>
      <c r="B1056" t="s">
        <v>185</v>
      </c>
      <c r="C1056" t="s">
        <v>2</v>
      </c>
      <c r="D1056" t="s">
        <v>3</v>
      </c>
      <c r="E1056" t="s">
        <v>4</v>
      </c>
      <c r="F1056" t="s">
        <v>405</v>
      </c>
      <c r="G1056" t="s">
        <v>406</v>
      </c>
      <c r="H1056" t="s">
        <v>186</v>
      </c>
      <c r="I1056" t="s">
        <v>187</v>
      </c>
      <c r="J1056" t="s">
        <v>121</v>
      </c>
      <c r="K1056" t="s">
        <v>124</v>
      </c>
      <c r="L1056" t="s">
        <v>44</v>
      </c>
      <c r="M1056" s="5">
        <v>1040</v>
      </c>
      <c r="N1056" s="5">
        <v>0</v>
      </c>
      <c r="O1056" s="5">
        <f t="shared" si="64"/>
        <v>1040</v>
      </c>
      <c r="P1056" s="5">
        <v>-1040</v>
      </c>
      <c r="Q1056" s="5">
        <f t="shared" si="65"/>
        <v>0</v>
      </c>
      <c r="R1056" s="5">
        <v>0</v>
      </c>
      <c r="S1056" s="5">
        <v>0</v>
      </c>
      <c r="T1056" s="5">
        <v>0</v>
      </c>
      <c r="U1056" s="5">
        <f t="shared" si="66"/>
        <v>1040</v>
      </c>
      <c r="V1056" s="5">
        <f t="shared" si="67"/>
        <v>1040</v>
      </c>
      <c r="W1056" s="5">
        <v>0</v>
      </c>
      <c r="X1056" t="s">
        <v>192</v>
      </c>
    </row>
    <row r="1057" spans="1:24" x14ac:dyDescent="0.2">
      <c r="A1057" t="s">
        <v>184</v>
      </c>
      <c r="B1057" t="s">
        <v>185</v>
      </c>
      <c r="C1057" t="s">
        <v>2</v>
      </c>
      <c r="D1057" t="s">
        <v>3</v>
      </c>
      <c r="E1057" t="s">
        <v>4</v>
      </c>
      <c r="F1057" t="s">
        <v>405</v>
      </c>
      <c r="G1057" t="s">
        <v>406</v>
      </c>
      <c r="H1057" t="s">
        <v>186</v>
      </c>
      <c r="I1057" t="s">
        <v>187</v>
      </c>
      <c r="J1057" t="s">
        <v>121</v>
      </c>
      <c r="K1057" t="s">
        <v>145</v>
      </c>
      <c r="L1057" t="s">
        <v>44</v>
      </c>
      <c r="M1057" s="5">
        <v>5000</v>
      </c>
      <c r="N1057" s="5">
        <v>0</v>
      </c>
      <c r="O1057" s="5">
        <f t="shared" si="64"/>
        <v>5000</v>
      </c>
      <c r="P1057" s="5">
        <v>-5000</v>
      </c>
      <c r="Q1057" s="5">
        <f t="shared" si="65"/>
        <v>0</v>
      </c>
      <c r="R1057" s="5">
        <v>0</v>
      </c>
      <c r="S1057" s="5">
        <v>0</v>
      </c>
      <c r="T1057" s="5">
        <v>0</v>
      </c>
      <c r="U1057" s="5">
        <f t="shared" si="66"/>
        <v>5000</v>
      </c>
      <c r="V1057" s="5">
        <f t="shared" si="67"/>
        <v>5000</v>
      </c>
      <c r="W1057" s="5">
        <v>0</v>
      </c>
      <c r="X1057" t="s">
        <v>193</v>
      </c>
    </row>
    <row r="1058" spans="1:24" x14ac:dyDescent="0.2">
      <c r="A1058" t="s">
        <v>184</v>
      </c>
      <c r="B1058" t="s">
        <v>185</v>
      </c>
      <c r="C1058" t="s">
        <v>2</v>
      </c>
      <c r="D1058" t="s">
        <v>3</v>
      </c>
      <c r="E1058" t="s">
        <v>4</v>
      </c>
      <c r="F1058" t="s">
        <v>405</v>
      </c>
      <c r="G1058" t="s">
        <v>406</v>
      </c>
      <c r="H1058" t="s">
        <v>186</v>
      </c>
      <c r="I1058" t="s">
        <v>187</v>
      </c>
      <c r="J1058" t="s">
        <v>121</v>
      </c>
      <c r="K1058" t="s">
        <v>132</v>
      </c>
      <c r="L1058" t="s">
        <v>44</v>
      </c>
      <c r="M1058" s="5">
        <v>9000</v>
      </c>
      <c r="N1058" s="5">
        <v>0</v>
      </c>
      <c r="O1058" s="5">
        <f t="shared" si="64"/>
        <v>9000</v>
      </c>
      <c r="P1058" s="5">
        <v>-9000</v>
      </c>
      <c r="Q1058" s="5">
        <f t="shared" si="65"/>
        <v>0</v>
      </c>
      <c r="R1058" s="5">
        <v>0</v>
      </c>
      <c r="S1058" s="5">
        <v>0</v>
      </c>
      <c r="T1058" s="5">
        <v>0</v>
      </c>
      <c r="U1058" s="5">
        <f t="shared" si="66"/>
        <v>9000</v>
      </c>
      <c r="V1058" s="5">
        <f t="shared" si="67"/>
        <v>9000</v>
      </c>
      <c r="W1058" s="5">
        <v>0</v>
      </c>
      <c r="X1058" t="s">
        <v>194</v>
      </c>
    </row>
    <row r="1059" spans="1:24" x14ac:dyDescent="0.2">
      <c r="A1059" t="s">
        <v>0</v>
      </c>
      <c r="B1059" t="s">
        <v>1</v>
      </c>
      <c r="C1059" t="s">
        <v>2</v>
      </c>
      <c r="D1059" t="s">
        <v>3</v>
      </c>
      <c r="E1059" t="s">
        <v>4</v>
      </c>
      <c r="F1059" t="s">
        <v>405</v>
      </c>
      <c r="G1059" t="s">
        <v>406</v>
      </c>
      <c r="H1059" t="s">
        <v>195</v>
      </c>
      <c r="I1059" t="s">
        <v>196</v>
      </c>
      <c r="J1059" t="s">
        <v>121</v>
      </c>
      <c r="K1059" t="s">
        <v>149</v>
      </c>
      <c r="L1059" t="s">
        <v>44</v>
      </c>
      <c r="M1059" s="5">
        <v>10000</v>
      </c>
      <c r="N1059" s="5">
        <v>0</v>
      </c>
      <c r="O1059" s="5">
        <f t="shared" si="64"/>
        <v>10000</v>
      </c>
      <c r="P1059" s="5">
        <v>-10000</v>
      </c>
      <c r="Q1059" s="5">
        <f t="shared" si="65"/>
        <v>0</v>
      </c>
      <c r="R1059" s="5">
        <v>0</v>
      </c>
      <c r="S1059" s="5">
        <v>0</v>
      </c>
      <c r="T1059" s="5">
        <v>0</v>
      </c>
      <c r="U1059" s="5">
        <f t="shared" si="66"/>
        <v>10000</v>
      </c>
      <c r="V1059" s="5">
        <f t="shared" si="67"/>
        <v>10000</v>
      </c>
      <c r="W1059" s="5">
        <v>0</v>
      </c>
      <c r="X1059" t="s">
        <v>378</v>
      </c>
    </row>
    <row r="1060" spans="1:24" x14ac:dyDescent="0.2">
      <c r="A1060" t="s">
        <v>0</v>
      </c>
      <c r="B1060" t="s">
        <v>1</v>
      </c>
      <c r="C1060" t="s">
        <v>2</v>
      </c>
      <c r="D1060" t="s">
        <v>3</v>
      </c>
      <c r="E1060" t="s">
        <v>4</v>
      </c>
      <c r="F1060" t="s">
        <v>405</v>
      </c>
      <c r="G1060" t="s">
        <v>406</v>
      </c>
      <c r="H1060" t="s">
        <v>195</v>
      </c>
      <c r="I1060" t="s">
        <v>196</v>
      </c>
      <c r="J1060" t="s">
        <v>121</v>
      </c>
      <c r="K1060" t="s">
        <v>137</v>
      </c>
      <c r="L1060" t="s">
        <v>44</v>
      </c>
      <c r="M1060" s="5">
        <v>23000</v>
      </c>
      <c r="N1060" s="5">
        <v>0</v>
      </c>
      <c r="O1060" s="5">
        <f t="shared" si="64"/>
        <v>23000</v>
      </c>
      <c r="P1060" s="5">
        <v>-23000</v>
      </c>
      <c r="Q1060" s="5">
        <f t="shared" si="65"/>
        <v>0</v>
      </c>
      <c r="R1060" s="5">
        <v>0</v>
      </c>
      <c r="S1060" s="5">
        <v>0</v>
      </c>
      <c r="T1060" s="5">
        <v>0</v>
      </c>
      <c r="U1060" s="5">
        <f t="shared" si="66"/>
        <v>23000</v>
      </c>
      <c r="V1060" s="5">
        <f t="shared" si="67"/>
        <v>23000</v>
      </c>
      <c r="W1060" s="5">
        <v>0</v>
      </c>
      <c r="X1060" t="s">
        <v>197</v>
      </c>
    </row>
    <row r="1061" spans="1:24" x14ac:dyDescent="0.2">
      <c r="A1061" t="s">
        <v>0</v>
      </c>
      <c r="B1061" t="s">
        <v>1</v>
      </c>
      <c r="C1061" t="s">
        <v>2</v>
      </c>
      <c r="D1061" t="s">
        <v>3</v>
      </c>
      <c r="E1061" t="s">
        <v>4</v>
      </c>
      <c r="F1061" t="s">
        <v>405</v>
      </c>
      <c r="G1061" t="s">
        <v>406</v>
      </c>
      <c r="H1061" t="s">
        <v>195</v>
      </c>
      <c r="I1061" t="s">
        <v>196</v>
      </c>
      <c r="J1061" t="s">
        <v>121</v>
      </c>
      <c r="K1061" t="s">
        <v>124</v>
      </c>
      <c r="L1061" t="s">
        <v>44</v>
      </c>
      <c r="M1061" s="5">
        <v>3000</v>
      </c>
      <c r="N1061" s="5">
        <v>0</v>
      </c>
      <c r="O1061" s="5">
        <f t="shared" si="64"/>
        <v>3000</v>
      </c>
      <c r="P1061" s="5">
        <v>-3000</v>
      </c>
      <c r="Q1061" s="5">
        <f t="shared" si="65"/>
        <v>0</v>
      </c>
      <c r="R1061" s="5">
        <v>0</v>
      </c>
      <c r="S1061" s="5">
        <v>0</v>
      </c>
      <c r="T1061" s="5">
        <v>0</v>
      </c>
      <c r="U1061" s="5">
        <f t="shared" si="66"/>
        <v>3000</v>
      </c>
      <c r="V1061" s="5">
        <f t="shared" si="67"/>
        <v>3000</v>
      </c>
      <c r="W1061" s="5">
        <v>0</v>
      </c>
      <c r="X1061" t="s">
        <v>337</v>
      </c>
    </row>
    <row r="1062" spans="1:24" x14ac:dyDescent="0.2">
      <c r="A1062" t="s">
        <v>0</v>
      </c>
      <c r="B1062" t="s">
        <v>1</v>
      </c>
      <c r="C1062" t="s">
        <v>2</v>
      </c>
      <c r="D1062" t="s">
        <v>3</v>
      </c>
      <c r="E1062" t="s">
        <v>4</v>
      </c>
      <c r="F1062" t="s">
        <v>405</v>
      </c>
      <c r="G1062" t="s">
        <v>406</v>
      </c>
      <c r="H1062" t="s">
        <v>195</v>
      </c>
      <c r="I1062" t="s">
        <v>196</v>
      </c>
      <c r="J1062" t="s">
        <v>121</v>
      </c>
      <c r="K1062" t="s">
        <v>145</v>
      </c>
      <c r="L1062" t="s">
        <v>44</v>
      </c>
      <c r="M1062" s="5">
        <v>10000</v>
      </c>
      <c r="N1062" s="5">
        <v>0</v>
      </c>
      <c r="O1062" s="5">
        <f t="shared" si="64"/>
        <v>10000</v>
      </c>
      <c r="P1062" s="5">
        <v>-10000</v>
      </c>
      <c r="Q1062" s="5">
        <f t="shared" si="65"/>
        <v>0</v>
      </c>
      <c r="R1062" s="5">
        <v>0</v>
      </c>
      <c r="S1062" s="5">
        <v>0</v>
      </c>
      <c r="T1062" s="5">
        <v>0</v>
      </c>
      <c r="U1062" s="5">
        <f t="shared" si="66"/>
        <v>10000</v>
      </c>
      <c r="V1062" s="5">
        <f t="shared" si="67"/>
        <v>10000</v>
      </c>
      <c r="W1062" s="5">
        <v>0</v>
      </c>
      <c r="X1062" t="s">
        <v>198</v>
      </c>
    </row>
    <row r="1063" spans="1:24" x14ac:dyDescent="0.2">
      <c r="A1063" t="s">
        <v>0</v>
      </c>
      <c r="B1063" t="s">
        <v>1</v>
      </c>
      <c r="C1063" t="s">
        <v>2</v>
      </c>
      <c r="D1063" t="s">
        <v>3</v>
      </c>
      <c r="E1063" t="s">
        <v>4</v>
      </c>
      <c r="F1063" t="s">
        <v>405</v>
      </c>
      <c r="G1063" t="s">
        <v>406</v>
      </c>
      <c r="H1063" t="s">
        <v>110</v>
      </c>
      <c r="I1063" t="s">
        <v>199</v>
      </c>
      <c r="J1063" t="s">
        <v>121</v>
      </c>
      <c r="K1063" t="s">
        <v>149</v>
      </c>
      <c r="L1063" t="s">
        <v>44</v>
      </c>
      <c r="M1063" s="5">
        <v>6000</v>
      </c>
      <c r="N1063" s="5">
        <v>0</v>
      </c>
      <c r="O1063" s="5">
        <f t="shared" si="64"/>
        <v>6000</v>
      </c>
      <c r="P1063" s="5">
        <v>-6000</v>
      </c>
      <c r="Q1063" s="5">
        <f t="shared" si="65"/>
        <v>0</v>
      </c>
      <c r="R1063" s="5">
        <v>0</v>
      </c>
      <c r="S1063" s="5">
        <v>0</v>
      </c>
      <c r="T1063" s="5">
        <v>0</v>
      </c>
      <c r="U1063" s="5">
        <f t="shared" si="66"/>
        <v>6000</v>
      </c>
      <c r="V1063" s="5">
        <f t="shared" si="67"/>
        <v>6000</v>
      </c>
      <c r="W1063" s="5">
        <v>0</v>
      </c>
      <c r="X1063" t="s">
        <v>200</v>
      </c>
    </row>
    <row r="1064" spans="1:24" x14ac:dyDescent="0.2">
      <c r="A1064" t="s">
        <v>0</v>
      </c>
      <c r="B1064" t="s">
        <v>1</v>
      </c>
      <c r="C1064" t="s">
        <v>2</v>
      </c>
      <c r="D1064" t="s">
        <v>3</v>
      </c>
      <c r="E1064" t="s">
        <v>4</v>
      </c>
      <c r="F1064" t="s">
        <v>405</v>
      </c>
      <c r="G1064" t="s">
        <v>406</v>
      </c>
      <c r="H1064" t="s">
        <v>110</v>
      </c>
      <c r="I1064" t="s">
        <v>199</v>
      </c>
      <c r="J1064" t="s">
        <v>121</v>
      </c>
      <c r="K1064" t="s">
        <v>137</v>
      </c>
      <c r="L1064" t="s">
        <v>44</v>
      </c>
      <c r="M1064" s="5">
        <v>3000</v>
      </c>
      <c r="N1064" s="5">
        <v>0</v>
      </c>
      <c r="O1064" s="5">
        <f t="shared" si="64"/>
        <v>3000</v>
      </c>
      <c r="P1064" s="5">
        <v>-3000</v>
      </c>
      <c r="Q1064" s="5">
        <f t="shared" si="65"/>
        <v>0</v>
      </c>
      <c r="R1064" s="5">
        <v>0</v>
      </c>
      <c r="S1064" s="5">
        <v>0</v>
      </c>
      <c r="T1064" s="5">
        <v>0</v>
      </c>
      <c r="U1064" s="5">
        <f t="shared" si="66"/>
        <v>3000</v>
      </c>
      <c r="V1064" s="5">
        <f t="shared" si="67"/>
        <v>3000</v>
      </c>
      <c r="W1064" s="5">
        <v>0</v>
      </c>
      <c r="X1064" t="s">
        <v>201</v>
      </c>
    </row>
    <row r="1065" spans="1:24" x14ac:dyDescent="0.2">
      <c r="A1065" t="s">
        <v>0</v>
      </c>
      <c r="B1065" t="s">
        <v>1</v>
      </c>
      <c r="C1065" t="s">
        <v>2</v>
      </c>
      <c r="D1065" t="s">
        <v>3</v>
      </c>
      <c r="E1065" t="s">
        <v>4</v>
      </c>
      <c r="F1065" t="s">
        <v>405</v>
      </c>
      <c r="G1065" t="s">
        <v>406</v>
      </c>
      <c r="H1065" t="s">
        <v>110</v>
      </c>
      <c r="I1065" t="s">
        <v>199</v>
      </c>
      <c r="J1065" t="s">
        <v>121</v>
      </c>
      <c r="K1065" t="s">
        <v>124</v>
      </c>
      <c r="L1065" t="s">
        <v>44</v>
      </c>
      <c r="M1065" s="5">
        <v>21090.240000000002</v>
      </c>
      <c r="N1065" s="5">
        <v>0</v>
      </c>
      <c r="O1065" s="5">
        <f t="shared" si="64"/>
        <v>21090.240000000002</v>
      </c>
      <c r="P1065" s="5">
        <v>-21090.240000000002</v>
      </c>
      <c r="Q1065" s="5">
        <f t="shared" si="65"/>
        <v>0</v>
      </c>
      <c r="R1065" s="5">
        <v>0</v>
      </c>
      <c r="S1065" s="5">
        <v>0</v>
      </c>
      <c r="T1065" s="5">
        <v>0</v>
      </c>
      <c r="U1065" s="5">
        <f t="shared" si="66"/>
        <v>21090.240000000002</v>
      </c>
      <c r="V1065" s="5">
        <f t="shared" si="67"/>
        <v>21090.240000000002</v>
      </c>
      <c r="W1065" s="5">
        <v>0</v>
      </c>
      <c r="X1065" t="s">
        <v>202</v>
      </c>
    </row>
    <row r="1066" spans="1:24" x14ac:dyDescent="0.2">
      <c r="A1066" t="s">
        <v>0</v>
      </c>
      <c r="B1066" t="s">
        <v>1</v>
      </c>
      <c r="C1066" t="s">
        <v>2</v>
      </c>
      <c r="D1066" t="s">
        <v>3</v>
      </c>
      <c r="E1066" t="s">
        <v>4</v>
      </c>
      <c r="F1066" t="s">
        <v>405</v>
      </c>
      <c r="G1066" t="s">
        <v>406</v>
      </c>
      <c r="H1066" t="s">
        <v>110</v>
      </c>
      <c r="I1066" t="s">
        <v>199</v>
      </c>
      <c r="J1066" t="s">
        <v>121</v>
      </c>
      <c r="K1066" t="s">
        <v>128</v>
      </c>
      <c r="L1066" t="s">
        <v>44</v>
      </c>
      <c r="M1066" s="5">
        <v>56830.7</v>
      </c>
      <c r="N1066" s="5">
        <v>0</v>
      </c>
      <c r="O1066" s="5">
        <f t="shared" si="64"/>
        <v>56830.7</v>
      </c>
      <c r="P1066" s="5">
        <v>-56830.7</v>
      </c>
      <c r="Q1066" s="5">
        <f t="shared" si="65"/>
        <v>0</v>
      </c>
      <c r="R1066" s="5">
        <v>0</v>
      </c>
      <c r="S1066" s="5">
        <v>0</v>
      </c>
      <c r="T1066" s="5">
        <v>0</v>
      </c>
      <c r="U1066" s="5">
        <f t="shared" si="66"/>
        <v>56830.7</v>
      </c>
      <c r="V1066" s="5">
        <f t="shared" si="67"/>
        <v>56830.7</v>
      </c>
      <c r="W1066" s="5">
        <v>0</v>
      </c>
      <c r="X1066" t="s">
        <v>203</v>
      </c>
    </row>
    <row r="1067" spans="1:24" x14ac:dyDescent="0.2">
      <c r="A1067" t="s">
        <v>0</v>
      </c>
      <c r="B1067" t="s">
        <v>1</v>
      </c>
      <c r="C1067" t="s">
        <v>2</v>
      </c>
      <c r="D1067" t="s">
        <v>3</v>
      </c>
      <c r="E1067" t="s">
        <v>4</v>
      </c>
      <c r="F1067" t="s">
        <v>405</v>
      </c>
      <c r="G1067" t="s">
        <v>406</v>
      </c>
      <c r="H1067" t="s">
        <v>110</v>
      </c>
      <c r="I1067" t="s">
        <v>207</v>
      </c>
      <c r="J1067" t="s">
        <v>121</v>
      </c>
      <c r="K1067" t="s">
        <v>137</v>
      </c>
      <c r="L1067" t="s">
        <v>44</v>
      </c>
      <c r="M1067" s="5">
        <v>5352</v>
      </c>
      <c r="N1067" s="5">
        <v>0</v>
      </c>
      <c r="O1067" s="5">
        <f t="shared" si="64"/>
        <v>5352</v>
      </c>
      <c r="P1067" s="5">
        <v>-5352</v>
      </c>
      <c r="Q1067" s="5">
        <f t="shared" si="65"/>
        <v>0</v>
      </c>
      <c r="R1067" s="5">
        <v>0</v>
      </c>
      <c r="S1067" s="5">
        <v>0</v>
      </c>
      <c r="T1067" s="5">
        <v>0</v>
      </c>
      <c r="U1067" s="5">
        <f t="shared" si="66"/>
        <v>5352</v>
      </c>
      <c r="V1067" s="5">
        <f t="shared" si="67"/>
        <v>5352</v>
      </c>
      <c r="W1067" s="5">
        <v>0</v>
      </c>
      <c r="X1067" t="s">
        <v>201</v>
      </c>
    </row>
    <row r="1068" spans="1:24" x14ac:dyDescent="0.2">
      <c r="A1068" t="s">
        <v>0</v>
      </c>
      <c r="B1068" t="s">
        <v>1</v>
      </c>
      <c r="C1068" t="s">
        <v>2</v>
      </c>
      <c r="D1068" t="s">
        <v>3</v>
      </c>
      <c r="E1068" t="s">
        <v>4</v>
      </c>
      <c r="F1068" t="s">
        <v>405</v>
      </c>
      <c r="G1068" t="s">
        <v>406</v>
      </c>
      <c r="H1068" t="s">
        <v>110</v>
      </c>
      <c r="I1068" t="s">
        <v>207</v>
      </c>
      <c r="J1068" t="s">
        <v>121</v>
      </c>
      <c r="K1068" t="s">
        <v>128</v>
      </c>
      <c r="L1068" t="s">
        <v>44</v>
      </c>
      <c r="M1068" s="5">
        <v>37887.120000000003</v>
      </c>
      <c r="N1068" s="5">
        <v>0</v>
      </c>
      <c r="O1068" s="5">
        <f t="shared" si="64"/>
        <v>37887.120000000003</v>
      </c>
      <c r="P1068" s="5">
        <v>-37887.120000000003</v>
      </c>
      <c r="Q1068" s="5">
        <f t="shared" si="65"/>
        <v>0</v>
      </c>
      <c r="R1068" s="5">
        <v>0</v>
      </c>
      <c r="S1068" s="5">
        <v>0</v>
      </c>
      <c r="T1068" s="5">
        <v>0</v>
      </c>
      <c r="U1068" s="5">
        <f t="shared" si="66"/>
        <v>37887.120000000003</v>
      </c>
      <c r="V1068" s="5">
        <f t="shared" si="67"/>
        <v>37887.120000000003</v>
      </c>
      <c r="W1068" s="5">
        <v>0</v>
      </c>
      <c r="X1068" t="s">
        <v>203</v>
      </c>
    </row>
    <row r="1069" spans="1:24" x14ac:dyDescent="0.2">
      <c r="A1069" t="s">
        <v>0</v>
      </c>
      <c r="B1069" t="s">
        <v>1</v>
      </c>
      <c r="C1069" t="s">
        <v>2</v>
      </c>
      <c r="D1069" t="s">
        <v>3</v>
      </c>
      <c r="E1069" t="s">
        <v>4</v>
      </c>
      <c r="F1069" t="s">
        <v>405</v>
      </c>
      <c r="G1069" t="s">
        <v>406</v>
      </c>
      <c r="H1069" t="s">
        <v>110</v>
      </c>
      <c r="I1069" t="s">
        <v>207</v>
      </c>
      <c r="J1069" t="s">
        <v>121</v>
      </c>
      <c r="K1069" t="s">
        <v>155</v>
      </c>
      <c r="L1069" t="s">
        <v>44</v>
      </c>
      <c r="M1069" s="5">
        <v>4116</v>
      </c>
      <c r="N1069" s="5">
        <v>0</v>
      </c>
      <c r="O1069" s="5">
        <f t="shared" si="64"/>
        <v>4116</v>
      </c>
      <c r="P1069" s="5">
        <v>-4116</v>
      </c>
      <c r="Q1069" s="5">
        <f t="shared" si="65"/>
        <v>0</v>
      </c>
      <c r="R1069" s="5">
        <v>0</v>
      </c>
      <c r="S1069" s="5">
        <v>0</v>
      </c>
      <c r="T1069" s="5">
        <v>0</v>
      </c>
      <c r="U1069" s="5">
        <f t="shared" si="66"/>
        <v>4116</v>
      </c>
      <c r="V1069" s="5">
        <f t="shared" si="67"/>
        <v>4116</v>
      </c>
      <c r="W1069" s="5">
        <v>0</v>
      </c>
      <c r="X1069" t="s">
        <v>206</v>
      </c>
    </row>
    <row r="1070" spans="1:24" x14ac:dyDescent="0.2">
      <c r="A1070" t="s">
        <v>0</v>
      </c>
      <c r="B1070" t="s">
        <v>1</v>
      </c>
      <c r="C1070" t="s">
        <v>2</v>
      </c>
      <c r="D1070" t="s">
        <v>3</v>
      </c>
      <c r="E1070" t="s">
        <v>4</v>
      </c>
      <c r="F1070" t="s">
        <v>405</v>
      </c>
      <c r="G1070" t="s">
        <v>406</v>
      </c>
      <c r="H1070" t="s">
        <v>110</v>
      </c>
      <c r="I1070" t="s">
        <v>111</v>
      </c>
      <c r="J1070" t="s">
        <v>121</v>
      </c>
      <c r="K1070" t="s">
        <v>149</v>
      </c>
      <c r="L1070" t="s">
        <v>44</v>
      </c>
      <c r="M1070" s="5">
        <v>2000</v>
      </c>
      <c r="N1070" s="5">
        <v>0</v>
      </c>
      <c r="O1070" s="5">
        <f t="shared" si="64"/>
        <v>2000</v>
      </c>
      <c r="P1070" s="5">
        <v>-2000</v>
      </c>
      <c r="Q1070" s="5">
        <f t="shared" si="65"/>
        <v>0</v>
      </c>
      <c r="R1070" s="5">
        <v>0</v>
      </c>
      <c r="S1070" s="5">
        <v>0</v>
      </c>
      <c r="T1070" s="5">
        <v>0</v>
      </c>
      <c r="U1070" s="5">
        <f t="shared" si="66"/>
        <v>2000</v>
      </c>
      <c r="V1070" s="5">
        <f t="shared" si="67"/>
        <v>2000</v>
      </c>
      <c r="W1070" s="5">
        <v>0</v>
      </c>
      <c r="X1070" t="s">
        <v>200</v>
      </c>
    </row>
    <row r="1071" spans="1:24" x14ac:dyDescent="0.2">
      <c r="A1071" t="s">
        <v>0</v>
      </c>
      <c r="B1071" t="s">
        <v>1</v>
      </c>
      <c r="C1071" t="s">
        <v>2</v>
      </c>
      <c r="D1071" t="s">
        <v>3</v>
      </c>
      <c r="E1071" t="s">
        <v>4</v>
      </c>
      <c r="F1071" t="s">
        <v>405</v>
      </c>
      <c r="G1071" t="s">
        <v>406</v>
      </c>
      <c r="H1071" t="s">
        <v>110</v>
      </c>
      <c r="I1071" t="s">
        <v>111</v>
      </c>
      <c r="J1071" t="s">
        <v>121</v>
      </c>
      <c r="K1071" t="s">
        <v>137</v>
      </c>
      <c r="L1071" t="s">
        <v>44</v>
      </c>
      <c r="M1071" s="5">
        <v>3000</v>
      </c>
      <c r="N1071" s="5">
        <v>0</v>
      </c>
      <c r="O1071" s="5">
        <f t="shared" si="64"/>
        <v>3000</v>
      </c>
      <c r="P1071" s="5">
        <v>-3000</v>
      </c>
      <c r="Q1071" s="5">
        <f t="shared" si="65"/>
        <v>0</v>
      </c>
      <c r="R1071" s="5">
        <v>0</v>
      </c>
      <c r="S1071" s="5">
        <v>0</v>
      </c>
      <c r="T1071" s="5">
        <v>0</v>
      </c>
      <c r="U1071" s="5">
        <f t="shared" si="66"/>
        <v>3000</v>
      </c>
      <c r="V1071" s="5">
        <f t="shared" si="67"/>
        <v>3000</v>
      </c>
      <c r="W1071" s="5">
        <v>0</v>
      </c>
      <c r="X1071" t="s">
        <v>201</v>
      </c>
    </row>
    <row r="1072" spans="1:24" x14ac:dyDescent="0.2">
      <c r="A1072" t="s">
        <v>0</v>
      </c>
      <c r="B1072" t="s">
        <v>1</v>
      </c>
      <c r="C1072" t="s">
        <v>2</v>
      </c>
      <c r="D1072" t="s">
        <v>3</v>
      </c>
      <c r="E1072" t="s">
        <v>4</v>
      </c>
      <c r="F1072" t="s">
        <v>405</v>
      </c>
      <c r="G1072" t="s">
        <v>406</v>
      </c>
      <c r="H1072" t="s">
        <v>110</v>
      </c>
      <c r="I1072" t="s">
        <v>111</v>
      </c>
      <c r="J1072" t="s">
        <v>121</v>
      </c>
      <c r="K1072" t="s">
        <v>128</v>
      </c>
      <c r="L1072" t="s">
        <v>44</v>
      </c>
      <c r="M1072" s="5">
        <v>18943.560000000001</v>
      </c>
      <c r="N1072" s="5">
        <v>-12299.87</v>
      </c>
      <c r="O1072" s="5">
        <f t="shared" si="64"/>
        <v>6643.6900000000005</v>
      </c>
      <c r="P1072" s="5">
        <v>-6643.69</v>
      </c>
      <c r="Q1072" s="5">
        <f t="shared" si="65"/>
        <v>0</v>
      </c>
      <c r="R1072" s="5">
        <v>0</v>
      </c>
      <c r="S1072" s="5">
        <v>0</v>
      </c>
      <c r="T1072" s="5">
        <v>0</v>
      </c>
      <c r="U1072" s="5">
        <f t="shared" si="66"/>
        <v>6643.6900000000005</v>
      </c>
      <c r="V1072" s="5">
        <f t="shared" si="67"/>
        <v>6643.6900000000005</v>
      </c>
      <c r="W1072" s="5">
        <v>0</v>
      </c>
      <c r="X1072" t="s">
        <v>203</v>
      </c>
    </row>
    <row r="1073" spans="1:24" x14ac:dyDescent="0.2">
      <c r="A1073" t="s">
        <v>0</v>
      </c>
      <c r="B1073" t="s">
        <v>1</v>
      </c>
      <c r="C1073" t="s">
        <v>2</v>
      </c>
      <c r="D1073" t="s">
        <v>3</v>
      </c>
      <c r="E1073" t="s">
        <v>4</v>
      </c>
      <c r="F1073" t="s">
        <v>405</v>
      </c>
      <c r="G1073" t="s">
        <v>406</v>
      </c>
      <c r="H1073" t="s">
        <v>208</v>
      </c>
      <c r="I1073" t="s">
        <v>209</v>
      </c>
      <c r="J1073" t="s">
        <v>121</v>
      </c>
      <c r="K1073" t="s">
        <v>175</v>
      </c>
      <c r="L1073" t="s">
        <v>44</v>
      </c>
      <c r="M1073" s="5">
        <v>5500</v>
      </c>
      <c r="N1073" s="5">
        <v>0</v>
      </c>
      <c r="O1073" s="5">
        <f t="shared" si="64"/>
        <v>5500</v>
      </c>
      <c r="P1073" s="5">
        <v>0</v>
      </c>
      <c r="Q1073" s="5">
        <f t="shared" si="65"/>
        <v>5500</v>
      </c>
      <c r="R1073" s="5">
        <v>0</v>
      </c>
      <c r="S1073" s="5">
        <v>0</v>
      </c>
      <c r="T1073" s="5">
        <v>0</v>
      </c>
      <c r="U1073" s="5">
        <f t="shared" si="66"/>
        <v>5500</v>
      </c>
      <c r="V1073" s="5">
        <f t="shared" si="67"/>
        <v>5500</v>
      </c>
      <c r="W1073" s="5">
        <v>5500</v>
      </c>
      <c r="X1073" t="s">
        <v>210</v>
      </c>
    </row>
    <row r="1074" spans="1:24" x14ac:dyDescent="0.2">
      <c r="A1074" t="s">
        <v>117</v>
      </c>
      <c r="B1074" t="s">
        <v>118</v>
      </c>
      <c r="C1074" t="s">
        <v>2</v>
      </c>
      <c r="D1074" t="s">
        <v>3</v>
      </c>
      <c r="E1074" t="s">
        <v>4</v>
      </c>
      <c r="F1074" t="s">
        <v>405</v>
      </c>
      <c r="G1074" t="s">
        <v>406</v>
      </c>
      <c r="H1074" t="s">
        <v>211</v>
      </c>
      <c r="I1074" t="s">
        <v>212</v>
      </c>
      <c r="J1074" t="s">
        <v>121</v>
      </c>
      <c r="K1074" t="s">
        <v>149</v>
      </c>
      <c r="L1074" t="s">
        <v>44</v>
      </c>
      <c r="M1074" s="5">
        <v>1500</v>
      </c>
      <c r="N1074" s="5">
        <v>0</v>
      </c>
      <c r="O1074" s="5">
        <f t="shared" si="64"/>
        <v>1500</v>
      </c>
      <c r="P1074" s="5">
        <v>-1500</v>
      </c>
      <c r="Q1074" s="5">
        <f t="shared" si="65"/>
        <v>0</v>
      </c>
      <c r="R1074" s="5">
        <v>0</v>
      </c>
      <c r="S1074" s="5">
        <v>0</v>
      </c>
      <c r="T1074" s="5">
        <v>0</v>
      </c>
      <c r="U1074" s="5">
        <f t="shared" si="66"/>
        <v>1500</v>
      </c>
      <c r="V1074" s="5">
        <f t="shared" si="67"/>
        <v>1500</v>
      </c>
      <c r="W1074" s="5">
        <v>0</v>
      </c>
      <c r="X1074" t="s">
        <v>213</v>
      </c>
    </row>
    <row r="1075" spans="1:24" x14ac:dyDescent="0.2">
      <c r="A1075" t="s">
        <v>117</v>
      </c>
      <c r="B1075" t="s">
        <v>118</v>
      </c>
      <c r="C1075" t="s">
        <v>2</v>
      </c>
      <c r="D1075" t="s">
        <v>3</v>
      </c>
      <c r="E1075" t="s">
        <v>4</v>
      </c>
      <c r="F1075" t="s">
        <v>405</v>
      </c>
      <c r="G1075" t="s">
        <v>406</v>
      </c>
      <c r="H1075" t="s">
        <v>211</v>
      </c>
      <c r="I1075" t="s">
        <v>212</v>
      </c>
      <c r="J1075" t="s">
        <v>121</v>
      </c>
      <c r="K1075" t="s">
        <v>137</v>
      </c>
      <c r="L1075" t="s">
        <v>44</v>
      </c>
      <c r="M1075" s="5">
        <v>4000</v>
      </c>
      <c r="N1075" s="5">
        <v>-4000</v>
      </c>
      <c r="O1075" s="5">
        <f t="shared" si="64"/>
        <v>0</v>
      </c>
      <c r="P1075" s="5">
        <v>0</v>
      </c>
      <c r="Q1075" s="5">
        <f t="shared" si="65"/>
        <v>0</v>
      </c>
      <c r="R1075" s="5">
        <v>0</v>
      </c>
      <c r="S1075" s="5">
        <v>0</v>
      </c>
      <c r="T1075" s="5">
        <v>0</v>
      </c>
      <c r="U1075" s="5">
        <f t="shared" si="66"/>
        <v>0</v>
      </c>
      <c r="V1075" s="5">
        <f t="shared" si="67"/>
        <v>0</v>
      </c>
      <c r="W1075" s="5">
        <v>0</v>
      </c>
      <c r="X1075" t="s">
        <v>366</v>
      </c>
    </row>
    <row r="1076" spans="1:24" x14ac:dyDescent="0.2">
      <c r="A1076" t="s">
        <v>117</v>
      </c>
      <c r="B1076" t="s">
        <v>118</v>
      </c>
      <c r="C1076" t="s">
        <v>2</v>
      </c>
      <c r="D1076" t="s">
        <v>3</v>
      </c>
      <c r="E1076" t="s">
        <v>4</v>
      </c>
      <c r="F1076" t="s">
        <v>405</v>
      </c>
      <c r="G1076" t="s">
        <v>406</v>
      </c>
      <c r="H1076" t="s">
        <v>211</v>
      </c>
      <c r="I1076" t="s">
        <v>212</v>
      </c>
      <c r="J1076" t="s">
        <v>121</v>
      </c>
      <c r="K1076" t="s">
        <v>175</v>
      </c>
      <c r="L1076" t="s">
        <v>44</v>
      </c>
      <c r="M1076" s="5">
        <v>9500</v>
      </c>
      <c r="N1076" s="5">
        <v>0</v>
      </c>
      <c r="O1076" s="5">
        <f t="shared" si="64"/>
        <v>9500</v>
      </c>
      <c r="P1076" s="5">
        <v>0</v>
      </c>
      <c r="Q1076" s="5">
        <f t="shared" si="65"/>
        <v>9500</v>
      </c>
      <c r="R1076" s="5">
        <v>0</v>
      </c>
      <c r="S1076" s="5">
        <v>0</v>
      </c>
      <c r="T1076" s="5">
        <v>0</v>
      </c>
      <c r="U1076" s="5">
        <f t="shared" si="66"/>
        <v>9500</v>
      </c>
      <c r="V1076" s="5">
        <f t="shared" si="67"/>
        <v>9500</v>
      </c>
      <c r="W1076" s="5">
        <v>9500</v>
      </c>
      <c r="X1076" t="s">
        <v>222</v>
      </c>
    </row>
    <row r="1077" spans="1:24" x14ac:dyDescent="0.2">
      <c r="A1077" t="s">
        <v>117</v>
      </c>
      <c r="B1077" t="s">
        <v>118</v>
      </c>
      <c r="C1077" t="s">
        <v>2</v>
      </c>
      <c r="D1077" t="s">
        <v>3</v>
      </c>
      <c r="E1077" t="s">
        <v>4</v>
      </c>
      <c r="F1077" t="s">
        <v>405</v>
      </c>
      <c r="G1077" t="s">
        <v>406</v>
      </c>
      <c r="H1077" t="s">
        <v>211</v>
      </c>
      <c r="I1077" t="s">
        <v>220</v>
      </c>
      <c r="J1077" t="s">
        <v>121</v>
      </c>
      <c r="K1077" t="s">
        <v>178</v>
      </c>
      <c r="L1077" t="s">
        <v>44</v>
      </c>
      <c r="M1077" s="5">
        <v>4000</v>
      </c>
      <c r="N1077" s="5">
        <v>-2498.08</v>
      </c>
      <c r="O1077" s="5">
        <f t="shared" si="64"/>
        <v>1501.92</v>
      </c>
      <c r="P1077" s="5">
        <v>0</v>
      </c>
      <c r="Q1077" s="5">
        <f t="shared" si="65"/>
        <v>1501.92</v>
      </c>
      <c r="R1077" s="5">
        <v>0</v>
      </c>
      <c r="S1077" s="5">
        <v>1501.92</v>
      </c>
      <c r="T1077" s="5">
        <v>0</v>
      </c>
      <c r="U1077" s="5">
        <f t="shared" si="66"/>
        <v>0</v>
      </c>
      <c r="V1077" s="5">
        <f t="shared" si="67"/>
        <v>1501.92</v>
      </c>
      <c r="W1077" s="5">
        <v>0</v>
      </c>
      <c r="X1077" t="s">
        <v>217</v>
      </c>
    </row>
    <row r="1078" spans="1:24" x14ac:dyDescent="0.2">
      <c r="A1078" t="s">
        <v>117</v>
      </c>
      <c r="B1078" t="s">
        <v>118</v>
      </c>
      <c r="C1078" t="s">
        <v>2</v>
      </c>
      <c r="D1078" t="s">
        <v>3</v>
      </c>
      <c r="E1078" t="s">
        <v>4</v>
      </c>
      <c r="F1078" t="s">
        <v>405</v>
      </c>
      <c r="G1078" t="s">
        <v>406</v>
      </c>
      <c r="H1078" t="s">
        <v>211</v>
      </c>
      <c r="I1078" t="s">
        <v>220</v>
      </c>
      <c r="J1078" t="s">
        <v>121</v>
      </c>
      <c r="K1078" t="s">
        <v>175</v>
      </c>
      <c r="L1078" t="s">
        <v>44</v>
      </c>
      <c r="M1078" s="5">
        <v>7000</v>
      </c>
      <c r="N1078" s="5">
        <v>0</v>
      </c>
      <c r="O1078" s="5">
        <f t="shared" si="64"/>
        <v>7000</v>
      </c>
      <c r="P1078" s="5">
        <v>0</v>
      </c>
      <c r="Q1078" s="5">
        <f t="shared" si="65"/>
        <v>7000</v>
      </c>
      <c r="R1078" s="5">
        <v>0</v>
      </c>
      <c r="S1078" s="5">
        <v>0</v>
      </c>
      <c r="T1078" s="5">
        <v>0</v>
      </c>
      <c r="U1078" s="5">
        <f t="shared" si="66"/>
        <v>7000</v>
      </c>
      <c r="V1078" s="5">
        <f t="shared" si="67"/>
        <v>7000</v>
      </c>
      <c r="W1078" s="5">
        <v>7000</v>
      </c>
      <c r="X1078" t="s">
        <v>222</v>
      </c>
    </row>
    <row r="1079" spans="1:24" x14ac:dyDescent="0.2">
      <c r="A1079" t="s">
        <v>0</v>
      </c>
      <c r="B1079" t="s">
        <v>1</v>
      </c>
      <c r="C1079" t="s">
        <v>2</v>
      </c>
      <c r="D1079" t="s">
        <v>3</v>
      </c>
      <c r="E1079" t="s">
        <v>4</v>
      </c>
      <c r="F1079" t="s">
        <v>405</v>
      </c>
      <c r="G1079" t="s">
        <v>406</v>
      </c>
      <c r="H1079" t="s">
        <v>95</v>
      </c>
      <c r="I1079" t="s">
        <v>136</v>
      </c>
      <c r="J1079" t="s">
        <v>223</v>
      </c>
      <c r="K1079" t="s">
        <v>226</v>
      </c>
      <c r="L1079" t="s">
        <v>44</v>
      </c>
      <c r="M1079" s="5">
        <v>210247.01</v>
      </c>
      <c r="N1079" s="5">
        <v>39912.050000000003</v>
      </c>
      <c r="O1079" s="5">
        <f t="shared" si="64"/>
        <v>250159.06</v>
      </c>
      <c r="P1079" s="5">
        <v>-60843</v>
      </c>
      <c r="Q1079" s="5">
        <f t="shared" si="65"/>
        <v>189316.06</v>
      </c>
      <c r="R1079" s="5">
        <v>166959.31</v>
      </c>
      <c r="S1079" s="5">
        <v>15501.34</v>
      </c>
      <c r="T1079" s="5">
        <v>0</v>
      </c>
      <c r="U1079" s="5">
        <f t="shared" si="66"/>
        <v>234657.72</v>
      </c>
      <c r="V1079" s="5">
        <f t="shared" si="67"/>
        <v>250159.06</v>
      </c>
      <c r="W1079" s="5">
        <v>6855.41</v>
      </c>
      <c r="X1079" t="s">
        <v>227</v>
      </c>
    </row>
    <row r="1080" spans="1:24" x14ac:dyDescent="0.2">
      <c r="A1080" t="s">
        <v>0</v>
      </c>
      <c r="B1080" t="s">
        <v>1</v>
      </c>
      <c r="C1080" t="s">
        <v>2</v>
      </c>
      <c r="D1080" t="s">
        <v>3</v>
      </c>
      <c r="E1080" t="s">
        <v>4</v>
      </c>
      <c r="F1080" t="s">
        <v>405</v>
      </c>
      <c r="G1080" t="s">
        <v>406</v>
      </c>
      <c r="H1080" t="s">
        <v>95</v>
      </c>
      <c r="I1080" t="s">
        <v>136</v>
      </c>
      <c r="J1080" t="s">
        <v>223</v>
      </c>
      <c r="K1080" t="s">
        <v>228</v>
      </c>
      <c r="L1080" t="s">
        <v>44</v>
      </c>
      <c r="M1080" s="5">
        <v>1430806.72</v>
      </c>
      <c r="N1080" s="5">
        <v>-17994.16</v>
      </c>
      <c r="O1080" s="5">
        <f t="shared" si="64"/>
        <v>1412812.56</v>
      </c>
      <c r="P1080" s="5">
        <v>-22500</v>
      </c>
      <c r="Q1080" s="5">
        <f t="shared" si="65"/>
        <v>1390312.56</v>
      </c>
      <c r="R1080" s="5">
        <v>1333370.3899999999</v>
      </c>
      <c r="S1080" s="5">
        <v>43118.7</v>
      </c>
      <c r="T1080" s="5">
        <v>19516.259999999998</v>
      </c>
      <c r="U1080" s="5">
        <f t="shared" si="66"/>
        <v>1369693.86</v>
      </c>
      <c r="V1080" s="5">
        <f t="shared" si="67"/>
        <v>1393296.3</v>
      </c>
      <c r="W1080" s="5">
        <v>13823.47</v>
      </c>
      <c r="X1080" t="s">
        <v>229</v>
      </c>
    </row>
    <row r="1081" spans="1:24" x14ac:dyDescent="0.2">
      <c r="A1081" t="s">
        <v>0</v>
      </c>
      <c r="B1081" t="s">
        <v>1</v>
      </c>
      <c r="C1081" t="s">
        <v>2</v>
      </c>
      <c r="D1081" t="s">
        <v>3</v>
      </c>
      <c r="E1081" t="s">
        <v>4</v>
      </c>
      <c r="F1081" t="s">
        <v>405</v>
      </c>
      <c r="G1081" t="s">
        <v>406</v>
      </c>
      <c r="H1081" t="s">
        <v>95</v>
      </c>
      <c r="I1081" t="s">
        <v>172</v>
      </c>
      <c r="J1081" t="s">
        <v>223</v>
      </c>
      <c r="K1081" t="s">
        <v>226</v>
      </c>
      <c r="L1081" t="s">
        <v>44</v>
      </c>
      <c r="M1081" s="5">
        <v>197716.97</v>
      </c>
      <c r="N1081" s="5">
        <v>10607.83</v>
      </c>
      <c r="O1081" s="5">
        <f t="shared" si="64"/>
        <v>208324.8</v>
      </c>
      <c r="P1081" s="5">
        <v>0</v>
      </c>
      <c r="Q1081" s="5">
        <f t="shared" si="65"/>
        <v>208324.8</v>
      </c>
      <c r="R1081" s="5">
        <v>208324.8</v>
      </c>
      <c r="S1081" s="5">
        <v>0</v>
      </c>
      <c r="T1081" s="5">
        <v>0</v>
      </c>
      <c r="U1081" s="5">
        <f t="shared" si="66"/>
        <v>208324.8</v>
      </c>
      <c r="V1081" s="5">
        <f t="shared" si="67"/>
        <v>208324.8</v>
      </c>
      <c r="W1081" s="5">
        <v>0</v>
      </c>
      <c r="X1081" t="s">
        <v>227</v>
      </c>
    </row>
    <row r="1082" spans="1:24" x14ac:dyDescent="0.2">
      <c r="A1082" t="s">
        <v>0</v>
      </c>
      <c r="B1082" t="s">
        <v>1</v>
      </c>
      <c r="C1082" t="s">
        <v>2</v>
      </c>
      <c r="D1082" t="s">
        <v>3</v>
      </c>
      <c r="E1082" t="s">
        <v>4</v>
      </c>
      <c r="F1082" t="s">
        <v>405</v>
      </c>
      <c r="G1082" t="s">
        <v>406</v>
      </c>
      <c r="H1082" t="s">
        <v>95</v>
      </c>
      <c r="I1082" t="s">
        <v>172</v>
      </c>
      <c r="J1082" t="s">
        <v>223</v>
      </c>
      <c r="K1082" t="s">
        <v>228</v>
      </c>
      <c r="L1082" t="s">
        <v>44</v>
      </c>
      <c r="M1082" s="5">
        <v>40000</v>
      </c>
      <c r="N1082" s="5">
        <v>29392.17</v>
      </c>
      <c r="O1082" s="5">
        <f t="shared" si="64"/>
        <v>69392.17</v>
      </c>
      <c r="P1082" s="5">
        <v>0</v>
      </c>
      <c r="Q1082" s="5">
        <f t="shared" si="65"/>
        <v>69392.17</v>
      </c>
      <c r="R1082" s="5">
        <v>64404.74</v>
      </c>
      <c r="S1082" s="5">
        <v>0</v>
      </c>
      <c r="T1082" s="5">
        <v>0</v>
      </c>
      <c r="U1082" s="5">
        <f t="shared" si="66"/>
        <v>69392.17</v>
      </c>
      <c r="V1082" s="5">
        <f t="shared" si="67"/>
        <v>69392.17</v>
      </c>
      <c r="W1082" s="5">
        <v>4987.43</v>
      </c>
      <c r="X1082" t="s">
        <v>229</v>
      </c>
    </row>
    <row r="1083" spans="1:24" x14ac:dyDescent="0.2">
      <c r="A1083" t="s">
        <v>0</v>
      </c>
      <c r="B1083" t="s">
        <v>1</v>
      </c>
      <c r="C1083" t="s">
        <v>2</v>
      </c>
      <c r="D1083" t="s">
        <v>3</v>
      </c>
      <c r="E1083" t="s">
        <v>4</v>
      </c>
      <c r="F1083" t="s">
        <v>405</v>
      </c>
      <c r="G1083" t="s">
        <v>406</v>
      </c>
      <c r="H1083" t="s">
        <v>95</v>
      </c>
      <c r="I1083" t="s">
        <v>148</v>
      </c>
      <c r="J1083" t="s">
        <v>231</v>
      </c>
      <c r="K1083" t="s">
        <v>232</v>
      </c>
      <c r="L1083" t="s">
        <v>44</v>
      </c>
      <c r="M1083" s="5">
        <v>1000</v>
      </c>
      <c r="N1083" s="5">
        <v>0</v>
      </c>
      <c r="O1083" s="5">
        <f t="shared" si="64"/>
        <v>1000</v>
      </c>
      <c r="P1083" s="5">
        <v>-1000</v>
      </c>
      <c r="Q1083" s="5">
        <f t="shared" si="65"/>
        <v>0</v>
      </c>
      <c r="R1083" s="5">
        <v>0</v>
      </c>
      <c r="S1083" s="5">
        <v>0</v>
      </c>
      <c r="T1083" s="5">
        <v>0</v>
      </c>
      <c r="U1083" s="5">
        <f t="shared" si="66"/>
        <v>1000</v>
      </c>
      <c r="V1083" s="5">
        <f t="shared" si="67"/>
        <v>1000</v>
      </c>
      <c r="W1083" s="5">
        <v>0</v>
      </c>
      <c r="X1083" t="s">
        <v>238</v>
      </c>
    </row>
    <row r="1084" spans="1:24" x14ac:dyDescent="0.2">
      <c r="A1084" t="s">
        <v>0</v>
      </c>
      <c r="B1084" t="s">
        <v>1</v>
      </c>
      <c r="C1084" t="s">
        <v>2</v>
      </c>
      <c r="D1084" t="s">
        <v>3</v>
      </c>
      <c r="E1084" t="s">
        <v>4</v>
      </c>
      <c r="F1084" t="s">
        <v>405</v>
      </c>
      <c r="G1084" t="s">
        <v>406</v>
      </c>
      <c r="H1084" t="s">
        <v>95</v>
      </c>
      <c r="I1084" t="s">
        <v>96</v>
      </c>
      <c r="J1084" t="s">
        <v>231</v>
      </c>
      <c r="K1084" t="s">
        <v>236</v>
      </c>
      <c r="L1084" t="s">
        <v>44</v>
      </c>
      <c r="M1084" s="5">
        <v>7000</v>
      </c>
      <c r="N1084" s="5">
        <v>0</v>
      </c>
      <c r="O1084" s="5">
        <f t="shared" si="64"/>
        <v>7000</v>
      </c>
      <c r="P1084" s="5">
        <v>-7000</v>
      </c>
      <c r="Q1084" s="5">
        <f t="shared" si="65"/>
        <v>0</v>
      </c>
      <c r="R1084" s="5">
        <v>0</v>
      </c>
      <c r="S1084" s="5">
        <v>0</v>
      </c>
      <c r="T1084" s="5">
        <v>0</v>
      </c>
      <c r="U1084" s="5">
        <f t="shared" si="66"/>
        <v>7000</v>
      </c>
      <c r="V1084" s="5">
        <f t="shared" si="67"/>
        <v>7000</v>
      </c>
      <c r="W1084" s="5">
        <v>0</v>
      </c>
      <c r="X1084" t="s">
        <v>237</v>
      </c>
    </row>
    <row r="1085" spans="1:24" x14ac:dyDescent="0.2">
      <c r="A1085" t="s">
        <v>0</v>
      </c>
      <c r="B1085" t="s">
        <v>1</v>
      </c>
      <c r="C1085" t="s">
        <v>2</v>
      </c>
      <c r="D1085" t="s">
        <v>3</v>
      </c>
      <c r="E1085" t="s">
        <v>4</v>
      </c>
      <c r="F1085" t="s">
        <v>405</v>
      </c>
      <c r="G1085" t="s">
        <v>406</v>
      </c>
      <c r="H1085" t="s">
        <v>95</v>
      </c>
      <c r="I1085" t="s">
        <v>172</v>
      </c>
      <c r="J1085" t="s">
        <v>231</v>
      </c>
      <c r="K1085" t="s">
        <v>232</v>
      </c>
      <c r="L1085" t="s">
        <v>44</v>
      </c>
      <c r="M1085" s="5">
        <v>0</v>
      </c>
      <c r="N1085" s="5">
        <v>25000</v>
      </c>
      <c r="O1085" s="5">
        <f t="shared" si="64"/>
        <v>25000</v>
      </c>
      <c r="P1085" s="5">
        <v>0</v>
      </c>
      <c r="Q1085" s="5">
        <f t="shared" si="65"/>
        <v>25000</v>
      </c>
      <c r="R1085" s="5">
        <v>24999.99</v>
      </c>
      <c r="S1085" s="5">
        <v>0</v>
      </c>
      <c r="T1085" s="5">
        <v>0</v>
      </c>
      <c r="U1085" s="5">
        <f t="shared" si="66"/>
        <v>25000</v>
      </c>
      <c r="V1085" s="5">
        <f t="shared" si="67"/>
        <v>25000</v>
      </c>
      <c r="W1085" s="5">
        <v>0.01</v>
      </c>
      <c r="X1085" t="s">
        <v>238</v>
      </c>
    </row>
    <row r="1086" spans="1:24" x14ac:dyDescent="0.2">
      <c r="A1086" t="s">
        <v>0</v>
      </c>
      <c r="B1086" t="s">
        <v>1</v>
      </c>
      <c r="C1086" t="s">
        <v>2</v>
      </c>
      <c r="D1086" t="s">
        <v>3</v>
      </c>
      <c r="E1086" t="s">
        <v>4</v>
      </c>
      <c r="F1086" t="s">
        <v>405</v>
      </c>
      <c r="G1086" t="s">
        <v>406</v>
      </c>
      <c r="H1086" t="s">
        <v>110</v>
      </c>
      <c r="I1086" t="s">
        <v>111</v>
      </c>
      <c r="J1086" t="s">
        <v>231</v>
      </c>
      <c r="K1086" t="s">
        <v>236</v>
      </c>
      <c r="L1086" t="s">
        <v>44</v>
      </c>
      <c r="M1086" s="5">
        <v>1472.46</v>
      </c>
      <c r="N1086" s="5">
        <v>0</v>
      </c>
      <c r="O1086" s="5">
        <f t="shared" si="64"/>
        <v>1472.46</v>
      </c>
      <c r="P1086" s="5">
        <v>-1472.46</v>
      </c>
      <c r="Q1086" s="5">
        <f t="shared" si="65"/>
        <v>0</v>
      </c>
      <c r="R1086" s="5">
        <v>0</v>
      </c>
      <c r="S1086" s="5">
        <v>0</v>
      </c>
      <c r="T1086" s="5">
        <v>0</v>
      </c>
      <c r="U1086" s="5">
        <f t="shared" si="66"/>
        <v>1472.46</v>
      </c>
      <c r="V1086" s="5">
        <f t="shared" si="67"/>
        <v>1472.46</v>
      </c>
      <c r="W1086" s="5">
        <v>0</v>
      </c>
      <c r="X1086" t="s">
        <v>244</v>
      </c>
    </row>
    <row r="1087" spans="1:24" x14ac:dyDescent="0.2">
      <c r="A1087" t="s">
        <v>117</v>
      </c>
      <c r="B1087" t="s">
        <v>118</v>
      </c>
      <c r="C1087" t="s">
        <v>2</v>
      </c>
      <c r="D1087" t="s">
        <v>3</v>
      </c>
      <c r="E1087" t="s">
        <v>4</v>
      </c>
      <c r="F1087" t="s">
        <v>405</v>
      </c>
      <c r="G1087" t="s">
        <v>406</v>
      </c>
      <c r="H1087" t="s">
        <v>211</v>
      </c>
      <c r="I1087" t="s">
        <v>212</v>
      </c>
      <c r="J1087" t="s">
        <v>231</v>
      </c>
      <c r="K1087" t="s">
        <v>232</v>
      </c>
      <c r="L1087" t="s">
        <v>44</v>
      </c>
      <c r="M1087" s="5">
        <v>9500</v>
      </c>
      <c r="N1087" s="5">
        <v>0</v>
      </c>
      <c r="O1087" s="5">
        <f t="shared" si="64"/>
        <v>9500</v>
      </c>
      <c r="P1087" s="5">
        <v>0</v>
      </c>
      <c r="Q1087" s="5">
        <f t="shared" si="65"/>
        <v>9500</v>
      </c>
      <c r="R1087" s="5">
        <v>231.3</v>
      </c>
      <c r="S1087" s="5">
        <v>9268.7000000000007</v>
      </c>
      <c r="T1087" s="5">
        <v>0</v>
      </c>
      <c r="U1087" s="5">
        <f t="shared" si="66"/>
        <v>231.29999999999927</v>
      </c>
      <c r="V1087" s="5">
        <f t="shared" si="67"/>
        <v>9500</v>
      </c>
      <c r="W1087" s="5">
        <v>0</v>
      </c>
      <c r="X1087" t="s">
        <v>245</v>
      </c>
    </row>
    <row r="1088" spans="1:24" x14ac:dyDescent="0.2">
      <c r="A1088" t="s">
        <v>117</v>
      </c>
      <c r="B1088" t="s">
        <v>118</v>
      </c>
      <c r="C1088" t="s">
        <v>2</v>
      </c>
      <c r="D1088" t="s">
        <v>3</v>
      </c>
      <c r="E1088" t="s">
        <v>4</v>
      </c>
      <c r="F1088" t="s">
        <v>405</v>
      </c>
      <c r="G1088" t="s">
        <v>406</v>
      </c>
      <c r="H1088" t="s">
        <v>211</v>
      </c>
      <c r="I1088" t="s">
        <v>220</v>
      </c>
      <c r="J1088" t="s">
        <v>231</v>
      </c>
      <c r="K1088" t="s">
        <v>236</v>
      </c>
      <c r="L1088" t="s">
        <v>44</v>
      </c>
      <c r="M1088" s="5">
        <v>0</v>
      </c>
      <c r="N1088" s="5">
        <v>6498.08</v>
      </c>
      <c r="O1088" s="5">
        <f t="shared" si="64"/>
        <v>6498.08</v>
      </c>
      <c r="P1088" s="5">
        <v>0</v>
      </c>
      <c r="Q1088" s="5">
        <f t="shared" si="65"/>
        <v>6498.08</v>
      </c>
      <c r="R1088" s="5">
        <v>0</v>
      </c>
      <c r="S1088" s="5">
        <v>0</v>
      </c>
      <c r="T1088" s="5">
        <v>0</v>
      </c>
      <c r="U1088" s="5">
        <f t="shared" si="66"/>
        <v>6498.08</v>
      </c>
      <c r="V1088" s="5">
        <f t="shared" si="67"/>
        <v>6498.08</v>
      </c>
      <c r="W1088" s="5">
        <v>6498.08</v>
      </c>
      <c r="X1088" t="s">
        <v>392</v>
      </c>
    </row>
    <row r="1089" spans="1:24" x14ac:dyDescent="0.2">
      <c r="A1089" t="s">
        <v>184</v>
      </c>
      <c r="B1089" t="s">
        <v>185</v>
      </c>
      <c r="C1089" t="s">
        <v>418</v>
      </c>
      <c r="D1089" t="s">
        <v>419</v>
      </c>
      <c r="E1089" t="s">
        <v>420</v>
      </c>
      <c r="F1089" t="s">
        <v>421</v>
      </c>
      <c r="G1089" t="s">
        <v>422</v>
      </c>
      <c r="H1089" t="s">
        <v>7</v>
      </c>
      <c r="I1089" t="s">
        <v>8</v>
      </c>
      <c r="J1089" t="s">
        <v>9</v>
      </c>
      <c r="K1089" t="s">
        <v>10</v>
      </c>
      <c r="L1089" t="s">
        <v>11</v>
      </c>
      <c r="M1089" s="5">
        <v>1290288</v>
      </c>
      <c r="N1089" s="5">
        <v>-140355.54</v>
      </c>
      <c r="O1089" s="5">
        <f t="shared" si="64"/>
        <v>1149932.46</v>
      </c>
      <c r="P1089" s="5">
        <v>0</v>
      </c>
      <c r="Q1089" s="5">
        <f t="shared" si="65"/>
        <v>1149932.46</v>
      </c>
      <c r="R1089" s="5">
        <v>0</v>
      </c>
      <c r="S1089" s="5">
        <v>848898.46</v>
      </c>
      <c r="T1089" s="5">
        <v>848898.46</v>
      </c>
      <c r="U1089" s="5">
        <f t="shared" si="66"/>
        <v>301034</v>
      </c>
      <c r="V1089" s="5">
        <f t="shared" si="67"/>
        <v>301034</v>
      </c>
      <c r="W1089" s="5">
        <v>301034</v>
      </c>
      <c r="X1089" t="s">
        <v>423</v>
      </c>
    </row>
    <row r="1090" spans="1:24" x14ac:dyDescent="0.2">
      <c r="A1090" t="s">
        <v>184</v>
      </c>
      <c r="B1090" t="s">
        <v>185</v>
      </c>
      <c r="C1090" t="s">
        <v>418</v>
      </c>
      <c r="D1090" t="s">
        <v>419</v>
      </c>
      <c r="E1090" t="s">
        <v>420</v>
      </c>
      <c r="F1090" t="s">
        <v>421</v>
      </c>
      <c r="G1090" t="s">
        <v>422</v>
      </c>
      <c r="H1090" t="s">
        <v>7</v>
      </c>
      <c r="I1090" t="s">
        <v>8</v>
      </c>
      <c r="J1090" t="s">
        <v>9</v>
      </c>
      <c r="K1090" t="s">
        <v>13</v>
      </c>
      <c r="L1090" t="s">
        <v>11</v>
      </c>
      <c r="M1090" s="5">
        <v>254801.88</v>
      </c>
      <c r="N1090" s="5">
        <v>-43382.68</v>
      </c>
      <c r="O1090" s="5">
        <f t="shared" si="64"/>
        <v>211419.2</v>
      </c>
      <c r="P1090" s="5">
        <v>0</v>
      </c>
      <c r="Q1090" s="5">
        <f t="shared" si="65"/>
        <v>211419.2</v>
      </c>
      <c r="R1090" s="5">
        <v>0</v>
      </c>
      <c r="S1090" s="5">
        <v>159491.01999999999</v>
      </c>
      <c r="T1090" s="5">
        <v>159491.01999999999</v>
      </c>
      <c r="U1090" s="5">
        <f t="shared" si="66"/>
        <v>51928.180000000022</v>
      </c>
      <c r="V1090" s="5">
        <f t="shared" si="67"/>
        <v>51928.180000000022</v>
      </c>
      <c r="W1090" s="5">
        <v>51928.18</v>
      </c>
      <c r="X1090" t="s">
        <v>424</v>
      </c>
    </row>
    <row r="1091" spans="1:24" x14ac:dyDescent="0.2">
      <c r="A1091" t="s">
        <v>184</v>
      </c>
      <c r="B1091" t="s">
        <v>185</v>
      </c>
      <c r="C1091" t="s">
        <v>418</v>
      </c>
      <c r="D1091" t="s">
        <v>419</v>
      </c>
      <c r="E1091" t="s">
        <v>420</v>
      </c>
      <c r="F1091" t="s">
        <v>421</v>
      </c>
      <c r="G1091" t="s">
        <v>422</v>
      </c>
      <c r="H1091" t="s">
        <v>7</v>
      </c>
      <c r="I1091" t="s">
        <v>8</v>
      </c>
      <c r="J1091" t="s">
        <v>9</v>
      </c>
      <c r="K1091" t="s">
        <v>15</v>
      </c>
      <c r="L1091" t="s">
        <v>11</v>
      </c>
      <c r="M1091" s="5">
        <v>132557.49</v>
      </c>
      <c r="N1091" s="5">
        <v>6484.53</v>
      </c>
      <c r="O1091" s="5">
        <f t="shared" ref="O1091:O1154" si="68">+M1091+N1091</f>
        <v>139042.01999999999</v>
      </c>
      <c r="P1091" s="5">
        <v>0</v>
      </c>
      <c r="Q1091" s="5">
        <f t="shared" ref="Q1091:Q1154" si="69">+O1091+P1091</f>
        <v>139042.01999999999</v>
      </c>
      <c r="R1091" s="5">
        <v>3617.78</v>
      </c>
      <c r="S1091" s="5">
        <v>19159.3</v>
      </c>
      <c r="T1091" s="5">
        <v>19159.3</v>
      </c>
      <c r="U1091" s="5">
        <f t="shared" ref="U1091:U1154" si="70">+O1091-S1091</f>
        <v>119882.71999999999</v>
      </c>
      <c r="V1091" s="5">
        <f t="shared" ref="V1091:V1154" si="71">+O1091-T1091</f>
        <v>119882.71999999999</v>
      </c>
      <c r="W1091" s="5">
        <v>116264.94</v>
      </c>
      <c r="X1091" t="s">
        <v>425</v>
      </c>
    </row>
    <row r="1092" spans="1:24" x14ac:dyDescent="0.2">
      <c r="A1092" t="s">
        <v>184</v>
      </c>
      <c r="B1092" t="s">
        <v>185</v>
      </c>
      <c r="C1092" t="s">
        <v>418</v>
      </c>
      <c r="D1092" t="s">
        <v>419</v>
      </c>
      <c r="E1092" t="s">
        <v>420</v>
      </c>
      <c r="F1092" t="s">
        <v>421</v>
      </c>
      <c r="G1092" t="s">
        <v>422</v>
      </c>
      <c r="H1092" t="s">
        <v>7</v>
      </c>
      <c r="I1092" t="s">
        <v>8</v>
      </c>
      <c r="J1092" t="s">
        <v>9</v>
      </c>
      <c r="K1092" t="s">
        <v>17</v>
      </c>
      <c r="L1092" t="s">
        <v>11</v>
      </c>
      <c r="M1092" s="5">
        <v>47886.76</v>
      </c>
      <c r="N1092" s="5">
        <v>11356.43</v>
      </c>
      <c r="O1092" s="5">
        <f t="shared" si="68"/>
        <v>59243.19</v>
      </c>
      <c r="P1092" s="5">
        <v>0</v>
      </c>
      <c r="Q1092" s="5">
        <f t="shared" si="69"/>
        <v>59243.19</v>
      </c>
      <c r="R1092" s="5">
        <v>372.21</v>
      </c>
      <c r="S1092" s="5">
        <v>38043.99</v>
      </c>
      <c r="T1092" s="5">
        <v>38043.99</v>
      </c>
      <c r="U1092" s="5">
        <f t="shared" si="70"/>
        <v>21199.200000000004</v>
      </c>
      <c r="V1092" s="5">
        <f t="shared" si="71"/>
        <v>21199.200000000004</v>
      </c>
      <c r="W1092" s="5">
        <v>20826.990000000002</v>
      </c>
      <c r="X1092" t="s">
        <v>426</v>
      </c>
    </row>
    <row r="1093" spans="1:24" x14ac:dyDescent="0.2">
      <c r="A1093" t="s">
        <v>184</v>
      </c>
      <c r="B1093" t="s">
        <v>185</v>
      </c>
      <c r="C1093" t="s">
        <v>418</v>
      </c>
      <c r="D1093" t="s">
        <v>419</v>
      </c>
      <c r="E1093" t="s">
        <v>420</v>
      </c>
      <c r="F1093" t="s">
        <v>421</v>
      </c>
      <c r="G1093" t="s">
        <v>422</v>
      </c>
      <c r="H1093" t="s">
        <v>7</v>
      </c>
      <c r="I1093" t="s">
        <v>8</v>
      </c>
      <c r="J1093" t="s">
        <v>9</v>
      </c>
      <c r="K1093" t="s">
        <v>19</v>
      </c>
      <c r="L1093" t="s">
        <v>11</v>
      </c>
      <c r="M1093" s="5">
        <v>4224</v>
      </c>
      <c r="N1093" s="5">
        <v>-1300</v>
      </c>
      <c r="O1093" s="5">
        <f t="shared" si="68"/>
        <v>2924</v>
      </c>
      <c r="P1093" s="5">
        <v>0</v>
      </c>
      <c r="Q1093" s="5">
        <f t="shared" si="69"/>
        <v>2924</v>
      </c>
      <c r="R1093" s="5">
        <v>0</v>
      </c>
      <c r="S1093" s="5">
        <v>1839.5</v>
      </c>
      <c r="T1093" s="5">
        <v>1839.5</v>
      </c>
      <c r="U1093" s="5">
        <f t="shared" si="70"/>
        <v>1084.5</v>
      </c>
      <c r="V1093" s="5">
        <f t="shared" si="71"/>
        <v>1084.5</v>
      </c>
      <c r="W1093" s="5">
        <v>1084.5</v>
      </c>
      <c r="X1093" t="s">
        <v>427</v>
      </c>
    </row>
    <row r="1094" spans="1:24" x14ac:dyDescent="0.2">
      <c r="A1094" t="s">
        <v>184</v>
      </c>
      <c r="B1094" t="s">
        <v>185</v>
      </c>
      <c r="C1094" t="s">
        <v>418</v>
      </c>
      <c r="D1094" t="s">
        <v>419</v>
      </c>
      <c r="E1094" t="s">
        <v>420</v>
      </c>
      <c r="F1094" t="s">
        <v>421</v>
      </c>
      <c r="G1094" t="s">
        <v>422</v>
      </c>
      <c r="H1094" t="s">
        <v>7</v>
      </c>
      <c r="I1094" t="s">
        <v>8</v>
      </c>
      <c r="J1094" t="s">
        <v>9</v>
      </c>
      <c r="K1094" t="s">
        <v>21</v>
      </c>
      <c r="L1094" t="s">
        <v>11</v>
      </c>
      <c r="M1094" s="5">
        <v>33792</v>
      </c>
      <c r="N1094" s="5">
        <v>-9064</v>
      </c>
      <c r="O1094" s="5">
        <f t="shared" si="68"/>
        <v>24728</v>
      </c>
      <c r="P1094" s="5">
        <v>0</v>
      </c>
      <c r="Q1094" s="5">
        <f t="shared" si="69"/>
        <v>24728</v>
      </c>
      <c r="R1094" s="5">
        <v>0</v>
      </c>
      <c r="S1094" s="5">
        <v>15820</v>
      </c>
      <c r="T1094" s="5">
        <v>15820</v>
      </c>
      <c r="U1094" s="5">
        <f t="shared" si="70"/>
        <v>8908</v>
      </c>
      <c r="V1094" s="5">
        <f t="shared" si="71"/>
        <v>8908</v>
      </c>
      <c r="W1094" s="5">
        <v>8908</v>
      </c>
      <c r="X1094" t="s">
        <v>428</v>
      </c>
    </row>
    <row r="1095" spans="1:24" x14ac:dyDescent="0.2">
      <c r="A1095" t="s">
        <v>184</v>
      </c>
      <c r="B1095" t="s">
        <v>185</v>
      </c>
      <c r="C1095" t="s">
        <v>418</v>
      </c>
      <c r="D1095" t="s">
        <v>419</v>
      </c>
      <c r="E1095" t="s">
        <v>420</v>
      </c>
      <c r="F1095" t="s">
        <v>421</v>
      </c>
      <c r="G1095" t="s">
        <v>422</v>
      </c>
      <c r="H1095" t="s">
        <v>7</v>
      </c>
      <c r="I1095" t="s">
        <v>8</v>
      </c>
      <c r="J1095" t="s">
        <v>9</v>
      </c>
      <c r="K1095" t="s">
        <v>23</v>
      </c>
      <c r="L1095" t="s">
        <v>11</v>
      </c>
      <c r="M1095" s="5">
        <v>1274.01</v>
      </c>
      <c r="N1095" s="5">
        <v>-514.01</v>
      </c>
      <c r="O1095" s="5">
        <f t="shared" si="68"/>
        <v>760</v>
      </c>
      <c r="P1095" s="5">
        <v>0</v>
      </c>
      <c r="Q1095" s="5">
        <f t="shared" si="69"/>
        <v>760</v>
      </c>
      <c r="R1095" s="5">
        <v>0</v>
      </c>
      <c r="S1095" s="5">
        <v>180</v>
      </c>
      <c r="T1095" s="5">
        <v>180</v>
      </c>
      <c r="U1095" s="5">
        <f t="shared" si="70"/>
        <v>580</v>
      </c>
      <c r="V1095" s="5">
        <f t="shared" si="71"/>
        <v>580</v>
      </c>
      <c r="W1095" s="5">
        <v>580</v>
      </c>
      <c r="X1095" t="s">
        <v>429</v>
      </c>
    </row>
    <row r="1096" spans="1:24" x14ac:dyDescent="0.2">
      <c r="A1096" t="s">
        <v>184</v>
      </c>
      <c r="B1096" t="s">
        <v>185</v>
      </c>
      <c r="C1096" t="s">
        <v>418</v>
      </c>
      <c r="D1096" t="s">
        <v>419</v>
      </c>
      <c r="E1096" t="s">
        <v>420</v>
      </c>
      <c r="F1096" t="s">
        <v>421</v>
      </c>
      <c r="G1096" t="s">
        <v>422</v>
      </c>
      <c r="H1096" t="s">
        <v>7</v>
      </c>
      <c r="I1096" t="s">
        <v>8</v>
      </c>
      <c r="J1096" t="s">
        <v>9</v>
      </c>
      <c r="K1096" t="s">
        <v>25</v>
      </c>
      <c r="L1096" t="s">
        <v>11</v>
      </c>
      <c r="M1096" s="5">
        <v>7644.06</v>
      </c>
      <c r="N1096" s="5">
        <v>909.32</v>
      </c>
      <c r="O1096" s="5">
        <f t="shared" si="68"/>
        <v>8553.380000000001</v>
      </c>
      <c r="P1096" s="5">
        <v>0</v>
      </c>
      <c r="Q1096" s="5">
        <f t="shared" si="69"/>
        <v>8553.380000000001</v>
      </c>
      <c r="R1096" s="5">
        <v>0</v>
      </c>
      <c r="S1096" s="5">
        <v>6346.5</v>
      </c>
      <c r="T1096" s="5">
        <v>6346.5</v>
      </c>
      <c r="U1096" s="5">
        <f t="shared" si="70"/>
        <v>2206.880000000001</v>
      </c>
      <c r="V1096" s="5">
        <f t="shared" si="71"/>
        <v>2206.880000000001</v>
      </c>
      <c r="W1096" s="5">
        <v>2206.88</v>
      </c>
      <c r="X1096" t="s">
        <v>430</v>
      </c>
    </row>
    <row r="1097" spans="1:24" x14ac:dyDescent="0.2">
      <c r="A1097" t="s">
        <v>184</v>
      </c>
      <c r="B1097" t="s">
        <v>185</v>
      </c>
      <c r="C1097" t="s">
        <v>418</v>
      </c>
      <c r="D1097" t="s">
        <v>419</v>
      </c>
      <c r="E1097" t="s">
        <v>420</v>
      </c>
      <c r="F1097" t="s">
        <v>421</v>
      </c>
      <c r="G1097" t="s">
        <v>422</v>
      </c>
      <c r="H1097" t="s">
        <v>7</v>
      </c>
      <c r="I1097" t="s">
        <v>8</v>
      </c>
      <c r="J1097" t="s">
        <v>9</v>
      </c>
      <c r="K1097" t="s">
        <v>27</v>
      </c>
      <c r="L1097" t="s">
        <v>11</v>
      </c>
      <c r="M1097" s="5">
        <v>10426.629999999999</v>
      </c>
      <c r="N1097" s="5">
        <v>24500</v>
      </c>
      <c r="O1097" s="5">
        <f t="shared" si="68"/>
        <v>34926.629999999997</v>
      </c>
      <c r="P1097" s="5">
        <v>0</v>
      </c>
      <c r="Q1097" s="5">
        <f t="shared" si="69"/>
        <v>34926.629999999997</v>
      </c>
      <c r="R1097" s="5">
        <v>0</v>
      </c>
      <c r="S1097" s="5">
        <v>33904.17</v>
      </c>
      <c r="T1097" s="5">
        <v>33904.17</v>
      </c>
      <c r="U1097" s="5">
        <f t="shared" si="70"/>
        <v>1022.4599999999991</v>
      </c>
      <c r="V1097" s="5">
        <f t="shared" si="71"/>
        <v>1022.4599999999991</v>
      </c>
      <c r="W1097" s="5">
        <v>1022.46</v>
      </c>
      <c r="X1097" t="s">
        <v>431</v>
      </c>
    </row>
    <row r="1098" spans="1:24" x14ac:dyDescent="0.2">
      <c r="A1098" t="s">
        <v>184</v>
      </c>
      <c r="B1098" t="s">
        <v>185</v>
      </c>
      <c r="C1098" t="s">
        <v>418</v>
      </c>
      <c r="D1098" t="s">
        <v>419</v>
      </c>
      <c r="E1098" t="s">
        <v>420</v>
      </c>
      <c r="F1098" t="s">
        <v>421</v>
      </c>
      <c r="G1098" t="s">
        <v>422</v>
      </c>
      <c r="H1098" t="s">
        <v>7</v>
      </c>
      <c r="I1098" t="s">
        <v>8</v>
      </c>
      <c r="J1098" t="s">
        <v>9</v>
      </c>
      <c r="K1098" t="s">
        <v>29</v>
      </c>
      <c r="L1098" t="s">
        <v>11</v>
      </c>
      <c r="M1098" s="5">
        <v>2895.84</v>
      </c>
      <c r="N1098" s="5">
        <v>-2895.84</v>
      </c>
      <c r="O1098" s="5">
        <f t="shared" si="68"/>
        <v>0</v>
      </c>
      <c r="P1098" s="5">
        <v>0</v>
      </c>
      <c r="Q1098" s="5">
        <f t="shared" si="69"/>
        <v>0</v>
      </c>
      <c r="R1098" s="5">
        <v>0</v>
      </c>
      <c r="S1098" s="5">
        <v>0</v>
      </c>
      <c r="T1098" s="5">
        <v>0</v>
      </c>
      <c r="U1098" s="5">
        <f t="shared" si="70"/>
        <v>0</v>
      </c>
      <c r="V1098" s="5">
        <f t="shared" si="71"/>
        <v>0</v>
      </c>
      <c r="W1098" s="5">
        <v>0</v>
      </c>
      <c r="X1098" t="s">
        <v>432</v>
      </c>
    </row>
    <row r="1099" spans="1:24" x14ac:dyDescent="0.2">
      <c r="A1099" t="s">
        <v>184</v>
      </c>
      <c r="B1099" t="s">
        <v>185</v>
      </c>
      <c r="C1099" t="s">
        <v>418</v>
      </c>
      <c r="D1099" t="s">
        <v>419</v>
      </c>
      <c r="E1099" t="s">
        <v>420</v>
      </c>
      <c r="F1099" t="s">
        <v>421</v>
      </c>
      <c r="G1099" t="s">
        <v>422</v>
      </c>
      <c r="H1099" t="s">
        <v>7</v>
      </c>
      <c r="I1099" t="s">
        <v>8</v>
      </c>
      <c r="J1099" t="s">
        <v>9</v>
      </c>
      <c r="K1099" t="s">
        <v>265</v>
      </c>
      <c r="L1099" t="s">
        <v>11</v>
      </c>
      <c r="M1099" s="5">
        <v>45600</v>
      </c>
      <c r="N1099" s="5">
        <v>0</v>
      </c>
      <c r="O1099" s="5">
        <f t="shared" si="68"/>
        <v>45600</v>
      </c>
      <c r="P1099" s="5">
        <v>0</v>
      </c>
      <c r="Q1099" s="5">
        <f t="shared" si="69"/>
        <v>45600</v>
      </c>
      <c r="R1099" s="5">
        <v>20920</v>
      </c>
      <c r="S1099" s="5">
        <v>24680</v>
      </c>
      <c r="T1099" s="5">
        <v>24680</v>
      </c>
      <c r="U1099" s="5">
        <f t="shared" si="70"/>
        <v>20920</v>
      </c>
      <c r="V1099" s="5">
        <f t="shared" si="71"/>
        <v>20920</v>
      </c>
      <c r="W1099" s="5">
        <v>0</v>
      </c>
      <c r="X1099" t="s">
        <v>433</v>
      </c>
    </row>
    <row r="1100" spans="1:24" x14ac:dyDescent="0.2">
      <c r="A1100" t="s">
        <v>184</v>
      </c>
      <c r="B1100" t="s">
        <v>185</v>
      </c>
      <c r="C1100" t="s">
        <v>418</v>
      </c>
      <c r="D1100" t="s">
        <v>419</v>
      </c>
      <c r="E1100" t="s">
        <v>420</v>
      </c>
      <c r="F1100" t="s">
        <v>421</v>
      </c>
      <c r="G1100" t="s">
        <v>422</v>
      </c>
      <c r="H1100" t="s">
        <v>7</v>
      </c>
      <c r="I1100" t="s">
        <v>8</v>
      </c>
      <c r="J1100" t="s">
        <v>9</v>
      </c>
      <c r="K1100" t="s">
        <v>31</v>
      </c>
      <c r="L1100" t="s">
        <v>11</v>
      </c>
      <c r="M1100" s="5">
        <v>2459.2399999999998</v>
      </c>
      <c r="N1100" s="5">
        <v>0</v>
      </c>
      <c r="O1100" s="5">
        <f t="shared" si="68"/>
        <v>2459.2399999999998</v>
      </c>
      <c r="P1100" s="5">
        <v>0</v>
      </c>
      <c r="Q1100" s="5">
        <f t="shared" si="69"/>
        <v>2459.2399999999998</v>
      </c>
      <c r="R1100" s="5">
        <v>0</v>
      </c>
      <c r="S1100" s="5">
        <v>368.33</v>
      </c>
      <c r="T1100" s="5">
        <v>368.33</v>
      </c>
      <c r="U1100" s="5">
        <f t="shared" si="70"/>
        <v>2090.91</v>
      </c>
      <c r="V1100" s="5">
        <f t="shared" si="71"/>
        <v>2090.91</v>
      </c>
      <c r="W1100" s="5">
        <v>2090.91</v>
      </c>
      <c r="X1100" t="s">
        <v>434</v>
      </c>
    </row>
    <row r="1101" spans="1:24" x14ac:dyDescent="0.2">
      <c r="A1101" t="s">
        <v>184</v>
      </c>
      <c r="B1101" t="s">
        <v>185</v>
      </c>
      <c r="C1101" t="s">
        <v>418</v>
      </c>
      <c r="D1101" t="s">
        <v>419</v>
      </c>
      <c r="E1101" t="s">
        <v>420</v>
      </c>
      <c r="F1101" t="s">
        <v>421</v>
      </c>
      <c r="G1101" t="s">
        <v>422</v>
      </c>
      <c r="H1101" t="s">
        <v>7</v>
      </c>
      <c r="I1101" t="s">
        <v>8</v>
      </c>
      <c r="J1101" t="s">
        <v>9</v>
      </c>
      <c r="K1101" t="s">
        <v>33</v>
      </c>
      <c r="L1101" t="s">
        <v>11</v>
      </c>
      <c r="M1101" s="5">
        <v>4918.47</v>
      </c>
      <c r="N1101" s="5">
        <v>0</v>
      </c>
      <c r="O1101" s="5">
        <f t="shared" si="68"/>
        <v>4918.47</v>
      </c>
      <c r="P1101" s="5">
        <v>0</v>
      </c>
      <c r="Q1101" s="5">
        <f t="shared" si="69"/>
        <v>4918.47</v>
      </c>
      <c r="R1101" s="5">
        <v>0</v>
      </c>
      <c r="S1101" s="5">
        <v>1706.73</v>
      </c>
      <c r="T1101" s="5">
        <v>1706.73</v>
      </c>
      <c r="U1101" s="5">
        <f t="shared" si="70"/>
        <v>3211.7400000000002</v>
      </c>
      <c r="V1101" s="5">
        <f t="shared" si="71"/>
        <v>3211.7400000000002</v>
      </c>
      <c r="W1101" s="5">
        <v>3211.74</v>
      </c>
      <c r="X1101" t="s">
        <v>435</v>
      </c>
    </row>
    <row r="1102" spans="1:24" x14ac:dyDescent="0.2">
      <c r="A1102" t="s">
        <v>184</v>
      </c>
      <c r="B1102" t="s">
        <v>185</v>
      </c>
      <c r="C1102" t="s">
        <v>418</v>
      </c>
      <c r="D1102" t="s">
        <v>419</v>
      </c>
      <c r="E1102" t="s">
        <v>420</v>
      </c>
      <c r="F1102" t="s">
        <v>421</v>
      </c>
      <c r="G1102" t="s">
        <v>422</v>
      </c>
      <c r="H1102" t="s">
        <v>7</v>
      </c>
      <c r="I1102" t="s">
        <v>8</v>
      </c>
      <c r="J1102" t="s">
        <v>9</v>
      </c>
      <c r="K1102" t="s">
        <v>35</v>
      </c>
      <c r="L1102" t="s">
        <v>11</v>
      </c>
      <c r="M1102" s="5">
        <v>199948.26</v>
      </c>
      <c r="N1102" s="5">
        <v>-11180.33</v>
      </c>
      <c r="O1102" s="5">
        <f t="shared" si="68"/>
        <v>188767.93000000002</v>
      </c>
      <c r="P1102" s="5">
        <v>0</v>
      </c>
      <c r="Q1102" s="5">
        <f t="shared" si="69"/>
        <v>188767.93000000002</v>
      </c>
      <c r="R1102" s="5">
        <v>1804.25</v>
      </c>
      <c r="S1102" s="5">
        <v>134183.13</v>
      </c>
      <c r="T1102" s="5">
        <v>134183.13</v>
      </c>
      <c r="U1102" s="5">
        <f t="shared" si="70"/>
        <v>54584.800000000017</v>
      </c>
      <c r="V1102" s="5">
        <f t="shared" si="71"/>
        <v>54584.800000000017</v>
      </c>
      <c r="W1102" s="5">
        <v>52780.55</v>
      </c>
      <c r="X1102" t="s">
        <v>436</v>
      </c>
    </row>
    <row r="1103" spans="1:24" x14ac:dyDescent="0.2">
      <c r="A1103" t="s">
        <v>184</v>
      </c>
      <c r="B1103" t="s">
        <v>185</v>
      </c>
      <c r="C1103" t="s">
        <v>418</v>
      </c>
      <c r="D1103" t="s">
        <v>419</v>
      </c>
      <c r="E1103" t="s">
        <v>420</v>
      </c>
      <c r="F1103" t="s">
        <v>421</v>
      </c>
      <c r="G1103" t="s">
        <v>422</v>
      </c>
      <c r="H1103" t="s">
        <v>7</v>
      </c>
      <c r="I1103" t="s">
        <v>8</v>
      </c>
      <c r="J1103" t="s">
        <v>9</v>
      </c>
      <c r="K1103" t="s">
        <v>37</v>
      </c>
      <c r="L1103" t="s">
        <v>11</v>
      </c>
      <c r="M1103" s="5">
        <v>132557.49</v>
      </c>
      <c r="N1103" s="5">
        <v>-32820.65</v>
      </c>
      <c r="O1103" s="5">
        <f t="shared" si="68"/>
        <v>99736.84</v>
      </c>
      <c r="P1103" s="5">
        <v>0</v>
      </c>
      <c r="Q1103" s="5">
        <f t="shared" si="69"/>
        <v>99736.84</v>
      </c>
      <c r="R1103" s="5">
        <v>2621.69</v>
      </c>
      <c r="S1103" s="5">
        <v>61937.35</v>
      </c>
      <c r="T1103" s="5">
        <v>61937.35</v>
      </c>
      <c r="U1103" s="5">
        <f t="shared" si="70"/>
        <v>37799.49</v>
      </c>
      <c r="V1103" s="5">
        <f t="shared" si="71"/>
        <v>37799.49</v>
      </c>
      <c r="W1103" s="5">
        <v>35177.800000000003</v>
      </c>
      <c r="X1103" t="s">
        <v>437</v>
      </c>
    </row>
    <row r="1104" spans="1:24" x14ac:dyDescent="0.2">
      <c r="A1104" t="s">
        <v>184</v>
      </c>
      <c r="B1104" t="s">
        <v>185</v>
      </c>
      <c r="C1104" t="s">
        <v>418</v>
      </c>
      <c r="D1104" t="s">
        <v>419</v>
      </c>
      <c r="E1104" t="s">
        <v>420</v>
      </c>
      <c r="F1104" t="s">
        <v>421</v>
      </c>
      <c r="G1104" t="s">
        <v>422</v>
      </c>
      <c r="H1104" t="s">
        <v>7</v>
      </c>
      <c r="I1104" t="s">
        <v>8</v>
      </c>
      <c r="J1104" t="s">
        <v>9</v>
      </c>
      <c r="K1104" t="s">
        <v>39</v>
      </c>
      <c r="L1104" t="s">
        <v>11</v>
      </c>
      <c r="M1104" s="5">
        <v>29650</v>
      </c>
      <c r="N1104" s="5">
        <v>-4022.2</v>
      </c>
      <c r="O1104" s="5">
        <f t="shared" si="68"/>
        <v>25627.8</v>
      </c>
      <c r="P1104" s="5">
        <v>0</v>
      </c>
      <c r="Q1104" s="5">
        <f t="shared" si="69"/>
        <v>25627.8</v>
      </c>
      <c r="R1104" s="5">
        <v>0</v>
      </c>
      <c r="S1104" s="5">
        <v>16581.93</v>
      </c>
      <c r="T1104" s="5">
        <v>16581.93</v>
      </c>
      <c r="U1104" s="5">
        <f t="shared" si="70"/>
        <v>9045.869999999999</v>
      </c>
      <c r="V1104" s="5">
        <f t="shared" si="71"/>
        <v>9045.869999999999</v>
      </c>
      <c r="W1104" s="5">
        <v>9045.8700000000008</v>
      </c>
      <c r="X1104" t="s">
        <v>438</v>
      </c>
    </row>
    <row r="1105" spans="1:24" x14ac:dyDescent="0.2">
      <c r="A1105" t="s">
        <v>0</v>
      </c>
      <c r="B1105" t="s">
        <v>1</v>
      </c>
      <c r="C1105" t="s">
        <v>418</v>
      </c>
      <c r="D1105" t="s">
        <v>419</v>
      </c>
      <c r="E1105" t="s">
        <v>420</v>
      </c>
      <c r="F1105" t="s">
        <v>421</v>
      </c>
      <c r="G1105" t="s">
        <v>422</v>
      </c>
      <c r="H1105" t="s">
        <v>7</v>
      </c>
      <c r="I1105" t="s">
        <v>41</v>
      </c>
      <c r="J1105" t="s">
        <v>42</v>
      </c>
      <c r="K1105" t="s">
        <v>46</v>
      </c>
      <c r="L1105" t="s">
        <v>44</v>
      </c>
      <c r="M1105" s="5">
        <v>1000</v>
      </c>
      <c r="N1105" s="5">
        <v>2041.4</v>
      </c>
      <c r="O1105" s="5">
        <f t="shared" si="68"/>
        <v>3041.4</v>
      </c>
      <c r="P1105" s="5">
        <v>0</v>
      </c>
      <c r="Q1105" s="5">
        <f t="shared" si="69"/>
        <v>3041.4</v>
      </c>
      <c r="R1105" s="5">
        <v>0</v>
      </c>
      <c r="S1105" s="5">
        <v>2659.14</v>
      </c>
      <c r="T1105" s="5">
        <v>266.51</v>
      </c>
      <c r="U1105" s="5">
        <f t="shared" si="70"/>
        <v>382.26000000000022</v>
      </c>
      <c r="V1105" s="5">
        <f t="shared" si="71"/>
        <v>2774.8900000000003</v>
      </c>
      <c r="W1105" s="5">
        <v>382.26</v>
      </c>
      <c r="X1105" t="s">
        <v>439</v>
      </c>
    </row>
    <row r="1106" spans="1:24" x14ac:dyDescent="0.2">
      <c r="A1106" t="s">
        <v>0</v>
      </c>
      <c r="B1106" t="s">
        <v>1</v>
      </c>
      <c r="C1106" t="s">
        <v>418</v>
      </c>
      <c r="D1106" t="s">
        <v>419</v>
      </c>
      <c r="E1106" t="s">
        <v>420</v>
      </c>
      <c r="F1106" t="s">
        <v>421</v>
      </c>
      <c r="G1106" t="s">
        <v>422</v>
      </c>
      <c r="H1106" t="s">
        <v>7</v>
      </c>
      <c r="I1106" t="s">
        <v>41</v>
      </c>
      <c r="J1106" t="s">
        <v>42</v>
      </c>
      <c r="K1106" t="s">
        <v>48</v>
      </c>
      <c r="L1106" t="s">
        <v>44</v>
      </c>
      <c r="M1106" s="5">
        <v>1500</v>
      </c>
      <c r="N1106" s="5">
        <v>1206.5999999999999</v>
      </c>
      <c r="O1106" s="5">
        <f t="shared" si="68"/>
        <v>2706.6</v>
      </c>
      <c r="P1106" s="5">
        <v>0</v>
      </c>
      <c r="Q1106" s="5">
        <f t="shared" si="69"/>
        <v>2706.6</v>
      </c>
      <c r="R1106" s="5">
        <v>0</v>
      </c>
      <c r="S1106" s="5">
        <v>2706.6</v>
      </c>
      <c r="T1106" s="5">
        <v>1880.88</v>
      </c>
      <c r="U1106" s="5">
        <f t="shared" si="70"/>
        <v>0</v>
      </c>
      <c r="V1106" s="5">
        <f t="shared" si="71"/>
        <v>825.7199999999998</v>
      </c>
      <c r="W1106" s="5">
        <v>0</v>
      </c>
      <c r="X1106" t="s">
        <v>440</v>
      </c>
    </row>
    <row r="1107" spans="1:24" x14ac:dyDescent="0.2">
      <c r="A1107" t="s">
        <v>0</v>
      </c>
      <c r="B1107" t="s">
        <v>1</v>
      </c>
      <c r="C1107" t="s">
        <v>418</v>
      </c>
      <c r="D1107" t="s">
        <v>419</v>
      </c>
      <c r="E1107" t="s">
        <v>420</v>
      </c>
      <c r="F1107" t="s">
        <v>421</v>
      </c>
      <c r="G1107" t="s">
        <v>422</v>
      </c>
      <c r="H1107" t="s">
        <v>7</v>
      </c>
      <c r="I1107" t="s">
        <v>41</v>
      </c>
      <c r="J1107" t="s">
        <v>42</v>
      </c>
      <c r="K1107" t="s">
        <v>54</v>
      </c>
      <c r="L1107" t="s">
        <v>44</v>
      </c>
      <c r="M1107" s="5">
        <v>1000</v>
      </c>
      <c r="N1107" s="5">
        <v>0</v>
      </c>
      <c r="O1107" s="5">
        <f t="shared" si="68"/>
        <v>1000</v>
      </c>
      <c r="P1107" s="5">
        <v>0</v>
      </c>
      <c r="Q1107" s="5">
        <f t="shared" si="69"/>
        <v>1000</v>
      </c>
      <c r="R1107" s="5">
        <v>0</v>
      </c>
      <c r="S1107" s="5">
        <v>182.5</v>
      </c>
      <c r="T1107" s="5">
        <v>0</v>
      </c>
      <c r="U1107" s="5">
        <f t="shared" si="70"/>
        <v>817.5</v>
      </c>
      <c r="V1107" s="5">
        <f t="shared" si="71"/>
        <v>1000</v>
      </c>
      <c r="W1107" s="5">
        <v>817.5</v>
      </c>
      <c r="X1107" t="s">
        <v>441</v>
      </c>
    </row>
    <row r="1108" spans="1:24" x14ac:dyDescent="0.2">
      <c r="A1108" t="s">
        <v>0</v>
      </c>
      <c r="B1108" t="s">
        <v>1</v>
      </c>
      <c r="C1108" t="s">
        <v>418</v>
      </c>
      <c r="D1108" t="s">
        <v>419</v>
      </c>
      <c r="E1108" t="s">
        <v>420</v>
      </c>
      <c r="F1108" t="s">
        <v>421</v>
      </c>
      <c r="G1108" t="s">
        <v>422</v>
      </c>
      <c r="H1108" t="s">
        <v>7</v>
      </c>
      <c r="I1108" t="s">
        <v>41</v>
      </c>
      <c r="J1108" t="s">
        <v>42</v>
      </c>
      <c r="K1108" t="s">
        <v>442</v>
      </c>
      <c r="L1108" t="s">
        <v>44</v>
      </c>
      <c r="M1108" s="5">
        <v>5400</v>
      </c>
      <c r="N1108" s="5">
        <v>-4343.08</v>
      </c>
      <c r="O1108" s="5">
        <f t="shared" si="68"/>
        <v>1056.92</v>
      </c>
      <c r="P1108" s="5">
        <v>0</v>
      </c>
      <c r="Q1108" s="5">
        <f t="shared" si="69"/>
        <v>1056.92</v>
      </c>
      <c r="R1108" s="5">
        <v>0</v>
      </c>
      <c r="S1108" s="5">
        <v>0</v>
      </c>
      <c r="T1108" s="5">
        <v>0</v>
      </c>
      <c r="U1108" s="5">
        <f t="shared" si="70"/>
        <v>1056.92</v>
      </c>
      <c r="V1108" s="5">
        <f t="shared" si="71"/>
        <v>1056.92</v>
      </c>
      <c r="W1108" s="5">
        <v>1056.92</v>
      </c>
      <c r="X1108" t="s">
        <v>443</v>
      </c>
    </row>
    <row r="1109" spans="1:24" x14ac:dyDescent="0.2">
      <c r="A1109" t="s">
        <v>0</v>
      </c>
      <c r="B1109" t="s">
        <v>1</v>
      </c>
      <c r="C1109" t="s">
        <v>418</v>
      </c>
      <c r="D1109" t="s">
        <v>419</v>
      </c>
      <c r="E1109" t="s">
        <v>420</v>
      </c>
      <c r="F1109" t="s">
        <v>421</v>
      </c>
      <c r="G1109" t="s">
        <v>422</v>
      </c>
      <c r="H1109" t="s">
        <v>7</v>
      </c>
      <c r="I1109" t="s">
        <v>41</v>
      </c>
      <c r="J1109" t="s">
        <v>42</v>
      </c>
      <c r="K1109" t="s">
        <v>64</v>
      </c>
      <c r="L1109" t="s">
        <v>44</v>
      </c>
      <c r="M1109" s="5">
        <v>7500</v>
      </c>
      <c r="N1109" s="5">
        <v>-948</v>
      </c>
      <c r="O1109" s="5">
        <f t="shared" si="68"/>
        <v>6552</v>
      </c>
      <c r="P1109" s="5">
        <v>0</v>
      </c>
      <c r="Q1109" s="5">
        <f t="shared" si="69"/>
        <v>6552</v>
      </c>
      <c r="R1109" s="5">
        <v>0</v>
      </c>
      <c r="S1109" s="5">
        <v>6552</v>
      </c>
      <c r="T1109" s="5">
        <v>0</v>
      </c>
      <c r="U1109" s="5">
        <f t="shared" si="70"/>
        <v>0</v>
      </c>
      <c r="V1109" s="5">
        <f t="shared" si="71"/>
        <v>6552</v>
      </c>
      <c r="W1109" s="5">
        <v>0</v>
      </c>
      <c r="X1109" t="s">
        <v>444</v>
      </c>
    </row>
    <row r="1110" spans="1:24" x14ac:dyDescent="0.2">
      <c r="A1110" t="s">
        <v>0</v>
      </c>
      <c r="B1110" t="s">
        <v>1</v>
      </c>
      <c r="C1110" t="s">
        <v>418</v>
      </c>
      <c r="D1110" t="s">
        <v>419</v>
      </c>
      <c r="E1110" t="s">
        <v>420</v>
      </c>
      <c r="F1110" t="s">
        <v>421</v>
      </c>
      <c r="G1110" t="s">
        <v>422</v>
      </c>
      <c r="H1110" t="s">
        <v>7</v>
      </c>
      <c r="I1110" t="s">
        <v>41</v>
      </c>
      <c r="J1110" t="s">
        <v>42</v>
      </c>
      <c r="K1110" t="s">
        <v>66</v>
      </c>
      <c r="L1110" t="s">
        <v>44</v>
      </c>
      <c r="M1110" s="5">
        <v>7500</v>
      </c>
      <c r="N1110" s="5">
        <v>0</v>
      </c>
      <c r="O1110" s="5">
        <f t="shared" si="68"/>
        <v>7500</v>
      </c>
      <c r="P1110" s="5">
        <v>0</v>
      </c>
      <c r="Q1110" s="5">
        <f t="shared" si="69"/>
        <v>7500</v>
      </c>
      <c r="R1110" s="5">
        <v>7175</v>
      </c>
      <c r="S1110" s="5">
        <v>323.69</v>
      </c>
      <c r="T1110" s="5">
        <v>323.69</v>
      </c>
      <c r="U1110" s="5">
        <f t="shared" si="70"/>
        <v>7176.31</v>
      </c>
      <c r="V1110" s="5">
        <f t="shared" si="71"/>
        <v>7176.31</v>
      </c>
      <c r="W1110" s="5">
        <v>1.31</v>
      </c>
      <c r="X1110" t="s">
        <v>445</v>
      </c>
    </row>
    <row r="1111" spans="1:24" x14ac:dyDescent="0.2">
      <c r="A1111" t="s">
        <v>0</v>
      </c>
      <c r="B1111" t="s">
        <v>1</v>
      </c>
      <c r="C1111" t="s">
        <v>418</v>
      </c>
      <c r="D1111" t="s">
        <v>419</v>
      </c>
      <c r="E1111" t="s">
        <v>420</v>
      </c>
      <c r="F1111" t="s">
        <v>421</v>
      </c>
      <c r="G1111" t="s">
        <v>422</v>
      </c>
      <c r="H1111" t="s">
        <v>7</v>
      </c>
      <c r="I1111" t="s">
        <v>41</v>
      </c>
      <c r="J1111" t="s">
        <v>42</v>
      </c>
      <c r="K1111" t="s">
        <v>446</v>
      </c>
      <c r="L1111" t="s">
        <v>44</v>
      </c>
      <c r="M1111" s="5">
        <v>500</v>
      </c>
      <c r="N1111" s="5">
        <v>-500</v>
      </c>
      <c r="O1111" s="5">
        <f t="shared" si="68"/>
        <v>0</v>
      </c>
      <c r="P1111" s="5">
        <v>0</v>
      </c>
      <c r="Q1111" s="5">
        <f t="shared" si="69"/>
        <v>0</v>
      </c>
      <c r="R1111" s="5">
        <v>0</v>
      </c>
      <c r="S1111" s="5">
        <v>0</v>
      </c>
      <c r="T1111" s="5">
        <v>0</v>
      </c>
      <c r="U1111" s="5">
        <f t="shared" si="70"/>
        <v>0</v>
      </c>
      <c r="V1111" s="5">
        <f t="shared" si="71"/>
        <v>0</v>
      </c>
      <c r="W1111" s="5">
        <v>0</v>
      </c>
      <c r="X1111" t="s">
        <v>447</v>
      </c>
    </row>
    <row r="1112" spans="1:24" x14ac:dyDescent="0.2">
      <c r="A1112" t="s">
        <v>0</v>
      </c>
      <c r="B1112" t="s">
        <v>1</v>
      </c>
      <c r="C1112" t="s">
        <v>418</v>
      </c>
      <c r="D1112" t="s">
        <v>419</v>
      </c>
      <c r="E1112" t="s">
        <v>420</v>
      </c>
      <c r="F1112" t="s">
        <v>421</v>
      </c>
      <c r="G1112" t="s">
        <v>422</v>
      </c>
      <c r="H1112" t="s">
        <v>7</v>
      </c>
      <c r="I1112" t="s">
        <v>41</v>
      </c>
      <c r="J1112" t="s">
        <v>42</v>
      </c>
      <c r="K1112" t="s">
        <v>70</v>
      </c>
      <c r="L1112" t="s">
        <v>44</v>
      </c>
      <c r="M1112" s="5">
        <v>8500</v>
      </c>
      <c r="N1112" s="5">
        <v>0</v>
      </c>
      <c r="O1112" s="5">
        <f t="shared" si="68"/>
        <v>8500</v>
      </c>
      <c r="P1112" s="5">
        <v>0</v>
      </c>
      <c r="Q1112" s="5">
        <f t="shared" si="69"/>
        <v>8500</v>
      </c>
      <c r="R1112" s="5">
        <v>0</v>
      </c>
      <c r="S1112" s="5">
        <v>44.8</v>
      </c>
      <c r="T1112" s="5">
        <v>44.8</v>
      </c>
      <c r="U1112" s="5">
        <f t="shared" si="70"/>
        <v>8455.2000000000007</v>
      </c>
      <c r="V1112" s="5">
        <f t="shared" si="71"/>
        <v>8455.2000000000007</v>
      </c>
      <c r="W1112" s="5">
        <v>8455.2000000000007</v>
      </c>
      <c r="X1112" t="s">
        <v>448</v>
      </c>
    </row>
    <row r="1113" spans="1:24" x14ac:dyDescent="0.2">
      <c r="A1113" t="s">
        <v>0</v>
      </c>
      <c r="B1113" t="s">
        <v>1</v>
      </c>
      <c r="C1113" t="s">
        <v>418</v>
      </c>
      <c r="D1113" t="s">
        <v>419</v>
      </c>
      <c r="E1113" t="s">
        <v>420</v>
      </c>
      <c r="F1113" t="s">
        <v>421</v>
      </c>
      <c r="G1113" t="s">
        <v>422</v>
      </c>
      <c r="H1113" t="s">
        <v>7</v>
      </c>
      <c r="I1113" t="s">
        <v>41</v>
      </c>
      <c r="J1113" t="s">
        <v>42</v>
      </c>
      <c r="K1113" t="s">
        <v>280</v>
      </c>
      <c r="L1113" t="s">
        <v>44</v>
      </c>
      <c r="M1113" s="5">
        <v>0</v>
      </c>
      <c r="N1113" s="5">
        <v>200</v>
      </c>
      <c r="O1113" s="5">
        <f t="shared" si="68"/>
        <v>200</v>
      </c>
      <c r="P1113" s="5">
        <v>0</v>
      </c>
      <c r="Q1113" s="5">
        <f t="shared" si="69"/>
        <v>200</v>
      </c>
      <c r="R1113" s="5">
        <v>0</v>
      </c>
      <c r="S1113" s="5">
        <v>0</v>
      </c>
      <c r="T1113" s="5">
        <v>0</v>
      </c>
      <c r="U1113" s="5">
        <f t="shared" si="70"/>
        <v>200</v>
      </c>
      <c r="V1113" s="5">
        <f t="shared" si="71"/>
        <v>200</v>
      </c>
      <c r="W1113" s="5">
        <v>200</v>
      </c>
      <c r="X1113" t="s">
        <v>449</v>
      </c>
    </row>
    <row r="1114" spans="1:24" x14ac:dyDescent="0.2">
      <c r="A1114" t="s">
        <v>0</v>
      </c>
      <c r="B1114" t="s">
        <v>1</v>
      </c>
      <c r="C1114" t="s">
        <v>418</v>
      </c>
      <c r="D1114" t="s">
        <v>419</v>
      </c>
      <c r="E1114" t="s">
        <v>420</v>
      </c>
      <c r="F1114" t="s">
        <v>421</v>
      </c>
      <c r="G1114" t="s">
        <v>422</v>
      </c>
      <c r="H1114" t="s">
        <v>7</v>
      </c>
      <c r="I1114" t="s">
        <v>41</v>
      </c>
      <c r="J1114" t="s">
        <v>42</v>
      </c>
      <c r="K1114" t="s">
        <v>74</v>
      </c>
      <c r="L1114" t="s">
        <v>44</v>
      </c>
      <c r="M1114" s="5">
        <v>2000</v>
      </c>
      <c r="N1114" s="5">
        <v>5328</v>
      </c>
      <c r="O1114" s="5">
        <f t="shared" si="68"/>
        <v>7328</v>
      </c>
      <c r="P1114" s="5">
        <v>0</v>
      </c>
      <c r="Q1114" s="5">
        <f t="shared" si="69"/>
        <v>7328</v>
      </c>
      <c r="R1114" s="5">
        <v>0.06</v>
      </c>
      <c r="S1114" s="5">
        <v>7327.51</v>
      </c>
      <c r="T1114" s="5">
        <v>3412.29</v>
      </c>
      <c r="U1114" s="5">
        <f t="shared" si="70"/>
        <v>0.48999999999978172</v>
      </c>
      <c r="V1114" s="5">
        <f t="shared" si="71"/>
        <v>3915.71</v>
      </c>
      <c r="W1114" s="5">
        <v>0.43</v>
      </c>
      <c r="X1114" t="s">
        <v>450</v>
      </c>
    </row>
    <row r="1115" spans="1:24" x14ac:dyDescent="0.2">
      <c r="A1115" t="s">
        <v>0</v>
      </c>
      <c r="B1115" t="s">
        <v>1</v>
      </c>
      <c r="C1115" t="s">
        <v>418</v>
      </c>
      <c r="D1115" t="s">
        <v>419</v>
      </c>
      <c r="E1115" t="s">
        <v>420</v>
      </c>
      <c r="F1115" t="s">
        <v>421</v>
      </c>
      <c r="G1115" t="s">
        <v>422</v>
      </c>
      <c r="H1115" t="s">
        <v>7</v>
      </c>
      <c r="I1115" t="s">
        <v>41</v>
      </c>
      <c r="J1115" t="s">
        <v>42</v>
      </c>
      <c r="K1115" t="s">
        <v>76</v>
      </c>
      <c r="L1115" t="s">
        <v>44</v>
      </c>
      <c r="M1115" s="5">
        <v>1000</v>
      </c>
      <c r="N1115" s="5">
        <v>0</v>
      </c>
      <c r="O1115" s="5">
        <f t="shared" si="68"/>
        <v>1000</v>
      </c>
      <c r="P1115" s="5">
        <v>0</v>
      </c>
      <c r="Q1115" s="5">
        <f t="shared" si="69"/>
        <v>1000</v>
      </c>
      <c r="R1115" s="5">
        <v>0</v>
      </c>
      <c r="S1115" s="5">
        <v>0</v>
      </c>
      <c r="T1115" s="5">
        <v>0</v>
      </c>
      <c r="U1115" s="5">
        <f t="shared" si="70"/>
        <v>1000</v>
      </c>
      <c r="V1115" s="5">
        <f t="shared" si="71"/>
        <v>1000</v>
      </c>
      <c r="W1115" s="5">
        <v>1000</v>
      </c>
      <c r="X1115" t="s">
        <v>451</v>
      </c>
    </row>
    <row r="1116" spans="1:24" x14ac:dyDescent="0.2">
      <c r="A1116" t="s">
        <v>0</v>
      </c>
      <c r="B1116" t="s">
        <v>1</v>
      </c>
      <c r="C1116" t="s">
        <v>418</v>
      </c>
      <c r="D1116" t="s">
        <v>419</v>
      </c>
      <c r="E1116" t="s">
        <v>420</v>
      </c>
      <c r="F1116" t="s">
        <v>421</v>
      </c>
      <c r="G1116" t="s">
        <v>422</v>
      </c>
      <c r="H1116" t="s">
        <v>7</v>
      </c>
      <c r="I1116" t="s">
        <v>41</v>
      </c>
      <c r="J1116" t="s">
        <v>42</v>
      </c>
      <c r="K1116" t="s">
        <v>78</v>
      </c>
      <c r="L1116" t="s">
        <v>44</v>
      </c>
      <c r="M1116" s="5">
        <v>1000</v>
      </c>
      <c r="N1116" s="5">
        <v>6500</v>
      </c>
      <c r="O1116" s="5">
        <f t="shared" si="68"/>
        <v>7500</v>
      </c>
      <c r="P1116" s="5">
        <v>0</v>
      </c>
      <c r="Q1116" s="5">
        <f t="shared" si="69"/>
        <v>7500</v>
      </c>
      <c r="R1116" s="5">
        <v>5777.89</v>
      </c>
      <c r="S1116" s="5">
        <v>1722.11</v>
      </c>
      <c r="T1116" s="5">
        <v>1722.11</v>
      </c>
      <c r="U1116" s="5">
        <f t="shared" si="70"/>
        <v>5777.89</v>
      </c>
      <c r="V1116" s="5">
        <f t="shared" si="71"/>
        <v>5777.89</v>
      </c>
      <c r="W1116" s="5">
        <v>0</v>
      </c>
      <c r="X1116" t="s">
        <v>452</v>
      </c>
    </row>
    <row r="1117" spans="1:24" x14ac:dyDescent="0.2">
      <c r="A1117" t="s">
        <v>0</v>
      </c>
      <c r="B1117" t="s">
        <v>1</v>
      </c>
      <c r="C1117" t="s">
        <v>418</v>
      </c>
      <c r="D1117" t="s">
        <v>419</v>
      </c>
      <c r="E1117" t="s">
        <v>420</v>
      </c>
      <c r="F1117" t="s">
        <v>421</v>
      </c>
      <c r="G1117" t="s">
        <v>422</v>
      </c>
      <c r="H1117" t="s">
        <v>7</v>
      </c>
      <c r="I1117" t="s">
        <v>41</v>
      </c>
      <c r="J1117" t="s">
        <v>42</v>
      </c>
      <c r="K1117" t="s">
        <v>82</v>
      </c>
      <c r="L1117" t="s">
        <v>44</v>
      </c>
      <c r="M1117" s="5">
        <v>10000</v>
      </c>
      <c r="N1117" s="5">
        <v>0</v>
      </c>
      <c r="O1117" s="5">
        <f t="shared" si="68"/>
        <v>10000</v>
      </c>
      <c r="P1117" s="5">
        <v>0</v>
      </c>
      <c r="Q1117" s="5">
        <f t="shared" si="69"/>
        <v>10000</v>
      </c>
      <c r="R1117" s="5">
        <v>7917.06</v>
      </c>
      <c r="S1117" s="5">
        <v>0</v>
      </c>
      <c r="T1117" s="5">
        <v>0</v>
      </c>
      <c r="U1117" s="5">
        <f t="shared" si="70"/>
        <v>10000</v>
      </c>
      <c r="V1117" s="5">
        <f t="shared" si="71"/>
        <v>10000</v>
      </c>
      <c r="W1117" s="5">
        <v>2082.94</v>
      </c>
      <c r="X1117" t="s">
        <v>453</v>
      </c>
    </row>
    <row r="1118" spans="1:24" x14ac:dyDescent="0.2">
      <c r="A1118" t="s">
        <v>0</v>
      </c>
      <c r="B1118" t="s">
        <v>1</v>
      </c>
      <c r="C1118" t="s">
        <v>418</v>
      </c>
      <c r="D1118" t="s">
        <v>419</v>
      </c>
      <c r="E1118" t="s">
        <v>420</v>
      </c>
      <c r="F1118" t="s">
        <v>421</v>
      </c>
      <c r="G1118" t="s">
        <v>422</v>
      </c>
      <c r="H1118" t="s">
        <v>7</v>
      </c>
      <c r="I1118" t="s">
        <v>41</v>
      </c>
      <c r="J1118" t="s">
        <v>42</v>
      </c>
      <c r="K1118" t="s">
        <v>84</v>
      </c>
      <c r="L1118" t="s">
        <v>44</v>
      </c>
      <c r="M1118" s="5">
        <v>0</v>
      </c>
      <c r="N1118" s="5">
        <v>1000</v>
      </c>
      <c r="O1118" s="5">
        <f t="shared" si="68"/>
        <v>1000</v>
      </c>
      <c r="P1118" s="5">
        <v>0</v>
      </c>
      <c r="Q1118" s="5">
        <f t="shared" si="69"/>
        <v>1000</v>
      </c>
      <c r="R1118" s="5">
        <v>0</v>
      </c>
      <c r="S1118" s="5">
        <v>0</v>
      </c>
      <c r="T1118" s="5">
        <v>0</v>
      </c>
      <c r="U1118" s="5">
        <f t="shared" si="70"/>
        <v>1000</v>
      </c>
      <c r="V1118" s="5">
        <f t="shared" si="71"/>
        <v>1000</v>
      </c>
      <c r="W1118" s="5">
        <v>1000</v>
      </c>
      <c r="X1118" t="s">
        <v>454</v>
      </c>
    </row>
    <row r="1119" spans="1:24" x14ac:dyDescent="0.2">
      <c r="A1119" t="s">
        <v>0</v>
      </c>
      <c r="B1119" t="s">
        <v>1</v>
      </c>
      <c r="C1119" t="s">
        <v>418</v>
      </c>
      <c r="D1119" t="s">
        <v>419</v>
      </c>
      <c r="E1119" t="s">
        <v>420</v>
      </c>
      <c r="F1119" t="s">
        <v>421</v>
      </c>
      <c r="G1119" t="s">
        <v>422</v>
      </c>
      <c r="H1119" t="s">
        <v>7</v>
      </c>
      <c r="I1119" t="s">
        <v>41</v>
      </c>
      <c r="J1119" t="s">
        <v>42</v>
      </c>
      <c r="K1119" t="s">
        <v>86</v>
      </c>
      <c r="L1119" t="s">
        <v>44</v>
      </c>
      <c r="M1119" s="5">
        <v>7500</v>
      </c>
      <c r="N1119" s="5">
        <v>-7500</v>
      </c>
      <c r="O1119" s="5">
        <f t="shared" si="68"/>
        <v>0</v>
      </c>
      <c r="P1119" s="5">
        <v>0</v>
      </c>
      <c r="Q1119" s="5">
        <f t="shared" si="69"/>
        <v>0</v>
      </c>
      <c r="R1119" s="5">
        <v>0</v>
      </c>
      <c r="S1119" s="5">
        <v>0</v>
      </c>
      <c r="T1119" s="5">
        <v>0</v>
      </c>
      <c r="U1119" s="5">
        <f t="shared" si="70"/>
        <v>0</v>
      </c>
      <c r="V1119" s="5">
        <f t="shared" si="71"/>
        <v>0</v>
      </c>
      <c r="W1119" s="5">
        <v>0</v>
      </c>
      <c r="X1119" t="s">
        <v>455</v>
      </c>
    </row>
    <row r="1120" spans="1:24" x14ac:dyDescent="0.2">
      <c r="A1120" t="s">
        <v>0</v>
      </c>
      <c r="B1120" t="s">
        <v>1</v>
      </c>
      <c r="C1120" t="s">
        <v>418</v>
      </c>
      <c r="D1120" t="s">
        <v>419</v>
      </c>
      <c r="E1120" t="s">
        <v>420</v>
      </c>
      <c r="F1120" t="s">
        <v>421</v>
      </c>
      <c r="G1120" t="s">
        <v>422</v>
      </c>
      <c r="H1120" t="s">
        <v>7</v>
      </c>
      <c r="I1120" t="s">
        <v>41</v>
      </c>
      <c r="J1120" t="s">
        <v>42</v>
      </c>
      <c r="K1120" t="s">
        <v>456</v>
      </c>
      <c r="L1120" t="s">
        <v>44</v>
      </c>
      <c r="M1120" s="5">
        <v>0</v>
      </c>
      <c r="N1120" s="5">
        <v>1015.08</v>
      </c>
      <c r="O1120" s="5">
        <f t="shared" si="68"/>
        <v>1015.08</v>
      </c>
      <c r="P1120" s="5">
        <v>0</v>
      </c>
      <c r="Q1120" s="5">
        <f t="shared" si="69"/>
        <v>1015.08</v>
      </c>
      <c r="R1120" s="5">
        <v>1015.08</v>
      </c>
      <c r="S1120" s="5">
        <v>0</v>
      </c>
      <c r="T1120" s="5">
        <v>0</v>
      </c>
      <c r="U1120" s="5">
        <f t="shared" si="70"/>
        <v>1015.08</v>
      </c>
      <c r="V1120" s="5">
        <f t="shared" si="71"/>
        <v>1015.08</v>
      </c>
      <c r="W1120" s="5">
        <v>0</v>
      </c>
      <c r="X1120" t="s">
        <v>457</v>
      </c>
    </row>
    <row r="1121" spans="1:24" x14ac:dyDescent="0.2">
      <c r="A1121" t="s">
        <v>0</v>
      </c>
      <c r="B1121" t="s">
        <v>1</v>
      </c>
      <c r="C1121" t="s">
        <v>418</v>
      </c>
      <c r="D1121" t="s">
        <v>419</v>
      </c>
      <c r="E1121" t="s">
        <v>420</v>
      </c>
      <c r="F1121" t="s">
        <v>421</v>
      </c>
      <c r="G1121" t="s">
        <v>422</v>
      </c>
      <c r="H1121" t="s">
        <v>7</v>
      </c>
      <c r="I1121" t="s">
        <v>41</v>
      </c>
      <c r="J1121" t="s">
        <v>90</v>
      </c>
      <c r="K1121" t="s">
        <v>91</v>
      </c>
      <c r="L1121" t="s">
        <v>44</v>
      </c>
      <c r="M1121" s="5">
        <v>2000</v>
      </c>
      <c r="N1121" s="5">
        <v>0</v>
      </c>
      <c r="O1121" s="5">
        <f t="shared" si="68"/>
        <v>2000</v>
      </c>
      <c r="P1121" s="5">
        <v>0</v>
      </c>
      <c r="Q1121" s="5">
        <f t="shared" si="69"/>
        <v>2000</v>
      </c>
      <c r="R1121" s="5">
        <v>0</v>
      </c>
      <c r="S1121" s="5">
        <v>0</v>
      </c>
      <c r="T1121" s="5">
        <v>0</v>
      </c>
      <c r="U1121" s="5">
        <f t="shared" si="70"/>
        <v>2000</v>
      </c>
      <c r="V1121" s="5">
        <f t="shared" si="71"/>
        <v>2000</v>
      </c>
      <c r="W1121" s="5">
        <v>2000</v>
      </c>
      <c r="X1121" t="s">
        <v>458</v>
      </c>
    </row>
    <row r="1122" spans="1:24" x14ac:dyDescent="0.2">
      <c r="A1122" t="s">
        <v>0</v>
      </c>
      <c r="B1122" t="s">
        <v>1</v>
      </c>
      <c r="C1122" t="s">
        <v>418</v>
      </c>
      <c r="D1122" t="s">
        <v>419</v>
      </c>
      <c r="E1122" t="s">
        <v>420</v>
      </c>
      <c r="F1122" t="s">
        <v>421</v>
      </c>
      <c r="G1122" t="s">
        <v>422</v>
      </c>
      <c r="H1122" t="s">
        <v>7</v>
      </c>
      <c r="I1122" t="s">
        <v>41</v>
      </c>
      <c r="J1122" t="s">
        <v>90</v>
      </c>
      <c r="K1122" t="s">
        <v>310</v>
      </c>
      <c r="L1122" t="s">
        <v>44</v>
      </c>
      <c r="M1122" s="5">
        <v>4000</v>
      </c>
      <c r="N1122" s="5">
        <v>-4000</v>
      </c>
      <c r="O1122" s="5">
        <f t="shared" si="68"/>
        <v>0</v>
      </c>
      <c r="P1122" s="5">
        <v>0</v>
      </c>
      <c r="Q1122" s="5">
        <f t="shared" si="69"/>
        <v>0</v>
      </c>
      <c r="R1122" s="5">
        <v>0</v>
      </c>
      <c r="S1122" s="5">
        <v>0</v>
      </c>
      <c r="T1122" s="5">
        <v>0</v>
      </c>
      <c r="U1122" s="5">
        <f t="shared" si="70"/>
        <v>0</v>
      </c>
      <c r="V1122" s="5">
        <f t="shared" si="71"/>
        <v>0</v>
      </c>
      <c r="W1122" s="5">
        <v>0</v>
      </c>
      <c r="X1122" t="s">
        <v>459</v>
      </c>
    </row>
    <row r="1123" spans="1:24" x14ac:dyDescent="0.2">
      <c r="A1123" t="s">
        <v>184</v>
      </c>
      <c r="B1123" t="s">
        <v>185</v>
      </c>
      <c r="C1123" t="s">
        <v>418</v>
      </c>
      <c r="D1123" t="s">
        <v>419</v>
      </c>
      <c r="E1123" t="s">
        <v>420</v>
      </c>
      <c r="F1123" t="s">
        <v>421</v>
      </c>
      <c r="G1123" t="s">
        <v>422</v>
      </c>
      <c r="H1123" t="s">
        <v>460</v>
      </c>
      <c r="I1123" t="s">
        <v>461</v>
      </c>
      <c r="J1123" t="s">
        <v>121</v>
      </c>
      <c r="K1123" t="s">
        <v>351</v>
      </c>
      <c r="L1123" t="s">
        <v>44</v>
      </c>
      <c r="M1123" s="5">
        <v>0</v>
      </c>
      <c r="N1123" s="5">
        <v>0</v>
      </c>
      <c r="O1123" s="5">
        <f t="shared" si="68"/>
        <v>0</v>
      </c>
      <c r="P1123" s="5">
        <v>4188</v>
      </c>
      <c r="Q1123" s="5">
        <f t="shared" si="69"/>
        <v>4188</v>
      </c>
      <c r="R1123" s="5">
        <v>0</v>
      </c>
      <c r="S1123" s="5">
        <v>0</v>
      </c>
      <c r="T1123" s="5">
        <v>0</v>
      </c>
      <c r="U1123" s="5">
        <f t="shared" si="70"/>
        <v>0</v>
      </c>
      <c r="V1123" s="5">
        <f t="shared" si="71"/>
        <v>0</v>
      </c>
      <c r="W1123" s="5">
        <v>4188</v>
      </c>
      <c r="X1123" t="s">
        <v>462</v>
      </c>
    </row>
    <row r="1124" spans="1:24" x14ac:dyDescent="0.2">
      <c r="A1124" t="s">
        <v>184</v>
      </c>
      <c r="B1124" t="s">
        <v>185</v>
      </c>
      <c r="C1124" t="s">
        <v>418</v>
      </c>
      <c r="D1124" t="s">
        <v>419</v>
      </c>
      <c r="E1124" t="s">
        <v>420</v>
      </c>
      <c r="F1124" t="s">
        <v>421</v>
      </c>
      <c r="G1124" t="s">
        <v>422</v>
      </c>
      <c r="H1124" t="s">
        <v>460</v>
      </c>
      <c r="I1124" t="s">
        <v>463</v>
      </c>
      <c r="J1124" t="s">
        <v>121</v>
      </c>
      <c r="K1124" t="s">
        <v>357</v>
      </c>
      <c r="L1124" t="s">
        <v>44</v>
      </c>
      <c r="M1124" s="5">
        <v>0</v>
      </c>
      <c r="N1124" s="5">
        <v>5000</v>
      </c>
      <c r="O1124" s="5">
        <f t="shared" si="68"/>
        <v>5000</v>
      </c>
      <c r="P1124" s="5">
        <v>4032</v>
      </c>
      <c r="Q1124" s="5">
        <f t="shared" si="69"/>
        <v>9032</v>
      </c>
      <c r="R1124" s="5">
        <v>0</v>
      </c>
      <c r="S1124" s="5">
        <v>4790.24</v>
      </c>
      <c r="T1124" s="5">
        <v>3320.06</v>
      </c>
      <c r="U1124" s="5">
        <f t="shared" si="70"/>
        <v>209.76000000000022</v>
      </c>
      <c r="V1124" s="5">
        <f t="shared" si="71"/>
        <v>1679.94</v>
      </c>
      <c r="W1124" s="5">
        <v>4241.76</v>
      </c>
      <c r="X1124" t="s">
        <v>464</v>
      </c>
    </row>
    <row r="1125" spans="1:24" x14ac:dyDescent="0.2">
      <c r="A1125" t="s">
        <v>184</v>
      </c>
      <c r="B1125" t="s">
        <v>185</v>
      </c>
      <c r="C1125" t="s">
        <v>418</v>
      </c>
      <c r="D1125" t="s">
        <v>419</v>
      </c>
      <c r="E1125" t="s">
        <v>420</v>
      </c>
      <c r="F1125" t="s">
        <v>421</v>
      </c>
      <c r="G1125" t="s">
        <v>422</v>
      </c>
      <c r="H1125" t="s">
        <v>460</v>
      </c>
      <c r="I1125" t="s">
        <v>463</v>
      </c>
      <c r="J1125" t="s">
        <v>121</v>
      </c>
      <c r="K1125" t="s">
        <v>465</v>
      </c>
      <c r="L1125" t="s">
        <v>44</v>
      </c>
      <c r="M1125" s="5">
        <v>255000</v>
      </c>
      <c r="N1125" s="5">
        <v>0</v>
      </c>
      <c r="O1125" s="5">
        <f t="shared" si="68"/>
        <v>255000</v>
      </c>
      <c r="P1125" s="5">
        <v>-75000</v>
      </c>
      <c r="Q1125" s="5">
        <f t="shared" si="69"/>
        <v>180000</v>
      </c>
      <c r="R1125" s="5">
        <v>0</v>
      </c>
      <c r="S1125" s="5">
        <v>0</v>
      </c>
      <c r="T1125" s="5">
        <v>0</v>
      </c>
      <c r="U1125" s="5">
        <f t="shared" si="70"/>
        <v>255000</v>
      </c>
      <c r="V1125" s="5">
        <f t="shared" si="71"/>
        <v>255000</v>
      </c>
      <c r="W1125" s="5">
        <v>180000</v>
      </c>
      <c r="X1125" t="s">
        <v>466</v>
      </c>
    </row>
    <row r="1126" spans="1:24" x14ac:dyDescent="0.2">
      <c r="A1126" t="s">
        <v>184</v>
      </c>
      <c r="B1126" t="s">
        <v>185</v>
      </c>
      <c r="C1126" t="s">
        <v>418</v>
      </c>
      <c r="D1126" t="s">
        <v>419</v>
      </c>
      <c r="E1126" t="s">
        <v>420</v>
      </c>
      <c r="F1126" t="s">
        <v>421</v>
      </c>
      <c r="G1126" t="s">
        <v>422</v>
      </c>
      <c r="H1126" t="s">
        <v>460</v>
      </c>
      <c r="I1126" t="s">
        <v>463</v>
      </c>
      <c r="J1126" t="s">
        <v>121</v>
      </c>
      <c r="K1126" t="s">
        <v>467</v>
      </c>
      <c r="L1126" t="s">
        <v>44</v>
      </c>
      <c r="M1126" s="5">
        <v>15000</v>
      </c>
      <c r="N1126" s="5">
        <v>0</v>
      </c>
      <c r="O1126" s="5">
        <f t="shared" si="68"/>
        <v>15000</v>
      </c>
      <c r="P1126" s="5">
        <v>-15000</v>
      </c>
      <c r="Q1126" s="5">
        <f t="shared" si="69"/>
        <v>0</v>
      </c>
      <c r="R1126" s="5">
        <v>0</v>
      </c>
      <c r="S1126" s="5">
        <v>0</v>
      </c>
      <c r="T1126" s="5">
        <v>0</v>
      </c>
      <c r="U1126" s="5">
        <f t="shared" si="70"/>
        <v>15000</v>
      </c>
      <c r="V1126" s="5">
        <f t="shared" si="71"/>
        <v>15000</v>
      </c>
      <c r="W1126" s="5">
        <v>0</v>
      </c>
      <c r="X1126" t="s">
        <v>468</v>
      </c>
    </row>
    <row r="1127" spans="1:24" x14ac:dyDescent="0.2">
      <c r="A1127" t="s">
        <v>184</v>
      </c>
      <c r="B1127" t="s">
        <v>185</v>
      </c>
      <c r="C1127" t="s">
        <v>418</v>
      </c>
      <c r="D1127" t="s">
        <v>419</v>
      </c>
      <c r="E1127" t="s">
        <v>420</v>
      </c>
      <c r="F1127" t="s">
        <v>421</v>
      </c>
      <c r="G1127" t="s">
        <v>422</v>
      </c>
      <c r="H1127" t="s">
        <v>460</v>
      </c>
      <c r="I1127" t="s">
        <v>463</v>
      </c>
      <c r="J1127" t="s">
        <v>121</v>
      </c>
      <c r="K1127" t="s">
        <v>314</v>
      </c>
      <c r="L1127" t="s">
        <v>44</v>
      </c>
      <c r="M1127" s="5">
        <v>100000</v>
      </c>
      <c r="N1127" s="5">
        <v>-100000</v>
      </c>
      <c r="O1127" s="5">
        <f t="shared" si="68"/>
        <v>0</v>
      </c>
      <c r="P1127" s="5">
        <v>0</v>
      </c>
      <c r="Q1127" s="5">
        <f t="shared" si="69"/>
        <v>0</v>
      </c>
      <c r="R1127" s="5">
        <v>0</v>
      </c>
      <c r="S1127" s="5">
        <v>0</v>
      </c>
      <c r="T1127" s="5">
        <v>0</v>
      </c>
      <c r="U1127" s="5">
        <f t="shared" si="70"/>
        <v>0</v>
      </c>
      <c r="V1127" s="5">
        <f t="shared" si="71"/>
        <v>0</v>
      </c>
      <c r="W1127" s="5">
        <v>0</v>
      </c>
      <c r="X1127" t="s">
        <v>469</v>
      </c>
    </row>
    <row r="1128" spans="1:24" x14ac:dyDescent="0.2">
      <c r="A1128" t="s">
        <v>184</v>
      </c>
      <c r="B1128" t="s">
        <v>185</v>
      </c>
      <c r="C1128" t="s">
        <v>418</v>
      </c>
      <c r="D1128" t="s">
        <v>419</v>
      </c>
      <c r="E1128" t="s">
        <v>420</v>
      </c>
      <c r="F1128" t="s">
        <v>421</v>
      </c>
      <c r="G1128" t="s">
        <v>422</v>
      </c>
      <c r="H1128" t="s">
        <v>460</v>
      </c>
      <c r="I1128" t="s">
        <v>463</v>
      </c>
      <c r="J1128" t="s">
        <v>121</v>
      </c>
      <c r="K1128" t="s">
        <v>161</v>
      </c>
      <c r="L1128" t="s">
        <v>44</v>
      </c>
      <c r="M1128" s="5">
        <v>50000</v>
      </c>
      <c r="N1128" s="5">
        <v>0</v>
      </c>
      <c r="O1128" s="5">
        <f t="shared" si="68"/>
        <v>50000</v>
      </c>
      <c r="P1128" s="5">
        <v>0</v>
      </c>
      <c r="Q1128" s="5">
        <f t="shared" si="69"/>
        <v>50000</v>
      </c>
      <c r="R1128" s="5">
        <v>17663</v>
      </c>
      <c r="S1128" s="5">
        <v>0</v>
      </c>
      <c r="T1128" s="5">
        <v>0</v>
      </c>
      <c r="U1128" s="5">
        <f t="shared" si="70"/>
        <v>50000</v>
      </c>
      <c r="V1128" s="5">
        <f t="shared" si="71"/>
        <v>50000</v>
      </c>
      <c r="W1128" s="5">
        <v>32337</v>
      </c>
      <c r="X1128" t="s">
        <v>470</v>
      </c>
    </row>
    <row r="1129" spans="1:24" x14ac:dyDescent="0.2">
      <c r="A1129" t="s">
        <v>184</v>
      </c>
      <c r="B1129" t="s">
        <v>185</v>
      </c>
      <c r="C1129" t="s">
        <v>418</v>
      </c>
      <c r="D1129" t="s">
        <v>419</v>
      </c>
      <c r="E1129" t="s">
        <v>420</v>
      </c>
      <c r="F1129" t="s">
        <v>421</v>
      </c>
      <c r="G1129" t="s">
        <v>422</v>
      </c>
      <c r="H1129" t="s">
        <v>460</v>
      </c>
      <c r="I1129" t="s">
        <v>463</v>
      </c>
      <c r="J1129" t="s">
        <v>121</v>
      </c>
      <c r="K1129" t="s">
        <v>122</v>
      </c>
      <c r="L1129" t="s">
        <v>44</v>
      </c>
      <c r="M1129" s="5">
        <v>5000</v>
      </c>
      <c r="N1129" s="5">
        <v>0</v>
      </c>
      <c r="O1129" s="5">
        <f t="shared" si="68"/>
        <v>5000</v>
      </c>
      <c r="P1129" s="5">
        <v>0</v>
      </c>
      <c r="Q1129" s="5">
        <f t="shared" si="69"/>
        <v>5000</v>
      </c>
      <c r="R1129" s="5">
        <v>0</v>
      </c>
      <c r="S1129" s="5">
        <v>0</v>
      </c>
      <c r="T1129" s="5">
        <v>0</v>
      </c>
      <c r="U1129" s="5">
        <f t="shared" si="70"/>
        <v>5000</v>
      </c>
      <c r="V1129" s="5">
        <f t="shared" si="71"/>
        <v>5000</v>
      </c>
      <c r="W1129" s="5">
        <v>5000</v>
      </c>
      <c r="X1129" t="s">
        <v>471</v>
      </c>
    </row>
    <row r="1130" spans="1:24" x14ac:dyDescent="0.2">
      <c r="A1130" t="s">
        <v>184</v>
      </c>
      <c r="B1130" t="s">
        <v>185</v>
      </c>
      <c r="C1130" t="s">
        <v>418</v>
      </c>
      <c r="D1130" t="s">
        <v>419</v>
      </c>
      <c r="E1130" t="s">
        <v>420</v>
      </c>
      <c r="F1130" t="s">
        <v>421</v>
      </c>
      <c r="G1130" t="s">
        <v>422</v>
      </c>
      <c r="H1130" t="s">
        <v>460</v>
      </c>
      <c r="I1130" t="s">
        <v>463</v>
      </c>
      <c r="J1130" t="s">
        <v>121</v>
      </c>
      <c r="K1130" t="s">
        <v>351</v>
      </c>
      <c r="L1130" t="s">
        <v>44</v>
      </c>
      <c r="M1130" s="5">
        <v>134000</v>
      </c>
      <c r="N1130" s="5">
        <v>0</v>
      </c>
      <c r="O1130" s="5">
        <f t="shared" si="68"/>
        <v>134000</v>
      </c>
      <c r="P1130" s="5">
        <v>-134000</v>
      </c>
      <c r="Q1130" s="5">
        <f t="shared" si="69"/>
        <v>0</v>
      </c>
      <c r="R1130" s="5">
        <v>0</v>
      </c>
      <c r="S1130" s="5">
        <v>0</v>
      </c>
      <c r="T1130" s="5">
        <v>0</v>
      </c>
      <c r="U1130" s="5">
        <f t="shared" si="70"/>
        <v>134000</v>
      </c>
      <c r="V1130" s="5">
        <f t="shared" si="71"/>
        <v>134000</v>
      </c>
      <c r="W1130" s="5">
        <v>0</v>
      </c>
      <c r="X1130" t="s">
        <v>462</v>
      </c>
    </row>
    <row r="1131" spans="1:24" x14ac:dyDescent="0.2">
      <c r="A1131" t="s">
        <v>184</v>
      </c>
      <c r="B1131" t="s">
        <v>185</v>
      </c>
      <c r="C1131" t="s">
        <v>418</v>
      </c>
      <c r="D1131" t="s">
        <v>419</v>
      </c>
      <c r="E1131" t="s">
        <v>420</v>
      </c>
      <c r="F1131" t="s">
        <v>421</v>
      </c>
      <c r="G1131" t="s">
        <v>422</v>
      </c>
      <c r="H1131" t="s">
        <v>460</v>
      </c>
      <c r="I1131" t="s">
        <v>463</v>
      </c>
      <c r="J1131" t="s">
        <v>121</v>
      </c>
      <c r="K1131" t="s">
        <v>145</v>
      </c>
      <c r="L1131" t="s">
        <v>44</v>
      </c>
      <c r="M1131" s="5">
        <v>30000</v>
      </c>
      <c r="N1131" s="5">
        <v>0</v>
      </c>
      <c r="O1131" s="5">
        <f t="shared" si="68"/>
        <v>30000</v>
      </c>
      <c r="P1131" s="5">
        <v>-30000</v>
      </c>
      <c r="Q1131" s="5">
        <f t="shared" si="69"/>
        <v>0</v>
      </c>
      <c r="R1131" s="5">
        <v>0</v>
      </c>
      <c r="S1131" s="5">
        <v>0</v>
      </c>
      <c r="T1131" s="5">
        <v>0</v>
      </c>
      <c r="U1131" s="5">
        <f t="shared" si="70"/>
        <v>30000</v>
      </c>
      <c r="V1131" s="5">
        <f t="shared" si="71"/>
        <v>30000</v>
      </c>
      <c r="W1131" s="5">
        <v>0</v>
      </c>
      <c r="X1131" t="s">
        <v>472</v>
      </c>
    </row>
    <row r="1132" spans="1:24" x14ac:dyDescent="0.2">
      <c r="A1132" t="s">
        <v>184</v>
      </c>
      <c r="B1132" t="s">
        <v>185</v>
      </c>
      <c r="C1132" t="s">
        <v>418</v>
      </c>
      <c r="D1132" t="s">
        <v>419</v>
      </c>
      <c r="E1132" t="s">
        <v>420</v>
      </c>
      <c r="F1132" t="s">
        <v>421</v>
      </c>
      <c r="G1132" t="s">
        <v>422</v>
      </c>
      <c r="H1132" t="s">
        <v>460</v>
      </c>
      <c r="I1132" t="s">
        <v>463</v>
      </c>
      <c r="J1132" t="s">
        <v>121</v>
      </c>
      <c r="K1132" t="s">
        <v>473</v>
      </c>
      <c r="L1132" t="s">
        <v>44</v>
      </c>
      <c r="M1132" s="5">
        <v>0</v>
      </c>
      <c r="N1132" s="5">
        <v>0</v>
      </c>
      <c r="O1132" s="5">
        <f t="shared" si="68"/>
        <v>0</v>
      </c>
      <c r="P1132" s="5">
        <v>336</v>
      </c>
      <c r="Q1132" s="5">
        <f t="shared" si="69"/>
        <v>336</v>
      </c>
      <c r="R1132" s="5">
        <v>0</v>
      </c>
      <c r="S1132" s="5">
        <v>0</v>
      </c>
      <c r="T1132" s="5">
        <v>0</v>
      </c>
      <c r="U1132" s="5">
        <f t="shared" si="70"/>
        <v>0</v>
      </c>
      <c r="V1132" s="5">
        <f t="shared" si="71"/>
        <v>0</v>
      </c>
      <c r="W1132" s="5">
        <v>336</v>
      </c>
      <c r="X1132" t="s">
        <v>474</v>
      </c>
    </row>
    <row r="1133" spans="1:24" x14ac:dyDescent="0.2">
      <c r="A1133" t="s">
        <v>184</v>
      </c>
      <c r="B1133" t="s">
        <v>185</v>
      </c>
      <c r="C1133" t="s">
        <v>418</v>
      </c>
      <c r="D1133" t="s">
        <v>419</v>
      </c>
      <c r="E1133" t="s">
        <v>420</v>
      </c>
      <c r="F1133" t="s">
        <v>421</v>
      </c>
      <c r="G1133" t="s">
        <v>422</v>
      </c>
      <c r="H1133" t="s">
        <v>460</v>
      </c>
      <c r="I1133" t="s">
        <v>463</v>
      </c>
      <c r="J1133" t="s">
        <v>121</v>
      </c>
      <c r="K1133" t="s">
        <v>178</v>
      </c>
      <c r="L1133" t="s">
        <v>44</v>
      </c>
      <c r="M1133" s="5">
        <v>0</v>
      </c>
      <c r="N1133" s="5">
        <v>50000</v>
      </c>
      <c r="O1133" s="5">
        <f t="shared" si="68"/>
        <v>50000</v>
      </c>
      <c r="P1133" s="5">
        <v>-32000</v>
      </c>
      <c r="Q1133" s="5">
        <f t="shared" si="69"/>
        <v>18000</v>
      </c>
      <c r="R1133" s="5">
        <v>10574.51</v>
      </c>
      <c r="S1133" s="5">
        <v>7425.49</v>
      </c>
      <c r="T1133" s="5">
        <v>1504.61</v>
      </c>
      <c r="U1133" s="5">
        <f t="shared" si="70"/>
        <v>42574.51</v>
      </c>
      <c r="V1133" s="5">
        <f t="shared" si="71"/>
        <v>48495.39</v>
      </c>
      <c r="W1133" s="5">
        <v>0</v>
      </c>
      <c r="X1133" t="s">
        <v>475</v>
      </c>
    </row>
    <row r="1134" spans="1:24" x14ac:dyDescent="0.2">
      <c r="A1134" t="s">
        <v>184</v>
      </c>
      <c r="B1134" t="s">
        <v>185</v>
      </c>
      <c r="C1134" t="s">
        <v>418</v>
      </c>
      <c r="D1134" t="s">
        <v>419</v>
      </c>
      <c r="E1134" t="s">
        <v>420</v>
      </c>
      <c r="F1134" t="s">
        <v>421</v>
      </c>
      <c r="G1134" t="s">
        <v>422</v>
      </c>
      <c r="H1134" t="s">
        <v>476</v>
      </c>
      <c r="I1134" t="s">
        <v>477</v>
      </c>
      <c r="J1134" t="s">
        <v>223</v>
      </c>
      <c r="K1134" t="s">
        <v>224</v>
      </c>
      <c r="L1134" t="s">
        <v>44</v>
      </c>
      <c r="M1134" s="5">
        <v>2000000</v>
      </c>
      <c r="N1134" s="5">
        <v>-2000000</v>
      </c>
      <c r="O1134" s="5">
        <f t="shared" si="68"/>
        <v>0</v>
      </c>
      <c r="P1134" s="5">
        <v>0</v>
      </c>
      <c r="Q1134" s="5">
        <f t="shared" si="69"/>
        <v>0</v>
      </c>
      <c r="R1134" s="5">
        <v>0</v>
      </c>
      <c r="S1134" s="5">
        <v>0</v>
      </c>
      <c r="T1134" s="5">
        <v>0</v>
      </c>
      <c r="U1134" s="5">
        <f t="shared" si="70"/>
        <v>0</v>
      </c>
      <c r="V1134" s="5">
        <f t="shared" si="71"/>
        <v>0</v>
      </c>
      <c r="W1134" s="5">
        <v>0</v>
      </c>
      <c r="X1134" t="s">
        <v>478</v>
      </c>
    </row>
    <row r="1135" spans="1:24" x14ac:dyDescent="0.2">
      <c r="A1135" t="s">
        <v>184</v>
      </c>
      <c r="B1135" t="s">
        <v>185</v>
      </c>
      <c r="C1135" t="s">
        <v>418</v>
      </c>
      <c r="D1135" t="s">
        <v>419</v>
      </c>
      <c r="E1135" t="s">
        <v>420</v>
      </c>
      <c r="F1135" t="s">
        <v>421</v>
      </c>
      <c r="G1135" t="s">
        <v>422</v>
      </c>
      <c r="H1135" t="s">
        <v>460</v>
      </c>
      <c r="I1135" t="s">
        <v>461</v>
      </c>
      <c r="J1135" t="s">
        <v>223</v>
      </c>
      <c r="K1135" t="s">
        <v>224</v>
      </c>
      <c r="L1135" t="s">
        <v>44</v>
      </c>
      <c r="M1135" s="5">
        <v>2806879.08</v>
      </c>
      <c r="N1135" s="5">
        <v>2000000</v>
      </c>
      <c r="O1135" s="5">
        <f t="shared" si="68"/>
        <v>4806879.08</v>
      </c>
      <c r="P1135" s="5">
        <v>-3721936.5</v>
      </c>
      <c r="Q1135" s="5">
        <f t="shared" si="69"/>
        <v>1084942.58</v>
      </c>
      <c r="R1135" s="5">
        <v>241426.56</v>
      </c>
      <c r="S1135" s="5">
        <v>273619.90999999997</v>
      </c>
      <c r="T1135" s="5">
        <v>264803.19</v>
      </c>
      <c r="U1135" s="5">
        <f t="shared" si="70"/>
        <v>4533259.17</v>
      </c>
      <c r="V1135" s="5">
        <f t="shared" si="71"/>
        <v>4542075.8899999997</v>
      </c>
      <c r="W1135" s="5">
        <v>569896.11</v>
      </c>
      <c r="X1135" t="s">
        <v>479</v>
      </c>
    </row>
    <row r="1136" spans="1:24" x14ac:dyDescent="0.2">
      <c r="A1136" t="s">
        <v>184</v>
      </c>
      <c r="B1136" t="s">
        <v>185</v>
      </c>
      <c r="C1136" t="s">
        <v>418</v>
      </c>
      <c r="D1136" t="s">
        <v>419</v>
      </c>
      <c r="E1136" t="s">
        <v>420</v>
      </c>
      <c r="F1136" t="s">
        <v>421</v>
      </c>
      <c r="G1136" t="s">
        <v>422</v>
      </c>
      <c r="H1136" t="s">
        <v>460</v>
      </c>
      <c r="I1136" t="s">
        <v>463</v>
      </c>
      <c r="J1136" t="s">
        <v>231</v>
      </c>
      <c r="K1136" t="s">
        <v>232</v>
      </c>
      <c r="L1136" t="s">
        <v>44</v>
      </c>
      <c r="M1136" s="5">
        <v>434563.92</v>
      </c>
      <c r="N1136" s="5">
        <v>-275375.2</v>
      </c>
      <c r="O1136" s="5">
        <f t="shared" si="68"/>
        <v>159188.71999999997</v>
      </c>
      <c r="P1136" s="5">
        <v>-153543.92000000001</v>
      </c>
      <c r="Q1136" s="5">
        <f t="shared" si="69"/>
        <v>5644.7999999999593</v>
      </c>
      <c r="R1136" s="5">
        <v>0</v>
      </c>
      <c r="S1136" s="5">
        <v>5644.8</v>
      </c>
      <c r="T1136" s="5">
        <v>5644.8</v>
      </c>
      <c r="U1136" s="5">
        <f t="shared" si="70"/>
        <v>153543.91999999998</v>
      </c>
      <c r="V1136" s="5">
        <f t="shared" si="71"/>
        <v>153543.91999999998</v>
      </c>
      <c r="W1136" s="5">
        <v>0</v>
      </c>
      <c r="X1136" t="s">
        <v>480</v>
      </c>
    </row>
    <row r="1137" spans="1:24" x14ac:dyDescent="0.2">
      <c r="A1137" t="s">
        <v>184</v>
      </c>
      <c r="B1137" t="s">
        <v>185</v>
      </c>
      <c r="C1137" t="s">
        <v>418</v>
      </c>
      <c r="D1137" t="s">
        <v>419</v>
      </c>
      <c r="E1137" t="s">
        <v>420</v>
      </c>
      <c r="F1137" t="s">
        <v>421</v>
      </c>
      <c r="G1137" t="s">
        <v>422</v>
      </c>
      <c r="H1137" t="s">
        <v>460</v>
      </c>
      <c r="I1137" t="s">
        <v>463</v>
      </c>
      <c r="J1137" t="s">
        <v>231</v>
      </c>
      <c r="K1137" t="s">
        <v>234</v>
      </c>
      <c r="L1137" t="s">
        <v>44</v>
      </c>
      <c r="M1137" s="5">
        <v>10000</v>
      </c>
      <c r="N1137" s="5">
        <v>15006.66</v>
      </c>
      <c r="O1137" s="5">
        <f t="shared" si="68"/>
        <v>25006.66</v>
      </c>
      <c r="P1137" s="5">
        <v>0</v>
      </c>
      <c r="Q1137" s="5">
        <f t="shared" si="69"/>
        <v>25006.66</v>
      </c>
      <c r="R1137" s="5">
        <v>6916.08</v>
      </c>
      <c r="S1137" s="5">
        <v>15006.66</v>
      </c>
      <c r="T1137" s="5">
        <v>15006.66</v>
      </c>
      <c r="U1137" s="5">
        <f t="shared" si="70"/>
        <v>10000</v>
      </c>
      <c r="V1137" s="5">
        <f t="shared" si="71"/>
        <v>10000</v>
      </c>
      <c r="W1137" s="5">
        <v>3083.92</v>
      </c>
      <c r="X1137" t="s">
        <v>481</v>
      </c>
    </row>
    <row r="1138" spans="1:24" x14ac:dyDescent="0.2">
      <c r="A1138" t="s">
        <v>0</v>
      </c>
      <c r="B1138" t="s">
        <v>1</v>
      </c>
      <c r="C1138" t="s">
        <v>2</v>
      </c>
      <c r="D1138" t="s">
        <v>482</v>
      </c>
      <c r="E1138" t="s">
        <v>483</v>
      </c>
      <c r="F1138" t="s">
        <v>484</v>
      </c>
      <c r="G1138" t="s">
        <v>485</v>
      </c>
      <c r="H1138" t="s">
        <v>7</v>
      </c>
      <c r="I1138" t="s">
        <v>8</v>
      </c>
      <c r="J1138" t="s">
        <v>9</v>
      </c>
      <c r="K1138" t="s">
        <v>10</v>
      </c>
      <c r="L1138" t="s">
        <v>11</v>
      </c>
      <c r="M1138" s="5">
        <v>27593136</v>
      </c>
      <c r="N1138" s="5">
        <v>0</v>
      </c>
      <c r="O1138" s="5">
        <f t="shared" si="68"/>
        <v>27593136</v>
      </c>
      <c r="P1138" s="5">
        <v>-586900.49</v>
      </c>
      <c r="Q1138" s="5">
        <f t="shared" si="69"/>
        <v>27006235.510000002</v>
      </c>
      <c r="R1138" s="5">
        <v>0</v>
      </c>
      <c r="S1138" s="5">
        <v>20098231.199999999</v>
      </c>
      <c r="T1138" s="5">
        <v>20097240.530000001</v>
      </c>
      <c r="U1138" s="5">
        <f t="shared" si="70"/>
        <v>7494904.8000000007</v>
      </c>
      <c r="V1138" s="5">
        <f t="shared" si="71"/>
        <v>7495895.4699999988</v>
      </c>
      <c r="W1138" s="5">
        <v>6908004.3099999996</v>
      </c>
      <c r="X1138" t="s">
        <v>486</v>
      </c>
    </row>
    <row r="1139" spans="1:24" x14ac:dyDescent="0.2">
      <c r="A1139" t="s">
        <v>0</v>
      </c>
      <c r="B1139" t="s">
        <v>1</v>
      </c>
      <c r="C1139" t="s">
        <v>2</v>
      </c>
      <c r="D1139" t="s">
        <v>482</v>
      </c>
      <c r="E1139" t="s">
        <v>483</v>
      </c>
      <c r="F1139" t="s">
        <v>484</v>
      </c>
      <c r="G1139" t="s">
        <v>485</v>
      </c>
      <c r="H1139" t="s">
        <v>7</v>
      </c>
      <c r="I1139" t="s">
        <v>8</v>
      </c>
      <c r="J1139" t="s">
        <v>9</v>
      </c>
      <c r="K1139" t="s">
        <v>13</v>
      </c>
      <c r="L1139" t="s">
        <v>11</v>
      </c>
      <c r="M1139" s="5">
        <v>14515.92</v>
      </c>
      <c r="N1139" s="5">
        <v>0</v>
      </c>
      <c r="O1139" s="5">
        <f t="shared" si="68"/>
        <v>14515.92</v>
      </c>
      <c r="P1139" s="5">
        <v>0</v>
      </c>
      <c r="Q1139" s="5">
        <f t="shared" si="69"/>
        <v>14515.92</v>
      </c>
      <c r="R1139" s="5">
        <v>0</v>
      </c>
      <c r="S1139" s="5">
        <v>10886.94</v>
      </c>
      <c r="T1139" s="5">
        <v>10886.94</v>
      </c>
      <c r="U1139" s="5">
        <f t="shared" si="70"/>
        <v>3628.9799999999996</v>
      </c>
      <c r="V1139" s="5">
        <f t="shared" si="71"/>
        <v>3628.9799999999996</v>
      </c>
      <c r="W1139" s="5">
        <v>3628.98</v>
      </c>
      <c r="X1139" t="s">
        <v>487</v>
      </c>
    </row>
    <row r="1140" spans="1:24" x14ac:dyDescent="0.2">
      <c r="A1140" t="s">
        <v>0</v>
      </c>
      <c r="B1140" t="s">
        <v>1</v>
      </c>
      <c r="C1140" t="s">
        <v>2</v>
      </c>
      <c r="D1140" t="s">
        <v>482</v>
      </c>
      <c r="E1140" t="s">
        <v>483</v>
      </c>
      <c r="F1140" t="s">
        <v>484</v>
      </c>
      <c r="G1140" t="s">
        <v>485</v>
      </c>
      <c r="H1140" t="s">
        <v>7</v>
      </c>
      <c r="I1140" t="s">
        <v>8</v>
      </c>
      <c r="J1140" t="s">
        <v>9</v>
      </c>
      <c r="K1140" t="s">
        <v>15</v>
      </c>
      <c r="L1140" t="s">
        <v>11</v>
      </c>
      <c r="M1140" s="5">
        <v>2342671.66</v>
      </c>
      <c r="N1140" s="5">
        <v>-119573.19</v>
      </c>
      <c r="O1140" s="5">
        <f t="shared" si="68"/>
        <v>2223098.4700000002</v>
      </c>
      <c r="P1140" s="5">
        <v>0</v>
      </c>
      <c r="Q1140" s="5">
        <f t="shared" si="69"/>
        <v>2223098.4700000002</v>
      </c>
      <c r="R1140" s="5">
        <v>12119.37</v>
      </c>
      <c r="S1140" s="5">
        <v>177011.47</v>
      </c>
      <c r="T1140" s="5">
        <v>174758.91</v>
      </c>
      <c r="U1140" s="5">
        <f t="shared" si="70"/>
        <v>2046087.0000000002</v>
      </c>
      <c r="V1140" s="5">
        <f t="shared" si="71"/>
        <v>2048339.5600000003</v>
      </c>
      <c r="W1140" s="5">
        <v>2033967.63</v>
      </c>
      <c r="X1140" t="s">
        <v>488</v>
      </c>
    </row>
    <row r="1141" spans="1:24" x14ac:dyDescent="0.2">
      <c r="A1141" t="s">
        <v>0</v>
      </c>
      <c r="B1141" t="s">
        <v>1</v>
      </c>
      <c r="C1141" t="s">
        <v>2</v>
      </c>
      <c r="D1141" t="s">
        <v>482</v>
      </c>
      <c r="E1141" t="s">
        <v>483</v>
      </c>
      <c r="F1141" t="s">
        <v>484</v>
      </c>
      <c r="G1141" t="s">
        <v>485</v>
      </c>
      <c r="H1141" t="s">
        <v>7</v>
      </c>
      <c r="I1141" t="s">
        <v>8</v>
      </c>
      <c r="J1141" t="s">
        <v>9</v>
      </c>
      <c r="K1141" t="s">
        <v>17</v>
      </c>
      <c r="L1141" t="s">
        <v>11</v>
      </c>
      <c r="M1141" s="5">
        <v>1021448.94</v>
      </c>
      <c r="N1141" s="5">
        <v>2163.9499999999998</v>
      </c>
      <c r="O1141" s="5">
        <f t="shared" si="68"/>
        <v>1023612.8899999999</v>
      </c>
      <c r="P1141" s="5">
        <v>0</v>
      </c>
      <c r="Q1141" s="5">
        <f t="shared" si="69"/>
        <v>1023612.8899999999</v>
      </c>
      <c r="R1141" s="5">
        <v>3341.08</v>
      </c>
      <c r="S1141" s="5">
        <v>957522.3</v>
      </c>
      <c r="T1141" s="5">
        <v>957270.62</v>
      </c>
      <c r="U1141" s="5">
        <f t="shared" si="70"/>
        <v>66090.589999999851</v>
      </c>
      <c r="V1141" s="5">
        <f t="shared" si="71"/>
        <v>66342.269999999902</v>
      </c>
      <c r="W1141" s="5">
        <v>62749.51</v>
      </c>
      <c r="X1141" t="s">
        <v>489</v>
      </c>
    </row>
    <row r="1142" spans="1:24" x14ac:dyDescent="0.2">
      <c r="A1142" t="s">
        <v>0</v>
      </c>
      <c r="B1142" t="s">
        <v>1</v>
      </c>
      <c r="C1142" t="s">
        <v>2</v>
      </c>
      <c r="D1142" t="s">
        <v>482</v>
      </c>
      <c r="E1142" t="s">
        <v>483</v>
      </c>
      <c r="F1142" t="s">
        <v>484</v>
      </c>
      <c r="G1142" t="s">
        <v>485</v>
      </c>
      <c r="H1142" t="s">
        <v>7</v>
      </c>
      <c r="I1142" t="s">
        <v>8</v>
      </c>
      <c r="J1142" t="s">
        <v>9</v>
      </c>
      <c r="K1142" t="s">
        <v>19</v>
      </c>
      <c r="L1142" t="s">
        <v>11</v>
      </c>
      <c r="M1142" s="5">
        <v>264</v>
      </c>
      <c r="N1142" s="5">
        <v>0</v>
      </c>
      <c r="O1142" s="5">
        <f t="shared" si="68"/>
        <v>264</v>
      </c>
      <c r="P1142" s="5">
        <v>-153.37</v>
      </c>
      <c r="Q1142" s="5">
        <f t="shared" si="69"/>
        <v>110.63</v>
      </c>
      <c r="R1142" s="5">
        <v>0</v>
      </c>
      <c r="S1142" s="5">
        <v>84</v>
      </c>
      <c r="T1142" s="5">
        <v>84</v>
      </c>
      <c r="U1142" s="5">
        <f t="shared" si="70"/>
        <v>180</v>
      </c>
      <c r="V1142" s="5">
        <f t="shared" si="71"/>
        <v>180</v>
      </c>
      <c r="W1142" s="5">
        <v>26.63</v>
      </c>
      <c r="X1142" t="s">
        <v>490</v>
      </c>
    </row>
    <row r="1143" spans="1:24" x14ac:dyDescent="0.2">
      <c r="A1143" t="s">
        <v>0</v>
      </c>
      <c r="B1143" t="s">
        <v>1</v>
      </c>
      <c r="C1143" t="s">
        <v>2</v>
      </c>
      <c r="D1143" t="s">
        <v>482</v>
      </c>
      <c r="E1143" t="s">
        <v>483</v>
      </c>
      <c r="F1143" t="s">
        <v>484</v>
      </c>
      <c r="G1143" t="s">
        <v>485</v>
      </c>
      <c r="H1143" t="s">
        <v>7</v>
      </c>
      <c r="I1143" t="s">
        <v>8</v>
      </c>
      <c r="J1143" t="s">
        <v>9</v>
      </c>
      <c r="K1143" t="s">
        <v>21</v>
      </c>
      <c r="L1143" t="s">
        <v>11</v>
      </c>
      <c r="M1143" s="5">
        <v>2112</v>
      </c>
      <c r="N1143" s="5">
        <v>0</v>
      </c>
      <c r="O1143" s="5">
        <f t="shared" si="68"/>
        <v>2112</v>
      </c>
      <c r="P1143" s="5">
        <v>-79.2</v>
      </c>
      <c r="Q1143" s="5">
        <f t="shared" si="69"/>
        <v>2032.8</v>
      </c>
      <c r="R1143" s="5">
        <v>0</v>
      </c>
      <c r="S1143" s="5">
        <v>1336</v>
      </c>
      <c r="T1143" s="5">
        <v>1336</v>
      </c>
      <c r="U1143" s="5">
        <f t="shared" si="70"/>
        <v>776</v>
      </c>
      <c r="V1143" s="5">
        <f t="shared" si="71"/>
        <v>776</v>
      </c>
      <c r="W1143" s="5">
        <v>696.8</v>
      </c>
      <c r="X1143" t="s">
        <v>491</v>
      </c>
    </row>
    <row r="1144" spans="1:24" x14ac:dyDescent="0.2">
      <c r="A1144" t="s">
        <v>0</v>
      </c>
      <c r="B1144" t="s">
        <v>1</v>
      </c>
      <c r="C1144" t="s">
        <v>2</v>
      </c>
      <c r="D1144" t="s">
        <v>482</v>
      </c>
      <c r="E1144" t="s">
        <v>483</v>
      </c>
      <c r="F1144" t="s">
        <v>484</v>
      </c>
      <c r="G1144" t="s">
        <v>485</v>
      </c>
      <c r="H1144" t="s">
        <v>7</v>
      </c>
      <c r="I1144" t="s">
        <v>8</v>
      </c>
      <c r="J1144" t="s">
        <v>9</v>
      </c>
      <c r="K1144" t="s">
        <v>23</v>
      </c>
      <c r="L1144" t="s">
        <v>11</v>
      </c>
      <c r="M1144" s="5">
        <v>72.58</v>
      </c>
      <c r="N1144" s="5">
        <v>0</v>
      </c>
      <c r="O1144" s="5">
        <f t="shared" si="68"/>
        <v>72.58</v>
      </c>
      <c r="P1144" s="5">
        <v>-72.58</v>
      </c>
      <c r="Q1144" s="5">
        <f t="shared" si="69"/>
        <v>0</v>
      </c>
      <c r="R1144" s="5">
        <v>0</v>
      </c>
      <c r="S1144" s="5">
        <v>0</v>
      </c>
      <c r="T1144" s="5">
        <v>0</v>
      </c>
      <c r="U1144" s="5">
        <f t="shared" si="70"/>
        <v>72.58</v>
      </c>
      <c r="V1144" s="5">
        <f t="shared" si="71"/>
        <v>72.58</v>
      </c>
      <c r="W1144" s="5">
        <v>0</v>
      </c>
      <c r="X1144" t="s">
        <v>492</v>
      </c>
    </row>
    <row r="1145" spans="1:24" x14ac:dyDescent="0.2">
      <c r="A1145" t="s">
        <v>0</v>
      </c>
      <c r="B1145" t="s">
        <v>1</v>
      </c>
      <c r="C1145" t="s">
        <v>2</v>
      </c>
      <c r="D1145" t="s">
        <v>482</v>
      </c>
      <c r="E1145" t="s">
        <v>483</v>
      </c>
      <c r="F1145" t="s">
        <v>484</v>
      </c>
      <c r="G1145" t="s">
        <v>485</v>
      </c>
      <c r="H1145" t="s">
        <v>7</v>
      </c>
      <c r="I1145" t="s">
        <v>8</v>
      </c>
      <c r="J1145" t="s">
        <v>9</v>
      </c>
      <c r="K1145" t="s">
        <v>25</v>
      </c>
      <c r="L1145" t="s">
        <v>11</v>
      </c>
      <c r="M1145" s="5">
        <v>435.48</v>
      </c>
      <c r="N1145" s="5">
        <v>0</v>
      </c>
      <c r="O1145" s="5">
        <f t="shared" si="68"/>
        <v>435.48</v>
      </c>
      <c r="P1145" s="5">
        <v>-210.77</v>
      </c>
      <c r="Q1145" s="5">
        <f t="shared" si="69"/>
        <v>224.71</v>
      </c>
      <c r="R1145" s="5">
        <v>0</v>
      </c>
      <c r="S1145" s="5">
        <v>172.32</v>
      </c>
      <c r="T1145" s="5">
        <v>172.32</v>
      </c>
      <c r="U1145" s="5">
        <f t="shared" si="70"/>
        <v>263.16000000000003</v>
      </c>
      <c r="V1145" s="5">
        <f t="shared" si="71"/>
        <v>263.16000000000003</v>
      </c>
      <c r="W1145" s="5">
        <v>52.39</v>
      </c>
      <c r="X1145" t="s">
        <v>493</v>
      </c>
    </row>
    <row r="1146" spans="1:24" x14ac:dyDescent="0.2">
      <c r="A1146" t="s">
        <v>0</v>
      </c>
      <c r="B1146" t="s">
        <v>1</v>
      </c>
      <c r="C1146" t="s">
        <v>2</v>
      </c>
      <c r="D1146" t="s">
        <v>482</v>
      </c>
      <c r="E1146" t="s">
        <v>483</v>
      </c>
      <c r="F1146" t="s">
        <v>484</v>
      </c>
      <c r="G1146" t="s">
        <v>485</v>
      </c>
      <c r="H1146" t="s">
        <v>7</v>
      </c>
      <c r="I1146" t="s">
        <v>8</v>
      </c>
      <c r="J1146" t="s">
        <v>9</v>
      </c>
      <c r="K1146" t="s">
        <v>27</v>
      </c>
      <c r="L1146" t="s">
        <v>11</v>
      </c>
      <c r="M1146" s="5">
        <v>257002</v>
      </c>
      <c r="N1146" s="5">
        <v>0</v>
      </c>
      <c r="O1146" s="5">
        <f t="shared" si="68"/>
        <v>257002</v>
      </c>
      <c r="P1146" s="5">
        <v>-108258.36</v>
      </c>
      <c r="Q1146" s="5">
        <f t="shared" si="69"/>
        <v>148743.64000000001</v>
      </c>
      <c r="R1146" s="5">
        <v>0</v>
      </c>
      <c r="S1146" s="5">
        <v>48458.559999999998</v>
      </c>
      <c r="T1146" s="5">
        <v>48458.559999999998</v>
      </c>
      <c r="U1146" s="5">
        <f t="shared" si="70"/>
        <v>208543.44</v>
      </c>
      <c r="V1146" s="5">
        <f t="shared" si="71"/>
        <v>208543.44</v>
      </c>
      <c r="W1146" s="5">
        <v>100285.08</v>
      </c>
      <c r="X1146" t="s">
        <v>494</v>
      </c>
    </row>
    <row r="1147" spans="1:24" x14ac:dyDescent="0.2">
      <c r="A1147" t="s">
        <v>0</v>
      </c>
      <c r="B1147" t="s">
        <v>1</v>
      </c>
      <c r="C1147" t="s">
        <v>2</v>
      </c>
      <c r="D1147" t="s">
        <v>482</v>
      </c>
      <c r="E1147" t="s">
        <v>483</v>
      </c>
      <c r="F1147" t="s">
        <v>484</v>
      </c>
      <c r="G1147" t="s">
        <v>485</v>
      </c>
      <c r="H1147" t="s">
        <v>7</v>
      </c>
      <c r="I1147" t="s">
        <v>8</v>
      </c>
      <c r="J1147" t="s">
        <v>9</v>
      </c>
      <c r="K1147" t="s">
        <v>29</v>
      </c>
      <c r="L1147" t="s">
        <v>11</v>
      </c>
      <c r="M1147" s="5">
        <v>227902.93</v>
      </c>
      <c r="N1147" s="5">
        <v>0</v>
      </c>
      <c r="O1147" s="5">
        <f t="shared" si="68"/>
        <v>227902.93</v>
      </c>
      <c r="P1147" s="5">
        <v>6756.38</v>
      </c>
      <c r="Q1147" s="5">
        <f t="shared" si="69"/>
        <v>234659.31</v>
      </c>
      <c r="R1147" s="5">
        <v>0</v>
      </c>
      <c r="S1147" s="5">
        <v>136300.98000000001</v>
      </c>
      <c r="T1147" s="5">
        <v>136300.98000000001</v>
      </c>
      <c r="U1147" s="5">
        <f t="shared" si="70"/>
        <v>91601.949999999983</v>
      </c>
      <c r="V1147" s="5">
        <f t="shared" si="71"/>
        <v>91601.949999999983</v>
      </c>
      <c r="W1147" s="5">
        <v>98358.33</v>
      </c>
      <c r="X1147" t="s">
        <v>495</v>
      </c>
    </row>
    <row r="1148" spans="1:24" x14ac:dyDescent="0.2">
      <c r="A1148" t="s">
        <v>0</v>
      </c>
      <c r="B1148" t="s">
        <v>1</v>
      </c>
      <c r="C1148" t="s">
        <v>2</v>
      </c>
      <c r="D1148" t="s">
        <v>482</v>
      </c>
      <c r="E1148" t="s">
        <v>483</v>
      </c>
      <c r="F1148" t="s">
        <v>484</v>
      </c>
      <c r="G1148" t="s">
        <v>485</v>
      </c>
      <c r="H1148" t="s">
        <v>7</v>
      </c>
      <c r="I1148" t="s">
        <v>8</v>
      </c>
      <c r="J1148" t="s">
        <v>9</v>
      </c>
      <c r="K1148" t="s">
        <v>265</v>
      </c>
      <c r="L1148" t="s">
        <v>11</v>
      </c>
      <c r="M1148" s="5">
        <v>504408</v>
      </c>
      <c r="N1148" s="5">
        <v>97670</v>
      </c>
      <c r="O1148" s="5">
        <f t="shared" si="68"/>
        <v>602078</v>
      </c>
      <c r="P1148" s="5">
        <v>0</v>
      </c>
      <c r="Q1148" s="5">
        <f t="shared" si="69"/>
        <v>602078</v>
      </c>
      <c r="R1148" s="5">
        <v>103195.43</v>
      </c>
      <c r="S1148" s="5">
        <v>371474.04</v>
      </c>
      <c r="T1148" s="5">
        <v>371474.04</v>
      </c>
      <c r="U1148" s="5">
        <f t="shared" si="70"/>
        <v>230603.96000000002</v>
      </c>
      <c r="V1148" s="5">
        <f t="shared" si="71"/>
        <v>230603.96000000002</v>
      </c>
      <c r="W1148" s="5">
        <v>127408.53</v>
      </c>
      <c r="X1148" t="s">
        <v>496</v>
      </c>
    </row>
    <row r="1149" spans="1:24" x14ac:dyDescent="0.2">
      <c r="A1149" t="s">
        <v>0</v>
      </c>
      <c r="B1149" t="s">
        <v>1</v>
      </c>
      <c r="C1149" t="s">
        <v>2</v>
      </c>
      <c r="D1149" t="s">
        <v>482</v>
      </c>
      <c r="E1149" t="s">
        <v>483</v>
      </c>
      <c r="F1149" t="s">
        <v>484</v>
      </c>
      <c r="G1149" t="s">
        <v>485</v>
      </c>
      <c r="H1149" t="s">
        <v>7</v>
      </c>
      <c r="I1149" t="s">
        <v>8</v>
      </c>
      <c r="J1149" t="s">
        <v>9</v>
      </c>
      <c r="K1149" t="s">
        <v>31</v>
      </c>
      <c r="L1149" t="s">
        <v>11</v>
      </c>
      <c r="M1149" s="5">
        <v>36799.160000000003</v>
      </c>
      <c r="N1149" s="5">
        <v>0</v>
      </c>
      <c r="O1149" s="5">
        <f t="shared" si="68"/>
        <v>36799.160000000003</v>
      </c>
      <c r="P1149" s="5">
        <v>-18160.080000000002</v>
      </c>
      <c r="Q1149" s="5">
        <f t="shared" si="69"/>
        <v>18639.080000000002</v>
      </c>
      <c r="R1149" s="5">
        <v>0</v>
      </c>
      <c r="S1149" s="5">
        <v>2330</v>
      </c>
      <c r="T1149" s="5">
        <v>2330</v>
      </c>
      <c r="U1149" s="5">
        <f t="shared" si="70"/>
        <v>34469.160000000003</v>
      </c>
      <c r="V1149" s="5">
        <f t="shared" si="71"/>
        <v>34469.160000000003</v>
      </c>
      <c r="W1149" s="5">
        <v>16309.08</v>
      </c>
      <c r="X1149" t="s">
        <v>497</v>
      </c>
    </row>
    <row r="1150" spans="1:24" x14ac:dyDescent="0.2">
      <c r="A1150" t="s">
        <v>0</v>
      </c>
      <c r="B1150" t="s">
        <v>1</v>
      </c>
      <c r="C1150" t="s">
        <v>2</v>
      </c>
      <c r="D1150" t="s">
        <v>482</v>
      </c>
      <c r="E1150" t="s">
        <v>483</v>
      </c>
      <c r="F1150" t="s">
        <v>484</v>
      </c>
      <c r="G1150" t="s">
        <v>485</v>
      </c>
      <c r="H1150" t="s">
        <v>7</v>
      </c>
      <c r="I1150" t="s">
        <v>8</v>
      </c>
      <c r="J1150" t="s">
        <v>9</v>
      </c>
      <c r="K1150" t="s">
        <v>33</v>
      </c>
      <c r="L1150" t="s">
        <v>11</v>
      </c>
      <c r="M1150" s="5">
        <v>70517.399999999994</v>
      </c>
      <c r="N1150" s="5">
        <v>0</v>
      </c>
      <c r="O1150" s="5">
        <f t="shared" si="68"/>
        <v>70517.399999999994</v>
      </c>
      <c r="P1150" s="5">
        <v>1057.01</v>
      </c>
      <c r="Q1150" s="5">
        <f t="shared" si="69"/>
        <v>71574.409999999989</v>
      </c>
      <c r="R1150" s="5">
        <v>0</v>
      </c>
      <c r="S1150" s="5">
        <v>45436.47</v>
      </c>
      <c r="T1150" s="5">
        <v>45436.47</v>
      </c>
      <c r="U1150" s="5">
        <f t="shared" si="70"/>
        <v>25080.929999999993</v>
      </c>
      <c r="V1150" s="5">
        <f t="shared" si="71"/>
        <v>25080.929999999993</v>
      </c>
      <c r="W1150" s="5">
        <v>26137.94</v>
      </c>
      <c r="X1150" t="s">
        <v>498</v>
      </c>
    </row>
    <row r="1151" spans="1:24" x14ac:dyDescent="0.2">
      <c r="A1151" t="s">
        <v>0</v>
      </c>
      <c r="B1151" t="s">
        <v>1</v>
      </c>
      <c r="C1151" t="s">
        <v>2</v>
      </c>
      <c r="D1151" t="s">
        <v>482</v>
      </c>
      <c r="E1151" t="s">
        <v>483</v>
      </c>
      <c r="F1151" t="s">
        <v>484</v>
      </c>
      <c r="G1151" t="s">
        <v>485</v>
      </c>
      <c r="H1151" t="s">
        <v>7</v>
      </c>
      <c r="I1151" t="s">
        <v>8</v>
      </c>
      <c r="J1151" t="s">
        <v>9</v>
      </c>
      <c r="K1151" t="s">
        <v>35</v>
      </c>
      <c r="L1151" t="s">
        <v>11</v>
      </c>
      <c r="M1151" s="5">
        <v>3556103</v>
      </c>
      <c r="N1151" s="5">
        <v>19090.11</v>
      </c>
      <c r="O1151" s="5">
        <f t="shared" si="68"/>
        <v>3575193.11</v>
      </c>
      <c r="P1151" s="5">
        <v>-51403.37</v>
      </c>
      <c r="Q1151" s="5">
        <f t="shared" si="69"/>
        <v>3523789.7399999998</v>
      </c>
      <c r="R1151" s="5">
        <v>13028.94</v>
      </c>
      <c r="S1151" s="5">
        <v>2601463.91</v>
      </c>
      <c r="T1151" s="5">
        <v>2601338.59</v>
      </c>
      <c r="U1151" s="5">
        <f t="shared" si="70"/>
        <v>973729.19999999972</v>
      </c>
      <c r="V1151" s="5">
        <f t="shared" si="71"/>
        <v>973854.52</v>
      </c>
      <c r="W1151" s="5">
        <v>909296.89</v>
      </c>
      <c r="X1151" t="s">
        <v>499</v>
      </c>
    </row>
    <row r="1152" spans="1:24" x14ac:dyDescent="0.2">
      <c r="A1152" t="s">
        <v>0</v>
      </c>
      <c r="B1152" t="s">
        <v>1</v>
      </c>
      <c r="C1152" t="s">
        <v>2</v>
      </c>
      <c r="D1152" t="s">
        <v>482</v>
      </c>
      <c r="E1152" t="s">
        <v>483</v>
      </c>
      <c r="F1152" t="s">
        <v>484</v>
      </c>
      <c r="G1152" t="s">
        <v>485</v>
      </c>
      <c r="H1152" t="s">
        <v>7</v>
      </c>
      <c r="I1152" t="s">
        <v>8</v>
      </c>
      <c r="J1152" t="s">
        <v>9</v>
      </c>
      <c r="K1152" t="s">
        <v>37</v>
      </c>
      <c r="L1152" t="s">
        <v>11</v>
      </c>
      <c r="M1152" s="5">
        <v>2342671.66</v>
      </c>
      <c r="N1152" s="5">
        <v>649.13</v>
      </c>
      <c r="O1152" s="5">
        <f t="shared" si="68"/>
        <v>2343320.79</v>
      </c>
      <c r="P1152" s="5">
        <v>-157545.54999999999</v>
      </c>
      <c r="Q1152" s="5">
        <f t="shared" si="69"/>
        <v>2185775.2400000002</v>
      </c>
      <c r="R1152" s="5">
        <v>14752.07</v>
      </c>
      <c r="S1152" s="5">
        <v>1615242.78</v>
      </c>
      <c r="T1152" s="5">
        <v>1615242.78</v>
      </c>
      <c r="U1152" s="5">
        <f t="shared" si="70"/>
        <v>728078.01</v>
      </c>
      <c r="V1152" s="5">
        <f t="shared" si="71"/>
        <v>728078.01</v>
      </c>
      <c r="W1152" s="5">
        <v>555780.39</v>
      </c>
      <c r="X1152" t="s">
        <v>500</v>
      </c>
    </row>
    <row r="1153" spans="1:24" x14ac:dyDescent="0.2">
      <c r="A1153" t="s">
        <v>0</v>
      </c>
      <c r="B1153" t="s">
        <v>1</v>
      </c>
      <c r="C1153" t="s">
        <v>2</v>
      </c>
      <c r="D1153" t="s">
        <v>482</v>
      </c>
      <c r="E1153" t="s">
        <v>483</v>
      </c>
      <c r="F1153" t="s">
        <v>484</v>
      </c>
      <c r="G1153" t="s">
        <v>485</v>
      </c>
      <c r="H1153" t="s">
        <v>7</v>
      </c>
      <c r="I1153" t="s">
        <v>8</v>
      </c>
      <c r="J1153" t="s">
        <v>9</v>
      </c>
      <c r="K1153" t="s">
        <v>39</v>
      </c>
      <c r="L1153" t="s">
        <v>11</v>
      </c>
      <c r="M1153" s="5">
        <v>189194.33</v>
      </c>
      <c r="N1153" s="5">
        <v>0</v>
      </c>
      <c r="O1153" s="5">
        <f t="shared" si="68"/>
        <v>189194.33</v>
      </c>
      <c r="P1153" s="5">
        <v>0</v>
      </c>
      <c r="Q1153" s="5">
        <f t="shared" si="69"/>
        <v>189194.33</v>
      </c>
      <c r="R1153" s="5">
        <v>0</v>
      </c>
      <c r="S1153" s="5">
        <v>44127.7</v>
      </c>
      <c r="T1153" s="5">
        <v>38373.589999999997</v>
      </c>
      <c r="U1153" s="5">
        <f t="shared" si="70"/>
        <v>145066.63</v>
      </c>
      <c r="V1153" s="5">
        <f t="shared" si="71"/>
        <v>150820.74</v>
      </c>
      <c r="W1153" s="5">
        <v>145066.63</v>
      </c>
      <c r="X1153" t="s">
        <v>501</v>
      </c>
    </row>
    <row r="1154" spans="1:24" x14ac:dyDescent="0.2">
      <c r="A1154" t="s">
        <v>0</v>
      </c>
      <c r="B1154" t="s">
        <v>1</v>
      </c>
      <c r="C1154" t="s">
        <v>2</v>
      </c>
      <c r="D1154" t="s">
        <v>482</v>
      </c>
      <c r="E1154" t="s">
        <v>483</v>
      </c>
      <c r="F1154" t="s">
        <v>484</v>
      </c>
      <c r="G1154" t="s">
        <v>485</v>
      </c>
      <c r="H1154" t="s">
        <v>7</v>
      </c>
      <c r="I1154" t="s">
        <v>41</v>
      </c>
      <c r="J1154" t="s">
        <v>42</v>
      </c>
      <c r="K1154" t="s">
        <v>43</v>
      </c>
      <c r="L1154" t="s">
        <v>44</v>
      </c>
      <c r="M1154" s="5">
        <v>0</v>
      </c>
      <c r="N1154" s="5">
        <v>28000</v>
      </c>
      <c r="O1154" s="5">
        <f t="shared" si="68"/>
        <v>28000</v>
      </c>
      <c r="P1154" s="5">
        <v>0</v>
      </c>
      <c r="Q1154" s="5">
        <f t="shared" si="69"/>
        <v>28000</v>
      </c>
      <c r="R1154" s="5">
        <v>0</v>
      </c>
      <c r="S1154" s="5">
        <v>28000</v>
      </c>
      <c r="T1154" s="5">
        <v>7251.2</v>
      </c>
      <c r="U1154" s="5">
        <f t="shared" si="70"/>
        <v>0</v>
      </c>
      <c r="V1154" s="5">
        <f t="shared" si="71"/>
        <v>20748.8</v>
      </c>
      <c r="W1154" s="5">
        <v>0</v>
      </c>
      <c r="X1154" t="s">
        <v>502</v>
      </c>
    </row>
    <row r="1155" spans="1:24" x14ac:dyDescent="0.2">
      <c r="A1155" t="s">
        <v>0</v>
      </c>
      <c r="B1155" t="s">
        <v>1</v>
      </c>
      <c r="C1155" t="s">
        <v>2</v>
      </c>
      <c r="D1155" t="s">
        <v>482</v>
      </c>
      <c r="E1155" t="s">
        <v>483</v>
      </c>
      <c r="F1155" t="s">
        <v>484</v>
      </c>
      <c r="G1155" t="s">
        <v>485</v>
      </c>
      <c r="H1155" t="s">
        <v>7</v>
      </c>
      <c r="I1155" t="s">
        <v>41</v>
      </c>
      <c r="J1155" t="s">
        <v>42</v>
      </c>
      <c r="K1155" t="s">
        <v>46</v>
      </c>
      <c r="L1155" t="s">
        <v>44</v>
      </c>
      <c r="M1155" s="5">
        <v>0</v>
      </c>
      <c r="N1155" s="5">
        <v>55000</v>
      </c>
      <c r="O1155" s="5">
        <f t="shared" ref="O1155:O1218" si="72">+M1155+N1155</f>
        <v>55000</v>
      </c>
      <c r="P1155" s="5">
        <v>0</v>
      </c>
      <c r="Q1155" s="5">
        <f t="shared" ref="Q1155:Q1218" si="73">+O1155+P1155</f>
        <v>55000</v>
      </c>
      <c r="R1155" s="5">
        <v>0</v>
      </c>
      <c r="S1155" s="5">
        <v>55000</v>
      </c>
      <c r="T1155" s="5">
        <v>29038.22</v>
      </c>
      <c r="U1155" s="5">
        <f t="shared" ref="U1155:U1218" si="74">+O1155-S1155</f>
        <v>0</v>
      </c>
      <c r="V1155" s="5">
        <f t="shared" ref="V1155:V1218" si="75">+O1155-T1155</f>
        <v>25961.78</v>
      </c>
      <c r="W1155" s="5">
        <v>0</v>
      </c>
      <c r="X1155" t="s">
        <v>503</v>
      </c>
    </row>
    <row r="1156" spans="1:24" x14ac:dyDescent="0.2">
      <c r="A1156" t="s">
        <v>0</v>
      </c>
      <c r="B1156" t="s">
        <v>1</v>
      </c>
      <c r="C1156" t="s">
        <v>2</v>
      </c>
      <c r="D1156" t="s">
        <v>482</v>
      </c>
      <c r="E1156" t="s">
        <v>483</v>
      </c>
      <c r="F1156" t="s">
        <v>484</v>
      </c>
      <c r="G1156" t="s">
        <v>485</v>
      </c>
      <c r="H1156" t="s">
        <v>7</v>
      </c>
      <c r="I1156" t="s">
        <v>41</v>
      </c>
      <c r="J1156" t="s">
        <v>42</v>
      </c>
      <c r="K1156" t="s">
        <v>48</v>
      </c>
      <c r="L1156" t="s">
        <v>44</v>
      </c>
      <c r="M1156" s="5">
        <v>273995.59000000003</v>
      </c>
      <c r="N1156" s="5">
        <v>-90386</v>
      </c>
      <c r="O1156" s="5">
        <f t="shared" si="72"/>
        <v>183609.59000000003</v>
      </c>
      <c r="P1156" s="5">
        <v>-30609.59</v>
      </c>
      <c r="Q1156" s="5">
        <f t="shared" si="73"/>
        <v>153000.00000000003</v>
      </c>
      <c r="R1156" s="5">
        <v>0</v>
      </c>
      <c r="S1156" s="5">
        <v>153000</v>
      </c>
      <c r="T1156" s="5">
        <v>33217.050000000003</v>
      </c>
      <c r="U1156" s="5">
        <f t="shared" si="74"/>
        <v>30609.590000000026</v>
      </c>
      <c r="V1156" s="5">
        <f t="shared" si="75"/>
        <v>150392.54000000004</v>
      </c>
      <c r="W1156" s="5">
        <v>0</v>
      </c>
      <c r="X1156" t="s">
        <v>504</v>
      </c>
    </row>
    <row r="1157" spans="1:24" x14ac:dyDescent="0.2">
      <c r="A1157" t="s">
        <v>0</v>
      </c>
      <c r="B1157" t="s">
        <v>1</v>
      </c>
      <c r="C1157" t="s">
        <v>2</v>
      </c>
      <c r="D1157" t="s">
        <v>482</v>
      </c>
      <c r="E1157" t="s">
        <v>483</v>
      </c>
      <c r="F1157" t="s">
        <v>484</v>
      </c>
      <c r="G1157" t="s">
        <v>485</v>
      </c>
      <c r="H1157" t="s">
        <v>7</v>
      </c>
      <c r="I1157" t="s">
        <v>41</v>
      </c>
      <c r="J1157" t="s">
        <v>42</v>
      </c>
      <c r="K1157" t="s">
        <v>295</v>
      </c>
      <c r="L1157" t="s">
        <v>44</v>
      </c>
      <c r="M1157" s="5">
        <v>0</v>
      </c>
      <c r="N1157" s="5">
        <v>516550.44</v>
      </c>
      <c r="O1157" s="5">
        <f t="shared" si="72"/>
        <v>516550.44</v>
      </c>
      <c r="P1157" s="5">
        <v>-164332.39000000001</v>
      </c>
      <c r="Q1157" s="5">
        <f t="shared" si="73"/>
        <v>352218.05</v>
      </c>
      <c r="R1157" s="5">
        <v>0.02</v>
      </c>
      <c r="S1157" s="5">
        <v>146702.53</v>
      </c>
      <c r="T1157" s="5">
        <v>146489.17000000001</v>
      </c>
      <c r="U1157" s="5">
        <f t="shared" si="74"/>
        <v>369847.91000000003</v>
      </c>
      <c r="V1157" s="5">
        <f t="shared" si="75"/>
        <v>370061.27</v>
      </c>
      <c r="W1157" s="5">
        <v>205515.5</v>
      </c>
      <c r="X1157" t="s">
        <v>505</v>
      </c>
    </row>
    <row r="1158" spans="1:24" x14ac:dyDescent="0.2">
      <c r="A1158" t="s">
        <v>0</v>
      </c>
      <c r="B1158" t="s">
        <v>1</v>
      </c>
      <c r="C1158" t="s">
        <v>2</v>
      </c>
      <c r="D1158" t="s">
        <v>482</v>
      </c>
      <c r="E1158" t="s">
        <v>483</v>
      </c>
      <c r="F1158" t="s">
        <v>484</v>
      </c>
      <c r="G1158" t="s">
        <v>485</v>
      </c>
      <c r="H1158" t="s">
        <v>7</v>
      </c>
      <c r="I1158" t="s">
        <v>41</v>
      </c>
      <c r="J1158" t="s">
        <v>42</v>
      </c>
      <c r="K1158" t="s">
        <v>54</v>
      </c>
      <c r="L1158" t="s">
        <v>44</v>
      </c>
      <c r="M1158" s="5">
        <v>161055.12</v>
      </c>
      <c r="N1158" s="5">
        <v>7056</v>
      </c>
      <c r="O1158" s="5">
        <f t="shared" si="72"/>
        <v>168111.12</v>
      </c>
      <c r="P1158" s="5">
        <v>-495.97</v>
      </c>
      <c r="Q1158" s="5">
        <f t="shared" si="73"/>
        <v>167615.15</v>
      </c>
      <c r="R1158" s="5">
        <v>0</v>
      </c>
      <c r="S1158" s="5">
        <v>23400.27</v>
      </c>
      <c r="T1158" s="5">
        <v>15211.15</v>
      </c>
      <c r="U1158" s="5">
        <f t="shared" si="74"/>
        <v>144710.85</v>
      </c>
      <c r="V1158" s="5">
        <f t="shared" si="75"/>
        <v>152899.97</v>
      </c>
      <c r="W1158" s="5">
        <v>144214.88</v>
      </c>
      <c r="X1158" t="s">
        <v>506</v>
      </c>
    </row>
    <row r="1159" spans="1:24" x14ac:dyDescent="0.2">
      <c r="A1159" t="s">
        <v>0</v>
      </c>
      <c r="B1159" t="s">
        <v>1</v>
      </c>
      <c r="C1159" t="s">
        <v>2</v>
      </c>
      <c r="D1159" t="s">
        <v>482</v>
      </c>
      <c r="E1159" t="s">
        <v>483</v>
      </c>
      <c r="F1159" t="s">
        <v>484</v>
      </c>
      <c r="G1159" t="s">
        <v>485</v>
      </c>
      <c r="H1159" t="s">
        <v>7</v>
      </c>
      <c r="I1159" t="s">
        <v>41</v>
      </c>
      <c r="J1159" t="s">
        <v>42</v>
      </c>
      <c r="K1159" t="s">
        <v>56</v>
      </c>
      <c r="L1159" t="s">
        <v>44</v>
      </c>
      <c r="M1159" s="5">
        <v>1576573.21</v>
      </c>
      <c r="N1159" s="5">
        <v>-1273276.07</v>
      </c>
      <c r="O1159" s="5">
        <f t="shared" si="72"/>
        <v>303297.1399999999</v>
      </c>
      <c r="P1159" s="5">
        <v>-303297.14</v>
      </c>
      <c r="Q1159" s="5">
        <f t="shared" si="73"/>
        <v>0</v>
      </c>
      <c r="R1159" s="5">
        <v>0</v>
      </c>
      <c r="S1159" s="5">
        <v>0</v>
      </c>
      <c r="T1159" s="5">
        <v>0</v>
      </c>
      <c r="U1159" s="5">
        <f t="shared" si="74"/>
        <v>303297.1399999999</v>
      </c>
      <c r="V1159" s="5">
        <f t="shared" si="75"/>
        <v>303297.1399999999</v>
      </c>
      <c r="W1159" s="5">
        <v>0</v>
      </c>
      <c r="X1159" t="s">
        <v>507</v>
      </c>
    </row>
    <row r="1160" spans="1:24" x14ac:dyDescent="0.2">
      <c r="A1160" t="s">
        <v>0</v>
      </c>
      <c r="B1160" t="s">
        <v>1</v>
      </c>
      <c r="C1160" t="s">
        <v>2</v>
      </c>
      <c r="D1160" t="s">
        <v>482</v>
      </c>
      <c r="E1160" t="s">
        <v>483</v>
      </c>
      <c r="F1160" t="s">
        <v>484</v>
      </c>
      <c r="G1160" t="s">
        <v>485</v>
      </c>
      <c r="H1160" t="s">
        <v>7</v>
      </c>
      <c r="I1160" t="s">
        <v>41</v>
      </c>
      <c r="J1160" t="s">
        <v>42</v>
      </c>
      <c r="K1160" t="s">
        <v>58</v>
      </c>
      <c r="L1160" t="s">
        <v>44</v>
      </c>
      <c r="M1160" s="5">
        <v>413177.28</v>
      </c>
      <c r="N1160" s="5">
        <v>149305.28</v>
      </c>
      <c r="O1160" s="5">
        <f t="shared" si="72"/>
        <v>562482.56000000006</v>
      </c>
      <c r="P1160" s="5">
        <v>0</v>
      </c>
      <c r="Q1160" s="5">
        <f t="shared" si="73"/>
        <v>562482.56000000006</v>
      </c>
      <c r="R1160" s="5">
        <v>58077.62</v>
      </c>
      <c r="S1160" s="5">
        <v>503763.05</v>
      </c>
      <c r="T1160" s="5">
        <v>248538.46</v>
      </c>
      <c r="U1160" s="5">
        <f t="shared" si="74"/>
        <v>58719.510000000068</v>
      </c>
      <c r="V1160" s="5">
        <f t="shared" si="75"/>
        <v>313944.10000000009</v>
      </c>
      <c r="W1160" s="5">
        <v>641.89</v>
      </c>
      <c r="X1160" t="s">
        <v>508</v>
      </c>
    </row>
    <row r="1161" spans="1:24" x14ac:dyDescent="0.2">
      <c r="A1161" t="s">
        <v>0</v>
      </c>
      <c r="B1161" t="s">
        <v>1</v>
      </c>
      <c r="C1161" t="s">
        <v>2</v>
      </c>
      <c r="D1161" t="s">
        <v>482</v>
      </c>
      <c r="E1161" t="s">
        <v>483</v>
      </c>
      <c r="F1161" t="s">
        <v>484</v>
      </c>
      <c r="G1161" t="s">
        <v>485</v>
      </c>
      <c r="H1161" t="s">
        <v>7</v>
      </c>
      <c r="I1161" t="s">
        <v>41</v>
      </c>
      <c r="J1161" t="s">
        <v>42</v>
      </c>
      <c r="K1161" t="s">
        <v>272</v>
      </c>
      <c r="L1161" t="s">
        <v>44</v>
      </c>
      <c r="M1161" s="5">
        <v>282141.90000000002</v>
      </c>
      <c r="N1161" s="5">
        <v>0</v>
      </c>
      <c r="O1161" s="5">
        <f t="shared" si="72"/>
        <v>282141.90000000002</v>
      </c>
      <c r="P1161" s="5">
        <v>0</v>
      </c>
      <c r="Q1161" s="5">
        <f t="shared" si="73"/>
        <v>282141.90000000002</v>
      </c>
      <c r="R1161" s="5">
        <v>0</v>
      </c>
      <c r="S1161" s="5">
        <v>257237.83</v>
      </c>
      <c r="T1161" s="5">
        <v>145566.44</v>
      </c>
      <c r="U1161" s="5">
        <f t="shared" si="74"/>
        <v>24904.070000000036</v>
      </c>
      <c r="V1161" s="5">
        <f t="shared" si="75"/>
        <v>136575.46000000002</v>
      </c>
      <c r="W1161" s="5">
        <v>24904.07</v>
      </c>
      <c r="X1161" t="s">
        <v>509</v>
      </c>
    </row>
    <row r="1162" spans="1:24" x14ac:dyDescent="0.2">
      <c r="A1162" t="s">
        <v>0</v>
      </c>
      <c r="B1162" t="s">
        <v>1</v>
      </c>
      <c r="C1162" t="s">
        <v>2</v>
      </c>
      <c r="D1162" t="s">
        <v>482</v>
      </c>
      <c r="E1162" t="s">
        <v>483</v>
      </c>
      <c r="F1162" t="s">
        <v>484</v>
      </c>
      <c r="G1162" t="s">
        <v>485</v>
      </c>
      <c r="H1162" t="s">
        <v>7</v>
      </c>
      <c r="I1162" t="s">
        <v>41</v>
      </c>
      <c r="J1162" t="s">
        <v>42</v>
      </c>
      <c r="K1162" t="s">
        <v>62</v>
      </c>
      <c r="L1162" t="s">
        <v>44</v>
      </c>
      <c r="M1162" s="5">
        <v>0</v>
      </c>
      <c r="N1162" s="5">
        <v>158333.32999999999</v>
      </c>
      <c r="O1162" s="5">
        <f t="shared" si="72"/>
        <v>158333.32999999999</v>
      </c>
      <c r="P1162" s="5">
        <v>0</v>
      </c>
      <c r="Q1162" s="5">
        <f t="shared" si="73"/>
        <v>158333.32999999999</v>
      </c>
      <c r="R1162" s="5">
        <v>18230.59</v>
      </c>
      <c r="S1162" s="5">
        <v>33675.96</v>
      </c>
      <c r="T1162" s="5">
        <v>0</v>
      </c>
      <c r="U1162" s="5">
        <f t="shared" si="74"/>
        <v>124657.37</v>
      </c>
      <c r="V1162" s="5">
        <f t="shared" si="75"/>
        <v>158333.32999999999</v>
      </c>
      <c r="W1162" s="5">
        <v>106426.78</v>
      </c>
      <c r="X1162" t="s">
        <v>510</v>
      </c>
    </row>
    <row r="1163" spans="1:24" x14ac:dyDescent="0.2">
      <c r="A1163" t="s">
        <v>0</v>
      </c>
      <c r="B1163" t="s">
        <v>1</v>
      </c>
      <c r="C1163" t="s">
        <v>2</v>
      </c>
      <c r="D1163" t="s">
        <v>482</v>
      </c>
      <c r="E1163" t="s">
        <v>483</v>
      </c>
      <c r="F1163" t="s">
        <v>484</v>
      </c>
      <c r="G1163" t="s">
        <v>485</v>
      </c>
      <c r="H1163" t="s">
        <v>7</v>
      </c>
      <c r="I1163" t="s">
        <v>41</v>
      </c>
      <c r="J1163" t="s">
        <v>42</v>
      </c>
      <c r="K1163" t="s">
        <v>299</v>
      </c>
      <c r="L1163" t="s">
        <v>44</v>
      </c>
      <c r="M1163" s="5">
        <v>0</v>
      </c>
      <c r="N1163" s="5">
        <v>40200</v>
      </c>
      <c r="O1163" s="5">
        <f t="shared" si="72"/>
        <v>40200</v>
      </c>
      <c r="P1163" s="5">
        <v>0</v>
      </c>
      <c r="Q1163" s="5">
        <f t="shared" si="73"/>
        <v>40200</v>
      </c>
      <c r="R1163" s="5">
        <v>0</v>
      </c>
      <c r="S1163" s="5">
        <v>200</v>
      </c>
      <c r="T1163" s="5">
        <v>48.52</v>
      </c>
      <c r="U1163" s="5">
        <f t="shared" si="74"/>
        <v>40000</v>
      </c>
      <c r="V1163" s="5">
        <f t="shared" si="75"/>
        <v>40151.480000000003</v>
      </c>
      <c r="W1163" s="5">
        <v>40000</v>
      </c>
      <c r="X1163" t="s">
        <v>511</v>
      </c>
    </row>
    <row r="1164" spans="1:24" x14ac:dyDescent="0.2">
      <c r="A1164" t="s">
        <v>0</v>
      </c>
      <c r="B1164" t="s">
        <v>1</v>
      </c>
      <c r="C1164" t="s">
        <v>2</v>
      </c>
      <c r="D1164" t="s">
        <v>482</v>
      </c>
      <c r="E1164" t="s">
        <v>483</v>
      </c>
      <c r="F1164" t="s">
        <v>484</v>
      </c>
      <c r="G1164" t="s">
        <v>485</v>
      </c>
      <c r="H1164" t="s">
        <v>7</v>
      </c>
      <c r="I1164" t="s">
        <v>41</v>
      </c>
      <c r="J1164" t="s">
        <v>42</v>
      </c>
      <c r="K1164" t="s">
        <v>512</v>
      </c>
      <c r="L1164" t="s">
        <v>44</v>
      </c>
      <c r="M1164" s="5">
        <v>0</v>
      </c>
      <c r="N1164" s="5">
        <v>56000</v>
      </c>
      <c r="O1164" s="5">
        <f t="shared" si="72"/>
        <v>56000</v>
      </c>
      <c r="P1164" s="5">
        <v>0</v>
      </c>
      <c r="Q1164" s="5">
        <f t="shared" si="73"/>
        <v>56000</v>
      </c>
      <c r="R1164" s="5">
        <v>0</v>
      </c>
      <c r="S1164" s="5">
        <v>56000</v>
      </c>
      <c r="T1164" s="5">
        <v>0</v>
      </c>
      <c r="U1164" s="5">
        <f t="shared" si="74"/>
        <v>0</v>
      </c>
      <c r="V1164" s="5">
        <f t="shared" si="75"/>
        <v>56000</v>
      </c>
      <c r="W1164" s="5">
        <v>0</v>
      </c>
      <c r="X1164" t="s">
        <v>513</v>
      </c>
    </row>
    <row r="1165" spans="1:24" x14ac:dyDescent="0.2">
      <c r="A1165" t="s">
        <v>0</v>
      </c>
      <c r="B1165" t="s">
        <v>1</v>
      </c>
      <c r="C1165" t="s">
        <v>2</v>
      </c>
      <c r="D1165" t="s">
        <v>482</v>
      </c>
      <c r="E1165" t="s">
        <v>483</v>
      </c>
      <c r="F1165" t="s">
        <v>484</v>
      </c>
      <c r="G1165" t="s">
        <v>485</v>
      </c>
      <c r="H1165" t="s">
        <v>7</v>
      </c>
      <c r="I1165" t="s">
        <v>41</v>
      </c>
      <c r="J1165" t="s">
        <v>42</v>
      </c>
      <c r="K1165" t="s">
        <v>372</v>
      </c>
      <c r="L1165" t="s">
        <v>44</v>
      </c>
      <c r="M1165" s="5">
        <v>660156.9</v>
      </c>
      <c r="N1165" s="5">
        <v>232331.02</v>
      </c>
      <c r="O1165" s="5">
        <f t="shared" si="72"/>
        <v>892487.92</v>
      </c>
      <c r="P1165" s="5">
        <v>-150000</v>
      </c>
      <c r="Q1165" s="5">
        <f t="shared" si="73"/>
        <v>742487.92</v>
      </c>
      <c r="R1165" s="5">
        <v>0.05</v>
      </c>
      <c r="S1165" s="5">
        <v>682205.95</v>
      </c>
      <c r="T1165" s="5">
        <v>388648.82</v>
      </c>
      <c r="U1165" s="5">
        <f t="shared" si="74"/>
        <v>210281.97000000009</v>
      </c>
      <c r="V1165" s="5">
        <f t="shared" si="75"/>
        <v>503839.10000000003</v>
      </c>
      <c r="W1165" s="5">
        <v>60281.919999999998</v>
      </c>
      <c r="X1165" t="s">
        <v>514</v>
      </c>
    </row>
    <row r="1166" spans="1:24" x14ac:dyDescent="0.2">
      <c r="A1166" t="s">
        <v>0</v>
      </c>
      <c r="B1166" t="s">
        <v>1</v>
      </c>
      <c r="C1166" t="s">
        <v>2</v>
      </c>
      <c r="D1166" t="s">
        <v>482</v>
      </c>
      <c r="E1166" t="s">
        <v>483</v>
      </c>
      <c r="F1166" t="s">
        <v>484</v>
      </c>
      <c r="G1166" t="s">
        <v>485</v>
      </c>
      <c r="H1166" t="s">
        <v>7</v>
      </c>
      <c r="I1166" t="s">
        <v>41</v>
      </c>
      <c r="J1166" t="s">
        <v>42</v>
      </c>
      <c r="K1166" t="s">
        <v>280</v>
      </c>
      <c r="L1166" t="s">
        <v>44</v>
      </c>
      <c r="M1166" s="5">
        <v>0</v>
      </c>
      <c r="N1166" s="5">
        <v>600</v>
      </c>
      <c r="O1166" s="5">
        <f t="shared" si="72"/>
        <v>600</v>
      </c>
      <c r="P1166" s="5">
        <v>0</v>
      </c>
      <c r="Q1166" s="5">
        <f t="shared" si="73"/>
        <v>600</v>
      </c>
      <c r="R1166" s="5">
        <v>0</v>
      </c>
      <c r="S1166" s="5">
        <v>600</v>
      </c>
      <c r="T1166" s="5">
        <v>102.44</v>
      </c>
      <c r="U1166" s="5">
        <f t="shared" si="74"/>
        <v>0</v>
      </c>
      <c r="V1166" s="5">
        <f t="shared" si="75"/>
        <v>497.56</v>
      </c>
      <c r="W1166" s="5">
        <v>0</v>
      </c>
      <c r="X1166" t="s">
        <v>515</v>
      </c>
    </row>
    <row r="1167" spans="1:24" x14ac:dyDescent="0.2">
      <c r="A1167" t="s">
        <v>0</v>
      </c>
      <c r="B1167" t="s">
        <v>1</v>
      </c>
      <c r="C1167" t="s">
        <v>2</v>
      </c>
      <c r="D1167" t="s">
        <v>482</v>
      </c>
      <c r="E1167" t="s">
        <v>483</v>
      </c>
      <c r="F1167" t="s">
        <v>484</v>
      </c>
      <c r="G1167" t="s">
        <v>485</v>
      </c>
      <c r="H1167" t="s">
        <v>7</v>
      </c>
      <c r="I1167" t="s">
        <v>41</v>
      </c>
      <c r="J1167" t="s">
        <v>42</v>
      </c>
      <c r="K1167" t="s">
        <v>76</v>
      </c>
      <c r="L1167" t="s">
        <v>44</v>
      </c>
      <c r="M1167" s="5">
        <v>0</v>
      </c>
      <c r="N1167" s="5">
        <v>536</v>
      </c>
      <c r="O1167" s="5">
        <f t="shared" si="72"/>
        <v>536</v>
      </c>
      <c r="P1167" s="5">
        <v>0</v>
      </c>
      <c r="Q1167" s="5">
        <f t="shared" si="73"/>
        <v>536</v>
      </c>
      <c r="R1167" s="5">
        <v>0</v>
      </c>
      <c r="S1167" s="5">
        <v>200</v>
      </c>
      <c r="T1167" s="5">
        <v>100.52</v>
      </c>
      <c r="U1167" s="5">
        <f t="shared" si="74"/>
        <v>336</v>
      </c>
      <c r="V1167" s="5">
        <f t="shared" si="75"/>
        <v>435.48</v>
      </c>
      <c r="W1167" s="5">
        <v>336</v>
      </c>
      <c r="X1167" t="s">
        <v>516</v>
      </c>
    </row>
    <row r="1168" spans="1:24" x14ac:dyDescent="0.2">
      <c r="A1168" t="s">
        <v>0</v>
      </c>
      <c r="B1168" t="s">
        <v>1</v>
      </c>
      <c r="C1168" t="s">
        <v>2</v>
      </c>
      <c r="D1168" t="s">
        <v>482</v>
      </c>
      <c r="E1168" t="s">
        <v>483</v>
      </c>
      <c r="F1168" t="s">
        <v>484</v>
      </c>
      <c r="G1168" t="s">
        <v>485</v>
      </c>
      <c r="H1168" t="s">
        <v>7</v>
      </c>
      <c r="I1168" t="s">
        <v>41</v>
      </c>
      <c r="J1168" t="s">
        <v>42</v>
      </c>
      <c r="K1168" t="s">
        <v>86</v>
      </c>
      <c r="L1168" t="s">
        <v>44</v>
      </c>
      <c r="M1168" s="5">
        <v>0</v>
      </c>
      <c r="N1168" s="5">
        <v>1450</v>
      </c>
      <c r="O1168" s="5">
        <f t="shared" si="72"/>
        <v>1450</v>
      </c>
      <c r="P1168" s="5">
        <v>0</v>
      </c>
      <c r="Q1168" s="5">
        <f t="shared" si="73"/>
        <v>1450</v>
      </c>
      <c r="R1168" s="5">
        <v>0</v>
      </c>
      <c r="S1168" s="5">
        <v>1450</v>
      </c>
      <c r="T1168" s="5">
        <v>475.69</v>
      </c>
      <c r="U1168" s="5">
        <f t="shared" si="74"/>
        <v>0</v>
      </c>
      <c r="V1168" s="5">
        <f t="shared" si="75"/>
        <v>974.31</v>
      </c>
      <c r="W1168" s="5">
        <v>0</v>
      </c>
      <c r="X1168" t="s">
        <v>517</v>
      </c>
    </row>
    <row r="1169" spans="1:24" x14ac:dyDescent="0.2">
      <c r="A1169" t="s">
        <v>0</v>
      </c>
      <c r="B1169" t="s">
        <v>1</v>
      </c>
      <c r="C1169" t="s">
        <v>2</v>
      </c>
      <c r="D1169" t="s">
        <v>482</v>
      </c>
      <c r="E1169" t="s">
        <v>483</v>
      </c>
      <c r="F1169" t="s">
        <v>484</v>
      </c>
      <c r="G1169" t="s">
        <v>485</v>
      </c>
      <c r="H1169" t="s">
        <v>7</v>
      </c>
      <c r="I1169" t="s">
        <v>41</v>
      </c>
      <c r="J1169" t="s">
        <v>42</v>
      </c>
      <c r="K1169" t="s">
        <v>518</v>
      </c>
      <c r="L1169" t="s">
        <v>44</v>
      </c>
      <c r="M1169" s="5">
        <v>0</v>
      </c>
      <c r="N1169" s="5">
        <v>3000</v>
      </c>
      <c r="O1169" s="5">
        <f t="shared" si="72"/>
        <v>3000</v>
      </c>
      <c r="P1169" s="5">
        <v>0</v>
      </c>
      <c r="Q1169" s="5">
        <f t="shared" si="73"/>
        <v>3000</v>
      </c>
      <c r="R1169" s="5">
        <v>0</v>
      </c>
      <c r="S1169" s="5">
        <v>0</v>
      </c>
      <c r="T1169" s="5">
        <v>0</v>
      </c>
      <c r="U1169" s="5">
        <f t="shared" si="74"/>
        <v>3000</v>
      </c>
      <c r="V1169" s="5">
        <f t="shared" si="75"/>
        <v>3000</v>
      </c>
      <c r="W1169" s="5">
        <v>3000</v>
      </c>
      <c r="X1169" t="s">
        <v>519</v>
      </c>
    </row>
    <row r="1170" spans="1:24" x14ac:dyDescent="0.2">
      <c r="A1170" t="s">
        <v>0</v>
      </c>
      <c r="B1170" t="s">
        <v>1</v>
      </c>
      <c r="C1170" t="s">
        <v>2</v>
      </c>
      <c r="D1170" t="s">
        <v>482</v>
      </c>
      <c r="E1170" t="s">
        <v>483</v>
      </c>
      <c r="F1170" t="s">
        <v>484</v>
      </c>
      <c r="G1170" t="s">
        <v>485</v>
      </c>
      <c r="H1170" t="s">
        <v>7</v>
      </c>
      <c r="I1170" t="s">
        <v>41</v>
      </c>
      <c r="J1170" t="s">
        <v>90</v>
      </c>
      <c r="K1170" t="s">
        <v>91</v>
      </c>
      <c r="L1170" t="s">
        <v>44</v>
      </c>
      <c r="M1170" s="5">
        <v>0</v>
      </c>
      <c r="N1170" s="5">
        <v>108800</v>
      </c>
      <c r="O1170" s="5">
        <f t="shared" si="72"/>
        <v>108800</v>
      </c>
      <c r="P1170" s="5">
        <v>0</v>
      </c>
      <c r="Q1170" s="5">
        <f t="shared" si="73"/>
        <v>108800</v>
      </c>
      <c r="R1170" s="5">
        <v>0</v>
      </c>
      <c r="S1170" s="5">
        <v>80070.94</v>
      </c>
      <c r="T1170" s="5">
        <v>62037.75</v>
      </c>
      <c r="U1170" s="5">
        <f t="shared" si="74"/>
        <v>28729.059999999998</v>
      </c>
      <c r="V1170" s="5">
        <f t="shared" si="75"/>
        <v>46762.25</v>
      </c>
      <c r="W1170" s="5">
        <v>28729.06</v>
      </c>
      <c r="X1170" t="s">
        <v>520</v>
      </c>
    </row>
    <row r="1171" spans="1:24" x14ac:dyDescent="0.2">
      <c r="A1171" t="s">
        <v>0</v>
      </c>
      <c r="B1171" t="s">
        <v>1</v>
      </c>
      <c r="C1171" t="s">
        <v>2</v>
      </c>
      <c r="D1171" t="s">
        <v>482</v>
      </c>
      <c r="E1171" t="s">
        <v>483</v>
      </c>
      <c r="F1171" t="s">
        <v>484</v>
      </c>
      <c r="G1171" t="s">
        <v>485</v>
      </c>
      <c r="H1171" t="s">
        <v>7</v>
      </c>
      <c r="I1171" t="s">
        <v>41</v>
      </c>
      <c r="J1171" t="s">
        <v>90</v>
      </c>
      <c r="K1171" t="s">
        <v>93</v>
      </c>
      <c r="L1171" t="s">
        <v>44</v>
      </c>
      <c r="M1171" s="5">
        <v>0</v>
      </c>
      <c r="N1171" s="5">
        <v>500</v>
      </c>
      <c r="O1171" s="5">
        <f t="shared" si="72"/>
        <v>500</v>
      </c>
      <c r="P1171" s="5">
        <v>0</v>
      </c>
      <c r="Q1171" s="5">
        <f t="shared" si="73"/>
        <v>500</v>
      </c>
      <c r="R1171" s="5">
        <v>0</v>
      </c>
      <c r="S1171" s="5">
        <v>3.3</v>
      </c>
      <c r="T1171" s="5">
        <v>3.3</v>
      </c>
      <c r="U1171" s="5">
        <f t="shared" si="74"/>
        <v>496.7</v>
      </c>
      <c r="V1171" s="5">
        <f t="shared" si="75"/>
        <v>496.7</v>
      </c>
      <c r="W1171" s="5">
        <v>496.7</v>
      </c>
      <c r="X1171" t="s">
        <v>521</v>
      </c>
    </row>
    <row r="1172" spans="1:24" x14ac:dyDescent="0.2">
      <c r="A1172" t="s">
        <v>0</v>
      </c>
      <c r="B1172" t="s">
        <v>1</v>
      </c>
      <c r="C1172" t="s">
        <v>2</v>
      </c>
      <c r="D1172" t="s">
        <v>482</v>
      </c>
      <c r="E1172" t="s">
        <v>483</v>
      </c>
      <c r="F1172" t="s">
        <v>484</v>
      </c>
      <c r="G1172" t="s">
        <v>485</v>
      </c>
      <c r="H1172" t="s">
        <v>7</v>
      </c>
      <c r="I1172" t="s">
        <v>41</v>
      </c>
      <c r="J1172" t="s">
        <v>90</v>
      </c>
      <c r="K1172" t="s">
        <v>310</v>
      </c>
      <c r="L1172" t="s">
        <v>44</v>
      </c>
      <c r="M1172" s="5">
        <v>0</v>
      </c>
      <c r="N1172" s="5">
        <v>6000</v>
      </c>
      <c r="O1172" s="5">
        <f t="shared" si="72"/>
        <v>6000</v>
      </c>
      <c r="P1172" s="5">
        <v>0</v>
      </c>
      <c r="Q1172" s="5">
        <f t="shared" si="73"/>
        <v>6000</v>
      </c>
      <c r="R1172" s="5">
        <v>5000</v>
      </c>
      <c r="S1172" s="5">
        <v>1000</v>
      </c>
      <c r="T1172" s="5">
        <v>0</v>
      </c>
      <c r="U1172" s="5">
        <f t="shared" si="74"/>
        <v>5000</v>
      </c>
      <c r="V1172" s="5">
        <f t="shared" si="75"/>
        <v>6000</v>
      </c>
      <c r="W1172" s="5">
        <v>0</v>
      </c>
      <c r="X1172" t="s">
        <v>522</v>
      </c>
    </row>
    <row r="1173" spans="1:24" x14ac:dyDescent="0.2">
      <c r="A1173" t="s">
        <v>117</v>
      </c>
      <c r="B1173" t="s">
        <v>118</v>
      </c>
      <c r="C1173" t="s">
        <v>2</v>
      </c>
      <c r="D1173" t="s">
        <v>482</v>
      </c>
      <c r="E1173" t="s">
        <v>483</v>
      </c>
      <c r="F1173" t="s">
        <v>484</v>
      </c>
      <c r="G1173" t="s">
        <v>485</v>
      </c>
      <c r="H1173" t="s">
        <v>523</v>
      </c>
      <c r="I1173" t="s">
        <v>524</v>
      </c>
      <c r="J1173" t="s">
        <v>121</v>
      </c>
      <c r="K1173" t="s">
        <v>285</v>
      </c>
      <c r="L1173" t="s">
        <v>44</v>
      </c>
      <c r="M1173" s="5">
        <v>16573.349999999999</v>
      </c>
      <c r="N1173" s="5">
        <v>0</v>
      </c>
      <c r="O1173" s="5">
        <f t="shared" si="72"/>
        <v>16573.349999999999</v>
      </c>
      <c r="P1173" s="5">
        <v>-16573.349999999999</v>
      </c>
      <c r="Q1173" s="5">
        <f t="shared" si="73"/>
        <v>0</v>
      </c>
      <c r="R1173" s="5">
        <v>0</v>
      </c>
      <c r="S1173" s="5">
        <v>0</v>
      </c>
      <c r="T1173" s="5">
        <v>0</v>
      </c>
      <c r="U1173" s="5">
        <f t="shared" si="74"/>
        <v>16573.349999999999</v>
      </c>
      <c r="V1173" s="5">
        <f t="shared" si="75"/>
        <v>16573.349999999999</v>
      </c>
      <c r="W1173" s="5">
        <v>0</v>
      </c>
      <c r="X1173" t="s">
        <v>525</v>
      </c>
    </row>
    <row r="1174" spans="1:24" x14ac:dyDescent="0.2">
      <c r="A1174" t="s">
        <v>117</v>
      </c>
      <c r="B1174" t="s">
        <v>118</v>
      </c>
      <c r="C1174" t="s">
        <v>2</v>
      </c>
      <c r="D1174" t="s">
        <v>482</v>
      </c>
      <c r="E1174" t="s">
        <v>483</v>
      </c>
      <c r="F1174" t="s">
        <v>484</v>
      </c>
      <c r="G1174" t="s">
        <v>485</v>
      </c>
      <c r="H1174" t="s">
        <v>523</v>
      </c>
      <c r="I1174" t="s">
        <v>526</v>
      </c>
      <c r="J1174" t="s">
        <v>121</v>
      </c>
      <c r="K1174" t="s">
        <v>149</v>
      </c>
      <c r="L1174" t="s">
        <v>44</v>
      </c>
      <c r="M1174" s="5">
        <v>3571.36</v>
      </c>
      <c r="N1174" s="5">
        <v>0</v>
      </c>
      <c r="O1174" s="5">
        <f t="shared" si="72"/>
        <v>3571.36</v>
      </c>
      <c r="P1174" s="5">
        <v>-3571.36</v>
      </c>
      <c r="Q1174" s="5">
        <f t="shared" si="73"/>
        <v>0</v>
      </c>
      <c r="R1174" s="5">
        <v>0</v>
      </c>
      <c r="S1174" s="5">
        <v>0</v>
      </c>
      <c r="T1174" s="5">
        <v>0</v>
      </c>
      <c r="U1174" s="5">
        <f t="shared" si="74"/>
        <v>3571.36</v>
      </c>
      <c r="V1174" s="5">
        <f t="shared" si="75"/>
        <v>3571.36</v>
      </c>
      <c r="W1174" s="5">
        <v>0</v>
      </c>
      <c r="X1174" t="s">
        <v>527</v>
      </c>
    </row>
    <row r="1175" spans="1:24" x14ac:dyDescent="0.2">
      <c r="A1175" t="s">
        <v>117</v>
      </c>
      <c r="B1175" t="s">
        <v>118</v>
      </c>
      <c r="C1175" t="s">
        <v>2</v>
      </c>
      <c r="D1175" t="s">
        <v>482</v>
      </c>
      <c r="E1175" t="s">
        <v>483</v>
      </c>
      <c r="F1175" t="s">
        <v>484</v>
      </c>
      <c r="G1175" t="s">
        <v>485</v>
      </c>
      <c r="H1175" t="s">
        <v>523</v>
      </c>
      <c r="I1175" t="s">
        <v>526</v>
      </c>
      <c r="J1175" t="s">
        <v>121</v>
      </c>
      <c r="K1175" t="s">
        <v>285</v>
      </c>
      <c r="L1175" t="s">
        <v>44</v>
      </c>
      <c r="M1175" s="5">
        <v>5600</v>
      </c>
      <c r="N1175" s="5">
        <v>0</v>
      </c>
      <c r="O1175" s="5">
        <f t="shared" si="72"/>
        <v>5600</v>
      </c>
      <c r="P1175" s="5">
        <v>-5600</v>
      </c>
      <c r="Q1175" s="5">
        <f t="shared" si="73"/>
        <v>0</v>
      </c>
      <c r="R1175" s="5">
        <v>0</v>
      </c>
      <c r="S1175" s="5">
        <v>0</v>
      </c>
      <c r="T1175" s="5">
        <v>0</v>
      </c>
      <c r="U1175" s="5">
        <f t="shared" si="74"/>
        <v>5600</v>
      </c>
      <c r="V1175" s="5">
        <f t="shared" si="75"/>
        <v>5600</v>
      </c>
      <c r="W1175" s="5">
        <v>0</v>
      </c>
      <c r="X1175" t="s">
        <v>525</v>
      </c>
    </row>
    <row r="1176" spans="1:24" x14ac:dyDescent="0.2">
      <c r="A1176" t="s">
        <v>117</v>
      </c>
      <c r="B1176" t="s">
        <v>118</v>
      </c>
      <c r="C1176" t="s">
        <v>2</v>
      </c>
      <c r="D1176" t="s">
        <v>482</v>
      </c>
      <c r="E1176" t="s">
        <v>483</v>
      </c>
      <c r="F1176" t="s">
        <v>484</v>
      </c>
      <c r="G1176" t="s">
        <v>485</v>
      </c>
      <c r="H1176" t="s">
        <v>523</v>
      </c>
      <c r="I1176" t="s">
        <v>526</v>
      </c>
      <c r="J1176" t="s">
        <v>121</v>
      </c>
      <c r="K1176" t="s">
        <v>178</v>
      </c>
      <c r="L1176" t="s">
        <v>44</v>
      </c>
      <c r="M1176" s="5">
        <v>640</v>
      </c>
      <c r="N1176" s="5">
        <v>0</v>
      </c>
      <c r="O1176" s="5">
        <f t="shared" si="72"/>
        <v>640</v>
      </c>
      <c r="P1176" s="5">
        <v>-10</v>
      </c>
      <c r="Q1176" s="5">
        <f t="shared" si="73"/>
        <v>630</v>
      </c>
      <c r="R1176" s="5">
        <v>0</v>
      </c>
      <c r="S1176" s="5">
        <v>630</v>
      </c>
      <c r="T1176" s="5">
        <v>630</v>
      </c>
      <c r="U1176" s="5">
        <f t="shared" si="74"/>
        <v>10</v>
      </c>
      <c r="V1176" s="5">
        <f t="shared" si="75"/>
        <v>10</v>
      </c>
      <c r="W1176" s="5">
        <v>0</v>
      </c>
      <c r="X1176" t="s">
        <v>528</v>
      </c>
    </row>
    <row r="1177" spans="1:24" x14ac:dyDescent="0.2">
      <c r="A1177" t="s">
        <v>117</v>
      </c>
      <c r="B1177" t="s">
        <v>118</v>
      </c>
      <c r="C1177" t="s">
        <v>2</v>
      </c>
      <c r="D1177" t="s">
        <v>482</v>
      </c>
      <c r="E1177" t="s">
        <v>483</v>
      </c>
      <c r="F1177" t="s">
        <v>484</v>
      </c>
      <c r="G1177" t="s">
        <v>485</v>
      </c>
      <c r="H1177" t="s">
        <v>523</v>
      </c>
      <c r="I1177" t="s">
        <v>526</v>
      </c>
      <c r="J1177" t="s">
        <v>121</v>
      </c>
      <c r="K1177" t="s">
        <v>175</v>
      </c>
      <c r="L1177" t="s">
        <v>44</v>
      </c>
      <c r="M1177" s="5">
        <v>2150</v>
      </c>
      <c r="N1177" s="5">
        <v>0</v>
      </c>
      <c r="O1177" s="5">
        <f t="shared" si="72"/>
        <v>2150</v>
      </c>
      <c r="P1177" s="5">
        <v>-2150</v>
      </c>
      <c r="Q1177" s="5">
        <f t="shared" si="73"/>
        <v>0</v>
      </c>
      <c r="R1177" s="5">
        <v>0</v>
      </c>
      <c r="S1177" s="5">
        <v>0</v>
      </c>
      <c r="T1177" s="5">
        <v>0</v>
      </c>
      <c r="U1177" s="5">
        <f t="shared" si="74"/>
        <v>2150</v>
      </c>
      <c r="V1177" s="5">
        <f t="shared" si="75"/>
        <v>2150</v>
      </c>
      <c r="W1177" s="5">
        <v>0</v>
      </c>
      <c r="X1177" t="s">
        <v>529</v>
      </c>
    </row>
    <row r="1178" spans="1:24" x14ac:dyDescent="0.2">
      <c r="A1178" t="s">
        <v>117</v>
      </c>
      <c r="B1178" t="s">
        <v>118</v>
      </c>
      <c r="C1178" t="s">
        <v>2</v>
      </c>
      <c r="D1178" t="s">
        <v>482</v>
      </c>
      <c r="E1178" t="s">
        <v>483</v>
      </c>
      <c r="F1178" t="s">
        <v>484</v>
      </c>
      <c r="G1178" t="s">
        <v>485</v>
      </c>
      <c r="H1178" t="s">
        <v>523</v>
      </c>
      <c r="I1178" t="s">
        <v>526</v>
      </c>
      <c r="J1178" t="s">
        <v>121</v>
      </c>
      <c r="K1178" t="s">
        <v>155</v>
      </c>
      <c r="L1178" t="s">
        <v>44</v>
      </c>
      <c r="M1178" s="5">
        <v>8862.4500000000007</v>
      </c>
      <c r="N1178" s="5">
        <v>0</v>
      </c>
      <c r="O1178" s="5">
        <f t="shared" si="72"/>
        <v>8862.4500000000007</v>
      </c>
      <c r="P1178" s="5">
        <v>-8862.4500000000007</v>
      </c>
      <c r="Q1178" s="5">
        <f t="shared" si="73"/>
        <v>0</v>
      </c>
      <c r="R1178" s="5">
        <v>0</v>
      </c>
      <c r="S1178" s="5">
        <v>0</v>
      </c>
      <c r="T1178" s="5">
        <v>0</v>
      </c>
      <c r="U1178" s="5">
        <f t="shared" si="74"/>
        <v>8862.4500000000007</v>
      </c>
      <c r="V1178" s="5">
        <f t="shared" si="75"/>
        <v>8862.4500000000007</v>
      </c>
      <c r="W1178" s="5">
        <v>0</v>
      </c>
      <c r="X1178" t="s">
        <v>530</v>
      </c>
    </row>
    <row r="1179" spans="1:24" x14ac:dyDescent="0.2">
      <c r="A1179" t="s">
        <v>117</v>
      </c>
      <c r="B1179" t="s">
        <v>118</v>
      </c>
      <c r="C1179" t="s">
        <v>2</v>
      </c>
      <c r="D1179" t="s">
        <v>482</v>
      </c>
      <c r="E1179" t="s">
        <v>483</v>
      </c>
      <c r="F1179" t="s">
        <v>484</v>
      </c>
      <c r="G1179" t="s">
        <v>485</v>
      </c>
      <c r="H1179" t="s">
        <v>523</v>
      </c>
      <c r="I1179" t="s">
        <v>526</v>
      </c>
      <c r="J1179" t="s">
        <v>121</v>
      </c>
      <c r="K1179" t="s">
        <v>342</v>
      </c>
      <c r="L1179" t="s">
        <v>44</v>
      </c>
      <c r="M1179" s="5">
        <v>408</v>
      </c>
      <c r="N1179" s="5">
        <v>0</v>
      </c>
      <c r="O1179" s="5">
        <f t="shared" si="72"/>
        <v>408</v>
      </c>
      <c r="P1179" s="5">
        <v>-0.1</v>
      </c>
      <c r="Q1179" s="5">
        <f t="shared" si="73"/>
        <v>407.9</v>
      </c>
      <c r="R1179" s="5">
        <v>0</v>
      </c>
      <c r="S1179" s="5">
        <v>407.9</v>
      </c>
      <c r="T1179" s="5">
        <v>407.9</v>
      </c>
      <c r="U1179" s="5">
        <f t="shared" si="74"/>
        <v>0.10000000000002274</v>
      </c>
      <c r="V1179" s="5">
        <f t="shared" si="75"/>
        <v>0.10000000000002274</v>
      </c>
      <c r="W1179" s="5">
        <v>0</v>
      </c>
      <c r="X1179" t="s">
        <v>531</v>
      </c>
    </row>
    <row r="1180" spans="1:24" x14ac:dyDescent="0.2">
      <c r="A1180" t="s">
        <v>117</v>
      </c>
      <c r="B1180" t="s">
        <v>118</v>
      </c>
      <c r="C1180" t="s">
        <v>2</v>
      </c>
      <c r="D1180" t="s">
        <v>482</v>
      </c>
      <c r="E1180" t="s">
        <v>483</v>
      </c>
      <c r="F1180" t="s">
        <v>484</v>
      </c>
      <c r="G1180" t="s">
        <v>485</v>
      </c>
      <c r="H1180" t="s">
        <v>523</v>
      </c>
      <c r="I1180" t="s">
        <v>532</v>
      </c>
      <c r="J1180" t="s">
        <v>121</v>
      </c>
      <c r="K1180" t="s">
        <v>357</v>
      </c>
      <c r="L1180" t="s">
        <v>44</v>
      </c>
      <c r="M1180" s="5">
        <v>68000</v>
      </c>
      <c r="N1180" s="5">
        <v>0</v>
      </c>
      <c r="O1180" s="5">
        <f t="shared" si="72"/>
        <v>68000</v>
      </c>
      <c r="P1180" s="5">
        <v>-28000</v>
      </c>
      <c r="Q1180" s="5">
        <f t="shared" si="73"/>
        <v>40000</v>
      </c>
      <c r="R1180" s="5">
        <v>0</v>
      </c>
      <c r="S1180" s="5">
        <v>0</v>
      </c>
      <c r="T1180" s="5">
        <v>0</v>
      </c>
      <c r="U1180" s="5">
        <f t="shared" si="74"/>
        <v>68000</v>
      </c>
      <c r="V1180" s="5">
        <f t="shared" si="75"/>
        <v>68000</v>
      </c>
      <c r="W1180" s="5">
        <v>40000</v>
      </c>
      <c r="X1180" t="s">
        <v>533</v>
      </c>
    </row>
    <row r="1181" spans="1:24" x14ac:dyDescent="0.2">
      <c r="A1181" t="s">
        <v>117</v>
      </c>
      <c r="B1181" t="s">
        <v>118</v>
      </c>
      <c r="C1181" t="s">
        <v>2</v>
      </c>
      <c r="D1181" t="s">
        <v>482</v>
      </c>
      <c r="E1181" t="s">
        <v>483</v>
      </c>
      <c r="F1181" t="s">
        <v>484</v>
      </c>
      <c r="G1181" t="s">
        <v>485</v>
      </c>
      <c r="H1181" t="s">
        <v>523</v>
      </c>
      <c r="I1181" t="s">
        <v>532</v>
      </c>
      <c r="J1181" t="s">
        <v>121</v>
      </c>
      <c r="K1181" t="s">
        <v>149</v>
      </c>
      <c r="L1181" t="s">
        <v>44</v>
      </c>
      <c r="M1181" s="5">
        <v>568799.62</v>
      </c>
      <c r="N1181" s="5">
        <v>166546</v>
      </c>
      <c r="O1181" s="5">
        <f t="shared" si="72"/>
        <v>735345.62</v>
      </c>
      <c r="P1181" s="5">
        <v>-89666.23</v>
      </c>
      <c r="Q1181" s="5">
        <f t="shared" si="73"/>
        <v>645679.39</v>
      </c>
      <c r="R1181" s="5">
        <v>27.01</v>
      </c>
      <c r="S1181" s="5">
        <v>413115.78</v>
      </c>
      <c r="T1181" s="5">
        <v>76080.11</v>
      </c>
      <c r="U1181" s="5">
        <f t="shared" si="74"/>
        <v>322229.83999999997</v>
      </c>
      <c r="V1181" s="5">
        <f t="shared" si="75"/>
        <v>659265.51</v>
      </c>
      <c r="W1181" s="5">
        <v>232536.6</v>
      </c>
      <c r="X1181" t="s">
        <v>527</v>
      </c>
    </row>
    <row r="1182" spans="1:24" x14ac:dyDescent="0.2">
      <c r="A1182" t="s">
        <v>117</v>
      </c>
      <c r="B1182" t="s">
        <v>118</v>
      </c>
      <c r="C1182" t="s">
        <v>2</v>
      </c>
      <c r="D1182" t="s">
        <v>482</v>
      </c>
      <c r="E1182" t="s">
        <v>483</v>
      </c>
      <c r="F1182" t="s">
        <v>484</v>
      </c>
      <c r="G1182" t="s">
        <v>485</v>
      </c>
      <c r="H1182" t="s">
        <v>523</v>
      </c>
      <c r="I1182" t="s">
        <v>532</v>
      </c>
      <c r="J1182" t="s">
        <v>121</v>
      </c>
      <c r="K1182" t="s">
        <v>137</v>
      </c>
      <c r="L1182" t="s">
        <v>44</v>
      </c>
      <c r="M1182" s="5">
        <v>0</v>
      </c>
      <c r="N1182" s="5">
        <v>112000</v>
      </c>
      <c r="O1182" s="5">
        <f t="shared" si="72"/>
        <v>112000</v>
      </c>
      <c r="P1182" s="5">
        <v>-32483.64</v>
      </c>
      <c r="Q1182" s="5">
        <f t="shared" si="73"/>
        <v>79516.36</v>
      </c>
      <c r="R1182" s="5">
        <v>1282.8399999999999</v>
      </c>
      <c r="S1182" s="5">
        <v>78233.52</v>
      </c>
      <c r="T1182" s="5">
        <v>78233.52</v>
      </c>
      <c r="U1182" s="5">
        <f t="shared" si="74"/>
        <v>33766.479999999996</v>
      </c>
      <c r="V1182" s="5">
        <f t="shared" si="75"/>
        <v>33766.479999999996</v>
      </c>
      <c r="W1182" s="5">
        <v>0</v>
      </c>
      <c r="X1182" t="s">
        <v>534</v>
      </c>
    </row>
    <row r="1183" spans="1:24" x14ac:dyDescent="0.2">
      <c r="A1183" t="s">
        <v>117</v>
      </c>
      <c r="B1183" t="s">
        <v>118</v>
      </c>
      <c r="C1183" t="s">
        <v>2</v>
      </c>
      <c r="D1183" t="s">
        <v>482</v>
      </c>
      <c r="E1183" t="s">
        <v>483</v>
      </c>
      <c r="F1183" t="s">
        <v>484</v>
      </c>
      <c r="G1183" t="s">
        <v>485</v>
      </c>
      <c r="H1183" t="s">
        <v>523</v>
      </c>
      <c r="I1183" t="s">
        <v>532</v>
      </c>
      <c r="J1183" t="s">
        <v>121</v>
      </c>
      <c r="K1183" t="s">
        <v>465</v>
      </c>
      <c r="L1183" t="s">
        <v>44</v>
      </c>
      <c r="M1183" s="5">
        <v>0</v>
      </c>
      <c r="N1183" s="5">
        <v>207594.26</v>
      </c>
      <c r="O1183" s="5">
        <f t="shared" si="72"/>
        <v>207594.26</v>
      </c>
      <c r="P1183" s="5">
        <v>0</v>
      </c>
      <c r="Q1183" s="5">
        <f t="shared" si="73"/>
        <v>207594.26</v>
      </c>
      <c r="R1183" s="5">
        <v>0</v>
      </c>
      <c r="S1183" s="5">
        <v>207594.26</v>
      </c>
      <c r="T1183" s="5">
        <v>0</v>
      </c>
      <c r="U1183" s="5">
        <f t="shared" si="74"/>
        <v>0</v>
      </c>
      <c r="V1183" s="5">
        <f t="shared" si="75"/>
        <v>207594.26</v>
      </c>
      <c r="W1183" s="5">
        <v>0</v>
      </c>
      <c r="X1183" t="s">
        <v>535</v>
      </c>
    </row>
    <row r="1184" spans="1:24" x14ac:dyDescent="0.2">
      <c r="A1184" t="s">
        <v>117</v>
      </c>
      <c r="B1184" t="s">
        <v>118</v>
      </c>
      <c r="C1184" t="s">
        <v>2</v>
      </c>
      <c r="D1184" t="s">
        <v>482</v>
      </c>
      <c r="E1184" t="s">
        <v>483</v>
      </c>
      <c r="F1184" t="s">
        <v>484</v>
      </c>
      <c r="G1184" t="s">
        <v>485</v>
      </c>
      <c r="H1184" t="s">
        <v>523</v>
      </c>
      <c r="I1184" t="s">
        <v>532</v>
      </c>
      <c r="J1184" t="s">
        <v>121</v>
      </c>
      <c r="K1184" t="s">
        <v>159</v>
      </c>
      <c r="L1184" t="s">
        <v>44</v>
      </c>
      <c r="M1184" s="5">
        <v>454826.78</v>
      </c>
      <c r="N1184" s="5">
        <v>1460752.74</v>
      </c>
      <c r="O1184" s="5">
        <f t="shared" si="72"/>
        <v>1915579.52</v>
      </c>
      <c r="P1184" s="5">
        <v>-243368.38</v>
      </c>
      <c r="Q1184" s="5">
        <f t="shared" si="73"/>
        <v>1672211.1400000001</v>
      </c>
      <c r="R1184" s="5">
        <v>0</v>
      </c>
      <c r="S1184" s="5">
        <v>1622237.62</v>
      </c>
      <c r="T1184" s="5">
        <v>870206.62</v>
      </c>
      <c r="U1184" s="5">
        <f t="shared" si="74"/>
        <v>293341.89999999991</v>
      </c>
      <c r="V1184" s="5">
        <f t="shared" si="75"/>
        <v>1045372.9</v>
      </c>
      <c r="W1184" s="5">
        <v>49973.52</v>
      </c>
      <c r="X1184" t="s">
        <v>536</v>
      </c>
    </row>
    <row r="1185" spans="1:24" x14ac:dyDescent="0.2">
      <c r="A1185" t="s">
        <v>117</v>
      </c>
      <c r="B1185" t="s">
        <v>118</v>
      </c>
      <c r="C1185" t="s">
        <v>2</v>
      </c>
      <c r="D1185" t="s">
        <v>482</v>
      </c>
      <c r="E1185" t="s">
        <v>483</v>
      </c>
      <c r="F1185" t="s">
        <v>484</v>
      </c>
      <c r="G1185" t="s">
        <v>485</v>
      </c>
      <c r="H1185" t="s">
        <v>523</v>
      </c>
      <c r="I1185" t="s">
        <v>532</v>
      </c>
      <c r="J1185" t="s">
        <v>121</v>
      </c>
      <c r="K1185" t="s">
        <v>151</v>
      </c>
      <c r="L1185" t="s">
        <v>44</v>
      </c>
      <c r="M1185" s="5">
        <v>3500</v>
      </c>
      <c r="N1185" s="5">
        <v>0</v>
      </c>
      <c r="O1185" s="5">
        <f t="shared" si="72"/>
        <v>3500</v>
      </c>
      <c r="P1185" s="5">
        <v>0</v>
      </c>
      <c r="Q1185" s="5">
        <f t="shared" si="73"/>
        <v>3500</v>
      </c>
      <c r="R1185" s="5">
        <v>0</v>
      </c>
      <c r="S1185" s="5">
        <v>0</v>
      </c>
      <c r="T1185" s="5">
        <v>0</v>
      </c>
      <c r="U1185" s="5">
        <f t="shared" si="74"/>
        <v>3500</v>
      </c>
      <c r="V1185" s="5">
        <f t="shared" si="75"/>
        <v>3500</v>
      </c>
      <c r="W1185" s="5">
        <v>3500</v>
      </c>
      <c r="X1185" t="s">
        <v>537</v>
      </c>
    </row>
    <row r="1186" spans="1:24" x14ac:dyDescent="0.2">
      <c r="A1186" t="s">
        <v>117</v>
      </c>
      <c r="B1186" t="s">
        <v>118</v>
      </c>
      <c r="C1186" t="s">
        <v>2</v>
      </c>
      <c r="D1186" t="s">
        <v>482</v>
      </c>
      <c r="E1186" t="s">
        <v>483</v>
      </c>
      <c r="F1186" t="s">
        <v>484</v>
      </c>
      <c r="G1186" t="s">
        <v>485</v>
      </c>
      <c r="H1186" t="s">
        <v>523</v>
      </c>
      <c r="I1186" t="s">
        <v>532</v>
      </c>
      <c r="J1186" t="s">
        <v>121</v>
      </c>
      <c r="K1186" t="s">
        <v>122</v>
      </c>
      <c r="L1186" t="s">
        <v>44</v>
      </c>
      <c r="M1186" s="5">
        <v>267847.34000000003</v>
      </c>
      <c r="N1186" s="5">
        <v>14000</v>
      </c>
      <c r="O1186" s="5">
        <f t="shared" si="72"/>
        <v>281847.34000000003</v>
      </c>
      <c r="P1186" s="5">
        <v>-75354.080000000002</v>
      </c>
      <c r="Q1186" s="5">
        <f t="shared" si="73"/>
        <v>206493.26</v>
      </c>
      <c r="R1186" s="5">
        <v>36290.980000000003</v>
      </c>
      <c r="S1186" s="5">
        <v>126940.83</v>
      </c>
      <c r="T1186" s="5">
        <v>17771.27</v>
      </c>
      <c r="U1186" s="5">
        <f t="shared" si="74"/>
        <v>154906.51</v>
      </c>
      <c r="V1186" s="5">
        <f t="shared" si="75"/>
        <v>264076.07</v>
      </c>
      <c r="W1186" s="5">
        <v>43261.45</v>
      </c>
      <c r="X1186" t="s">
        <v>538</v>
      </c>
    </row>
    <row r="1187" spans="1:24" x14ac:dyDescent="0.2">
      <c r="A1187" t="s">
        <v>117</v>
      </c>
      <c r="B1187" t="s">
        <v>118</v>
      </c>
      <c r="C1187" t="s">
        <v>2</v>
      </c>
      <c r="D1187" t="s">
        <v>482</v>
      </c>
      <c r="E1187" t="s">
        <v>483</v>
      </c>
      <c r="F1187" t="s">
        <v>484</v>
      </c>
      <c r="G1187" t="s">
        <v>485</v>
      </c>
      <c r="H1187" t="s">
        <v>523</v>
      </c>
      <c r="I1187" t="s">
        <v>532</v>
      </c>
      <c r="J1187" t="s">
        <v>121</v>
      </c>
      <c r="K1187" t="s">
        <v>539</v>
      </c>
      <c r="L1187" t="s">
        <v>44</v>
      </c>
      <c r="M1187" s="5">
        <v>751887.45</v>
      </c>
      <c r="N1187" s="5">
        <v>322342.14</v>
      </c>
      <c r="O1187" s="5">
        <f t="shared" si="72"/>
        <v>1074229.5899999999</v>
      </c>
      <c r="P1187" s="5">
        <v>-332230.33</v>
      </c>
      <c r="Q1187" s="5">
        <f t="shared" si="73"/>
        <v>741999.25999999978</v>
      </c>
      <c r="R1187" s="5">
        <v>173323.17</v>
      </c>
      <c r="S1187" s="5">
        <v>549664.97</v>
      </c>
      <c r="T1187" s="5">
        <v>330252.09999999998</v>
      </c>
      <c r="U1187" s="5">
        <f t="shared" si="74"/>
        <v>524564.61999999988</v>
      </c>
      <c r="V1187" s="5">
        <f t="shared" si="75"/>
        <v>743977.48999999987</v>
      </c>
      <c r="W1187" s="5">
        <v>19011.12</v>
      </c>
      <c r="X1187" t="s">
        <v>540</v>
      </c>
    </row>
    <row r="1188" spans="1:24" x14ac:dyDescent="0.2">
      <c r="A1188" t="s">
        <v>117</v>
      </c>
      <c r="B1188" t="s">
        <v>118</v>
      </c>
      <c r="C1188" t="s">
        <v>2</v>
      </c>
      <c r="D1188" t="s">
        <v>482</v>
      </c>
      <c r="E1188" t="s">
        <v>483</v>
      </c>
      <c r="F1188" t="s">
        <v>484</v>
      </c>
      <c r="G1188" t="s">
        <v>485</v>
      </c>
      <c r="H1188" t="s">
        <v>523</v>
      </c>
      <c r="I1188" t="s">
        <v>532</v>
      </c>
      <c r="J1188" t="s">
        <v>121</v>
      </c>
      <c r="K1188" t="s">
        <v>124</v>
      </c>
      <c r="L1188" t="s">
        <v>44</v>
      </c>
      <c r="M1188" s="5">
        <v>11082</v>
      </c>
      <c r="N1188" s="5">
        <v>0</v>
      </c>
      <c r="O1188" s="5">
        <f t="shared" si="72"/>
        <v>11082</v>
      </c>
      <c r="P1188" s="5">
        <v>-6585.28</v>
      </c>
      <c r="Q1188" s="5">
        <f t="shared" si="73"/>
        <v>4496.72</v>
      </c>
      <c r="R1188" s="5">
        <v>0</v>
      </c>
      <c r="S1188" s="5">
        <v>4496.72</v>
      </c>
      <c r="T1188" s="5">
        <v>4496.67</v>
      </c>
      <c r="U1188" s="5">
        <f t="shared" si="74"/>
        <v>6585.28</v>
      </c>
      <c r="V1188" s="5">
        <f t="shared" si="75"/>
        <v>6585.33</v>
      </c>
      <c r="W1188" s="5">
        <v>0</v>
      </c>
      <c r="X1188" t="s">
        <v>541</v>
      </c>
    </row>
    <row r="1189" spans="1:24" x14ac:dyDescent="0.2">
      <c r="A1189" t="s">
        <v>117</v>
      </c>
      <c r="B1189" t="s">
        <v>118</v>
      </c>
      <c r="C1189" t="s">
        <v>2</v>
      </c>
      <c r="D1189" t="s">
        <v>482</v>
      </c>
      <c r="E1189" t="s">
        <v>483</v>
      </c>
      <c r="F1189" t="s">
        <v>484</v>
      </c>
      <c r="G1189" t="s">
        <v>485</v>
      </c>
      <c r="H1189" t="s">
        <v>523</v>
      </c>
      <c r="I1189" t="s">
        <v>532</v>
      </c>
      <c r="J1189" t="s">
        <v>121</v>
      </c>
      <c r="K1189" t="s">
        <v>351</v>
      </c>
      <c r="L1189" t="s">
        <v>44</v>
      </c>
      <c r="M1189" s="5">
        <v>56754.51</v>
      </c>
      <c r="N1189" s="5">
        <v>0</v>
      </c>
      <c r="O1189" s="5">
        <f t="shared" si="72"/>
        <v>56754.51</v>
      </c>
      <c r="P1189" s="5">
        <v>0</v>
      </c>
      <c r="Q1189" s="5">
        <f t="shared" si="73"/>
        <v>56754.51</v>
      </c>
      <c r="R1189" s="5">
        <v>0</v>
      </c>
      <c r="S1189" s="5">
        <v>0</v>
      </c>
      <c r="T1189" s="5">
        <v>0</v>
      </c>
      <c r="U1189" s="5">
        <f t="shared" si="74"/>
        <v>56754.51</v>
      </c>
      <c r="V1189" s="5">
        <f t="shared" si="75"/>
        <v>56754.51</v>
      </c>
      <c r="W1189" s="5">
        <v>56754.51</v>
      </c>
      <c r="X1189" t="s">
        <v>542</v>
      </c>
    </row>
    <row r="1190" spans="1:24" x14ac:dyDescent="0.2">
      <c r="A1190" t="s">
        <v>117</v>
      </c>
      <c r="B1190" t="s">
        <v>118</v>
      </c>
      <c r="C1190" t="s">
        <v>2</v>
      </c>
      <c r="D1190" t="s">
        <v>482</v>
      </c>
      <c r="E1190" t="s">
        <v>483</v>
      </c>
      <c r="F1190" t="s">
        <v>484</v>
      </c>
      <c r="G1190" t="s">
        <v>485</v>
      </c>
      <c r="H1190" t="s">
        <v>523</v>
      </c>
      <c r="I1190" t="s">
        <v>532</v>
      </c>
      <c r="J1190" t="s">
        <v>121</v>
      </c>
      <c r="K1190" t="s">
        <v>285</v>
      </c>
      <c r="L1190" t="s">
        <v>44</v>
      </c>
      <c r="M1190" s="5">
        <v>16000</v>
      </c>
      <c r="N1190" s="5">
        <v>0</v>
      </c>
      <c r="O1190" s="5">
        <f t="shared" si="72"/>
        <v>16000</v>
      </c>
      <c r="P1190" s="5">
        <v>-13000</v>
      </c>
      <c r="Q1190" s="5">
        <f t="shared" si="73"/>
        <v>3000</v>
      </c>
      <c r="R1190" s="5">
        <v>0</v>
      </c>
      <c r="S1190" s="5">
        <v>0</v>
      </c>
      <c r="T1190" s="5">
        <v>0</v>
      </c>
      <c r="U1190" s="5">
        <f t="shared" si="74"/>
        <v>16000</v>
      </c>
      <c r="V1190" s="5">
        <f t="shared" si="75"/>
        <v>16000</v>
      </c>
      <c r="W1190" s="5">
        <v>3000</v>
      </c>
      <c r="X1190" t="s">
        <v>525</v>
      </c>
    </row>
    <row r="1191" spans="1:24" x14ac:dyDescent="0.2">
      <c r="A1191" t="s">
        <v>117</v>
      </c>
      <c r="B1191" t="s">
        <v>118</v>
      </c>
      <c r="C1191" t="s">
        <v>2</v>
      </c>
      <c r="D1191" t="s">
        <v>482</v>
      </c>
      <c r="E1191" t="s">
        <v>483</v>
      </c>
      <c r="F1191" t="s">
        <v>484</v>
      </c>
      <c r="G1191" t="s">
        <v>485</v>
      </c>
      <c r="H1191" t="s">
        <v>523</v>
      </c>
      <c r="I1191" t="s">
        <v>532</v>
      </c>
      <c r="J1191" t="s">
        <v>121</v>
      </c>
      <c r="K1191" t="s">
        <v>473</v>
      </c>
      <c r="L1191" t="s">
        <v>44</v>
      </c>
      <c r="M1191" s="5">
        <v>80355.929999999993</v>
      </c>
      <c r="N1191" s="5">
        <v>0</v>
      </c>
      <c r="O1191" s="5">
        <f t="shared" si="72"/>
        <v>80355.929999999993</v>
      </c>
      <c r="P1191" s="5">
        <v>0</v>
      </c>
      <c r="Q1191" s="5">
        <f t="shared" si="73"/>
        <v>80355.929999999993</v>
      </c>
      <c r="R1191" s="5">
        <v>0</v>
      </c>
      <c r="S1191" s="5">
        <v>58574.720000000001</v>
      </c>
      <c r="T1191" s="5">
        <v>58228.97</v>
      </c>
      <c r="U1191" s="5">
        <f t="shared" si="74"/>
        <v>21781.209999999992</v>
      </c>
      <c r="V1191" s="5">
        <f t="shared" si="75"/>
        <v>22126.959999999992</v>
      </c>
      <c r="W1191" s="5">
        <v>21781.21</v>
      </c>
      <c r="X1191" t="s">
        <v>543</v>
      </c>
    </row>
    <row r="1192" spans="1:24" x14ac:dyDescent="0.2">
      <c r="A1192" t="s">
        <v>117</v>
      </c>
      <c r="B1192" t="s">
        <v>118</v>
      </c>
      <c r="C1192" t="s">
        <v>2</v>
      </c>
      <c r="D1192" t="s">
        <v>482</v>
      </c>
      <c r="E1192" t="s">
        <v>483</v>
      </c>
      <c r="F1192" t="s">
        <v>484</v>
      </c>
      <c r="G1192" t="s">
        <v>485</v>
      </c>
      <c r="H1192" t="s">
        <v>523</v>
      </c>
      <c r="I1192" t="s">
        <v>532</v>
      </c>
      <c r="J1192" t="s">
        <v>121</v>
      </c>
      <c r="K1192" t="s">
        <v>178</v>
      </c>
      <c r="L1192" t="s">
        <v>44</v>
      </c>
      <c r="M1192" s="5">
        <v>1787832.17</v>
      </c>
      <c r="N1192" s="5">
        <v>116819.89</v>
      </c>
      <c r="O1192" s="5">
        <f t="shared" si="72"/>
        <v>1904652.0599999998</v>
      </c>
      <c r="P1192" s="5">
        <v>-91815.89</v>
      </c>
      <c r="Q1192" s="5">
        <f t="shared" si="73"/>
        <v>1812836.17</v>
      </c>
      <c r="R1192" s="5">
        <v>237424.78</v>
      </c>
      <c r="S1192" s="5">
        <v>1575411.39</v>
      </c>
      <c r="T1192" s="5">
        <v>25004</v>
      </c>
      <c r="U1192" s="5">
        <f t="shared" si="74"/>
        <v>329240.66999999993</v>
      </c>
      <c r="V1192" s="5">
        <f t="shared" si="75"/>
        <v>1879648.0599999998</v>
      </c>
      <c r="W1192" s="5">
        <v>0</v>
      </c>
      <c r="X1192" t="s">
        <v>528</v>
      </c>
    </row>
    <row r="1193" spans="1:24" x14ac:dyDescent="0.2">
      <c r="A1193" t="s">
        <v>117</v>
      </c>
      <c r="B1193" t="s">
        <v>118</v>
      </c>
      <c r="C1193" t="s">
        <v>2</v>
      </c>
      <c r="D1193" t="s">
        <v>482</v>
      </c>
      <c r="E1193" t="s">
        <v>483</v>
      </c>
      <c r="F1193" t="s">
        <v>484</v>
      </c>
      <c r="G1193" t="s">
        <v>485</v>
      </c>
      <c r="H1193" t="s">
        <v>523</v>
      </c>
      <c r="I1193" t="s">
        <v>532</v>
      </c>
      <c r="J1193" t="s">
        <v>121</v>
      </c>
      <c r="K1193" t="s">
        <v>544</v>
      </c>
      <c r="L1193" t="s">
        <v>44</v>
      </c>
      <c r="M1193" s="5">
        <v>76552.070000000007</v>
      </c>
      <c r="N1193" s="5">
        <v>390970.61</v>
      </c>
      <c r="O1193" s="5">
        <f t="shared" si="72"/>
        <v>467522.68</v>
      </c>
      <c r="P1193" s="5">
        <v>-39573.129999999997</v>
      </c>
      <c r="Q1193" s="5">
        <f t="shared" si="73"/>
        <v>427949.55</v>
      </c>
      <c r="R1193" s="5">
        <v>33571.449999999997</v>
      </c>
      <c r="S1193" s="5">
        <v>388786.6</v>
      </c>
      <c r="T1193" s="5">
        <v>216430.94</v>
      </c>
      <c r="U1193" s="5">
        <f t="shared" si="74"/>
        <v>78736.080000000016</v>
      </c>
      <c r="V1193" s="5">
        <f t="shared" si="75"/>
        <v>251091.74</v>
      </c>
      <c r="W1193" s="5">
        <v>5591.5</v>
      </c>
      <c r="X1193" t="s">
        <v>545</v>
      </c>
    </row>
    <row r="1194" spans="1:24" x14ac:dyDescent="0.2">
      <c r="A1194" t="s">
        <v>117</v>
      </c>
      <c r="B1194" t="s">
        <v>118</v>
      </c>
      <c r="C1194" t="s">
        <v>2</v>
      </c>
      <c r="D1194" t="s">
        <v>482</v>
      </c>
      <c r="E1194" t="s">
        <v>483</v>
      </c>
      <c r="F1194" t="s">
        <v>484</v>
      </c>
      <c r="G1194" t="s">
        <v>485</v>
      </c>
      <c r="H1194" t="s">
        <v>523</v>
      </c>
      <c r="I1194" t="s">
        <v>532</v>
      </c>
      <c r="J1194" t="s">
        <v>121</v>
      </c>
      <c r="K1194" t="s">
        <v>130</v>
      </c>
      <c r="L1194" t="s">
        <v>44</v>
      </c>
      <c r="M1194" s="5">
        <v>53600</v>
      </c>
      <c r="N1194" s="5">
        <v>64000</v>
      </c>
      <c r="O1194" s="5">
        <f t="shared" si="72"/>
        <v>117600</v>
      </c>
      <c r="P1194" s="5">
        <v>-42257.83</v>
      </c>
      <c r="Q1194" s="5">
        <f t="shared" si="73"/>
        <v>75342.17</v>
      </c>
      <c r="R1194" s="5">
        <v>7474.86</v>
      </c>
      <c r="S1194" s="5">
        <v>6394.75</v>
      </c>
      <c r="T1194" s="5">
        <v>6394.75</v>
      </c>
      <c r="U1194" s="5">
        <f t="shared" si="74"/>
        <v>111205.25</v>
      </c>
      <c r="V1194" s="5">
        <f t="shared" si="75"/>
        <v>111205.25</v>
      </c>
      <c r="W1194" s="5">
        <v>61472.56</v>
      </c>
      <c r="X1194" t="s">
        <v>546</v>
      </c>
    </row>
    <row r="1195" spans="1:24" x14ac:dyDescent="0.2">
      <c r="A1195" t="s">
        <v>117</v>
      </c>
      <c r="B1195" t="s">
        <v>118</v>
      </c>
      <c r="C1195" t="s">
        <v>2</v>
      </c>
      <c r="D1195" t="s">
        <v>482</v>
      </c>
      <c r="E1195" t="s">
        <v>483</v>
      </c>
      <c r="F1195" t="s">
        <v>484</v>
      </c>
      <c r="G1195" t="s">
        <v>485</v>
      </c>
      <c r="H1195" t="s">
        <v>523</v>
      </c>
      <c r="I1195" t="s">
        <v>532</v>
      </c>
      <c r="J1195" t="s">
        <v>121</v>
      </c>
      <c r="K1195" t="s">
        <v>218</v>
      </c>
      <c r="L1195" t="s">
        <v>44</v>
      </c>
      <c r="M1195" s="5">
        <v>0</v>
      </c>
      <c r="N1195" s="5">
        <v>112.19</v>
      </c>
      <c r="O1195" s="5">
        <f t="shared" si="72"/>
        <v>112.19</v>
      </c>
      <c r="P1195" s="5">
        <v>0</v>
      </c>
      <c r="Q1195" s="5">
        <f t="shared" si="73"/>
        <v>112.19</v>
      </c>
      <c r="R1195" s="5">
        <v>0</v>
      </c>
      <c r="S1195" s="5">
        <v>0</v>
      </c>
      <c r="T1195" s="5">
        <v>0</v>
      </c>
      <c r="U1195" s="5">
        <f t="shared" si="74"/>
        <v>112.19</v>
      </c>
      <c r="V1195" s="5">
        <f t="shared" si="75"/>
        <v>112.19</v>
      </c>
      <c r="W1195" s="5">
        <v>112.19</v>
      </c>
      <c r="X1195" t="s">
        <v>547</v>
      </c>
    </row>
    <row r="1196" spans="1:24" x14ac:dyDescent="0.2">
      <c r="A1196" t="s">
        <v>117</v>
      </c>
      <c r="B1196" t="s">
        <v>118</v>
      </c>
      <c r="C1196" t="s">
        <v>2</v>
      </c>
      <c r="D1196" t="s">
        <v>482</v>
      </c>
      <c r="E1196" t="s">
        <v>483</v>
      </c>
      <c r="F1196" t="s">
        <v>484</v>
      </c>
      <c r="G1196" t="s">
        <v>485</v>
      </c>
      <c r="H1196" t="s">
        <v>523</v>
      </c>
      <c r="I1196" t="s">
        <v>532</v>
      </c>
      <c r="J1196" t="s">
        <v>121</v>
      </c>
      <c r="K1196" t="s">
        <v>166</v>
      </c>
      <c r="L1196" t="s">
        <v>44</v>
      </c>
      <c r="M1196" s="5">
        <v>0</v>
      </c>
      <c r="N1196" s="5">
        <v>6000</v>
      </c>
      <c r="O1196" s="5">
        <f t="shared" si="72"/>
        <v>6000</v>
      </c>
      <c r="P1196" s="5">
        <v>-171.52</v>
      </c>
      <c r="Q1196" s="5">
        <f t="shared" si="73"/>
        <v>5828.48</v>
      </c>
      <c r="R1196" s="5">
        <v>5828.48</v>
      </c>
      <c r="S1196" s="5">
        <v>0</v>
      </c>
      <c r="T1196" s="5">
        <v>0</v>
      </c>
      <c r="U1196" s="5">
        <f t="shared" si="74"/>
        <v>6000</v>
      </c>
      <c r="V1196" s="5">
        <f t="shared" si="75"/>
        <v>6000</v>
      </c>
      <c r="W1196" s="5">
        <v>0</v>
      </c>
      <c r="X1196" t="s">
        <v>548</v>
      </c>
    </row>
    <row r="1197" spans="1:24" x14ac:dyDescent="0.2">
      <c r="A1197" t="s">
        <v>117</v>
      </c>
      <c r="B1197" t="s">
        <v>118</v>
      </c>
      <c r="C1197" t="s">
        <v>2</v>
      </c>
      <c r="D1197" t="s">
        <v>482</v>
      </c>
      <c r="E1197" t="s">
        <v>483</v>
      </c>
      <c r="F1197" t="s">
        <v>484</v>
      </c>
      <c r="G1197" t="s">
        <v>485</v>
      </c>
      <c r="H1197" t="s">
        <v>523</v>
      </c>
      <c r="I1197" t="s">
        <v>532</v>
      </c>
      <c r="J1197" t="s">
        <v>121</v>
      </c>
      <c r="K1197" t="s">
        <v>549</v>
      </c>
      <c r="L1197" t="s">
        <v>44</v>
      </c>
      <c r="M1197" s="5">
        <v>0</v>
      </c>
      <c r="N1197" s="5">
        <v>78.400000000000006</v>
      </c>
      <c r="O1197" s="5">
        <f t="shared" si="72"/>
        <v>78.400000000000006</v>
      </c>
      <c r="P1197" s="5">
        <v>0</v>
      </c>
      <c r="Q1197" s="5">
        <f t="shared" si="73"/>
        <v>78.400000000000006</v>
      </c>
      <c r="R1197" s="5">
        <v>0</v>
      </c>
      <c r="S1197" s="5">
        <v>0</v>
      </c>
      <c r="T1197" s="5">
        <v>0</v>
      </c>
      <c r="U1197" s="5">
        <f t="shared" si="74"/>
        <v>78.400000000000006</v>
      </c>
      <c r="V1197" s="5">
        <f t="shared" si="75"/>
        <v>78.400000000000006</v>
      </c>
      <c r="W1197" s="5">
        <v>78.400000000000006</v>
      </c>
      <c r="X1197" t="s">
        <v>550</v>
      </c>
    </row>
    <row r="1198" spans="1:24" x14ac:dyDescent="0.2">
      <c r="A1198" t="s">
        <v>117</v>
      </c>
      <c r="B1198" t="s">
        <v>118</v>
      </c>
      <c r="C1198" t="s">
        <v>2</v>
      </c>
      <c r="D1198" t="s">
        <v>482</v>
      </c>
      <c r="E1198" t="s">
        <v>483</v>
      </c>
      <c r="F1198" t="s">
        <v>484</v>
      </c>
      <c r="G1198" t="s">
        <v>485</v>
      </c>
      <c r="H1198" t="s">
        <v>523</v>
      </c>
      <c r="I1198" t="s">
        <v>532</v>
      </c>
      <c r="J1198" t="s">
        <v>121</v>
      </c>
      <c r="K1198" t="s">
        <v>551</v>
      </c>
      <c r="L1198" t="s">
        <v>44</v>
      </c>
      <c r="M1198" s="5">
        <v>0</v>
      </c>
      <c r="N1198" s="5">
        <v>2564.8000000000002</v>
      </c>
      <c r="O1198" s="5">
        <f t="shared" si="72"/>
        <v>2564.8000000000002</v>
      </c>
      <c r="P1198" s="5">
        <v>0</v>
      </c>
      <c r="Q1198" s="5">
        <f t="shared" si="73"/>
        <v>2564.8000000000002</v>
      </c>
      <c r="R1198" s="5">
        <v>0</v>
      </c>
      <c r="S1198" s="5">
        <v>0</v>
      </c>
      <c r="T1198" s="5">
        <v>0</v>
      </c>
      <c r="U1198" s="5">
        <f t="shared" si="74"/>
        <v>2564.8000000000002</v>
      </c>
      <c r="V1198" s="5">
        <f t="shared" si="75"/>
        <v>2564.8000000000002</v>
      </c>
      <c r="W1198" s="5">
        <v>2564.8000000000002</v>
      </c>
      <c r="X1198" t="s">
        <v>552</v>
      </c>
    </row>
    <row r="1199" spans="1:24" x14ac:dyDescent="0.2">
      <c r="A1199" t="s">
        <v>117</v>
      </c>
      <c r="B1199" t="s">
        <v>118</v>
      </c>
      <c r="C1199" t="s">
        <v>2</v>
      </c>
      <c r="D1199" t="s">
        <v>482</v>
      </c>
      <c r="E1199" t="s">
        <v>483</v>
      </c>
      <c r="F1199" t="s">
        <v>484</v>
      </c>
      <c r="G1199" t="s">
        <v>485</v>
      </c>
      <c r="H1199" t="s">
        <v>523</v>
      </c>
      <c r="I1199" t="s">
        <v>532</v>
      </c>
      <c r="J1199" t="s">
        <v>121</v>
      </c>
      <c r="K1199" t="s">
        <v>204</v>
      </c>
      <c r="L1199" t="s">
        <v>44</v>
      </c>
      <c r="M1199" s="5">
        <v>0</v>
      </c>
      <c r="N1199" s="5">
        <v>65.709999999999994</v>
      </c>
      <c r="O1199" s="5">
        <f t="shared" si="72"/>
        <v>65.709999999999994</v>
      </c>
      <c r="P1199" s="5">
        <v>0</v>
      </c>
      <c r="Q1199" s="5">
        <f t="shared" si="73"/>
        <v>65.709999999999994</v>
      </c>
      <c r="R1199" s="5">
        <v>0</v>
      </c>
      <c r="S1199" s="5">
        <v>0</v>
      </c>
      <c r="T1199" s="5">
        <v>0</v>
      </c>
      <c r="U1199" s="5">
        <f t="shared" si="74"/>
        <v>65.709999999999994</v>
      </c>
      <c r="V1199" s="5">
        <f t="shared" si="75"/>
        <v>65.709999999999994</v>
      </c>
      <c r="W1199" s="5">
        <v>65.709999999999994</v>
      </c>
      <c r="X1199" t="s">
        <v>553</v>
      </c>
    </row>
    <row r="1200" spans="1:24" x14ac:dyDescent="0.2">
      <c r="A1200" t="s">
        <v>117</v>
      </c>
      <c r="B1200" t="s">
        <v>118</v>
      </c>
      <c r="C1200" t="s">
        <v>2</v>
      </c>
      <c r="D1200" t="s">
        <v>482</v>
      </c>
      <c r="E1200" t="s">
        <v>483</v>
      </c>
      <c r="F1200" t="s">
        <v>484</v>
      </c>
      <c r="G1200" t="s">
        <v>485</v>
      </c>
      <c r="H1200" t="s">
        <v>523</v>
      </c>
      <c r="I1200" t="s">
        <v>532</v>
      </c>
      <c r="J1200" t="s">
        <v>121</v>
      </c>
      <c r="K1200" t="s">
        <v>175</v>
      </c>
      <c r="L1200" t="s">
        <v>44</v>
      </c>
      <c r="M1200" s="5">
        <v>97428.4</v>
      </c>
      <c r="N1200" s="5">
        <v>27184.71</v>
      </c>
      <c r="O1200" s="5">
        <f t="shared" si="72"/>
        <v>124613.10999999999</v>
      </c>
      <c r="P1200" s="5">
        <v>0</v>
      </c>
      <c r="Q1200" s="5">
        <f t="shared" si="73"/>
        <v>124613.10999999999</v>
      </c>
      <c r="R1200" s="5">
        <v>14291.2</v>
      </c>
      <c r="S1200" s="5">
        <v>76099.539999999994</v>
      </c>
      <c r="T1200" s="5">
        <v>76099.539999999994</v>
      </c>
      <c r="U1200" s="5">
        <f t="shared" si="74"/>
        <v>48513.569999999992</v>
      </c>
      <c r="V1200" s="5">
        <f t="shared" si="75"/>
        <v>48513.569999999992</v>
      </c>
      <c r="W1200" s="5">
        <v>34222.370000000003</v>
      </c>
      <c r="X1200" t="s">
        <v>529</v>
      </c>
    </row>
    <row r="1201" spans="1:24" x14ac:dyDescent="0.2">
      <c r="A1201" t="s">
        <v>117</v>
      </c>
      <c r="B1201" t="s">
        <v>118</v>
      </c>
      <c r="C1201" t="s">
        <v>2</v>
      </c>
      <c r="D1201" t="s">
        <v>482</v>
      </c>
      <c r="E1201" t="s">
        <v>483</v>
      </c>
      <c r="F1201" t="s">
        <v>484</v>
      </c>
      <c r="G1201" t="s">
        <v>485</v>
      </c>
      <c r="H1201" t="s">
        <v>523</v>
      </c>
      <c r="I1201" t="s">
        <v>532</v>
      </c>
      <c r="J1201" t="s">
        <v>121</v>
      </c>
      <c r="K1201" t="s">
        <v>554</v>
      </c>
      <c r="L1201" t="s">
        <v>44</v>
      </c>
      <c r="M1201" s="5">
        <v>2154545</v>
      </c>
      <c r="N1201" s="5">
        <v>272168.78000000003</v>
      </c>
      <c r="O1201" s="5">
        <f t="shared" si="72"/>
        <v>2426713.7800000003</v>
      </c>
      <c r="P1201" s="5">
        <v>-573046.85</v>
      </c>
      <c r="Q1201" s="5">
        <f t="shared" si="73"/>
        <v>1853666.9300000002</v>
      </c>
      <c r="R1201" s="5">
        <v>324332.96000000002</v>
      </c>
      <c r="S1201" s="5">
        <v>1320489.55</v>
      </c>
      <c r="T1201" s="5">
        <v>790722.99</v>
      </c>
      <c r="U1201" s="5">
        <f t="shared" si="74"/>
        <v>1106224.2300000002</v>
      </c>
      <c r="V1201" s="5">
        <f t="shared" si="75"/>
        <v>1635990.7900000003</v>
      </c>
      <c r="W1201" s="5">
        <v>208844.42</v>
      </c>
      <c r="X1201" t="s">
        <v>555</v>
      </c>
    </row>
    <row r="1202" spans="1:24" x14ac:dyDescent="0.2">
      <c r="A1202" t="s">
        <v>117</v>
      </c>
      <c r="B1202" t="s">
        <v>118</v>
      </c>
      <c r="C1202" t="s">
        <v>2</v>
      </c>
      <c r="D1202" t="s">
        <v>482</v>
      </c>
      <c r="E1202" t="s">
        <v>483</v>
      </c>
      <c r="F1202" t="s">
        <v>484</v>
      </c>
      <c r="G1202" t="s">
        <v>485</v>
      </c>
      <c r="H1202" t="s">
        <v>523</v>
      </c>
      <c r="I1202" t="s">
        <v>532</v>
      </c>
      <c r="J1202" t="s">
        <v>121</v>
      </c>
      <c r="K1202" t="s">
        <v>556</v>
      </c>
      <c r="L1202" t="s">
        <v>44</v>
      </c>
      <c r="M1202" s="5">
        <v>0</v>
      </c>
      <c r="N1202" s="5">
        <v>280060.09999999998</v>
      </c>
      <c r="O1202" s="5">
        <f t="shared" si="72"/>
        <v>280060.09999999998</v>
      </c>
      <c r="P1202" s="5">
        <v>-99998.21</v>
      </c>
      <c r="Q1202" s="5">
        <f t="shared" si="73"/>
        <v>180061.88999999996</v>
      </c>
      <c r="R1202" s="5">
        <v>14.56</v>
      </c>
      <c r="S1202" s="5">
        <v>164821.44</v>
      </c>
      <c r="T1202" s="5">
        <v>164821.44</v>
      </c>
      <c r="U1202" s="5">
        <f t="shared" si="74"/>
        <v>115238.65999999997</v>
      </c>
      <c r="V1202" s="5">
        <f t="shared" si="75"/>
        <v>115238.65999999997</v>
      </c>
      <c r="W1202" s="5">
        <v>15225.89</v>
      </c>
      <c r="X1202" t="s">
        <v>557</v>
      </c>
    </row>
    <row r="1203" spans="1:24" x14ac:dyDescent="0.2">
      <c r="A1203" t="s">
        <v>117</v>
      </c>
      <c r="B1203" t="s">
        <v>118</v>
      </c>
      <c r="C1203" t="s">
        <v>2</v>
      </c>
      <c r="D1203" t="s">
        <v>482</v>
      </c>
      <c r="E1203" t="s">
        <v>483</v>
      </c>
      <c r="F1203" t="s">
        <v>484</v>
      </c>
      <c r="G1203" t="s">
        <v>485</v>
      </c>
      <c r="H1203" t="s">
        <v>523</v>
      </c>
      <c r="I1203" t="s">
        <v>532</v>
      </c>
      <c r="J1203" t="s">
        <v>121</v>
      </c>
      <c r="K1203" t="s">
        <v>558</v>
      </c>
      <c r="L1203" t="s">
        <v>44</v>
      </c>
      <c r="M1203" s="5">
        <v>0</v>
      </c>
      <c r="N1203" s="5">
        <v>3387.44</v>
      </c>
      <c r="O1203" s="5">
        <f t="shared" si="72"/>
        <v>3387.44</v>
      </c>
      <c r="P1203" s="5">
        <v>0</v>
      </c>
      <c r="Q1203" s="5">
        <f t="shared" si="73"/>
        <v>3387.44</v>
      </c>
      <c r="R1203" s="5">
        <v>0</v>
      </c>
      <c r="S1203" s="5">
        <v>0</v>
      </c>
      <c r="T1203" s="5">
        <v>0</v>
      </c>
      <c r="U1203" s="5">
        <f t="shared" si="74"/>
        <v>3387.44</v>
      </c>
      <c r="V1203" s="5">
        <f t="shared" si="75"/>
        <v>3387.44</v>
      </c>
      <c r="W1203" s="5">
        <v>3387.44</v>
      </c>
      <c r="X1203" t="s">
        <v>559</v>
      </c>
    </row>
    <row r="1204" spans="1:24" x14ac:dyDescent="0.2">
      <c r="A1204" t="s">
        <v>117</v>
      </c>
      <c r="B1204" t="s">
        <v>118</v>
      </c>
      <c r="C1204" t="s">
        <v>2</v>
      </c>
      <c r="D1204" t="s">
        <v>482</v>
      </c>
      <c r="E1204" t="s">
        <v>483</v>
      </c>
      <c r="F1204" t="s">
        <v>484</v>
      </c>
      <c r="G1204" t="s">
        <v>485</v>
      </c>
      <c r="H1204" t="s">
        <v>523</v>
      </c>
      <c r="I1204" t="s">
        <v>532</v>
      </c>
      <c r="J1204" t="s">
        <v>121</v>
      </c>
      <c r="K1204" t="s">
        <v>385</v>
      </c>
      <c r="L1204" t="s">
        <v>44</v>
      </c>
      <c r="M1204" s="5">
        <v>5000</v>
      </c>
      <c r="N1204" s="5">
        <v>0</v>
      </c>
      <c r="O1204" s="5">
        <f t="shared" si="72"/>
        <v>5000</v>
      </c>
      <c r="P1204" s="5">
        <v>-5000</v>
      </c>
      <c r="Q1204" s="5">
        <f t="shared" si="73"/>
        <v>0</v>
      </c>
      <c r="R1204" s="5">
        <v>0</v>
      </c>
      <c r="S1204" s="5">
        <v>0</v>
      </c>
      <c r="T1204" s="5">
        <v>0</v>
      </c>
      <c r="U1204" s="5">
        <f t="shared" si="74"/>
        <v>5000</v>
      </c>
      <c r="V1204" s="5">
        <f t="shared" si="75"/>
        <v>5000</v>
      </c>
      <c r="W1204" s="5">
        <v>0</v>
      </c>
      <c r="X1204" t="s">
        <v>560</v>
      </c>
    </row>
    <row r="1205" spans="1:24" x14ac:dyDescent="0.2">
      <c r="A1205" t="s">
        <v>117</v>
      </c>
      <c r="B1205" t="s">
        <v>118</v>
      </c>
      <c r="C1205" t="s">
        <v>2</v>
      </c>
      <c r="D1205" t="s">
        <v>482</v>
      </c>
      <c r="E1205" t="s">
        <v>483</v>
      </c>
      <c r="F1205" t="s">
        <v>484</v>
      </c>
      <c r="G1205" t="s">
        <v>485</v>
      </c>
      <c r="H1205" t="s">
        <v>523</v>
      </c>
      <c r="I1205" t="s">
        <v>532</v>
      </c>
      <c r="J1205" t="s">
        <v>121</v>
      </c>
      <c r="K1205" t="s">
        <v>134</v>
      </c>
      <c r="L1205" t="s">
        <v>44</v>
      </c>
      <c r="M1205" s="5">
        <v>0</v>
      </c>
      <c r="N1205" s="5">
        <v>221.5</v>
      </c>
      <c r="O1205" s="5">
        <f t="shared" si="72"/>
        <v>221.5</v>
      </c>
      <c r="P1205" s="5">
        <v>0</v>
      </c>
      <c r="Q1205" s="5">
        <f t="shared" si="73"/>
        <v>221.5</v>
      </c>
      <c r="R1205" s="5">
        <v>0</v>
      </c>
      <c r="S1205" s="5">
        <v>0</v>
      </c>
      <c r="T1205" s="5">
        <v>0</v>
      </c>
      <c r="U1205" s="5">
        <f t="shared" si="74"/>
        <v>221.5</v>
      </c>
      <c r="V1205" s="5">
        <f t="shared" si="75"/>
        <v>221.5</v>
      </c>
      <c r="W1205" s="5">
        <v>221.5</v>
      </c>
      <c r="X1205" t="s">
        <v>561</v>
      </c>
    </row>
    <row r="1206" spans="1:24" x14ac:dyDescent="0.2">
      <c r="A1206" t="s">
        <v>117</v>
      </c>
      <c r="B1206" t="s">
        <v>118</v>
      </c>
      <c r="C1206" t="s">
        <v>2</v>
      </c>
      <c r="D1206" t="s">
        <v>482</v>
      </c>
      <c r="E1206" t="s">
        <v>483</v>
      </c>
      <c r="F1206" t="s">
        <v>484</v>
      </c>
      <c r="G1206" t="s">
        <v>485</v>
      </c>
      <c r="H1206" t="s">
        <v>523</v>
      </c>
      <c r="I1206" t="s">
        <v>532</v>
      </c>
      <c r="J1206" t="s">
        <v>121</v>
      </c>
      <c r="K1206" t="s">
        <v>318</v>
      </c>
      <c r="L1206" t="s">
        <v>44</v>
      </c>
      <c r="M1206" s="5">
        <v>0</v>
      </c>
      <c r="N1206" s="5">
        <v>1769.6</v>
      </c>
      <c r="O1206" s="5">
        <f t="shared" si="72"/>
        <v>1769.6</v>
      </c>
      <c r="P1206" s="5">
        <v>0</v>
      </c>
      <c r="Q1206" s="5">
        <f t="shared" si="73"/>
        <v>1769.6</v>
      </c>
      <c r="R1206" s="5">
        <v>0</v>
      </c>
      <c r="S1206" s="5">
        <v>1769.6</v>
      </c>
      <c r="T1206" s="5">
        <v>1769.6</v>
      </c>
      <c r="U1206" s="5">
        <f t="shared" si="74"/>
        <v>0</v>
      </c>
      <c r="V1206" s="5">
        <f t="shared" si="75"/>
        <v>0</v>
      </c>
      <c r="W1206" s="5">
        <v>0</v>
      </c>
      <c r="X1206" t="s">
        <v>562</v>
      </c>
    </row>
    <row r="1207" spans="1:24" x14ac:dyDescent="0.2">
      <c r="A1207" t="s">
        <v>117</v>
      </c>
      <c r="B1207" t="s">
        <v>118</v>
      </c>
      <c r="C1207" t="s">
        <v>2</v>
      </c>
      <c r="D1207" t="s">
        <v>482</v>
      </c>
      <c r="E1207" t="s">
        <v>483</v>
      </c>
      <c r="F1207" t="s">
        <v>484</v>
      </c>
      <c r="G1207" t="s">
        <v>485</v>
      </c>
      <c r="H1207" t="s">
        <v>523</v>
      </c>
      <c r="I1207" t="s">
        <v>563</v>
      </c>
      <c r="J1207" t="s">
        <v>121</v>
      </c>
      <c r="K1207" t="s">
        <v>357</v>
      </c>
      <c r="L1207" t="s">
        <v>44</v>
      </c>
      <c r="M1207" s="5">
        <v>552503.43999999994</v>
      </c>
      <c r="N1207" s="5">
        <v>0</v>
      </c>
      <c r="O1207" s="5">
        <f t="shared" si="72"/>
        <v>552503.43999999994</v>
      </c>
      <c r="P1207" s="5">
        <v>-27444.41</v>
      </c>
      <c r="Q1207" s="5">
        <f t="shared" si="73"/>
        <v>525059.02999999991</v>
      </c>
      <c r="R1207" s="5">
        <v>10200</v>
      </c>
      <c r="S1207" s="5">
        <v>503099.03</v>
      </c>
      <c r="T1207" s="5">
        <v>94811.72</v>
      </c>
      <c r="U1207" s="5">
        <f t="shared" si="74"/>
        <v>49404.409999999916</v>
      </c>
      <c r="V1207" s="5">
        <f t="shared" si="75"/>
        <v>457691.72</v>
      </c>
      <c r="W1207" s="5">
        <v>11760</v>
      </c>
      <c r="X1207" t="s">
        <v>533</v>
      </c>
    </row>
    <row r="1208" spans="1:24" x14ac:dyDescent="0.2">
      <c r="A1208" t="s">
        <v>117</v>
      </c>
      <c r="B1208" t="s">
        <v>118</v>
      </c>
      <c r="C1208" t="s">
        <v>2</v>
      </c>
      <c r="D1208" t="s">
        <v>482</v>
      </c>
      <c r="E1208" t="s">
        <v>483</v>
      </c>
      <c r="F1208" t="s">
        <v>484</v>
      </c>
      <c r="G1208" t="s">
        <v>485</v>
      </c>
      <c r="H1208" t="s">
        <v>523</v>
      </c>
      <c r="I1208" t="s">
        <v>563</v>
      </c>
      <c r="J1208" t="s">
        <v>121</v>
      </c>
      <c r="K1208" t="s">
        <v>149</v>
      </c>
      <c r="L1208" t="s">
        <v>44</v>
      </c>
      <c r="M1208" s="5">
        <v>317500</v>
      </c>
      <c r="N1208" s="5">
        <v>0</v>
      </c>
      <c r="O1208" s="5">
        <f t="shared" si="72"/>
        <v>317500</v>
      </c>
      <c r="P1208" s="5">
        <v>-2033.33</v>
      </c>
      <c r="Q1208" s="5">
        <f t="shared" si="73"/>
        <v>315466.67</v>
      </c>
      <c r="R1208" s="5">
        <v>0</v>
      </c>
      <c r="S1208" s="5">
        <v>99242.93</v>
      </c>
      <c r="T1208" s="5">
        <v>56797.61</v>
      </c>
      <c r="U1208" s="5">
        <f t="shared" si="74"/>
        <v>218257.07</v>
      </c>
      <c r="V1208" s="5">
        <f t="shared" si="75"/>
        <v>260702.39</v>
      </c>
      <c r="W1208" s="5">
        <v>216223.74</v>
      </c>
      <c r="X1208" t="s">
        <v>527</v>
      </c>
    </row>
    <row r="1209" spans="1:24" x14ac:dyDescent="0.2">
      <c r="A1209" t="s">
        <v>117</v>
      </c>
      <c r="B1209" t="s">
        <v>118</v>
      </c>
      <c r="C1209" t="s">
        <v>2</v>
      </c>
      <c r="D1209" t="s">
        <v>482</v>
      </c>
      <c r="E1209" t="s">
        <v>483</v>
      </c>
      <c r="F1209" t="s">
        <v>484</v>
      </c>
      <c r="G1209" t="s">
        <v>485</v>
      </c>
      <c r="H1209" t="s">
        <v>523</v>
      </c>
      <c r="I1209" t="s">
        <v>563</v>
      </c>
      <c r="J1209" t="s">
        <v>121</v>
      </c>
      <c r="K1209" t="s">
        <v>122</v>
      </c>
      <c r="L1209" t="s">
        <v>44</v>
      </c>
      <c r="M1209" s="5">
        <v>97969.33</v>
      </c>
      <c r="N1209" s="5">
        <v>0</v>
      </c>
      <c r="O1209" s="5">
        <f t="shared" si="72"/>
        <v>97969.33</v>
      </c>
      <c r="P1209" s="5">
        <v>-27135.41</v>
      </c>
      <c r="Q1209" s="5">
        <f t="shared" si="73"/>
        <v>70833.919999999998</v>
      </c>
      <c r="R1209" s="5">
        <v>4060</v>
      </c>
      <c r="S1209" s="5">
        <v>0</v>
      </c>
      <c r="T1209" s="5">
        <v>0</v>
      </c>
      <c r="U1209" s="5">
        <f t="shared" si="74"/>
        <v>97969.33</v>
      </c>
      <c r="V1209" s="5">
        <f t="shared" si="75"/>
        <v>97969.33</v>
      </c>
      <c r="W1209" s="5">
        <v>66773.919999999998</v>
      </c>
      <c r="X1209" t="s">
        <v>538</v>
      </c>
    </row>
    <row r="1210" spans="1:24" x14ac:dyDescent="0.2">
      <c r="A1210" t="s">
        <v>117</v>
      </c>
      <c r="B1210" t="s">
        <v>118</v>
      </c>
      <c r="C1210" t="s">
        <v>2</v>
      </c>
      <c r="D1210" t="s">
        <v>482</v>
      </c>
      <c r="E1210" t="s">
        <v>483</v>
      </c>
      <c r="F1210" t="s">
        <v>484</v>
      </c>
      <c r="G1210" t="s">
        <v>485</v>
      </c>
      <c r="H1210" t="s">
        <v>523</v>
      </c>
      <c r="I1210" t="s">
        <v>563</v>
      </c>
      <c r="J1210" t="s">
        <v>121</v>
      </c>
      <c r="K1210" t="s">
        <v>539</v>
      </c>
      <c r="L1210" t="s">
        <v>44</v>
      </c>
      <c r="M1210" s="5">
        <v>43306.67</v>
      </c>
      <c r="N1210" s="5">
        <v>0</v>
      </c>
      <c r="O1210" s="5">
        <f t="shared" si="72"/>
        <v>43306.67</v>
      </c>
      <c r="P1210" s="5">
        <v>-43306.67</v>
      </c>
      <c r="Q1210" s="5">
        <f t="shared" si="73"/>
        <v>0</v>
      </c>
      <c r="R1210" s="5">
        <v>0</v>
      </c>
      <c r="S1210" s="5">
        <v>0</v>
      </c>
      <c r="T1210" s="5">
        <v>0</v>
      </c>
      <c r="U1210" s="5">
        <f t="shared" si="74"/>
        <v>43306.67</v>
      </c>
      <c r="V1210" s="5">
        <f t="shared" si="75"/>
        <v>43306.67</v>
      </c>
      <c r="W1210" s="5">
        <v>0</v>
      </c>
      <c r="X1210" t="s">
        <v>540</v>
      </c>
    </row>
    <row r="1211" spans="1:24" x14ac:dyDescent="0.2">
      <c r="A1211" t="s">
        <v>117</v>
      </c>
      <c r="B1211" t="s">
        <v>118</v>
      </c>
      <c r="C1211" t="s">
        <v>2</v>
      </c>
      <c r="D1211" t="s">
        <v>482</v>
      </c>
      <c r="E1211" t="s">
        <v>483</v>
      </c>
      <c r="F1211" t="s">
        <v>484</v>
      </c>
      <c r="G1211" t="s">
        <v>485</v>
      </c>
      <c r="H1211" t="s">
        <v>523</v>
      </c>
      <c r="I1211" t="s">
        <v>563</v>
      </c>
      <c r="J1211" t="s">
        <v>121</v>
      </c>
      <c r="K1211" t="s">
        <v>288</v>
      </c>
      <c r="L1211" t="s">
        <v>44</v>
      </c>
      <c r="M1211" s="5">
        <v>298200</v>
      </c>
      <c r="N1211" s="5">
        <v>0</v>
      </c>
      <c r="O1211" s="5">
        <f t="shared" si="72"/>
        <v>298200</v>
      </c>
      <c r="P1211" s="5">
        <v>-155512</v>
      </c>
      <c r="Q1211" s="5">
        <f t="shared" si="73"/>
        <v>142688</v>
      </c>
      <c r="R1211" s="5">
        <v>0</v>
      </c>
      <c r="S1211" s="5">
        <v>6944</v>
      </c>
      <c r="T1211" s="5">
        <v>6944</v>
      </c>
      <c r="U1211" s="5">
        <f t="shared" si="74"/>
        <v>291256</v>
      </c>
      <c r="V1211" s="5">
        <f t="shared" si="75"/>
        <v>291256</v>
      </c>
      <c r="W1211" s="5">
        <v>135744</v>
      </c>
      <c r="X1211" t="s">
        <v>564</v>
      </c>
    </row>
    <row r="1212" spans="1:24" x14ac:dyDescent="0.2">
      <c r="A1212" t="s">
        <v>117</v>
      </c>
      <c r="B1212" t="s">
        <v>118</v>
      </c>
      <c r="C1212" t="s">
        <v>2</v>
      </c>
      <c r="D1212" t="s">
        <v>482</v>
      </c>
      <c r="E1212" t="s">
        <v>483</v>
      </c>
      <c r="F1212" t="s">
        <v>484</v>
      </c>
      <c r="G1212" t="s">
        <v>485</v>
      </c>
      <c r="H1212" t="s">
        <v>523</v>
      </c>
      <c r="I1212" t="s">
        <v>563</v>
      </c>
      <c r="J1212" t="s">
        <v>121</v>
      </c>
      <c r="K1212" t="s">
        <v>473</v>
      </c>
      <c r="L1212" t="s">
        <v>44</v>
      </c>
      <c r="M1212" s="5">
        <v>300805.33</v>
      </c>
      <c r="N1212" s="5">
        <v>0</v>
      </c>
      <c r="O1212" s="5">
        <f t="shared" si="72"/>
        <v>300805.33</v>
      </c>
      <c r="P1212" s="5">
        <v>-130250.03</v>
      </c>
      <c r="Q1212" s="5">
        <f t="shared" si="73"/>
        <v>170555.30000000002</v>
      </c>
      <c r="R1212" s="5">
        <v>0</v>
      </c>
      <c r="S1212" s="5">
        <v>107328.16</v>
      </c>
      <c r="T1212" s="5">
        <v>61597.19</v>
      </c>
      <c r="U1212" s="5">
        <f t="shared" si="74"/>
        <v>193477.17</v>
      </c>
      <c r="V1212" s="5">
        <f t="shared" si="75"/>
        <v>239208.14</v>
      </c>
      <c r="W1212" s="5">
        <v>63227.14</v>
      </c>
      <c r="X1212" t="s">
        <v>543</v>
      </c>
    </row>
    <row r="1213" spans="1:24" x14ac:dyDescent="0.2">
      <c r="A1213" t="s">
        <v>117</v>
      </c>
      <c r="B1213" t="s">
        <v>118</v>
      </c>
      <c r="C1213" t="s">
        <v>2</v>
      </c>
      <c r="D1213" t="s">
        <v>482</v>
      </c>
      <c r="E1213" t="s">
        <v>483</v>
      </c>
      <c r="F1213" t="s">
        <v>484</v>
      </c>
      <c r="G1213" t="s">
        <v>485</v>
      </c>
      <c r="H1213" t="s">
        <v>523</v>
      </c>
      <c r="I1213" t="s">
        <v>563</v>
      </c>
      <c r="J1213" t="s">
        <v>121</v>
      </c>
      <c r="K1213" t="s">
        <v>359</v>
      </c>
      <c r="L1213" t="s">
        <v>44</v>
      </c>
      <c r="M1213" s="5">
        <v>189097.81</v>
      </c>
      <c r="N1213" s="5">
        <v>0</v>
      </c>
      <c r="O1213" s="5">
        <f t="shared" si="72"/>
        <v>189097.81</v>
      </c>
      <c r="P1213" s="5">
        <v>-1242.45</v>
      </c>
      <c r="Q1213" s="5">
        <f t="shared" si="73"/>
        <v>187855.35999999999</v>
      </c>
      <c r="R1213" s="5">
        <v>50624</v>
      </c>
      <c r="S1213" s="5">
        <v>117600</v>
      </c>
      <c r="T1213" s="5">
        <v>0</v>
      </c>
      <c r="U1213" s="5">
        <f t="shared" si="74"/>
        <v>71497.81</v>
      </c>
      <c r="V1213" s="5">
        <f t="shared" si="75"/>
        <v>189097.81</v>
      </c>
      <c r="W1213" s="5">
        <v>19631.36</v>
      </c>
      <c r="X1213" t="s">
        <v>565</v>
      </c>
    </row>
    <row r="1214" spans="1:24" x14ac:dyDescent="0.2">
      <c r="A1214" t="s">
        <v>117</v>
      </c>
      <c r="B1214" t="s">
        <v>118</v>
      </c>
      <c r="C1214" t="s">
        <v>2</v>
      </c>
      <c r="D1214" t="s">
        <v>482</v>
      </c>
      <c r="E1214" t="s">
        <v>483</v>
      </c>
      <c r="F1214" t="s">
        <v>484</v>
      </c>
      <c r="G1214" t="s">
        <v>485</v>
      </c>
      <c r="H1214" t="s">
        <v>523</v>
      </c>
      <c r="I1214" t="s">
        <v>563</v>
      </c>
      <c r="J1214" t="s">
        <v>121</v>
      </c>
      <c r="K1214" t="s">
        <v>130</v>
      </c>
      <c r="L1214" t="s">
        <v>44</v>
      </c>
      <c r="M1214" s="5">
        <v>14374.83</v>
      </c>
      <c r="N1214" s="5">
        <v>0</v>
      </c>
      <c r="O1214" s="5">
        <f t="shared" si="72"/>
        <v>14374.83</v>
      </c>
      <c r="P1214" s="5">
        <v>-14374.83</v>
      </c>
      <c r="Q1214" s="5">
        <f t="shared" si="73"/>
        <v>0</v>
      </c>
      <c r="R1214" s="5">
        <v>0</v>
      </c>
      <c r="S1214" s="5">
        <v>0</v>
      </c>
      <c r="T1214" s="5">
        <v>0</v>
      </c>
      <c r="U1214" s="5">
        <f t="shared" si="74"/>
        <v>14374.83</v>
      </c>
      <c r="V1214" s="5">
        <f t="shared" si="75"/>
        <v>14374.83</v>
      </c>
      <c r="W1214" s="5">
        <v>0</v>
      </c>
      <c r="X1214" t="s">
        <v>546</v>
      </c>
    </row>
    <row r="1215" spans="1:24" x14ac:dyDescent="0.2">
      <c r="A1215" t="s">
        <v>117</v>
      </c>
      <c r="B1215" t="s">
        <v>118</v>
      </c>
      <c r="C1215" t="s">
        <v>2</v>
      </c>
      <c r="D1215" t="s">
        <v>482</v>
      </c>
      <c r="E1215" t="s">
        <v>483</v>
      </c>
      <c r="F1215" t="s">
        <v>484</v>
      </c>
      <c r="G1215" t="s">
        <v>485</v>
      </c>
      <c r="H1215" t="s">
        <v>523</v>
      </c>
      <c r="I1215" t="s">
        <v>563</v>
      </c>
      <c r="J1215" t="s">
        <v>121</v>
      </c>
      <c r="K1215" t="s">
        <v>554</v>
      </c>
      <c r="L1215" t="s">
        <v>44</v>
      </c>
      <c r="M1215" s="5">
        <v>45912</v>
      </c>
      <c r="N1215" s="5">
        <v>0</v>
      </c>
      <c r="O1215" s="5">
        <f t="shared" si="72"/>
        <v>45912</v>
      </c>
      <c r="P1215" s="5">
        <v>-33368</v>
      </c>
      <c r="Q1215" s="5">
        <f t="shared" si="73"/>
        <v>12544</v>
      </c>
      <c r="R1215" s="5">
        <v>638.4</v>
      </c>
      <c r="S1215" s="5">
        <v>0</v>
      </c>
      <c r="T1215" s="5">
        <v>0</v>
      </c>
      <c r="U1215" s="5">
        <f t="shared" si="74"/>
        <v>45912</v>
      </c>
      <c r="V1215" s="5">
        <f t="shared" si="75"/>
        <v>45912</v>
      </c>
      <c r="W1215" s="5">
        <v>11905.6</v>
      </c>
      <c r="X1215" t="s">
        <v>555</v>
      </c>
    </row>
    <row r="1216" spans="1:24" x14ac:dyDescent="0.2">
      <c r="A1216" t="s">
        <v>117</v>
      </c>
      <c r="B1216" t="s">
        <v>118</v>
      </c>
      <c r="C1216" t="s">
        <v>2</v>
      </c>
      <c r="D1216" t="s">
        <v>482</v>
      </c>
      <c r="E1216" t="s">
        <v>483</v>
      </c>
      <c r="F1216" t="s">
        <v>484</v>
      </c>
      <c r="G1216" t="s">
        <v>485</v>
      </c>
      <c r="H1216" t="s">
        <v>523</v>
      </c>
      <c r="I1216" t="s">
        <v>563</v>
      </c>
      <c r="J1216" t="s">
        <v>121</v>
      </c>
      <c r="K1216" t="s">
        <v>342</v>
      </c>
      <c r="L1216" t="s">
        <v>44</v>
      </c>
      <c r="M1216" s="5">
        <v>15000</v>
      </c>
      <c r="N1216" s="5">
        <v>0</v>
      </c>
      <c r="O1216" s="5">
        <f t="shared" si="72"/>
        <v>15000</v>
      </c>
      <c r="P1216" s="5">
        <v>0</v>
      </c>
      <c r="Q1216" s="5">
        <f t="shared" si="73"/>
        <v>15000</v>
      </c>
      <c r="R1216" s="5">
        <v>0</v>
      </c>
      <c r="S1216" s="5">
        <v>0</v>
      </c>
      <c r="T1216" s="5">
        <v>0</v>
      </c>
      <c r="U1216" s="5">
        <f t="shared" si="74"/>
        <v>15000</v>
      </c>
      <c r="V1216" s="5">
        <f t="shared" si="75"/>
        <v>15000</v>
      </c>
      <c r="W1216" s="5">
        <v>15000</v>
      </c>
      <c r="X1216" t="s">
        <v>531</v>
      </c>
    </row>
    <row r="1217" spans="1:24" x14ac:dyDescent="0.2">
      <c r="A1217" t="s">
        <v>117</v>
      </c>
      <c r="B1217" t="s">
        <v>118</v>
      </c>
      <c r="C1217" t="s">
        <v>2</v>
      </c>
      <c r="D1217" t="s">
        <v>482</v>
      </c>
      <c r="E1217" t="s">
        <v>483</v>
      </c>
      <c r="F1217" t="s">
        <v>484</v>
      </c>
      <c r="G1217" t="s">
        <v>485</v>
      </c>
      <c r="H1217" t="s">
        <v>566</v>
      </c>
      <c r="I1217" t="s">
        <v>567</v>
      </c>
      <c r="J1217" t="s">
        <v>121</v>
      </c>
      <c r="K1217" t="s">
        <v>161</v>
      </c>
      <c r="L1217" t="s">
        <v>44</v>
      </c>
      <c r="M1217" s="5">
        <v>5400</v>
      </c>
      <c r="N1217" s="5">
        <v>0</v>
      </c>
      <c r="O1217" s="5">
        <f t="shared" si="72"/>
        <v>5400</v>
      </c>
      <c r="P1217" s="5">
        <v>0</v>
      </c>
      <c r="Q1217" s="5">
        <f t="shared" si="73"/>
        <v>5400</v>
      </c>
      <c r="R1217" s="5">
        <v>0</v>
      </c>
      <c r="S1217" s="5">
        <v>0</v>
      </c>
      <c r="T1217" s="5">
        <v>0</v>
      </c>
      <c r="U1217" s="5">
        <f t="shared" si="74"/>
        <v>5400</v>
      </c>
      <c r="V1217" s="5">
        <f t="shared" si="75"/>
        <v>5400</v>
      </c>
      <c r="W1217" s="5">
        <v>5400</v>
      </c>
      <c r="X1217" t="s">
        <v>568</v>
      </c>
    </row>
    <row r="1218" spans="1:24" x14ac:dyDescent="0.2">
      <c r="A1218" t="s">
        <v>117</v>
      </c>
      <c r="B1218" t="s">
        <v>118</v>
      </c>
      <c r="C1218" t="s">
        <v>2</v>
      </c>
      <c r="D1218" t="s">
        <v>482</v>
      </c>
      <c r="E1218" t="s">
        <v>483</v>
      </c>
      <c r="F1218" t="s">
        <v>484</v>
      </c>
      <c r="G1218" t="s">
        <v>485</v>
      </c>
      <c r="H1218" t="s">
        <v>566</v>
      </c>
      <c r="I1218" t="s">
        <v>567</v>
      </c>
      <c r="J1218" t="s">
        <v>121</v>
      </c>
      <c r="K1218" t="s">
        <v>124</v>
      </c>
      <c r="L1218" t="s">
        <v>44</v>
      </c>
      <c r="M1218" s="5">
        <v>14840.08</v>
      </c>
      <c r="N1218" s="5">
        <v>0</v>
      </c>
      <c r="O1218" s="5">
        <f t="shared" si="72"/>
        <v>14840.08</v>
      </c>
      <c r="P1218" s="5">
        <v>-14840.08</v>
      </c>
      <c r="Q1218" s="5">
        <f t="shared" si="73"/>
        <v>0</v>
      </c>
      <c r="R1218" s="5">
        <v>0</v>
      </c>
      <c r="S1218" s="5">
        <v>0</v>
      </c>
      <c r="T1218" s="5">
        <v>0</v>
      </c>
      <c r="U1218" s="5">
        <f t="shared" si="74"/>
        <v>14840.08</v>
      </c>
      <c r="V1218" s="5">
        <f t="shared" si="75"/>
        <v>14840.08</v>
      </c>
      <c r="W1218" s="5">
        <v>0</v>
      </c>
      <c r="X1218" t="s">
        <v>569</v>
      </c>
    </row>
    <row r="1219" spans="1:24" x14ac:dyDescent="0.2">
      <c r="A1219" t="s">
        <v>117</v>
      </c>
      <c r="B1219" t="s">
        <v>118</v>
      </c>
      <c r="C1219" t="s">
        <v>2</v>
      </c>
      <c r="D1219" t="s">
        <v>482</v>
      </c>
      <c r="E1219" t="s">
        <v>483</v>
      </c>
      <c r="F1219" t="s">
        <v>484</v>
      </c>
      <c r="G1219" t="s">
        <v>485</v>
      </c>
      <c r="H1219" t="s">
        <v>566</v>
      </c>
      <c r="I1219" t="s">
        <v>567</v>
      </c>
      <c r="J1219" t="s">
        <v>121</v>
      </c>
      <c r="K1219" t="s">
        <v>175</v>
      </c>
      <c r="L1219" t="s">
        <v>44</v>
      </c>
      <c r="M1219" s="5">
        <v>2304</v>
      </c>
      <c r="N1219" s="5">
        <v>0</v>
      </c>
      <c r="O1219" s="5">
        <f t="shared" ref="O1219:O1282" si="76">+M1219+N1219</f>
        <v>2304</v>
      </c>
      <c r="P1219" s="5">
        <v>-2304</v>
      </c>
      <c r="Q1219" s="5">
        <f t="shared" ref="Q1219:Q1282" si="77">+O1219+P1219</f>
        <v>0</v>
      </c>
      <c r="R1219" s="5">
        <v>0</v>
      </c>
      <c r="S1219" s="5">
        <v>0</v>
      </c>
      <c r="T1219" s="5">
        <v>0</v>
      </c>
      <c r="U1219" s="5">
        <f t="shared" ref="U1219:U1282" si="78">+O1219-S1219</f>
        <v>2304</v>
      </c>
      <c r="V1219" s="5">
        <f t="shared" ref="V1219:V1282" si="79">+O1219-T1219</f>
        <v>2304</v>
      </c>
      <c r="W1219" s="5">
        <v>0</v>
      </c>
      <c r="X1219" t="s">
        <v>570</v>
      </c>
    </row>
    <row r="1220" spans="1:24" x14ac:dyDescent="0.2">
      <c r="A1220" t="s">
        <v>117</v>
      </c>
      <c r="B1220" t="s">
        <v>118</v>
      </c>
      <c r="C1220" t="s">
        <v>2</v>
      </c>
      <c r="D1220" t="s">
        <v>482</v>
      </c>
      <c r="E1220" t="s">
        <v>483</v>
      </c>
      <c r="F1220" t="s">
        <v>484</v>
      </c>
      <c r="G1220" t="s">
        <v>485</v>
      </c>
      <c r="H1220" t="s">
        <v>566</v>
      </c>
      <c r="I1220" t="s">
        <v>567</v>
      </c>
      <c r="J1220" t="s">
        <v>121</v>
      </c>
      <c r="K1220" t="s">
        <v>385</v>
      </c>
      <c r="L1220" t="s">
        <v>44</v>
      </c>
      <c r="M1220" s="5">
        <v>3200</v>
      </c>
      <c r="N1220" s="5">
        <v>0</v>
      </c>
      <c r="O1220" s="5">
        <f t="shared" si="76"/>
        <v>3200</v>
      </c>
      <c r="P1220" s="5">
        <v>0</v>
      </c>
      <c r="Q1220" s="5">
        <f t="shared" si="77"/>
        <v>3200</v>
      </c>
      <c r="R1220" s="5">
        <v>0</v>
      </c>
      <c r="S1220" s="5">
        <v>0</v>
      </c>
      <c r="T1220" s="5">
        <v>0</v>
      </c>
      <c r="U1220" s="5">
        <f t="shared" si="78"/>
        <v>3200</v>
      </c>
      <c r="V1220" s="5">
        <f t="shared" si="79"/>
        <v>3200</v>
      </c>
      <c r="W1220" s="5">
        <v>3200</v>
      </c>
      <c r="X1220" t="s">
        <v>571</v>
      </c>
    </row>
    <row r="1221" spans="1:24" x14ac:dyDescent="0.2">
      <c r="A1221" t="s">
        <v>117</v>
      </c>
      <c r="B1221" t="s">
        <v>118</v>
      </c>
      <c r="C1221" t="s">
        <v>2</v>
      </c>
      <c r="D1221" t="s">
        <v>482</v>
      </c>
      <c r="E1221" t="s">
        <v>483</v>
      </c>
      <c r="F1221" t="s">
        <v>484</v>
      </c>
      <c r="G1221" t="s">
        <v>485</v>
      </c>
      <c r="H1221" t="s">
        <v>523</v>
      </c>
      <c r="I1221" t="s">
        <v>532</v>
      </c>
      <c r="J1221" t="s">
        <v>572</v>
      </c>
      <c r="K1221" t="s">
        <v>573</v>
      </c>
      <c r="L1221" t="s">
        <v>44</v>
      </c>
      <c r="M1221" s="5">
        <v>5000000.46</v>
      </c>
      <c r="N1221" s="5">
        <v>0</v>
      </c>
      <c r="O1221" s="5">
        <f t="shared" si="76"/>
        <v>5000000.46</v>
      </c>
      <c r="P1221" s="5">
        <v>-2500000</v>
      </c>
      <c r="Q1221" s="5">
        <f t="shared" si="77"/>
        <v>2500000.46</v>
      </c>
      <c r="R1221" s="5">
        <v>0</v>
      </c>
      <c r="S1221" s="5">
        <v>1809152.7</v>
      </c>
      <c r="T1221" s="5">
        <v>1809152.7</v>
      </c>
      <c r="U1221" s="5">
        <f t="shared" si="78"/>
        <v>3190847.76</v>
      </c>
      <c r="V1221" s="5">
        <f t="shared" si="79"/>
        <v>3190847.76</v>
      </c>
      <c r="W1221" s="5">
        <v>690847.76</v>
      </c>
      <c r="X1221" t="s">
        <v>574</v>
      </c>
    </row>
    <row r="1222" spans="1:24" x14ac:dyDescent="0.2">
      <c r="A1222" t="s">
        <v>117</v>
      </c>
      <c r="B1222" t="s">
        <v>118</v>
      </c>
      <c r="C1222" t="s">
        <v>2</v>
      </c>
      <c r="D1222" t="s">
        <v>482</v>
      </c>
      <c r="E1222" t="s">
        <v>483</v>
      </c>
      <c r="F1222" t="s">
        <v>484</v>
      </c>
      <c r="G1222" t="s">
        <v>485</v>
      </c>
      <c r="H1222" t="s">
        <v>523</v>
      </c>
      <c r="I1222" t="s">
        <v>532</v>
      </c>
      <c r="J1222" t="s">
        <v>575</v>
      </c>
      <c r="K1222" t="s">
        <v>576</v>
      </c>
      <c r="L1222" t="s">
        <v>44</v>
      </c>
      <c r="M1222" s="5">
        <v>5081379.0999999996</v>
      </c>
      <c r="N1222" s="5">
        <v>-3640360.8</v>
      </c>
      <c r="O1222" s="5">
        <f t="shared" si="76"/>
        <v>1441018.2999999998</v>
      </c>
      <c r="P1222" s="5">
        <v>-146018.29999999999</v>
      </c>
      <c r="Q1222" s="5">
        <f t="shared" si="77"/>
        <v>1294999.9999999998</v>
      </c>
      <c r="R1222" s="5">
        <v>0</v>
      </c>
      <c r="S1222" s="5">
        <v>1295000</v>
      </c>
      <c r="T1222" s="5">
        <v>1294000</v>
      </c>
      <c r="U1222" s="5">
        <f t="shared" si="78"/>
        <v>146018.29999999981</v>
      </c>
      <c r="V1222" s="5">
        <f t="shared" si="79"/>
        <v>147018.29999999981</v>
      </c>
      <c r="W1222" s="5">
        <v>0</v>
      </c>
      <c r="X1222" t="s">
        <v>577</v>
      </c>
    </row>
    <row r="1223" spans="1:24" x14ac:dyDescent="0.2">
      <c r="A1223" t="s">
        <v>117</v>
      </c>
      <c r="B1223" t="s">
        <v>118</v>
      </c>
      <c r="C1223" t="s">
        <v>2</v>
      </c>
      <c r="D1223" t="s">
        <v>482</v>
      </c>
      <c r="E1223" t="s">
        <v>483</v>
      </c>
      <c r="F1223" t="s">
        <v>484</v>
      </c>
      <c r="G1223" t="s">
        <v>485</v>
      </c>
      <c r="H1223" t="s">
        <v>523</v>
      </c>
      <c r="I1223" t="s">
        <v>524</v>
      </c>
      <c r="J1223" t="s">
        <v>231</v>
      </c>
      <c r="K1223" t="s">
        <v>232</v>
      </c>
      <c r="L1223" t="s">
        <v>44</v>
      </c>
      <c r="M1223" s="5">
        <v>205595.2</v>
      </c>
      <c r="N1223" s="5">
        <v>0</v>
      </c>
      <c r="O1223" s="5">
        <f t="shared" si="76"/>
        <v>205595.2</v>
      </c>
      <c r="P1223" s="5">
        <v>-40687.800000000003</v>
      </c>
      <c r="Q1223" s="5">
        <f t="shared" si="77"/>
        <v>164907.40000000002</v>
      </c>
      <c r="R1223" s="5">
        <v>101795.4</v>
      </c>
      <c r="S1223" s="5">
        <v>0</v>
      </c>
      <c r="T1223" s="5">
        <v>0</v>
      </c>
      <c r="U1223" s="5">
        <f t="shared" si="78"/>
        <v>205595.2</v>
      </c>
      <c r="V1223" s="5">
        <f t="shared" si="79"/>
        <v>205595.2</v>
      </c>
      <c r="W1223" s="5">
        <v>63112</v>
      </c>
      <c r="X1223" t="s">
        <v>578</v>
      </c>
    </row>
    <row r="1224" spans="1:24" x14ac:dyDescent="0.2">
      <c r="A1224" t="s">
        <v>117</v>
      </c>
      <c r="B1224" t="s">
        <v>118</v>
      </c>
      <c r="C1224" t="s">
        <v>2</v>
      </c>
      <c r="D1224" t="s">
        <v>482</v>
      </c>
      <c r="E1224" t="s">
        <v>483</v>
      </c>
      <c r="F1224" t="s">
        <v>484</v>
      </c>
      <c r="G1224" t="s">
        <v>485</v>
      </c>
      <c r="H1224" t="s">
        <v>523</v>
      </c>
      <c r="I1224" t="s">
        <v>524</v>
      </c>
      <c r="J1224" t="s">
        <v>231</v>
      </c>
      <c r="K1224" t="s">
        <v>234</v>
      </c>
      <c r="L1224" t="s">
        <v>44</v>
      </c>
      <c r="M1224" s="5">
        <v>54500</v>
      </c>
      <c r="N1224" s="5">
        <v>0</v>
      </c>
      <c r="O1224" s="5">
        <f t="shared" si="76"/>
        <v>54500</v>
      </c>
      <c r="P1224" s="5">
        <v>-54500</v>
      </c>
      <c r="Q1224" s="5">
        <f t="shared" si="77"/>
        <v>0</v>
      </c>
      <c r="R1224" s="5">
        <v>0</v>
      </c>
      <c r="S1224" s="5">
        <v>0</v>
      </c>
      <c r="T1224" s="5">
        <v>0</v>
      </c>
      <c r="U1224" s="5">
        <f t="shared" si="78"/>
        <v>54500</v>
      </c>
      <c r="V1224" s="5">
        <f t="shared" si="79"/>
        <v>54500</v>
      </c>
      <c r="W1224" s="5">
        <v>0</v>
      </c>
      <c r="X1224" t="s">
        <v>579</v>
      </c>
    </row>
    <row r="1225" spans="1:24" x14ac:dyDescent="0.2">
      <c r="A1225" t="s">
        <v>117</v>
      </c>
      <c r="B1225" t="s">
        <v>118</v>
      </c>
      <c r="C1225" t="s">
        <v>2</v>
      </c>
      <c r="D1225" t="s">
        <v>482</v>
      </c>
      <c r="E1225" t="s">
        <v>483</v>
      </c>
      <c r="F1225" t="s">
        <v>484</v>
      </c>
      <c r="G1225" t="s">
        <v>485</v>
      </c>
      <c r="H1225" t="s">
        <v>523</v>
      </c>
      <c r="I1225" t="s">
        <v>526</v>
      </c>
      <c r="J1225" t="s">
        <v>231</v>
      </c>
      <c r="K1225" t="s">
        <v>232</v>
      </c>
      <c r="L1225" t="s">
        <v>44</v>
      </c>
      <c r="M1225" s="5">
        <v>5000</v>
      </c>
      <c r="N1225" s="5">
        <v>0</v>
      </c>
      <c r="O1225" s="5">
        <f t="shared" si="76"/>
        <v>5000</v>
      </c>
      <c r="P1225" s="5">
        <v>-5000</v>
      </c>
      <c r="Q1225" s="5">
        <f t="shared" si="77"/>
        <v>0</v>
      </c>
      <c r="R1225" s="5">
        <v>0</v>
      </c>
      <c r="S1225" s="5">
        <v>0</v>
      </c>
      <c r="T1225" s="5">
        <v>0</v>
      </c>
      <c r="U1225" s="5">
        <f t="shared" si="78"/>
        <v>5000</v>
      </c>
      <c r="V1225" s="5">
        <f t="shared" si="79"/>
        <v>5000</v>
      </c>
      <c r="W1225" s="5">
        <v>0</v>
      </c>
      <c r="X1225" t="s">
        <v>578</v>
      </c>
    </row>
    <row r="1226" spans="1:24" x14ac:dyDescent="0.2">
      <c r="A1226" t="s">
        <v>117</v>
      </c>
      <c r="B1226" t="s">
        <v>118</v>
      </c>
      <c r="C1226" t="s">
        <v>2</v>
      </c>
      <c r="D1226" t="s">
        <v>482</v>
      </c>
      <c r="E1226" t="s">
        <v>483</v>
      </c>
      <c r="F1226" t="s">
        <v>484</v>
      </c>
      <c r="G1226" t="s">
        <v>485</v>
      </c>
      <c r="H1226" t="s">
        <v>523</v>
      </c>
      <c r="I1226" t="s">
        <v>526</v>
      </c>
      <c r="J1226" t="s">
        <v>231</v>
      </c>
      <c r="K1226" t="s">
        <v>234</v>
      </c>
      <c r="L1226" t="s">
        <v>44</v>
      </c>
      <c r="M1226" s="5">
        <v>8800</v>
      </c>
      <c r="N1226" s="5">
        <v>0</v>
      </c>
      <c r="O1226" s="5">
        <f t="shared" si="76"/>
        <v>8800</v>
      </c>
      <c r="P1226" s="5">
        <v>-8800</v>
      </c>
      <c r="Q1226" s="5">
        <f t="shared" si="77"/>
        <v>0</v>
      </c>
      <c r="R1226" s="5">
        <v>0</v>
      </c>
      <c r="S1226" s="5">
        <v>0</v>
      </c>
      <c r="T1226" s="5">
        <v>0</v>
      </c>
      <c r="U1226" s="5">
        <f t="shared" si="78"/>
        <v>8800</v>
      </c>
      <c r="V1226" s="5">
        <f t="shared" si="79"/>
        <v>8800</v>
      </c>
      <c r="W1226" s="5">
        <v>0</v>
      </c>
      <c r="X1226" t="s">
        <v>579</v>
      </c>
    </row>
    <row r="1227" spans="1:24" x14ac:dyDescent="0.2">
      <c r="A1227" t="s">
        <v>117</v>
      </c>
      <c r="B1227" t="s">
        <v>118</v>
      </c>
      <c r="C1227" t="s">
        <v>2</v>
      </c>
      <c r="D1227" t="s">
        <v>482</v>
      </c>
      <c r="E1227" t="s">
        <v>483</v>
      </c>
      <c r="F1227" t="s">
        <v>484</v>
      </c>
      <c r="G1227" t="s">
        <v>485</v>
      </c>
      <c r="H1227" t="s">
        <v>523</v>
      </c>
      <c r="I1227" t="s">
        <v>532</v>
      </c>
      <c r="J1227" t="s">
        <v>231</v>
      </c>
      <c r="K1227" t="s">
        <v>232</v>
      </c>
      <c r="L1227" t="s">
        <v>44</v>
      </c>
      <c r="M1227" s="5">
        <v>3052296.2</v>
      </c>
      <c r="N1227" s="5">
        <v>-12093.27</v>
      </c>
      <c r="O1227" s="5">
        <f t="shared" si="76"/>
        <v>3040202.93</v>
      </c>
      <c r="P1227" s="5">
        <v>-2723512.93</v>
      </c>
      <c r="Q1227" s="5">
        <f t="shared" si="77"/>
        <v>316690</v>
      </c>
      <c r="R1227" s="5">
        <v>76.8</v>
      </c>
      <c r="S1227" s="5">
        <v>3483.2</v>
      </c>
      <c r="T1227" s="5">
        <v>3483.2</v>
      </c>
      <c r="U1227" s="5">
        <f t="shared" si="78"/>
        <v>3036719.73</v>
      </c>
      <c r="V1227" s="5">
        <f t="shared" si="79"/>
        <v>3036719.73</v>
      </c>
      <c r="W1227" s="5">
        <v>313130</v>
      </c>
      <c r="X1227" t="s">
        <v>578</v>
      </c>
    </row>
    <row r="1228" spans="1:24" x14ac:dyDescent="0.2">
      <c r="A1228" t="s">
        <v>117</v>
      </c>
      <c r="B1228" t="s">
        <v>118</v>
      </c>
      <c r="C1228" t="s">
        <v>2</v>
      </c>
      <c r="D1228" t="s">
        <v>482</v>
      </c>
      <c r="E1228" t="s">
        <v>483</v>
      </c>
      <c r="F1228" t="s">
        <v>484</v>
      </c>
      <c r="G1228" t="s">
        <v>485</v>
      </c>
      <c r="H1228" t="s">
        <v>523</v>
      </c>
      <c r="I1228" t="s">
        <v>532</v>
      </c>
      <c r="J1228" t="s">
        <v>231</v>
      </c>
      <c r="K1228" t="s">
        <v>390</v>
      </c>
      <c r="L1228" t="s">
        <v>44</v>
      </c>
      <c r="M1228" s="5">
        <v>0</v>
      </c>
      <c r="N1228" s="5">
        <v>3815.2</v>
      </c>
      <c r="O1228" s="5">
        <f t="shared" si="76"/>
        <v>3815.2</v>
      </c>
      <c r="P1228" s="5">
        <v>0</v>
      </c>
      <c r="Q1228" s="5">
        <f t="shared" si="77"/>
        <v>3815.2</v>
      </c>
      <c r="R1228" s="5">
        <v>0</v>
      </c>
      <c r="S1228" s="5">
        <v>0</v>
      </c>
      <c r="T1228" s="5">
        <v>0</v>
      </c>
      <c r="U1228" s="5">
        <f t="shared" si="78"/>
        <v>3815.2</v>
      </c>
      <c r="V1228" s="5">
        <f t="shared" si="79"/>
        <v>3815.2</v>
      </c>
      <c r="W1228" s="5">
        <v>3815.2</v>
      </c>
      <c r="X1228" t="s">
        <v>580</v>
      </c>
    </row>
    <row r="1229" spans="1:24" x14ac:dyDescent="0.2">
      <c r="A1229" t="s">
        <v>117</v>
      </c>
      <c r="B1229" t="s">
        <v>118</v>
      </c>
      <c r="C1229" t="s">
        <v>2</v>
      </c>
      <c r="D1229" t="s">
        <v>482</v>
      </c>
      <c r="E1229" t="s">
        <v>483</v>
      </c>
      <c r="F1229" t="s">
        <v>484</v>
      </c>
      <c r="G1229" t="s">
        <v>485</v>
      </c>
      <c r="H1229" t="s">
        <v>523</v>
      </c>
      <c r="I1229" t="s">
        <v>532</v>
      </c>
      <c r="J1229" t="s">
        <v>231</v>
      </c>
      <c r="K1229" t="s">
        <v>234</v>
      </c>
      <c r="L1229" t="s">
        <v>44</v>
      </c>
      <c r="M1229" s="5">
        <v>296800</v>
      </c>
      <c r="N1229" s="5">
        <v>0</v>
      </c>
      <c r="O1229" s="5">
        <f t="shared" si="76"/>
        <v>296800</v>
      </c>
      <c r="P1229" s="5">
        <v>-296800</v>
      </c>
      <c r="Q1229" s="5">
        <f t="shared" si="77"/>
        <v>0</v>
      </c>
      <c r="R1229" s="5">
        <v>0</v>
      </c>
      <c r="S1229" s="5">
        <v>0</v>
      </c>
      <c r="T1229" s="5">
        <v>0</v>
      </c>
      <c r="U1229" s="5">
        <f t="shared" si="78"/>
        <v>296800</v>
      </c>
      <c r="V1229" s="5">
        <f t="shared" si="79"/>
        <v>296800</v>
      </c>
      <c r="W1229" s="5">
        <v>0</v>
      </c>
      <c r="X1229" t="s">
        <v>579</v>
      </c>
    </row>
    <row r="1230" spans="1:24" x14ac:dyDescent="0.2">
      <c r="A1230" t="s">
        <v>117</v>
      </c>
      <c r="B1230" t="s">
        <v>118</v>
      </c>
      <c r="C1230" t="s">
        <v>2</v>
      </c>
      <c r="D1230" t="s">
        <v>482</v>
      </c>
      <c r="E1230" t="s">
        <v>483</v>
      </c>
      <c r="F1230" t="s">
        <v>484</v>
      </c>
      <c r="G1230" t="s">
        <v>485</v>
      </c>
      <c r="H1230" t="s">
        <v>523</v>
      </c>
      <c r="I1230" t="s">
        <v>532</v>
      </c>
      <c r="J1230" t="s">
        <v>231</v>
      </c>
      <c r="K1230" t="s">
        <v>581</v>
      </c>
      <c r="L1230" t="s">
        <v>44</v>
      </c>
      <c r="M1230" s="5">
        <v>0</v>
      </c>
      <c r="N1230" s="5">
        <v>200000</v>
      </c>
      <c r="O1230" s="5">
        <f t="shared" si="76"/>
        <v>200000</v>
      </c>
      <c r="P1230" s="5">
        <v>-200000</v>
      </c>
      <c r="Q1230" s="5">
        <f t="shared" si="77"/>
        <v>0</v>
      </c>
      <c r="R1230" s="5">
        <v>0</v>
      </c>
      <c r="S1230" s="5">
        <v>0</v>
      </c>
      <c r="T1230" s="5">
        <v>0</v>
      </c>
      <c r="U1230" s="5">
        <f t="shared" si="78"/>
        <v>200000</v>
      </c>
      <c r="V1230" s="5">
        <f t="shared" si="79"/>
        <v>200000</v>
      </c>
      <c r="W1230" s="5">
        <v>0</v>
      </c>
      <c r="X1230" t="s">
        <v>582</v>
      </c>
    </row>
    <row r="1231" spans="1:24" x14ac:dyDescent="0.2">
      <c r="A1231" t="s">
        <v>117</v>
      </c>
      <c r="B1231" t="s">
        <v>118</v>
      </c>
      <c r="C1231" t="s">
        <v>2</v>
      </c>
      <c r="D1231" t="s">
        <v>482</v>
      </c>
      <c r="E1231" t="s">
        <v>483</v>
      </c>
      <c r="F1231" t="s">
        <v>484</v>
      </c>
      <c r="G1231" t="s">
        <v>485</v>
      </c>
      <c r="H1231" t="s">
        <v>523</v>
      </c>
      <c r="I1231" t="s">
        <v>563</v>
      </c>
      <c r="J1231" t="s">
        <v>231</v>
      </c>
      <c r="K1231" t="s">
        <v>236</v>
      </c>
      <c r="L1231" t="s">
        <v>44</v>
      </c>
      <c r="M1231" s="5">
        <v>174739.6</v>
      </c>
      <c r="N1231" s="5">
        <v>0</v>
      </c>
      <c r="O1231" s="5">
        <f t="shared" si="76"/>
        <v>174739.6</v>
      </c>
      <c r="P1231" s="5">
        <v>-150000</v>
      </c>
      <c r="Q1231" s="5">
        <f t="shared" si="77"/>
        <v>24739.600000000006</v>
      </c>
      <c r="R1231" s="5">
        <v>0</v>
      </c>
      <c r="S1231" s="5">
        <v>0</v>
      </c>
      <c r="T1231" s="5">
        <v>0</v>
      </c>
      <c r="U1231" s="5">
        <f t="shared" si="78"/>
        <v>174739.6</v>
      </c>
      <c r="V1231" s="5">
        <f t="shared" si="79"/>
        <v>174739.6</v>
      </c>
      <c r="W1231" s="5">
        <v>24739.599999999999</v>
      </c>
      <c r="X1231" t="s">
        <v>583</v>
      </c>
    </row>
    <row r="1232" spans="1:24" x14ac:dyDescent="0.2">
      <c r="A1232" t="s">
        <v>117</v>
      </c>
      <c r="B1232" t="s">
        <v>118</v>
      </c>
      <c r="C1232" t="s">
        <v>2</v>
      </c>
      <c r="D1232" t="s">
        <v>482</v>
      </c>
      <c r="E1232" t="s">
        <v>483</v>
      </c>
      <c r="F1232" t="s">
        <v>484</v>
      </c>
      <c r="G1232" t="s">
        <v>485</v>
      </c>
      <c r="H1232" t="s">
        <v>523</v>
      </c>
      <c r="I1232" t="s">
        <v>563</v>
      </c>
      <c r="J1232" t="s">
        <v>231</v>
      </c>
      <c r="K1232" t="s">
        <v>232</v>
      </c>
      <c r="L1232" t="s">
        <v>44</v>
      </c>
      <c r="M1232" s="5">
        <v>78400</v>
      </c>
      <c r="N1232" s="5">
        <v>0</v>
      </c>
      <c r="O1232" s="5">
        <f t="shared" si="76"/>
        <v>78400</v>
      </c>
      <c r="P1232" s="5">
        <v>-78400</v>
      </c>
      <c r="Q1232" s="5">
        <f t="shared" si="77"/>
        <v>0</v>
      </c>
      <c r="R1232" s="5">
        <v>0</v>
      </c>
      <c r="S1232" s="5">
        <v>0</v>
      </c>
      <c r="T1232" s="5">
        <v>0</v>
      </c>
      <c r="U1232" s="5">
        <f t="shared" si="78"/>
        <v>78400</v>
      </c>
      <c r="V1232" s="5">
        <f t="shared" si="79"/>
        <v>78400</v>
      </c>
      <c r="W1232" s="5">
        <v>0</v>
      </c>
      <c r="X1232" t="s">
        <v>578</v>
      </c>
    </row>
    <row r="1233" spans="1:24" x14ac:dyDescent="0.2">
      <c r="A1233" t="s">
        <v>117</v>
      </c>
      <c r="B1233" t="s">
        <v>118</v>
      </c>
      <c r="C1233" t="s">
        <v>2</v>
      </c>
      <c r="D1233" t="s">
        <v>482</v>
      </c>
      <c r="E1233" t="s">
        <v>483</v>
      </c>
      <c r="F1233" t="s">
        <v>484</v>
      </c>
      <c r="G1233" t="s">
        <v>485</v>
      </c>
      <c r="H1233" t="s">
        <v>523</v>
      </c>
      <c r="I1233" t="s">
        <v>563</v>
      </c>
      <c r="J1233" t="s">
        <v>231</v>
      </c>
      <c r="K1233" t="s">
        <v>234</v>
      </c>
      <c r="L1233" t="s">
        <v>44</v>
      </c>
      <c r="M1233" s="5">
        <v>1636921.02</v>
      </c>
      <c r="N1233" s="5">
        <v>0</v>
      </c>
      <c r="O1233" s="5">
        <f t="shared" si="76"/>
        <v>1636921.02</v>
      </c>
      <c r="P1233" s="5">
        <v>-848236.41</v>
      </c>
      <c r="Q1233" s="5">
        <f t="shared" si="77"/>
        <v>788684.61</v>
      </c>
      <c r="R1233" s="5">
        <v>0</v>
      </c>
      <c r="S1233" s="5">
        <v>467510.4</v>
      </c>
      <c r="T1233" s="5">
        <v>285488</v>
      </c>
      <c r="U1233" s="5">
        <f t="shared" si="78"/>
        <v>1169410.6200000001</v>
      </c>
      <c r="V1233" s="5">
        <f t="shared" si="79"/>
        <v>1351433.02</v>
      </c>
      <c r="W1233" s="5">
        <v>321174.21000000002</v>
      </c>
      <c r="X1233" t="s">
        <v>579</v>
      </c>
    </row>
    <row r="1234" spans="1:24" x14ac:dyDescent="0.2">
      <c r="A1234" t="s">
        <v>0</v>
      </c>
      <c r="B1234" t="s">
        <v>1</v>
      </c>
      <c r="C1234" t="s">
        <v>247</v>
      </c>
      <c r="D1234" t="s">
        <v>584</v>
      </c>
      <c r="E1234" t="s">
        <v>585</v>
      </c>
      <c r="F1234" t="s">
        <v>586</v>
      </c>
      <c r="G1234" t="s">
        <v>587</v>
      </c>
      <c r="H1234" t="s">
        <v>7</v>
      </c>
      <c r="I1234" t="s">
        <v>8</v>
      </c>
      <c r="J1234" t="s">
        <v>9</v>
      </c>
      <c r="K1234" t="s">
        <v>10</v>
      </c>
      <c r="L1234" t="s">
        <v>11</v>
      </c>
      <c r="M1234" s="5">
        <v>2368584</v>
      </c>
      <c r="N1234" s="5">
        <v>-119682.03</v>
      </c>
      <c r="O1234" s="5">
        <f t="shared" si="76"/>
        <v>2248901.9700000002</v>
      </c>
      <c r="P1234" s="5">
        <v>0</v>
      </c>
      <c r="Q1234" s="5">
        <f t="shared" si="77"/>
        <v>2248901.9700000002</v>
      </c>
      <c r="R1234" s="5">
        <v>0</v>
      </c>
      <c r="S1234" s="5">
        <v>1414928.9</v>
      </c>
      <c r="T1234" s="5">
        <v>1414928.9</v>
      </c>
      <c r="U1234" s="5">
        <f t="shared" si="78"/>
        <v>833973.0700000003</v>
      </c>
      <c r="V1234" s="5">
        <f t="shared" si="79"/>
        <v>833973.0700000003</v>
      </c>
      <c r="W1234" s="5">
        <v>833973.07</v>
      </c>
      <c r="X1234" t="s">
        <v>588</v>
      </c>
    </row>
    <row r="1235" spans="1:24" x14ac:dyDescent="0.2">
      <c r="A1235" t="s">
        <v>0</v>
      </c>
      <c r="B1235" t="s">
        <v>1</v>
      </c>
      <c r="C1235" t="s">
        <v>247</v>
      </c>
      <c r="D1235" t="s">
        <v>584</v>
      </c>
      <c r="E1235" t="s">
        <v>585</v>
      </c>
      <c r="F1235" t="s">
        <v>586</v>
      </c>
      <c r="G1235" t="s">
        <v>587</v>
      </c>
      <c r="H1235" t="s">
        <v>7</v>
      </c>
      <c r="I1235" t="s">
        <v>8</v>
      </c>
      <c r="J1235" t="s">
        <v>9</v>
      </c>
      <c r="K1235" t="s">
        <v>13</v>
      </c>
      <c r="L1235" t="s">
        <v>11</v>
      </c>
      <c r="M1235" s="5">
        <v>36946.32</v>
      </c>
      <c r="N1235" s="5">
        <v>0</v>
      </c>
      <c r="O1235" s="5">
        <f t="shared" si="76"/>
        <v>36946.32</v>
      </c>
      <c r="P1235" s="5">
        <v>0</v>
      </c>
      <c r="Q1235" s="5">
        <f t="shared" si="77"/>
        <v>36946.32</v>
      </c>
      <c r="R1235" s="5">
        <v>0</v>
      </c>
      <c r="S1235" s="5">
        <v>24630.880000000001</v>
      </c>
      <c r="T1235" s="5">
        <v>24630.880000000001</v>
      </c>
      <c r="U1235" s="5">
        <f t="shared" si="78"/>
        <v>12315.439999999999</v>
      </c>
      <c r="V1235" s="5">
        <f t="shared" si="79"/>
        <v>12315.439999999999</v>
      </c>
      <c r="W1235" s="5">
        <v>12315.44</v>
      </c>
      <c r="X1235" t="s">
        <v>589</v>
      </c>
    </row>
    <row r="1236" spans="1:24" x14ac:dyDescent="0.2">
      <c r="A1236" t="s">
        <v>0</v>
      </c>
      <c r="B1236" t="s">
        <v>1</v>
      </c>
      <c r="C1236" t="s">
        <v>247</v>
      </c>
      <c r="D1236" t="s">
        <v>584</v>
      </c>
      <c r="E1236" t="s">
        <v>585</v>
      </c>
      <c r="F1236" t="s">
        <v>586</v>
      </c>
      <c r="G1236" t="s">
        <v>587</v>
      </c>
      <c r="H1236" t="s">
        <v>7</v>
      </c>
      <c r="I1236" t="s">
        <v>8</v>
      </c>
      <c r="J1236" t="s">
        <v>9</v>
      </c>
      <c r="K1236" t="s">
        <v>15</v>
      </c>
      <c r="L1236" t="s">
        <v>11</v>
      </c>
      <c r="M1236" s="5">
        <v>328121.86</v>
      </c>
      <c r="N1236" s="5">
        <v>-75278.3</v>
      </c>
      <c r="O1236" s="5">
        <f t="shared" si="76"/>
        <v>252843.56</v>
      </c>
      <c r="P1236" s="5">
        <v>0</v>
      </c>
      <c r="Q1236" s="5">
        <f t="shared" si="77"/>
        <v>252843.56</v>
      </c>
      <c r="R1236" s="5">
        <v>29308.44</v>
      </c>
      <c r="S1236" s="5">
        <v>69989.539999999994</v>
      </c>
      <c r="T1236" s="5">
        <v>69989.539999999994</v>
      </c>
      <c r="U1236" s="5">
        <f t="shared" si="78"/>
        <v>182854.02000000002</v>
      </c>
      <c r="V1236" s="5">
        <f t="shared" si="79"/>
        <v>182854.02000000002</v>
      </c>
      <c r="W1236" s="5">
        <v>153545.57999999999</v>
      </c>
      <c r="X1236" t="s">
        <v>590</v>
      </c>
    </row>
    <row r="1237" spans="1:24" x14ac:dyDescent="0.2">
      <c r="A1237" t="s">
        <v>0</v>
      </c>
      <c r="B1237" t="s">
        <v>1</v>
      </c>
      <c r="C1237" t="s">
        <v>247</v>
      </c>
      <c r="D1237" t="s">
        <v>584</v>
      </c>
      <c r="E1237" t="s">
        <v>585</v>
      </c>
      <c r="F1237" t="s">
        <v>586</v>
      </c>
      <c r="G1237" t="s">
        <v>587</v>
      </c>
      <c r="H1237" t="s">
        <v>7</v>
      </c>
      <c r="I1237" t="s">
        <v>8</v>
      </c>
      <c r="J1237" t="s">
        <v>9</v>
      </c>
      <c r="K1237" t="s">
        <v>17</v>
      </c>
      <c r="L1237" t="s">
        <v>11</v>
      </c>
      <c r="M1237" s="5">
        <v>103078.28</v>
      </c>
      <c r="N1237" s="5">
        <v>-30441.94</v>
      </c>
      <c r="O1237" s="5">
        <f t="shared" si="76"/>
        <v>72636.34</v>
      </c>
      <c r="P1237" s="5">
        <v>0</v>
      </c>
      <c r="Q1237" s="5">
        <f t="shared" si="77"/>
        <v>72636.34</v>
      </c>
      <c r="R1237" s="5">
        <v>9840.31</v>
      </c>
      <c r="S1237" s="5">
        <v>59745.41</v>
      </c>
      <c r="T1237" s="5">
        <v>59745.41</v>
      </c>
      <c r="U1237" s="5">
        <f t="shared" si="78"/>
        <v>12890.929999999993</v>
      </c>
      <c r="V1237" s="5">
        <f t="shared" si="79"/>
        <v>12890.929999999993</v>
      </c>
      <c r="W1237" s="5">
        <v>3050.62</v>
      </c>
      <c r="X1237" t="s">
        <v>591</v>
      </c>
    </row>
    <row r="1238" spans="1:24" x14ac:dyDescent="0.2">
      <c r="A1238" t="s">
        <v>0</v>
      </c>
      <c r="B1238" t="s">
        <v>1</v>
      </c>
      <c r="C1238" t="s">
        <v>247</v>
      </c>
      <c r="D1238" t="s">
        <v>584</v>
      </c>
      <c r="E1238" t="s">
        <v>585</v>
      </c>
      <c r="F1238" t="s">
        <v>586</v>
      </c>
      <c r="G1238" t="s">
        <v>587</v>
      </c>
      <c r="H1238" t="s">
        <v>7</v>
      </c>
      <c r="I1238" t="s">
        <v>8</v>
      </c>
      <c r="J1238" t="s">
        <v>9</v>
      </c>
      <c r="K1238" t="s">
        <v>19</v>
      </c>
      <c r="L1238" t="s">
        <v>11</v>
      </c>
      <c r="M1238" s="5">
        <v>660</v>
      </c>
      <c r="N1238" s="5">
        <v>0</v>
      </c>
      <c r="O1238" s="5">
        <f t="shared" si="76"/>
        <v>660</v>
      </c>
      <c r="P1238" s="5">
        <v>0</v>
      </c>
      <c r="Q1238" s="5">
        <f t="shared" si="77"/>
        <v>660</v>
      </c>
      <c r="R1238" s="5">
        <v>0</v>
      </c>
      <c r="S1238" s="5">
        <v>112.5</v>
      </c>
      <c r="T1238" s="5">
        <v>112.5</v>
      </c>
      <c r="U1238" s="5">
        <f t="shared" si="78"/>
        <v>547.5</v>
      </c>
      <c r="V1238" s="5">
        <f t="shared" si="79"/>
        <v>547.5</v>
      </c>
      <c r="W1238" s="5">
        <v>547.5</v>
      </c>
      <c r="X1238" t="s">
        <v>592</v>
      </c>
    </row>
    <row r="1239" spans="1:24" x14ac:dyDescent="0.2">
      <c r="A1239" t="s">
        <v>0</v>
      </c>
      <c r="B1239" t="s">
        <v>1</v>
      </c>
      <c r="C1239" t="s">
        <v>247</v>
      </c>
      <c r="D1239" t="s">
        <v>584</v>
      </c>
      <c r="E1239" t="s">
        <v>585</v>
      </c>
      <c r="F1239" t="s">
        <v>586</v>
      </c>
      <c r="G1239" t="s">
        <v>587</v>
      </c>
      <c r="H1239" t="s">
        <v>7</v>
      </c>
      <c r="I1239" t="s">
        <v>8</v>
      </c>
      <c r="J1239" t="s">
        <v>9</v>
      </c>
      <c r="K1239" t="s">
        <v>21</v>
      </c>
      <c r="L1239" t="s">
        <v>11</v>
      </c>
      <c r="M1239" s="5">
        <v>5280</v>
      </c>
      <c r="N1239" s="5">
        <v>0</v>
      </c>
      <c r="O1239" s="5">
        <f t="shared" si="76"/>
        <v>5280</v>
      </c>
      <c r="P1239" s="5">
        <v>0</v>
      </c>
      <c r="Q1239" s="5">
        <f t="shared" si="77"/>
        <v>5280</v>
      </c>
      <c r="R1239" s="5">
        <v>0</v>
      </c>
      <c r="S1239" s="5">
        <v>2228</v>
      </c>
      <c r="T1239" s="5">
        <v>2228</v>
      </c>
      <c r="U1239" s="5">
        <f t="shared" si="78"/>
        <v>3052</v>
      </c>
      <c r="V1239" s="5">
        <f t="shared" si="79"/>
        <v>3052</v>
      </c>
      <c r="W1239" s="5">
        <v>3052</v>
      </c>
      <c r="X1239" t="s">
        <v>593</v>
      </c>
    </row>
    <row r="1240" spans="1:24" x14ac:dyDescent="0.2">
      <c r="A1240" t="s">
        <v>0</v>
      </c>
      <c r="B1240" t="s">
        <v>1</v>
      </c>
      <c r="C1240" t="s">
        <v>247</v>
      </c>
      <c r="D1240" t="s">
        <v>584</v>
      </c>
      <c r="E1240" t="s">
        <v>585</v>
      </c>
      <c r="F1240" t="s">
        <v>586</v>
      </c>
      <c r="G1240" t="s">
        <v>587</v>
      </c>
      <c r="H1240" t="s">
        <v>7</v>
      </c>
      <c r="I1240" t="s">
        <v>8</v>
      </c>
      <c r="J1240" t="s">
        <v>9</v>
      </c>
      <c r="K1240" t="s">
        <v>23</v>
      </c>
      <c r="L1240" t="s">
        <v>11</v>
      </c>
      <c r="M1240" s="5">
        <v>184.73</v>
      </c>
      <c r="N1240" s="5">
        <v>0</v>
      </c>
      <c r="O1240" s="5">
        <f t="shared" si="76"/>
        <v>184.73</v>
      </c>
      <c r="P1240" s="5">
        <v>0</v>
      </c>
      <c r="Q1240" s="5">
        <f t="shared" si="77"/>
        <v>184.73</v>
      </c>
      <c r="R1240" s="5">
        <v>0</v>
      </c>
      <c r="S1240" s="5">
        <v>32</v>
      </c>
      <c r="T1240" s="5">
        <v>32</v>
      </c>
      <c r="U1240" s="5">
        <f t="shared" si="78"/>
        <v>152.72999999999999</v>
      </c>
      <c r="V1240" s="5">
        <f t="shared" si="79"/>
        <v>152.72999999999999</v>
      </c>
      <c r="W1240" s="5">
        <v>152.72999999999999</v>
      </c>
      <c r="X1240" t="s">
        <v>594</v>
      </c>
    </row>
    <row r="1241" spans="1:24" x14ac:dyDescent="0.2">
      <c r="A1241" t="s">
        <v>0</v>
      </c>
      <c r="B1241" t="s">
        <v>1</v>
      </c>
      <c r="C1241" t="s">
        <v>247</v>
      </c>
      <c r="D1241" t="s">
        <v>584</v>
      </c>
      <c r="E1241" t="s">
        <v>585</v>
      </c>
      <c r="F1241" t="s">
        <v>586</v>
      </c>
      <c r="G1241" t="s">
        <v>587</v>
      </c>
      <c r="H1241" t="s">
        <v>7</v>
      </c>
      <c r="I1241" t="s">
        <v>8</v>
      </c>
      <c r="J1241" t="s">
        <v>9</v>
      </c>
      <c r="K1241" t="s">
        <v>25</v>
      </c>
      <c r="L1241" t="s">
        <v>11</v>
      </c>
      <c r="M1241" s="5">
        <v>1108.3900000000001</v>
      </c>
      <c r="N1241" s="5">
        <v>0</v>
      </c>
      <c r="O1241" s="5">
        <f t="shared" si="76"/>
        <v>1108.3900000000001</v>
      </c>
      <c r="P1241" s="5">
        <v>0</v>
      </c>
      <c r="Q1241" s="5">
        <f t="shared" si="77"/>
        <v>1108.3900000000001</v>
      </c>
      <c r="R1241" s="5">
        <v>0</v>
      </c>
      <c r="S1241" s="5">
        <v>888.48</v>
      </c>
      <c r="T1241" s="5">
        <v>888.48</v>
      </c>
      <c r="U1241" s="5">
        <f t="shared" si="78"/>
        <v>219.91000000000008</v>
      </c>
      <c r="V1241" s="5">
        <f t="shared" si="79"/>
        <v>219.91000000000008</v>
      </c>
      <c r="W1241" s="5">
        <v>219.91</v>
      </c>
      <c r="X1241" t="s">
        <v>595</v>
      </c>
    </row>
    <row r="1242" spans="1:24" x14ac:dyDescent="0.2">
      <c r="A1242" t="s">
        <v>0</v>
      </c>
      <c r="B1242" t="s">
        <v>1</v>
      </c>
      <c r="C1242" t="s">
        <v>247</v>
      </c>
      <c r="D1242" t="s">
        <v>584</v>
      </c>
      <c r="E1242" t="s">
        <v>585</v>
      </c>
      <c r="F1242" t="s">
        <v>586</v>
      </c>
      <c r="G1242" t="s">
        <v>587</v>
      </c>
      <c r="H1242" t="s">
        <v>7</v>
      </c>
      <c r="I1242" t="s">
        <v>8</v>
      </c>
      <c r="J1242" t="s">
        <v>9</v>
      </c>
      <c r="K1242" t="s">
        <v>27</v>
      </c>
      <c r="L1242" t="s">
        <v>11</v>
      </c>
      <c r="M1242" s="5">
        <v>10426.629999999999</v>
      </c>
      <c r="N1242" s="5">
        <v>33627.35</v>
      </c>
      <c r="O1242" s="5">
        <f t="shared" si="76"/>
        <v>44053.979999999996</v>
      </c>
      <c r="P1242" s="5">
        <v>0</v>
      </c>
      <c r="Q1242" s="5">
        <f t="shared" si="77"/>
        <v>44053.979999999996</v>
      </c>
      <c r="R1242" s="5">
        <v>0</v>
      </c>
      <c r="S1242" s="5">
        <v>20028.259999999998</v>
      </c>
      <c r="T1242" s="5">
        <v>20028.259999999998</v>
      </c>
      <c r="U1242" s="5">
        <f t="shared" si="78"/>
        <v>24025.719999999998</v>
      </c>
      <c r="V1242" s="5">
        <f t="shared" si="79"/>
        <v>24025.719999999998</v>
      </c>
      <c r="W1242" s="5">
        <v>24025.72</v>
      </c>
      <c r="X1242" t="s">
        <v>596</v>
      </c>
    </row>
    <row r="1243" spans="1:24" x14ac:dyDescent="0.2">
      <c r="A1243" t="s">
        <v>0</v>
      </c>
      <c r="B1243" t="s">
        <v>1</v>
      </c>
      <c r="C1243" t="s">
        <v>247</v>
      </c>
      <c r="D1243" t="s">
        <v>584</v>
      </c>
      <c r="E1243" t="s">
        <v>585</v>
      </c>
      <c r="F1243" t="s">
        <v>586</v>
      </c>
      <c r="G1243" t="s">
        <v>587</v>
      </c>
      <c r="H1243" t="s">
        <v>7</v>
      </c>
      <c r="I1243" t="s">
        <v>8</v>
      </c>
      <c r="J1243" t="s">
        <v>9</v>
      </c>
      <c r="K1243" t="s">
        <v>29</v>
      </c>
      <c r="L1243" t="s">
        <v>11</v>
      </c>
      <c r="M1243" s="5">
        <v>2895.84</v>
      </c>
      <c r="N1243" s="5">
        <v>44816.79</v>
      </c>
      <c r="O1243" s="5">
        <f t="shared" si="76"/>
        <v>47712.630000000005</v>
      </c>
      <c r="P1243" s="5">
        <v>0</v>
      </c>
      <c r="Q1243" s="5">
        <f t="shared" si="77"/>
        <v>47712.630000000005</v>
      </c>
      <c r="R1243" s="5">
        <v>0</v>
      </c>
      <c r="S1243" s="5">
        <v>36272.35</v>
      </c>
      <c r="T1243" s="5">
        <v>36272.35</v>
      </c>
      <c r="U1243" s="5">
        <f t="shared" si="78"/>
        <v>11440.280000000006</v>
      </c>
      <c r="V1243" s="5">
        <f t="shared" si="79"/>
        <v>11440.280000000006</v>
      </c>
      <c r="W1243" s="5">
        <v>11440.28</v>
      </c>
      <c r="X1243" t="s">
        <v>597</v>
      </c>
    </row>
    <row r="1244" spans="1:24" x14ac:dyDescent="0.2">
      <c r="A1244" t="s">
        <v>0</v>
      </c>
      <c r="B1244" t="s">
        <v>1</v>
      </c>
      <c r="C1244" t="s">
        <v>247</v>
      </c>
      <c r="D1244" t="s">
        <v>584</v>
      </c>
      <c r="E1244" t="s">
        <v>585</v>
      </c>
      <c r="F1244" t="s">
        <v>586</v>
      </c>
      <c r="G1244" t="s">
        <v>587</v>
      </c>
      <c r="H1244" t="s">
        <v>7</v>
      </c>
      <c r="I1244" t="s">
        <v>8</v>
      </c>
      <c r="J1244" t="s">
        <v>9</v>
      </c>
      <c r="K1244" t="s">
        <v>265</v>
      </c>
      <c r="L1244" t="s">
        <v>11</v>
      </c>
      <c r="M1244" s="5">
        <v>1531932</v>
      </c>
      <c r="N1244" s="5">
        <v>205686.49</v>
      </c>
      <c r="O1244" s="5">
        <f t="shared" si="76"/>
        <v>1737618.49</v>
      </c>
      <c r="P1244" s="5">
        <v>0</v>
      </c>
      <c r="Q1244" s="5">
        <f t="shared" si="77"/>
        <v>1737618.49</v>
      </c>
      <c r="R1244" s="5">
        <v>15638</v>
      </c>
      <c r="S1244" s="5">
        <v>1721980.49</v>
      </c>
      <c r="T1244" s="5">
        <v>1721980.49</v>
      </c>
      <c r="U1244" s="5">
        <f t="shared" si="78"/>
        <v>15638</v>
      </c>
      <c r="V1244" s="5">
        <f t="shared" si="79"/>
        <v>15638</v>
      </c>
      <c r="W1244" s="5">
        <v>0</v>
      </c>
      <c r="X1244" t="s">
        <v>598</v>
      </c>
    </row>
    <row r="1245" spans="1:24" x14ac:dyDescent="0.2">
      <c r="A1245" t="s">
        <v>0</v>
      </c>
      <c r="B1245" t="s">
        <v>1</v>
      </c>
      <c r="C1245" t="s">
        <v>247</v>
      </c>
      <c r="D1245" t="s">
        <v>584</v>
      </c>
      <c r="E1245" t="s">
        <v>585</v>
      </c>
      <c r="F1245" t="s">
        <v>586</v>
      </c>
      <c r="G1245" t="s">
        <v>587</v>
      </c>
      <c r="H1245" t="s">
        <v>7</v>
      </c>
      <c r="I1245" t="s">
        <v>8</v>
      </c>
      <c r="J1245" t="s">
        <v>9</v>
      </c>
      <c r="K1245" t="s">
        <v>31</v>
      </c>
      <c r="L1245" t="s">
        <v>11</v>
      </c>
      <c r="M1245" s="5">
        <v>2459.2399999999998</v>
      </c>
      <c r="N1245" s="5">
        <v>11601.24</v>
      </c>
      <c r="O1245" s="5">
        <f t="shared" si="76"/>
        <v>14060.48</v>
      </c>
      <c r="P1245" s="5">
        <v>0</v>
      </c>
      <c r="Q1245" s="5">
        <f t="shared" si="77"/>
        <v>14060.48</v>
      </c>
      <c r="R1245" s="5">
        <v>0</v>
      </c>
      <c r="S1245" s="5">
        <v>4801.29</v>
      </c>
      <c r="T1245" s="5">
        <v>4801.29</v>
      </c>
      <c r="U1245" s="5">
        <f t="shared" si="78"/>
        <v>9259.1899999999987</v>
      </c>
      <c r="V1245" s="5">
        <f t="shared" si="79"/>
        <v>9259.1899999999987</v>
      </c>
      <c r="W1245" s="5">
        <v>9259.19</v>
      </c>
      <c r="X1245" t="s">
        <v>599</v>
      </c>
    </row>
    <row r="1246" spans="1:24" x14ac:dyDescent="0.2">
      <c r="A1246" t="s">
        <v>0</v>
      </c>
      <c r="B1246" t="s">
        <v>1</v>
      </c>
      <c r="C1246" t="s">
        <v>247</v>
      </c>
      <c r="D1246" t="s">
        <v>584</v>
      </c>
      <c r="E1246" t="s">
        <v>585</v>
      </c>
      <c r="F1246" t="s">
        <v>586</v>
      </c>
      <c r="G1246" t="s">
        <v>587</v>
      </c>
      <c r="H1246" t="s">
        <v>7</v>
      </c>
      <c r="I1246" t="s">
        <v>8</v>
      </c>
      <c r="J1246" t="s">
        <v>9</v>
      </c>
      <c r="K1246" t="s">
        <v>33</v>
      </c>
      <c r="L1246" t="s">
        <v>11</v>
      </c>
      <c r="M1246" s="5">
        <v>4918.47</v>
      </c>
      <c r="N1246" s="5">
        <v>6264</v>
      </c>
      <c r="O1246" s="5">
        <f t="shared" si="76"/>
        <v>11182.470000000001</v>
      </c>
      <c r="P1246" s="5">
        <v>0</v>
      </c>
      <c r="Q1246" s="5">
        <f t="shared" si="77"/>
        <v>11182.470000000001</v>
      </c>
      <c r="R1246" s="5">
        <v>0</v>
      </c>
      <c r="S1246" s="5">
        <v>2470.8000000000002</v>
      </c>
      <c r="T1246" s="5">
        <v>2470.8000000000002</v>
      </c>
      <c r="U1246" s="5">
        <f t="shared" si="78"/>
        <v>8711.6700000000019</v>
      </c>
      <c r="V1246" s="5">
        <f t="shared" si="79"/>
        <v>8711.6700000000019</v>
      </c>
      <c r="W1246" s="5">
        <v>8711.67</v>
      </c>
      <c r="X1246" t="s">
        <v>600</v>
      </c>
    </row>
    <row r="1247" spans="1:24" x14ac:dyDescent="0.2">
      <c r="A1247" t="s">
        <v>0</v>
      </c>
      <c r="B1247" t="s">
        <v>1</v>
      </c>
      <c r="C1247" t="s">
        <v>247</v>
      </c>
      <c r="D1247" t="s">
        <v>584</v>
      </c>
      <c r="E1247" t="s">
        <v>585</v>
      </c>
      <c r="F1247" t="s">
        <v>586</v>
      </c>
      <c r="G1247" t="s">
        <v>587</v>
      </c>
      <c r="H1247" t="s">
        <v>7</v>
      </c>
      <c r="I1247" t="s">
        <v>8</v>
      </c>
      <c r="J1247" t="s">
        <v>9</v>
      </c>
      <c r="K1247" t="s">
        <v>35</v>
      </c>
      <c r="L1247" t="s">
        <v>11</v>
      </c>
      <c r="M1247" s="5">
        <v>497904.25</v>
      </c>
      <c r="N1247" s="5">
        <v>25449</v>
      </c>
      <c r="O1247" s="5">
        <f t="shared" si="76"/>
        <v>523353.25</v>
      </c>
      <c r="P1247" s="5">
        <v>0</v>
      </c>
      <c r="Q1247" s="5">
        <f t="shared" si="77"/>
        <v>523353.25</v>
      </c>
      <c r="R1247" s="5">
        <v>1426.1</v>
      </c>
      <c r="S1247" s="5">
        <v>403421.82</v>
      </c>
      <c r="T1247" s="5">
        <v>403421.82</v>
      </c>
      <c r="U1247" s="5">
        <f t="shared" si="78"/>
        <v>119931.43</v>
      </c>
      <c r="V1247" s="5">
        <f t="shared" si="79"/>
        <v>119931.43</v>
      </c>
      <c r="W1247" s="5">
        <v>118505.33</v>
      </c>
      <c r="X1247" t="s">
        <v>601</v>
      </c>
    </row>
    <row r="1248" spans="1:24" x14ac:dyDescent="0.2">
      <c r="A1248" t="s">
        <v>0</v>
      </c>
      <c r="B1248" t="s">
        <v>1</v>
      </c>
      <c r="C1248" t="s">
        <v>247</v>
      </c>
      <c r="D1248" t="s">
        <v>584</v>
      </c>
      <c r="E1248" t="s">
        <v>585</v>
      </c>
      <c r="F1248" t="s">
        <v>586</v>
      </c>
      <c r="G1248" t="s">
        <v>587</v>
      </c>
      <c r="H1248" t="s">
        <v>7</v>
      </c>
      <c r="I1248" t="s">
        <v>8</v>
      </c>
      <c r="J1248" t="s">
        <v>9</v>
      </c>
      <c r="K1248" t="s">
        <v>37</v>
      </c>
      <c r="L1248" t="s">
        <v>11</v>
      </c>
      <c r="M1248" s="5">
        <v>328121.86</v>
      </c>
      <c r="N1248" s="5">
        <v>-132042.6</v>
      </c>
      <c r="O1248" s="5">
        <f t="shared" si="76"/>
        <v>196079.25999999998</v>
      </c>
      <c r="P1248" s="5">
        <v>0</v>
      </c>
      <c r="Q1248" s="5">
        <f t="shared" si="77"/>
        <v>196079.25999999998</v>
      </c>
      <c r="R1248" s="5">
        <v>1000.16</v>
      </c>
      <c r="S1248" s="5">
        <v>147116.96</v>
      </c>
      <c r="T1248" s="5">
        <v>147116.96</v>
      </c>
      <c r="U1248" s="5">
        <f t="shared" si="78"/>
        <v>48962.299999999988</v>
      </c>
      <c r="V1248" s="5">
        <f t="shared" si="79"/>
        <v>48962.299999999988</v>
      </c>
      <c r="W1248" s="5">
        <v>47962.14</v>
      </c>
      <c r="X1248" t="s">
        <v>602</v>
      </c>
    </row>
    <row r="1249" spans="1:24" x14ac:dyDescent="0.2">
      <c r="A1249" t="s">
        <v>0</v>
      </c>
      <c r="B1249" t="s">
        <v>1</v>
      </c>
      <c r="C1249" t="s">
        <v>247</v>
      </c>
      <c r="D1249" t="s">
        <v>584</v>
      </c>
      <c r="E1249" t="s">
        <v>585</v>
      </c>
      <c r="F1249" t="s">
        <v>586</v>
      </c>
      <c r="G1249" t="s">
        <v>587</v>
      </c>
      <c r="H1249" t="s">
        <v>7</v>
      </c>
      <c r="I1249" t="s">
        <v>8</v>
      </c>
      <c r="J1249" t="s">
        <v>9</v>
      </c>
      <c r="K1249" t="s">
        <v>39</v>
      </c>
      <c r="L1249" t="s">
        <v>11</v>
      </c>
      <c r="M1249" s="5">
        <v>29650</v>
      </c>
      <c r="N1249" s="5">
        <v>-20000</v>
      </c>
      <c r="O1249" s="5">
        <f t="shared" si="76"/>
        <v>9650</v>
      </c>
      <c r="P1249" s="5">
        <v>0</v>
      </c>
      <c r="Q1249" s="5">
        <f t="shared" si="77"/>
        <v>9650</v>
      </c>
      <c r="R1249" s="5">
        <v>0</v>
      </c>
      <c r="S1249" s="5">
        <v>0</v>
      </c>
      <c r="T1249" s="5">
        <v>0</v>
      </c>
      <c r="U1249" s="5">
        <f t="shared" si="78"/>
        <v>9650</v>
      </c>
      <c r="V1249" s="5">
        <f t="shared" si="79"/>
        <v>9650</v>
      </c>
      <c r="W1249" s="5">
        <v>9650</v>
      </c>
      <c r="X1249" t="s">
        <v>603</v>
      </c>
    </row>
    <row r="1250" spans="1:24" x14ac:dyDescent="0.2">
      <c r="A1250" t="s">
        <v>0</v>
      </c>
      <c r="B1250" t="s">
        <v>1</v>
      </c>
      <c r="C1250" t="s">
        <v>247</v>
      </c>
      <c r="D1250" t="s">
        <v>584</v>
      </c>
      <c r="E1250" t="s">
        <v>585</v>
      </c>
      <c r="F1250" t="s">
        <v>586</v>
      </c>
      <c r="G1250" t="s">
        <v>587</v>
      </c>
      <c r="H1250" t="s">
        <v>7</v>
      </c>
      <c r="I1250" t="s">
        <v>41</v>
      </c>
      <c r="J1250" t="s">
        <v>42</v>
      </c>
      <c r="K1250" t="s">
        <v>43</v>
      </c>
      <c r="L1250" t="s">
        <v>11</v>
      </c>
      <c r="M1250" s="5">
        <v>4150.6899999999996</v>
      </c>
      <c r="N1250" s="5">
        <v>0</v>
      </c>
      <c r="O1250" s="5">
        <f t="shared" si="76"/>
        <v>4150.6899999999996</v>
      </c>
      <c r="P1250" s="5">
        <v>0</v>
      </c>
      <c r="Q1250" s="5">
        <f t="shared" si="77"/>
        <v>4150.6899999999996</v>
      </c>
      <c r="R1250" s="5">
        <v>0</v>
      </c>
      <c r="S1250" s="5">
        <v>4150.6899999999996</v>
      </c>
      <c r="T1250" s="5">
        <v>3308.62</v>
      </c>
      <c r="U1250" s="5">
        <f t="shared" si="78"/>
        <v>0</v>
      </c>
      <c r="V1250" s="5">
        <f t="shared" si="79"/>
        <v>842.06999999999971</v>
      </c>
      <c r="W1250" s="5">
        <v>0</v>
      </c>
      <c r="X1250" t="s">
        <v>604</v>
      </c>
    </row>
    <row r="1251" spans="1:24" x14ac:dyDescent="0.2">
      <c r="A1251" t="s">
        <v>0</v>
      </c>
      <c r="B1251" t="s">
        <v>1</v>
      </c>
      <c r="C1251" t="s">
        <v>247</v>
      </c>
      <c r="D1251" t="s">
        <v>584</v>
      </c>
      <c r="E1251" t="s">
        <v>585</v>
      </c>
      <c r="F1251" t="s">
        <v>586</v>
      </c>
      <c r="G1251" t="s">
        <v>587</v>
      </c>
      <c r="H1251" t="s">
        <v>7</v>
      </c>
      <c r="I1251" t="s">
        <v>41</v>
      </c>
      <c r="J1251" t="s">
        <v>42</v>
      </c>
      <c r="K1251" t="s">
        <v>46</v>
      </c>
      <c r="L1251" t="s">
        <v>11</v>
      </c>
      <c r="M1251" s="5">
        <v>11716.85</v>
      </c>
      <c r="N1251" s="5">
        <v>0</v>
      </c>
      <c r="O1251" s="5">
        <f t="shared" si="76"/>
        <v>11716.85</v>
      </c>
      <c r="P1251" s="5">
        <v>0</v>
      </c>
      <c r="Q1251" s="5">
        <f t="shared" si="77"/>
        <v>11716.85</v>
      </c>
      <c r="R1251" s="5">
        <v>0</v>
      </c>
      <c r="S1251" s="5">
        <v>11716.85</v>
      </c>
      <c r="T1251" s="5">
        <v>11590.52</v>
      </c>
      <c r="U1251" s="5">
        <f t="shared" si="78"/>
        <v>0</v>
      </c>
      <c r="V1251" s="5">
        <f t="shared" si="79"/>
        <v>126.32999999999993</v>
      </c>
      <c r="W1251" s="5">
        <v>0</v>
      </c>
      <c r="X1251" t="s">
        <v>605</v>
      </c>
    </row>
    <row r="1252" spans="1:24" x14ac:dyDescent="0.2">
      <c r="A1252" t="s">
        <v>0</v>
      </c>
      <c r="B1252" t="s">
        <v>1</v>
      </c>
      <c r="C1252" t="s">
        <v>247</v>
      </c>
      <c r="D1252" t="s">
        <v>584</v>
      </c>
      <c r="E1252" t="s">
        <v>585</v>
      </c>
      <c r="F1252" t="s">
        <v>586</v>
      </c>
      <c r="G1252" t="s">
        <v>587</v>
      </c>
      <c r="H1252" t="s">
        <v>7</v>
      </c>
      <c r="I1252" t="s">
        <v>41</v>
      </c>
      <c r="J1252" t="s">
        <v>42</v>
      </c>
      <c r="K1252" t="s">
        <v>48</v>
      </c>
      <c r="L1252" t="s">
        <v>11</v>
      </c>
      <c r="M1252" s="5">
        <v>5000</v>
      </c>
      <c r="N1252" s="5">
        <v>658.56</v>
      </c>
      <c r="O1252" s="5">
        <f t="shared" si="76"/>
        <v>5658.5599999999995</v>
      </c>
      <c r="P1252" s="5">
        <v>0</v>
      </c>
      <c r="Q1252" s="5">
        <f t="shared" si="77"/>
        <v>5658.5599999999995</v>
      </c>
      <c r="R1252" s="5">
        <v>8.85</v>
      </c>
      <c r="S1252" s="5">
        <v>5649.71</v>
      </c>
      <c r="T1252" s="5">
        <v>2865.76</v>
      </c>
      <c r="U1252" s="5">
        <f t="shared" si="78"/>
        <v>8.8499999999994543</v>
      </c>
      <c r="V1252" s="5">
        <f t="shared" si="79"/>
        <v>2792.7999999999993</v>
      </c>
      <c r="W1252" s="5">
        <v>0</v>
      </c>
      <c r="X1252" t="s">
        <v>606</v>
      </c>
    </row>
    <row r="1253" spans="1:24" x14ac:dyDescent="0.2">
      <c r="A1253" t="s">
        <v>0</v>
      </c>
      <c r="B1253" t="s">
        <v>1</v>
      </c>
      <c r="C1253" t="s">
        <v>247</v>
      </c>
      <c r="D1253" t="s">
        <v>584</v>
      </c>
      <c r="E1253" t="s">
        <v>585</v>
      </c>
      <c r="F1253" t="s">
        <v>586</v>
      </c>
      <c r="G1253" t="s">
        <v>587</v>
      </c>
      <c r="H1253" t="s">
        <v>7</v>
      </c>
      <c r="I1253" t="s">
        <v>41</v>
      </c>
      <c r="J1253" t="s">
        <v>42</v>
      </c>
      <c r="K1253" t="s">
        <v>295</v>
      </c>
      <c r="L1253" t="s">
        <v>11</v>
      </c>
      <c r="M1253" s="5">
        <v>273000</v>
      </c>
      <c r="N1253" s="5">
        <v>-95087.42</v>
      </c>
      <c r="O1253" s="5">
        <f t="shared" si="76"/>
        <v>177912.58000000002</v>
      </c>
      <c r="P1253" s="5">
        <v>0</v>
      </c>
      <c r="Q1253" s="5">
        <f t="shared" si="77"/>
        <v>177912.58000000002</v>
      </c>
      <c r="R1253" s="5">
        <v>0</v>
      </c>
      <c r="S1253" s="5">
        <v>177200</v>
      </c>
      <c r="T1253" s="5">
        <v>104377.79</v>
      </c>
      <c r="U1253" s="5">
        <f t="shared" si="78"/>
        <v>712.5800000000163</v>
      </c>
      <c r="V1253" s="5">
        <f t="shared" si="79"/>
        <v>73534.790000000023</v>
      </c>
      <c r="W1253" s="5">
        <v>712.58</v>
      </c>
      <c r="X1253" t="s">
        <v>607</v>
      </c>
    </row>
    <row r="1254" spans="1:24" x14ac:dyDescent="0.2">
      <c r="A1254" t="s">
        <v>0</v>
      </c>
      <c r="B1254" t="s">
        <v>1</v>
      </c>
      <c r="C1254" t="s">
        <v>247</v>
      </c>
      <c r="D1254" t="s">
        <v>584</v>
      </c>
      <c r="E1254" t="s">
        <v>585</v>
      </c>
      <c r="F1254" t="s">
        <v>586</v>
      </c>
      <c r="G1254" t="s">
        <v>587</v>
      </c>
      <c r="H1254" t="s">
        <v>7</v>
      </c>
      <c r="I1254" t="s">
        <v>41</v>
      </c>
      <c r="J1254" t="s">
        <v>42</v>
      </c>
      <c r="K1254" t="s">
        <v>50</v>
      </c>
      <c r="L1254" t="s">
        <v>11</v>
      </c>
      <c r="M1254" s="5">
        <v>59900</v>
      </c>
      <c r="N1254" s="5">
        <v>12250</v>
      </c>
      <c r="O1254" s="5">
        <f t="shared" si="76"/>
        <v>72150</v>
      </c>
      <c r="P1254" s="5">
        <v>0</v>
      </c>
      <c r="Q1254" s="5">
        <f t="shared" si="77"/>
        <v>72150</v>
      </c>
      <c r="R1254" s="5">
        <v>0</v>
      </c>
      <c r="S1254" s="5">
        <v>48605.05</v>
      </c>
      <c r="T1254" s="5">
        <v>14242.41</v>
      </c>
      <c r="U1254" s="5">
        <f t="shared" si="78"/>
        <v>23544.949999999997</v>
      </c>
      <c r="V1254" s="5">
        <f t="shared" si="79"/>
        <v>57907.59</v>
      </c>
      <c r="W1254" s="5">
        <v>23544.95</v>
      </c>
      <c r="X1254" t="s">
        <v>608</v>
      </c>
    </row>
    <row r="1255" spans="1:24" x14ac:dyDescent="0.2">
      <c r="A1255" t="s">
        <v>0</v>
      </c>
      <c r="B1255" t="s">
        <v>1</v>
      </c>
      <c r="C1255" t="s">
        <v>247</v>
      </c>
      <c r="D1255" t="s">
        <v>584</v>
      </c>
      <c r="E1255" t="s">
        <v>585</v>
      </c>
      <c r="F1255" t="s">
        <v>586</v>
      </c>
      <c r="G1255" t="s">
        <v>587</v>
      </c>
      <c r="H1255" t="s">
        <v>7</v>
      </c>
      <c r="I1255" t="s">
        <v>41</v>
      </c>
      <c r="J1255" t="s">
        <v>42</v>
      </c>
      <c r="K1255" t="s">
        <v>609</v>
      </c>
      <c r="L1255" t="s">
        <v>11</v>
      </c>
      <c r="M1255" s="5">
        <v>4370</v>
      </c>
      <c r="N1255" s="5">
        <v>7950.88</v>
      </c>
      <c r="O1255" s="5">
        <f t="shared" si="76"/>
        <v>12320.880000000001</v>
      </c>
      <c r="P1255" s="5">
        <v>0</v>
      </c>
      <c r="Q1255" s="5">
        <f t="shared" si="77"/>
        <v>12320.880000000001</v>
      </c>
      <c r="R1255" s="5">
        <v>0</v>
      </c>
      <c r="S1255" s="5">
        <v>7938</v>
      </c>
      <c r="T1255" s="5">
        <v>1710.8</v>
      </c>
      <c r="U1255" s="5">
        <f t="shared" si="78"/>
        <v>4382.880000000001</v>
      </c>
      <c r="V1255" s="5">
        <f t="shared" si="79"/>
        <v>10610.080000000002</v>
      </c>
      <c r="W1255" s="5">
        <v>4382.88</v>
      </c>
      <c r="X1255" t="s">
        <v>610</v>
      </c>
    </row>
    <row r="1256" spans="1:24" x14ac:dyDescent="0.2">
      <c r="A1256" t="s">
        <v>0</v>
      </c>
      <c r="B1256" t="s">
        <v>1</v>
      </c>
      <c r="C1256" t="s">
        <v>247</v>
      </c>
      <c r="D1256" t="s">
        <v>584</v>
      </c>
      <c r="E1256" t="s">
        <v>585</v>
      </c>
      <c r="F1256" t="s">
        <v>586</v>
      </c>
      <c r="G1256" t="s">
        <v>587</v>
      </c>
      <c r="H1256" t="s">
        <v>7</v>
      </c>
      <c r="I1256" t="s">
        <v>41</v>
      </c>
      <c r="J1256" t="s">
        <v>42</v>
      </c>
      <c r="K1256" t="s">
        <v>54</v>
      </c>
      <c r="L1256" t="s">
        <v>11</v>
      </c>
      <c r="M1256" s="5">
        <v>10000</v>
      </c>
      <c r="N1256" s="5">
        <v>15000</v>
      </c>
      <c r="O1256" s="5">
        <f t="shared" si="76"/>
        <v>25000</v>
      </c>
      <c r="P1256" s="5">
        <v>0</v>
      </c>
      <c r="Q1256" s="5">
        <f t="shared" si="77"/>
        <v>25000</v>
      </c>
      <c r="R1256" s="5">
        <v>537.6</v>
      </c>
      <c r="S1256" s="5">
        <v>7828</v>
      </c>
      <c r="T1256" s="5">
        <v>7823.2</v>
      </c>
      <c r="U1256" s="5">
        <f t="shared" si="78"/>
        <v>17172</v>
      </c>
      <c r="V1256" s="5">
        <f t="shared" si="79"/>
        <v>17176.8</v>
      </c>
      <c r="W1256" s="5">
        <v>16634.400000000001</v>
      </c>
      <c r="X1256" t="s">
        <v>611</v>
      </c>
    </row>
    <row r="1257" spans="1:24" x14ac:dyDescent="0.2">
      <c r="A1257" t="s">
        <v>0</v>
      </c>
      <c r="B1257" t="s">
        <v>1</v>
      </c>
      <c r="C1257" t="s">
        <v>247</v>
      </c>
      <c r="D1257" t="s">
        <v>584</v>
      </c>
      <c r="E1257" t="s">
        <v>585</v>
      </c>
      <c r="F1257" t="s">
        <v>586</v>
      </c>
      <c r="G1257" t="s">
        <v>587</v>
      </c>
      <c r="H1257" t="s">
        <v>7</v>
      </c>
      <c r="I1257" t="s">
        <v>41</v>
      </c>
      <c r="J1257" t="s">
        <v>42</v>
      </c>
      <c r="K1257" t="s">
        <v>612</v>
      </c>
      <c r="L1257" t="s">
        <v>11</v>
      </c>
      <c r="M1257" s="5">
        <v>10000</v>
      </c>
      <c r="N1257" s="5">
        <v>0</v>
      </c>
      <c r="O1257" s="5">
        <f t="shared" si="76"/>
        <v>10000</v>
      </c>
      <c r="P1257" s="5">
        <v>0</v>
      </c>
      <c r="Q1257" s="5">
        <f t="shared" si="77"/>
        <v>10000</v>
      </c>
      <c r="R1257" s="5">
        <v>0</v>
      </c>
      <c r="S1257" s="5">
        <v>0</v>
      </c>
      <c r="T1257" s="5">
        <v>0</v>
      </c>
      <c r="U1257" s="5">
        <f t="shared" si="78"/>
        <v>10000</v>
      </c>
      <c r="V1257" s="5">
        <f t="shared" si="79"/>
        <v>10000</v>
      </c>
      <c r="W1257" s="5">
        <v>10000</v>
      </c>
      <c r="X1257" t="s">
        <v>613</v>
      </c>
    </row>
    <row r="1258" spans="1:24" x14ac:dyDescent="0.2">
      <c r="A1258" t="s">
        <v>0</v>
      </c>
      <c r="B1258" t="s">
        <v>1</v>
      </c>
      <c r="C1258" t="s">
        <v>247</v>
      </c>
      <c r="D1258" t="s">
        <v>584</v>
      </c>
      <c r="E1258" t="s">
        <v>585</v>
      </c>
      <c r="F1258" t="s">
        <v>586</v>
      </c>
      <c r="G1258" t="s">
        <v>587</v>
      </c>
      <c r="H1258" t="s">
        <v>7</v>
      </c>
      <c r="I1258" t="s">
        <v>41</v>
      </c>
      <c r="J1258" t="s">
        <v>42</v>
      </c>
      <c r="K1258" t="s">
        <v>56</v>
      </c>
      <c r="L1258" t="s">
        <v>11</v>
      </c>
      <c r="M1258" s="5">
        <v>180000</v>
      </c>
      <c r="N1258" s="5">
        <v>45287.65</v>
      </c>
      <c r="O1258" s="5">
        <f t="shared" si="76"/>
        <v>225287.65</v>
      </c>
      <c r="P1258" s="5">
        <v>0</v>
      </c>
      <c r="Q1258" s="5">
        <f t="shared" si="77"/>
        <v>225287.65</v>
      </c>
      <c r="R1258" s="5">
        <v>9941.65</v>
      </c>
      <c r="S1258" s="5">
        <v>214471.18</v>
      </c>
      <c r="T1258" s="5">
        <v>138385.82999999999</v>
      </c>
      <c r="U1258" s="5">
        <f t="shared" si="78"/>
        <v>10816.470000000001</v>
      </c>
      <c r="V1258" s="5">
        <f t="shared" si="79"/>
        <v>86901.82</v>
      </c>
      <c r="W1258" s="5">
        <v>874.82</v>
      </c>
      <c r="X1258" t="s">
        <v>614</v>
      </c>
    </row>
    <row r="1259" spans="1:24" x14ac:dyDescent="0.2">
      <c r="A1259" t="s">
        <v>0</v>
      </c>
      <c r="B1259" t="s">
        <v>1</v>
      </c>
      <c r="C1259" t="s">
        <v>247</v>
      </c>
      <c r="D1259" t="s">
        <v>584</v>
      </c>
      <c r="E1259" t="s">
        <v>585</v>
      </c>
      <c r="F1259" t="s">
        <v>586</v>
      </c>
      <c r="G1259" t="s">
        <v>587</v>
      </c>
      <c r="H1259" t="s">
        <v>7</v>
      </c>
      <c r="I1259" t="s">
        <v>41</v>
      </c>
      <c r="J1259" t="s">
        <v>42</v>
      </c>
      <c r="K1259" t="s">
        <v>58</v>
      </c>
      <c r="L1259" t="s">
        <v>11</v>
      </c>
      <c r="M1259" s="5">
        <v>68000</v>
      </c>
      <c r="N1259" s="5">
        <v>0</v>
      </c>
      <c r="O1259" s="5">
        <f t="shared" si="76"/>
        <v>68000</v>
      </c>
      <c r="P1259" s="5">
        <v>0</v>
      </c>
      <c r="Q1259" s="5">
        <f t="shared" si="77"/>
        <v>68000</v>
      </c>
      <c r="R1259" s="5">
        <v>7044.8</v>
      </c>
      <c r="S1259" s="5">
        <v>56889.15</v>
      </c>
      <c r="T1259" s="5">
        <v>33096.33</v>
      </c>
      <c r="U1259" s="5">
        <f t="shared" si="78"/>
        <v>11110.849999999999</v>
      </c>
      <c r="V1259" s="5">
        <f t="shared" si="79"/>
        <v>34903.67</v>
      </c>
      <c r="W1259" s="5">
        <v>4066.05</v>
      </c>
      <c r="X1259" t="s">
        <v>615</v>
      </c>
    </row>
    <row r="1260" spans="1:24" x14ac:dyDescent="0.2">
      <c r="A1260" t="s">
        <v>0</v>
      </c>
      <c r="B1260" t="s">
        <v>1</v>
      </c>
      <c r="C1260" t="s">
        <v>247</v>
      </c>
      <c r="D1260" t="s">
        <v>584</v>
      </c>
      <c r="E1260" t="s">
        <v>585</v>
      </c>
      <c r="F1260" t="s">
        <v>586</v>
      </c>
      <c r="G1260" t="s">
        <v>587</v>
      </c>
      <c r="H1260" t="s">
        <v>7</v>
      </c>
      <c r="I1260" t="s">
        <v>41</v>
      </c>
      <c r="J1260" t="s">
        <v>42</v>
      </c>
      <c r="K1260" t="s">
        <v>62</v>
      </c>
      <c r="L1260" t="s">
        <v>11</v>
      </c>
      <c r="M1260" s="5">
        <v>6000</v>
      </c>
      <c r="N1260" s="5">
        <v>7950.88</v>
      </c>
      <c r="O1260" s="5">
        <f t="shared" si="76"/>
        <v>13950.880000000001</v>
      </c>
      <c r="P1260" s="5">
        <v>0</v>
      </c>
      <c r="Q1260" s="5">
        <f t="shared" si="77"/>
        <v>13950.880000000001</v>
      </c>
      <c r="R1260" s="5">
        <v>0</v>
      </c>
      <c r="S1260" s="5">
        <v>8250.8799999999992</v>
      </c>
      <c r="T1260" s="5">
        <v>5607.06</v>
      </c>
      <c r="U1260" s="5">
        <f t="shared" si="78"/>
        <v>5700.0000000000018</v>
      </c>
      <c r="V1260" s="5">
        <f t="shared" si="79"/>
        <v>8343.82</v>
      </c>
      <c r="W1260" s="5">
        <v>5700</v>
      </c>
      <c r="X1260" t="s">
        <v>616</v>
      </c>
    </row>
    <row r="1261" spans="1:24" x14ac:dyDescent="0.2">
      <c r="A1261" t="s">
        <v>0</v>
      </c>
      <c r="B1261" t="s">
        <v>1</v>
      </c>
      <c r="C1261" t="s">
        <v>247</v>
      </c>
      <c r="D1261" t="s">
        <v>584</v>
      </c>
      <c r="E1261" t="s">
        <v>585</v>
      </c>
      <c r="F1261" t="s">
        <v>586</v>
      </c>
      <c r="G1261" t="s">
        <v>587</v>
      </c>
      <c r="H1261" t="s">
        <v>7</v>
      </c>
      <c r="I1261" t="s">
        <v>41</v>
      </c>
      <c r="J1261" t="s">
        <v>42</v>
      </c>
      <c r="K1261" t="s">
        <v>64</v>
      </c>
      <c r="L1261" t="s">
        <v>11</v>
      </c>
      <c r="M1261" s="5">
        <v>1300</v>
      </c>
      <c r="N1261" s="5">
        <v>1680</v>
      </c>
      <c r="O1261" s="5">
        <f t="shared" si="76"/>
        <v>2980</v>
      </c>
      <c r="P1261" s="5">
        <v>0</v>
      </c>
      <c r="Q1261" s="5">
        <f t="shared" si="77"/>
        <v>2980</v>
      </c>
      <c r="R1261" s="5">
        <v>985.6</v>
      </c>
      <c r="S1261" s="5">
        <v>1846.4</v>
      </c>
      <c r="T1261" s="5">
        <v>1001.28</v>
      </c>
      <c r="U1261" s="5">
        <f t="shared" si="78"/>
        <v>1133.5999999999999</v>
      </c>
      <c r="V1261" s="5">
        <f t="shared" si="79"/>
        <v>1978.72</v>
      </c>
      <c r="W1261" s="5">
        <v>148</v>
      </c>
      <c r="X1261" t="s">
        <v>617</v>
      </c>
    </row>
    <row r="1262" spans="1:24" x14ac:dyDescent="0.2">
      <c r="A1262" t="s">
        <v>0</v>
      </c>
      <c r="B1262" t="s">
        <v>1</v>
      </c>
      <c r="C1262" t="s">
        <v>247</v>
      </c>
      <c r="D1262" t="s">
        <v>584</v>
      </c>
      <c r="E1262" t="s">
        <v>585</v>
      </c>
      <c r="F1262" t="s">
        <v>586</v>
      </c>
      <c r="G1262" t="s">
        <v>587</v>
      </c>
      <c r="H1262" t="s">
        <v>7</v>
      </c>
      <c r="I1262" t="s">
        <v>41</v>
      </c>
      <c r="J1262" t="s">
        <v>42</v>
      </c>
      <c r="K1262" t="s">
        <v>66</v>
      </c>
      <c r="L1262" t="s">
        <v>11</v>
      </c>
      <c r="M1262" s="5">
        <v>0</v>
      </c>
      <c r="N1262" s="5">
        <v>14700</v>
      </c>
      <c r="O1262" s="5">
        <f t="shared" si="76"/>
        <v>14700</v>
      </c>
      <c r="P1262" s="5">
        <v>0</v>
      </c>
      <c r="Q1262" s="5">
        <f t="shared" si="77"/>
        <v>14700</v>
      </c>
      <c r="R1262" s="5">
        <v>1086.6199999999999</v>
      </c>
      <c r="S1262" s="5">
        <v>2995</v>
      </c>
      <c r="T1262" s="5">
        <v>2995</v>
      </c>
      <c r="U1262" s="5">
        <f t="shared" si="78"/>
        <v>11705</v>
      </c>
      <c r="V1262" s="5">
        <f t="shared" si="79"/>
        <v>11705</v>
      </c>
      <c r="W1262" s="5">
        <v>10618.38</v>
      </c>
      <c r="X1262" t="s">
        <v>618</v>
      </c>
    </row>
    <row r="1263" spans="1:24" x14ac:dyDescent="0.2">
      <c r="A1263" t="s">
        <v>0</v>
      </c>
      <c r="B1263" t="s">
        <v>1</v>
      </c>
      <c r="C1263" t="s">
        <v>247</v>
      </c>
      <c r="D1263" t="s">
        <v>584</v>
      </c>
      <c r="E1263" t="s">
        <v>585</v>
      </c>
      <c r="F1263" t="s">
        <v>586</v>
      </c>
      <c r="G1263" t="s">
        <v>587</v>
      </c>
      <c r="H1263" t="s">
        <v>7</v>
      </c>
      <c r="I1263" t="s">
        <v>41</v>
      </c>
      <c r="J1263" t="s">
        <v>42</v>
      </c>
      <c r="K1263" t="s">
        <v>372</v>
      </c>
      <c r="L1263" t="s">
        <v>11</v>
      </c>
      <c r="M1263" s="5">
        <v>160000</v>
      </c>
      <c r="N1263" s="5">
        <v>81291.98</v>
      </c>
      <c r="O1263" s="5">
        <f t="shared" si="76"/>
        <v>241291.97999999998</v>
      </c>
      <c r="P1263" s="5">
        <v>0</v>
      </c>
      <c r="Q1263" s="5">
        <f t="shared" si="77"/>
        <v>241291.97999999998</v>
      </c>
      <c r="R1263" s="5">
        <v>11065.62</v>
      </c>
      <c r="S1263" s="5">
        <v>229642.67</v>
      </c>
      <c r="T1263" s="5">
        <v>160858.6</v>
      </c>
      <c r="U1263" s="5">
        <f t="shared" si="78"/>
        <v>11649.309999999969</v>
      </c>
      <c r="V1263" s="5">
        <f t="shared" si="79"/>
        <v>80433.379999999976</v>
      </c>
      <c r="W1263" s="5">
        <v>583.69000000000005</v>
      </c>
      <c r="X1263" t="s">
        <v>619</v>
      </c>
    </row>
    <row r="1264" spans="1:24" x14ac:dyDescent="0.2">
      <c r="A1264" t="s">
        <v>0</v>
      </c>
      <c r="B1264" t="s">
        <v>1</v>
      </c>
      <c r="C1264" t="s">
        <v>247</v>
      </c>
      <c r="D1264" t="s">
        <v>584</v>
      </c>
      <c r="E1264" t="s">
        <v>585</v>
      </c>
      <c r="F1264" t="s">
        <v>586</v>
      </c>
      <c r="G1264" t="s">
        <v>587</v>
      </c>
      <c r="H1264" t="s">
        <v>7</v>
      </c>
      <c r="I1264" t="s">
        <v>41</v>
      </c>
      <c r="J1264" t="s">
        <v>42</v>
      </c>
      <c r="K1264" t="s">
        <v>68</v>
      </c>
      <c r="L1264" t="s">
        <v>11</v>
      </c>
      <c r="M1264" s="5">
        <v>400000</v>
      </c>
      <c r="N1264" s="5">
        <v>-253185.02</v>
      </c>
      <c r="O1264" s="5">
        <f t="shared" si="76"/>
        <v>146814.98000000001</v>
      </c>
      <c r="P1264" s="5">
        <v>0</v>
      </c>
      <c r="Q1264" s="5">
        <f t="shared" si="77"/>
        <v>146814.98000000001</v>
      </c>
      <c r="R1264" s="5">
        <v>0</v>
      </c>
      <c r="S1264" s="5">
        <v>146112.53</v>
      </c>
      <c r="T1264" s="5">
        <v>146112.51</v>
      </c>
      <c r="U1264" s="5">
        <f t="shared" si="78"/>
        <v>702.45000000001164</v>
      </c>
      <c r="V1264" s="5">
        <f t="shared" si="79"/>
        <v>702.47000000000116</v>
      </c>
      <c r="W1264" s="5">
        <v>702.45</v>
      </c>
      <c r="X1264" t="s">
        <v>620</v>
      </c>
    </row>
    <row r="1265" spans="1:24" x14ac:dyDescent="0.2">
      <c r="A1265" t="s">
        <v>0</v>
      </c>
      <c r="B1265" t="s">
        <v>1</v>
      </c>
      <c r="C1265" t="s">
        <v>247</v>
      </c>
      <c r="D1265" t="s">
        <v>584</v>
      </c>
      <c r="E1265" t="s">
        <v>585</v>
      </c>
      <c r="F1265" t="s">
        <v>586</v>
      </c>
      <c r="G1265" t="s">
        <v>587</v>
      </c>
      <c r="H1265" t="s">
        <v>7</v>
      </c>
      <c r="I1265" t="s">
        <v>41</v>
      </c>
      <c r="J1265" t="s">
        <v>42</v>
      </c>
      <c r="K1265" t="s">
        <v>70</v>
      </c>
      <c r="L1265" t="s">
        <v>11</v>
      </c>
      <c r="M1265" s="5">
        <v>10000</v>
      </c>
      <c r="N1265" s="5">
        <v>0</v>
      </c>
      <c r="O1265" s="5">
        <f t="shared" si="76"/>
        <v>10000</v>
      </c>
      <c r="P1265" s="5">
        <v>0</v>
      </c>
      <c r="Q1265" s="5">
        <f t="shared" si="77"/>
        <v>10000</v>
      </c>
      <c r="R1265" s="5">
        <v>2451.31</v>
      </c>
      <c r="S1265" s="5">
        <v>0</v>
      </c>
      <c r="T1265" s="5">
        <v>0</v>
      </c>
      <c r="U1265" s="5">
        <f t="shared" si="78"/>
        <v>10000</v>
      </c>
      <c r="V1265" s="5">
        <f t="shared" si="79"/>
        <v>10000</v>
      </c>
      <c r="W1265" s="5">
        <v>7548.69</v>
      </c>
      <c r="X1265" t="s">
        <v>621</v>
      </c>
    </row>
    <row r="1266" spans="1:24" x14ac:dyDescent="0.2">
      <c r="A1266" t="s">
        <v>0</v>
      </c>
      <c r="B1266" t="s">
        <v>1</v>
      </c>
      <c r="C1266" t="s">
        <v>247</v>
      </c>
      <c r="D1266" t="s">
        <v>584</v>
      </c>
      <c r="E1266" t="s">
        <v>585</v>
      </c>
      <c r="F1266" t="s">
        <v>586</v>
      </c>
      <c r="G1266" t="s">
        <v>587</v>
      </c>
      <c r="H1266" t="s">
        <v>7</v>
      </c>
      <c r="I1266" t="s">
        <v>41</v>
      </c>
      <c r="J1266" t="s">
        <v>42</v>
      </c>
      <c r="K1266" t="s">
        <v>280</v>
      </c>
      <c r="L1266" t="s">
        <v>11</v>
      </c>
      <c r="M1266" s="5">
        <v>200</v>
      </c>
      <c r="N1266" s="5">
        <v>2143</v>
      </c>
      <c r="O1266" s="5">
        <f t="shared" si="76"/>
        <v>2343</v>
      </c>
      <c r="P1266" s="5">
        <v>0</v>
      </c>
      <c r="Q1266" s="5">
        <f t="shared" si="77"/>
        <v>2343</v>
      </c>
      <c r="R1266" s="5">
        <v>0</v>
      </c>
      <c r="S1266" s="5">
        <v>1440</v>
      </c>
      <c r="T1266" s="5">
        <v>316.51</v>
      </c>
      <c r="U1266" s="5">
        <f t="shared" si="78"/>
        <v>903</v>
      </c>
      <c r="V1266" s="5">
        <f t="shared" si="79"/>
        <v>2026.49</v>
      </c>
      <c r="W1266" s="5">
        <v>903</v>
      </c>
      <c r="X1266" t="s">
        <v>622</v>
      </c>
    </row>
    <row r="1267" spans="1:24" x14ac:dyDescent="0.2">
      <c r="A1267" t="s">
        <v>0</v>
      </c>
      <c r="B1267" t="s">
        <v>1</v>
      </c>
      <c r="C1267" t="s">
        <v>247</v>
      </c>
      <c r="D1267" t="s">
        <v>584</v>
      </c>
      <c r="E1267" t="s">
        <v>585</v>
      </c>
      <c r="F1267" t="s">
        <v>586</v>
      </c>
      <c r="G1267" t="s">
        <v>587</v>
      </c>
      <c r="H1267" t="s">
        <v>7</v>
      </c>
      <c r="I1267" t="s">
        <v>41</v>
      </c>
      <c r="J1267" t="s">
        <v>42</v>
      </c>
      <c r="K1267" t="s">
        <v>72</v>
      </c>
      <c r="L1267" t="s">
        <v>11</v>
      </c>
      <c r="M1267" s="5">
        <v>20000</v>
      </c>
      <c r="N1267" s="5">
        <v>22173.54</v>
      </c>
      <c r="O1267" s="5">
        <f t="shared" si="76"/>
        <v>42173.54</v>
      </c>
      <c r="P1267" s="5">
        <v>0</v>
      </c>
      <c r="Q1267" s="5">
        <f t="shared" si="77"/>
        <v>42173.54</v>
      </c>
      <c r="R1267" s="5">
        <v>2060.8000000000002</v>
      </c>
      <c r="S1267" s="5">
        <v>8013.98</v>
      </c>
      <c r="T1267" s="5">
        <v>8013.98</v>
      </c>
      <c r="U1267" s="5">
        <f t="shared" si="78"/>
        <v>34159.56</v>
      </c>
      <c r="V1267" s="5">
        <f t="shared" si="79"/>
        <v>34159.56</v>
      </c>
      <c r="W1267" s="5">
        <v>32098.76</v>
      </c>
      <c r="X1267" t="s">
        <v>623</v>
      </c>
    </row>
    <row r="1268" spans="1:24" x14ac:dyDescent="0.2">
      <c r="A1268" t="s">
        <v>0</v>
      </c>
      <c r="B1268" t="s">
        <v>1</v>
      </c>
      <c r="C1268" t="s">
        <v>247</v>
      </c>
      <c r="D1268" t="s">
        <v>584</v>
      </c>
      <c r="E1268" t="s">
        <v>585</v>
      </c>
      <c r="F1268" t="s">
        <v>586</v>
      </c>
      <c r="G1268" t="s">
        <v>587</v>
      </c>
      <c r="H1268" t="s">
        <v>7</v>
      </c>
      <c r="I1268" t="s">
        <v>41</v>
      </c>
      <c r="J1268" t="s">
        <v>42</v>
      </c>
      <c r="K1268" t="s">
        <v>74</v>
      </c>
      <c r="L1268" t="s">
        <v>11</v>
      </c>
      <c r="M1268" s="5">
        <v>8000</v>
      </c>
      <c r="N1268" s="5">
        <v>15500</v>
      </c>
      <c r="O1268" s="5">
        <f t="shared" si="76"/>
        <v>23500</v>
      </c>
      <c r="P1268" s="5">
        <v>0</v>
      </c>
      <c r="Q1268" s="5">
        <f t="shared" si="77"/>
        <v>23500</v>
      </c>
      <c r="R1268" s="5">
        <v>0</v>
      </c>
      <c r="S1268" s="5">
        <v>16463.009999999998</v>
      </c>
      <c r="T1268" s="5">
        <v>8702.56</v>
      </c>
      <c r="U1268" s="5">
        <f t="shared" si="78"/>
        <v>7036.9900000000016</v>
      </c>
      <c r="V1268" s="5">
        <f t="shared" si="79"/>
        <v>14797.44</v>
      </c>
      <c r="W1268" s="5">
        <v>7036.99</v>
      </c>
      <c r="X1268" t="s">
        <v>624</v>
      </c>
    </row>
    <row r="1269" spans="1:24" x14ac:dyDescent="0.2">
      <c r="A1269" t="s">
        <v>0</v>
      </c>
      <c r="B1269" t="s">
        <v>1</v>
      </c>
      <c r="C1269" t="s">
        <v>247</v>
      </c>
      <c r="D1269" t="s">
        <v>584</v>
      </c>
      <c r="E1269" t="s">
        <v>585</v>
      </c>
      <c r="F1269" t="s">
        <v>586</v>
      </c>
      <c r="G1269" t="s">
        <v>587</v>
      </c>
      <c r="H1269" t="s">
        <v>7</v>
      </c>
      <c r="I1269" t="s">
        <v>41</v>
      </c>
      <c r="J1269" t="s">
        <v>42</v>
      </c>
      <c r="K1269" t="s">
        <v>76</v>
      </c>
      <c r="L1269" t="s">
        <v>11</v>
      </c>
      <c r="M1269" s="5">
        <v>35000</v>
      </c>
      <c r="N1269" s="5">
        <v>0</v>
      </c>
      <c r="O1269" s="5">
        <f t="shared" si="76"/>
        <v>35000</v>
      </c>
      <c r="P1269" s="5">
        <v>0</v>
      </c>
      <c r="Q1269" s="5">
        <f t="shared" si="77"/>
        <v>35000</v>
      </c>
      <c r="R1269" s="5">
        <v>1571.86</v>
      </c>
      <c r="S1269" s="5">
        <v>5106.04</v>
      </c>
      <c r="T1269" s="5">
        <v>5068.76</v>
      </c>
      <c r="U1269" s="5">
        <f t="shared" si="78"/>
        <v>29893.96</v>
      </c>
      <c r="V1269" s="5">
        <f t="shared" si="79"/>
        <v>29931.239999999998</v>
      </c>
      <c r="W1269" s="5">
        <v>28322.1</v>
      </c>
      <c r="X1269" t="s">
        <v>625</v>
      </c>
    </row>
    <row r="1270" spans="1:24" x14ac:dyDescent="0.2">
      <c r="A1270" t="s">
        <v>0</v>
      </c>
      <c r="B1270" t="s">
        <v>1</v>
      </c>
      <c r="C1270" t="s">
        <v>247</v>
      </c>
      <c r="D1270" t="s">
        <v>584</v>
      </c>
      <c r="E1270" t="s">
        <v>585</v>
      </c>
      <c r="F1270" t="s">
        <v>586</v>
      </c>
      <c r="G1270" t="s">
        <v>587</v>
      </c>
      <c r="H1270" t="s">
        <v>7</v>
      </c>
      <c r="I1270" t="s">
        <v>41</v>
      </c>
      <c r="J1270" t="s">
        <v>42</v>
      </c>
      <c r="K1270" t="s">
        <v>78</v>
      </c>
      <c r="L1270" t="s">
        <v>11</v>
      </c>
      <c r="M1270" s="5">
        <v>1500</v>
      </c>
      <c r="N1270" s="5">
        <v>3669.57</v>
      </c>
      <c r="O1270" s="5">
        <f t="shared" si="76"/>
        <v>5169.57</v>
      </c>
      <c r="P1270" s="5">
        <v>0</v>
      </c>
      <c r="Q1270" s="5">
        <f t="shared" si="77"/>
        <v>5169.57</v>
      </c>
      <c r="R1270" s="5">
        <v>0</v>
      </c>
      <c r="S1270" s="5">
        <v>3592.72</v>
      </c>
      <c r="T1270" s="5">
        <v>3588.87</v>
      </c>
      <c r="U1270" s="5">
        <f t="shared" si="78"/>
        <v>1576.85</v>
      </c>
      <c r="V1270" s="5">
        <f t="shared" si="79"/>
        <v>1580.6999999999998</v>
      </c>
      <c r="W1270" s="5">
        <v>1576.85</v>
      </c>
      <c r="X1270" t="s">
        <v>626</v>
      </c>
    </row>
    <row r="1271" spans="1:24" x14ac:dyDescent="0.2">
      <c r="A1271" t="s">
        <v>0</v>
      </c>
      <c r="B1271" t="s">
        <v>1</v>
      </c>
      <c r="C1271" t="s">
        <v>247</v>
      </c>
      <c r="D1271" t="s">
        <v>584</v>
      </c>
      <c r="E1271" t="s">
        <v>585</v>
      </c>
      <c r="F1271" t="s">
        <v>586</v>
      </c>
      <c r="G1271" t="s">
        <v>587</v>
      </c>
      <c r="H1271" t="s">
        <v>7</v>
      </c>
      <c r="I1271" t="s">
        <v>41</v>
      </c>
      <c r="J1271" t="s">
        <v>42</v>
      </c>
      <c r="K1271" t="s">
        <v>82</v>
      </c>
      <c r="L1271" t="s">
        <v>11</v>
      </c>
      <c r="M1271" s="5">
        <v>30000</v>
      </c>
      <c r="N1271" s="5">
        <v>0</v>
      </c>
      <c r="O1271" s="5">
        <f t="shared" si="76"/>
        <v>30000</v>
      </c>
      <c r="P1271" s="5">
        <v>0</v>
      </c>
      <c r="Q1271" s="5">
        <f t="shared" si="77"/>
        <v>30000</v>
      </c>
      <c r="R1271" s="5">
        <v>3358.15</v>
      </c>
      <c r="S1271" s="5">
        <v>20230.57</v>
      </c>
      <c r="T1271" s="5">
        <v>20230.57</v>
      </c>
      <c r="U1271" s="5">
        <f t="shared" si="78"/>
        <v>9769.43</v>
      </c>
      <c r="V1271" s="5">
        <f t="shared" si="79"/>
        <v>9769.43</v>
      </c>
      <c r="W1271" s="5">
        <v>6411.28</v>
      </c>
      <c r="X1271" t="s">
        <v>627</v>
      </c>
    </row>
    <row r="1272" spans="1:24" x14ac:dyDescent="0.2">
      <c r="A1272" t="s">
        <v>0</v>
      </c>
      <c r="B1272" t="s">
        <v>1</v>
      </c>
      <c r="C1272" t="s">
        <v>247</v>
      </c>
      <c r="D1272" t="s">
        <v>584</v>
      </c>
      <c r="E1272" t="s">
        <v>585</v>
      </c>
      <c r="F1272" t="s">
        <v>586</v>
      </c>
      <c r="G1272" t="s">
        <v>587</v>
      </c>
      <c r="H1272" t="s">
        <v>7</v>
      </c>
      <c r="I1272" t="s">
        <v>41</v>
      </c>
      <c r="J1272" t="s">
        <v>42</v>
      </c>
      <c r="K1272" t="s">
        <v>86</v>
      </c>
      <c r="L1272" t="s">
        <v>11</v>
      </c>
      <c r="M1272" s="5">
        <v>250</v>
      </c>
      <c r="N1272" s="5">
        <v>16477.439999999999</v>
      </c>
      <c r="O1272" s="5">
        <f t="shared" si="76"/>
        <v>16727.439999999999</v>
      </c>
      <c r="P1272" s="5">
        <v>0</v>
      </c>
      <c r="Q1272" s="5">
        <f t="shared" si="77"/>
        <v>16727.439999999999</v>
      </c>
      <c r="R1272" s="5">
        <v>0</v>
      </c>
      <c r="S1272" s="5">
        <v>0</v>
      </c>
      <c r="T1272" s="5">
        <v>0</v>
      </c>
      <c r="U1272" s="5">
        <f t="shared" si="78"/>
        <v>16727.439999999999</v>
      </c>
      <c r="V1272" s="5">
        <f t="shared" si="79"/>
        <v>16727.439999999999</v>
      </c>
      <c r="W1272" s="5">
        <v>16727.439999999999</v>
      </c>
      <c r="X1272" t="s">
        <v>628</v>
      </c>
    </row>
    <row r="1273" spans="1:24" x14ac:dyDescent="0.2">
      <c r="A1273" t="s">
        <v>0</v>
      </c>
      <c r="B1273" t="s">
        <v>1</v>
      </c>
      <c r="C1273" t="s">
        <v>247</v>
      </c>
      <c r="D1273" t="s">
        <v>584</v>
      </c>
      <c r="E1273" t="s">
        <v>585</v>
      </c>
      <c r="F1273" t="s">
        <v>586</v>
      </c>
      <c r="G1273" t="s">
        <v>587</v>
      </c>
      <c r="H1273" t="s">
        <v>7</v>
      </c>
      <c r="I1273" t="s">
        <v>41</v>
      </c>
      <c r="J1273" t="s">
        <v>42</v>
      </c>
      <c r="K1273" t="s">
        <v>88</v>
      </c>
      <c r="L1273" t="s">
        <v>11</v>
      </c>
      <c r="M1273" s="5">
        <v>3000</v>
      </c>
      <c r="N1273" s="5">
        <v>12480</v>
      </c>
      <c r="O1273" s="5">
        <f t="shared" si="76"/>
        <v>15480</v>
      </c>
      <c r="P1273" s="5">
        <v>0</v>
      </c>
      <c r="Q1273" s="5">
        <f t="shared" si="77"/>
        <v>15480</v>
      </c>
      <c r="R1273" s="5">
        <v>0</v>
      </c>
      <c r="S1273" s="5">
        <v>3076.64</v>
      </c>
      <c r="T1273" s="5">
        <v>3054.74</v>
      </c>
      <c r="U1273" s="5">
        <f t="shared" si="78"/>
        <v>12403.36</v>
      </c>
      <c r="V1273" s="5">
        <f t="shared" si="79"/>
        <v>12425.26</v>
      </c>
      <c r="W1273" s="5">
        <v>12403.36</v>
      </c>
      <c r="X1273" t="s">
        <v>629</v>
      </c>
    </row>
    <row r="1274" spans="1:24" x14ac:dyDescent="0.2">
      <c r="A1274" t="s">
        <v>0</v>
      </c>
      <c r="B1274" t="s">
        <v>1</v>
      </c>
      <c r="C1274" t="s">
        <v>247</v>
      </c>
      <c r="D1274" t="s">
        <v>584</v>
      </c>
      <c r="E1274" t="s">
        <v>585</v>
      </c>
      <c r="F1274" t="s">
        <v>586</v>
      </c>
      <c r="G1274" t="s">
        <v>587</v>
      </c>
      <c r="H1274" t="s">
        <v>7</v>
      </c>
      <c r="I1274" t="s">
        <v>41</v>
      </c>
      <c r="J1274" t="s">
        <v>42</v>
      </c>
      <c r="K1274" t="s">
        <v>518</v>
      </c>
      <c r="L1274" t="s">
        <v>11</v>
      </c>
      <c r="M1274" s="5">
        <v>0</v>
      </c>
      <c r="N1274" s="5">
        <v>2092.16</v>
      </c>
      <c r="O1274" s="5">
        <f t="shared" si="76"/>
        <v>2092.16</v>
      </c>
      <c r="P1274" s="5">
        <v>0</v>
      </c>
      <c r="Q1274" s="5">
        <f t="shared" si="77"/>
        <v>2092.16</v>
      </c>
      <c r="R1274" s="5">
        <v>0</v>
      </c>
      <c r="S1274" s="5">
        <v>1540</v>
      </c>
      <c r="T1274" s="5">
        <v>1540</v>
      </c>
      <c r="U1274" s="5">
        <f t="shared" si="78"/>
        <v>552.15999999999985</v>
      </c>
      <c r="V1274" s="5">
        <f t="shared" si="79"/>
        <v>552.15999999999985</v>
      </c>
      <c r="W1274" s="5">
        <v>552.16</v>
      </c>
      <c r="X1274" t="s">
        <v>630</v>
      </c>
    </row>
    <row r="1275" spans="1:24" x14ac:dyDescent="0.2">
      <c r="A1275" t="s">
        <v>0</v>
      </c>
      <c r="B1275" t="s">
        <v>1</v>
      </c>
      <c r="C1275" t="s">
        <v>247</v>
      </c>
      <c r="D1275" t="s">
        <v>584</v>
      </c>
      <c r="E1275" t="s">
        <v>585</v>
      </c>
      <c r="F1275" t="s">
        <v>586</v>
      </c>
      <c r="G1275" t="s">
        <v>587</v>
      </c>
      <c r="H1275" t="s">
        <v>7</v>
      </c>
      <c r="I1275" t="s">
        <v>41</v>
      </c>
      <c r="J1275" t="s">
        <v>42</v>
      </c>
      <c r="K1275" t="s">
        <v>631</v>
      </c>
      <c r="L1275" t="s">
        <v>11</v>
      </c>
      <c r="M1275" s="5">
        <v>0</v>
      </c>
      <c r="N1275" s="5">
        <v>82753.78</v>
      </c>
      <c r="O1275" s="5">
        <f t="shared" si="76"/>
        <v>82753.78</v>
      </c>
      <c r="P1275" s="5">
        <v>0</v>
      </c>
      <c r="Q1275" s="5">
        <f t="shared" si="77"/>
        <v>82753.78</v>
      </c>
      <c r="R1275" s="5">
        <v>0</v>
      </c>
      <c r="S1275" s="5">
        <v>78408.179999999993</v>
      </c>
      <c r="T1275" s="5">
        <v>78408.179999999993</v>
      </c>
      <c r="U1275" s="5">
        <f t="shared" si="78"/>
        <v>4345.6000000000058</v>
      </c>
      <c r="V1275" s="5">
        <f t="shared" si="79"/>
        <v>4345.6000000000058</v>
      </c>
      <c r="W1275" s="5">
        <v>4345.6000000000004</v>
      </c>
      <c r="X1275" t="s">
        <v>632</v>
      </c>
    </row>
    <row r="1276" spans="1:24" x14ac:dyDescent="0.2">
      <c r="A1276" t="s">
        <v>0</v>
      </c>
      <c r="B1276" t="s">
        <v>1</v>
      </c>
      <c r="C1276" t="s">
        <v>247</v>
      </c>
      <c r="D1276" t="s">
        <v>584</v>
      </c>
      <c r="E1276" t="s">
        <v>585</v>
      </c>
      <c r="F1276" t="s">
        <v>586</v>
      </c>
      <c r="G1276" t="s">
        <v>587</v>
      </c>
      <c r="H1276" t="s">
        <v>7</v>
      </c>
      <c r="I1276" t="s">
        <v>41</v>
      </c>
      <c r="J1276" t="s">
        <v>42</v>
      </c>
      <c r="K1276" t="s">
        <v>306</v>
      </c>
      <c r="L1276" t="s">
        <v>11</v>
      </c>
      <c r="M1276" s="5">
        <v>1000</v>
      </c>
      <c r="N1276" s="5">
        <v>2688</v>
      </c>
      <c r="O1276" s="5">
        <f t="shared" si="76"/>
        <v>3688</v>
      </c>
      <c r="P1276" s="5">
        <v>0</v>
      </c>
      <c r="Q1276" s="5">
        <f t="shared" si="77"/>
        <v>3688</v>
      </c>
      <c r="R1276" s="5">
        <v>0</v>
      </c>
      <c r="S1276" s="5">
        <v>2688</v>
      </c>
      <c r="T1276" s="5">
        <v>2688</v>
      </c>
      <c r="U1276" s="5">
        <f t="shared" si="78"/>
        <v>1000</v>
      </c>
      <c r="V1276" s="5">
        <f t="shared" si="79"/>
        <v>1000</v>
      </c>
      <c r="W1276" s="5">
        <v>1000</v>
      </c>
      <c r="X1276" t="s">
        <v>633</v>
      </c>
    </row>
    <row r="1277" spans="1:24" x14ac:dyDescent="0.2">
      <c r="A1277" t="s">
        <v>0</v>
      </c>
      <c r="B1277" t="s">
        <v>1</v>
      </c>
      <c r="C1277" t="s">
        <v>247</v>
      </c>
      <c r="D1277" t="s">
        <v>584</v>
      </c>
      <c r="E1277" t="s">
        <v>585</v>
      </c>
      <c r="F1277" t="s">
        <v>586</v>
      </c>
      <c r="G1277" t="s">
        <v>587</v>
      </c>
      <c r="H1277" t="s">
        <v>7</v>
      </c>
      <c r="I1277" t="s">
        <v>41</v>
      </c>
      <c r="J1277" t="s">
        <v>42</v>
      </c>
      <c r="K1277" t="s">
        <v>456</v>
      </c>
      <c r="L1277" t="s">
        <v>11</v>
      </c>
      <c r="M1277" s="5">
        <v>1100</v>
      </c>
      <c r="N1277" s="5">
        <v>0</v>
      </c>
      <c r="O1277" s="5">
        <f t="shared" si="76"/>
        <v>1100</v>
      </c>
      <c r="P1277" s="5">
        <v>0</v>
      </c>
      <c r="Q1277" s="5">
        <f t="shared" si="77"/>
        <v>1100</v>
      </c>
      <c r="R1277" s="5">
        <v>0</v>
      </c>
      <c r="S1277" s="5">
        <v>0</v>
      </c>
      <c r="T1277" s="5">
        <v>0</v>
      </c>
      <c r="U1277" s="5">
        <f t="shared" si="78"/>
        <v>1100</v>
      </c>
      <c r="V1277" s="5">
        <f t="shared" si="79"/>
        <v>1100</v>
      </c>
      <c r="W1277" s="5">
        <v>1100</v>
      </c>
      <c r="X1277" t="s">
        <v>634</v>
      </c>
    </row>
    <row r="1278" spans="1:24" x14ac:dyDescent="0.2">
      <c r="A1278" t="s">
        <v>0</v>
      </c>
      <c r="B1278" t="s">
        <v>1</v>
      </c>
      <c r="C1278" t="s">
        <v>247</v>
      </c>
      <c r="D1278" t="s">
        <v>584</v>
      </c>
      <c r="E1278" t="s">
        <v>585</v>
      </c>
      <c r="F1278" t="s">
        <v>586</v>
      </c>
      <c r="G1278" t="s">
        <v>587</v>
      </c>
      <c r="H1278" t="s">
        <v>7</v>
      </c>
      <c r="I1278" t="s">
        <v>41</v>
      </c>
      <c r="J1278" t="s">
        <v>90</v>
      </c>
      <c r="K1278" t="s">
        <v>91</v>
      </c>
      <c r="L1278" t="s">
        <v>11</v>
      </c>
      <c r="M1278" s="5">
        <v>800</v>
      </c>
      <c r="N1278" s="5">
        <v>1500</v>
      </c>
      <c r="O1278" s="5">
        <f t="shared" si="76"/>
        <v>2300</v>
      </c>
      <c r="P1278" s="5">
        <v>0</v>
      </c>
      <c r="Q1278" s="5">
        <f t="shared" si="77"/>
        <v>2300</v>
      </c>
      <c r="R1278" s="5">
        <v>0</v>
      </c>
      <c r="S1278" s="5">
        <v>1540.52</v>
      </c>
      <c r="T1278" s="5">
        <v>100.36</v>
      </c>
      <c r="U1278" s="5">
        <f t="shared" si="78"/>
        <v>759.48</v>
      </c>
      <c r="V1278" s="5">
        <f t="shared" si="79"/>
        <v>2199.64</v>
      </c>
      <c r="W1278" s="5">
        <v>759.48</v>
      </c>
      <c r="X1278" t="s">
        <v>635</v>
      </c>
    </row>
    <row r="1279" spans="1:24" x14ac:dyDescent="0.2">
      <c r="A1279" t="s">
        <v>0</v>
      </c>
      <c r="B1279" t="s">
        <v>1</v>
      </c>
      <c r="C1279" t="s">
        <v>247</v>
      </c>
      <c r="D1279" t="s">
        <v>584</v>
      </c>
      <c r="E1279" t="s">
        <v>585</v>
      </c>
      <c r="F1279" t="s">
        <v>586</v>
      </c>
      <c r="G1279" t="s">
        <v>587</v>
      </c>
      <c r="H1279" t="s">
        <v>7</v>
      </c>
      <c r="I1279" t="s">
        <v>41</v>
      </c>
      <c r="J1279" t="s">
        <v>90</v>
      </c>
      <c r="K1279" t="s">
        <v>93</v>
      </c>
      <c r="L1279" t="s">
        <v>11</v>
      </c>
      <c r="M1279" s="5">
        <v>0</v>
      </c>
      <c r="N1279" s="5">
        <v>25</v>
      </c>
      <c r="O1279" s="5">
        <f t="shared" si="76"/>
        <v>25</v>
      </c>
      <c r="P1279" s="5">
        <v>0</v>
      </c>
      <c r="Q1279" s="5">
        <f t="shared" si="77"/>
        <v>25</v>
      </c>
      <c r="R1279" s="5">
        <v>0</v>
      </c>
      <c r="S1279" s="5">
        <v>19.8</v>
      </c>
      <c r="T1279" s="5">
        <v>0</v>
      </c>
      <c r="U1279" s="5">
        <f t="shared" si="78"/>
        <v>5.1999999999999993</v>
      </c>
      <c r="V1279" s="5">
        <f t="shared" si="79"/>
        <v>25</v>
      </c>
      <c r="W1279" s="5">
        <v>5.2</v>
      </c>
      <c r="X1279" t="s">
        <v>636</v>
      </c>
    </row>
    <row r="1280" spans="1:24" x14ac:dyDescent="0.2">
      <c r="A1280" t="s">
        <v>0</v>
      </c>
      <c r="B1280" t="s">
        <v>1</v>
      </c>
      <c r="C1280" t="s">
        <v>247</v>
      </c>
      <c r="D1280" t="s">
        <v>584</v>
      </c>
      <c r="E1280" t="s">
        <v>585</v>
      </c>
      <c r="F1280" t="s">
        <v>586</v>
      </c>
      <c r="G1280" t="s">
        <v>587</v>
      </c>
      <c r="H1280" t="s">
        <v>282</v>
      </c>
      <c r="I1280" t="s">
        <v>637</v>
      </c>
      <c r="J1280" t="s">
        <v>97</v>
      </c>
      <c r="K1280" t="s">
        <v>98</v>
      </c>
      <c r="L1280" t="s">
        <v>11</v>
      </c>
      <c r="M1280" s="5">
        <v>0</v>
      </c>
      <c r="N1280" s="5">
        <v>229715</v>
      </c>
      <c r="O1280" s="5">
        <f t="shared" si="76"/>
        <v>229715</v>
      </c>
      <c r="P1280" s="5">
        <v>0</v>
      </c>
      <c r="Q1280" s="5">
        <f t="shared" si="77"/>
        <v>229715</v>
      </c>
      <c r="R1280" s="5">
        <v>141497.91</v>
      </c>
      <c r="S1280" s="5">
        <v>6088.59</v>
      </c>
      <c r="T1280" s="5">
        <v>6088.59</v>
      </c>
      <c r="U1280" s="5">
        <f t="shared" si="78"/>
        <v>223626.41</v>
      </c>
      <c r="V1280" s="5">
        <f t="shared" si="79"/>
        <v>223626.41</v>
      </c>
      <c r="W1280" s="5">
        <v>82128.5</v>
      </c>
      <c r="X1280" t="s">
        <v>638</v>
      </c>
    </row>
    <row r="1281" spans="1:24" x14ac:dyDescent="0.2">
      <c r="A1281" t="s">
        <v>0</v>
      </c>
      <c r="B1281" t="s">
        <v>1</v>
      </c>
      <c r="C1281" t="s">
        <v>247</v>
      </c>
      <c r="D1281" t="s">
        <v>584</v>
      </c>
      <c r="E1281" t="s">
        <v>585</v>
      </c>
      <c r="F1281" t="s">
        <v>586</v>
      </c>
      <c r="G1281" t="s">
        <v>587</v>
      </c>
      <c r="H1281" t="s">
        <v>282</v>
      </c>
      <c r="I1281" t="s">
        <v>637</v>
      </c>
      <c r="J1281" t="s">
        <v>97</v>
      </c>
      <c r="K1281" t="s">
        <v>100</v>
      </c>
      <c r="L1281" t="s">
        <v>11</v>
      </c>
      <c r="M1281" s="5">
        <v>0</v>
      </c>
      <c r="N1281" s="5">
        <v>76676.61</v>
      </c>
      <c r="O1281" s="5">
        <f t="shared" si="76"/>
        <v>76676.61</v>
      </c>
      <c r="P1281" s="5">
        <v>0</v>
      </c>
      <c r="Q1281" s="5">
        <f t="shared" si="77"/>
        <v>76676.61</v>
      </c>
      <c r="R1281" s="5">
        <v>1736.85</v>
      </c>
      <c r="S1281" s="5">
        <v>43663.14</v>
      </c>
      <c r="T1281" s="5">
        <v>43663.14</v>
      </c>
      <c r="U1281" s="5">
        <f t="shared" si="78"/>
        <v>33013.47</v>
      </c>
      <c r="V1281" s="5">
        <f t="shared" si="79"/>
        <v>33013.47</v>
      </c>
      <c r="W1281" s="5">
        <v>31276.62</v>
      </c>
      <c r="X1281" t="s">
        <v>639</v>
      </c>
    </row>
    <row r="1282" spans="1:24" x14ac:dyDescent="0.2">
      <c r="A1282" t="s">
        <v>0</v>
      </c>
      <c r="B1282" t="s">
        <v>1</v>
      </c>
      <c r="C1282" t="s">
        <v>247</v>
      </c>
      <c r="D1282" t="s">
        <v>584</v>
      </c>
      <c r="E1282" t="s">
        <v>585</v>
      </c>
      <c r="F1282" t="s">
        <v>586</v>
      </c>
      <c r="G1282" t="s">
        <v>587</v>
      </c>
      <c r="H1282" t="s">
        <v>282</v>
      </c>
      <c r="I1282" t="s">
        <v>637</v>
      </c>
      <c r="J1282" t="s">
        <v>97</v>
      </c>
      <c r="K1282" t="s">
        <v>640</v>
      </c>
      <c r="L1282" t="s">
        <v>11</v>
      </c>
      <c r="M1282" s="5">
        <v>21105.599999999999</v>
      </c>
      <c r="N1282" s="5">
        <v>-11237.24</v>
      </c>
      <c r="O1282" s="5">
        <f t="shared" si="76"/>
        <v>9868.3599999999988</v>
      </c>
      <c r="P1282" s="5">
        <v>-2415.35</v>
      </c>
      <c r="Q1282" s="5">
        <f t="shared" si="77"/>
        <v>7453.0099999999984</v>
      </c>
      <c r="R1282" s="5">
        <v>0</v>
      </c>
      <c r="S1282" s="5">
        <v>7453.01</v>
      </c>
      <c r="T1282" s="5">
        <v>7453.01</v>
      </c>
      <c r="U1282" s="5">
        <f t="shared" si="78"/>
        <v>2415.3499999999985</v>
      </c>
      <c r="V1282" s="5">
        <f t="shared" si="79"/>
        <v>2415.3499999999985</v>
      </c>
      <c r="W1282" s="5">
        <v>0</v>
      </c>
      <c r="X1282" t="s">
        <v>641</v>
      </c>
    </row>
    <row r="1283" spans="1:24" x14ac:dyDescent="0.2">
      <c r="A1283" t="s">
        <v>0</v>
      </c>
      <c r="B1283" t="s">
        <v>1</v>
      </c>
      <c r="C1283" t="s">
        <v>247</v>
      </c>
      <c r="D1283" t="s">
        <v>584</v>
      </c>
      <c r="E1283" t="s">
        <v>585</v>
      </c>
      <c r="F1283" t="s">
        <v>586</v>
      </c>
      <c r="G1283" t="s">
        <v>587</v>
      </c>
      <c r="H1283" t="s">
        <v>282</v>
      </c>
      <c r="I1283" t="s">
        <v>637</v>
      </c>
      <c r="J1283" t="s">
        <v>97</v>
      </c>
      <c r="K1283" t="s">
        <v>104</v>
      </c>
      <c r="L1283" t="s">
        <v>11</v>
      </c>
      <c r="M1283" s="5">
        <v>0</v>
      </c>
      <c r="N1283" s="5">
        <v>1323575</v>
      </c>
      <c r="O1283" s="5">
        <f t="shared" ref="O1283:O1346" si="80">+M1283+N1283</f>
        <v>1323575</v>
      </c>
      <c r="P1283" s="5">
        <v>0</v>
      </c>
      <c r="Q1283" s="5">
        <f t="shared" ref="Q1283:Q1346" si="81">+O1283+P1283</f>
        <v>1323575</v>
      </c>
      <c r="R1283" s="5">
        <v>556801.32999999996</v>
      </c>
      <c r="S1283" s="5">
        <v>238568.63</v>
      </c>
      <c r="T1283" s="5">
        <v>238568.63</v>
      </c>
      <c r="U1283" s="5">
        <f t="shared" ref="U1283:U1346" si="82">+O1283-S1283</f>
        <v>1085006.3700000001</v>
      </c>
      <c r="V1283" s="5">
        <f t="shared" ref="V1283:V1346" si="83">+O1283-T1283</f>
        <v>1085006.3700000001</v>
      </c>
      <c r="W1283" s="5">
        <v>528205.04</v>
      </c>
      <c r="X1283" t="s">
        <v>642</v>
      </c>
    </row>
    <row r="1284" spans="1:24" x14ac:dyDescent="0.2">
      <c r="A1284" t="s">
        <v>0</v>
      </c>
      <c r="B1284" t="s">
        <v>1</v>
      </c>
      <c r="C1284" t="s">
        <v>247</v>
      </c>
      <c r="D1284" t="s">
        <v>584</v>
      </c>
      <c r="E1284" t="s">
        <v>585</v>
      </c>
      <c r="F1284" t="s">
        <v>586</v>
      </c>
      <c r="G1284" t="s">
        <v>587</v>
      </c>
      <c r="H1284" t="s">
        <v>282</v>
      </c>
      <c r="I1284" t="s">
        <v>637</v>
      </c>
      <c r="J1284" t="s">
        <v>97</v>
      </c>
      <c r="K1284" t="s">
        <v>106</v>
      </c>
      <c r="L1284" t="s">
        <v>11</v>
      </c>
      <c r="M1284" s="5">
        <v>11094.4</v>
      </c>
      <c r="N1284" s="5">
        <v>162954.91</v>
      </c>
      <c r="O1284" s="5">
        <f t="shared" si="80"/>
        <v>174049.31</v>
      </c>
      <c r="P1284" s="5">
        <v>-1257.26</v>
      </c>
      <c r="Q1284" s="5">
        <f t="shared" si="81"/>
        <v>172792.05</v>
      </c>
      <c r="R1284" s="5">
        <v>82213.25</v>
      </c>
      <c r="S1284" s="5">
        <v>35164.730000000003</v>
      </c>
      <c r="T1284" s="5">
        <v>35164.730000000003</v>
      </c>
      <c r="U1284" s="5">
        <f t="shared" si="82"/>
        <v>138884.57999999999</v>
      </c>
      <c r="V1284" s="5">
        <f t="shared" si="83"/>
        <v>138884.57999999999</v>
      </c>
      <c r="W1284" s="5">
        <v>55414.07</v>
      </c>
      <c r="X1284" t="s">
        <v>643</v>
      </c>
    </row>
    <row r="1285" spans="1:24" x14ac:dyDescent="0.2">
      <c r="A1285" t="s">
        <v>0</v>
      </c>
      <c r="B1285" t="s">
        <v>1</v>
      </c>
      <c r="C1285" t="s">
        <v>247</v>
      </c>
      <c r="D1285" t="s">
        <v>584</v>
      </c>
      <c r="E1285" t="s">
        <v>585</v>
      </c>
      <c r="F1285" t="s">
        <v>586</v>
      </c>
      <c r="G1285" t="s">
        <v>587</v>
      </c>
      <c r="H1285" t="s">
        <v>282</v>
      </c>
      <c r="I1285" t="s">
        <v>637</v>
      </c>
      <c r="J1285" t="s">
        <v>97</v>
      </c>
      <c r="K1285" t="s">
        <v>108</v>
      </c>
      <c r="L1285" t="s">
        <v>11</v>
      </c>
      <c r="M1285" s="5">
        <v>0</v>
      </c>
      <c r="N1285" s="5">
        <v>223410</v>
      </c>
      <c r="O1285" s="5">
        <f t="shared" si="80"/>
        <v>223410</v>
      </c>
      <c r="P1285" s="5">
        <v>0</v>
      </c>
      <c r="Q1285" s="5">
        <f t="shared" si="81"/>
        <v>223410</v>
      </c>
      <c r="R1285" s="5">
        <v>144659.79</v>
      </c>
      <c r="S1285" s="5">
        <v>7984.11</v>
      </c>
      <c r="T1285" s="5">
        <v>7984.11</v>
      </c>
      <c r="U1285" s="5">
        <f t="shared" si="82"/>
        <v>215425.89</v>
      </c>
      <c r="V1285" s="5">
        <f t="shared" si="83"/>
        <v>215425.89</v>
      </c>
      <c r="W1285" s="5">
        <v>70766.100000000006</v>
      </c>
      <c r="X1285" t="s">
        <v>644</v>
      </c>
    </row>
    <row r="1286" spans="1:24" x14ac:dyDescent="0.2">
      <c r="A1286" t="s">
        <v>0</v>
      </c>
      <c r="B1286" t="s">
        <v>1</v>
      </c>
      <c r="C1286" t="s">
        <v>247</v>
      </c>
      <c r="D1286" t="s">
        <v>584</v>
      </c>
      <c r="E1286" t="s">
        <v>585</v>
      </c>
      <c r="F1286" t="s">
        <v>586</v>
      </c>
      <c r="G1286" t="s">
        <v>587</v>
      </c>
      <c r="H1286" t="s">
        <v>7</v>
      </c>
      <c r="I1286" t="s">
        <v>41</v>
      </c>
      <c r="J1286" t="s">
        <v>121</v>
      </c>
      <c r="K1286" t="s">
        <v>645</v>
      </c>
      <c r="L1286" t="s">
        <v>11</v>
      </c>
      <c r="M1286" s="5">
        <v>177100</v>
      </c>
      <c r="N1286" s="5">
        <v>-177100</v>
      </c>
      <c r="O1286" s="5">
        <f t="shared" si="80"/>
        <v>0</v>
      </c>
      <c r="P1286" s="5">
        <v>0</v>
      </c>
      <c r="Q1286" s="5">
        <f t="shared" si="81"/>
        <v>0</v>
      </c>
      <c r="R1286" s="5">
        <v>0</v>
      </c>
      <c r="S1286" s="5">
        <v>0</v>
      </c>
      <c r="T1286" s="5">
        <v>0</v>
      </c>
      <c r="U1286" s="5">
        <f t="shared" si="82"/>
        <v>0</v>
      </c>
      <c r="V1286" s="5">
        <f t="shared" si="83"/>
        <v>0</v>
      </c>
      <c r="W1286" s="5">
        <v>0</v>
      </c>
      <c r="X1286" t="s">
        <v>646</v>
      </c>
    </row>
    <row r="1287" spans="1:24" x14ac:dyDescent="0.2">
      <c r="A1287" t="s">
        <v>0</v>
      </c>
      <c r="B1287" t="s">
        <v>1</v>
      </c>
      <c r="C1287" t="s">
        <v>247</v>
      </c>
      <c r="D1287" t="s">
        <v>584</v>
      </c>
      <c r="E1287" t="s">
        <v>585</v>
      </c>
      <c r="F1287" t="s">
        <v>586</v>
      </c>
      <c r="G1287" t="s">
        <v>587</v>
      </c>
      <c r="H1287" t="s">
        <v>282</v>
      </c>
      <c r="I1287" t="s">
        <v>637</v>
      </c>
      <c r="J1287" t="s">
        <v>121</v>
      </c>
      <c r="K1287" t="s">
        <v>357</v>
      </c>
      <c r="L1287" t="s">
        <v>11</v>
      </c>
      <c r="M1287" s="5">
        <v>24000</v>
      </c>
      <c r="N1287" s="5">
        <v>-16000</v>
      </c>
      <c r="O1287" s="5">
        <f t="shared" si="80"/>
        <v>8000</v>
      </c>
      <c r="P1287" s="5">
        <v>0</v>
      </c>
      <c r="Q1287" s="5">
        <f t="shared" si="81"/>
        <v>8000</v>
      </c>
      <c r="R1287" s="5">
        <v>0</v>
      </c>
      <c r="S1287" s="5">
        <v>0</v>
      </c>
      <c r="T1287" s="5">
        <v>0</v>
      </c>
      <c r="U1287" s="5">
        <f t="shared" si="82"/>
        <v>8000</v>
      </c>
      <c r="V1287" s="5">
        <f t="shared" si="83"/>
        <v>8000</v>
      </c>
      <c r="W1287" s="5">
        <v>8000</v>
      </c>
      <c r="X1287" t="s">
        <v>647</v>
      </c>
    </row>
    <row r="1288" spans="1:24" x14ac:dyDescent="0.2">
      <c r="A1288" t="s">
        <v>0</v>
      </c>
      <c r="B1288" t="s">
        <v>1</v>
      </c>
      <c r="C1288" t="s">
        <v>247</v>
      </c>
      <c r="D1288" t="s">
        <v>584</v>
      </c>
      <c r="E1288" t="s">
        <v>585</v>
      </c>
      <c r="F1288" t="s">
        <v>586</v>
      </c>
      <c r="G1288" t="s">
        <v>587</v>
      </c>
      <c r="H1288" t="s">
        <v>282</v>
      </c>
      <c r="I1288" t="s">
        <v>637</v>
      </c>
      <c r="J1288" t="s">
        <v>121</v>
      </c>
      <c r="K1288" t="s">
        <v>645</v>
      </c>
      <c r="L1288" t="s">
        <v>11</v>
      </c>
      <c r="M1288" s="5">
        <v>500000</v>
      </c>
      <c r="N1288" s="5">
        <v>-422000</v>
      </c>
      <c r="O1288" s="5">
        <f t="shared" si="80"/>
        <v>78000</v>
      </c>
      <c r="P1288" s="5">
        <v>0</v>
      </c>
      <c r="Q1288" s="5">
        <f t="shared" si="81"/>
        <v>78000</v>
      </c>
      <c r="R1288" s="5">
        <v>0</v>
      </c>
      <c r="S1288" s="5">
        <v>0</v>
      </c>
      <c r="T1288" s="5">
        <v>0</v>
      </c>
      <c r="U1288" s="5">
        <f t="shared" si="82"/>
        <v>78000</v>
      </c>
      <c r="V1288" s="5">
        <f t="shared" si="83"/>
        <v>78000</v>
      </c>
      <c r="W1288" s="5">
        <v>78000</v>
      </c>
      <c r="X1288" t="s">
        <v>648</v>
      </c>
    </row>
    <row r="1289" spans="1:24" x14ac:dyDescent="0.2">
      <c r="A1289" t="s">
        <v>0</v>
      </c>
      <c r="B1289" t="s">
        <v>1</v>
      </c>
      <c r="C1289" t="s">
        <v>247</v>
      </c>
      <c r="D1289" t="s">
        <v>584</v>
      </c>
      <c r="E1289" t="s">
        <v>585</v>
      </c>
      <c r="F1289" t="s">
        <v>586</v>
      </c>
      <c r="G1289" t="s">
        <v>587</v>
      </c>
      <c r="H1289" t="s">
        <v>282</v>
      </c>
      <c r="I1289" t="s">
        <v>637</v>
      </c>
      <c r="J1289" t="s">
        <v>121</v>
      </c>
      <c r="K1289" t="s">
        <v>149</v>
      </c>
      <c r="L1289" t="s">
        <v>11</v>
      </c>
      <c r="M1289" s="5">
        <v>17000</v>
      </c>
      <c r="N1289" s="5">
        <v>-2000</v>
      </c>
      <c r="O1289" s="5">
        <f t="shared" si="80"/>
        <v>15000</v>
      </c>
      <c r="P1289" s="5">
        <v>0</v>
      </c>
      <c r="Q1289" s="5">
        <f t="shared" si="81"/>
        <v>15000</v>
      </c>
      <c r="R1289" s="5">
        <v>0</v>
      </c>
      <c r="S1289" s="5">
        <v>6899.2</v>
      </c>
      <c r="T1289" s="5">
        <v>6899.2</v>
      </c>
      <c r="U1289" s="5">
        <f t="shared" si="82"/>
        <v>8100.8</v>
      </c>
      <c r="V1289" s="5">
        <f t="shared" si="83"/>
        <v>8100.8</v>
      </c>
      <c r="W1289" s="5">
        <v>8100.8</v>
      </c>
      <c r="X1289" t="s">
        <v>649</v>
      </c>
    </row>
    <row r="1290" spans="1:24" x14ac:dyDescent="0.2">
      <c r="A1290" t="s">
        <v>0</v>
      </c>
      <c r="B1290" t="s">
        <v>1</v>
      </c>
      <c r="C1290" t="s">
        <v>247</v>
      </c>
      <c r="D1290" t="s">
        <v>584</v>
      </c>
      <c r="E1290" t="s">
        <v>585</v>
      </c>
      <c r="F1290" t="s">
        <v>586</v>
      </c>
      <c r="G1290" t="s">
        <v>587</v>
      </c>
      <c r="H1290" t="s">
        <v>282</v>
      </c>
      <c r="I1290" t="s">
        <v>637</v>
      </c>
      <c r="J1290" t="s">
        <v>121</v>
      </c>
      <c r="K1290" t="s">
        <v>465</v>
      </c>
      <c r="L1290" t="s">
        <v>11</v>
      </c>
      <c r="M1290" s="5">
        <v>399519.96</v>
      </c>
      <c r="N1290" s="5">
        <v>-351359.96</v>
      </c>
      <c r="O1290" s="5">
        <f t="shared" si="80"/>
        <v>48160</v>
      </c>
      <c r="P1290" s="5">
        <v>0</v>
      </c>
      <c r="Q1290" s="5">
        <f t="shared" si="81"/>
        <v>48160</v>
      </c>
      <c r="R1290" s="5">
        <v>0</v>
      </c>
      <c r="S1290" s="5">
        <v>48160</v>
      </c>
      <c r="T1290" s="5">
        <v>33712</v>
      </c>
      <c r="U1290" s="5">
        <f t="shared" si="82"/>
        <v>0</v>
      </c>
      <c r="V1290" s="5">
        <f t="shared" si="83"/>
        <v>14448</v>
      </c>
      <c r="W1290" s="5">
        <v>0</v>
      </c>
      <c r="X1290" t="s">
        <v>650</v>
      </c>
    </row>
    <row r="1291" spans="1:24" x14ac:dyDescent="0.2">
      <c r="A1291" t="s">
        <v>0</v>
      </c>
      <c r="B1291" t="s">
        <v>1</v>
      </c>
      <c r="C1291" t="s">
        <v>247</v>
      </c>
      <c r="D1291" t="s">
        <v>584</v>
      </c>
      <c r="E1291" t="s">
        <v>585</v>
      </c>
      <c r="F1291" t="s">
        <v>586</v>
      </c>
      <c r="G1291" t="s">
        <v>587</v>
      </c>
      <c r="H1291" t="s">
        <v>282</v>
      </c>
      <c r="I1291" t="s">
        <v>637</v>
      </c>
      <c r="J1291" t="s">
        <v>121</v>
      </c>
      <c r="K1291" t="s">
        <v>159</v>
      </c>
      <c r="L1291" t="s">
        <v>11</v>
      </c>
      <c r="M1291" s="5">
        <v>0</v>
      </c>
      <c r="N1291" s="5">
        <v>17984.82</v>
      </c>
      <c r="O1291" s="5">
        <f t="shared" si="80"/>
        <v>17984.82</v>
      </c>
      <c r="P1291" s="5">
        <v>0</v>
      </c>
      <c r="Q1291" s="5">
        <f t="shared" si="81"/>
        <v>17984.82</v>
      </c>
      <c r="R1291" s="5">
        <v>0</v>
      </c>
      <c r="S1291" s="5">
        <v>0</v>
      </c>
      <c r="T1291" s="5">
        <v>0</v>
      </c>
      <c r="U1291" s="5">
        <f t="shared" si="82"/>
        <v>17984.82</v>
      </c>
      <c r="V1291" s="5">
        <f t="shared" si="83"/>
        <v>17984.82</v>
      </c>
      <c r="W1291" s="5">
        <v>17984.82</v>
      </c>
      <c r="X1291" t="s">
        <v>651</v>
      </c>
    </row>
    <row r="1292" spans="1:24" x14ac:dyDescent="0.2">
      <c r="A1292" t="s">
        <v>0</v>
      </c>
      <c r="B1292" t="s">
        <v>1</v>
      </c>
      <c r="C1292" t="s">
        <v>247</v>
      </c>
      <c r="D1292" t="s">
        <v>584</v>
      </c>
      <c r="E1292" t="s">
        <v>585</v>
      </c>
      <c r="F1292" t="s">
        <v>586</v>
      </c>
      <c r="G1292" t="s">
        <v>587</v>
      </c>
      <c r="H1292" t="s">
        <v>282</v>
      </c>
      <c r="I1292" t="s">
        <v>637</v>
      </c>
      <c r="J1292" t="s">
        <v>121</v>
      </c>
      <c r="K1292" t="s">
        <v>652</v>
      </c>
      <c r="L1292" t="s">
        <v>11</v>
      </c>
      <c r="M1292" s="5">
        <v>173752.32000000001</v>
      </c>
      <c r="N1292" s="5">
        <v>-173752.32000000001</v>
      </c>
      <c r="O1292" s="5">
        <f t="shared" si="80"/>
        <v>0</v>
      </c>
      <c r="P1292" s="5">
        <v>0</v>
      </c>
      <c r="Q1292" s="5">
        <f t="shared" si="81"/>
        <v>0</v>
      </c>
      <c r="R1292" s="5">
        <v>0</v>
      </c>
      <c r="S1292" s="5">
        <v>0</v>
      </c>
      <c r="T1292" s="5">
        <v>0</v>
      </c>
      <c r="U1292" s="5">
        <f t="shared" si="82"/>
        <v>0</v>
      </c>
      <c r="V1292" s="5">
        <f t="shared" si="83"/>
        <v>0</v>
      </c>
      <c r="W1292" s="5">
        <v>0</v>
      </c>
      <c r="X1292" t="s">
        <v>653</v>
      </c>
    </row>
    <row r="1293" spans="1:24" x14ac:dyDescent="0.2">
      <c r="A1293" t="s">
        <v>0</v>
      </c>
      <c r="B1293" t="s">
        <v>1</v>
      </c>
      <c r="C1293" t="s">
        <v>247</v>
      </c>
      <c r="D1293" t="s">
        <v>584</v>
      </c>
      <c r="E1293" t="s">
        <v>585</v>
      </c>
      <c r="F1293" t="s">
        <v>586</v>
      </c>
      <c r="G1293" t="s">
        <v>587</v>
      </c>
      <c r="H1293" t="s">
        <v>282</v>
      </c>
      <c r="I1293" t="s">
        <v>637</v>
      </c>
      <c r="J1293" t="s">
        <v>121</v>
      </c>
      <c r="K1293" t="s">
        <v>314</v>
      </c>
      <c r="L1293" t="s">
        <v>11</v>
      </c>
      <c r="M1293" s="5">
        <v>40000</v>
      </c>
      <c r="N1293" s="5">
        <v>-40000</v>
      </c>
      <c r="O1293" s="5">
        <f t="shared" si="80"/>
        <v>0</v>
      </c>
      <c r="P1293" s="5">
        <v>0</v>
      </c>
      <c r="Q1293" s="5">
        <f t="shared" si="81"/>
        <v>0</v>
      </c>
      <c r="R1293" s="5">
        <v>0</v>
      </c>
      <c r="S1293" s="5">
        <v>0</v>
      </c>
      <c r="T1293" s="5">
        <v>0</v>
      </c>
      <c r="U1293" s="5">
        <f t="shared" si="82"/>
        <v>0</v>
      </c>
      <c r="V1293" s="5">
        <f t="shared" si="83"/>
        <v>0</v>
      </c>
      <c r="W1293" s="5">
        <v>0</v>
      </c>
      <c r="X1293" t="s">
        <v>654</v>
      </c>
    </row>
    <row r="1294" spans="1:24" x14ac:dyDescent="0.2">
      <c r="A1294" t="s">
        <v>0</v>
      </c>
      <c r="B1294" t="s">
        <v>1</v>
      </c>
      <c r="C1294" t="s">
        <v>247</v>
      </c>
      <c r="D1294" t="s">
        <v>584</v>
      </c>
      <c r="E1294" t="s">
        <v>585</v>
      </c>
      <c r="F1294" t="s">
        <v>586</v>
      </c>
      <c r="G1294" t="s">
        <v>587</v>
      </c>
      <c r="H1294" t="s">
        <v>282</v>
      </c>
      <c r="I1294" t="s">
        <v>637</v>
      </c>
      <c r="J1294" t="s">
        <v>121</v>
      </c>
      <c r="K1294" t="s">
        <v>655</v>
      </c>
      <c r="L1294" t="s">
        <v>11</v>
      </c>
      <c r="M1294" s="5">
        <v>8000</v>
      </c>
      <c r="N1294" s="5">
        <v>0</v>
      </c>
      <c r="O1294" s="5">
        <f t="shared" si="80"/>
        <v>8000</v>
      </c>
      <c r="P1294" s="5">
        <v>0</v>
      </c>
      <c r="Q1294" s="5">
        <f t="shared" si="81"/>
        <v>8000</v>
      </c>
      <c r="R1294" s="5">
        <v>0</v>
      </c>
      <c r="S1294" s="5">
        <v>0</v>
      </c>
      <c r="T1294" s="5">
        <v>0</v>
      </c>
      <c r="U1294" s="5">
        <f t="shared" si="82"/>
        <v>8000</v>
      </c>
      <c r="V1294" s="5">
        <f t="shared" si="83"/>
        <v>8000</v>
      </c>
      <c r="W1294" s="5">
        <v>8000</v>
      </c>
      <c r="X1294" t="s">
        <v>656</v>
      </c>
    </row>
    <row r="1295" spans="1:24" x14ac:dyDescent="0.2">
      <c r="A1295" t="s">
        <v>0</v>
      </c>
      <c r="B1295" t="s">
        <v>1</v>
      </c>
      <c r="C1295" t="s">
        <v>247</v>
      </c>
      <c r="D1295" t="s">
        <v>584</v>
      </c>
      <c r="E1295" t="s">
        <v>585</v>
      </c>
      <c r="F1295" t="s">
        <v>586</v>
      </c>
      <c r="G1295" t="s">
        <v>587</v>
      </c>
      <c r="H1295" t="s">
        <v>282</v>
      </c>
      <c r="I1295" t="s">
        <v>637</v>
      </c>
      <c r="J1295" t="s">
        <v>121</v>
      </c>
      <c r="K1295" t="s">
        <v>124</v>
      </c>
      <c r="L1295" t="s">
        <v>11</v>
      </c>
      <c r="M1295" s="5">
        <v>1923400.16</v>
      </c>
      <c r="N1295" s="5">
        <v>-1170468.73</v>
      </c>
      <c r="O1295" s="5">
        <f t="shared" si="80"/>
        <v>752931.42999999993</v>
      </c>
      <c r="P1295" s="5">
        <v>0</v>
      </c>
      <c r="Q1295" s="5">
        <f t="shared" si="81"/>
        <v>752931.42999999993</v>
      </c>
      <c r="R1295" s="5">
        <v>0</v>
      </c>
      <c r="S1295" s="5">
        <v>682931.43</v>
      </c>
      <c r="T1295" s="5">
        <v>294633.19</v>
      </c>
      <c r="U1295" s="5">
        <f t="shared" si="82"/>
        <v>69999.999999999884</v>
      </c>
      <c r="V1295" s="5">
        <f t="shared" si="83"/>
        <v>458298.23999999993</v>
      </c>
      <c r="W1295" s="5">
        <v>70000</v>
      </c>
      <c r="X1295" t="s">
        <v>657</v>
      </c>
    </row>
    <row r="1296" spans="1:24" x14ac:dyDescent="0.2">
      <c r="A1296" t="s">
        <v>0</v>
      </c>
      <c r="B1296" t="s">
        <v>1</v>
      </c>
      <c r="C1296" t="s">
        <v>247</v>
      </c>
      <c r="D1296" t="s">
        <v>584</v>
      </c>
      <c r="E1296" t="s">
        <v>585</v>
      </c>
      <c r="F1296" t="s">
        <v>586</v>
      </c>
      <c r="G1296" t="s">
        <v>587</v>
      </c>
      <c r="H1296" t="s">
        <v>282</v>
      </c>
      <c r="I1296" t="s">
        <v>637</v>
      </c>
      <c r="J1296" t="s">
        <v>121</v>
      </c>
      <c r="K1296" t="s">
        <v>351</v>
      </c>
      <c r="L1296" t="s">
        <v>11</v>
      </c>
      <c r="M1296" s="5">
        <v>146689</v>
      </c>
      <c r="N1296" s="5">
        <v>-146689</v>
      </c>
      <c r="O1296" s="5">
        <f t="shared" si="80"/>
        <v>0</v>
      </c>
      <c r="P1296" s="5">
        <v>0</v>
      </c>
      <c r="Q1296" s="5">
        <f t="shared" si="81"/>
        <v>0</v>
      </c>
      <c r="R1296" s="5">
        <v>0</v>
      </c>
      <c r="S1296" s="5">
        <v>0</v>
      </c>
      <c r="T1296" s="5">
        <v>0</v>
      </c>
      <c r="U1296" s="5">
        <f t="shared" si="82"/>
        <v>0</v>
      </c>
      <c r="V1296" s="5">
        <f t="shared" si="83"/>
        <v>0</v>
      </c>
      <c r="W1296" s="5">
        <v>0</v>
      </c>
      <c r="X1296" t="s">
        <v>658</v>
      </c>
    </row>
    <row r="1297" spans="1:24" x14ac:dyDescent="0.2">
      <c r="A1297" t="s">
        <v>0</v>
      </c>
      <c r="B1297" t="s">
        <v>1</v>
      </c>
      <c r="C1297" t="s">
        <v>247</v>
      </c>
      <c r="D1297" t="s">
        <v>584</v>
      </c>
      <c r="E1297" t="s">
        <v>585</v>
      </c>
      <c r="F1297" t="s">
        <v>586</v>
      </c>
      <c r="G1297" t="s">
        <v>587</v>
      </c>
      <c r="H1297" t="s">
        <v>282</v>
      </c>
      <c r="I1297" t="s">
        <v>637</v>
      </c>
      <c r="J1297" t="s">
        <v>121</v>
      </c>
      <c r="K1297" t="s">
        <v>128</v>
      </c>
      <c r="L1297" t="s">
        <v>11</v>
      </c>
      <c r="M1297" s="5">
        <v>27157.15</v>
      </c>
      <c r="N1297" s="5">
        <v>-27157.15</v>
      </c>
      <c r="O1297" s="5">
        <f t="shared" si="80"/>
        <v>0</v>
      </c>
      <c r="P1297" s="5">
        <v>0</v>
      </c>
      <c r="Q1297" s="5">
        <f t="shared" si="81"/>
        <v>0</v>
      </c>
      <c r="R1297" s="5">
        <v>0</v>
      </c>
      <c r="S1297" s="5">
        <v>0</v>
      </c>
      <c r="T1297" s="5">
        <v>0</v>
      </c>
      <c r="U1297" s="5">
        <f t="shared" si="82"/>
        <v>0</v>
      </c>
      <c r="V1297" s="5">
        <f t="shared" si="83"/>
        <v>0</v>
      </c>
      <c r="W1297" s="5">
        <v>0</v>
      </c>
      <c r="X1297" t="s">
        <v>659</v>
      </c>
    </row>
    <row r="1298" spans="1:24" x14ac:dyDescent="0.2">
      <c r="A1298" t="s">
        <v>0</v>
      </c>
      <c r="B1298" t="s">
        <v>1</v>
      </c>
      <c r="C1298" t="s">
        <v>247</v>
      </c>
      <c r="D1298" t="s">
        <v>584</v>
      </c>
      <c r="E1298" t="s">
        <v>585</v>
      </c>
      <c r="F1298" t="s">
        <v>586</v>
      </c>
      <c r="G1298" t="s">
        <v>587</v>
      </c>
      <c r="H1298" t="s">
        <v>282</v>
      </c>
      <c r="I1298" t="s">
        <v>637</v>
      </c>
      <c r="J1298" t="s">
        <v>121</v>
      </c>
      <c r="K1298" t="s">
        <v>288</v>
      </c>
      <c r="L1298" t="s">
        <v>11</v>
      </c>
      <c r="M1298" s="5">
        <v>30000</v>
      </c>
      <c r="N1298" s="5">
        <v>576585.35</v>
      </c>
      <c r="O1298" s="5">
        <f t="shared" si="80"/>
        <v>606585.35</v>
      </c>
      <c r="P1298" s="5">
        <v>-606585.35</v>
      </c>
      <c r="Q1298" s="5">
        <f t="shared" si="81"/>
        <v>0</v>
      </c>
      <c r="R1298" s="5">
        <v>0</v>
      </c>
      <c r="S1298" s="5">
        <v>0</v>
      </c>
      <c r="T1298" s="5">
        <v>0</v>
      </c>
      <c r="U1298" s="5">
        <f t="shared" si="82"/>
        <v>606585.35</v>
      </c>
      <c r="V1298" s="5">
        <f t="shared" si="83"/>
        <v>606585.35</v>
      </c>
      <c r="W1298" s="5">
        <v>0</v>
      </c>
      <c r="X1298" t="s">
        <v>660</v>
      </c>
    </row>
    <row r="1299" spans="1:24" x14ac:dyDescent="0.2">
      <c r="A1299" t="s">
        <v>0</v>
      </c>
      <c r="B1299" t="s">
        <v>1</v>
      </c>
      <c r="C1299" t="s">
        <v>247</v>
      </c>
      <c r="D1299" t="s">
        <v>584</v>
      </c>
      <c r="E1299" t="s">
        <v>585</v>
      </c>
      <c r="F1299" t="s">
        <v>586</v>
      </c>
      <c r="G1299" t="s">
        <v>587</v>
      </c>
      <c r="H1299" t="s">
        <v>282</v>
      </c>
      <c r="I1299" t="s">
        <v>637</v>
      </c>
      <c r="J1299" t="s">
        <v>121</v>
      </c>
      <c r="K1299" t="s">
        <v>473</v>
      </c>
      <c r="L1299" t="s">
        <v>11</v>
      </c>
      <c r="M1299" s="5">
        <v>5000</v>
      </c>
      <c r="N1299" s="5">
        <v>-3499.2</v>
      </c>
      <c r="O1299" s="5">
        <f t="shared" si="80"/>
        <v>1500.8000000000002</v>
      </c>
      <c r="P1299" s="5">
        <v>0</v>
      </c>
      <c r="Q1299" s="5">
        <f t="shared" si="81"/>
        <v>1500.8000000000002</v>
      </c>
      <c r="R1299" s="5">
        <v>0</v>
      </c>
      <c r="S1299" s="5">
        <v>1500.8</v>
      </c>
      <c r="T1299" s="5">
        <v>1500.8</v>
      </c>
      <c r="U1299" s="5">
        <f t="shared" si="82"/>
        <v>0</v>
      </c>
      <c r="V1299" s="5">
        <f t="shared" si="83"/>
        <v>0</v>
      </c>
      <c r="W1299" s="5">
        <v>0</v>
      </c>
      <c r="X1299" t="s">
        <v>661</v>
      </c>
    </row>
    <row r="1300" spans="1:24" x14ac:dyDescent="0.2">
      <c r="A1300" t="s">
        <v>0</v>
      </c>
      <c r="B1300" t="s">
        <v>1</v>
      </c>
      <c r="C1300" t="s">
        <v>247</v>
      </c>
      <c r="D1300" t="s">
        <v>584</v>
      </c>
      <c r="E1300" t="s">
        <v>585</v>
      </c>
      <c r="F1300" t="s">
        <v>586</v>
      </c>
      <c r="G1300" t="s">
        <v>587</v>
      </c>
      <c r="H1300" t="s">
        <v>282</v>
      </c>
      <c r="I1300" t="s">
        <v>637</v>
      </c>
      <c r="J1300" t="s">
        <v>121</v>
      </c>
      <c r="K1300" t="s">
        <v>178</v>
      </c>
      <c r="L1300" t="s">
        <v>11</v>
      </c>
      <c r="M1300" s="5">
        <v>52955</v>
      </c>
      <c r="N1300" s="5">
        <v>15000</v>
      </c>
      <c r="O1300" s="5">
        <f t="shared" si="80"/>
        <v>67955</v>
      </c>
      <c r="P1300" s="5">
        <v>0</v>
      </c>
      <c r="Q1300" s="5">
        <f t="shared" si="81"/>
        <v>67955</v>
      </c>
      <c r="R1300" s="5">
        <v>0</v>
      </c>
      <c r="S1300" s="5">
        <v>7815.36</v>
      </c>
      <c r="T1300" s="5">
        <v>7815.36</v>
      </c>
      <c r="U1300" s="5">
        <f t="shared" si="82"/>
        <v>60139.64</v>
      </c>
      <c r="V1300" s="5">
        <f t="shared" si="83"/>
        <v>60139.64</v>
      </c>
      <c r="W1300" s="5">
        <v>60139.64</v>
      </c>
      <c r="X1300" t="s">
        <v>662</v>
      </c>
    </row>
    <row r="1301" spans="1:24" x14ac:dyDescent="0.2">
      <c r="A1301" t="s">
        <v>0</v>
      </c>
      <c r="B1301" t="s">
        <v>1</v>
      </c>
      <c r="C1301" t="s">
        <v>247</v>
      </c>
      <c r="D1301" t="s">
        <v>584</v>
      </c>
      <c r="E1301" t="s">
        <v>585</v>
      </c>
      <c r="F1301" t="s">
        <v>586</v>
      </c>
      <c r="G1301" t="s">
        <v>587</v>
      </c>
      <c r="H1301" t="s">
        <v>282</v>
      </c>
      <c r="I1301" t="s">
        <v>637</v>
      </c>
      <c r="J1301" t="s">
        <v>121</v>
      </c>
      <c r="K1301" t="s">
        <v>218</v>
      </c>
      <c r="L1301" t="s">
        <v>11</v>
      </c>
      <c r="M1301" s="5">
        <v>0</v>
      </c>
      <c r="N1301" s="5">
        <v>7000</v>
      </c>
      <c r="O1301" s="5">
        <f t="shared" si="80"/>
        <v>7000</v>
      </c>
      <c r="P1301" s="5">
        <v>0</v>
      </c>
      <c r="Q1301" s="5">
        <f t="shared" si="81"/>
        <v>7000</v>
      </c>
      <c r="R1301" s="5">
        <v>2043</v>
      </c>
      <c r="S1301" s="5">
        <v>0</v>
      </c>
      <c r="T1301" s="5">
        <v>0</v>
      </c>
      <c r="U1301" s="5">
        <f t="shared" si="82"/>
        <v>7000</v>
      </c>
      <c r="V1301" s="5">
        <f t="shared" si="83"/>
        <v>7000</v>
      </c>
      <c r="W1301" s="5">
        <v>4957</v>
      </c>
      <c r="X1301" t="s">
        <v>663</v>
      </c>
    </row>
    <row r="1302" spans="1:24" x14ac:dyDescent="0.2">
      <c r="A1302" t="s">
        <v>0</v>
      </c>
      <c r="B1302" t="s">
        <v>1</v>
      </c>
      <c r="C1302" t="s">
        <v>247</v>
      </c>
      <c r="D1302" t="s">
        <v>584</v>
      </c>
      <c r="E1302" t="s">
        <v>585</v>
      </c>
      <c r="F1302" t="s">
        <v>586</v>
      </c>
      <c r="G1302" t="s">
        <v>587</v>
      </c>
      <c r="H1302" t="s">
        <v>282</v>
      </c>
      <c r="I1302" t="s">
        <v>637</v>
      </c>
      <c r="J1302" t="s">
        <v>121</v>
      </c>
      <c r="K1302" t="s">
        <v>168</v>
      </c>
      <c r="L1302" t="s">
        <v>11</v>
      </c>
      <c r="M1302" s="5">
        <v>0</v>
      </c>
      <c r="N1302" s="5">
        <v>2195.5300000000002</v>
      </c>
      <c r="O1302" s="5">
        <f t="shared" si="80"/>
        <v>2195.5300000000002</v>
      </c>
      <c r="P1302" s="5">
        <v>0</v>
      </c>
      <c r="Q1302" s="5">
        <f t="shared" si="81"/>
        <v>2195.5300000000002</v>
      </c>
      <c r="R1302" s="5">
        <v>0</v>
      </c>
      <c r="S1302" s="5">
        <v>0</v>
      </c>
      <c r="T1302" s="5">
        <v>0</v>
      </c>
      <c r="U1302" s="5">
        <f t="shared" si="82"/>
        <v>2195.5300000000002</v>
      </c>
      <c r="V1302" s="5">
        <f t="shared" si="83"/>
        <v>2195.5300000000002</v>
      </c>
      <c r="W1302" s="5">
        <v>2195.5300000000002</v>
      </c>
      <c r="X1302" t="s">
        <v>664</v>
      </c>
    </row>
    <row r="1303" spans="1:24" x14ac:dyDescent="0.2">
      <c r="A1303" t="s">
        <v>0</v>
      </c>
      <c r="B1303" t="s">
        <v>1</v>
      </c>
      <c r="C1303" t="s">
        <v>247</v>
      </c>
      <c r="D1303" t="s">
        <v>584</v>
      </c>
      <c r="E1303" t="s">
        <v>585</v>
      </c>
      <c r="F1303" t="s">
        <v>586</v>
      </c>
      <c r="G1303" t="s">
        <v>587</v>
      </c>
      <c r="H1303" t="s">
        <v>282</v>
      </c>
      <c r="I1303" t="s">
        <v>665</v>
      </c>
      <c r="J1303" t="s">
        <v>121</v>
      </c>
      <c r="K1303" t="s">
        <v>357</v>
      </c>
      <c r="L1303" t="s">
        <v>11</v>
      </c>
      <c r="M1303" s="5">
        <v>29200</v>
      </c>
      <c r="N1303" s="5">
        <v>-29200</v>
      </c>
      <c r="O1303" s="5">
        <f t="shared" si="80"/>
        <v>0</v>
      </c>
      <c r="P1303" s="5">
        <v>0</v>
      </c>
      <c r="Q1303" s="5">
        <f t="shared" si="81"/>
        <v>0</v>
      </c>
      <c r="R1303" s="5">
        <v>0</v>
      </c>
      <c r="S1303" s="5">
        <v>0</v>
      </c>
      <c r="T1303" s="5">
        <v>0</v>
      </c>
      <c r="U1303" s="5">
        <f t="shared" si="82"/>
        <v>0</v>
      </c>
      <c r="V1303" s="5">
        <f t="shared" si="83"/>
        <v>0</v>
      </c>
      <c r="W1303" s="5">
        <v>0</v>
      </c>
      <c r="X1303" t="s">
        <v>647</v>
      </c>
    </row>
    <row r="1304" spans="1:24" x14ac:dyDescent="0.2">
      <c r="A1304" t="s">
        <v>0</v>
      </c>
      <c r="B1304" t="s">
        <v>1</v>
      </c>
      <c r="C1304" t="s">
        <v>247</v>
      </c>
      <c r="D1304" t="s">
        <v>584</v>
      </c>
      <c r="E1304" t="s">
        <v>585</v>
      </c>
      <c r="F1304" t="s">
        <v>586</v>
      </c>
      <c r="G1304" t="s">
        <v>587</v>
      </c>
      <c r="H1304" t="s">
        <v>282</v>
      </c>
      <c r="I1304" t="s">
        <v>665</v>
      </c>
      <c r="J1304" t="s">
        <v>121</v>
      </c>
      <c r="K1304" t="s">
        <v>351</v>
      </c>
      <c r="L1304" t="s">
        <v>11</v>
      </c>
      <c r="M1304" s="5">
        <v>25000</v>
      </c>
      <c r="N1304" s="5">
        <v>0</v>
      </c>
      <c r="O1304" s="5">
        <f t="shared" si="80"/>
        <v>25000</v>
      </c>
      <c r="P1304" s="5">
        <v>-25000</v>
      </c>
      <c r="Q1304" s="5">
        <f t="shared" si="81"/>
        <v>0</v>
      </c>
      <c r="R1304" s="5">
        <v>0</v>
      </c>
      <c r="S1304" s="5">
        <v>0</v>
      </c>
      <c r="T1304" s="5">
        <v>0</v>
      </c>
      <c r="U1304" s="5">
        <f t="shared" si="82"/>
        <v>25000</v>
      </c>
      <c r="V1304" s="5">
        <f t="shared" si="83"/>
        <v>25000</v>
      </c>
      <c r="W1304" s="5">
        <v>0</v>
      </c>
      <c r="X1304" t="s">
        <v>658</v>
      </c>
    </row>
    <row r="1305" spans="1:24" x14ac:dyDescent="0.2">
      <c r="A1305" t="s">
        <v>0</v>
      </c>
      <c r="B1305" t="s">
        <v>1</v>
      </c>
      <c r="C1305" t="s">
        <v>247</v>
      </c>
      <c r="D1305" t="s">
        <v>584</v>
      </c>
      <c r="E1305" t="s">
        <v>585</v>
      </c>
      <c r="F1305" t="s">
        <v>586</v>
      </c>
      <c r="G1305" t="s">
        <v>587</v>
      </c>
      <c r="H1305" t="s">
        <v>282</v>
      </c>
      <c r="I1305" t="s">
        <v>665</v>
      </c>
      <c r="J1305" t="s">
        <v>121</v>
      </c>
      <c r="K1305" t="s">
        <v>128</v>
      </c>
      <c r="L1305" t="s">
        <v>11</v>
      </c>
      <c r="M1305" s="5">
        <v>107142.86</v>
      </c>
      <c r="N1305" s="5">
        <v>-107142.86</v>
      </c>
      <c r="O1305" s="5">
        <f t="shared" si="80"/>
        <v>0</v>
      </c>
      <c r="P1305" s="5">
        <v>0</v>
      </c>
      <c r="Q1305" s="5">
        <f t="shared" si="81"/>
        <v>0</v>
      </c>
      <c r="R1305" s="5">
        <v>0</v>
      </c>
      <c r="S1305" s="5">
        <v>0</v>
      </c>
      <c r="T1305" s="5">
        <v>0</v>
      </c>
      <c r="U1305" s="5">
        <f t="shared" si="82"/>
        <v>0</v>
      </c>
      <c r="V1305" s="5">
        <f t="shared" si="83"/>
        <v>0</v>
      </c>
      <c r="W1305" s="5">
        <v>0</v>
      </c>
      <c r="X1305" t="s">
        <v>659</v>
      </c>
    </row>
    <row r="1306" spans="1:24" x14ac:dyDescent="0.2">
      <c r="A1306" t="s">
        <v>0</v>
      </c>
      <c r="B1306" t="s">
        <v>1</v>
      </c>
      <c r="C1306" t="s">
        <v>247</v>
      </c>
      <c r="D1306" t="s">
        <v>584</v>
      </c>
      <c r="E1306" t="s">
        <v>585</v>
      </c>
      <c r="F1306" t="s">
        <v>586</v>
      </c>
      <c r="G1306" t="s">
        <v>587</v>
      </c>
      <c r="H1306" t="s">
        <v>282</v>
      </c>
      <c r="I1306" t="s">
        <v>665</v>
      </c>
      <c r="J1306" t="s">
        <v>121</v>
      </c>
      <c r="K1306" t="s">
        <v>359</v>
      </c>
      <c r="L1306" t="s">
        <v>11</v>
      </c>
      <c r="M1306" s="5">
        <v>40300</v>
      </c>
      <c r="N1306" s="5">
        <v>-40300</v>
      </c>
      <c r="O1306" s="5">
        <f t="shared" si="80"/>
        <v>0</v>
      </c>
      <c r="P1306" s="5">
        <v>0</v>
      </c>
      <c r="Q1306" s="5">
        <f t="shared" si="81"/>
        <v>0</v>
      </c>
      <c r="R1306" s="5">
        <v>0</v>
      </c>
      <c r="S1306" s="5">
        <v>0</v>
      </c>
      <c r="T1306" s="5">
        <v>0</v>
      </c>
      <c r="U1306" s="5">
        <f t="shared" si="82"/>
        <v>0</v>
      </c>
      <c r="V1306" s="5">
        <f t="shared" si="83"/>
        <v>0</v>
      </c>
      <c r="W1306" s="5">
        <v>0</v>
      </c>
      <c r="X1306" t="s">
        <v>666</v>
      </c>
    </row>
    <row r="1307" spans="1:24" x14ac:dyDescent="0.2">
      <c r="A1307" t="s">
        <v>0</v>
      </c>
      <c r="B1307" t="s">
        <v>1</v>
      </c>
      <c r="C1307" t="s">
        <v>247</v>
      </c>
      <c r="D1307" t="s">
        <v>584</v>
      </c>
      <c r="E1307" t="s">
        <v>585</v>
      </c>
      <c r="F1307" t="s">
        <v>586</v>
      </c>
      <c r="G1307" t="s">
        <v>587</v>
      </c>
      <c r="H1307" t="s">
        <v>282</v>
      </c>
      <c r="I1307" t="s">
        <v>665</v>
      </c>
      <c r="J1307" t="s">
        <v>121</v>
      </c>
      <c r="K1307" t="s">
        <v>178</v>
      </c>
      <c r="L1307" t="s">
        <v>11</v>
      </c>
      <c r="M1307" s="5">
        <v>6002.85</v>
      </c>
      <c r="N1307" s="5">
        <v>0</v>
      </c>
      <c r="O1307" s="5">
        <f t="shared" si="80"/>
        <v>6002.85</v>
      </c>
      <c r="P1307" s="5">
        <v>-3307.67</v>
      </c>
      <c r="Q1307" s="5">
        <f t="shared" si="81"/>
        <v>2695.1800000000003</v>
      </c>
      <c r="R1307" s="5">
        <v>0</v>
      </c>
      <c r="S1307" s="5">
        <v>0</v>
      </c>
      <c r="T1307" s="5">
        <v>0</v>
      </c>
      <c r="U1307" s="5">
        <f t="shared" si="82"/>
        <v>6002.85</v>
      </c>
      <c r="V1307" s="5">
        <f t="shared" si="83"/>
        <v>6002.85</v>
      </c>
      <c r="W1307" s="5">
        <v>2695.18</v>
      </c>
      <c r="X1307" t="s">
        <v>662</v>
      </c>
    </row>
    <row r="1308" spans="1:24" x14ac:dyDescent="0.2">
      <c r="A1308" t="s">
        <v>0</v>
      </c>
      <c r="B1308" t="s">
        <v>1</v>
      </c>
      <c r="C1308" t="s">
        <v>247</v>
      </c>
      <c r="D1308" t="s">
        <v>584</v>
      </c>
      <c r="E1308" t="s">
        <v>585</v>
      </c>
      <c r="F1308" t="s">
        <v>586</v>
      </c>
      <c r="G1308" t="s">
        <v>587</v>
      </c>
      <c r="H1308" t="s">
        <v>282</v>
      </c>
      <c r="I1308" t="s">
        <v>665</v>
      </c>
      <c r="J1308" t="s">
        <v>121</v>
      </c>
      <c r="K1308" t="s">
        <v>342</v>
      </c>
      <c r="L1308" t="s">
        <v>11</v>
      </c>
      <c r="M1308" s="5">
        <v>2000</v>
      </c>
      <c r="N1308" s="5">
        <v>-2000</v>
      </c>
      <c r="O1308" s="5">
        <f t="shared" si="80"/>
        <v>0</v>
      </c>
      <c r="P1308" s="5">
        <v>0</v>
      </c>
      <c r="Q1308" s="5">
        <f t="shared" si="81"/>
        <v>0</v>
      </c>
      <c r="R1308" s="5">
        <v>0</v>
      </c>
      <c r="S1308" s="5">
        <v>0</v>
      </c>
      <c r="T1308" s="5">
        <v>0</v>
      </c>
      <c r="U1308" s="5">
        <f t="shared" si="82"/>
        <v>0</v>
      </c>
      <c r="V1308" s="5">
        <f t="shared" si="83"/>
        <v>0</v>
      </c>
      <c r="W1308" s="5">
        <v>0</v>
      </c>
      <c r="X1308" t="s">
        <v>667</v>
      </c>
    </row>
    <row r="1309" spans="1:24" x14ac:dyDescent="0.2">
      <c r="A1309" t="s">
        <v>0</v>
      </c>
      <c r="B1309" t="s">
        <v>1</v>
      </c>
      <c r="C1309" t="s">
        <v>247</v>
      </c>
      <c r="D1309" t="s">
        <v>584</v>
      </c>
      <c r="E1309" t="s">
        <v>585</v>
      </c>
      <c r="F1309" t="s">
        <v>586</v>
      </c>
      <c r="G1309" t="s">
        <v>587</v>
      </c>
      <c r="H1309" t="s">
        <v>282</v>
      </c>
      <c r="I1309" t="s">
        <v>637</v>
      </c>
      <c r="J1309" t="s">
        <v>231</v>
      </c>
      <c r="K1309" t="s">
        <v>236</v>
      </c>
      <c r="L1309" t="s">
        <v>11</v>
      </c>
      <c r="M1309" s="5">
        <v>0</v>
      </c>
      <c r="N1309" s="5">
        <v>84870.24</v>
      </c>
      <c r="O1309" s="5">
        <f t="shared" si="80"/>
        <v>84870.24</v>
      </c>
      <c r="P1309" s="5">
        <v>0</v>
      </c>
      <c r="Q1309" s="5">
        <f t="shared" si="81"/>
        <v>84870.24</v>
      </c>
      <c r="R1309" s="5">
        <v>0</v>
      </c>
      <c r="S1309" s="5">
        <v>0</v>
      </c>
      <c r="T1309" s="5">
        <v>0</v>
      </c>
      <c r="U1309" s="5">
        <f t="shared" si="82"/>
        <v>84870.24</v>
      </c>
      <c r="V1309" s="5">
        <f t="shared" si="83"/>
        <v>84870.24</v>
      </c>
      <c r="W1309" s="5">
        <v>84870.24</v>
      </c>
      <c r="X1309" t="s">
        <v>668</v>
      </c>
    </row>
    <row r="1310" spans="1:24" x14ac:dyDescent="0.2">
      <c r="A1310" t="s">
        <v>0</v>
      </c>
      <c r="B1310" t="s">
        <v>1</v>
      </c>
      <c r="C1310" t="s">
        <v>247</v>
      </c>
      <c r="D1310" t="s">
        <v>584</v>
      </c>
      <c r="E1310" t="s">
        <v>585</v>
      </c>
      <c r="F1310" t="s">
        <v>586</v>
      </c>
      <c r="G1310" t="s">
        <v>587</v>
      </c>
      <c r="H1310" t="s">
        <v>282</v>
      </c>
      <c r="I1310" t="s">
        <v>637</v>
      </c>
      <c r="J1310" t="s">
        <v>231</v>
      </c>
      <c r="K1310" t="s">
        <v>232</v>
      </c>
      <c r="L1310" t="s">
        <v>11</v>
      </c>
      <c r="M1310" s="5">
        <v>15400</v>
      </c>
      <c r="N1310" s="5">
        <v>-8761</v>
      </c>
      <c r="O1310" s="5">
        <f t="shared" si="80"/>
        <v>6639</v>
      </c>
      <c r="P1310" s="5">
        <v>0</v>
      </c>
      <c r="Q1310" s="5">
        <f t="shared" si="81"/>
        <v>6639</v>
      </c>
      <c r="R1310" s="5">
        <v>3</v>
      </c>
      <c r="S1310" s="5">
        <v>6636</v>
      </c>
      <c r="T1310" s="5">
        <v>6636</v>
      </c>
      <c r="U1310" s="5">
        <f t="shared" si="82"/>
        <v>3</v>
      </c>
      <c r="V1310" s="5">
        <f t="shared" si="83"/>
        <v>3</v>
      </c>
      <c r="W1310" s="5">
        <v>0</v>
      </c>
      <c r="X1310" t="s">
        <v>669</v>
      </c>
    </row>
    <row r="1311" spans="1:24" x14ac:dyDescent="0.2">
      <c r="A1311" t="s">
        <v>0</v>
      </c>
      <c r="B1311" t="s">
        <v>1</v>
      </c>
      <c r="C1311" t="s">
        <v>247</v>
      </c>
      <c r="D1311" t="s">
        <v>584</v>
      </c>
      <c r="E1311" t="s">
        <v>585</v>
      </c>
      <c r="F1311" t="s">
        <v>586</v>
      </c>
      <c r="G1311" t="s">
        <v>587</v>
      </c>
      <c r="H1311" t="s">
        <v>282</v>
      </c>
      <c r="I1311" t="s">
        <v>637</v>
      </c>
      <c r="J1311" t="s">
        <v>231</v>
      </c>
      <c r="K1311" t="s">
        <v>670</v>
      </c>
      <c r="L1311" t="s">
        <v>11</v>
      </c>
      <c r="M1311" s="5">
        <v>62800</v>
      </c>
      <c r="N1311" s="5">
        <v>-62800</v>
      </c>
      <c r="O1311" s="5">
        <f t="shared" si="80"/>
        <v>0</v>
      </c>
      <c r="P1311" s="5">
        <v>0</v>
      </c>
      <c r="Q1311" s="5">
        <f t="shared" si="81"/>
        <v>0</v>
      </c>
      <c r="R1311" s="5">
        <v>0</v>
      </c>
      <c r="S1311" s="5">
        <v>0</v>
      </c>
      <c r="T1311" s="5">
        <v>0</v>
      </c>
      <c r="U1311" s="5">
        <f t="shared" si="82"/>
        <v>0</v>
      </c>
      <c r="V1311" s="5">
        <f t="shared" si="83"/>
        <v>0</v>
      </c>
      <c r="W1311" s="5">
        <v>0</v>
      </c>
      <c r="X1311" t="s">
        <v>671</v>
      </c>
    </row>
    <row r="1312" spans="1:24" x14ac:dyDescent="0.2">
      <c r="A1312" t="s">
        <v>0</v>
      </c>
      <c r="B1312" t="s">
        <v>1</v>
      </c>
      <c r="C1312" t="s">
        <v>247</v>
      </c>
      <c r="D1312" t="s">
        <v>584</v>
      </c>
      <c r="E1312" t="s">
        <v>585</v>
      </c>
      <c r="F1312" t="s">
        <v>586</v>
      </c>
      <c r="G1312" t="s">
        <v>587</v>
      </c>
      <c r="H1312" t="s">
        <v>282</v>
      </c>
      <c r="I1312" t="s">
        <v>637</v>
      </c>
      <c r="J1312" t="s">
        <v>231</v>
      </c>
      <c r="K1312" t="s">
        <v>234</v>
      </c>
      <c r="L1312" t="s">
        <v>11</v>
      </c>
      <c r="M1312" s="5">
        <v>8980.7000000000007</v>
      </c>
      <c r="N1312" s="5">
        <v>0</v>
      </c>
      <c r="O1312" s="5">
        <f t="shared" si="80"/>
        <v>8980.7000000000007</v>
      </c>
      <c r="P1312" s="5">
        <v>0</v>
      </c>
      <c r="Q1312" s="5">
        <f t="shared" si="81"/>
        <v>8980.7000000000007</v>
      </c>
      <c r="R1312" s="5">
        <v>0</v>
      </c>
      <c r="S1312" s="5">
        <v>0</v>
      </c>
      <c r="T1312" s="5">
        <v>0</v>
      </c>
      <c r="U1312" s="5">
        <f t="shared" si="82"/>
        <v>8980.7000000000007</v>
      </c>
      <c r="V1312" s="5">
        <f t="shared" si="83"/>
        <v>8980.7000000000007</v>
      </c>
      <c r="W1312" s="5">
        <v>8980.7000000000007</v>
      </c>
      <c r="X1312" t="s">
        <v>672</v>
      </c>
    </row>
    <row r="1313" spans="1:24" x14ac:dyDescent="0.2">
      <c r="A1313" t="s">
        <v>0</v>
      </c>
      <c r="B1313" t="s">
        <v>1</v>
      </c>
      <c r="C1313" t="s">
        <v>247</v>
      </c>
      <c r="D1313" t="s">
        <v>584</v>
      </c>
      <c r="E1313" t="s">
        <v>585</v>
      </c>
      <c r="F1313" t="s">
        <v>586</v>
      </c>
      <c r="G1313" t="s">
        <v>587</v>
      </c>
      <c r="H1313" t="s">
        <v>282</v>
      </c>
      <c r="I1313" t="s">
        <v>665</v>
      </c>
      <c r="J1313" t="s">
        <v>231</v>
      </c>
      <c r="K1313" t="s">
        <v>236</v>
      </c>
      <c r="L1313" t="s">
        <v>11</v>
      </c>
      <c r="M1313" s="5">
        <v>0</v>
      </c>
      <c r="N1313" s="5">
        <v>6350.4</v>
      </c>
      <c r="O1313" s="5">
        <f t="shared" si="80"/>
        <v>6350.4</v>
      </c>
      <c r="P1313" s="5">
        <v>0</v>
      </c>
      <c r="Q1313" s="5">
        <f t="shared" si="81"/>
        <v>6350.4</v>
      </c>
      <c r="R1313" s="5">
        <v>0</v>
      </c>
      <c r="S1313" s="5">
        <v>6350.4</v>
      </c>
      <c r="T1313" s="5">
        <v>6350.4</v>
      </c>
      <c r="U1313" s="5">
        <f t="shared" si="82"/>
        <v>0</v>
      </c>
      <c r="V1313" s="5">
        <f t="shared" si="83"/>
        <v>0</v>
      </c>
      <c r="W1313" s="5">
        <v>0</v>
      </c>
      <c r="X1313" t="s">
        <v>668</v>
      </c>
    </row>
    <row r="1314" spans="1:24" x14ac:dyDescent="0.2">
      <c r="A1314" t="s">
        <v>0</v>
      </c>
      <c r="B1314" t="s">
        <v>1</v>
      </c>
      <c r="C1314" t="s">
        <v>247</v>
      </c>
      <c r="D1314" t="s">
        <v>584</v>
      </c>
      <c r="E1314" t="s">
        <v>585</v>
      </c>
      <c r="F1314" t="s">
        <v>586</v>
      </c>
      <c r="G1314" t="s">
        <v>587</v>
      </c>
      <c r="H1314" t="s">
        <v>282</v>
      </c>
      <c r="I1314" t="s">
        <v>665</v>
      </c>
      <c r="J1314" t="s">
        <v>231</v>
      </c>
      <c r="K1314" t="s">
        <v>232</v>
      </c>
      <c r="L1314" t="s">
        <v>11</v>
      </c>
      <c r="M1314" s="5">
        <v>320000</v>
      </c>
      <c r="N1314" s="5">
        <v>11478</v>
      </c>
      <c r="O1314" s="5">
        <f t="shared" si="80"/>
        <v>331478</v>
      </c>
      <c r="P1314" s="5">
        <v>0</v>
      </c>
      <c r="Q1314" s="5">
        <f t="shared" si="81"/>
        <v>331478</v>
      </c>
      <c r="R1314" s="5">
        <v>98450.240000000005</v>
      </c>
      <c r="S1314" s="5">
        <v>0</v>
      </c>
      <c r="T1314" s="5">
        <v>0</v>
      </c>
      <c r="U1314" s="5">
        <f t="shared" si="82"/>
        <v>331478</v>
      </c>
      <c r="V1314" s="5">
        <f t="shared" si="83"/>
        <v>331478</v>
      </c>
      <c r="W1314" s="5">
        <v>233027.76</v>
      </c>
      <c r="X1314" t="s">
        <v>669</v>
      </c>
    </row>
    <row r="1315" spans="1:24" x14ac:dyDescent="0.2">
      <c r="A1315" t="s">
        <v>0</v>
      </c>
      <c r="B1315" t="s">
        <v>1</v>
      </c>
      <c r="C1315" t="s">
        <v>247</v>
      </c>
      <c r="D1315" t="s">
        <v>584</v>
      </c>
      <c r="E1315" t="s">
        <v>585</v>
      </c>
      <c r="F1315" t="s">
        <v>586</v>
      </c>
      <c r="G1315" t="s">
        <v>587</v>
      </c>
      <c r="H1315" t="s">
        <v>282</v>
      </c>
      <c r="I1315" t="s">
        <v>665</v>
      </c>
      <c r="J1315" t="s">
        <v>231</v>
      </c>
      <c r="K1315" t="s">
        <v>234</v>
      </c>
      <c r="L1315" t="s">
        <v>11</v>
      </c>
      <c r="M1315" s="5">
        <v>3500</v>
      </c>
      <c r="N1315" s="5">
        <v>53671.6</v>
      </c>
      <c r="O1315" s="5">
        <f t="shared" si="80"/>
        <v>57171.6</v>
      </c>
      <c r="P1315" s="5">
        <v>0</v>
      </c>
      <c r="Q1315" s="5">
        <f t="shared" si="81"/>
        <v>57171.6</v>
      </c>
      <c r="R1315" s="5">
        <v>57171.6</v>
      </c>
      <c r="S1315" s="5">
        <v>0</v>
      </c>
      <c r="T1315" s="5">
        <v>0</v>
      </c>
      <c r="U1315" s="5">
        <f t="shared" si="82"/>
        <v>57171.6</v>
      </c>
      <c r="V1315" s="5">
        <f t="shared" si="83"/>
        <v>57171.6</v>
      </c>
      <c r="W1315" s="5">
        <v>0</v>
      </c>
      <c r="X1315" t="s">
        <v>672</v>
      </c>
    </row>
    <row r="1316" spans="1:24" x14ac:dyDescent="0.2">
      <c r="A1316" t="s">
        <v>0</v>
      </c>
      <c r="B1316" t="s">
        <v>1</v>
      </c>
      <c r="C1316" t="s">
        <v>247</v>
      </c>
      <c r="D1316" t="s">
        <v>584</v>
      </c>
      <c r="E1316" t="s">
        <v>585</v>
      </c>
      <c r="F1316" t="s">
        <v>586</v>
      </c>
      <c r="G1316" t="s">
        <v>587</v>
      </c>
      <c r="H1316" t="s">
        <v>7</v>
      </c>
      <c r="I1316" t="s">
        <v>8</v>
      </c>
      <c r="J1316" t="s">
        <v>290</v>
      </c>
      <c r="K1316" t="s">
        <v>291</v>
      </c>
      <c r="L1316" t="s">
        <v>11</v>
      </c>
      <c r="M1316" s="5">
        <v>0</v>
      </c>
      <c r="N1316" s="5">
        <v>50000</v>
      </c>
      <c r="O1316" s="5">
        <f t="shared" si="80"/>
        <v>50000</v>
      </c>
      <c r="P1316" s="5">
        <v>0</v>
      </c>
      <c r="Q1316" s="5">
        <f t="shared" si="81"/>
        <v>50000</v>
      </c>
      <c r="R1316" s="5">
        <v>0</v>
      </c>
      <c r="S1316" s="5">
        <v>19236.400000000001</v>
      </c>
      <c r="T1316" s="5">
        <v>16768.29</v>
      </c>
      <c r="U1316" s="5">
        <f t="shared" si="82"/>
        <v>30763.599999999999</v>
      </c>
      <c r="V1316" s="5">
        <f t="shared" si="83"/>
        <v>33231.71</v>
      </c>
      <c r="W1316" s="5">
        <v>30763.599999999999</v>
      </c>
      <c r="X1316" t="s">
        <v>673</v>
      </c>
    </row>
    <row r="1317" spans="1:24" x14ac:dyDescent="0.2">
      <c r="A1317" t="s">
        <v>0</v>
      </c>
      <c r="B1317" t="s">
        <v>1</v>
      </c>
      <c r="C1317" t="s">
        <v>247</v>
      </c>
      <c r="D1317" t="s">
        <v>674</v>
      </c>
      <c r="E1317" t="s">
        <v>675</v>
      </c>
      <c r="F1317" t="s">
        <v>676</v>
      </c>
      <c r="G1317" t="s">
        <v>677</v>
      </c>
      <c r="H1317" t="s">
        <v>7</v>
      </c>
      <c r="I1317" t="s">
        <v>8</v>
      </c>
      <c r="J1317" t="s">
        <v>9</v>
      </c>
      <c r="K1317" t="s">
        <v>10</v>
      </c>
      <c r="L1317" t="s">
        <v>11</v>
      </c>
      <c r="M1317" s="5">
        <v>2126172</v>
      </c>
      <c r="N1317" s="5">
        <v>46974</v>
      </c>
      <c r="O1317" s="5">
        <f t="shared" si="80"/>
        <v>2173146</v>
      </c>
      <c r="P1317" s="5">
        <v>-206236.5</v>
      </c>
      <c r="Q1317" s="5">
        <f t="shared" si="81"/>
        <v>1966909.5</v>
      </c>
      <c r="R1317" s="5">
        <v>0</v>
      </c>
      <c r="S1317" s="5">
        <v>1304294.53</v>
      </c>
      <c r="T1317" s="5">
        <v>1304294.53</v>
      </c>
      <c r="U1317" s="5">
        <f t="shared" si="82"/>
        <v>868851.47</v>
      </c>
      <c r="V1317" s="5">
        <f t="shared" si="83"/>
        <v>868851.47</v>
      </c>
      <c r="W1317" s="5">
        <v>662614.97</v>
      </c>
      <c r="X1317" t="s">
        <v>678</v>
      </c>
    </row>
    <row r="1318" spans="1:24" x14ac:dyDescent="0.2">
      <c r="A1318" t="s">
        <v>0</v>
      </c>
      <c r="B1318" t="s">
        <v>1</v>
      </c>
      <c r="C1318" t="s">
        <v>247</v>
      </c>
      <c r="D1318" t="s">
        <v>674</v>
      </c>
      <c r="E1318" t="s">
        <v>675</v>
      </c>
      <c r="F1318" t="s">
        <v>676</v>
      </c>
      <c r="G1318" t="s">
        <v>677</v>
      </c>
      <c r="H1318" t="s">
        <v>7</v>
      </c>
      <c r="I1318" t="s">
        <v>8</v>
      </c>
      <c r="J1318" t="s">
        <v>9</v>
      </c>
      <c r="K1318" t="s">
        <v>13</v>
      </c>
      <c r="L1318" t="s">
        <v>11</v>
      </c>
      <c r="M1318" s="5">
        <v>102586.32</v>
      </c>
      <c r="N1318" s="5">
        <v>-2436.52</v>
      </c>
      <c r="O1318" s="5">
        <f t="shared" si="80"/>
        <v>100149.8</v>
      </c>
      <c r="P1318" s="5">
        <v>-29251.53</v>
      </c>
      <c r="Q1318" s="5">
        <f t="shared" si="81"/>
        <v>70898.27</v>
      </c>
      <c r="R1318" s="5">
        <v>0</v>
      </c>
      <c r="S1318" s="5">
        <v>48889.22</v>
      </c>
      <c r="T1318" s="5">
        <v>48889.22</v>
      </c>
      <c r="U1318" s="5">
        <f t="shared" si="82"/>
        <v>51260.58</v>
      </c>
      <c r="V1318" s="5">
        <f t="shared" si="83"/>
        <v>51260.58</v>
      </c>
      <c r="W1318" s="5">
        <v>22009.05</v>
      </c>
      <c r="X1318" t="s">
        <v>679</v>
      </c>
    </row>
    <row r="1319" spans="1:24" x14ac:dyDescent="0.2">
      <c r="A1319" t="s">
        <v>0</v>
      </c>
      <c r="B1319" t="s">
        <v>1</v>
      </c>
      <c r="C1319" t="s">
        <v>247</v>
      </c>
      <c r="D1319" t="s">
        <v>674</v>
      </c>
      <c r="E1319" t="s">
        <v>675</v>
      </c>
      <c r="F1319" t="s">
        <v>676</v>
      </c>
      <c r="G1319" t="s">
        <v>677</v>
      </c>
      <c r="H1319" t="s">
        <v>7</v>
      </c>
      <c r="I1319" t="s">
        <v>8</v>
      </c>
      <c r="J1319" t="s">
        <v>9</v>
      </c>
      <c r="K1319" t="s">
        <v>15</v>
      </c>
      <c r="L1319" t="s">
        <v>11</v>
      </c>
      <c r="M1319" s="5">
        <v>251329.86</v>
      </c>
      <c r="N1319" s="5">
        <v>1287.96</v>
      </c>
      <c r="O1319" s="5">
        <f t="shared" si="80"/>
        <v>252617.81999999998</v>
      </c>
      <c r="P1319" s="5">
        <v>0</v>
      </c>
      <c r="Q1319" s="5">
        <f t="shared" si="81"/>
        <v>252617.81999999998</v>
      </c>
      <c r="R1319" s="5">
        <v>43821.2</v>
      </c>
      <c r="S1319" s="5">
        <v>30880.15</v>
      </c>
      <c r="T1319" s="5">
        <v>30880.15</v>
      </c>
      <c r="U1319" s="5">
        <f t="shared" si="82"/>
        <v>221737.66999999998</v>
      </c>
      <c r="V1319" s="5">
        <f t="shared" si="83"/>
        <v>221737.66999999998</v>
      </c>
      <c r="W1319" s="5">
        <v>177916.47</v>
      </c>
      <c r="X1319" t="s">
        <v>680</v>
      </c>
    </row>
    <row r="1320" spans="1:24" x14ac:dyDescent="0.2">
      <c r="A1320" t="s">
        <v>0</v>
      </c>
      <c r="B1320" t="s">
        <v>1</v>
      </c>
      <c r="C1320" t="s">
        <v>247</v>
      </c>
      <c r="D1320" t="s">
        <v>674</v>
      </c>
      <c r="E1320" t="s">
        <v>675</v>
      </c>
      <c r="F1320" t="s">
        <v>676</v>
      </c>
      <c r="G1320" t="s">
        <v>677</v>
      </c>
      <c r="H1320" t="s">
        <v>7</v>
      </c>
      <c r="I1320" t="s">
        <v>8</v>
      </c>
      <c r="J1320" t="s">
        <v>9</v>
      </c>
      <c r="K1320" t="s">
        <v>17</v>
      </c>
      <c r="L1320" t="s">
        <v>11</v>
      </c>
      <c r="M1320" s="5">
        <v>58438.080000000002</v>
      </c>
      <c r="N1320" s="5">
        <v>666.67</v>
      </c>
      <c r="O1320" s="5">
        <f t="shared" si="80"/>
        <v>59104.75</v>
      </c>
      <c r="P1320" s="5">
        <v>0</v>
      </c>
      <c r="Q1320" s="5">
        <f t="shared" si="81"/>
        <v>59104.75</v>
      </c>
      <c r="R1320" s="5">
        <v>4771.12</v>
      </c>
      <c r="S1320" s="5">
        <v>42606.53</v>
      </c>
      <c r="T1320" s="5">
        <v>42606.53</v>
      </c>
      <c r="U1320" s="5">
        <f t="shared" si="82"/>
        <v>16498.22</v>
      </c>
      <c r="V1320" s="5">
        <f t="shared" si="83"/>
        <v>16498.22</v>
      </c>
      <c r="W1320" s="5">
        <v>11727.1</v>
      </c>
      <c r="X1320" t="s">
        <v>681</v>
      </c>
    </row>
    <row r="1321" spans="1:24" x14ac:dyDescent="0.2">
      <c r="A1321" t="s">
        <v>0</v>
      </c>
      <c r="B1321" t="s">
        <v>1</v>
      </c>
      <c r="C1321" t="s">
        <v>247</v>
      </c>
      <c r="D1321" t="s">
        <v>674</v>
      </c>
      <c r="E1321" t="s">
        <v>675</v>
      </c>
      <c r="F1321" t="s">
        <v>676</v>
      </c>
      <c r="G1321" t="s">
        <v>677</v>
      </c>
      <c r="H1321" t="s">
        <v>7</v>
      </c>
      <c r="I1321" t="s">
        <v>8</v>
      </c>
      <c r="J1321" t="s">
        <v>9</v>
      </c>
      <c r="K1321" t="s">
        <v>19</v>
      </c>
      <c r="L1321" t="s">
        <v>11</v>
      </c>
      <c r="M1321" s="5">
        <v>1848</v>
      </c>
      <c r="N1321" s="5">
        <v>0</v>
      </c>
      <c r="O1321" s="5">
        <f t="shared" si="80"/>
        <v>1848</v>
      </c>
      <c r="P1321" s="5">
        <v>-1682.92</v>
      </c>
      <c r="Q1321" s="5">
        <f t="shared" si="81"/>
        <v>165.07999999999993</v>
      </c>
      <c r="R1321" s="5">
        <v>0</v>
      </c>
      <c r="S1321" s="5">
        <v>112</v>
      </c>
      <c r="T1321" s="5">
        <v>112</v>
      </c>
      <c r="U1321" s="5">
        <f t="shared" si="82"/>
        <v>1736</v>
      </c>
      <c r="V1321" s="5">
        <f t="shared" si="83"/>
        <v>1736</v>
      </c>
      <c r="W1321" s="5">
        <v>53.08</v>
      </c>
      <c r="X1321" t="s">
        <v>682</v>
      </c>
    </row>
    <row r="1322" spans="1:24" x14ac:dyDescent="0.2">
      <c r="A1322" t="s">
        <v>0</v>
      </c>
      <c r="B1322" t="s">
        <v>1</v>
      </c>
      <c r="C1322" t="s">
        <v>247</v>
      </c>
      <c r="D1322" t="s">
        <v>674</v>
      </c>
      <c r="E1322" t="s">
        <v>675</v>
      </c>
      <c r="F1322" t="s">
        <v>676</v>
      </c>
      <c r="G1322" t="s">
        <v>677</v>
      </c>
      <c r="H1322" t="s">
        <v>7</v>
      </c>
      <c r="I1322" t="s">
        <v>8</v>
      </c>
      <c r="J1322" t="s">
        <v>9</v>
      </c>
      <c r="K1322" t="s">
        <v>21</v>
      </c>
      <c r="L1322" t="s">
        <v>11</v>
      </c>
      <c r="M1322" s="5">
        <v>14784</v>
      </c>
      <c r="N1322" s="5">
        <v>-352</v>
      </c>
      <c r="O1322" s="5">
        <f t="shared" si="80"/>
        <v>14432</v>
      </c>
      <c r="P1322" s="5">
        <v>-8872.2900000000009</v>
      </c>
      <c r="Q1322" s="5">
        <f t="shared" si="81"/>
        <v>5559.7099999999991</v>
      </c>
      <c r="R1322" s="5">
        <v>0</v>
      </c>
      <c r="S1322" s="5">
        <v>3552</v>
      </c>
      <c r="T1322" s="5">
        <v>3552</v>
      </c>
      <c r="U1322" s="5">
        <f t="shared" si="82"/>
        <v>10880</v>
      </c>
      <c r="V1322" s="5">
        <f t="shared" si="83"/>
        <v>10880</v>
      </c>
      <c r="W1322" s="5">
        <v>2007.71</v>
      </c>
      <c r="X1322" t="s">
        <v>683</v>
      </c>
    </row>
    <row r="1323" spans="1:24" x14ac:dyDescent="0.2">
      <c r="A1323" t="s">
        <v>0</v>
      </c>
      <c r="B1323" t="s">
        <v>1</v>
      </c>
      <c r="C1323" t="s">
        <v>247</v>
      </c>
      <c r="D1323" t="s">
        <v>674</v>
      </c>
      <c r="E1323" t="s">
        <v>675</v>
      </c>
      <c r="F1323" t="s">
        <v>676</v>
      </c>
      <c r="G1323" t="s">
        <v>677</v>
      </c>
      <c r="H1323" t="s">
        <v>7</v>
      </c>
      <c r="I1323" t="s">
        <v>8</v>
      </c>
      <c r="J1323" t="s">
        <v>9</v>
      </c>
      <c r="K1323" t="s">
        <v>23</v>
      </c>
      <c r="L1323" t="s">
        <v>11</v>
      </c>
      <c r="M1323" s="5">
        <v>512.92999999999995</v>
      </c>
      <c r="N1323" s="5">
        <v>0</v>
      </c>
      <c r="O1323" s="5">
        <f t="shared" si="80"/>
        <v>512.92999999999995</v>
      </c>
      <c r="P1323" s="5">
        <v>-512.92999999999995</v>
      </c>
      <c r="Q1323" s="5">
        <f t="shared" si="81"/>
        <v>0</v>
      </c>
      <c r="R1323" s="5">
        <v>0</v>
      </c>
      <c r="S1323" s="5">
        <v>0</v>
      </c>
      <c r="T1323" s="5">
        <v>0</v>
      </c>
      <c r="U1323" s="5">
        <f t="shared" si="82"/>
        <v>512.92999999999995</v>
      </c>
      <c r="V1323" s="5">
        <f t="shared" si="83"/>
        <v>512.92999999999995</v>
      </c>
      <c r="W1323" s="5">
        <v>0</v>
      </c>
      <c r="X1323" t="s">
        <v>684</v>
      </c>
    </row>
    <row r="1324" spans="1:24" x14ac:dyDescent="0.2">
      <c r="A1324" t="s">
        <v>0</v>
      </c>
      <c r="B1324" t="s">
        <v>1</v>
      </c>
      <c r="C1324" t="s">
        <v>247</v>
      </c>
      <c r="D1324" t="s">
        <v>674</v>
      </c>
      <c r="E1324" t="s">
        <v>675</v>
      </c>
      <c r="F1324" t="s">
        <v>676</v>
      </c>
      <c r="G1324" t="s">
        <v>677</v>
      </c>
      <c r="H1324" t="s">
        <v>7</v>
      </c>
      <c r="I1324" t="s">
        <v>8</v>
      </c>
      <c r="J1324" t="s">
        <v>9</v>
      </c>
      <c r="K1324" t="s">
        <v>25</v>
      </c>
      <c r="L1324" t="s">
        <v>11</v>
      </c>
      <c r="M1324" s="5">
        <v>3077.59</v>
      </c>
      <c r="N1324" s="5">
        <v>-97.48</v>
      </c>
      <c r="O1324" s="5">
        <f t="shared" si="80"/>
        <v>2980.11</v>
      </c>
      <c r="P1324" s="5">
        <v>-248.13</v>
      </c>
      <c r="Q1324" s="5">
        <f t="shared" si="81"/>
        <v>2731.98</v>
      </c>
      <c r="R1324" s="5">
        <v>0</v>
      </c>
      <c r="S1324" s="5">
        <v>1870.72</v>
      </c>
      <c r="T1324" s="5">
        <v>1870.72</v>
      </c>
      <c r="U1324" s="5">
        <f t="shared" si="82"/>
        <v>1109.3900000000001</v>
      </c>
      <c r="V1324" s="5">
        <f t="shared" si="83"/>
        <v>1109.3900000000001</v>
      </c>
      <c r="W1324" s="5">
        <v>861.26</v>
      </c>
      <c r="X1324" t="s">
        <v>685</v>
      </c>
    </row>
    <row r="1325" spans="1:24" x14ac:dyDescent="0.2">
      <c r="A1325" t="s">
        <v>0</v>
      </c>
      <c r="B1325" t="s">
        <v>1</v>
      </c>
      <c r="C1325" t="s">
        <v>247</v>
      </c>
      <c r="D1325" t="s">
        <v>674</v>
      </c>
      <c r="E1325" t="s">
        <v>675</v>
      </c>
      <c r="F1325" t="s">
        <v>676</v>
      </c>
      <c r="G1325" t="s">
        <v>677</v>
      </c>
      <c r="H1325" t="s">
        <v>7</v>
      </c>
      <c r="I1325" t="s">
        <v>8</v>
      </c>
      <c r="J1325" t="s">
        <v>9</v>
      </c>
      <c r="K1325" t="s">
        <v>27</v>
      </c>
      <c r="L1325" t="s">
        <v>11</v>
      </c>
      <c r="M1325" s="5">
        <v>15104.24</v>
      </c>
      <c r="N1325" s="5">
        <v>0</v>
      </c>
      <c r="O1325" s="5">
        <f t="shared" si="80"/>
        <v>15104.24</v>
      </c>
      <c r="P1325" s="5">
        <v>6187.19</v>
      </c>
      <c r="Q1325" s="5">
        <f t="shared" si="81"/>
        <v>21291.43</v>
      </c>
      <c r="R1325" s="5">
        <v>0</v>
      </c>
      <c r="S1325" s="5">
        <v>12879.87</v>
      </c>
      <c r="T1325" s="5">
        <v>12879.87</v>
      </c>
      <c r="U1325" s="5">
        <f t="shared" si="82"/>
        <v>2224.369999999999</v>
      </c>
      <c r="V1325" s="5">
        <f t="shared" si="83"/>
        <v>2224.369999999999</v>
      </c>
      <c r="W1325" s="5">
        <v>8411.56</v>
      </c>
      <c r="X1325" t="s">
        <v>686</v>
      </c>
    </row>
    <row r="1326" spans="1:24" x14ac:dyDescent="0.2">
      <c r="A1326" t="s">
        <v>0</v>
      </c>
      <c r="B1326" t="s">
        <v>1</v>
      </c>
      <c r="C1326" t="s">
        <v>247</v>
      </c>
      <c r="D1326" t="s">
        <v>674</v>
      </c>
      <c r="E1326" t="s">
        <v>675</v>
      </c>
      <c r="F1326" t="s">
        <v>676</v>
      </c>
      <c r="G1326" t="s">
        <v>677</v>
      </c>
      <c r="H1326" t="s">
        <v>7</v>
      </c>
      <c r="I1326" t="s">
        <v>8</v>
      </c>
      <c r="J1326" t="s">
        <v>9</v>
      </c>
      <c r="K1326" t="s">
        <v>29</v>
      </c>
      <c r="L1326" t="s">
        <v>11</v>
      </c>
      <c r="M1326" s="5">
        <v>28282.68</v>
      </c>
      <c r="N1326" s="5">
        <v>0</v>
      </c>
      <c r="O1326" s="5">
        <f t="shared" si="80"/>
        <v>28282.68</v>
      </c>
      <c r="P1326" s="5">
        <v>-11323.51</v>
      </c>
      <c r="Q1326" s="5">
        <f t="shared" si="81"/>
        <v>16959.169999999998</v>
      </c>
      <c r="R1326" s="5">
        <v>0</v>
      </c>
      <c r="S1326" s="5">
        <v>5635.66</v>
      </c>
      <c r="T1326" s="5">
        <v>5635.66</v>
      </c>
      <c r="U1326" s="5">
        <f t="shared" si="82"/>
        <v>22647.02</v>
      </c>
      <c r="V1326" s="5">
        <f t="shared" si="83"/>
        <v>22647.02</v>
      </c>
      <c r="W1326" s="5">
        <v>11323.51</v>
      </c>
      <c r="X1326" t="s">
        <v>687</v>
      </c>
    </row>
    <row r="1327" spans="1:24" x14ac:dyDescent="0.2">
      <c r="A1327" t="s">
        <v>0</v>
      </c>
      <c r="B1327" t="s">
        <v>1</v>
      </c>
      <c r="C1327" t="s">
        <v>247</v>
      </c>
      <c r="D1327" t="s">
        <v>674</v>
      </c>
      <c r="E1327" t="s">
        <v>675</v>
      </c>
      <c r="F1327" t="s">
        <v>676</v>
      </c>
      <c r="G1327" t="s">
        <v>677</v>
      </c>
      <c r="H1327" t="s">
        <v>7</v>
      </c>
      <c r="I1327" t="s">
        <v>8</v>
      </c>
      <c r="J1327" t="s">
        <v>9</v>
      </c>
      <c r="K1327" t="s">
        <v>265</v>
      </c>
      <c r="L1327" t="s">
        <v>11</v>
      </c>
      <c r="M1327" s="5">
        <v>787200</v>
      </c>
      <c r="N1327" s="5">
        <v>-30000</v>
      </c>
      <c r="O1327" s="5">
        <f t="shared" si="80"/>
        <v>757200</v>
      </c>
      <c r="P1327" s="5">
        <v>0</v>
      </c>
      <c r="Q1327" s="5">
        <f t="shared" si="81"/>
        <v>757200</v>
      </c>
      <c r="R1327" s="5">
        <v>394090</v>
      </c>
      <c r="S1327" s="5">
        <v>267110</v>
      </c>
      <c r="T1327" s="5">
        <v>267110</v>
      </c>
      <c r="U1327" s="5">
        <f t="shared" si="82"/>
        <v>490090</v>
      </c>
      <c r="V1327" s="5">
        <f t="shared" si="83"/>
        <v>490090</v>
      </c>
      <c r="W1327" s="5">
        <v>96000</v>
      </c>
      <c r="X1327" t="s">
        <v>688</v>
      </c>
    </row>
    <row r="1328" spans="1:24" x14ac:dyDescent="0.2">
      <c r="A1328" t="s">
        <v>0</v>
      </c>
      <c r="B1328" t="s">
        <v>1</v>
      </c>
      <c r="C1328" t="s">
        <v>247</v>
      </c>
      <c r="D1328" t="s">
        <v>674</v>
      </c>
      <c r="E1328" t="s">
        <v>675</v>
      </c>
      <c r="F1328" t="s">
        <v>676</v>
      </c>
      <c r="G1328" t="s">
        <v>677</v>
      </c>
      <c r="H1328" t="s">
        <v>7</v>
      </c>
      <c r="I1328" t="s">
        <v>8</v>
      </c>
      <c r="J1328" t="s">
        <v>9</v>
      </c>
      <c r="K1328" t="s">
        <v>31</v>
      </c>
      <c r="L1328" t="s">
        <v>11</v>
      </c>
      <c r="M1328" s="5">
        <v>8299.35</v>
      </c>
      <c r="N1328" s="5">
        <v>0</v>
      </c>
      <c r="O1328" s="5">
        <f t="shared" si="80"/>
        <v>8299.35</v>
      </c>
      <c r="P1328" s="5">
        <v>-4149.68</v>
      </c>
      <c r="Q1328" s="5">
        <f t="shared" si="81"/>
        <v>4149.67</v>
      </c>
      <c r="R1328" s="5">
        <v>0</v>
      </c>
      <c r="S1328" s="5">
        <v>0</v>
      </c>
      <c r="T1328" s="5">
        <v>0</v>
      </c>
      <c r="U1328" s="5">
        <f t="shared" si="82"/>
        <v>8299.35</v>
      </c>
      <c r="V1328" s="5">
        <f t="shared" si="83"/>
        <v>8299.35</v>
      </c>
      <c r="W1328" s="5">
        <v>4149.67</v>
      </c>
      <c r="X1328" t="s">
        <v>689</v>
      </c>
    </row>
    <row r="1329" spans="1:24" x14ac:dyDescent="0.2">
      <c r="A1329" t="s">
        <v>0</v>
      </c>
      <c r="B1329" t="s">
        <v>1</v>
      </c>
      <c r="C1329" t="s">
        <v>247</v>
      </c>
      <c r="D1329" t="s">
        <v>674</v>
      </c>
      <c r="E1329" t="s">
        <v>675</v>
      </c>
      <c r="F1329" t="s">
        <v>676</v>
      </c>
      <c r="G1329" t="s">
        <v>677</v>
      </c>
      <c r="H1329" t="s">
        <v>7</v>
      </c>
      <c r="I1329" t="s">
        <v>8</v>
      </c>
      <c r="J1329" t="s">
        <v>9</v>
      </c>
      <c r="K1329" t="s">
        <v>33</v>
      </c>
      <c r="L1329" t="s">
        <v>11</v>
      </c>
      <c r="M1329" s="5">
        <v>83700.19</v>
      </c>
      <c r="N1329" s="5">
        <v>0</v>
      </c>
      <c r="O1329" s="5">
        <f t="shared" si="80"/>
        <v>83700.19</v>
      </c>
      <c r="P1329" s="5">
        <v>-31088.26</v>
      </c>
      <c r="Q1329" s="5">
        <f t="shared" si="81"/>
        <v>52611.930000000008</v>
      </c>
      <c r="R1329" s="5">
        <v>0</v>
      </c>
      <c r="S1329" s="5">
        <v>25632.67</v>
      </c>
      <c r="T1329" s="5">
        <v>25632.67</v>
      </c>
      <c r="U1329" s="5">
        <f t="shared" si="82"/>
        <v>58067.520000000004</v>
      </c>
      <c r="V1329" s="5">
        <f t="shared" si="83"/>
        <v>58067.520000000004</v>
      </c>
      <c r="W1329" s="5">
        <v>26979.26</v>
      </c>
      <c r="X1329" t="s">
        <v>690</v>
      </c>
    </row>
    <row r="1330" spans="1:24" x14ac:dyDescent="0.2">
      <c r="A1330" t="s">
        <v>0</v>
      </c>
      <c r="B1330" t="s">
        <v>1</v>
      </c>
      <c r="C1330" t="s">
        <v>247</v>
      </c>
      <c r="D1330" t="s">
        <v>674</v>
      </c>
      <c r="E1330" t="s">
        <v>675</v>
      </c>
      <c r="F1330" t="s">
        <v>676</v>
      </c>
      <c r="G1330" t="s">
        <v>677</v>
      </c>
      <c r="H1330" t="s">
        <v>7</v>
      </c>
      <c r="I1330" t="s">
        <v>8</v>
      </c>
      <c r="J1330" t="s">
        <v>9</v>
      </c>
      <c r="K1330" t="s">
        <v>35</v>
      </c>
      <c r="L1330" t="s">
        <v>11</v>
      </c>
      <c r="M1330" s="5">
        <v>381005.8</v>
      </c>
      <c r="N1330" s="5">
        <v>1851.2</v>
      </c>
      <c r="O1330" s="5">
        <f t="shared" si="80"/>
        <v>382857</v>
      </c>
      <c r="P1330" s="5">
        <v>-14439.76</v>
      </c>
      <c r="Q1330" s="5">
        <f t="shared" si="81"/>
        <v>368417.24</v>
      </c>
      <c r="R1330" s="5">
        <v>48295.06</v>
      </c>
      <c r="S1330" s="5">
        <v>209711.15</v>
      </c>
      <c r="T1330" s="5">
        <v>209711.15</v>
      </c>
      <c r="U1330" s="5">
        <f t="shared" si="82"/>
        <v>173145.85</v>
      </c>
      <c r="V1330" s="5">
        <f t="shared" si="83"/>
        <v>173145.85</v>
      </c>
      <c r="W1330" s="5">
        <v>110411.03</v>
      </c>
      <c r="X1330" t="s">
        <v>691</v>
      </c>
    </row>
    <row r="1331" spans="1:24" x14ac:dyDescent="0.2">
      <c r="A1331" t="s">
        <v>0</v>
      </c>
      <c r="B1331" t="s">
        <v>1</v>
      </c>
      <c r="C1331" t="s">
        <v>247</v>
      </c>
      <c r="D1331" t="s">
        <v>674</v>
      </c>
      <c r="E1331" t="s">
        <v>675</v>
      </c>
      <c r="F1331" t="s">
        <v>676</v>
      </c>
      <c r="G1331" t="s">
        <v>677</v>
      </c>
      <c r="H1331" t="s">
        <v>7</v>
      </c>
      <c r="I1331" t="s">
        <v>8</v>
      </c>
      <c r="J1331" t="s">
        <v>9</v>
      </c>
      <c r="K1331" t="s">
        <v>37</v>
      </c>
      <c r="L1331" t="s">
        <v>11</v>
      </c>
      <c r="M1331" s="5">
        <v>251329.86</v>
      </c>
      <c r="N1331" s="5">
        <v>1211.2</v>
      </c>
      <c r="O1331" s="5">
        <f t="shared" si="80"/>
        <v>252541.06</v>
      </c>
      <c r="P1331" s="5">
        <v>-52424.959999999999</v>
      </c>
      <c r="Q1331" s="5">
        <f t="shared" si="81"/>
        <v>200116.1</v>
      </c>
      <c r="R1331" s="5">
        <v>46659.09</v>
      </c>
      <c r="S1331" s="5">
        <v>103388.82</v>
      </c>
      <c r="T1331" s="5">
        <v>103388.82</v>
      </c>
      <c r="U1331" s="5">
        <f t="shared" si="82"/>
        <v>149152.24</v>
      </c>
      <c r="V1331" s="5">
        <f t="shared" si="83"/>
        <v>149152.24</v>
      </c>
      <c r="W1331" s="5">
        <v>50068.19</v>
      </c>
      <c r="X1331" t="s">
        <v>692</v>
      </c>
    </row>
    <row r="1332" spans="1:24" x14ac:dyDescent="0.2">
      <c r="A1332" t="s">
        <v>0</v>
      </c>
      <c r="B1332" t="s">
        <v>1</v>
      </c>
      <c r="C1332" t="s">
        <v>247</v>
      </c>
      <c r="D1332" t="s">
        <v>674</v>
      </c>
      <c r="E1332" t="s">
        <v>675</v>
      </c>
      <c r="F1332" t="s">
        <v>676</v>
      </c>
      <c r="G1332" t="s">
        <v>677</v>
      </c>
      <c r="H1332" t="s">
        <v>7</v>
      </c>
      <c r="I1332" t="s">
        <v>8</v>
      </c>
      <c r="J1332" t="s">
        <v>9</v>
      </c>
      <c r="K1332" t="s">
        <v>39</v>
      </c>
      <c r="L1332" t="s">
        <v>11</v>
      </c>
      <c r="M1332" s="5">
        <v>32479.54</v>
      </c>
      <c r="N1332" s="5">
        <v>0</v>
      </c>
      <c r="O1332" s="5">
        <f t="shared" si="80"/>
        <v>32479.54</v>
      </c>
      <c r="P1332" s="5">
        <v>0</v>
      </c>
      <c r="Q1332" s="5">
        <f t="shared" si="81"/>
        <v>32479.54</v>
      </c>
      <c r="R1332" s="5">
        <v>0</v>
      </c>
      <c r="S1332" s="5">
        <v>2150</v>
      </c>
      <c r="T1332" s="5">
        <v>2150</v>
      </c>
      <c r="U1332" s="5">
        <f t="shared" si="82"/>
        <v>30329.54</v>
      </c>
      <c r="V1332" s="5">
        <f t="shared" si="83"/>
        <v>30329.54</v>
      </c>
      <c r="W1332" s="5">
        <v>30329.54</v>
      </c>
      <c r="X1332" t="s">
        <v>693</v>
      </c>
    </row>
    <row r="1333" spans="1:24" x14ac:dyDescent="0.2">
      <c r="A1333" t="s">
        <v>0</v>
      </c>
      <c r="B1333" t="s">
        <v>1</v>
      </c>
      <c r="C1333" t="s">
        <v>247</v>
      </c>
      <c r="D1333" t="s">
        <v>674</v>
      </c>
      <c r="E1333" t="s">
        <v>675</v>
      </c>
      <c r="F1333" t="s">
        <v>676</v>
      </c>
      <c r="G1333" t="s">
        <v>677</v>
      </c>
      <c r="H1333" t="s">
        <v>7</v>
      </c>
      <c r="I1333" t="s">
        <v>41</v>
      </c>
      <c r="J1333" t="s">
        <v>42</v>
      </c>
      <c r="K1333" t="s">
        <v>272</v>
      </c>
      <c r="L1333" t="s">
        <v>11</v>
      </c>
      <c r="M1333" s="5">
        <v>42272.73</v>
      </c>
      <c r="N1333" s="5">
        <v>0</v>
      </c>
      <c r="O1333" s="5">
        <f t="shared" si="80"/>
        <v>42272.73</v>
      </c>
      <c r="P1333" s="5">
        <v>0</v>
      </c>
      <c r="Q1333" s="5">
        <f t="shared" si="81"/>
        <v>42272.73</v>
      </c>
      <c r="R1333" s="5">
        <v>0</v>
      </c>
      <c r="S1333" s="5">
        <v>0</v>
      </c>
      <c r="T1333" s="5">
        <v>0</v>
      </c>
      <c r="U1333" s="5">
        <f t="shared" si="82"/>
        <v>42272.73</v>
      </c>
      <c r="V1333" s="5">
        <f t="shared" si="83"/>
        <v>42272.73</v>
      </c>
      <c r="W1333" s="5">
        <v>42272.73</v>
      </c>
      <c r="X1333" t="s">
        <v>694</v>
      </c>
    </row>
    <row r="1334" spans="1:24" x14ac:dyDescent="0.2">
      <c r="A1334" t="s">
        <v>0</v>
      </c>
      <c r="B1334" t="s">
        <v>1</v>
      </c>
      <c r="C1334" t="s">
        <v>695</v>
      </c>
      <c r="D1334" t="s">
        <v>696</v>
      </c>
      <c r="E1334" t="s">
        <v>697</v>
      </c>
      <c r="F1334" t="s">
        <v>698</v>
      </c>
      <c r="G1334" t="s">
        <v>699</v>
      </c>
      <c r="H1334" t="s">
        <v>180</v>
      </c>
      <c r="I1334" t="s">
        <v>700</v>
      </c>
      <c r="J1334" t="s">
        <v>121</v>
      </c>
      <c r="K1334" t="s">
        <v>149</v>
      </c>
      <c r="L1334" t="s">
        <v>44</v>
      </c>
      <c r="M1334" s="5">
        <v>40000</v>
      </c>
      <c r="N1334" s="5">
        <v>0</v>
      </c>
      <c r="O1334" s="5">
        <f t="shared" si="80"/>
        <v>40000</v>
      </c>
      <c r="P1334" s="5">
        <v>-40000</v>
      </c>
      <c r="Q1334" s="5">
        <f t="shared" si="81"/>
        <v>0</v>
      </c>
      <c r="R1334" s="5">
        <v>0</v>
      </c>
      <c r="S1334" s="5">
        <v>0</v>
      </c>
      <c r="T1334" s="5">
        <v>0</v>
      </c>
      <c r="U1334" s="5">
        <f t="shared" si="82"/>
        <v>40000</v>
      </c>
      <c r="V1334" s="5">
        <f t="shared" si="83"/>
        <v>40000</v>
      </c>
      <c r="W1334" s="5">
        <v>0</v>
      </c>
      <c r="X1334" t="s">
        <v>701</v>
      </c>
    </row>
    <row r="1335" spans="1:24" x14ac:dyDescent="0.2">
      <c r="A1335" t="s">
        <v>0</v>
      </c>
      <c r="B1335" t="s">
        <v>1</v>
      </c>
      <c r="C1335" t="s">
        <v>695</v>
      </c>
      <c r="D1335" t="s">
        <v>696</v>
      </c>
      <c r="E1335" t="s">
        <v>697</v>
      </c>
      <c r="F1335" t="s">
        <v>698</v>
      </c>
      <c r="G1335" t="s">
        <v>699</v>
      </c>
      <c r="H1335" t="s">
        <v>180</v>
      </c>
      <c r="I1335" t="s">
        <v>700</v>
      </c>
      <c r="J1335" t="s">
        <v>121</v>
      </c>
      <c r="K1335" t="s">
        <v>137</v>
      </c>
      <c r="L1335" t="s">
        <v>44</v>
      </c>
      <c r="M1335" s="5">
        <v>75000</v>
      </c>
      <c r="N1335" s="5">
        <v>-10000</v>
      </c>
      <c r="O1335" s="5">
        <f t="shared" si="80"/>
        <v>65000</v>
      </c>
      <c r="P1335" s="5">
        <v>-65000</v>
      </c>
      <c r="Q1335" s="5">
        <f t="shared" si="81"/>
        <v>0</v>
      </c>
      <c r="R1335" s="5">
        <v>0</v>
      </c>
      <c r="S1335" s="5">
        <v>0</v>
      </c>
      <c r="T1335" s="5">
        <v>0</v>
      </c>
      <c r="U1335" s="5">
        <f t="shared" si="82"/>
        <v>65000</v>
      </c>
      <c r="V1335" s="5">
        <f t="shared" si="83"/>
        <v>65000</v>
      </c>
      <c r="W1335" s="5">
        <v>0</v>
      </c>
      <c r="X1335" t="s">
        <v>702</v>
      </c>
    </row>
    <row r="1336" spans="1:24" x14ac:dyDescent="0.2">
      <c r="A1336" t="s">
        <v>0</v>
      </c>
      <c r="B1336" t="s">
        <v>1</v>
      </c>
      <c r="C1336" t="s">
        <v>695</v>
      </c>
      <c r="D1336" t="s">
        <v>696</v>
      </c>
      <c r="E1336" t="s">
        <v>697</v>
      </c>
      <c r="F1336" t="s">
        <v>698</v>
      </c>
      <c r="G1336" t="s">
        <v>699</v>
      </c>
      <c r="H1336" t="s">
        <v>180</v>
      </c>
      <c r="I1336" t="s">
        <v>700</v>
      </c>
      <c r="J1336" t="s">
        <v>121</v>
      </c>
      <c r="K1336" t="s">
        <v>145</v>
      </c>
      <c r="L1336" t="s">
        <v>44</v>
      </c>
      <c r="M1336" s="5">
        <v>15000</v>
      </c>
      <c r="N1336" s="5">
        <v>0</v>
      </c>
      <c r="O1336" s="5">
        <f t="shared" si="80"/>
        <v>15000</v>
      </c>
      <c r="P1336" s="5">
        <v>-15000</v>
      </c>
      <c r="Q1336" s="5">
        <f t="shared" si="81"/>
        <v>0</v>
      </c>
      <c r="R1336" s="5">
        <v>0</v>
      </c>
      <c r="S1336" s="5">
        <v>0</v>
      </c>
      <c r="T1336" s="5">
        <v>0</v>
      </c>
      <c r="U1336" s="5">
        <f t="shared" si="82"/>
        <v>15000</v>
      </c>
      <c r="V1336" s="5">
        <f t="shared" si="83"/>
        <v>15000</v>
      </c>
      <c r="W1336" s="5">
        <v>0</v>
      </c>
      <c r="X1336" t="s">
        <v>703</v>
      </c>
    </row>
    <row r="1337" spans="1:24" x14ac:dyDescent="0.2">
      <c r="A1337" t="s">
        <v>0</v>
      </c>
      <c r="B1337" t="s">
        <v>1</v>
      </c>
      <c r="C1337" t="s">
        <v>695</v>
      </c>
      <c r="D1337" t="s">
        <v>696</v>
      </c>
      <c r="E1337" t="s">
        <v>697</v>
      </c>
      <c r="F1337" t="s">
        <v>704</v>
      </c>
      <c r="G1337" t="s">
        <v>705</v>
      </c>
      <c r="H1337" t="s">
        <v>180</v>
      </c>
      <c r="I1337" t="s">
        <v>700</v>
      </c>
      <c r="J1337" t="s">
        <v>121</v>
      </c>
      <c r="K1337" t="s">
        <v>137</v>
      </c>
      <c r="L1337" t="s">
        <v>44</v>
      </c>
      <c r="M1337" s="5">
        <v>196000</v>
      </c>
      <c r="N1337" s="5">
        <v>-23730</v>
      </c>
      <c r="O1337" s="5">
        <f t="shared" si="80"/>
        <v>172270</v>
      </c>
      <c r="P1337" s="5">
        <v>-168770</v>
      </c>
      <c r="Q1337" s="5">
        <f t="shared" si="81"/>
        <v>3500</v>
      </c>
      <c r="R1337" s="5">
        <v>0</v>
      </c>
      <c r="S1337" s="5">
        <v>0</v>
      </c>
      <c r="T1337" s="5">
        <v>0</v>
      </c>
      <c r="U1337" s="5">
        <f t="shared" si="82"/>
        <v>172270</v>
      </c>
      <c r="V1337" s="5">
        <f t="shared" si="83"/>
        <v>172270</v>
      </c>
      <c r="W1337" s="5">
        <v>3500</v>
      </c>
      <c r="X1337" t="s">
        <v>702</v>
      </c>
    </row>
    <row r="1338" spans="1:24" x14ac:dyDescent="0.2">
      <c r="A1338" t="s">
        <v>0</v>
      </c>
      <c r="B1338" t="s">
        <v>1</v>
      </c>
      <c r="C1338" t="s">
        <v>695</v>
      </c>
      <c r="D1338" t="s">
        <v>696</v>
      </c>
      <c r="E1338" t="s">
        <v>697</v>
      </c>
      <c r="F1338" t="s">
        <v>704</v>
      </c>
      <c r="G1338" t="s">
        <v>705</v>
      </c>
      <c r="H1338" t="s">
        <v>180</v>
      </c>
      <c r="I1338" t="s">
        <v>700</v>
      </c>
      <c r="J1338" t="s">
        <v>121</v>
      </c>
      <c r="K1338" t="s">
        <v>161</v>
      </c>
      <c r="L1338" t="s">
        <v>44</v>
      </c>
      <c r="M1338" s="5">
        <v>20000</v>
      </c>
      <c r="N1338" s="5">
        <v>-20000</v>
      </c>
      <c r="O1338" s="5">
        <f t="shared" si="80"/>
        <v>0</v>
      </c>
      <c r="P1338" s="5">
        <v>0</v>
      </c>
      <c r="Q1338" s="5">
        <f t="shared" si="81"/>
        <v>0</v>
      </c>
      <c r="R1338" s="5">
        <v>0</v>
      </c>
      <c r="S1338" s="5">
        <v>0</v>
      </c>
      <c r="T1338" s="5">
        <v>0</v>
      </c>
      <c r="U1338" s="5">
        <f t="shared" si="82"/>
        <v>0</v>
      </c>
      <c r="V1338" s="5">
        <f t="shared" si="83"/>
        <v>0</v>
      </c>
      <c r="W1338" s="5">
        <v>0</v>
      </c>
      <c r="X1338" t="s">
        <v>706</v>
      </c>
    </row>
    <row r="1339" spans="1:24" x14ac:dyDescent="0.2">
      <c r="A1339" t="s">
        <v>0</v>
      </c>
      <c r="B1339" t="s">
        <v>1</v>
      </c>
      <c r="C1339" t="s">
        <v>695</v>
      </c>
      <c r="D1339" t="s">
        <v>696</v>
      </c>
      <c r="E1339" t="s">
        <v>697</v>
      </c>
      <c r="F1339" t="s">
        <v>704</v>
      </c>
      <c r="G1339" t="s">
        <v>705</v>
      </c>
      <c r="H1339" t="s">
        <v>180</v>
      </c>
      <c r="I1339" t="s">
        <v>700</v>
      </c>
      <c r="J1339" t="s">
        <v>121</v>
      </c>
      <c r="K1339" t="s">
        <v>707</v>
      </c>
      <c r="L1339" t="s">
        <v>44</v>
      </c>
      <c r="M1339" s="5">
        <v>14000</v>
      </c>
      <c r="N1339" s="5">
        <v>0</v>
      </c>
      <c r="O1339" s="5">
        <f t="shared" si="80"/>
        <v>14000</v>
      </c>
      <c r="P1339" s="5">
        <v>-14000</v>
      </c>
      <c r="Q1339" s="5">
        <f t="shared" si="81"/>
        <v>0</v>
      </c>
      <c r="R1339" s="5">
        <v>0</v>
      </c>
      <c r="S1339" s="5">
        <v>0</v>
      </c>
      <c r="T1339" s="5">
        <v>0</v>
      </c>
      <c r="U1339" s="5">
        <f t="shared" si="82"/>
        <v>14000</v>
      </c>
      <c r="V1339" s="5">
        <f t="shared" si="83"/>
        <v>14000</v>
      </c>
      <c r="W1339" s="5">
        <v>0</v>
      </c>
      <c r="X1339" t="s">
        <v>708</v>
      </c>
    </row>
    <row r="1340" spans="1:24" x14ac:dyDescent="0.2">
      <c r="A1340" t="s">
        <v>0</v>
      </c>
      <c r="B1340" t="s">
        <v>1</v>
      </c>
      <c r="C1340" t="s">
        <v>695</v>
      </c>
      <c r="D1340" t="s">
        <v>696</v>
      </c>
      <c r="E1340" t="s">
        <v>697</v>
      </c>
      <c r="F1340" t="s">
        <v>704</v>
      </c>
      <c r="G1340" t="s">
        <v>705</v>
      </c>
      <c r="H1340" t="s">
        <v>180</v>
      </c>
      <c r="I1340" t="s">
        <v>709</v>
      </c>
      <c r="J1340" t="s">
        <v>121</v>
      </c>
      <c r="K1340" t="s">
        <v>149</v>
      </c>
      <c r="L1340" t="s">
        <v>44</v>
      </c>
      <c r="M1340" s="5">
        <v>15000</v>
      </c>
      <c r="N1340" s="5">
        <v>0</v>
      </c>
      <c r="O1340" s="5">
        <f t="shared" si="80"/>
        <v>15000</v>
      </c>
      <c r="P1340" s="5">
        <v>-15000</v>
      </c>
      <c r="Q1340" s="5">
        <f t="shared" si="81"/>
        <v>0</v>
      </c>
      <c r="R1340" s="5">
        <v>0</v>
      </c>
      <c r="S1340" s="5">
        <v>0</v>
      </c>
      <c r="T1340" s="5">
        <v>0</v>
      </c>
      <c r="U1340" s="5">
        <f t="shared" si="82"/>
        <v>15000</v>
      </c>
      <c r="V1340" s="5">
        <f t="shared" si="83"/>
        <v>15000</v>
      </c>
      <c r="W1340" s="5">
        <v>0</v>
      </c>
      <c r="X1340" t="s">
        <v>701</v>
      </c>
    </row>
    <row r="1341" spans="1:24" x14ac:dyDescent="0.2">
      <c r="A1341" t="s">
        <v>0</v>
      </c>
      <c r="B1341" t="s">
        <v>1</v>
      </c>
      <c r="C1341" t="s">
        <v>695</v>
      </c>
      <c r="D1341" t="s">
        <v>696</v>
      </c>
      <c r="E1341" t="s">
        <v>697</v>
      </c>
      <c r="F1341" t="s">
        <v>704</v>
      </c>
      <c r="G1341" t="s">
        <v>705</v>
      </c>
      <c r="H1341" t="s">
        <v>180</v>
      </c>
      <c r="I1341" t="s">
        <v>709</v>
      </c>
      <c r="J1341" t="s">
        <v>121</v>
      </c>
      <c r="K1341" t="s">
        <v>710</v>
      </c>
      <c r="L1341" t="s">
        <v>44</v>
      </c>
      <c r="M1341" s="5">
        <v>5080</v>
      </c>
      <c r="N1341" s="5">
        <v>0</v>
      </c>
      <c r="O1341" s="5">
        <f t="shared" si="80"/>
        <v>5080</v>
      </c>
      <c r="P1341" s="5">
        <v>0</v>
      </c>
      <c r="Q1341" s="5">
        <f t="shared" si="81"/>
        <v>5080</v>
      </c>
      <c r="R1341" s="5">
        <v>0</v>
      </c>
      <c r="S1341" s="5">
        <v>0</v>
      </c>
      <c r="T1341" s="5">
        <v>0</v>
      </c>
      <c r="U1341" s="5">
        <f t="shared" si="82"/>
        <v>5080</v>
      </c>
      <c r="V1341" s="5">
        <f t="shared" si="83"/>
        <v>5080</v>
      </c>
      <c r="W1341" s="5">
        <v>5080</v>
      </c>
      <c r="X1341" t="s">
        <v>711</v>
      </c>
    </row>
    <row r="1342" spans="1:24" x14ac:dyDescent="0.2">
      <c r="A1342" t="s">
        <v>0</v>
      </c>
      <c r="B1342" t="s">
        <v>1</v>
      </c>
      <c r="C1342" t="s">
        <v>695</v>
      </c>
      <c r="D1342" t="s">
        <v>696</v>
      </c>
      <c r="E1342" t="s">
        <v>697</v>
      </c>
      <c r="F1342" t="s">
        <v>704</v>
      </c>
      <c r="G1342" t="s">
        <v>705</v>
      </c>
      <c r="H1342" t="s">
        <v>180</v>
      </c>
      <c r="I1342" t="s">
        <v>709</v>
      </c>
      <c r="J1342" t="s">
        <v>121</v>
      </c>
      <c r="K1342" t="s">
        <v>712</v>
      </c>
      <c r="L1342" t="s">
        <v>44</v>
      </c>
      <c r="M1342" s="5">
        <v>2500</v>
      </c>
      <c r="N1342" s="5">
        <v>-2500</v>
      </c>
      <c r="O1342" s="5">
        <f t="shared" si="80"/>
        <v>0</v>
      </c>
      <c r="P1342" s="5">
        <v>0</v>
      </c>
      <c r="Q1342" s="5">
        <f t="shared" si="81"/>
        <v>0</v>
      </c>
      <c r="R1342" s="5">
        <v>0</v>
      </c>
      <c r="S1342" s="5">
        <v>0</v>
      </c>
      <c r="T1342" s="5">
        <v>0</v>
      </c>
      <c r="U1342" s="5">
        <f t="shared" si="82"/>
        <v>0</v>
      </c>
      <c r="V1342" s="5">
        <f t="shared" si="83"/>
        <v>0</v>
      </c>
      <c r="W1342" s="5">
        <v>0</v>
      </c>
      <c r="X1342" t="s">
        <v>713</v>
      </c>
    </row>
    <row r="1343" spans="1:24" x14ac:dyDescent="0.2">
      <c r="A1343" t="s">
        <v>0</v>
      </c>
      <c r="B1343" t="s">
        <v>1</v>
      </c>
      <c r="C1343" t="s">
        <v>695</v>
      </c>
      <c r="D1343" t="s">
        <v>696</v>
      </c>
      <c r="E1343" t="s">
        <v>697</v>
      </c>
      <c r="F1343" t="s">
        <v>704</v>
      </c>
      <c r="G1343" t="s">
        <v>705</v>
      </c>
      <c r="H1343" t="s">
        <v>180</v>
      </c>
      <c r="I1343" t="s">
        <v>709</v>
      </c>
      <c r="J1343" t="s">
        <v>121</v>
      </c>
      <c r="K1343" t="s">
        <v>161</v>
      </c>
      <c r="L1343" t="s">
        <v>44</v>
      </c>
      <c r="M1343" s="5">
        <v>10000</v>
      </c>
      <c r="N1343" s="5">
        <v>0</v>
      </c>
      <c r="O1343" s="5">
        <f t="shared" si="80"/>
        <v>10000</v>
      </c>
      <c r="P1343" s="5">
        <v>-10000</v>
      </c>
      <c r="Q1343" s="5">
        <f t="shared" si="81"/>
        <v>0</v>
      </c>
      <c r="R1343" s="5">
        <v>0</v>
      </c>
      <c r="S1343" s="5">
        <v>0</v>
      </c>
      <c r="T1343" s="5">
        <v>0</v>
      </c>
      <c r="U1343" s="5">
        <f t="shared" si="82"/>
        <v>10000</v>
      </c>
      <c r="V1343" s="5">
        <f t="shared" si="83"/>
        <v>10000</v>
      </c>
      <c r="W1343" s="5">
        <v>0</v>
      </c>
      <c r="X1343" t="s">
        <v>706</v>
      </c>
    </row>
    <row r="1344" spans="1:24" x14ac:dyDescent="0.2">
      <c r="A1344" t="s">
        <v>0</v>
      </c>
      <c r="B1344" t="s">
        <v>1</v>
      </c>
      <c r="C1344" t="s">
        <v>695</v>
      </c>
      <c r="D1344" t="s">
        <v>696</v>
      </c>
      <c r="E1344" t="s">
        <v>697</v>
      </c>
      <c r="F1344" t="s">
        <v>704</v>
      </c>
      <c r="G1344" t="s">
        <v>705</v>
      </c>
      <c r="H1344" t="s">
        <v>180</v>
      </c>
      <c r="I1344" t="s">
        <v>709</v>
      </c>
      <c r="J1344" t="s">
        <v>121</v>
      </c>
      <c r="K1344" t="s">
        <v>714</v>
      </c>
      <c r="L1344" t="s">
        <v>44</v>
      </c>
      <c r="M1344" s="5">
        <v>5000</v>
      </c>
      <c r="N1344" s="5">
        <v>-5000</v>
      </c>
      <c r="O1344" s="5">
        <f t="shared" si="80"/>
        <v>0</v>
      </c>
      <c r="P1344" s="5">
        <v>0</v>
      </c>
      <c r="Q1344" s="5">
        <f t="shared" si="81"/>
        <v>0</v>
      </c>
      <c r="R1344" s="5">
        <v>0</v>
      </c>
      <c r="S1344" s="5">
        <v>0</v>
      </c>
      <c r="T1344" s="5">
        <v>0</v>
      </c>
      <c r="U1344" s="5">
        <f t="shared" si="82"/>
        <v>0</v>
      </c>
      <c r="V1344" s="5">
        <f t="shared" si="83"/>
        <v>0</v>
      </c>
      <c r="W1344" s="5">
        <v>0</v>
      </c>
      <c r="X1344" t="s">
        <v>715</v>
      </c>
    </row>
    <row r="1345" spans="1:24" x14ac:dyDescent="0.2">
      <c r="A1345" t="s">
        <v>0</v>
      </c>
      <c r="B1345" t="s">
        <v>1</v>
      </c>
      <c r="C1345" t="s">
        <v>695</v>
      </c>
      <c r="D1345" t="s">
        <v>696</v>
      </c>
      <c r="E1345" t="s">
        <v>697</v>
      </c>
      <c r="F1345" t="s">
        <v>704</v>
      </c>
      <c r="G1345" t="s">
        <v>705</v>
      </c>
      <c r="H1345" t="s">
        <v>180</v>
      </c>
      <c r="I1345" t="s">
        <v>709</v>
      </c>
      <c r="J1345" t="s">
        <v>121</v>
      </c>
      <c r="K1345" t="s">
        <v>126</v>
      </c>
      <c r="L1345" t="s">
        <v>44</v>
      </c>
      <c r="M1345" s="5">
        <v>15000</v>
      </c>
      <c r="N1345" s="5">
        <v>0</v>
      </c>
      <c r="O1345" s="5">
        <f t="shared" si="80"/>
        <v>15000</v>
      </c>
      <c r="P1345" s="5">
        <v>-15000</v>
      </c>
      <c r="Q1345" s="5">
        <f t="shared" si="81"/>
        <v>0</v>
      </c>
      <c r="R1345" s="5">
        <v>0</v>
      </c>
      <c r="S1345" s="5">
        <v>0</v>
      </c>
      <c r="T1345" s="5">
        <v>0</v>
      </c>
      <c r="U1345" s="5">
        <f t="shared" si="82"/>
        <v>15000</v>
      </c>
      <c r="V1345" s="5">
        <f t="shared" si="83"/>
        <v>15000</v>
      </c>
      <c r="W1345" s="5">
        <v>0</v>
      </c>
      <c r="X1345" t="s">
        <v>716</v>
      </c>
    </row>
    <row r="1346" spans="1:24" x14ac:dyDescent="0.2">
      <c r="A1346" t="s">
        <v>0</v>
      </c>
      <c r="B1346" t="s">
        <v>1</v>
      </c>
      <c r="C1346" t="s">
        <v>695</v>
      </c>
      <c r="D1346" t="s">
        <v>696</v>
      </c>
      <c r="E1346" t="s">
        <v>697</v>
      </c>
      <c r="F1346" t="s">
        <v>704</v>
      </c>
      <c r="G1346" t="s">
        <v>705</v>
      </c>
      <c r="H1346" t="s">
        <v>180</v>
      </c>
      <c r="I1346" t="s">
        <v>709</v>
      </c>
      <c r="J1346" t="s">
        <v>121</v>
      </c>
      <c r="K1346" t="s">
        <v>130</v>
      </c>
      <c r="L1346" t="s">
        <v>44</v>
      </c>
      <c r="M1346" s="5">
        <v>2500</v>
      </c>
      <c r="N1346" s="5">
        <v>0</v>
      </c>
      <c r="O1346" s="5">
        <f t="shared" si="80"/>
        <v>2500</v>
      </c>
      <c r="P1346" s="5">
        <v>-2500</v>
      </c>
      <c r="Q1346" s="5">
        <f t="shared" si="81"/>
        <v>0</v>
      </c>
      <c r="R1346" s="5">
        <v>0</v>
      </c>
      <c r="S1346" s="5">
        <v>0</v>
      </c>
      <c r="T1346" s="5">
        <v>0</v>
      </c>
      <c r="U1346" s="5">
        <f t="shared" si="82"/>
        <v>2500</v>
      </c>
      <c r="V1346" s="5">
        <f t="shared" si="83"/>
        <v>2500</v>
      </c>
      <c r="W1346" s="5">
        <v>0</v>
      </c>
      <c r="X1346" t="s">
        <v>717</v>
      </c>
    </row>
    <row r="1347" spans="1:24" x14ac:dyDescent="0.2">
      <c r="A1347" t="s">
        <v>0</v>
      </c>
      <c r="B1347" t="s">
        <v>1</v>
      </c>
      <c r="C1347" t="s">
        <v>695</v>
      </c>
      <c r="D1347" t="s">
        <v>696</v>
      </c>
      <c r="E1347" t="s">
        <v>697</v>
      </c>
      <c r="F1347" t="s">
        <v>704</v>
      </c>
      <c r="G1347" t="s">
        <v>705</v>
      </c>
      <c r="H1347" t="s">
        <v>180</v>
      </c>
      <c r="I1347" t="s">
        <v>709</v>
      </c>
      <c r="J1347" t="s">
        <v>121</v>
      </c>
      <c r="K1347" t="s">
        <v>155</v>
      </c>
      <c r="L1347" t="s">
        <v>44</v>
      </c>
      <c r="M1347" s="5">
        <v>30000</v>
      </c>
      <c r="N1347" s="5">
        <v>0</v>
      </c>
      <c r="O1347" s="5">
        <f t="shared" ref="O1347:O1410" si="84">+M1347+N1347</f>
        <v>30000</v>
      </c>
      <c r="P1347" s="5">
        <v>-30000</v>
      </c>
      <c r="Q1347" s="5">
        <f t="shared" ref="Q1347:Q1410" si="85">+O1347+P1347</f>
        <v>0</v>
      </c>
      <c r="R1347" s="5">
        <v>0</v>
      </c>
      <c r="S1347" s="5">
        <v>0</v>
      </c>
      <c r="T1347" s="5">
        <v>0</v>
      </c>
      <c r="U1347" s="5">
        <f t="shared" ref="U1347:U1410" si="86">+O1347-S1347</f>
        <v>30000</v>
      </c>
      <c r="V1347" s="5">
        <f t="shared" ref="V1347:V1410" si="87">+O1347-T1347</f>
        <v>30000</v>
      </c>
      <c r="W1347" s="5">
        <v>0</v>
      </c>
      <c r="X1347" t="s">
        <v>718</v>
      </c>
    </row>
    <row r="1348" spans="1:24" x14ac:dyDescent="0.2">
      <c r="A1348" t="s">
        <v>0</v>
      </c>
      <c r="B1348" t="s">
        <v>1</v>
      </c>
      <c r="C1348" t="s">
        <v>695</v>
      </c>
      <c r="D1348" t="s">
        <v>696</v>
      </c>
      <c r="E1348" t="s">
        <v>697</v>
      </c>
      <c r="F1348" t="s">
        <v>704</v>
      </c>
      <c r="G1348" t="s">
        <v>705</v>
      </c>
      <c r="H1348" t="s">
        <v>180</v>
      </c>
      <c r="I1348" t="s">
        <v>709</v>
      </c>
      <c r="J1348" t="s">
        <v>121</v>
      </c>
      <c r="K1348" t="s">
        <v>342</v>
      </c>
      <c r="L1348" t="s">
        <v>44</v>
      </c>
      <c r="M1348" s="5">
        <v>25000</v>
      </c>
      <c r="N1348" s="5">
        <v>-5000</v>
      </c>
      <c r="O1348" s="5">
        <f t="shared" si="84"/>
        <v>20000</v>
      </c>
      <c r="P1348" s="5">
        <v>-20000</v>
      </c>
      <c r="Q1348" s="5">
        <f t="shared" si="85"/>
        <v>0</v>
      </c>
      <c r="R1348" s="5">
        <v>0</v>
      </c>
      <c r="S1348" s="5">
        <v>0</v>
      </c>
      <c r="T1348" s="5">
        <v>0</v>
      </c>
      <c r="U1348" s="5">
        <f t="shared" si="86"/>
        <v>20000</v>
      </c>
      <c r="V1348" s="5">
        <f t="shared" si="87"/>
        <v>20000</v>
      </c>
      <c r="W1348" s="5">
        <v>0</v>
      </c>
      <c r="X1348" t="s">
        <v>719</v>
      </c>
    </row>
    <row r="1349" spans="1:24" x14ac:dyDescent="0.2">
      <c r="A1349" t="s">
        <v>0</v>
      </c>
      <c r="B1349" t="s">
        <v>1</v>
      </c>
      <c r="C1349" t="s">
        <v>695</v>
      </c>
      <c r="D1349" t="s">
        <v>696</v>
      </c>
      <c r="E1349" t="s">
        <v>697</v>
      </c>
      <c r="F1349" t="s">
        <v>704</v>
      </c>
      <c r="G1349" t="s">
        <v>705</v>
      </c>
      <c r="H1349" t="s">
        <v>180</v>
      </c>
      <c r="I1349" t="s">
        <v>709</v>
      </c>
      <c r="J1349" t="s">
        <v>121</v>
      </c>
      <c r="K1349" t="s">
        <v>385</v>
      </c>
      <c r="L1349" t="s">
        <v>44</v>
      </c>
      <c r="M1349" s="5">
        <v>10200</v>
      </c>
      <c r="N1349" s="5">
        <v>-10200</v>
      </c>
      <c r="O1349" s="5">
        <f t="shared" si="84"/>
        <v>0</v>
      </c>
      <c r="P1349" s="5">
        <v>0</v>
      </c>
      <c r="Q1349" s="5">
        <f t="shared" si="85"/>
        <v>0</v>
      </c>
      <c r="R1349" s="5">
        <v>0</v>
      </c>
      <c r="S1349" s="5">
        <v>0</v>
      </c>
      <c r="T1349" s="5">
        <v>0</v>
      </c>
      <c r="U1349" s="5">
        <f t="shared" si="86"/>
        <v>0</v>
      </c>
      <c r="V1349" s="5">
        <f t="shared" si="87"/>
        <v>0</v>
      </c>
      <c r="W1349" s="5">
        <v>0</v>
      </c>
      <c r="X1349" t="s">
        <v>720</v>
      </c>
    </row>
    <row r="1350" spans="1:24" x14ac:dyDescent="0.2">
      <c r="A1350" t="s">
        <v>0</v>
      </c>
      <c r="B1350" t="s">
        <v>1</v>
      </c>
      <c r="C1350" t="s">
        <v>695</v>
      </c>
      <c r="D1350" t="s">
        <v>696</v>
      </c>
      <c r="E1350" t="s">
        <v>697</v>
      </c>
      <c r="F1350" t="s">
        <v>704</v>
      </c>
      <c r="G1350" t="s">
        <v>705</v>
      </c>
      <c r="H1350" t="s">
        <v>180</v>
      </c>
      <c r="I1350" t="s">
        <v>709</v>
      </c>
      <c r="J1350" t="s">
        <v>121</v>
      </c>
      <c r="K1350" t="s">
        <v>318</v>
      </c>
      <c r="L1350" t="s">
        <v>44</v>
      </c>
      <c r="M1350" s="5">
        <v>18650</v>
      </c>
      <c r="N1350" s="5">
        <v>0</v>
      </c>
      <c r="O1350" s="5">
        <f t="shared" si="84"/>
        <v>18650</v>
      </c>
      <c r="P1350" s="5">
        <v>-18650</v>
      </c>
      <c r="Q1350" s="5">
        <f t="shared" si="85"/>
        <v>0</v>
      </c>
      <c r="R1350" s="5">
        <v>0</v>
      </c>
      <c r="S1350" s="5">
        <v>0</v>
      </c>
      <c r="T1350" s="5">
        <v>0</v>
      </c>
      <c r="U1350" s="5">
        <f t="shared" si="86"/>
        <v>18650</v>
      </c>
      <c r="V1350" s="5">
        <f t="shared" si="87"/>
        <v>18650</v>
      </c>
      <c r="W1350" s="5">
        <v>0</v>
      </c>
      <c r="X1350" t="s">
        <v>721</v>
      </c>
    </row>
    <row r="1351" spans="1:24" x14ac:dyDescent="0.2">
      <c r="A1351" t="s">
        <v>0</v>
      </c>
      <c r="B1351" t="s">
        <v>1</v>
      </c>
      <c r="C1351" t="s">
        <v>695</v>
      </c>
      <c r="D1351" t="s">
        <v>696</v>
      </c>
      <c r="E1351" t="s">
        <v>697</v>
      </c>
      <c r="F1351" t="s">
        <v>704</v>
      </c>
      <c r="G1351" t="s">
        <v>705</v>
      </c>
      <c r="H1351" t="s">
        <v>180</v>
      </c>
      <c r="I1351" t="s">
        <v>709</v>
      </c>
      <c r="J1351" t="s">
        <v>121</v>
      </c>
      <c r="K1351" t="s">
        <v>722</v>
      </c>
      <c r="L1351" t="s">
        <v>44</v>
      </c>
      <c r="M1351" s="5">
        <v>7000</v>
      </c>
      <c r="N1351" s="5">
        <v>0</v>
      </c>
      <c r="O1351" s="5">
        <f t="shared" si="84"/>
        <v>7000</v>
      </c>
      <c r="P1351" s="5">
        <v>-7000</v>
      </c>
      <c r="Q1351" s="5">
        <f t="shared" si="85"/>
        <v>0</v>
      </c>
      <c r="R1351" s="5">
        <v>0</v>
      </c>
      <c r="S1351" s="5">
        <v>0</v>
      </c>
      <c r="T1351" s="5">
        <v>0</v>
      </c>
      <c r="U1351" s="5">
        <f t="shared" si="86"/>
        <v>7000</v>
      </c>
      <c r="V1351" s="5">
        <f t="shared" si="87"/>
        <v>7000</v>
      </c>
      <c r="W1351" s="5">
        <v>0</v>
      </c>
      <c r="X1351" t="s">
        <v>723</v>
      </c>
    </row>
    <row r="1352" spans="1:24" x14ac:dyDescent="0.2">
      <c r="A1352" t="s">
        <v>0</v>
      </c>
      <c r="B1352" t="s">
        <v>1</v>
      </c>
      <c r="C1352" t="s">
        <v>695</v>
      </c>
      <c r="D1352" t="s">
        <v>696</v>
      </c>
      <c r="E1352" t="s">
        <v>697</v>
      </c>
      <c r="F1352" t="s">
        <v>704</v>
      </c>
      <c r="G1352" t="s">
        <v>705</v>
      </c>
      <c r="H1352" t="s">
        <v>180</v>
      </c>
      <c r="I1352" t="s">
        <v>700</v>
      </c>
      <c r="J1352" t="s">
        <v>231</v>
      </c>
      <c r="K1352" t="s">
        <v>234</v>
      </c>
      <c r="L1352" t="s">
        <v>44</v>
      </c>
      <c r="M1352" s="5">
        <v>10000</v>
      </c>
      <c r="N1352" s="5">
        <v>0</v>
      </c>
      <c r="O1352" s="5">
        <f t="shared" si="84"/>
        <v>10000</v>
      </c>
      <c r="P1352" s="5">
        <v>-10000</v>
      </c>
      <c r="Q1352" s="5">
        <f t="shared" si="85"/>
        <v>0</v>
      </c>
      <c r="R1352" s="5">
        <v>0</v>
      </c>
      <c r="S1352" s="5">
        <v>0</v>
      </c>
      <c r="T1352" s="5">
        <v>0</v>
      </c>
      <c r="U1352" s="5">
        <f t="shared" si="86"/>
        <v>10000</v>
      </c>
      <c r="V1352" s="5">
        <f t="shared" si="87"/>
        <v>10000</v>
      </c>
      <c r="W1352" s="5">
        <v>0</v>
      </c>
      <c r="X1352" t="s">
        <v>724</v>
      </c>
    </row>
    <row r="1353" spans="1:24" x14ac:dyDescent="0.2">
      <c r="A1353" t="s">
        <v>0</v>
      </c>
      <c r="B1353" t="s">
        <v>1</v>
      </c>
      <c r="C1353" t="s">
        <v>695</v>
      </c>
      <c r="D1353" t="s">
        <v>696</v>
      </c>
      <c r="E1353" t="s">
        <v>697</v>
      </c>
      <c r="F1353" t="s">
        <v>704</v>
      </c>
      <c r="G1353" t="s">
        <v>705</v>
      </c>
      <c r="H1353" t="s">
        <v>180</v>
      </c>
      <c r="I1353" t="s">
        <v>709</v>
      </c>
      <c r="J1353" t="s">
        <v>231</v>
      </c>
      <c r="K1353" t="s">
        <v>236</v>
      </c>
      <c r="L1353" t="s">
        <v>44</v>
      </c>
      <c r="M1353" s="5">
        <v>15000</v>
      </c>
      <c r="N1353" s="5">
        <v>0</v>
      </c>
      <c r="O1353" s="5">
        <f t="shared" si="84"/>
        <v>15000</v>
      </c>
      <c r="P1353" s="5">
        <v>-15000</v>
      </c>
      <c r="Q1353" s="5">
        <f t="shared" si="85"/>
        <v>0</v>
      </c>
      <c r="R1353" s="5">
        <v>0</v>
      </c>
      <c r="S1353" s="5">
        <v>0</v>
      </c>
      <c r="T1353" s="5">
        <v>0</v>
      </c>
      <c r="U1353" s="5">
        <f t="shared" si="86"/>
        <v>15000</v>
      </c>
      <c r="V1353" s="5">
        <f t="shared" si="87"/>
        <v>15000</v>
      </c>
      <c r="W1353" s="5">
        <v>0</v>
      </c>
      <c r="X1353" t="s">
        <v>725</v>
      </c>
    </row>
    <row r="1354" spans="1:24" x14ac:dyDescent="0.2">
      <c r="A1354" t="s">
        <v>0</v>
      </c>
      <c r="B1354" t="s">
        <v>1</v>
      </c>
      <c r="C1354" t="s">
        <v>695</v>
      </c>
      <c r="D1354" t="s">
        <v>696</v>
      </c>
      <c r="E1354" t="s">
        <v>697</v>
      </c>
      <c r="F1354" t="s">
        <v>704</v>
      </c>
      <c r="G1354" t="s">
        <v>705</v>
      </c>
      <c r="H1354" t="s">
        <v>180</v>
      </c>
      <c r="I1354" t="s">
        <v>709</v>
      </c>
      <c r="J1354" t="s">
        <v>231</v>
      </c>
      <c r="K1354" t="s">
        <v>232</v>
      </c>
      <c r="L1354" t="s">
        <v>44</v>
      </c>
      <c r="M1354" s="5">
        <v>24070</v>
      </c>
      <c r="N1354" s="5">
        <v>-24070</v>
      </c>
      <c r="O1354" s="5">
        <f t="shared" si="84"/>
        <v>0</v>
      </c>
      <c r="P1354" s="5">
        <v>0</v>
      </c>
      <c r="Q1354" s="5">
        <f t="shared" si="85"/>
        <v>0</v>
      </c>
      <c r="R1354" s="5">
        <v>0</v>
      </c>
      <c r="S1354" s="5">
        <v>0</v>
      </c>
      <c r="T1354" s="5">
        <v>0</v>
      </c>
      <c r="U1354" s="5">
        <f t="shared" si="86"/>
        <v>0</v>
      </c>
      <c r="V1354" s="5">
        <f t="shared" si="87"/>
        <v>0</v>
      </c>
      <c r="W1354" s="5">
        <v>0</v>
      </c>
      <c r="X1354" t="s">
        <v>726</v>
      </c>
    </row>
    <row r="1355" spans="1:24" x14ac:dyDescent="0.2">
      <c r="A1355" t="s">
        <v>0</v>
      </c>
      <c r="B1355" t="s">
        <v>1</v>
      </c>
      <c r="C1355" t="s">
        <v>695</v>
      </c>
      <c r="D1355" t="s">
        <v>696</v>
      </c>
      <c r="E1355" t="s">
        <v>697</v>
      </c>
      <c r="F1355" t="s">
        <v>704</v>
      </c>
      <c r="G1355" t="s">
        <v>705</v>
      </c>
      <c r="H1355" t="s">
        <v>180</v>
      </c>
      <c r="I1355" t="s">
        <v>709</v>
      </c>
      <c r="J1355" t="s">
        <v>231</v>
      </c>
      <c r="K1355" t="s">
        <v>234</v>
      </c>
      <c r="L1355" t="s">
        <v>44</v>
      </c>
      <c r="M1355" s="5">
        <v>5000</v>
      </c>
      <c r="N1355" s="5">
        <v>0</v>
      </c>
      <c r="O1355" s="5">
        <f t="shared" si="84"/>
        <v>5000</v>
      </c>
      <c r="P1355" s="5">
        <v>-5000</v>
      </c>
      <c r="Q1355" s="5">
        <f t="shared" si="85"/>
        <v>0</v>
      </c>
      <c r="R1355" s="5">
        <v>0</v>
      </c>
      <c r="S1355" s="5">
        <v>0</v>
      </c>
      <c r="T1355" s="5">
        <v>0</v>
      </c>
      <c r="U1355" s="5">
        <f t="shared" si="86"/>
        <v>5000</v>
      </c>
      <c r="V1355" s="5">
        <f t="shared" si="87"/>
        <v>5000</v>
      </c>
      <c r="W1355" s="5">
        <v>0</v>
      </c>
      <c r="X1355" t="s">
        <v>724</v>
      </c>
    </row>
    <row r="1356" spans="1:24" x14ac:dyDescent="0.2">
      <c r="A1356" t="s">
        <v>0</v>
      </c>
      <c r="B1356" t="s">
        <v>1</v>
      </c>
      <c r="C1356" t="s">
        <v>695</v>
      </c>
      <c r="D1356" t="s">
        <v>727</v>
      </c>
      <c r="E1356" t="s">
        <v>728</v>
      </c>
      <c r="F1356" t="s">
        <v>729</v>
      </c>
      <c r="G1356" t="s">
        <v>730</v>
      </c>
      <c r="H1356" t="s">
        <v>7</v>
      </c>
      <c r="I1356" t="s">
        <v>8</v>
      </c>
      <c r="J1356" t="s">
        <v>9</v>
      </c>
      <c r="K1356" t="s">
        <v>10</v>
      </c>
      <c r="L1356" t="s">
        <v>11</v>
      </c>
      <c r="M1356" s="5">
        <v>211656</v>
      </c>
      <c r="N1356" s="5">
        <v>-175</v>
      </c>
      <c r="O1356" s="5">
        <f t="shared" si="84"/>
        <v>211481</v>
      </c>
      <c r="P1356" s="5">
        <v>-28231.63</v>
      </c>
      <c r="Q1356" s="5">
        <f t="shared" si="85"/>
        <v>183249.37</v>
      </c>
      <c r="R1356" s="5">
        <v>0</v>
      </c>
      <c r="S1356" s="5">
        <v>121168.99</v>
      </c>
      <c r="T1356" s="5">
        <v>121168.99</v>
      </c>
      <c r="U1356" s="5">
        <f t="shared" si="86"/>
        <v>90312.01</v>
      </c>
      <c r="V1356" s="5">
        <f t="shared" si="87"/>
        <v>90312.01</v>
      </c>
      <c r="W1356" s="5">
        <v>62080.38</v>
      </c>
      <c r="X1356" t="s">
        <v>731</v>
      </c>
    </row>
    <row r="1357" spans="1:24" x14ac:dyDescent="0.2">
      <c r="A1357" t="s">
        <v>0</v>
      </c>
      <c r="B1357" t="s">
        <v>1</v>
      </c>
      <c r="C1357" t="s">
        <v>695</v>
      </c>
      <c r="D1357" t="s">
        <v>727</v>
      </c>
      <c r="E1357" t="s">
        <v>728</v>
      </c>
      <c r="F1357" t="s">
        <v>729</v>
      </c>
      <c r="G1357" t="s">
        <v>730</v>
      </c>
      <c r="H1357" t="s">
        <v>7</v>
      </c>
      <c r="I1357" t="s">
        <v>8</v>
      </c>
      <c r="J1357" t="s">
        <v>9</v>
      </c>
      <c r="K1357" t="s">
        <v>13</v>
      </c>
      <c r="L1357" t="s">
        <v>11</v>
      </c>
      <c r="M1357" s="5">
        <v>16747.2</v>
      </c>
      <c r="N1357" s="5">
        <v>0</v>
      </c>
      <c r="O1357" s="5">
        <f t="shared" si="84"/>
        <v>16747.2</v>
      </c>
      <c r="P1357" s="5">
        <v>0</v>
      </c>
      <c r="Q1357" s="5">
        <f t="shared" si="85"/>
        <v>16747.2</v>
      </c>
      <c r="R1357" s="5">
        <v>0</v>
      </c>
      <c r="S1357" s="5">
        <v>11164.8</v>
      </c>
      <c r="T1357" s="5">
        <v>11164.8</v>
      </c>
      <c r="U1357" s="5">
        <f t="shared" si="86"/>
        <v>5582.4000000000015</v>
      </c>
      <c r="V1357" s="5">
        <f t="shared" si="87"/>
        <v>5582.4000000000015</v>
      </c>
      <c r="W1357" s="5">
        <v>5582.4</v>
      </c>
      <c r="X1357" t="s">
        <v>732</v>
      </c>
    </row>
    <row r="1358" spans="1:24" x14ac:dyDescent="0.2">
      <c r="A1358" t="s">
        <v>0</v>
      </c>
      <c r="B1358" t="s">
        <v>1</v>
      </c>
      <c r="C1358" t="s">
        <v>695</v>
      </c>
      <c r="D1358" t="s">
        <v>727</v>
      </c>
      <c r="E1358" t="s">
        <v>728</v>
      </c>
      <c r="F1358" t="s">
        <v>729</v>
      </c>
      <c r="G1358" t="s">
        <v>730</v>
      </c>
      <c r="H1358" t="s">
        <v>7</v>
      </c>
      <c r="I1358" t="s">
        <v>8</v>
      </c>
      <c r="J1358" t="s">
        <v>9</v>
      </c>
      <c r="K1358" t="s">
        <v>733</v>
      </c>
      <c r="L1358" t="s">
        <v>11</v>
      </c>
      <c r="M1358" s="5">
        <v>943105.56</v>
      </c>
      <c r="N1358" s="5">
        <v>-9613.25</v>
      </c>
      <c r="O1358" s="5">
        <f t="shared" si="84"/>
        <v>933492.31</v>
      </c>
      <c r="P1358" s="5">
        <v>-19741.95</v>
      </c>
      <c r="Q1358" s="5">
        <f t="shared" si="85"/>
        <v>913750.3600000001</v>
      </c>
      <c r="R1358" s="5">
        <v>0</v>
      </c>
      <c r="S1358" s="5">
        <v>604716.04</v>
      </c>
      <c r="T1358" s="5">
        <v>604716.04</v>
      </c>
      <c r="U1358" s="5">
        <f t="shared" si="86"/>
        <v>328776.27</v>
      </c>
      <c r="V1358" s="5">
        <f t="shared" si="87"/>
        <v>328776.27</v>
      </c>
      <c r="W1358" s="5">
        <v>309034.32</v>
      </c>
      <c r="X1358" t="s">
        <v>734</v>
      </c>
    </row>
    <row r="1359" spans="1:24" x14ac:dyDescent="0.2">
      <c r="A1359" t="s">
        <v>0</v>
      </c>
      <c r="B1359" t="s">
        <v>1</v>
      </c>
      <c r="C1359" t="s">
        <v>695</v>
      </c>
      <c r="D1359" t="s">
        <v>727</v>
      </c>
      <c r="E1359" t="s">
        <v>728</v>
      </c>
      <c r="F1359" t="s">
        <v>729</v>
      </c>
      <c r="G1359" t="s">
        <v>730</v>
      </c>
      <c r="H1359" t="s">
        <v>7</v>
      </c>
      <c r="I1359" t="s">
        <v>8</v>
      </c>
      <c r="J1359" t="s">
        <v>9</v>
      </c>
      <c r="K1359" t="s">
        <v>15</v>
      </c>
      <c r="L1359" t="s">
        <v>44</v>
      </c>
      <c r="M1359" s="5">
        <v>0</v>
      </c>
      <c r="N1359" s="5">
        <v>1634</v>
      </c>
      <c r="O1359" s="5">
        <f t="shared" si="84"/>
        <v>1634</v>
      </c>
      <c r="P1359" s="5">
        <v>0</v>
      </c>
      <c r="Q1359" s="5">
        <f t="shared" si="85"/>
        <v>1634</v>
      </c>
      <c r="R1359" s="5">
        <v>1634</v>
      </c>
      <c r="S1359" s="5">
        <v>0</v>
      </c>
      <c r="T1359" s="5">
        <v>0</v>
      </c>
      <c r="U1359" s="5">
        <f t="shared" si="86"/>
        <v>1634</v>
      </c>
      <c r="V1359" s="5">
        <f t="shared" si="87"/>
        <v>1634</v>
      </c>
      <c r="W1359" s="5">
        <v>0</v>
      </c>
      <c r="X1359" t="s">
        <v>735</v>
      </c>
    </row>
    <row r="1360" spans="1:24" x14ac:dyDescent="0.2">
      <c r="A1360" t="s">
        <v>0</v>
      </c>
      <c r="B1360" t="s">
        <v>1</v>
      </c>
      <c r="C1360" t="s">
        <v>695</v>
      </c>
      <c r="D1360" t="s">
        <v>727</v>
      </c>
      <c r="E1360" t="s">
        <v>728</v>
      </c>
      <c r="F1360" t="s">
        <v>729</v>
      </c>
      <c r="G1360" t="s">
        <v>730</v>
      </c>
      <c r="H1360" t="s">
        <v>7</v>
      </c>
      <c r="I1360" t="s">
        <v>8</v>
      </c>
      <c r="J1360" t="s">
        <v>9</v>
      </c>
      <c r="K1360" t="s">
        <v>15</v>
      </c>
      <c r="L1360" t="s">
        <v>11</v>
      </c>
      <c r="M1360" s="5">
        <v>97625.73</v>
      </c>
      <c r="N1360" s="5">
        <v>-800.78</v>
      </c>
      <c r="O1360" s="5">
        <f t="shared" si="84"/>
        <v>96824.95</v>
      </c>
      <c r="P1360" s="5">
        <v>0</v>
      </c>
      <c r="Q1360" s="5">
        <f t="shared" si="85"/>
        <v>96824.95</v>
      </c>
      <c r="R1360" s="5">
        <v>0</v>
      </c>
      <c r="S1360" s="5">
        <v>3405.92</v>
      </c>
      <c r="T1360" s="5">
        <v>3405.92</v>
      </c>
      <c r="U1360" s="5">
        <f t="shared" si="86"/>
        <v>93419.03</v>
      </c>
      <c r="V1360" s="5">
        <f t="shared" si="87"/>
        <v>93419.03</v>
      </c>
      <c r="W1360" s="5">
        <v>93419.03</v>
      </c>
      <c r="X1360" t="s">
        <v>735</v>
      </c>
    </row>
    <row r="1361" spans="1:24" x14ac:dyDescent="0.2">
      <c r="A1361" t="s">
        <v>0</v>
      </c>
      <c r="B1361" t="s">
        <v>1</v>
      </c>
      <c r="C1361" t="s">
        <v>695</v>
      </c>
      <c r="D1361" t="s">
        <v>727</v>
      </c>
      <c r="E1361" t="s">
        <v>728</v>
      </c>
      <c r="F1361" t="s">
        <v>729</v>
      </c>
      <c r="G1361" t="s">
        <v>730</v>
      </c>
      <c r="H1361" t="s">
        <v>7</v>
      </c>
      <c r="I1361" t="s">
        <v>8</v>
      </c>
      <c r="J1361" t="s">
        <v>9</v>
      </c>
      <c r="K1361" t="s">
        <v>17</v>
      </c>
      <c r="L1361" t="s">
        <v>44</v>
      </c>
      <c r="M1361" s="5">
        <v>0</v>
      </c>
      <c r="N1361" s="5">
        <v>800</v>
      </c>
      <c r="O1361" s="5">
        <f t="shared" si="84"/>
        <v>800</v>
      </c>
      <c r="P1361" s="5">
        <v>0</v>
      </c>
      <c r="Q1361" s="5">
        <f t="shared" si="85"/>
        <v>800</v>
      </c>
      <c r="R1361" s="5">
        <v>642.22</v>
      </c>
      <c r="S1361" s="5">
        <v>157.78</v>
      </c>
      <c r="T1361" s="5">
        <v>157.78</v>
      </c>
      <c r="U1361" s="5">
        <f t="shared" si="86"/>
        <v>642.22</v>
      </c>
      <c r="V1361" s="5">
        <f t="shared" si="87"/>
        <v>642.22</v>
      </c>
      <c r="W1361" s="5">
        <v>0</v>
      </c>
      <c r="X1361" t="s">
        <v>736</v>
      </c>
    </row>
    <row r="1362" spans="1:24" x14ac:dyDescent="0.2">
      <c r="A1362" t="s">
        <v>0</v>
      </c>
      <c r="B1362" t="s">
        <v>1</v>
      </c>
      <c r="C1362" t="s">
        <v>695</v>
      </c>
      <c r="D1362" t="s">
        <v>727</v>
      </c>
      <c r="E1362" t="s">
        <v>728</v>
      </c>
      <c r="F1362" t="s">
        <v>729</v>
      </c>
      <c r="G1362" t="s">
        <v>730</v>
      </c>
      <c r="H1362" t="s">
        <v>7</v>
      </c>
      <c r="I1362" t="s">
        <v>8</v>
      </c>
      <c r="J1362" t="s">
        <v>9</v>
      </c>
      <c r="K1362" t="s">
        <v>17</v>
      </c>
      <c r="L1362" t="s">
        <v>11</v>
      </c>
      <c r="M1362" s="5">
        <v>37741.26</v>
      </c>
      <c r="N1362" s="5">
        <v>15.76</v>
      </c>
      <c r="O1362" s="5">
        <f t="shared" si="84"/>
        <v>37757.020000000004</v>
      </c>
      <c r="P1362" s="5">
        <v>0</v>
      </c>
      <c r="Q1362" s="5">
        <f t="shared" si="85"/>
        <v>37757.020000000004</v>
      </c>
      <c r="R1362" s="5">
        <v>0</v>
      </c>
      <c r="S1362" s="5">
        <v>34802.25</v>
      </c>
      <c r="T1362" s="5">
        <v>34802.25</v>
      </c>
      <c r="U1362" s="5">
        <f t="shared" si="86"/>
        <v>2954.7700000000041</v>
      </c>
      <c r="V1362" s="5">
        <f t="shared" si="87"/>
        <v>2954.7700000000041</v>
      </c>
      <c r="W1362" s="5">
        <v>2954.77</v>
      </c>
      <c r="X1362" t="s">
        <v>736</v>
      </c>
    </row>
    <row r="1363" spans="1:24" x14ac:dyDescent="0.2">
      <c r="A1363" t="s">
        <v>0</v>
      </c>
      <c r="B1363" t="s">
        <v>1</v>
      </c>
      <c r="C1363" t="s">
        <v>695</v>
      </c>
      <c r="D1363" t="s">
        <v>727</v>
      </c>
      <c r="E1363" t="s">
        <v>728</v>
      </c>
      <c r="F1363" t="s">
        <v>729</v>
      </c>
      <c r="G1363" t="s">
        <v>730</v>
      </c>
      <c r="H1363" t="s">
        <v>7</v>
      </c>
      <c r="I1363" t="s">
        <v>8</v>
      </c>
      <c r="J1363" t="s">
        <v>9</v>
      </c>
      <c r="K1363" t="s">
        <v>19</v>
      </c>
      <c r="L1363" t="s">
        <v>11</v>
      </c>
      <c r="M1363" s="5">
        <v>264</v>
      </c>
      <c r="N1363" s="5">
        <v>0</v>
      </c>
      <c r="O1363" s="5">
        <f t="shared" si="84"/>
        <v>264</v>
      </c>
      <c r="P1363" s="5">
        <v>-120.53</v>
      </c>
      <c r="Q1363" s="5">
        <f t="shared" si="85"/>
        <v>143.47</v>
      </c>
      <c r="R1363" s="5">
        <v>0</v>
      </c>
      <c r="S1363" s="5">
        <v>83</v>
      </c>
      <c r="T1363" s="5">
        <v>83</v>
      </c>
      <c r="U1363" s="5">
        <f t="shared" si="86"/>
        <v>181</v>
      </c>
      <c r="V1363" s="5">
        <f t="shared" si="87"/>
        <v>181</v>
      </c>
      <c r="W1363" s="5">
        <v>60.47</v>
      </c>
      <c r="X1363" t="s">
        <v>737</v>
      </c>
    </row>
    <row r="1364" spans="1:24" x14ac:dyDescent="0.2">
      <c r="A1364" t="s">
        <v>0</v>
      </c>
      <c r="B1364" t="s">
        <v>1</v>
      </c>
      <c r="C1364" t="s">
        <v>695</v>
      </c>
      <c r="D1364" t="s">
        <v>727</v>
      </c>
      <c r="E1364" t="s">
        <v>728</v>
      </c>
      <c r="F1364" t="s">
        <v>729</v>
      </c>
      <c r="G1364" t="s">
        <v>730</v>
      </c>
      <c r="H1364" t="s">
        <v>7</v>
      </c>
      <c r="I1364" t="s">
        <v>8</v>
      </c>
      <c r="J1364" t="s">
        <v>9</v>
      </c>
      <c r="K1364" t="s">
        <v>21</v>
      </c>
      <c r="L1364" t="s">
        <v>11</v>
      </c>
      <c r="M1364" s="5">
        <v>2112</v>
      </c>
      <c r="N1364" s="5">
        <v>0</v>
      </c>
      <c r="O1364" s="5">
        <f t="shared" si="84"/>
        <v>2112</v>
      </c>
      <c r="P1364" s="5">
        <v>-964.23</v>
      </c>
      <c r="Q1364" s="5">
        <f t="shared" si="85"/>
        <v>1147.77</v>
      </c>
      <c r="R1364" s="5">
        <v>0</v>
      </c>
      <c r="S1364" s="5">
        <v>664</v>
      </c>
      <c r="T1364" s="5">
        <v>664</v>
      </c>
      <c r="U1364" s="5">
        <f t="shared" si="86"/>
        <v>1448</v>
      </c>
      <c r="V1364" s="5">
        <f t="shared" si="87"/>
        <v>1448</v>
      </c>
      <c r="W1364" s="5">
        <v>483.77</v>
      </c>
      <c r="X1364" t="s">
        <v>738</v>
      </c>
    </row>
    <row r="1365" spans="1:24" x14ac:dyDescent="0.2">
      <c r="A1365" t="s">
        <v>0</v>
      </c>
      <c r="B1365" t="s">
        <v>1</v>
      </c>
      <c r="C1365" t="s">
        <v>695</v>
      </c>
      <c r="D1365" t="s">
        <v>727</v>
      </c>
      <c r="E1365" t="s">
        <v>728</v>
      </c>
      <c r="F1365" t="s">
        <v>729</v>
      </c>
      <c r="G1365" t="s">
        <v>730</v>
      </c>
      <c r="H1365" t="s">
        <v>7</v>
      </c>
      <c r="I1365" t="s">
        <v>8</v>
      </c>
      <c r="J1365" t="s">
        <v>9</v>
      </c>
      <c r="K1365" t="s">
        <v>23</v>
      </c>
      <c r="L1365" t="s">
        <v>11</v>
      </c>
      <c r="M1365" s="5">
        <v>83.74</v>
      </c>
      <c r="N1365" s="5">
        <v>0</v>
      </c>
      <c r="O1365" s="5">
        <f t="shared" si="84"/>
        <v>83.74</v>
      </c>
      <c r="P1365" s="5">
        <v>-21.51</v>
      </c>
      <c r="Q1365" s="5">
        <f t="shared" si="85"/>
        <v>62.22999999999999</v>
      </c>
      <c r="R1365" s="5">
        <v>0</v>
      </c>
      <c r="S1365" s="5">
        <v>40</v>
      </c>
      <c r="T1365" s="5">
        <v>40</v>
      </c>
      <c r="U1365" s="5">
        <f t="shared" si="86"/>
        <v>43.739999999999995</v>
      </c>
      <c r="V1365" s="5">
        <f t="shared" si="87"/>
        <v>43.739999999999995</v>
      </c>
      <c r="W1365" s="5">
        <v>22.23</v>
      </c>
      <c r="X1365" t="s">
        <v>739</v>
      </c>
    </row>
    <row r="1366" spans="1:24" x14ac:dyDescent="0.2">
      <c r="A1366" t="s">
        <v>0</v>
      </c>
      <c r="B1366" t="s">
        <v>1</v>
      </c>
      <c r="C1366" t="s">
        <v>695</v>
      </c>
      <c r="D1366" t="s">
        <v>727</v>
      </c>
      <c r="E1366" t="s">
        <v>728</v>
      </c>
      <c r="F1366" t="s">
        <v>729</v>
      </c>
      <c r="G1366" t="s">
        <v>730</v>
      </c>
      <c r="H1366" t="s">
        <v>7</v>
      </c>
      <c r="I1366" t="s">
        <v>8</v>
      </c>
      <c r="J1366" t="s">
        <v>9</v>
      </c>
      <c r="K1366" t="s">
        <v>25</v>
      </c>
      <c r="L1366" t="s">
        <v>11</v>
      </c>
      <c r="M1366" s="5">
        <v>502.42</v>
      </c>
      <c r="N1366" s="5">
        <v>0</v>
      </c>
      <c r="O1366" s="5">
        <f t="shared" si="84"/>
        <v>502.42</v>
      </c>
      <c r="P1366" s="5">
        <v>0</v>
      </c>
      <c r="Q1366" s="5">
        <f t="shared" si="85"/>
        <v>502.42</v>
      </c>
      <c r="R1366" s="5">
        <v>0</v>
      </c>
      <c r="S1366" s="5">
        <v>367.2</v>
      </c>
      <c r="T1366" s="5">
        <v>367.2</v>
      </c>
      <c r="U1366" s="5">
        <f t="shared" si="86"/>
        <v>135.22000000000003</v>
      </c>
      <c r="V1366" s="5">
        <f t="shared" si="87"/>
        <v>135.22000000000003</v>
      </c>
      <c r="W1366" s="5">
        <v>135.22</v>
      </c>
      <c r="X1366" t="s">
        <v>740</v>
      </c>
    </row>
    <row r="1367" spans="1:24" x14ac:dyDescent="0.2">
      <c r="A1367" t="s">
        <v>0</v>
      </c>
      <c r="B1367" t="s">
        <v>1</v>
      </c>
      <c r="C1367" t="s">
        <v>695</v>
      </c>
      <c r="D1367" t="s">
        <v>727</v>
      </c>
      <c r="E1367" t="s">
        <v>728</v>
      </c>
      <c r="F1367" t="s">
        <v>729</v>
      </c>
      <c r="G1367" t="s">
        <v>730</v>
      </c>
      <c r="H1367" t="s">
        <v>7</v>
      </c>
      <c r="I1367" t="s">
        <v>8</v>
      </c>
      <c r="J1367" t="s">
        <v>9</v>
      </c>
      <c r="K1367" t="s">
        <v>27</v>
      </c>
      <c r="L1367" t="s">
        <v>11</v>
      </c>
      <c r="M1367" s="5">
        <v>2574.8200000000002</v>
      </c>
      <c r="N1367" s="5">
        <v>0</v>
      </c>
      <c r="O1367" s="5">
        <f t="shared" si="84"/>
        <v>2574.8200000000002</v>
      </c>
      <c r="P1367" s="5">
        <v>-1287.4100000000001</v>
      </c>
      <c r="Q1367" s="5">
        <f t="shared" si="85"/>
        <v>1287.4100000000001</v>
      </c>
      <c r="R1367" s="5">
        <v>0</v>
      </c>
      <c r="S1367" s="5">
        <v>0</v>
      </c>
      <c r="T1367" s="5">
        <v>0</v>
      </c>
      <c r="U1367" s="5">
        <f t="shared" si="86"/>
        <v>2574.8200000000002</v>
      </c>
      <c r="V1367" s="5">
        <f t="shared" si="87"/>
        <v>2574.8200000000002</v>
      </c>
      <c r="W1367" s="5">
        <v>1287.4100000000001</v>
      </c>
      <c r="X1367" t="s">
        <v>741</v>
      </c>
    </row>
    <row r="1368" spans="1:24" x14ac:dyDescent="0.2">
      <c r="A1368" t="s">
        <v>0</v>
      </c>
      <c r="B1368" t="s">
        <v>1</v>
      </c>
      <c r="C1368" t="s">
        <v>695</v>
      </c>
      <c r="D1368" t="s">
        <v>727</v>
      </c>
      <c r="E1368" t="s">
        <v>728</v>
      </c>
      <c r="F1368" t="s">
        <v>729</v>
      </c>
      <c r="G1368" t="s">
        <v>730</v>
      </c>
      <c r="H1368" t="s">
        <v>7</v>
      </c>
      <c r="I1368" t="s">
        <v>8</v>
      </c>
      <c r="J1368" t="s">
        <v>9</v>
      </c>
      <c r="K1368" t="s">
        <v>29</v>
      </c>
      <c r="L1368" t="s">
        <v>11</v>
      </c>
      <c r="M1368" s="5">
        <v>0</v>
      </c>
      <c r="N1368" s="5">
        <v>175</v>
      </c>
      <c r="O1368" s="5">
        <f t="shared" si="84"/>
        <v>175</v>
      </c>
      <c r="P1368" s="5">
        <v>135.79</v>
      </c>
      <c r="Q1368" s="5">
        <f t="shared" si="85"/>
        <v>310.78999999999996</v>
      </c>
      <c r="R1368" s="5">
        <v>0</v>
      </c>
      <c r="S1368" s="5">
        <v>174.04</v>
      </c>
      <c r="T1368" s="5">
        <v>174.04</v>
      </c>
      <c r="U1368" s="5">
        <f t="shared" si="86"/>
        <v>0.96000000000000796</v>
      </c>
      <c r="V1368" s="5">
        <f t="shared" si="87"/>
        <v>0.96000000000000796</v>
      </c>
      <c r="W1368" s="5">
        <v>136.75</v>
      </c>
      <c r="X1368" t="s">
        <v>742</v>
      </c>
    </row>
    <row r="1369" spans="1:24" x14ac:dyDescent="0.2">
      <c r="A1369" t="s">
        <v>0</v>
      </c>
      <c r="B1369" t="s">
        <v>1</v>
      </c>
      <c r="C1369" t="s">
        <v>695</v>
      </c>
      <c r="D1369" t="s">
        <v>727</v>
      </c>
      <c r="E1369" t="s">
        <v>728</v>
      </c>
      <c r="F1369" t="s">
        <v>729</v>
      </c>
      <c r="G1369" t="s">
        <v>730</v>
      </c>
      <c r="H1369" t="s">
        <v>7</v>
      </c>
      <c r="I1369" t="s">
        <v>8</v>
      </c>
      <c r="J1369" t="s">
        <v>9</v>
      </c>
      <c r="K1369" t="s">
        <v>265</v>
      </c>
      <c r="L1369" t="s">
        <v>44</v>
      </c>
      <c r="M1369" s="5">
        <v>0</v>
      </c>
      <c r="N1369" s="5">
        <v>19608</v>
      </c>
      <c r="O1369" s="5">
        <f t="shared" si="84"/>
        <v>19608</v>
      </c>
      <c r="P1369" s="5">
        <v>0</v>
      </c>
      <c r="Q1369" s="5">
        <f t="shared" si="85"/>
        <v>19608</v>
      </c>
      <c r="R1369" s="5">
        <v>14923.87</v>
      </c>
      <c r="S1369" s="5">
        <v>4684.13</v>
      </c>
      <c r="T1369" s="5">
        <v>4684.13</v>
      </c>
      <c r="U1369" s="5">
        <f t="shared" si="86"/>
        <v>14923.869999999999</v>
      </c>
      <c r="V1369" s="5">
        <f t="shared" si="87"/>
        <v>14923.869999999999</v>
      </c>
      <c r="W1369" s="5">
        <v>0</v>
      </c>
      <c r="X1369" t="s">
        <v>743</v>
      </c>
    </row>
    <row r="1370" spans="1:24" x14ac:dyDescent="0.2">
      <c r="A1370" t="s">
        <v>0</v>
      </c>
      <c r="B1370" t="s">
        <v>1</v>
      </c>
      <c r="C1370" t="s">
        <v>695</v>
      </c>
      <c r="D1370" t="s">
        <v>727</v>
      </c>
      <c r="E1370" t="s">
        <v>728</v>
      </c>
      <c r="F1370" t="s">
        <v>729</v>
      </c>
      <c r="G1370" t="s">
        <v>730</v>
      </c>
      <c r="H1370" t="s">
        <v>7</v>
      </c>
      <c r="I1370" t="s">
        <v>8</v>
      </c>
      <c r="J1370" t="s">
        <v>9</v>
      </c>
      <c r="K1370" t="s">
        <v>31</v>
      </c>
      <c r="L1370" t="s">
        <v>11</v>
      </c>
      <c r="M1370" s="5">
        <v>1176.28</v>
      </c>
      <c r="N1370" s="5">
        <v>0</v>
      </c>
      <c r="O1370" s="5">
        <f t="shared" si="84"/>
        <v>1176.28</v>
      </c>
      <c r="P1370" s="5">
        <v>-588.14</v>
      </c>
      <c r="Q1370" s="5">
        <f t="shared" si="85"/>
        <v>588.14</v>
      </c>
      <c r="R1370" s="5">
        <v>0</v>
      </c>
      <c r="S1370" s="5">
        <v>0</v>
      </c>
      <c r="T1370" s="5">
        <v>0</v>
      </c>
      <c r="U1370" s="5">
        <f t="shared" si="86"/>
        <v>1176.28</v>
      </c>
      <c r="V1370" s="5">
        <f t="shared" si="87"/>
        <v>1176.28</v>
      </c>
      <c r="W1370" s="5">
        <v>588.14</v>
      </c>
      <c r="X1370" t="s">
        <v>744</v>
      </c>
    </row>
    <row r="1371" spans="1:24" x14ac:dyDescent="0.2">
      <c r="A1371" t="s">
        <v>0</v>
      </c>
      <c r="B1371" t="s">
        <v>1</v>
      </c>
      <c r="C1371" t="s">
        <v>695</v>
      </c>
      <c r="D1371" t="s">
        <v>727</v>
      </c>
      <c r="E1371" t="s">
        <v>728</v>
      </c>
      <c r="F1371" t="s">
        <v>729</v>
      </c>
      <c r="G1371" t="s">
        <v>730</v>
      </c>
      <c r="H1371" t="s">
        <v>7</v>
      </c>
      <c r="I1371" t="s">
        <v>8</v>
      </c>
      <c r="J1371" t="s">
        <v>9</v>
      </c>
      <c r="K1371" t="s">
        <v>33</v>
      </c>
      <c r="L1371" t="s">
        <v>11</v>
      </c>
      <c r="M1371" s="5">
        <v>2352.56</v>
      </c>
      <c r="N1371" s="5">
        <v>0</v>
      </c>
      <c r="O1371" s="5">
        <f t="shared" si="84"/>
        <v>2352.56</v>
      </c>
      <c r="P1371" s="5">
        <v>-1176.28</v>
      </c>
      <c r="Q1371" s="5">
        <f t="shared" si="85"/>
        <v>1176.28</v>
      </c>
      <c r="R1371" s="5">
        <v>0</v>
      </c>
      <c r="S1371" s="5">
        <v>0</v>
      </c>
      <c r="T1371" s="5">
        <v>0</v>
      </c>
      <c r="U1371" s="5">
        <f t="shared" si="86"/>
        <v>2352.56</v>
      </c>
      <c r="V1371" s="5">
        <f t="shared" si="87"/>
        <v>2352.56</v>
      </c>
      <c r="W1371" s="5">
        <v>1176.28</v>
      </c>
      <c r="X1371" t="s">
        <v>745</v>
      </c>
    </row>
    <row r="1372" spans="1:24" x14ac:dyDescent="0.2">
      <c r="A1372" t="s">
        <v>0</v>
      </c>
      <c r="B1372" t="s">
        <v>1</v>
      </c>
      <c r="C1372" t="s">
        <v>695</v>
      </c>
      <c r="D1372" t="s">
        <v>727</v>
      </c>
      <c r="E1372" t="s">
        <v>728</v>
      </c>
      <c r="F1372" t="s">
        <v>729</v>
      </c>
      <c r="G1372" t="s">
        <v>730</v>
      </c>
      <c r="H1372" t="s">
        <v>7</v>
      </c>
      <c r="I1372" t="s">
        <v>8</v>
      </c>
      <c r="J1372" t="s">
        <v>9</v>
      </c>
      <c r="K1372" t="s">
        <v>35</v>
      </c>
      <c r="L1372" t="s">
        <v>11</v>
      </c>
      <c r="M1372" s="5">
        <v>133965.54</v>
      </c>
      <c r="N1372" s="5">
        <v>-1071.4000000000001</v>
      </c>
      <c r="O1372" s="5">
        <f t="shared" si="84"/>
        <v>132894.14000000001</v>
      </c>
      <c r="P1372" s="5">
        <v>-5784.88</v>
      </c>
      <c r="Q1372" s="5">
        <f t="shared" si="85"/>
        <v>127109.26000000001</v>
      </c>
      <c r="R1372" s="5">
        <v>0</v>
      </c>
      <c r="S1372" s="5">
        <v>84098.61</v>
      </c>
      <c r="T1372" s="5">
        <v>84098.61</v>
      </c>
      <c r="U1372" s="5">
        <f t="shared" si="86"/>
        <v>48795.530000000013</v>
      </c>
      <c r="V1372" s="5">
        <f t="shared" si="87"/>
        <v>48795.530000000013</v>
      </c>
      <c r="W1372" s="5">
        <v>43010.65</v>
      </c>
      <c r="X1372" t="s">
        <v>746</v>
      </c>
    </row>
    <row r="1373" spans="1:24" x14ac:dyDescent="0.2">
      <c r="A1373" t="s">
        <v>0</v>
      </c>
      <c r="B1373" t="s">
        <v>1</v>
      </c>
      <c r="C1373" t="s">
        <v>695</v>
      </c>
      <c r="D1373" t="s">
        <v>727</v>
      </c>
      <c r="E1373" t="s">
        <v>728</v>
      </c>
      <c r="F1373" t="s">
        <v>729</v>
      </c>
      <c r="G1373" t="s">
        <v>730</v>
      </c>
      <c r="H1373" t="s">
        <v>7</v>
      </c>
      <c r="I1373" t="s">
        <v>8</v>
      </c>
      <c r="J1373" t="s">
        <v>9</v>
      </c>
      <c r="K1373" t="s">
        <v>35</v>
      </c>
      <c r="L1373" t="s">
        <v>44</v>
      </c>
      <c r="M1373" s="5">
        <v>0</v>
      </c>
      <c r="N1373" s="5">
        <v>2480.41</v>
      </c>
      <c r="O1373" s="5">
        <f t="shared" si="84"/>
        <v>2480.41</v>
      </c>
      <c r="P1373" s="5">
        <v>0</v>
      </c>
      <c r="Q1373" s="5">
        <f t="shared" si="85"/>
        <v>2480.41</v>
      </c>
      <c r="R1373" s="5">
        <v>1958.11</v>
      </c>
      <c r="S1373" s="5">
        <v>522.29999999999995</v>
      </c>
      <c r="T1373" s="5">
        <v>522.29999999999995</v>
      </c>
      <c r="U1373" s="5">
        <f t="shared" si="86"/>
        <v>1958.11</v>
      </c>
      <c r="V1373" s="5">
        <f t="shared" si="87"/>
        <v>1958.11</v>
      </c>
      <c r="W1373" s="5">
        <v>0</v>
      </c>
      <c r="X1373" t="s">
        <v>746</v>
      </c>
    </row>
    <row r="1374" spans="1:24" x14ac:dyDescent="0.2">
      <c r="A1374" t="s">
        <v>0</v>
      </c>
      <c r="B1374" t="s">
        <v>1</v>
      </c>
      <c r="C1374" t="s">
        <v>695</v>
      </c>
      <c r="D1374" t="s">
        <v>727</v>
      </c>
      <c r="E1374" t="s">
        <v>728</v>
      </c>
      <c r="F1374" t="s">
        <v>729</v>
      </c>
      <c r="G1374" t="s">
        <v>730</v>
      </c>
      <c r="H1374" t="s">
        <v>7</v>
      </c>
      <c r="I1374" t="s">
        <v>8</v>
      </c>
      <c r="J1374" t="s">
        <v>9</v>
      </c>
      <c r="K1374" t="s">
        <v>37</v>
      </c>
      <c r="L1374" t="s">
        <v>11</v>
      </c>
      <c r="M1374" s="5">
        <v>97625.73</v>
      </c>
      <c r="N1374" s="5">
        <v>-800.78</v>
      </c>
      <c r="O1374" s="5">
        <f t="shared" si="84"/>
        <v>96824.95</v>
      </c>
      <c r="P1374" s="5">
        <v>-6724.92</v>
      </c>
      <c r="Q1374" s="5">
        <f t="shared" si="85"/>
        <v>90100.03</v>
      </c>
      <c r="R1374" s="5">
        <v>0</v>
      </c>
      <c r="S1374" s="5">
        <v>60067.01</v>
      </c>
      <c r="T1374" s="5">
        <v>60067.01</v>
      </c>
      <c r="U1374" s="5">
        <f t="shared" si="86"/>
        <v>36757.939999999995</v>
      </c>
      <c r="V1374" s="5">
        <f t="shared" si="87"/>
        <v>36757.939999999995</v>
      </c>
      <c r="W1374" s="5">
        <v>30033.02</v>
      </c>
      <c r="X1374" t="s">
        <v>747</v>
      </c>
    </row>
    <row r="1375" spans="1:24" x14ac:dyDescent="0.2">
      <c r="A1375" t="s">
        <v>0</v>
      </c>
      <c r="B1375" t="s">
        <v>1</v>
      </c>
      <c r="C1375" t="s">
        <v>695</v>
      </c>
      <c r="D1375" t="s">
        <v>727</v>
      </c>
      <c r="E1375" t="s">
        <v>728</v>
      </c>
      <c r="F1375" t="s">
        <v>729</v>
      </c>
      <c r="G1375" t="s">
        <v>730</v>
      </c>
      <c r="H1375" t="s">
        <v>7</v>
      </c>
      <c r="I1375" t="s">
        <v>8</v>
      </c>
      <c r="J1375" t="s">
        <v>9</v>
      </c>
      <c r="K1375" t="s">
        <v>37</v>
      </c>
      <c r="L1375" t="s">
        <v>44</v>
      </c>
      <c r="M1375" s="5">
        <v>0</v>
      </c>
      <c r="N1375" s="5">
        <v>1634</v>
      </c>
      <c r="O1375" s="5">
        <f t="shared" si="84"/>
        <v>1634</v>
      </c>
      <c r="P1375" s="5">
        <v>0</v>
      </c>
      <c r="Q1375" s="5">
        <f t="shared" si="85"/>
        <v>1634</v>
      </c>
      <c r="R1375" s="5">
        <v>1634</v>
      </c>
      <c r="S1375" s="5">
        <v>0</v>
      </c>
      <c r="T1375" s="5">
        <v>0</v>
      </c>
      <c r="U1375" s="5">
        <f t="shared" si="86"/>
        <v>1634</v>
      </c>
      <c r="V1375" s="5">
        <f t="shared" si="87"/>
        <v>1634</v>
      </c>
      <c r="W1375" s="5">
        <v>0</v>
      </c>
      <c r="X1375" t="s">
        <v>747</v>
      </c>
    </row>
    <row r="1376" spans="1:24" x14ac:dyDescent="0.2">
      <c r="A1376" t="s">
        <v>0</v>
      </c>
      <c r="B1376" t="s">
        <v>1</v>
      </c>
      <c r="C1376" t="s">
        <v>695</v>
      </c>
      <c r="D1376" t="s">
        <v>727</v>
      </c>
      <c r="E1376" t="s">
        <v>728</v>
      </c>
      <c r="F1376" t="s">
        <v>729</v>
      </c>
      <c r="G1376" t="s">
        <v>730</v>
      </c>
      <c r="H1376" t="s">
        <v>7</v>
      </c>
      <c r="I1376" t="s">
        <v>8</v>
      </c>
      <c r="J1376" t="s">
        <v>9</v>
      </c>
      <c r="K1376" t="s">
        <v>39</v>
      </c>
      <c r="L1376" t="s">
        <v>11</v>
      </c>
      <c r="M1376" s="5">
        <v>7649.22</v>
      </c>
      <c r="N1376" s="5">
        <v>0</v>
      </c>
      <c r="O1376" s="5">
        <f t="shared" si="84"/>
        <v>7649.22</v>
      </c>
      <c r="P1376" s="5">
        <v>0</v>
      </c>
      <c r="Q1376" s="5">
        <f t="shared" si="85"/>
        <v>7649.22</v>
      </c>
      <c r="R1376" s="5">
        <v>0</v>
      </c>
      <c r="S1376" s="5">
        <v>1119.27</v>
      </c>
      <c r="T1376" s="5">
        <v>1119.27</v>
      </c>
      <c r="U1376" s="5">
        <f t="shared" si="86"/>
        <v>6529.9500000000007</v>
      </c>
      <c r="V1376" s="5">
        <f t="shared" si="87"/>
        <v>6529.9500000000007</v>
      </c>
      <c r="W1376" s="5">
        <v>6529.95</v>
      </c>
      <c r="X1376" t="s">
        <v>748</v>
      </c>
    </row>
    <row r="1377" spans="1:24" x14ac:dyDescent="0.2">
      <c r="A1377" t="s">
        <v>0</v>
      </c>
      <c r="B1377" t="s">
        <v>1</v>
      </c>
      <c r="C1377" t="s">
        <v>695</v>
      </c>
      <c r="D1377" t="s">
        <v>727</v>
      </c>
      <c r="E1377" t="s">
        <v>728</v>
      </c>
      <c r="F1377" t="s">
        <v>729</v>
      </c>
      <c r="G1377" t="s">
        <v>730</v>
      </c>
      <c r="H1377" t="s">
        <v>7</v>
      </c>
      <c r="I1377" t="s">
        <v>41</v>
      </c>
      <c r="J1377" t="s">
        <v>42</v>
      </c>
      <c r="K1377" t="s">
        <v>43</v>
      </c>
      <c r="L1377" t="s">
        <v>44</v>
      </c>
      <c r="M1377" s="5">
        <v>15000</v>
      </c>
      <c r="N1377" s="5">
        <v>0</v>
      </c>
      <c r="O1377" s="5">
        <f t="shared" si="84"/>
        <v>15000</v>
      </c>
      <c r="P1377" s="5">
        <v>0</v>
      </c>
      <c r="Q1377" s="5">
        <f t="shared" si="85"/>
        <v>15000</v>
      </c>
      <c r="R1377" s="5">
        <v>0</v>
      </c>
      <c r="S1377" s="5">
        <v>15000</v>
      </c>
      <c r="T1377" s="5">
        <v>4718.78</v>
      </c>
      <c r="U1377" s="5">
        <f t="shared" si="86"/>
        <v>0</v>
      </c>
      <c r="V1377" s="5">
        <f t="shared" si="87"/>
        <v>10281.220000000001</v>
      </c>
      <c r="W1377" s="5">
        <v>0</v>
      </c>
      <c r="X1377" t="s">
        <v>749</v>
      </c>
    </row>
    <row r="1378" spans="1:24" x14ac:dyDescent="0.2">
      <c r="A1378" t="s">
        <v>0</v>
      </c>
      <c r="B1378" t="s">
        <v>1</v>
      </c>
      <c r="C1378" t="s">
        <v>695</v>
      </c>
      <c r="D1378" t="s">
        <v>727</v>
      </c>
      <c r="E1378" t="s">
        <v>728</v>
      </c>
      <c r="F1378" t="s">
        <v>729</v>
      </c>
      <c r="G1378" t="s">
        <v>730</v>
      </c>
      <c r="H1378" t="s">
        <v>7</v>
      </c>
      <c r="I1378" t="s">
        <v>41</v>
      </c>
      <c r="J1378" t="s">
        <v>42</v>
      </c>
      <c r="K1378" t="s">
        <v>46</v>
      </c>
      <c r="L1378" t="s">
        <v>44</v>
      </c>
      <c r="M1378" s="5">
        <v>28000</v>
      </c>
      <c r="N1378" s="5">
        <v>0</v>
      </c>
      <c r="O1378" s="5">
        <f t="shared" si="84"/>
        <v>28000</v>
      </c>
      <c r="P1378" s="5">
        <v>0</v>
      </c>
      <c r="Q1378" s="5">
        <f t="shared" si="85"/>
        <v>28000</v>
      </c>
      <c r="R1378" s="5">
        <v>0</v>
      </c>
      <c r="S1378" s="5">
        <v>28000</v>
      </c>
      <c r="T1378" s="5">
        <v>10855.41</v>
      </c>
      <c r="U1378" s="5">
        <f t="shared" si="86"/>
        <v>0</v>
      </c>
      <c r="V1378" s="5">
        <f t="shared" si="87"/>
        <v>17144.59</v>
      </c>
      <c r="W1378" s="5">
        <v>0</v>
      </c>
      <c r="X1378" t="s">
        <v>750</v>
      </c>
    </row>
    <row r="1379" spans="1:24" x14ac:dyDescent="0.2">
      <c r="A1379" t="s">
        <v>0</v>
      </c>
      <c r="B1379" t="s">
        <v>1</v>
      </c>
      <c r="C1379" t="s">
        <v>695</v>
      </c>
      <c r="D1379" t="s">
        <v>727</v>
      </c>
      <c r="E1379" t="s">
        <v>728</v>
      </c>
      <c r="F1379" t="s">
        <v>729</v>
      </c>
      <c r="G1379" t="s">
        <v>730</v>
      </c>
      <c r="H1379" t="s">
        <v>7</v>
      </c>
      <c r="I1379" t="s">
        <v>41</v>
      </c>
      <c r="J1379" t="s">
        <v>42</v>
      </c>
      <c r="K1379" t="s">
        <v>48</v>
      </c>
      <c r="L1379" t="s">
        <v>44</v>
      </c>
      <c r="M1379" s="5">
        <v>20000</v>
      </c>
      <c r="N1379" s="5">
        <v>0</v>
      </c>
      <c r="O1379" s="5">
        <f t="shared" si="84"/>
        <v>20000</v>
      </c>
      <c r="P1379" s="5">
        <v>0</v>
      </c>
      <c r="Q1379" s="5">
        <f t="shared" si="85"/>
        <v>20000</v>
      </c>
      <c r="R1379" s="5">
        <v>0</v>
      </c>
      <c r="S1379" s="5">
        <v>20000</v>
      </c>
      <c r="T1379" s="5">
        <v>10610.77</v>
      </c>
      <c r="U1379" s="5">
        <f t="shared" si="86"/>
        <v>0</v>
      </c>
      <c r="V1379" s="5">
        <f t="shared" si="87"/>
        <v>9389.23</v>
      </c>
      <c r="W1379" s="5">
        <v>0</v>
      </c>
      <c r="X1379" t="s">
        <v>751</v>
      </c>
    </row>
    <row r="1380" spans="1:24" x14ac:dyDescent="0.2">
      <c r="A1380" t="s">
        <v>0</v>
      </c>
      <c r="B1380" t="s">
        <v>1</v>
      </c>
      <c r="C1380" t="s">
        <v>695</v>
      </c>
      <c r="D1380" t="s">
        <v>727</v>
      </c>
      <c r="E1380" t="s">
        <v>728</v>
      </c>
      <c r="F1380" t="s">
        <v>729</v>
      </c>
      <c r="G1380" t="s">
        <v>730</v>
      </c>
      <c r="H1380" t="s">
        <v>7</v>
      </c>
      <c r="I1380" t="s">
        <v>41</v>
      </c>
      <c r="J1380" t="s">
        <v>42</v>
      </c>
      <c r="K1380" t="s">
        <v>52</v>
      </c>
      <c r="L1380" t="s">
        <v>44</v>
      </c>
      <c r="M1380" s="5">
        <v>2000</v>
      </c>
      <c r="N1380" s="5">
        <v>0</v>
      </c>
      <c r="O1380" s="5">
        <f t="shared" si="84"/>
        <v>2000</v>
      </c>
      <c r="P1380" s="5">
        <v>0</v>
      </c>
      <c r="Q1380" s="5">
        <f t="shared" si="85"/>
        <v>2000</v>
      </c>
      <c r="R1380" s="5">
        <v>0</v>
      </c>
      <c r="S1380" s="5">
        <v>0</v>
      </c>
      <c r="T1380" s="5">
        <v>0</v>
      </c>
      <c r="U1380" s="5">
        <f t="shared" si="86"/>
        <v>2000</v>
      </c>
      <c r="V1380" s="5">
        <f t="shared" si="87"/>
        <v>2000</v>
      </c>
      <c r="W1380" s="5">
        <v>2000</v>
      </c>
      <c r="X1380" t="s">
        <v>752</v>
      </c>
    </row>
    <row r="1381" spans="1:24" x14ac:dyDescent="0.2">
      <c r="A1381" t="s">
        <v>0</v>
      </c>
      <c r="B1381" t="s">
        <v>1</v>
      </c>
      <c r="C1381" t="s">
        <v>695</v>
      </c>
      <c r="D1381" t="s">
        <v>727</v>
      </c>
      <c r="E1381" t="s">
        <v>728</v>
      </c>
      <c r="F1381" t="s">
        <v>729</v>
      </c>
      <c r="G1381" t="s">
        <v>730</v>
      </c>
      <c r="H1381" t="s">
        <v>7</v>
      </c>
      <c r="I1381" t="s">
        <v>41</v>
      </c>
      <c r="J1381" t="s">
        <v>42</v>
      </c>
      <c r="K1381" t="s">
        <v>54</v>
      </c>
      <c r="L1381" t="s">
        <v>44</v>
      </c>
      <c r="M1381" s="5">
        <v>7000</v>
      </c>
      <c r="N1381" s="5">
        <v>0</v>
      </c>
      <c r="O1381" s="5">
        <f t="shared" si="84"/>
        <v>7000</v>
      </c>
      <c r="P1381" s="5">
        <v>-2800</v>
      </c>
      <c r="Q1381" s="5">
        <f t="shared" si="85"/>
        <v>4200</v>
      </c>
      <c r="R1381" s="5">
        <v>0</v>
      </c>
      <c r="S1381" s="5">
        <v>0</v>
      </c>
      <c r="T1381" s="5">
        <v>0</v>
      </c>
      <c r="U1381" s="5">
        <f t="shared" si="86"/>
        <v>7000</v>
      </c>
      <c r="V1381" s="5">
        <f t="shared" si="87"/>
        <v>7000</v>
      </c>
      <c r="W1381" s="5">
        <v>4200</v>
      </c>
      <c r="X1381" t="s">
        <v>753</v>
      </c>
    </row>
    <row r="1382" spans="1:24" x14ac:dyDescent="0.2">
      <c r="A1382" t="s">
        <v>0</v>
      </c>
      <c r="B1382" t="s">
        <v>1</v>
      </c>
      <c r="C1382" t="s">
        <v>695</v>
      </c>
      <c r="D1382" t="s">
        <v>727</v>
      </c>
      <c r="E1382" t="s">
        <v>728</v>
      </c>
      <c r="F1382" t="s">
        <v>729</v>
      </c>
      <c r="G1382" t="s">
        <v>730</v>
      </c>
      <c r="H1382" t="s">
        <v>7</v>
      </c>
      <c r="I1382" t="s">
        <v>41</v>
      </c>
      <c r="J1382" t="s">
        <v>42</v>
      </c>
      <c r="K1382" t="s">
        <v>612</v>
      </c>
      <c r="L1382" t="s">
        <v>44</v>
      </c>
      <c r="M1382" s="5">
        <v>8000</v>
      </c>
      <c r="N1382" s="5">
        <v>0</v>
      </c>
      <c r="O1382" s="5">
        <f t="shared" si="84"/>
        <v>8000</v>
      </c>
      <c r="P1382" s="5">
        <v>-3200</v>
      </c>
      <c r="Q1382" s="5">
        <f t="shared" si="85"/>
        <v>4800</v>
      </c>
      <c r="R1382" s="5">
        <v>0</v>
      </c>
      <c r="S1382" s="5">
        <v>0</v>
      </c>
      <c r="T1382" s="5">
        <v>0</v>
      </c>
      <c r="U1382" s="5">
        <f t="shared" si="86"/>
        <v>8000</v>
      </c>
      <c r="V1382" s="5">
        <f t="shared" si="87"/>
        <v>8000</v>
      </c>
      <c r="W1382" s="5">
        <v>4800</v>
      </c>
      <c r="X1382" t="s">
        <v>754</v>
      </c>
    </row>
    <row r="1383" spans="1:24" x14ac:dyDescent="0.2">
      <c r="A1383" t="s">
        <v>0</v>
      </c>
      <c r="B1383" t="s">
        <v>1</v>
      </c>
      <c r="C1383" t="s">
        <v>695</v>
      </c>
      <c r="D1383" t="s">
        <v>727</v>
      </c>
      <c r="E1383" t="s">
        <v>728</v>
      </c>
      <c r="F1383" t="s">
        <v>729</v>
      </c>
      <c r="G1383" t="s">
        <v>730</v>
      </c>
      <c r="H1383" t="s">
        <v>7</v>
      </c>
      <c r="I1383" t="s">
        <v>41</v>
      </c>
      <c r="J1383" t="s">
        <v>42</v>
      </c>
      <c r="K1383" t="s">
        <v>56</v>
      </c>
      <c r="L1383" t="s">
        <v>44</v>
      </c>
      <c r="M1383" s="5">
        <v>105000</v>
      </c>
      <c r="N1383" s="5">
        <v>-17800</v>
      </c>
      <c r="O1383" s="5">
        <f t="shared" si="84"/>
        <v>87200</v>
      </c>
      <c r="P1383" s="5">
        <v>-7104.9</v>
      </c>
      <c r="Q1383" s="5">
        <f t="shared" si="85"/>
        <v>80095.100000000006</v>
      </c>
      <c r="R1383" s="5">
        <v>0</v>
      </c>
      <c r="S1383" s="5">
        <v>69437.759999999995</v>
      </c>
      <c r="T1383" s="5">
        <v>46291.839999999997</v>
      </c>
      <c r="U1383" s="5">
        <f t="shared" si="86"/>
        <v>17762.240000000005</v>
      </c>
      <c r="V1383" s="5">
        <f t="shared" si="87"/>
        <v>40908.160000000003</v>
      </c>
      <c r="W1383" s="5">
        <v>10657.34</v>
      </c>
      <c r="X1383" t="s">
        <v>755</v>
      </c>
    </row>
    <row r="1384" spans="1:24" x14ac:dyDescent="0.2">
      <c r="A1384" t="s">
        <v>0</v>
      </c>
      <c r="B1384" t="s">
        <v>1</v>
      </c>
      <c r="C1384" t="s">
        <v>695</v>
      </c>
      <c r="D1384" t="s">
        <v>727</v>
      </c>
      <c r="E1384" t="s">
        <v>728</v>
      </c>
      <c r="F1384" t="s">
        <v>729</v>
      </c>
      <c r="G1384" t="s">
        <v>730</v>
      </c>
      <c r="H1384" t="s">
        <v>7</v>
      </c>
      <c r="I1384" t="s">
        <v>41</v>
      </c>
      <c r="J1384" t="s">
        <v>42</v>
      </c>
      <c r="K1384" t="s">
        <v>58</v>
      </c>
      <c r="L1384" t="s">
        <v>44</v>
      </c>
      <c r="M1384" s="5">
        <v>121000</v>
      </c>
      <c r="N1384" s="5">
        <v>0</v>
      </c>
      <c r="O1384" s="5">
        <f t="shared" si="84"/>
        <v>121000</v>
      </c>
      <c r="P1384" s="5">
        <v>-1825.44</v>
      </c>
      <c r="Q1384" s="5">
        <f t="shared" si="85"/>
        <v>119174.56</v>
      </c>
      <c r="R1384" s="5">
        <v>0</v>
      </c>
      <c r="S1384" s="5">
        <v>117957.1</v>
      </c>
      <c r="T1384" s="5">
        <v>50018.09</v>
      </c>
      <c r="U1384" s="5">
        <f t="shared" si="86"/>
        <v>3042.8999999999942</v>
      </c>
      <c r="V1384" s="5">
        <f t="shared" si="87"/>
        <v>70981.91</v>
      </c>
      <c r="W1384" s="5">
        <v>1217.46</v>
      </c>
      <c r="X1384" t="s">
        <v>756</v>
      </c>
    </row>
    <row r="1385" spans="1:24" x14ac:dyDescent="0.2">
      <c r="A1385" t="s">
        <v>0</v>
      </c>
      <c r="B1385" t="s">
        <v>1</v>
      </c>
      <c r="C1385" t="s">
        <v>695</v>
      </c>
      <c r="D1385" t="s">
        <v>727</v>
      </c>
      <c r="E1385" t="s">
        <v>728</v>
      </c>
      <c r="F1385" t="s">
        <v>729</v>
      </c>
      <c r="G1385" t="s">
        <v>730</v>
      </c>
      <c r="H1385" t="s">
        <v>7</v>
      </c>
      <c r="I1385" t="s">
        <v>41</v>
      </c>
      <c r="J1385" t="s">
        <v>42</v>
      </c>
      <c r="K1385" t="s">
        <v>62</v>
      </c>
      <c r="L1385" t="s">
        <v>44</v>
      </c>
      <c r="M1385" s="5">
        <v>30000</v>
      </c>
      <c r="N1385" s="5">
        <v>14800</v>
      </c>
      <c r="O1385" s="5">
        <f t="shared" si="84"/>
        <v>44800</v>
      </c>
      <c r="P1385" s="5">
        <v>0</v>
      </c>
      <c r="Q1385" s="5">
        <f t="shared" si="85"/>
        <v>44800</v>
      </c>
      <c r="R1385" s="5">
        <v>25933.599999999999</v>
      </c>
      <c r="S1385" s="5">
        <v>18866.400000000001</v>
      </c>
      <c r="T1385" s="5">
        <v>4406.6400000000003</v>
      </c>
      <c r="U1385" s="5">
        <f t="shared" si="86"/>
        <v>25933.599999999999</v>
      </c>
      <c r="V1385" s="5">
        <f t="shared" si="87"/>
        <v>40393.360000000001</v>
      </c>
      <c r="W1385" s="5">
        <v>0</v>
      </c>
      <c r="X1385" t="s">
        <v>757</v>
      </c>
    </row>
    <row r="1386" spans="1:24" x14ac:dyDescent="0.2">
      <c r="A1386" t="s">
        <v>0</v>
      </c>
      <c r="B1386" t="s">
        <v>1</v>
      </c>
      <c r="C1386" t="s">
        <v>695</v>
      </c>
      <c r="D1386" t="s">
        <v>727</v>
      </c>
      <c r="E1386" t="s">
        <v>728</v>
      </c>
      <c r="F1386" t="s">
        <v>729</v>
      </c>
      <c r="G1386" t="s">
        <v>730</v>
      </c>
      <c r="H1386" t="s">
        <v>7</v>
      </c>
      <c r="I1386" t="s">
        <v>41</v>
      </c>
      <c r="J1386" t="s">
        <v>42</v>
      </c>
      <c r="K1386" t="s">
        <v>64</v>
      </c>
      <c r="L1386" t="s">
        <v>44</v>
      </c>
      <c r="M1386" s="5">
        <v>5000</v>
      </c>
      <c r="N1386" s="5">
        <v>0</v>
      </c>
      <c r="O1386" s="5">
        <f t="shared" si="84"/>
        <v>5000</v>
      </c>
      <c r="P1386" s="5">
        <v>0</v>
      </c>
      <c r="Q1386" s="5">
        <f t="shared" si="85"/>
        <v>5000</v>
      </c>
      <c r="R1386" s="5">
        <v>0</v>
      </c>
      <c r="S1386" s="5">
        <v>0</v>
      </c>
      <c r="T1386" s="5">
        <v>0</v>
      </c>
      <c r="U1386" s="5">
        <f t="shared" si="86"/>
        <v>5000</v>
      </c>
      <c r="V1386" s="5">
        <f t="shared" si="87"/>
        <v>5000</v>
      </c>
      <c r="W1386" s="5">
        <v>5000</v>
      </c>
      <c r="X1386" t="s">
        <v>758</v>
      </c>
    </row>
    <row r="1387" spans="1:24" x14ac:dyDescent="0.2">
      <c r="A1387" t="s">
        <v>0</v>
      </c>
      <c r="B1387" t="s">
        <v>1</v>
      </c>
      <c r="C1387" t="s">
        <v>695</v>
      </c>
      <c r="D1387" t="s">
        <v>727</v>
      </c>
      <c r="E1387" t="s">
        <v>728</v>
      </c>
      <c r="F1387" t="s">
        <v>729</v>
      </c>
      <c r="G1387" t="s">
        <v>730</v>
      </c>
      <c r="H1387" t="s">
        <v>7</v>
      </c>
      <c r="I1387" t="s">
        <v>41</v>
      </c>
      <c r="J1387" t="s">
        <v>42</v>
      </c>
      <c r="K1387" t="s">
        <v>66</v>
      </c>
      <c r="L1387" t="s">
        <v>44</v>
      </c>
      <c r="M1387" s="5">
        <v>4000</v>
      </c>
      <c r="N1387" s="5">
        <v>0</v>
      </c>
      <c r="O1387" s="5">
        <f t="shared" si="84"/>
        <v>4000</v>
      </c>
      <c r="P1387" s="5">
        <v>0</v>
      </c>
      <c r="Q1387" s="5">
        <f t="shared" si="85"/>
        <v>4000</v>
      </c>
      <c r="R1387" s="5">
        <v>0</v>
      </c>
      <c r="S1387" s="5">
        <v>2000</v>
      </c>
      <c r="T1387" s="5">
        <v>1851.36</v>
      </c>
      <c r="U1387" s="5">
        <f t="shared" si="86"/>
        <v>2000</v>
      </c>
      <c r="V1387" s="5">
        <f t="shared" si="87"/>
        <v>2148.6400000000003</v>
      </c>
      <c r="W1387" s="5">
        <v>2000</v>
      </c>
      <c r="X1387" t="s">
        <v>759</v>
      </c>
    </row>
    <row r="1388" spans="1:24" x14ac:dyDescent="0.2">
      <c r="A1388" t="s">
        <v>0</v>
      </c>
      <c r="B1388" t="s">
        <v>1</v>
      </c>
      <c r="C1388" t="s">
        <v>695</v>
      </c>
      <c r="D1388" t="s">
        <v>727</v>
      </c>
      <c r="E1388" t="s">
        <v>728</v>
      </c>
      <c r="F1388" t="s">
        <v>729</v>
      </c>
      <c r="G1388" t="s">
        <v>730</v>
      </c>
      <c r="H1388" t="s">
        <v>7</v>
      </c>
      <c r="I1388" t="s">
        <v>41</v>
      </c>
      <c r="J1388" t="s">
        <v>42</v>
      </c>
      <c r="K1388" t="s">
        <v>70</v>
      </c>
      <c r="L1388" t="s">
        <v>44</v>
      </c>
      <c r="M1388" s="5">
        <v>3000</v>
      </c>
      <c r="N1388" s="5">
        <v>0</v>
      </c>
      <c r="O1388" s="5">
        <f t="shared" si="84"/>
        <v>3000</v>
      </c>
      <c r="P1388" s="5">
        <v>0</v>
      </c>
      <c r="Q1388" s="5">
        <f t="shared" si="85"/>
        <v>3000</v>
      </c>
      <c r="R1388" s="5">
        <v>0</v>
      </c>
      <c r="S1388" s="5">
        <v>0</v>
      </c>
      <c r="T1388" s="5">
        <v>0</v>
      </c>
      <c r="U1388" s="5">
        <f t="shared" si="86"/>
        <v>3000</v>
      </c>
      <c r="V1388" s="5">
        <f t="shared" si="87"/>
        <v>3000</v>
      </c>
      <c r="W1388" s="5">
        <v>3000</v>
      </c>
      <c r="X1388" t="s">
        <v>760</v>
      </c>
    </row>
    <row r="1389" spans="1:24" x14ac:dyDescent="0.2">
      <c r="A1389" t="s">
        <v>0</v>
      </c>
      <c r="B1389" t="s">
        <v>1</v>
      </c>
      <c r="C1389" t="s">
        <v>695</v>
      </c>
      <c r="D1389" t="s">
        <v>727</v>
      </c>
      <c r="E1389" t="s">
        <v>728</v>
      </c>
      <c r="F1389" t="s">
        <v>729</v>
      </c>
      <c r="G1389" t="s">
        <v>730</v>
      </c>
      <c r="H1389" t="s">
        <v>7</v>
      </c>
      <c r="I1389" t="s">
        <v>41</v>
      </c>
      <c r="J1389" t="s">
        <v>42</v>
      </c>
      <c r="K1389" t="s">
        <v>74</v>
      </c>
      <c r="L1389" t="s">
        <v>44</v>
      </c>
      <c r="M1389" s="5">
        <v>1000</v>
      </c>
      <c r="N1389" s="5">
        <v>0</v>
      </c>
      <c r="O1389" s="5">
        <f t="shared" si="84"/>
        <v>1000</v>
      </c>
      <c r="P1389" s="5">
        <v>0</v>
      </c>
      <c r="Q1389" s="5">
        <f t="shared" si="85"/>
        <v>1000</v>
      </c>
      <c r="R1389" s="5">
        <v>0</v>
      </c>
      <c r="S1389" s="5">
        <v>0</v>
      </c>
      <c r="T1389" s="5">
        <v>0</v>
      </c>
      <c r="U1389" s="5">
        <f t="shared" si="86"/>
        <v>1000</v>
      </c>
      <c r="V1389" s="5">
        <f t="shared" si="87"/>
        <v>1000</v>
      </c>
      <c r="W1389" s="5">
        <v>1000</v>
      </c>
      <c r="X1389" t="s">
        <v>761</v>
      </c>
    </row>
    <row r="1390" spans="1:24" x14ac:dyDescent="0.2">
      <c r="A1390" t="s">
        <v>0</v>
      </c>
      <c r="B1390" t="s">
        <v>1</v>
      </c>
      <c r="C1390" t="s">
        <v>695</v>
      </c>
      <c r="D1390" t="s">
        <v>727</v>
      </c>
      <c r="E1390" t="s">
        <v>728</v>
      </c>
      <c r="F1390" t="s">
        <v>729</v>
      </c>
      <c r="G1390" t="s">
        <v>730</v>
      </c>
      <c r="H1390" t="s">
        <v>7</v>
      </c>
      <c r="I1390" t="s">
        <v>41</v>
      </c>
      <c r="J1390" t="s">
        <v>42</v>
      </c>
      <c r="K1390" t="s">
        <v>76</v>
      </c>
      <c r="L1390" t="s">
        <v>44</v>
      </c>
      <c r="M1390" s="5">
        <v>500</v>
      </c>
      <c r="N1390" s="5">
        <v>0</v>
      </c>
      <c r="O1390" s="5">
        <f t="shared" si="84"/>
        <v>500</v>
      </c>
      <c r="P1390" s="5">
        <v>0</v>
      </c>
      <c r="Q1390" s="5">
        <f t="shared" si="85"/>
        <v>500</v>
      </c>
      <c r="R1390" s="5">
        <v>0</v>
      </c>
      <c r="S1390" s="5">
        <v>0</v>
      </c>
      <c r="T1390" s="5">
        <v>0</v>
      </c>
      <c r="U1390" s="5">
        <f t="shared" si="86"/>
        <v>500</v>
      </c>
      <c r="V1390" s="5">
        <f t="shared" si="87"/>
        <v>500</v>
      </c>
      <c r="W1390" s="5">
        <v>500</v>
      </c>
      <c r="X1390" t="s">
        <v>762</v>
      </c>
    </row>
    <row r="1391" spans="1:24" x14ac:dyDescent="0.2">
      <c r="A1391" t="s">
        <v>0</v>
      </c>
      <c r="B1391" t="s">
        <v>1</v>
      </c>
      <c r="C1391" t="s">
        <v>695</v>
      </c>
      <c r="D1391" t="s">
        <v>727</v>
      </c>
      <c r="E1391" t="s">
        <v>728</v>
      </c>
      <c r="F1391" t="s">
        <v>729</v>
      </c>
      <c r="G1391" t="s">
        <v>730</v>
      </c>
      <c r="H1391" t="s">
        <v>7</v>
      </c>
      <c r="I1391" t="s">
        <v>41</v>
      </c>
      <c r="J1391" t="s">
        <v>42</v>
      </c>
      <c r="K1391" t="s">
        <v>78</v>
      </c>
      <c r="L1391" t="s">
        <v>44</v>
      </c>
      <c r="M1391" s="5">
        <v>800</v>
      </c>
      <c r="N1391" s="5">
        <v>0</v>
      </c>
      <c r="O1391" s="5">
        <f t="shared" si="84"/>
        <v>800</v>
      </c>
      <c r="P1391" s="5">
        <v>0</v>
      </c>
      <c r="Q1391" s="5">
        <f t="shared" si="85"/>
        <v>800</v>
      </c>
      <c r="R1391" s="5">
        <v>0</v>
      </c>
      <c r="S1391" s="5">
        <v>0</v>
      </c>
      <c r="T1391" s="5">
        <v>0</v>
      </c>
      <c r="U1391" s="5">
        <f t="shared" si="86"/>
        <v>800</v>
      </c>
      <c r="V1391" s="5">
        <f t="shared" si="87"/>
        <v>800</v>
      </c>
      <c r="W1391" s="5">
        <v>800</v>
      </c>
      <c r="X1391" t="s">
        <v>763</v>
      </c>
    </row>
    <row r="1392" spans="1:24" x14ac:dyDescent="0.2">
      <c r="A1392" t="s">
        <v>0</v>
      </c>
      <c r="B1392" t="s">
        <v>1</v>
      </c>
      <c r="C1392" t="s">
        <v>695</v>
      </c>
      <c r="D1392" t="s">
        <v>727</v>
      </c>
      <c r="E1392" t="s">
        <v>728</v>
      </c>
      <c r="F1392" t="s">
        <v>729</v>
      </c>
      <c r="G1392" t="s">
        <v>730</v>
      </c>
      <c r="H1392" t="s">
        <v>7</v>
      </c>
      <c r="I1392" t="s">
        <v>41</v>
      </c>
      <c r="J1392" t="s">
        <v>42</v>
      </c>
      <c r="K1392" t="s">
        <v>82</v>
      </c>
      <c r="L1392" t="s">
        <v>44</v>
      </c>
      <c r="M1392" s="5">
        <v>1000</v>
      </c>
      <c r="N1392" s="5">
        <v>0</v>
      </c>
      <c r="O1392" s="5">
        <f t="shared" si="84"/>
        <v>1000</v>
      </c>
      <c r="P1392" s="5">
        <v>0</v>
      </c>
      <c r="Q1392" s="5">
        <f t="shared" si="85"/>
        <v>1000</v>
      </c>
      <c r="R1392" s="5">
        <v>0</v>
      </c>
      <c r="S1392" s="5">
        <v>0</v>
      </c>
      <c r="T1392" s="5">
        <v>0</v>
      </c>
      <c r="U1392" s="5">
        <f t="shared" si="86"/>
        <v>1000</v>
      </c>
      <c r="V1392" s="5">
        <f t="shared" si="87"/>
        <v>1000</v>
      </c>
      <c r="W1392" s="5">
        <v>1000</v>
      </c>
      <c r="X1392" t="s">
        <v>764</v>
      </c>
    </row>
    <row r="1393" spans="1:24" x14ac:dyDescent="0.2">
      <c r="A1393" t="s">
        <v>0</v>
      </c>
      <c r="B1393" t="s">
        <v>1</v>
      </c>
      <c r="C1393" t="s">
        <v>695</v>
      </c>
      <c r="D1393" t="s">
        <v>727</v>
      </c>
      <c r="E1393" t="s">
        <v>728</v>
      </c>
      <c r="F1393" t="s">
        <v>729</v>
      </c>
      <c r="G1393" t="s">
        <v>730</v>
      </c>
      <c r="H1393" t="s">
        <v>7</v>
      </c>
      <c r="I1393" t="s">
        <v>41</v>
      </c>
      <c r="J1393" t="s">
        <v>42</v>
      </c>
      <c r="K1393" t="s">
        <v>86</v>
      </c>
      <c r="L1393" t="s">
        <v>44</v>
      </c>
      <c r="M1393" s="5">
        <v>1000</v>
      </c>
      <c r="N1393" s="5">
        <v>0</v>
      </c>
      <c r="O1393" s="5">
        <f t="shared" si="84"/>
        <v>1000</v>
      </c>
      <c r="P1393" s="5">
        <v>0</v>
      </c>
      <c r="Q1393" s="5">
        <f t="shared" si="85"/>
        <v>1000</v>
      </c>
      <c r="R1393" s="5">
        <v>0</v>
      </c>
      <c r="S1393" s="5">
        <v>0</v>
      </c>
      <c r="T1393" s="5">
        <v>0</v>
      </c>
      <c r="U1393" s="5">
        <f t="shared" si="86"/>
        <v>1000</v>
      </c>
      <c r="V1393" s="5">
        <f t="shared" si="87"/>
        <v>1000</v>
      </c>
      <c r="W1393" s="5">
        <v>1000</v>
      </c>
      <c r="X1393" t="s">
        <v>765</v>
      </c>
    </row>
    <row r="1394" spans="1:24" x14ac:dyDescent="0.2">
      <c r="A1394" t="s">
        <v>0</v>
      </c>
      <c r="B1394" t="s">
        <v>1</v>
      </c>
      <c r="C1394" t="s">
        <v>695</v>
      </c>
      <c r="D1394" t="s">
        <v>727</v>
      </c>
      <c r="E1394" t="s">
        <v>728</v>
      </c>
      <c r="F1394" t="s">
        <v>729</v>
      </c>
      <c r="G1394" t="s">
        <v>730</v>
      </c>
      <c r="H1394" t="s">
        <v>7</v>
      </c>
      <c r="I1394" t="s">
        <v>41</v>
      </c>
      <c r="J1394" t="s">
        <v>42</v>
      </c>
      <c r="K1394" t="s">
        <v>766</v>
      </c>
      <c r="L1394" t="s">
        <v>44</v>
      </c>
      <c r="M1394" s="5">
        <v>2000</v>
      </c>
      <c r="N1394" s="5">
        <v>0</v>
      </c>
      <c r="O1394" s="5">
        <f t="shared" si="84"/>
        <v>2000</v>
      </c>
      <c r="P1394" s="5">
        <v>-800</v>
      </c>
      <c r="Q1394" s="5">
        <f t="shared" si="85"/>
        <v>1200</v>
      </c>
      <c r="R1394" s="5">
        <v>0</v>
      </c>
      <c r="S1394" s="5">
        <v>0</v>
      </c>
      <c r="T1394" s="5">
        <v>0</v>
      </c>
      <c r="U1394" s="5">
        <f t="shared" si="86"/>
        <v>2000</v>
      </c>
      <c r="V1394" s="5">
        <f t="shared" si="87"/>
        <v>2000</v>
      </c>
      <c r="W1394" s="5">
        <v>1200</v>
      </c>
      <c r="X1394" t="s">
        <v>767</v>
      </c>
    </row>
    <row r="1395" spans="1:24" x14ac:dyDescent="0.2">
      <c r="A1395" t="s">
        <v>0</v>
      </c>
      <c r="B1395" t="s">
        <v>1</v>
      </c>
      <c r="C1395" t="s">
        <v>695</v>
      </c>
      <c r="D1395" t="s">
        <v>727</v>
      </c>
      <c r="E1395" t="s">
        <v>728</v>
      </c>
      <c r="F1395" t="s">
        <v>729</v>
      </c>
      <c r="G1395" t="s">
        <v>730</v>
      </c>
      <c r="H1395" t="s">
        <v>7</v>
      </c>
      <c r="I1395" t="s">
        <v>41</v>
      </c>
      <c r="J1395" t="s">
        <v>42</v>
      </c>
      <c r="K1395" t="s">
        <v>88</v>
      </c>
      <c r="L1395" t="s">
        <v>44</v>
      </c>
      <c r="M1395" s="5">
        <v>900</v>
      </c>
      <c r="N1395" s="5">
        <v>3000</v>
      </c>
      <c r="O1395" s="5">
        <f t="shared" si="84"/>
        <v>3900</v>
      </c>
      <c r="P1395" s="5">
        <v>0</v>
      </c>
      <c r="Q1395" s="5">
        <f t="shared" si="85"/>
        <v>3900</v>
      </c>
      <c r="R1395" s="5">
        <v>0</v>
      </c>
      <c r="S1395" s="5">
        <v>3000</v>
      </c>
      <c r="T1395" s="5">
        <v>2713.23</v>
      </c>
      <c r="U1395" s="5">
        <f t="shared" si="86"/>
        <v>900</v>
      </c>
      <c r="V1395" s="5">
        <f t="shared" si="87"/>
        <v>1186.77</v>
      </c>
      <c r="W1395" s="5">
        <v>900</v>
      </c>
      <c r="X1395" t="s">
        <v>768</v>
      </c>
    </row>
    <row r="1396" spans="1:24" x14ac:dyDescent="0.2">
      <c r="A1396" t="s">
        <v>0</v>
      </c>
      <c r="B1396" t="s">
        <v>1</v>
      </c>
      <c r="C1396" t="s">
        <v>695</v>
      </c>
      <c r="D1396" t="s">
        <v>727</v>
      </c>
      <c r="E1396" t="s">
        <v>728</v>
      </c>
      <c r="F1396" t="s">
        <v>729</v>
      </c>
      <c r="G1396" t="s">
        <v>730</v>
      </c>
      <c r="H1396" t="s">
        <v>7</v>
      </c>
      <c r="I1396" t="s">
        <v>41</v>
      </c>
      <c r="J1396" t="s">
        <v>42</v>
      </c>
      <c r="K1396" t="s">
        <v>769</v>
      </c>
      <c r="L1396" t="s">
        <v>44</v>
      </c>
      <c r="M1396" s="5">
        <v>2000</v>
      </c>
      <c r="N1396" s="5">
        <v>0</v>
      </c>
      <c r="O1396" s="5">
        <f t="shared" si="84"/>
        <v>2000</v>
      </c>
      <c r="P1396" s="5">
        <v>-800</v>
      </c>
      <c r="Q1396" s="5">
        <f t="shared" si="85"/>
        <v>1200</v>
      </c>
      <c r="R1396" s="5">
        <v>0</v>
      </c>
      <c r="S1396" s="5">
        <v>0</v>
      </c>
      <c r="T1396" s="5">
        <v>0</v>
      </c>
      <c r="U1396" s="5">
        <f t="shared" si="86"/>
        <v>2000</v>
      </c>
      <c r="V1396" s="5">
        <f t="shared" si="87"/>
        <v>2000</v>
      </c>
      <c r="W1396" s="5">
        <v>1200</v>
      </c>
      <c r="X1396" t="s">
        <v>770</v>
      </c>
    </row>
    <row r="1397" spans="1:24" x14ac:dyDescent="0.2">
      <c r="A1397" t="s">
        <v>0</v>
      </c>
      <c r="B1397" t="s">
        <v>1</v>
      </c>
      <c r="C1397" t="s">
        <v>695</v>
      </c>
      <c r="D1397" t="s">
        <v>727</v>
      </c>
      <c r="E1397" t="s">
        <v>728</v>
      </c>
      <c r="F1397" t="s">
        <v>729</v>
      </c>
      <c r="G1397" t="s">
        <v>730</v>
      </c>
      <c r="H1397" t="s">
        <v>7</v>
      </c>
      <c r="I1397" t="s">
        <v>41</v>
      </c>
      <c r="J1397" t="s">
        <v>90</v>
      </c>
      <c r="K1397" t="s">
        <v>91</v>
      </c>
      <c r="L1397" t="s">
        <v>44</v>
      </c>
      <c r="M1397" s="5">
        <v>1000</v>
      </c>
      <c r="N1397" s="5">
        <v>0</v>
      </c>
      <c r="O1397" s="5">
        <f t="shared" si="84"/>
        <v>1000</v>
      </c>
      <c r="P1397" s="5">
        <v>-193.33</v>
      </c>
      <c r="Q1397" s="5">
        <f t="shared" si="85"/>
        <v>806.67</v>
      </c>
      <c r="R1397" s="5">
        <v>0</v>
      </c>
      <c r="S1397" s="5">
        <v>806.67</v>
      </c>
      <c r="T1397" s="5">
        <v>806.67</v>
      </c>
      <c r="U1397" s="5">
        <f t="shared" si="86"/>
        <v>193.33000000000004</v>
      </c>
      <c r="V1397" s="5">
        <f t="shared" si="87"/>
        <v>193.33000000000004</v>
      </c>
      <c r="W1397" s="5">
        <v>0</v>
      </c>
      <c r="X1397" t="s">
        <v>771</v>
      </c>
    </row>
    <row r="1398" spans="1:24" x14ac:dyDescent="0.2">
      <c r="A1398" t="s">
        <v>0</v>
      </c>
      <c r="B1398" t="s">
        <v>1</v>
      </c>
      <c r="C1398" t="s">
        <v>695</v>
      </c>
      <c r="D1398" t="s">
        <v>727</v>
      </c>
      <c r="E1398" t="s">
        <v>728</v>
      </c>
      <c r="F1398" t="s">
        <v>729</v>
      </c>
      <c r="G1398" t="s">
        <v>730</v>
      </c>
      <c r="H1398" t="s">
        <v>772</v>
      </c>
      <c r="I1398" t="s">
        <v>773</v>
      </c>
      <c r="J1398" t="s">
        <v>121</v>
      </c>
      <c r="K1398" t="s">
        <v>645</v>
      </c>
      <c r="L1398" t="s">
        <v>44</v>
      </c>
      <c r="M1398" s="5">
        <v>3500</v>
      </c>
      <c r="N1398" s="5">
        <v>0</v>
      </c>
      <c r="O1398" s="5">
        <f t="shared" si="84"/>
        <v>3500</v>
      </c>
      <c r="P1398" s="5">
        <v>-3500</v>
      </c>
      <c r="Q1398" s="5">
        <f t="shared" si="85"/>
        <v>0</v>
      </c>
      <c r="R1398" s="5">
        <v>0</v>
      </c>
      <c r="S1398" s="5">
        <v>0</v>
      </c>
      <c r="T1398" s="5">
        <v>0</v>
      </c>
      <c r="U1398" s="5">
        <f t="shared" si="86"/>
        <v>3500</v>
      </c>
      <c r="V1398" s="5">
        <f t="shared" si="87"/>
        <v>3500</v>
      </c>
      <c r="W1398" s="5">
        <v>0</v>
      </c>
      <c r="X1398" t="s">
        <v>774</v>
      </c>
    </row>
    <row r="1399" spans="1:24" x14ac:dyDescent="0.2">
      <c r="A1399" t="s">
        <v>0</v>
      </c>
      <c r="B1399" t="s">
        <v>1</v>
      </c>
      <c r="C1399" t="s">
        <v>695</v>
      </c>
      <c r="D1399" t="s">
        <v>727</v>
      </c>
      <c r="E1399" t="s">
        <v>728</v>
      </c>
      <c r="F1399" t="s">
        <v>729</v>
      </c>
      <c r="G1399" t="s">
        <v>730</v>
      </c>
      <c r="H1399" t="s">
        <v>772</v>
      </c>
      <c r="I1399" t="s">
        <v>773</v>
      </c>
      <c r="J1399" t="s">
        <v>121</v>
      </c>
      <c r="K1399" t="s">
        <v>149</v>
      </c>
      <c r="L1399" t="s">
        <v>44</v>
      </c>
      <c r="M1399" s="5">
        <v>7000</v>
      </c>
      <c r="N1399" s="5">
        <v>0</v>
      </c>
      <c r="O1399" s="5">
        <f t="shared" si="84"/>
        <v>7000</v>
      </c>
      <c r="P1399" s="5">
        <v>-7000</v>
      </c>
      <c r="Q1399" s="5">
        <f t="shared" si="85"/>
        <v>0</v>
      </c>
      <c r="R1399" s="5">
        <v>0</v>
      </c>
      <c r="S1399" s="5">
        <v>0</v>
      </c>
      <c r="T1399" s="5">
        <v>0</v>
      </c>
      <c r="U1399" s="5">
        <f t="shared" si="86"/>
        <v>7000</v>
      </c>
      <c r="V1399" s="5">
        <f t="shared" si="87"/>
        <v>7000</v>
      </c>
      <c r="W1399" s="5">
        <v>0</v>
      </c>
      <c r="X1399" t="s">
        <v>775</v>
      </c>
    </row>
    <row r="1400" spans="1:24" x14ac:dyDescent="0.2">
      <c r="A1400" t="s">
        <v>0</v>
      </c>
      <c r="B1400" t="s">
        <v>1</v>
      </c>
      <c r="C1400" t="s">
        <v>695</v>
      </c>
      <c r="D1400" t="s">
        <v>727</v>
      </c>
      <c r="E1400" t="s">
        <v>728</v>
      </c>
      <c r="F1400" t="s">
        <v>729</v>
      </c>
      <c r="G1400" t="s">
        <v>730</v>
      </c>
      <c r="H1400" t="s">
        <v>772</v>
      </c>
      <c r="I1400" t="s">
        <v>773</v>
      </c>
      <c r="J1400" t="s">
        <v>121</v>
      </c>
      <c r="K1400" t="s">
        <v>710</v>
      </c>
      <c r="L1400" t="s">
        <v>44</v>
      </c>
      <c r="M1400" s="5">
        <v>63500</v>
      </c>
      <c r="N1400" s="5">
        <v>0</v>
      </c>
      <c r="O1400" s="5">
        <f t="shared" si="84"/>
        <v>63500</v>
      </c>
      <c r="P1400" s="5">
        <v>0</v>
      </c>
      <c r="Q1400" s="5">
        <f t="shared" si="85"/>
        <v>63500</v>
      </c>
      <c r="R1400" s="5">
        <v>0</v>
      </c>
      <c r="S1400" s="5">
        <v>63500</v>
      </c>
      <c r="T1400" s="5">
        <v>105</v>
      </c>
      <c r="U1400" s="5">
        <f t="shared" si="86"/>
        <v>0</v>
      </c>
      <c r="V1400" s="5">
        <f t="shared" si="87"/>
        <v>63395</v>
      </c>
      <c r="W1400" s="5">
        <v>0</v>
      </c>
      <c r="X1400" t="s">
        <v>776</v>
      </c>
    </row>
    <row r="1401" spans="1:24" x14ac:dyDescent="0.2">
      <c r="A1401" t="s">
        <v>0</v>
      </c>
      <c r="B1401" t="s">
        <v>1</v>
      </c>
      <c r="C1401" t="s">
        <v>695</v>
      </c>
      <c r="D1401" t="s">
        <v>727</v>
      </c>
      <c r="E1401" t="s">
        <v>728</v>
      </c>
      <c r="F1401" t="s">
        <v>729</v>
      </c>
      <c r="G1401" t="s">
        <v>730</v>
      </c>
      <c r="H1401" t="s">
        <v>772</v>
      </c>
      <c r="I1401" t="s">
        <v>773</v>
      </c>
      <c r="J1401" t="s">
        <v>121</v>
      </c>
      <c r="K1401" t="s">
        <v>777</v>
      </c>
      <c r="L1401" t="s">
        <v>44</v>
      </c>
      <c r="M1401" s="5">
        <v>10000</v>
      </c>
      <c r="N1401" s="5">
        <v>0</v>
      </c>
      <c r="O1401" s="5">
        <f t="shared" si="84"/>
        <v>10000</v>
      </c>
      <c r="P1401" s="5">
        <v>-10000</v>
      </c>
      <c r="Q1401" s="5">
        <f t="shared" si="85"/>
        <v>0</v>
      </c>
      <c r="R1401" s="5">
        <v>0</v>
      </c>
      <c r="S1401" s="5">
        <v>0</v>
      </c>
      <c r="T1401" s="5">
        <v>0</v>
      </c>
      <c r="U1401" s="5">
        <f t="shared" si="86"/>
        <v>10000</v>
      </c>
      <c r="V1401" s="5">
        <f t="shared" si="87"/>
        <v>10000</v>
      </c>
      <c r="W1401" s="5">
        <v>0</v>
      </c>
      <c r="X1401" t="s">
        <v>778</v>
      </c>
    </row>
    <row r="1402" spans="1:24" x14ac:dyDescent="0.2">
      <c r="A1402" t="s">
        <v>0</v>
      </c>
      <c r="B1402" t="s">
        <v>1</v>
      </c>
      <c r="C1402" t="s">
        <v>695</v>
      </c>
      <c r="D1402" t="s">
        <v>727</v>
      </c>
      <c r="E1402" t="s">
        <v>728</v>
      </c>
      <c r="F1402" t="s">
        <v>729</v>
      </c>
      <c r="G1402" t="s">
        <v>730</v>
      </c>
      <c r="H1402" t="s">
        <v>772</v>
      </c>
      <c r="I1402" t="s">
        <v>773</v>
      </c>
      <c r="J1402" t="s">
        <v>121</v>
      </c>
      <c r="K1402" t="s">
        <v>655</v>
      </c>
      <c r="L1402" t="s">
        <v>44</v>
      </c>
      <c r="M1402" s="5">
        <v>10000</v>
      </c>
      <c r="N1402" s="5">
        <v>0</v>
      </c>
      <c r="O1402" s="5">
        <f t="shared" si="84"/>
        <v>10000</v>
      </c>
      <c r="P1402" s="5">
        <v>-10000</v>
      </c>
      <c r="Q1402" s="5">
        <f t="shared" si="85"/>
        <v>0</v>
      </c>
      <c r="R1402" s="5">
        <v>0</v>
      </c>
      <c r="S1402" s="5">
        <v>0</v>
      </c>
      <c r="T1402" s="5">
        <v>0</v>
      </c>
      <c r="U1402" s="5">
        <f t="shared" si="86"/>
        <v>10000</v>
      </c>
      <c r="V1402" s="5">
        <f t="shared" si="87"/>
        <v>10000</v>
      </c>
      <c r="W1402" s="5">
        <v>0</v>
      </c>
      <c r="X1402" t="s">
        <v>779</v>
      </c>
    </row>
    <row r="1403" spans="1:24" x14ac:dyDescent="0.2">
      <c r="A1403" t="s">
        <v>0</v>
      </c>
      <c r="B1403" t="s">
        <v>1</v>
      </c>
      <c r="C1403" t="s">
        <v>695</v>
      </c>
      <c r="D1403" t="s">
        <v>727</v>
      </c>
      <c r="E1403" t="s">
        <v>728</v>
      </c>
      <c r="F1403" t="s">
        <v>729</v>
      </c>
      <c r="G1403" t="s">
        <v>730</v>
      </c>
      <c r="H1403" t="s">
        <v>772</v>
      </c>
      <c r="I1403" t="s">
        <v>773</v>
      </c>
      <c r="J1403" t="s">
        <v>121</v>
      </c>
      <c r="K1403" t="s">
        <v>285</v>
      </c>
      <c r="L1403" t="s">
        <v>44</v>
      </c>
      <c r="M1403" s="5">
        <v>40000</v>
      </c>
      <c r="N1403" s="5">
        <v>0</v>
      </c>
      <c r="O1403" s="5">
        <f t="shared" si="84"/>
        <v>40000</v>
      </c>
      <c r="P1403" s="5">
        <v>-20000</v>
      </c>
      <c r="Q1403" s="5">
        <f t="shared" si="85"/>
        <v>20000</v>
      </c>
      <c r="R1403" s="5">
        <v>0</v>
      </c>
      <c r="S1403" s="5">
        <v>20000</v>
      </c>
      <c r="T1403" s="5">
        <v>0</v>
      </c>
      <c r="U1403" s="5">
        <f t="shared" si="86"/>
        <v>20000</v>
      </c>
      <c r="V1403" s="5">
        <f t="shared" si="87"/>
        <v>40000</v>
      </c>
      <c r="W1403" s="5">
        <v>0</v>
      </c>
      <c r="X1403" t="s">
        <v>780</v>
      </c>
    </row>
    <row r="1404" spans="1:24" x14ac:dyDescent="0.2">
      <c r="A1404" t="s">
        <v>0</v>
      </c>
      <c r="B1404" t="s">
        <v>1</v>
      </c>
      <c r="C1404" t="s">
        <v>695</v>
      </c>
      <c r="D1404" t="s">
        <v>727</v>
      </c>
      <c r="E1404" t="s">
        <v>728</v>
      </c>
      <c r="F1404" t="s">
        <v>729</v>
      </c>
      <c r="G1404" t="s">
        <v>730</v>
      </c>
      <c r="H1404" t="s">
        <v>772</v>
      </c>
      <c r="I1404" t="s">
        <v>773</v>
      </c>
      <c r="J1404" t="s">
        <v>121</v>
      </c>
      <c r="K1404" t="s">
        <v>722</v>
      </c>
      <c r="L1404" t="s">
        <v>44</v>
      </c>
      <c r="M1404" s="5">
        <v>3000</v>
      </c>
      <c r="N1404" s="5">
        <v>0</v>
      </c>
      <c r="O1404" s="5">
        <f t="shared" si="84"/>
        <v>3000</v>
      </c>
      <c r="P1404" s="5">
        <v>-3000</v>
      </c>
      <c r="Q1404" s="5">
        <f t="shared" si="85"/>
        <v>0</v>
      </c>
      <c r="R1404" s="5">
        <v>0</v>
      </c>
      <c r="S1404" s="5">
        <v>0</v>
      </c>
      <c r="T1404" s="5">
        <v>0</v>
      </c>
      <c r="U1404" s="5">
        <f t="shared" si="86"/>
        <v>3000</v>
      </c>
      <c r="V1404" s="5">
        <f t="shared" si="87"/>
        <v>3000</v>
      </c>
      <c r="W1404" s="5">
        <v>0</v>
      </c>
      <c r="X1404" t="s">
        <v>781</v>
      </c>
    </row>
    <row r="1405" spans="1:24" x14ac:dyDescent="0.2">
      <c r="A1405" t="s">
        <v>0</v>
      </c>
      <c r="B1405" t="s">
        <v>1</v>
      </c>
      <c r="C1405" t="s">
        <v>695</v>
      </c>
      <c r="D1405" t="s">
        <v>727</v>
      </c>
      <c r="E1405" t="s">
        <v>728</v>
      </c>
      <c r="F1405" t="s">
        <v>729</v>
      </c>
      <c r="G1405" t="s">
        <v>730</v>
      </c>
      <c r="H1405" t="s">
        <v>772</v>
      </c>
      <c r="I1405" t="s">
        <v>773</v>
      </c>
      <c r="J1405" t="s">
        <v>231</v>
      </c>
      <c r="K1405" t="s">
        <v>232</v>
      </c>
      <c r="L1405" t="s">
        <v>44</v>
      </c>
      <c r="M1405" s="5">
        <v>48200</v>
      </c>
      <c r="N1405" s="5">
        <v>0</v>
      </c>
      <c r="O1405" s="5">
        <f t="shared" si="84"/>
        <v>48200</v>
      </c>
      <c r="P1405" s="5">
        <v>-24800</v>
      </c>
      <c r="Q1405" s="5">
        <f t="shared" si="85"/>
        <v>23400</v>
      </c>
      <c r="R1405" s="5">
        <v>0</v>
      </c>
      <c r="S1405" s="5">
        <v>0</v>
      </c>
      <c r="T1405" s="5">
        <v>0</v>
      </c>
      <c r="U1405" s="5">
        <f t="shared" si="86"/>
        <v>48200</v>
      </c>
      <c r="V1405" s="5">
        <f t="shared" si="87"/>
        <v>48200</v>
      </c>
      <c r="W1405" s="5">
        <v>23400</v>
      </c>
      <c r="X1405" t="s">
        <v>782</v>
      </c>
    </row>
    <row r="1406" spans="1:24" x14ac:dyDescent="0.2">
      <c r="A1406" t="s">
        <v>0</v>
      </c>
      <c r="B1406" t="s">
        <v>1</v>
      </c>
      <c r="C1406" t="s">
        <v>695</v>
      </c>
      <c r="D1406" t="s">
        <v>727</v>
      </c>
      <c r="E1406" t="s">
        <v>728</v>
      </c>
      <c r="F1406" t="s">
        <v>729</v>
      </c>
      <c r="G1406" t="s">
        <v>730</v>
      </c>
      <c r="H1406" t="s">
        <v>772</v>
      </c>
      <c r="I1406" t="s">
        <v>773</v>
      </c>
      <c r="J1406" t="s">
        <v>231</v>
      </c>
      <c r="K1406" t="s">
        <v>234</v>
      </c>
      <c r="L1406" t="s">
        <v>44</v>
      </c>
      <c r="M1406" s="5">
        <v>74800</v>
      </c>
      <c r="N1406" s="5">
        <v>0</v>
      </c>
      <c r="O1406" s="5">
        <f t="shared" si="84"/>
        <v>74800</v>
      </c>
      <c r="P1406" s="5">
        <v>-72000</v>
      </c>
      <c r="Q1406" s="5">
        <f t="shared" si="85"/>
        <v>2800</v>
      </c>
      <c r="R1406" s="5">
        <v>0</v>
      </c>
      <c r="S1406" s="5">
        <v>0</v>
      </c>
      <c r="T1406" s="5">
        <v>0</v>
      </c>
      <c r="U1406" s="5">
        <f t="shared" si="86"/>
        <v>74800</v>
      </c>
      <c r="V1406" s="5">
        <f t="shared" si="87"/>
        <v>74800</v>
      </c>
      <c r="W1406" s="5">
        <v>2800</v>
      </c>
      <c r="X1406" t="s">
        <v>783</v>
      </c>
    </row>
    <row r="1407" spans="1:24" x14ac:dyDescent="0.2">
      <c r="A1407" t="s">
        <v>0</v>
      </c>
      <c r="B1407" t="s">
        <v>1</v>
      </c>
      <c r="C1407" t="s">
        <v>695</v>
      </c>
      <c r="D1407" t="s">
        <v>727</v>
      </c>
      <c r="E1407" t="s">
        <v>728</v>
      </c>
      <c r="F1407" t="s">
        <v>784</v>
      </c>
      <c r="G1407" t="s">
        <v>785</v>
      </c>
      <c r="H1407" t="s">
        <v>7</v>
      </c>
      <c r="I1407" t="s">
        <v>8</v>
      </c>
      <c r="J1407" t="s">
        <v>9</v>
      </c>
      <c r="K1407" t="s">
        <v>10</v>
      </c>
      <c r="L1407" t="s">
        <v>11</v>
      </c>
      <c r="M1407" s="5">
        <v>240336</v>
      </c>
      <c r="N1407" s="5">
        <v>0</v>
      </c>
      <c r="O1407" s="5">
        <f t="shared" si="84"/>
        <v>240336</v>
      </c>
      <c r="P1407" s="5">
        <v>2379.4</v>
      </c>
      <c r="Q1407" s="5">
        <f t="shared" si="85"/>
        <v>242715.4</v>
      </c>
      <c r="R1407" s="5">
        <v>0</v>
      </c>
      <c r="S1407" s="5">
        <v>160441.87</v>
      </c>
      <c r="T1407" s="5">
        <v>160441.87</v>
      </c>
      <c r="U1407" s="5">
        <f t="shared" si="86"/>
        <v>79894.13</v>
      </c>
      <c r="V1407" s="5">
        <f t="shared" si="87"/>
        <v>79894.13</v>
      </c>
      <c r="W1407" s="5">
        <v>82273.53</v>
      </c>
      <c r="X1407" t="s">
        <v>731</v>
      </c>
    </row>
    <row r="1408" spans="1:24" x14ac:dyDescent="0.2">
      <c r="A1408" t="s">
        <v>0</v>
      </c>
      <c r="B1408" t="s">
        <v>1</v>
      </c>
      <c r="C1408" t="s">
        <v>695</v>
      </c>
      <c r="D1408" t="s">
        <v>727</v>
      </c>
      <c r="E1408" t="s">
        <v>728</v>
      </c>
      <c r="F1408" t="s">
        <v>784</v>
      </c>
      <c r="G1408" t="s">
        <v>785</v>
      </c>
      <c r="H1408" t="s">
        <v>7</v>
      </c>
      <c r="I1408" t="s">
        <v>8</v>
      </c>
      <c r="J1408" t="s">
        <v>9</v>
      </c>
      <c r="K1408" t="s">
        <v>13</v>
      </c>
      <c r="L1408" t="s">
        <v>11</v>
      </c>
      <c r="M1408" s="5">
        <v>58459.92</v>
      </c>
      <c r="N1408" s="5">
        <v>0</v>
      </c>
      <c r="O1408" s="5">
        <f t="shared" si="84"/>
        <v>58459.92</v>
      </c>
      <c r="P1408" s="5">
        <v>0</v>
      </c>
      <c r="Q1408" s="5">
        <f t="shared" si="85"/>
        <v>58459.92</v>
      </c>
      <c r="R1408" s="5">
        <v>0</v>
      </c>
      <c r="S1408" s="5">
        <v>38973.279999999999</v>
      </c>
      <c r="T1408" s="5">
        <v>38973.279999999999</v>
      </c>
      <c r="U1408" s="5">
        <f t="shared" si="86"/>
        <v>19486.64</v>
      </c>
      <c r="V1408" s="5">
        <f t="shared" si="87"/>
        <v>19486.64</v>
      </c>
      <c r="W1408" s="5">
        <v>19486.64</v>
      </c>
      <c r="X1408" t="s">
        <v>732</v>
      </c>
    </row>
    <row r="1409" spans="1:24" x14ac:dyDescent="0.2">
      <c r="A1409" t="s">
        <v>0</v>
      </c>
      <c r="B1409" t="s">
        <v>1</v>
      </c>
      <c r="C1409" t="s">
        <v>695</v>
      </c>
      <c r="D1409" t="s">
        <v>727</v>
      </c>
      <c r="E1409" t="s">
        <v>728</v>
      </c>
      <c r="F1409" t="s">
        <v>784</v>
      </c>
      <c r="G1409" t="s">
        <v>785</v>
      </c>
      <c r="H1409" t="s">
        <v>7</v>
      </c>
      <c r="I1409" t="s">
        <v>8</v>
      </c>
      <c r="J1409" t="s">
        <v>9</v>
      </c>
      <c r="K1409" t="s">
        <v>733</v>
      </c>
      <c r="L1409" t="s">
        <v>11</v>
      </c>
      <c r="M1409" s="5">
        <v>1008876</v>
      </c>
      <c r="N1409" s="5">
        <v>-9609.42</v>
      </c>
      <c r="O1409" s="5">
        <f t="shared" si="84"/>
        <v>999266.58</v>
      </c>
      <c r="P1409" s="5">
        <v>-38101.75</v>
      </c>
      <c r="Q1409" s="5">
        <f t="shared" si="85"/>
        <v>961164.83</v>
      </c>
      <c r="R1409" s="5">
        <v>0</v>
      </c>
      <c r="S1409" s="5">
        <v>634895.77</v>
      </c>
      <c r="T1409" s="5">
        <v>634895.77</v>
      </c>
      <c r="U1409" s="5">
        <f t="shared" si="86"/>
        <v>364370.80999999994</v>
      </c>
      <c r="V1409" s="5">
        <f t="shared" si="87"/>
        <v>364370.80999999994</v>
      </c>
      <c r="W1409" s="5">
        <v>326269.06</v>
      </c>
      <c r="X1409" t="s">
        <v>734</v>
      </c>
    </row>
    <row r="1410" spans="1:24" x14ac:dyDescent="0.2">
      <c r="A1410" t="s">
        <v>0</v>
      </c>
      <c r="B1410" t="s">
        <v>1</v>
      </c>
      <c r="C1410" t="s">
        <v>695</v>
      </c>
      <c r="D1410" t="s">
        <v>727</v>
      </c>
      <c r="E1410" t="s">
        <v>728</v>
      </c>
      <c r="F1410" t="s">
        <v>784</v>
      </c>
      <c r="G1410" t="s">
        <v>785</v>
      </c>
      <c r="H1410" t="s">
        <v>7</v>
      </c>
      <c r="I1410" t="s">
        <v>8</v>
      </c>
      <c r="J1410" t="s">
        <v>9</v>
      </c>
      <c r="K1410" t="s">
        <v>15</v>
      </c>
      <c r="L1410" t="s">
        <v>44</v>
      </c>
      <c r="M1410" s="5">
        <v>0</v>
      </c>
      <c r="N1410" s="5">
        <v>817</v>
      </c>
      <c r="O1410" s="5">
        <f t="shared" si="84"/>
        <v>817</v>
      </c>
      <c r="P1410" s="5">
        <v>0</v>
      </c>
      <c r="Q1410" s="5">
        <f t="shared" si="85"/>
        <v>817</v>
      </c>
      <c r="R1410" s="5">
        <v>612.76</v>
      </c>
      <c r="S1410" s="5">
        <v>204.24</v>
      </c>
      <c r="T1410" s="5">
        <v>204.24</v>
      </c>
      <c r="U1410" s="5">
        <f t="shared" si="86"/>
        <v>612.76</v>
      </c>
      <c r="V1410" s="5">
        <f t="shared" si="87"/>
        <v>612.76</v>
      </c>
      <c r="W1410" s="5">
        <v>0</v>
      </c>
      <c r="X1410" t="s">
        <v>735</v>
      </c>
    </row>
    <row r="1411" spans="1:24" x14ac:dyDescent="0.2">
      <c r="A1411" t="s">
        <v>0</v>
      </c>
      <c r="B1411" t="s">
        <v>1</v>
      </c>
      <c r="C1411" t="s">
        <v>695</v>
      </c>
      <c r="D1411" t="s">
        <v>727</v>
      </c>
      <c r="E1411" t="s">
        <v>728</v>
      </c>
      <c r="F1411" t="s">
        <v>784</v>
      </c>
      <c r="G1411" t="s">
        <v>785</v>
      </c>
      <c r="H1411" t="s">
        <v>7</v>
      </c>
      <c r="I1411" t="s">
        <v>8</v>
      </c>
      <c r="J1411" t="s">
        <v>9</v>
      </c>
      <c r="K1411" t="s">
        <v>15</v>
      </c>
      <c r="L1411" t="s">
        <v>11</v>
      </c>
      <c r="M1411" s="5">
        <v>108972.66</v>
      </c>
      <c r="N1411" s="5">
        <v>-800.78</v>
      </c>
      <c r="O1411" s="5">
        <f t="shared" ref="O1411:O1474" si="88">+M1411+N1411</f>
        <v>108171.88</v>
      </c>
      <c r="P1411" s="5">
        <v>0</v>
      </c>
      <c r="Q1411" s="5">
        <f t="shared" ref="Q1411:Q1474" si="89">+O1411+P1411</f>
        <v>108171.88</v>
      </c>
      <c r="R1411" s="5">
        <v>0</v>
      </c>
      <c r="S1411" s="5">
        <v>13691.56</v>
      </c>
      <c r="T1411" s="5">
        <v>13691.56</v>
      </c>
      <c r="U1411" s="5">
        <f t="shared" ref="U1411:U1474" si="90">+O1411-S1411</f>
        <v>94480.320000000007</v>
      </c>
      <c r="V1411" s="5">
        <f t="shared" ref="V1411:V1474" si="91">+O1411-T1411</f>
        <v>94480.320000000007</v>
      </c>
      <c r="W1411" s="5">
        <v>94480.320000000007</v>
      </c>
      <c r="X1411" t="s">
        <v>735</v>
      </c>
    </row>
    <row r="1412" spans="1:24" x14ac:dyDescent="0.2">
      <c r="A1412" t="s">
        <v>0</v>
      </c>
      <c r="B1412" t="s">
        <v>1</v>
      </c>
      <c r="C1412" t="s">
        <v>695</v>
      </c>
      <c r="D1412" t="s">
        <v>727</v>
      </c>
      <c r="E1412" t="s">
        <v>728</v>
      </c>
      <c r="F1412" t="s">
        <v>784</v>
      </c>
      <c r="G1412" t="s">
        <v>785</v>
      </c>
      <c r="H1412" t="s">
        <v>7</v>
      </c>
      <c r="I1412" t="s">
        <v>8</v>
      </c>
      <c r="J1412" t="s">
        <v>9</v>
      </c>
      <c r="K1412" t="s">
        <v>17</v>
      </c>
      <c r="L1412" t="s">
        <v>11</v>
      </c>
      <c r="M1412" s="5">
        <v>41393.64</v>
      </c>
      <c r="N1412" s="5">
        <v>15.76</v>
      </c>
      <c r="O1412" s="5">
        <f t="shared" si="88"/>
        <v>41409.4</v>
      </c>
      <c r="P1412" s="5">
        <v>0</v>
      </c>
      <c r="Q1412" s="5">
        <f t="shared" si="89"/>
        <v>41409.4</v>
      </c>
      <c r="R1412" s="5">
        <v>0</v>
      </c>
      <c r="S1412" s="5">
        <v>37989.599999999999</v>
      </c>
      <c r="T1412" s="5">
        <v>37989.599999999999</v>
      </c>
      <c r="U1412" s="5">
        <f t="shared" si="90"/>
        <v>3419.8000000000029</v>
      </c>
      <c r="V1412" s="5">
        <f t="shared" si="91"/>
        <v>3419.8000000000029</v>
      </c>
      <c r="W1412" s="5">
        <v>3419.8</v>
      </c>
      <c r="X1412" t="s">
        <v>736</v>
      </c>
    </row>
    <row r="1413" spans="1:24" x14ac:dyDescent="0.2">
      <c r="A1413" t="s">
        <v>0</v>
      </c>
      <c r="B1413" t="s">
        <v>1</v>
      </c>
      <c r="C1413" t="s">
        <v>695</v>
      </c>
      <c r="D1413" t="s">
        <v>727</v>
      </c>
      <c r="E1413" t="s">
        <v>728</v>
      </c>
      <c r="F1413" t="s">
        <v>784</v>
      </c>
      <c r="G1413" t="s">
        <v>785</v>
      </c>
      <c r="H1413" t="s">
        <v>7</v>
      </c>
      <c r="I1413" t="s">
        <v>8</v>
      </c>
      <c r="J1413" t="s">
        <v>9</v>
      </c>
      <c r="K1413" t="s">
        <v>17</v>
      </c>
      <c r="L1413" t="s">
        <v>44</v>
      </c>
      <c r="M1413" s="5">
        <v>0</v>
      </c>
      <c r="N1413" s="5">
        <v>400</v>
      </c>
      <c r="O1413" s="5">
        <f t="shared" si="88"/>
        <v>400</v>
      </c>
      <c r="P1413" s="5">
        <v>0</v>
      </c>
      <c r="Q1413" s="5">
        <f t="shared" si="89"/>
        <v>400</v>
      </c>
      <c r="R1413" s="5">
        <v>300.01</v>
      </c>
      <c r="S1413" s="5">
        <v>99.99</v>
      </c>
      <c r="T1413" s="5">
        <v>99.99</v>
      </c>
      <c r="U1413" s="5">
        <f t="shared" si="90"/>
        <v>300.01</v>
      </c>
      <c r="V1413" s="5">
        <f t="shared" si="91"/>
        <v>300.01</v>
      </c>
      <c r="W1413" s="5">
        <v>0</v>
      </c>
      <c r="X1413" t="s">
        <v>736</v>
      </c>
    </row>
    <row r="1414" spans="1:24" x14ac:dyDescent="0.2">
      <c r="A1414" t="s">
        <v>0</v>
      </c>
      <c r="B1414" t="s">
        <v>1</v>
      </c>
      <c r="C1414" t="s">
        <v>695</v>
      </c>
      <c r="D1414" t="s">
        <v>727</v>
      </c>
      <c r="E1414" t="s">
        <v>728</v>
      </c>
      <c r="F1414" t="s">
        <v>784</v>
      </c>
      <c r="G1414" t="s">
        <v>785</v>
      </c>
      <c r="H1414" t="s">
        <v>7</v>
      </c>
      <c r="I1414" t="s">
        <v>8</v>
      </c>
      <c r="J1414" t="s">
        <v>9</v>
      </c>
      <c r="K1414" t="s">
        <v>19</v>
      </c>
      <c r="L1414" t="s">
        <v>11</v>
      </c>
      <c r="M1414" s="5">
        <v>924</v>
      </c>
      <c r="N1414" s="5">
        <v>0</v>
      </c>
      <c r="O1414" s="5">
        <f t="shared" si="88"/>
        <v>924</v>
      </c>
      <c r="P1414" s="5">
        <v>-421.85</v>
      </c>
      <c r="Q1414" s="5">
        <f t="shared" si="89"/>
        <v>502.15</v>
      </c>
      <c r="R1414" s="5">
        <v>0</v>
      </c>
      <c r="S1414" s="5">
        <v>290.5</v>
      </c>
      <c r="T1414" s="5">
        <v>290.5</v>
      </c>
      <c r="U1414" s="5">
        <f t="shared" si="90"/>
        <v>633.5</v>
      </c>
      <c r="V1414" s="5">
        <f t="shared" si="91"/>
        <v>633.5</v>
      </c>
      <c r="W1414" s="5">
        <v>211.65</v>
      </c>
      <c r="X1414" t="s">
        <v>737</v>
      </c>
    </row>
    <row r="1415" spans="1:24" x14ac:dyDescent="0.2">
      <c r="A1415" t="s">
        <v>0</v>
      </c>
      <c r="B1415" t="s">
        <v>1</v>
      </c>
      <c r="C1415" t="s">
        <v>695</v>
      </c>
      <c r="D1415" t="s">
        <v>727</v>
      </c>
      <c r="E1415" t="s">
        <v>728</v>
      </c>
      <c r="F1415" t="s">
        <v>784</v>
      </c>
      <c r="G1415" t="s">
        <v>785</v>
      </c>
      <c r="H1415" t="s">
        <v>7</v>
      </c>
      <c r="I1415" t="s">
        <v>8</v>
      </c>
      <c r="J1415" t="s">
        <v>9</v>
      </c>
      <c r="K1415" t="s">
        <v>21</v>
      </c>
      <c r="L1415" t="s">
        <v>11</v>
      </c>
      <c r="M1415" s="5">
        <v>7392</v>
      </c>
      <c r="N1415" s="5">
        <v>0</v>
      </c>
      <c r="O1415" s="5">
        <f t="shared" si="88"/>
        <v>7392</v>
      </c>
      <c r="P1415" s="5">
        <v>-3374.8</v>
      </c>
      <c r="Q1415" s="5">
        <f t="shared" si="89"/>
        <v>4017.2</v>
      </c>
      <c r="R1415" s="5">
        <v>0</v>
      </c>
      <c r="S1415" s="5">
        <v>2324</v>
      </c>
      <c r="T1415" s="5">
        <v>2324</v>
      </c>
      <c r="U1415" s="5">
        <f t="shared" si="90"/>
        <v>5068</v>
      </c>
      <c r="V1415" s="5">
        <f t="shared" si="91"/>
        <v>5068</v>
      </c>
      <c r="W1415" s="5">
        <v>1693.2</v>
      </c>
      <c r="X1415" t="s">
        <v>738</v>
      </c>
    </row>
    <row r="1416" spans="1:24" x14ac:dyDescent="0.2">
      <c r="A1416" t="s">
        <v>0</v>
      </c>
      <c r="B1416" t="s">
        <v>1</v>
      </c>
      <c r="C1416" t="s">
        <v>695</v>
      </c>
      <c r="D1416" t="s">
        <v>727</v>
      </c>
      <c r="E1416" t="s">
        <v>728</v>
      </c>
      <c r="F1416" t="s">
        <v>784</v>
      </c>
      <c r="G1416" t="s">
        <v>785</v>
      </c>
      <c r="H1416" t="s">
        <v>7</v>
      </c>
      <c r="I1416" t="s">
        <v>8</v>
      </c>
      <c r="J1416" t="s">
        <v>9</v>
      </c>
      <c r="K1416" t="s">
        <v>23</v>
      </c>
      <c r="L1416" t="s">
        <v>11</v>
      </c>
      <c r="M1416" s="5">
        <v>292.3</v>
      </c>
      <c r="N1416" s="5">
        <v>0</v>
      </c>
      <c r="O1416" s="5">
        <f t="shared" si="88"/>
        <v>292.3</v>
      </c>
      <c r="P1416" s="5">
        <v>-195.5</v>
      </c>
      <c r="Q1416" s="5">
        <f t="shared" si="89"/>
        <v>96.800000000000011</v>
      </c>
      <c r="R1416" s="5">
        <v>0</v>
      </c>
      <c r="S1416" s="5">
        <v>64</v>
      </c>
      <c r="T1416" s="5">
        <v>64</v>
      </c>
      <c r="U1416" s="5">
        <f t="shared" si="90"/>
        <v>228.3</v>
      </c>
      <c r="V1416" s="5">
        <f t="shared" si="91"/>
        <v>228.3</v>
      </c>
      <c r="W1416" s="5">
        <v>32.799999999999997</v>
      </c>
      <c r="X1416" t="s">
        <v>739</v>
      </c>
    </row>
    <row r="1417" spans="1:24" x14ac:dyDescent="0.2">
      <c r="A1417" t="s">
        <v>0</v>
      </c>
      <c r="B1417" t="s">
        <v>1</v>
      </c>
      <c r="C1417" t="s">
        <v>695</v>
      </c>
      <c r="D1417" t="s">
        <v>727</v>
      </c>
      <c r="E1417" t="s">
        <v>728</v>
      </c>
      <c r="F1417" t="s">
        <v>784</v>
      </c>
      <c r="G1417" t="s">
        <v>785</v>
      </c>
      <c r="H1417" t="s">
        <v>7</v>
      </c>
      <c r="I1417" t="s">
        <v>8</v>
      </c>
      <c r="J1417" t="s">
        <v>9</v>
      </c>
      <c r="K1417" t="s">
        <v>25</v>
      </c>
      <c r="L1417" t="s">
        <v>11</v>
      </c>
      <c r="M1417" s="5">
        <v>1753.8</v>
      </c>
      <c r="N1417" s="5">
        <v>0</v>
      </c>
      <c r="O1417" s="5">
        <f t="shared" si="88"/>
        <v>1753.8</v>
      </c>
      <c r="P1417" s="5">
        <v>0</v>
      </c>
      <c r="Q1417" s="5">
        <f t="shared" si="89"/>
        <v>1753.8</v>
      </c>
      <c r="R1417" s="5">
        <v>0</v>
      </c>
      <c r="S1417" s="5">
        <v>1558.96</v>
      </c>
      <c r="T1417" s="5">
        <v>1558.96</v>
      </c>
      <c r="U1417" s="5">
        <f t="shared" si="90"/>
        <v>194.83999999999992</v>
      </c>
      <c r="V1417" s="5">
        <f t="shared" si="91"/>
        <v>194.83999999999992</v>
      </c>
      <c r="W1417" s="5">
        <v>194.84</v>
      </c>
      <c r="X1417" t="s">
        <v>740</v>
      </c>
    </row>
    <row r="1418" spans="1:24" x14ac:dyDescent="0.2">
      <c r="A1418" t="s">
        <v>0</v>
      </c>
      <c r="B1418" t="s">
        <v>1</v>
      </c>
      <c r="C1418" t="s">
        <v>695</v>
      </c>
      <c r="D1418" t="s">
        <v>727</v>
      </c>
      <c r="E1418" t="s">
        <v>728</v>
      </c>
      <c r="F1418" t="s">
        <v>784</v>
      </c>
      <c r="G1418" t="s">
        <v>785</v>
      </c>
      <c r="H1418" t="s">
        <v>7</v>
      </c>
      <c r="I1418" t="s">
        <v>8</v>
      </c>
      <c r="J1418" t="s">
        <v>9</v>
      </c>
      <c r="K1418" t="s">
        <v>27</v>
      </c>
      <c r="L1418" t="s">
        <v>11</v>
      </c>
      <c r="M1418" s="5">
        <v>5259.63</v>
      </c>
      <c r="N1418" s="5">
        <v>0</v>
      </c>
      <c r="O1418" s="5">
        <f t="shared" si="88"/>
        <v>5259.63</v>
      </c>
      <c r="P1418" s="5">
        <v>-2343.87</v>
      </c>
      <c r="Q1418" s="5">
        <f t="shared" si="89"/>
        <v>2915.76</v>
      </c>
      <c r="R1418" s="5">
        <v>0</v>
      </c>
      <c r="S1418" s="5">
        <v>571.9</v>
      </c>
      <c r="T1418" s="5">
        <v>571.9</v>
      </c>
      <c r="U1418" s="5">
        <f t="shared" si="90"/>
        <v>4687.7300000000005</v>
      </c>
      <c r="V1418" s="5">
        <f t="shared" si="91"/>
        <v>4687.7300000000005</v>
      </c>
      <c r="W1418" s="5">
        <v>2343.86</v>
      </c>
      <c r="X1418" t="s">
        <v>741</v>
      </c>
    </row>
    <row r="1419" spans="1:24" x14ac:dyDescent="0.2">
      <c r="A1419" t="s">
        <v>0</v>
      </c>
      <c r="B1419" t="s">
        <v>1</v>
      </c>
      <c r="C1419" t="s">
        <v>695</v>
      </c>
      <c r="D1419" t="s">
        <v>727</v>
      </c>
      <c r="E1419" t="s">
        <v>728</v>
      </c>
      <c r="F1419" t="s">
        <v>784</v>
      </c>
      <c r="G1419" t="s">
        <v>785</v>
      </c>
      <c r="H1419" t="s">
        <v>7</v>
      </c>
      <c r="I1419" t="s">
        <v>8</v>
      </c>
      <c r="J1419" t="s">
        <v>9</v>
      </c>
      <c r="K1419" t="s">
        <v>29</v>
      </c>
      <c r="L1419" t="s">
        <v>11</v>
      </c>
      <c r="M1419" s="5">
        <v>1105.57</v>
      </c>
      <c r="N1419" s="5">
        <v>0</v>
      </c>
      <c r="O1419" s="5">
        <f t="shared" si="88"/>
        <v>1105.57</v>
      </c>
      <c r="P1419" s="5">
        <v>0</v>
      </c>
      <c r="Q1419" s="5">
        <f t="shared" si="89"/>
        <v>1105.57</v>
      </c>
      <c r="R1419" s="5">
        <v>0</v>
      </c>
      <c r="S1419" s="5">
        <v>517.03</v>
      </c>
      <c r="T1419" s="5">
        <v>517.03</v>
      </c>
      <c r="U1419" s="5">
        <f t="shared" si="90"/>
        <v>588.54</v>
      </c>
      <c r="V1419" s="5">
        <f t="shared" si="91"/>
        <v>588.54</v>
      </c>
      <c r="W1419" s="5">
        <v>588.54</v>
      </c>
      <c r="X1419" t="s">
        <v>742</v>
      </c>
    </row>
    <row r="1420" spans="1:24" x14ac:dyDescent="0.2">
      <c r="A1420" t="s">
        <v>0</v>
      </c>
      <c r="B1420" t="s">
        <v>1</v>
      </c>
      <c r="C1420" t="s">
        <v>695</v>
      </c>
      <c r="D1420" t="s">
        <v>727</v>
      </c>
      <c r="E1420" t="s">
        <v>728</v>
      </c>
      <c r="F1420" t="s">
        <v>784</v>
      </c>
      <c r="G1420" t="s">
        <v>785</v>
      </c>
      <c r="H1420" t="s">
        <v>7</v>
      </c>
      <c r="I1420" t="s">
        <v>8</v>
      </c>
      <c r="J1420" t="s">
        <v>9</v>
      </c>
      <c r="K1420" t="s">
        <v>265</v>
      </c>
      <c r="L1420" t="s">
        <v>44</v>
      </c>
      <c r="M1420" s="5">
        <v>0</v>
      </c>
      <c r="N1420" s="5">
        <v>9804</v>
      </c>
      <c r="O1420" s="5">
        <f t="shared" si="88"/>
        <v>9804</v>
      </c>
      <c r="P1420" s="5">
        <v>0</v>
      </c>
      <c r="Q1420" s="5">
        <f t="shared" si="89"/>
        <v>9804</v>
      </c>
      <c r="R1420" s="5">
        <v>7353</v>
      </c>
      <c r="S1420" s="5">
        <v>2451</v>
      </c>
      <c r="T1420" s="5">
        <v>2451</v>
      </c>
      <c r="U1420" s="5">
        <f t="shared" si="90"/>
        <v>7353</v>
      </c>
      <c r="V1420" s="5">
        <f t="shared" si="91"/>
        <v>7353</v>
      </c>
      <c r="W1420" s="5">
        <v>0</v>
      </c>
      <c r="X1420" t="s">
        <v>743</v>
      </c>
    </row>
    <row r="1421" spans="1:24" x14ac:dyDescent="0.2">
      <c r="A1421" t="s">
        <v>0</v>
      </c>
      <c r="B1421" t="s">
        <v>1</v>
      </c>
      <c r="C1421" t="s">
        <v>695</v>
      </c>
      <c r="D1421" t="s">
        <v>727</v>
      </c>
      <c r="E1421" t="s">
        <v>728</v>
      </c>
      <c r="F1421" t="s">
        <v>784</v>
      </c>
      <c r="G1421" t="s">
        <v>785</v>
      </c>
      <c r="H1421" t="s">
        <v>7</v>
      </c>
      <c r="I1421" t="s">
        <v>8</v>
      </c>
      <c r="J1421" t="s">
        <v>9</v>
      </c>
      <c r="K1421" t="s">
        <v>31</v>
      </c>
      <c r="L1421" t="s">
        <v>11</v>
      </c>
      <c r="M1421" s="5">
        <v>1905.31</v>
      </c>
      <c r="N1421" s="5">
        <v>0</v>
      </c>
      <c r="O1421" s="5">
        <f t="shared" si="88"/>
        <v>1905.31</v>
      </c>
      <c r="P1421" s="5">
        <v>-952.66</v>
      </c>
      <c r="Q1421" s="5">
        <f t="shared" si="89"/>
        <v>952.65</v>
      </c>
      <c r="R1421" s="5">
        <v>0</v>
      </c>
      <c r="S1421" s="5">
        <v>0</v>
      </c>
      <c r="T1421" s="5">
        <v>0</v>
      </c>
      <c r="U1421" s="5">
        <f t="shared" si="90"/>
        <v>1905.31</v>
      </c>
      <c r="V1421" s="5">
        <f t="shared" si="91"/>
        <v>1905.31</v>
      </c>
      <c r="W1421" s="5">
        <v>952.65</v>
      </c>
      <c r="X1421" t="s">
        <v>744</v>
      </c>
    </row>
    <row r="1422" spans="1:24" x14ac:dyDescent="0.2">
      <c r="A1422" t="s">
        <v>0</v>
      </c>
      <c r="B1422" t="s">
        <v>1</v>
      </c>
      <c r="C1422" t="s">
        <v>695</v>
      </c>
      <c r="D1422" t="s">
        <v>727</v>
      </c>
      <c r="E1422" t="s">
        <v>728</v>
      </c>
      <c r="F1422" t="s">
        <v>784</v>
      </c>
      <c r="G1422" t="s">
        <v>785</v>
      </c>
      <c r="H1422" t="s">
        <v>7</v>
      </c>
      <c r="I1422" t="s">
        <v>8</v>
      </c>
      <c r="J1422" t="s">
        <v>9</v>
      </c>
      <c r="K1422" t="s">
        <v>33</v>
      </c>
      <c r="L1422" t="s">
        <v>11</v>
      </c>
      <c r="M1422" s="5">
        <v>7810.62</v>
      </c>
      <c r="N1422" s="5">
        <v>0</v>
      </c>
      <c r="O1422" s="5">
        <f t="shared" si="88"/>
        <v>7810.62</v>
      </c>
      <c r="P1422" s="5">
        <v>-1348.12</v>
      </c>
      <c r="Q1422" s="5">
        <f t="shared" si="89"/>
        <v>6462.5</v>
      </c>
      <c r="R1422" s="5">
        <v>0</v>
      </c>
      <c r="S1422" s="5">
        <v>4136</v>
      </c>
      <c r="T1422" s="5">
        <v>4136</v>
      </c>
      <c r="U1422" s="5">
        <f t="shared" si="90"/>
        <v>3674.62</v>
      </c>
      <c r="V1422" s="5">
        <f t="shared" si="91"/>
        <v>3674.62</v>
      </c>
      <c r="W1422" s="5">
        <v>2326.5</v>
      </c>
      <c r="X1422" t="s">
        <v>745</v>
      </c>
    </row>
    <row r="1423" spans="1:24" x14ac:dyDescent="0.2">
      <c r="A1423" t="s">
        <v>0</v>
      </c>
      <c r="B1423" t="s">
        <v>1</v>
      </c>
      <c r="C1423" t="s">
        <v>695</v>
      </c>
      <c r="D1423" t="s">
        <v>727</v>
      </c>
      <c r="E1423" t="s">
        <v>728</v>
      </c>
      <c r="F1423" t="s">
        <v>784</v>
      </c>
      <c r="G1423" t="s">
        <v>785</v>
      </c>
      <c r="H1423" t="s">
        <v>7</v>
      </c>
      <c r="I1423" t="s">
        <v>8</v>
      </c>
      <c r="J1423" t="s">
        <v>9</v>
      </c>
      <c r="K1423" t="s">
        <v>35</v>
      </c>
      <c r="L1423" t="s">
        <v>11</v>
      </c>
      <c r="M1423" s="5">
        <v>149995.06</v>
      </c>
      <c r="N1423" s="5">
        <v>-1071.4000000000001</v>
      </c>
      <c r="O1423" s="5">
        <f t="shared" si="88"/>
        <v>148923.66</v>
      </c>
      <c r="P1423" s="5">
        <v>-3260.42</v>
      </c>
      <c r="Q1423" s="5">
        <f t="shared" si="89"/>
        <v>145663.24</v>
      </c>
      <c r="R1423" s="5">
        <v>0</v>
      </c>
      <c r="S1423" s="5">
        <v>96243.01</v>
      </c>
      <c r="T1423" s="5">
        <v>96243.01</v>
      </c>
      <c r="U1423" s="5">
        <f t="shared" si="90"/>
        <v>52680.650000000009</v>
      </c>
      <c r="V1423" s="5">
        <f t="shared" si="91"/>
        <v>52680.650000000009</v>
      </c>
      <c r="W1423" s="5">
        <v>49420.23</v>
      </c>
      <c r="X1423" t="s">
        <v>746</v>
      </c>
    </row>
    <row r="1424" spans="1:24" x14ac:dyDescent="0.2">
      <c r="A1424" t="s">
        <v>0</v>
      </c>
      <c r="B1424" t="s">
        <v>1</v>
      </c>
      <c r="C1424" t="s">
        <v>695</v>
      </c>
      <c r="D1424" t="s">
        <v>727</v>
      </c>
      <c r="E1424" t="s">
        <v>728</v>
      </c>
      <c r="F1424" t="s">
        <v>784</v>
      </c>
      <c r="G1424" t="s">
        <v>785</v>
      </c>
      <c r="H1424" t="s">
        <v>7</v>
      </c>
      <c r="I1424" t="s">
        <v>8</v>
      </c>
      <c r="J1424" t="s">
        <v>9</v>
      </c>
      <c r="K1424" t="s">
        <v>35</v>
      </c>
      <c r="L1424" t="s">
        <v>44</v>
      </c>
      <c r="M1424" s="5">
        <v>0</v>
      </c>
      <c r="N1424" s="5">
        <v>1240.21</v>
      </c>
      <c r="O1424" s="5">
        <f t="shared" si="88"/>
        <v>1240.21</v>
      </c>
      <c r="P1424" s="5">
        <v>0</v>
      </c>
      <c r="Q1424" s="5">
        <f t="shared" si="89"/>
        <v>1240.21</v>
      </c>
      <c r="R1424" s="5">
        <v>966.91</v>
      </c>
      <c r="S1424" s="5">
        <v>273.3</v>
      </c>
      <c r="T1424" s="5">
        <v>273.3</v>
      </c>
      <c r="U1424" s="5">
        <f t="shared" si="90"/>
        <v>966.91000000000008</v>
      </c>
      <c r="V1424" s="5">
        <f t="shared" si="91"/>
        <v>966.91000000000008</v>
      </c>
      <c r="W1424" s="5">
        <v>0</v>
      </c>
      <c r="X1424" t="s">
        <v>746</v>
      </c>
    </row>
    <row r="1425" spans="1:24" x14ac:dyDescent="0.2">
      <c r="A1425" t="s">
        <v>0</v>
      </c>
      <c r="B1425" t="s">
        <v>1</v>
      </c>
      <c r="C1425" t="s">
        <v>695</v>
      </c>
      <c r="D1425" t="s">
        <v>727</v>
      </c>
      <c r="E1425" t="s">
        <v>728</v>
      </c>
      <c r="F1425" t="s">
        <v>784</v>
      </c>
      <c r="G1425" t="s">
        <v>785</v>
      </c>
      <c r="H1425" t="s">
        <v>7</v>
      </c>
      <c r="I1425" t="s">
        <v>8</v>
      </c>
      <c r="J1425" t="s">
        <v>9</v>
      </c>
      <c r="K1425" t="s">
        <v>37</v>
      </c>
      <c r="L1425" t="s">
        <v>11</v>
      </c>
      <c r="M1425" s="5">
        <v>108972.66</v>
      </c>
      <c r="N1425" s="5">
        <v>-800.78</v>
      </c>
      <c r="O1425" s="5">
        <f t="shared" si="88"/>
        <v>108171.88</v>
      </c>
      <c r="P1425" s="5">
        <v>-4939.8599999999997</v>
      </c>
      <c r="Q1425" s="5">
        <f t="shared" si="89"/>
        <v>103232.02</v>
      </c>
      <c r="R1425" s="5">
        <v>0</v>
      </c>
      <c r="S1425" s="5">
        <v>68699.990000000005</v>
      </c>
      <c r="T1425" s="5">
        <v>68699.990000000005</v>
      </c>
      <c r="U1425" s="5">
        <f t="shared" si="90"/>
        <v>39471.89</v>
      </c>
      <c r="V1425" s="5">
        <f t="shared" si="91"/>
        <v>39471.89</v>
      </c>
      <c r="W1425" s="5">
        <v>34532.03</v>
      </c>
      <c r="X1425" t="s">
        <v>747</v>
      </c>
    </row>
    <row r="1426" spans="1:24" x14ac:dyDescent="0.2">
      <c r="A1426" t="s">
        <v>0</v>
      </c>
      <c r="B1426" t="s">
        <v>1</v>
      </c>
      <c r="C1426" t="s">
        <v>695</v>
      </c>
      <c r="D1426" t="s">
        <v>727</v>
      </c>
      <c r="E1426" t="s">
        <v>728</v>
      </c>
      <c r="F1426" t="s">
        <v>784</v>
      </c>
      <c r="G1426" t="s">
        <v>785</v>
      </c>
      <c r="H1426" t="s">
        <v>7</v>
      </c>
      <c r="I1426" t="s">
        <v>8</v>
      </c>
      <c r="J1426" t="s">
        <v>9</v>
      </c>
      <c r="K1426" t="s">
        <v>37</v>
      </c>
      <c r="L1426" t="s">
        <v>44</v>
      </c>
      <c r="M1426" s="5">
        <v>0</v>
      </c>
      <c r="N1426" s="5">
        <v>817</v>
      </c>
      <c r="O1426" s="5">
        <f t="shared" si="88"/>
        <v>817</v>
      </c>
      <c r="P1426" s="5">
        <v>0</v>
      </c>
      <c r="Q1426" s="5">
        <f t="shared" si="89"/>
        <v>817</v>
      </c>
      <c r="R1426" s="5">
        <v>817</v>
      </c>
      <c r="S1426" s="5">
        <v>0</v>
      </c>
      <c r="T1426" s="5">
        <v>0</v>
      </c>
      <c r="U1426" s="5">
        <f t="shared" si="90"/>
        <v>817</v>
      </c>
      <c r="V1426" s="5">
        <f t="shared" si="91"/>
        <v>817</v>
      </c>
      <c r="W1426" s="5">
        <v>0</v>
      </c>
      <c r="X1426" t="s">
        <v>747</v>
      </c>
    </row>
    <row r="1427" spans="1:24" x14ac:dyDescent="0.2">
      <c r="A1427" t="s">
        <v>0</v>
      </c>
      <c r="B1427" t="s">
        <v>1</v>
      </c>
      <c r="C1427" t="s">
        <v>695</v>
      </c>
      <c r="D1427" t="s">
        <v>727</v>
      </c>
      <c r="E1427" t="s">
        <v>728</v>
      </c>
      <c r="F1427" t="s">
        <v>784</v>
      </c>
      <c r="G1427" t="s">
        <v>785</v>
      </c>
      <c r="H1427" t="s">
        <v>7</v>
      </c>
      <c r="I1427" t="s">
        <v>8</v>
      </c>
      <c r="J1427" t="s">
        <v>9</v>
      </c>
      <c r="K1427" t="s">
        <v>39</v>
      </c>
      <c r="L1427" t="s">
        <v>11</v>
      </c>
      <c r="M1427" s="5">
        <v>12384.5</v>
      </c>
      <c r="N1427" s="5">
        <v>0</v>
      </c>
      <c r="O1427" s="5">
        <f t="shared" si="88"/>
        <v>12384.5</v>
      </c>
      <c r="P1427" s="5">
        <v>0</v>
      </c>
      <c r="Q1427" s="5">
        <f t="shared" si="89"/>
        <v>12384.5</v>
      </c>
      <c r="R1427" s="5">
        <v>0</v>
      </c>
      <c r="S1427" s="5">
        <v>0</v>
      </c>
      <c r="T1427" s="5">
        <v>0</v>
      </c>
      <c r="U1427" s="5">
        <f t="shared" si="90"/>
        <v>12384.5</v>
      </c>
      <c r="V1427" s="5">
        <f t="shared" si="91"/>
        <v>12384.5</v>
      </c>
      <c r="W1427" s="5">
        <v>12384.5</v>
      </c>
      <c r="X1427" t="s">
        <v>748</v>
      </c>
    </row>
    <row r="1428" spans="1:24" x14ac:dyDescent="0.2">
      <c r="A1428" t="s">
        <v>0</v>
      </c>
      <c r="B1428" t="s">
        <v>1</v>
      </c>
      <c r="C1428" t="s">
        <v>695</v>
      </c>
      <c r="D1428" t="s">
        <v>727</v>
      </c>
      <c r="E1428" t="s">
        <v>728</v>
      </c>
      <c r="F1428" t="s">
        <v>784</v>
      </c>
      <c r="G1428" t="s">
        <v>785</v>
      </c>
      <c r="H1428" t="s">
        <v>7</v>
      </c>
      <c r="I1428" t="s">
        <v>41</v>
      </c>
      <c r="J1428" t="s">
        <v>42</v>
      </c>
      <c r="K1428" t="s">
        <v>43</v>
      </c>
      <c r="L1428" t="s">
        <v>44</v>
      </c>
      <c r="M1428" s="5">
        <v>2700</v>
      </c>
      <c r="N1428" s="5">
        <v>0</v>
      </c>
      <c r="O1428" s="5">
        <f t="shared" si="88"/>
        <v>2700</v>
      </c>
      <c r="P1428" s="5">
        <v>0</v>
      </c>
      <c r="Q1428" s="5">
        <f t="shared" si="89"/>
        <v>2700</v>
      </c>
      <c r="R1428" s="5">
        <v>0</v>
      </c>
      <c r="S1428" s="5">
        <v>2700</v>
      </c>
      <c r="T1428" s="5">
        <v>905.68</v>
      </c>
      <c r="U1428" s="5">
        <f t="shared" si="90"/>
        <v>0</v>
      </c>
      <c r="V1428" s="5">
        <f t="shared" si="91"/>
        <v>1794.3200000000002</v>
      </c>
      <c r="W1428" s="5">
        <v>0</v>
      </c>
      <c r="X1428" t="s">
        <v>749</v>
      </c>
    </row>
    <row r="1429" spans="1:24" x14ac:dyDescent="0.2">
      <c r="A1429" t="s">
        <v>0</v>
      </c>
      <c r="B1429" t="s">
        <v>1</v>
      </c>
      <c r="C1429" t="s">
        <v>695</v>
      </c>
      <c r="D1429" t="s">
        <v>727</v>
      </c>
      <c r="E1429" t="s">
        <v>728</v>
      </c>
      <c r="F1429" t="s">
        <v>784</v>
      </c>
      <c r="G1429" t="s">
        <v>785</v>
      </c>
      <c r="H1429" t="s">
        <v>7</v>
      </c>
      <c r="I1429" t="s">
        <v>41</v>
      </c>
      <c r="J1429" t="s">
        <v>42</v>
      </c>
      <c r="K1429" t="s">
        <v>46</v>
      </c>
      <c r="L1429" t="s">
        <v>44</v>
      </c>
      <c r="M1429" s="5">
        <v>15000</v>
      </c>
      <c r="N1429" s="5">
        <v>0</v>
      </c>
      <c r="O1429" s="5">
        <f t="shared" si="88"/>
        <v>15000</v>
      </c>
      <c r="P1429" s="5">
        <v>0</v>
      </c>
      <c r="Q1429" s="5">
        <f t="shared" si="89"/>
        <v>15000</v>
      </c>
      <c r="R1429" s="5">
        <v>0</v>
      </c>
      <c r="S1429" s="5">
        <v>15000</v>
      </c>
      <c r="T1429" s="5">
        <v>7687.86</v>
      </c>
      <c r="U1429" s="5">
        <f t="shared" si="90"/>
        <v>0</v>
      </c>
      <c r="V1429" s="5">
        <f t="shared" si="91"/>
        <v>7312.14</v>
      </c>
      <c r="W1429" s="5">
        <v>0</v>
      </c>
      <c r="X1429" t="s">
        <v>750</v>
      </c>
    </row>
    <row r="1430" spans="1:24" x14ac:dyDescent="0.2">
      <c r="A1430" t="s">
        <v>0</v>
      </c>
      <c r="B1430" t="s">
        <v>1</v>
      </c>
      <c r="C1430" t="s">
        <v>695</v>
      </c>
      <c r="D1430" t="s">
        <v>727</v>
      </c>
      <c r="E1430" t="s">
        <v>728</v>
      </c>
      <c r="F1430" t="s">
        <v>784</v>
      </c>
      <c r="G1430" t="s">
        <v>785</v>
      </c>
      <c r="H1430" t="s">
        <v>7</v>
      </c>
      <c r="I1430" t="s">
        <v>41</v>
      </c>
      <c r="J1430" t="s">
        <v>42</v>
      </c>
      <c r="K1430" t="s">
        <v>48</v>
      </c>
      <c r="L1430" t="s">
        <v>44</v>
      </c>
      <c r="M1430" s="5">
        <v>2000</v>
      </c>
      <c r="N1430" s="5">
        <v>0</v>
      </c>
      <c r="O1430" s="5">
        <f t="shared" si="88"/>
        <v>2000</v>
      </c>
      <c r="P1430" s="5">
        <v>0</v>
      </c>
      <c r="Q1430" s="5">
        <f t="shared" si="89"/>
        <v>2000</v>
      </c>
      <c r="R1430" s="5">
        <v>0</v>
      </c>
      <c r="S1430" s="5">
        <v>2000</v>
      </c>
      <c r="T1430" s="5">
        <v>356.24</v>
      </c>
      <c r="U1430" s="5">
        <f t="shared" si="90"/>
        <v>0</v>
      </c>
      <c r="V1430" s="5">
        <f t="shared" si="91"/>
        <v>1643.76</v>
      </c>
      <c r="W1430" s="5">
        <v>0</v>
      </c>
      <c r="X1430" t="s">
        <v>751</v>
      </c>
    </row>
    <row r="1431" spans="1:24" x14ac:dyDescent="0.2">
      <c r="A1431" t="s">
        <v>0</v>
      </c>
      <c r="B1431" t="s">
        <v>1</v>
      </c>
      <c r="C1431" t="s">
        <v>695</v>
      </c>
      <c r="D1431" t="s">
        <v>727</v>
      </c>
      <c r="E1431" t="s">
        <v>728</v>
      </c>
      <c r="F1431" t="s">
        <v>784</v>
      </c>
      <c r="G1431" t="s">
        <v>785</v>
      </c>
      <c r="H1431" t="s">
        <v>7</v>
      </c>
      <c r="I1431" t="s">
        <v>41</v>
      </c>
      <c r="J1431" t="s">
        <v>42</v>
      </c>
      <c r="K1431" t="s">
        <v>609</v>
      </c>
      <c r="L1431" t="s">
        <v>44</v>
      </c>
      <c r="M1431" s="5">
        <v>180</v>
      </c>
      <c r="N1431" s="5">
        <v>0</v>
      </c>
      <c r="O1431" s="5">
        <f t="shared" si="88"/>
        <v>180</v>
      </c>
      <c r="P1431" s="5">
        <v>-120</v>
      </c>
      <c r="Q1431" s="5">
        <f t="shared" si="89"/>
        <v>60</v>
      </c>
      <c r="R1431" s="5">
        <v>0</v>
      </c>
      <c r="S1431" s="5">
        <v>60</v>
      </c>
      <c r="T1431" s="5">
        <v>60</v>
      </c>
      <c r="U1431" s="5">
        <f t="shared" si="90"/>
        <v>120</v>
      </c>
      <c r="V1431" s="5">
        <f t="shared" si="91"/>
        <v>120</v>
      </c>
      <c r="W1431" s="5">
        <v>0</v>
      </c>
      <c r="X1431" t="s">
        <v>786</v>
      </c>
    </row>
    <row r="1432" spans="1:24" x14ac:dyDescent="0.2">
      <c r="A1432" t="s">
        <v>0</v>
      </c>
      <c r="B1432" t="s">
        <v>1</v>
      </c>
      <c r="C1432" t="s">
        <v>695</v>
      </c>
      <c r="D1432" t="s">
        <v>727</v>
      </c>
      <c r="E1432" t="s">
        <v>728</v>
      </c>
      <c r="F1432" t="s">
        <v>784</v>
      </c>
      <c r="G1432" t="s">
        <v>785</v>
      </c>
      <c r="H1432" t="s">
        <v>7</v>
      </c>
      <c r="I1432" t="s">
        <v>41</v>
      </c>
      <c r="J1432" t="s">
        <v>42</v>
      </c>
      <c r="K1432" t="s">
        <v>54</v>
      </c>
      <c r="L1432" t="s">
        <v>44</v>
      </c>
      <c r="M1432" s="5">
        <v>130</v>
      </c>
      <c r="N1432" s="5">
        <v>0</v>
      </c>
      <c r="O1432" s="5">
        <f t="shared" si="88"/>
        <v>130</v>
      </c>
      <c r="P1432" s="5">
        <v>-130</v>
      </c>
      <c r="Q1432" s="5">
        <f t="shared" si="89"/>
        <v>0</v>
      </c>
      <c r="R1432" s="5">
        <v>0</v>
      </c>
      <c r="S1432" s="5">
        <v>0</v>
      </c>
      <c r="T1432" s="5">
        <v>0</v>
      </c>
      <c r="U1432" s="5">
        <f t="shared" si="90"/>
        <v>130</v>
      </c>
      <c r="V1432" s="5">
        <f t="shared" si="91"/>
        <v>130</v>
      </c>
      <c r="W1432" s="5">
        <v>0</v>
      </c>
      <c r="X1432" t="s">
        <v>753</v>
      </c>
    </row>
    <row r="1433" spans="1:24" x14ac:dyDescent="0.2">
      <c r="A1433" t="s">
        <v>0</v>
      </c>
      <c r="B1433" t="s">
        <v>1</v>
      </c>
      <c r="C1433" t="s">
        <v>695</v>
      </c>
      <c r="D1433" t="s">
        <v>727</v>
      </c>
      <c r="E1433" t="s">
        <v>728</v>
      </c>
      <c r="F1433" t="s">
        <v>784</v>
      </c>
      <c r="G1433" t="s">
        <v>785</v>
      </c>
      <c r="H1433" t="s">
        <v>7</v>
      </c>
      <c r="I1433" t="s">
        <v>41</v>
      </c>
      <c r="J1433" t="s">
        <v>42</v>
      </c>
      <c r="K1433" t="s">
        <v>612</v>
      </c>
      <c r="L1433" t="s">
        <v>44</v>
      </c>
      <c r="M1433" s="5">
        <v>7000</v>
      </c>
      <c r="N1433" s="5">
        <v>0</v>
      </c>
      <c r="O1433" s="5">
        <f t="shared" si="88"/>
        <v>7000</v>
      </c>
      <c r="P1433" s="5">
        <v>-7000</v>
      </c>
      <c r="Q1433" s="5">
        <f t="shared" si="89"/>
        <v>0</v>
      </c>
      <c r="R1433" s="5">
        <v>0</v>
      </c>
      <c r="S1433" s="5">
        <v>0</v>
      </c>
      <c r="T1433" s="5">
        <v>0</v>
      </c>
      <c r="U1433" s="5">
        <f t="shared" si="90"/>
        <v>7000</v>
      </c>
      <c r="V1433" s="5">
        <f t="shared" si="91"/>
        <v>7000</v>
      </c>
      <c r="W1433" s="5">
        <v>0</v>
      </c>
      <c r="X1433" t="s">
        <v>754</v>
      </c>
    </row>
    <row r="1434" spans="1:24" x14ac:dyDescent="0.2">
      <c r="A1434" t="s">
        <v>0</v>
      </c>
      <c r="B1434" t="s">
        <v>1</v>
      </c>
      <c r="C1434" t="s">
        <v>695</v>
      </c>
      <c r="D1434" t="s">
        <v>727</v>
      </c>
      <c r="E1434" t="s">
        <v>728</v>
      </c>
      <c r="F1434" t="s">
        <v>784</v>
      </c>
      <c r="G1434" t="s">
        <v>785</v>
      </c>
      <c r="H1434" t="s">
        <v>7</v>
      </c>
      <c r="I1434" t="s">
        <v>41</v>
      </c>
      <c r="J1434" t="s">
        <v>42</v>
      </c>
      <c r="K1434" t="s">
        <v>56</v>
      </c>
      <c r="L1434" t="s">
        <v>44</v>
      </c>
      <c r="M1434" s="5">
        <v>98560</v>
      </c>
      <c r="N1434" s="5">
        <v>0</v>
      </c>
      <c r="O1434" s="5">
        <f t="shared" si="88"/>
        <v>98560</v>
      </c>
      <c r="P1434" s="5">
        <v>0</v>
      </c>
      <c r="Q1434" s="5">
        <f t="shared" si="89"/>
        <v>98560</v>
      </c>
      <c r="R1434" s="5">
        <v>23016</v>
      </c>
      <c r="S1434" s="5">
        <v>70240</v>
      </c>
      <c r="T1434" s="5">
        <v>47274.879999999997</v>
      </c>
      <c r="U1434" s="5">
        <f t="shared" si="90"/>
        <v>28320</v>
      </c>
      <c r="V1434" s="5">
        <f t="shared" si="91"/>
        <v>51285.120000000003</v>
      </c>
      <c r="W1434" s="5">
        <v>5304</v>
      </c>
      <c r="X1434" t="s">
        <v>755</v>
      </c>
    </row>
    <row r="1435" spans="1:24" x14ac:dyDescent="0.2">
      <c r="A1435" t="s">
        <v>0</v>
      </c>
      <c r="B1435" t="s">
        <v>1</v>
      </c>
      <c r="C1435" t="s">
        <v>695</v>
      </c>
      <c r="D1435" t="s">
        <v>727</v>
      </c>
      <c r="E1435" t="s">
        <v>728</v>
      </c>
      <c r="F1435" t="s">
        <v>784</v>
      </c>
      <c r="G1435" t="s">
        <v>785</v>
      </c>
      <c r="H1435" t="s">
        <v>7</v>
      </c>
      <c r="I1435" t="s">
        <v>41</v>
      </c>
      <c r="J1435" t="s">
        <v>42</v>
      </c>
      <c r="K1435" t="s">
        <v>58</v>
      </c>
      <c r="L1435" t="s">
        <v>44</v>
      </c>
      <c r="M1435" s="5">
        <v>113000</v>
      </c>
      <c r="N1435" s="5">
        <v>0</v>
      </c>
      <c r="O1435" s="5">
        <f t="shared" si="88"/>
        <v>113000</v>
      </c>
      <c r="P1435" s="5">
        <v>0</v>
      </c>
      <c r="Q1435" s="5">
        <f t="shared" si="89"/>
        <v>113000</v>
      </c>
      <c r="R1435" s="5">
        <v>17799.96</v>
      </c>
      <c r="S1435" s="5">
        <v>89510.399999999994</v>
      </c>
      <c r="T1435" s="5">
        <v>18648</v>
      </c>
      <c r="U1435" s="5">
        <f t="shared" si="90"/>
        <v>23489.600000000006</v>
      </c>
      <c r="V1435" s="5">
        <f t="shared" si="91"/>
        <v>94352</v>
      </c>
      <c r="W1435" s="5">
        <v>5689.64</v>
      </c>
      <c r="X1435" t="s">
        <v>756</v>
      </c>
    </row>
    <row r="1436" spans="1:24" x14ac:dyDescent="0.2">
      <c r="A1436" t="s">
        <v>0</v>
      </c>
      <c r="B1436" t="s">
        <v>1</v>
      </c>
      <c r="C1436" t="s">
        <v>695</v>
      </c>
      <c r="D1436" t="s">
        <v>727</v>
      </c>
      <c r="E1436" t="s">
        <v>728</v>
      </c>
      <c r="F1436" t="s">
        <v>784</v>
      </c>
      <c r="G1436" t="s">
        <v>785</v>
      </c>
      <c r="H1436" t="s">
        <v>7</v>
      </c>
      <c r="I1436" t="s">
        <v>41</v>
      </c>
      <c r="J1436" t="s">
        <v>42</v>
      </c>
      <c r="K1436" t="s">
        <v>66</v>
      </c>
      <c r="L1436" t="s">
        <v>44</v>
      </c>
      <c r="M1436" s="5">
        <v>1000</v>
      </c>
      <c r="N1436" s="5">
        <v>0</v>
      </c>
      <c r="O1436" s="5">
        <f t="shared" si="88"/>
        <v>1000</v>
      </c>
      <c r="P1436" s="5">
        <v>0</v>
      </c>
      <c r="Q1436" s="5">
        <f t="shared" si="89"/>
        <v>1000</v>
      </c>
      <c r="R1436" s="5">
        <v>1000</v>
      </c>
      <c r="S1436" s="5">
        <v>0</v>
      </c>
      <c r="T1436" s="5">
        <v>0</v>
      </c>
      <c r="U1436" s="5">
        <f t="shared" si="90"/>
        <v>1000</v>
      </c>
      <c r="V1436" s="5">
        <f t="shared" si="91"/>
        <v>1000</v>
      </c>
      <c r="W1436" s="5">
        <v>0</v>
      </c>
      <c r="X1436" t="s">
        <v>759</v>
      </c>
    </row>
    <row r="1437" spans="1:24" x14ac:dyDescent="0.2">
      <c r="A1437" t="s">
        <v>0</v>
      </c>
      <c r="B1437" t="s">
        <v>1</v>
      </c>
      <c r="C1437" t="s">
        <v>695</v>
      </c>
      <c r="D1437" t="s">
        <v>727</v>
      </c>
      <c r="E1437" t="s">
        <v>728</v>
      </c>
      <c r="F1437" t="s">
        <v>784</v>
      </c>
      <c r="G1437" t="s">
        <v>785</v>
      </c>
      <c r="H1437" t="s">
        <v>7</v>
      </c>
      <c r="I1437" t="s">
        <v>41</v>
      </c>
      <c r="J1437" t="s">
        <v>42</v>
      </c>
      <c r="K1437" t="s">
        <v>70</v>
      </c>
      <c r="L1437" t="s">
        <v>44</v>
      </c>
      <c r="M1437" s="5">
        <v>3000</v>
      </c>
      <c r="N1437" s="5">
        <v>0</v>
      </c>
      <c r="O1437" s="5">
        <f t="shared" si="88"/>
        <v>3000</v>
      </c>
      <c r="P1437" s="5">
        <v>0</v>
      </c>
      <c r="Q1437" s="5">
        <f t="shared" si="89"/>
        <v>3000</v>
      </c>
      <c r="R1437" s="5">
        <v>3000</v>
      </c>
      <c r="S1437" s="5">
        <v>0</v>
      </c>
      <c r="T1437" s="5">
        <v>0</v>
      </c>
      <c r="U1437" s="5">
        <f t="shared" si="90"/>
        <v>3000</v>
      </c>
      <c r="V1437" s="5">
        <f t="shared" si="91"/>
        <v>3000</v>
      </c>
      <c r="W1437" s="5">
        <v>0</v>
      </c>
      <c r="X1437" t="s">
        <v>760</v>
      </c>
    </row>
    <row r="1438" spans="1:24" x14ac:dyDescent="0.2">
      <c r="A1438" t="s">
        <v>0</v>
      </c>
      <c r="B1438" t="s">
        <v>1</v>
      </c>
      <c r="C1438" t="s">
        <v>695</v>
      </c>
      <c r="D1438" t="s">
        <v>727</v>
      </c>
      <c r="E1438" t="s">
        <v>728</v>
      </c>
      <c r="F1438" t="s">
        <v>784</v>
      </c>
      <c r="G1438" t="s">
        <v>785</v>
      </c>
      <c r="H1438" t="s">
        <v>7</v>
      </c>
      <c r="I1438" t="s">
        <v>41</v>
      </c>
      <c r="J1438" t="s">
        <v>42</v>
      </c>
      <c r="K1438" t="s">
        <v>74</v>
      </c>
      <c r="L1438" t="s">
        <v>44</v>
      </c>
      <c r="M1438" s="5">
        <v>15000</v>
      </c>
      <c r="N1438" s="5">
        <v>0</v>
      </c>
      <c r="O1438" s="5">
        <f t="shared" si="88"/>
        <v>15000</v>
      </c>
      <c r="P1438" s="5">
        <v>0</v>
      </c>
      <c r="Q1438" s="5">
        <f t="shared" si="89"/>
        <v>15000</v>
      </c>
      <c r="R1438" s="5">
        <v>5400</v>
      </c>
      <c r="S1438" s="5">
        <v>9600</v>
      </c>
      <c r="T1438" s="5">
        <v>4728.8500000000004</v>
      </c>
      <c r="U1438" s="5">
        <f t="shared" si="90"/>
        <v>5400</v>
      </c>
      <c r="V1438" s="5">
        <f t="shared" si="91"/>
        <v>10271.15</v>
      </c>
      <c r="W1438" s="5">
        <v>0</v>
      </c>
      <c r="X1438" t="s">
        <v>761</v>
      </c>
    </row>
    <row r="1439" spans="1:24" x14ac:dyDescent="0.2">
      <c r="A1439" t="s">
        <v>0</v>
      </c>
      <c r="B1439" t="s">
        <v>1</v>
      </c>
      <c r="C1439" t="s">
        <v>695</v>
      </c>
      <c r="D1439" t="s">
        <v>727</v>
      </c>
      <c r="E1439" t="s">
        <v>728</v>
      </c>
      <c r="F1439" t="s">
        <v>784</v>
      </c>
      <c r="G1439" t="s">
        <v>785</v>
      </c>
      <c r="H1439" t="s">
        <v>7</v>
      </c>
      <c r="I1439" t="s">
        <v>41</v>
      </c>
      <c r="J1439" t="s">
        <v>42</v>
      </c>
      <c r="K1439" t="s">
        <v>76</v>
      </c>
      <c r="L1439" t="s">
        <v>44</v>
      </c>
      <c r="M1439" s="5">
        <v>3000</v>
      </c>
      <c r="N1439" s="5">
        <v>0</v>
      </c>
      <c r="O1439" s="5">
        <f t="shared" si="88"/>
        <v>3000</v>
      </c>
      <c r="P1439" s="5">
        <v>0</v>
      </c>
      <c r="Q1439" s="5">
        <f t="shared" si="89"/>
        <v>3000</v>
      </c>
      <c r="R1439" s="5">
        <v>1438.07</v>
      </c>
      <c r="S1439" s="5">
        <v>561.92999999999995</v>
      </c>
      <c r="T1439" s="5">
        <v>561.92999999999995</v>
      </c>
      <c r="U1439" s="5">
        <f t="shared" si="90"/>
        <v>2438.0700000000002</v>
      </c>
      <c r="V1439" s="5">
        <f t="shared" si="91"/>
        <v>2438.0700000000002</v>
      </c>
      <c r="W1439" s="5">
        <v>1000</v>
      </c>
      <c r="X1439" t="s">
        <v>762</v>
      </c>
    </row>
    <row r="1440" spans="1:24" x14ac:dyDescent="0.2">
      <c r="A1440" t="s">
        <v>0</v>
      </c>
      <c r="B1440" t="s">
        <v>1</v>
      </c>
      <c r="C1440" t="s">
        <v>695</v>
      </c>
      <c r="D1440" t="s">
        <v>727</v>
      </c>
      <c r="E1440" t="s">
        <v>728</v>
      </c>
      <c r="F1440" t="s">
        <v>784</v>
      </c>
      <c r="G1440" t="s">
        <v>785</v>
      </c>
      <c r="H1440" t="s">
        <v>7</v>
      </c>
      <c r="I1440" t="s">
        <v>41</v>
      </c>
      <c r="J1440" t="s">
        <v>42</v>
      </c>
      <c r="K1440" t="s">
        <v>78</v>
      </c>
      <c r="L1440" t="s">
        <v>44</v>
      </c>
      <c r="M1440" s="5">
        <v>300</v>
      </c>
      <c r="N1440" s="5">
        <v>0</v>
      </c>
      <c r="O1440" s="5">
        <f t="shared" si="88"/>
        <v>300</v>
      </c>
      <c r="P1440" s="5">
        <v>0</v>
      </c>
      <c r="Q1440" s="5">
        <f t="shared" si="89"/>
        <v>300</v>
      </c>
      <c r="R1440" s="5">
        <v>200</v>
      </c>
      <c r="S1440" s="5">
        <v>0</v>
      </c>
      <c r="T1440" s="5">
        <v>0</v>
      </c>
      <c r="U1440" s="5">
        <f t="shared" si="90"/>
        <v>300</v>
      </c>
      <c r="V1440" s="5">
        <f t="shared" si="91"/>
        <v>300</v>
      </c>
      <c r="W1440" s="5">
        <v>100</v>
      </c>
      <c r="X1440" t="s">
        <v>763</v>
      </c>
    </row>
    <row r="1441" spans="1:24" x14ac:dyDescent="0.2">
      <c r="A1441" t="s">
        <v>0</v>
      </c>
      <c r="B1441" t="s">
        <v>1</v>
      </c>
      <c r="C1441" t="s">
        <v>695</v>
      </c>
      <c r="D1441" t="s">
        <v>727</v>
      </c>
      <c r="E1441" t="s">
        <v>728</v>
      </c>
      <c r="F1441" t="s">
        <v>784</v>
      </c>
      <c r="G1441" t="s">
        <v>785</v>
      </c>
      <c r="H1441" t="s">
        <v>7</v>
      </c>
      <c r="I1441" t="s">
        <v>41</v>
      </c>
      <c r="J1441" t="s">
        <v>42</v>
      </c>
      <c r="K1441" t="s">
        <v>82</v>
      </c>
      <c r="L1441" t="s">
        <v>44</v>
      </c>
      <c r="M1441" s="5">
        <v>6000</v>
      </c>
      <c r="N1441" s="5">
        <v>0</v>
      </c>
      <c r="O1441" s="5">
        <f t="shared" si="88"/>
        <v>6000</v>
      </c>
      <c r="P1441" s="5">
        <v>0</v>
      </c>
      <c r="Q1441" s="5">
        <f t="shared" si="89"/>
        <v>6000</v>
      </c>
      <c r="R1441" s="5">
        <v>0</v>
      </c>
      <c r="S1441" s="5">
        <v>0</v>
      </c>
      <c r="T1441" s="5">
        <v>0</v>
      </c>
      <c r="U1441" s="5">
        <f t="shared" si="90"/>
        <v>6000</v>
      </c>
      <c r="V1441" s="5">
        <f t="shared" si="91"/>
        <v>6000</v>
      </c>
      <c r="W1441" s="5">
        <v>6000</v>
      </c>
      <c r="X1441" t="s">
        <v>764</v>
      </c>
    </row>
    <row r="1442" spans="1:24" x14ac:dyDescent="0.2">
      <c r="A1442" t="s">
        <v>0</v>
      </c>
      <c r="B1442" t="s">
        <v>1</v>
      </c>
      <c r="C1442" t="s">
        <v>695</v>
      </c>
      <c r="D1442" t="s">
        <v>727</v>
      </c>
      <c r="E1442" t="s">
        <v>728</v>
      </c>
      <c r="F1442" t="s">
        <v>784</v>
      </c>
      <c r="G1442" t="s">
        <v>785</v>
      </c>
      <c r="H1442" t="s">
        <v>7</v>
      </c>
      <c r="I1442" t="s">
        <v>41</v>
      </c>
      <c r="J1442" t="s">
        <v>42</v>
      </c>
      <c r="K1442" t="s">
        <v>766</v>
      </c>
      <c r="L1442" t="s">
        <v>44</v>
      </c>
      <c r="M1442" s="5">
        <v>500</v>
      </c>
      <c r="N1442" s="5">
        <v>0</v>
      </c>
      <c r="O1442" s="5">
        <f t="shared" si="88"/>
        <v>500</v>
      </c>
      <c r="P1442" s="5">
        <v>0</v>
      </c>
      <c r="Q1442" s="5">
        <f t="shared" si="89"/>
        <v>500</v>
      </c>
      <c r="R1442" s="5">
        <v>0</v>
      </c>
      <c r="S1442" s="5">
        <v>0</v>
      </c>
      <c r="T1442" s="5">
        <v>0</v>
      </c>
      <c r="U1442" s="5">
        <f t="shared" si="90"/>
        <v>500</v>
      </c>
      <c r="V1442" s="5">
        <f t="shared" si="91"/>
        <v>500</v>
      </c>
      <c r="W1442" s="5">
        <v>500</v>
      </c>
      <c r="X1442" t="s">
        <v>767</v>
      </c>
    </row>
    <row r="1443" spans="1:24" x14ac:dyDescent="0.2">
      <c r="A1443" t="s">
        <v>0</v>
      </c>
      <c r="B1443" t="s">
        <v>1</v>
      </c>
      <c r="C1443" t="s">
        <v>695</v>
      </c>
      <c r="D1443" t="s">
        <v>727</v>
      </c>
      <c r="E1443" t="s">
        <v>728</v>
      </c>
      <c r="F1443" t="s">
        <v>784</v>
      </c>
      <c r="G1443" t="s">
        <v>785</v>
      </c>
      <c r="H1443" t="s">
        <v>7</v>
      </c>
      <c r="I1443" t="s">
        <v>41</v>
      </c>
      <c r="J1443" t="s">
        <v>42</v>
      </c>
      <c r="K1443" t="s">
        <v>88</v>
      </c>
      <c r="L1443" t="s">
        <v>44</v>
      </c>
      <c r="M1443" s="5">
        <v>1000</v>
      </c>
      <c r="N1443" s="5">
        <v>0</v>
      </c>
      <c r="O1443" s="5">
        <f t="shared" si="88"/>
        <v>1000</v>
      </c>
      <c r="P1443" s="5">
        <v>0</v>
      </c>
      <c r="Q1443" s="5">
        <f t="shared" si="89"/>
        <v>1000</v>
      </c>
      <c r="R1443" s="5">
        <v>1000</v>
      </c>
      <c r="S1443" s="5">
        <v>0</v>
      </c>
      <c r="T1443" s="5">
        <v>0</v>
      </c>
      <c r="U1443" s="5">
        <f t="shared" si="90"/>
        <v>1000</v>
      </c>
      <c r="V1443" s="5">
        <f t="shared" si="91"/>
        <v>1000</v>
      </c>
      <c r="W1443" s="5">
        <v>0</v>
      </c>
      <c r="X1443" t="s">
        <v>768</v>
      </c>
    </row>
    <row r="1444" spans="1:24" x14ac:dyDescent="0.2">
      <c r="A1444" t="s">
        <v>0</v>
      </c>
      <c r="B1444" t="s">
        <v>1</v>
      </c>
      <c r="C1444" t="s">
        <v>695</v>
      </c>
      <c r="D1444" t="s">
        <v>727</v>
      </c>
      <c r="E1444" t="s">
        <v>728</v>
      </c>
      <c r="F1444" t="s">
        <v>784</v>
      </c>
      <c r="G1444" t="s">
        <v>785</v>
      </c>
      <c r="H1444" t="s">
        <v>7</v>
      </c>
      <c r="I1444" t="s">
        <v>41</v>
      </c>
      <c r="J1444" t="s">
        <v>90</v>
      </c>
      <c r="K1444" t="s">
        <v>91</v>
      </c>
      <c r="L1444" t="s">
        <v>44</v>
      </c>
      <c r="M1444" s="5">
        <v>500</v>
      </c>
      <c r="N1444" s="5">
        <v>0</v>
      </c>
      <c r="O1444" s="5">
        <f t="shared" si="88"/>
        <v>500</v>
      </c>
      <c r="P1444" s="5">
        <v>0</v>
      </c>
      <c r="Q1444" s="5">
        <f t="shared" si="89"/>
        <v>500</v>
      </c>
      <c r="R1444" s="5">
        <v>0</v>
      </c>
      <c r="S1444" s="5">
        <v>0</v>
      </c>
      <c r="T1444" s="5">
        <v>0</v>
      </c>
      <c r="U1444" s="5">
        <f t="shared" si="90"/>
        <v>500</v>
      </c>
      <c r="V1444" s="5">
        <f t="shared" si="91"/>
        <v>500</v>
      </c>
      <c r="W1444" s="5">
        <v>500</v>
      </c>
      <c r="X1444" t="s">
        <v>771</v>
      </c>
    </row>
    <row r="1445" spans="1:24" x14ac:dyDescent="0.2">
      <c r="A1445" t="s">
        <v>0</v>
      </c>
      <c r="B1445" t="s">
        <v>1</v>
      </c>
      <c r="C1445" t="s">
        <v>695</v>
      </c>
      <c r="D1445" t="s">
        <v>727</v>
      </c>
      <c r="E1445" t="s">
        <v>728</v>
      </c>
      <c r="F1445" t="s">
        <v>784</v>
      </c>
      <c r="G1445" t="s">
        <v>785</v>
      </c>
      <c r="H1445" t="s">
        <v>772</v>
      </c>
      <c r="I1445" t="s">
        <v>773</v>
      </c>
      <c r="J1445" t="s">
        <v>121</v>
      </c>
      <c r="K1445" t="s">
        <v>128</v>
      </c>
      <c r="L1445" t="s">
        <v>44</v>
      </c>
      <c r="M1445" s="5">
        <v>6000</v>
      </c>
      <c r="N1445" s="5">
        <v>0</v>
      </c>
      <c r="O1445" s="5">
        <f t="shared" si="88"/>
        <v>6000</v>
      </c>
      <c r="P1445" s="5">
        <v>-6000</v>
      </c>
      <c r="Q1445" s="5">
        <f t="shared" si="89"/>
        <v>0</v>
      </c>
      <c r="R1445" s="5">
        <v>0</v>
      </c>
      <c r="S1445" s="5">
        <v>0</v>
      </c>
      <c r="T1445" s="5">
        <v>0</v>
      </c>
      <c r="U1445" s="5">
        <f t="shared" si="90"/>
        <v>6000</v>
      </c>
      <c r="V1445" s="5">
        <f t="shared" si="91"/>
        <v>6000</v>
      </c>
      <c r="W1445" s="5">
        <v>0</v>
      </c>
      <c r="X1445" t="s">
        <v>787</v>
      </c>
    </row>
    <row r="1446" spans="1:24" x14ac:dyDescent="0.2">
      <c r="A1446" t="s">
        <v>0</v>
      </c>
      <c r="B1446" t="s">
        <v>1</v>
      </c>
      <c r="C1446" t="s">
        <v>695</v>
      </c>
      <c r="D1446" t="s">
        <v>788</v>
      </c>
      <c r="E1446" t="s">
        <v>789</v>
      </c>
      <c r="F1446" t="s">
        <v>790</v>
      </c>
      <c r="G1446" t="s">
        <v>791</v>
      </c>
      <c r="H1446" t="s">
        <v>792</v>
      </c>
      <c r="I1446" t="s">
        <v>793</v>
      </c>
      <c r="J1446" t="s">
        <v>575</v>
      </c>
      <c r="K1446" t="s">
        <v>794</v>
      </c>
      <c r="L1446" t="s">
        <v>44</v>
      </c>
      <c r="M1446" s="5">
        <v>0</v>
      </c>
      <c r="N1446" s="5">
        <v>750000</v>
      </c>
      <c r="O1446" s="5">
        <f t="shared" si="88"/>
        <v>750000</v>
      </c>
      <c r="P1446" s="5">
        <v>0</v>
      </c>
      <c r="Q1446" s="5">
        <f t="shared" si="89"/>
        <v>750000</v>
      </c>
      <c r="R1446" s="5">
        <v>0</v>
      </c>
      <c r="S1446" s="5">
        <v>586947.09</v>
      </c>
      <c r="T1446" s="5">
        <v>351500</v>
      </c>
      <c r="U1446" s="5">
        <f t="shared" si="90"/>
        <v>163052.91000000003</v>
      </c>
      <c r="V1446" s="5">
        <f t="shared" si="91"/>
        <v>398500</v>
      </c>
      <c r="W1446" s="5">
        <v>163052.91</v>
      </c>
      <c r="X1446" t="s">
        <v>795</v>
      </c>
    </row>
    <row r="1447" spans="1:24" x14ac:dyDescent="0.2">
      <c r="A1447" t="s">
        <v>0</v>
      </c>
      <c r="B1447" t="s">
        <v>1</v>
      </c>
      <c r="C1447" t="s">
        <v>695</v>
      </c>
      <c r="D1447" t="s">
        <v>788</v>
      </c>
      <c r="E1447" t="s">
        <v>789</v>
      </c>
      <c r="F1447" t="s">
        <v>790</v>
      </c>
      <c r="G1447" t="s">
        <v>791</v>
      </c>
      <c r="H1447" t="s">
        <v>792</v>
      </c>
      <c r="I1447" t="s">
        <v>793</v>
      </c>
      <c r="J1447" t="s">
        <v>575</v>
      </c>
      <c r="K1447" t="s">
        <v>796</v>
      </c>
      <c r="L1447" t="s">
        <v>44</v>
      </c>
      <c r="M1447" s="5">
        <v>750000</v>
      </c>
      <c r="N1447" s="5">
        <v>-750000</v>
      </c>
      <c r="O1447" s="5">
        <f t="shared" si="88"/>
        <v>0</v>
      </c>
      <c r="P1447" s="5">
        <v>0</v>
      </c>
      <c r="Q1447" s="5">
        <f t="shared" si="89"/>
        <v>0</v>
      </c>
      <c r="R1447" s="5">
        <v>0</v>
      </c>
      <c r="S1447" s="5">
        <v>0</v>
      </c>
      <c r="T1447" s="5">
        <v>0</v>
      </c>
      <c r="U1447" s="5">
        <f t="shared" si="90"/>
        <v>0</v>
      </c>
      <c r="V1447" s="5">
        <f t="shared" si="91"/>
        <v>0</v>
      </c>
      <c r="W1447" s="5">
        <v>0</v>
      </c>
      <c r="X1447" t="s">
        <v>797</v>
      </c>
    </row>
    <row r="1448" spans="1:24" x14ac:dyDescent="0.2">
      <c r="A1448" t="s">
        <v>0</v>
      </c>
      <c r="B1448" t="s">
        <v>1</v>
      </c>
      <c r="C1448" t="s">
        <v>247</v>
      </c>
      <c r="D1448" t="s">
        <v>674</v>
      </c>
      <c r="E1448" t="s">
        <v>675</v>
      </c>
      <c r="F1448" t="s">
        <v>798</v>
      </c>
      <c r="G1448" t="s">
        <v>799</v>
      </c>
      <c r="H1448" t="s">
        <v>7</v>
      </c>
      <c r="I1448" t="s">
        <v>41</v>
      </c>
      <c r="J1448" t="s">
        <v>9</v>
      </c>
      <c r="K1448" t="s">
        <v>252</v>
      </c>
      <c r="L1448" t="s">
        <v>11</v>
      </c>
      <c r="M1448" s="5">
        <v>8366.48</v>
      </c>
      <c r="N1448" s="5">
        <v>0</v>
      </c>
      <c r="O1448" s="5">
        <f t="shared" si="88"/>
        <v>8366.48</v>
      </c>
      <c r="P1448" s="5">
        <v>-7841.16</v>
      </c>
      <c r="Q1448" s="5">
        <f t="shared" si="89"/>
        <v>525.31999999999971</v>
      </c>
      <c r="R1448" s="5">
        <v>0</v>
      </c>
      <c r="S1448" s="5">
        <v>525.32000000000005</v>
      </c>
      <c r="T1448" s="5">
        <v>525.32000000000005</v>
      </c>
      <c r="U1448" s="5">
        <f t="shared" si="90"/>
        <v>7841.16</v>
      </c>
      <c r="V1448" s="5">
        <f t="shared" si="91"/>
        <v>7841.16</v>
      </c>
      <c r="W1448" s="5">
        <v>0</v>
      </c>
      <c r="X1448" t="s">
        <v>800</v>
      </c>
    </row>
    <row r="1449" spans="1:24" x14ac:dyDescent="0.2">
      <c r="A1449" t="s">
        <v>0</v>
      </c>
      <c r="B1449" t="s">
        <v>1</v>
      </c>
      <c r="C1449" t="s">
        <v>247</v>
      </c>
      <c r="D1449" t="s">
        <v>674</v>
      </c>
      <c r="E1449" t="s">
        <v>675</v>
      </c>
      <c r="F1449" t="s">
        <v>798</v>
      </c>
      <c r="G1449" t="s">
        <v>799</v>
      </c>
      <c r="H1449" t="s">
        <v>7</v>
      </c>
      <c r="I1449" t="s">
        <v>41</v>
      </c>
      <c r="J1449" t="s">
        <v>9</v>
      </c>
      <c r="K1449" t="s">
        <v>35</v>
      </c>
      <c r="L1449" t="s">
        <v>11</v>
      </c>
      <c r="M1449" s="5">
        <v>4443.5200000000004</v>
      </c>
      <c r="N1449" s="5">
        <v>0</v>
      </c>
      <c r="O1449" s="5">
        <f t="shared" si="88"/>
        <v>4443.5200000000004</v>
      </c>
      <c r="P1449" s="5">
        <v>-4166.16</v>
      </c>
      <c r="Q1449" s="5">
        <f t="shared" si="89"/>
        <v>277.36000000000058</v>
      </c>
      <c r="R1449" s="5">
        <v>0</v>
      </c>
      <c r="S1449" s="5">
        <v>277.36</v>
      </c>
      <c r="T1449" s="5">
        <v>277.36</v>
      </c>
      <c r="U1449" s="5">
        <f t="shared" si="90"/>
        <v>4166.1600000000008</v>
      </c>
      <c r="V1449" s="5">
        <f t="shared" si="91"/>
        <v>4166.1600000000008</v>
      </c>
      <c r="W1449" s="5">
        <v>0</v>
      </c>
      <c r="X1449" t="s">
        <v>691</v>
      </c>
    </row>
    <row r="1450" spans="1:24" x14ac:dyDescent="0.2">
      <c r="A1450" t="s">
        <v>0</v>
      </c>
      <c r="B1450" t="s">
        <v>1</v>
      </c>
      <c r="C1450" t="s">
        <v>247</v>
      </c>
      <c r="D1450" t="s">
        <v>674</v>
      </c>
      <c r="E1450" t="s">
        <v>675</v>
      </c>
      <c r="F1450" t="s">
        <v>798</v>
      </c>
      <c r="G1450" t="s">
        <v>799</v>
      </c>
      <c r="H1450" t="s">
        <v>7</v>
      </c>
      <c r="I1450" t="s">
        <v>8</v>
      </c>
      <c r="J1450" t="s">
        <v>9</v>
      </c>
      <c r="K1450" t="s">
        <v>10</v>
      </c>
      <c r="L1450" t="s">
        <v>11</v>
      </c>
      <c r="M1450" s="5">
        <v>2811067.68</v>
      </c>
      <c r="N1450" s="5">
        <v>-11668.76</v>
      </c>
      <c r="O1450" s="5">
        <f t="shared" si="88"/>
        <v>2799398.9200000004</v>
      </c>
      <c r="P1450" s="5">
        <v>-146037.75</v>
      </c>
      <c r="Q1450" s="5">
        <f t="shared" si="89"/>
        <v>2653361.1700000004</v>
      </c>
      <c r="R1450" s="5">
        <v>0</v>
      </c>
      <c r="S1450" s="5">
        <v>1751415.47</v>
      </c>
      <c r="T1450" s="5">
        <v>1751415.47</v>
      </c>
      <c r="U1450" s="5">
        <f t="shared" si="90"/>
        <v>1047983.4500000004</v>
      </c>
      <c r="V1450" s="5">
        <f t="shared" si="91"/>
        <v>1047983.4500000004</v>
      </c>
      <c r="W1450" s="5">
        <v>901945.7</v>
      </c>
      <c r="X1450" t="s">
        <v>678</v>
      </c>
    </row>
    <row r="1451" spans="1:24" x14ac:dyDescent="0.2">
      <c r="A1451" t="s">
        <v>0</v>
      </c>
      <c r="B1451" t="s">
        <v>1</v>
      </c>
      <c r="C1451" t="s">
        <v>247</v>
      </c>
      <c r="D1451" t="s">
        <v>674</v>
      </c>
      <c r="E1451" t="s">
        <v>675</v>
      </c>
      <c r="F1451" t="s">
        <v>798</v>
      </c>
      <c r="G1451" t="s">
        <v>799</v>
      </c>
      <c r="H1451" t="s">
        <v>7</v>
      </c>
      <c r="I1451" t="s">
        <v>8</v>
      </c>
      <c r="J1451" t="s">
        <v>9</v>
      </c>
      <c r="K1451" t="s">
        <v>13</v>
      </c>
      <c r="L1451" t="s">
        <v>11</v>
      </c>
      <c r="M1451" s="5">
        <v>169828.8</v>
      </c>
      <c r="N1451" s="5">
        <v>0</v>
      </c>
      <c r="O1451" s="5">
        <f t="shared" si="88"/>
        <v>169828.8</v>
      </c>
      <c r="P1451" s="5">
        <v>-34018.47</v>
      </c>
      <c r="Q1451" s="5">
        <f t="shared" si="89"/>
        <v>135810.32999999999</v>
      </c>
      <c r="R1451" s="5">
        <v>0</v>
      </c>
      <c r="S1451" s="5">
        <v>90359.96</v>
      </c>
      <c r="T1451" s="5">
        <v>90359.96</v>
      </c>
      <c r="U1451" s="5">
        <f t="shared" si="90"/>
        <v>79468.839999999982</v>
      </c>
      <c r="V1451" s="5">
        <f t="shared" si="91"/>
        <v>79468.839999999982</v>
      </c>
      <c r="W1451" s="5">
        <v>45450.37</v>
      </c>
      <c r="X1451" t="s">
        <v>679</v>
      </c>
    </row>
    <row r="1452" spans="1:24" x14ac:dyDescent="0.2">
      <c r="A1452" t="s">
        <v>0</v>
      </c>
      <c r="B1452" t="s">
        <v>1</v>
      </c>
      <c r="C1452" t="s">
        <v>247</v>
      </c>
      <c r="D1452" t="s">
        <v>674</v>
      </c>
      <c r="E1452" t="s">
        <v>675</v>
      </c>
      <c r="F1452" t="s">
        <v>798</v>
      </c>
      <c r="G1452" t="s">
        <v>799</v>
      </c>
      <c r="H1452" t="s">
        <v>7</v>
      </c>
      <c r="I1452" t="s">
        <v>8</v>
      </c>
      <c r="J1452" t="s">
        <v>9</v>
      </c>
      <c r="K1452" t="s">
        <v>15</v>
      </c>
      <c r="L1452" t="s">
        <v>11</v>
      </c>
      <c r="M1452" s="5">
        <v>331608.03999999998</v>
      </c>
      <c r="N1452" s="5">
        <v>-265</v>
      </c>
      <c r="O1452" s="5">
        <f t="shared" si="88"/>
        <v>331343.03999999998</v>
      </c>
      <c r="P1452" s="5">
        <v>0</v>
      </c>
      <c r="Q1452" s="5">
        <f t="shared" si="89"/>
        <v>331343.03999999998</v>
      </c>
      <c r="R1452" s="5">
        <v>63292.07</v>
      </c>
      <c r="S1452" s="5">
        <v>38146.25</v>
      </c>
      <c r="T1452" s="5">
        <v>38146.25</v>
      </c>
      <c r="U1452" s="5">
        <f t="shared" si="90"/>
        <v>293196.78999999998</v>
      </c>
      <c r="V1452" s="5">
        <f t="shared" si="91"/>
        <v>293196.78999999998</v>
      </c>
      <c r="W1452" s="5">
        <v>229904.72</v>
      </c>
      <c r="X1452" t="s">
        <v>680</v>
      </c>
    </row>
    <row r="1453" spans="1:24" x14ac:dyDescent="0.2">
      <c r="A1453" t="s">
        <v>0</v>
      </c>
      <c r="B1453" t="s">
        <v>1</v>
      </c>
      <c r="C1453" t="s">
        <v>247</v>
      </c>
      <c r="D1453" t="s">
        <v>674</v>
      </c>
      <c r="E1453" t="s">
        <v>675</v>
      </c>
      <c r="F1453" t="s">
        <v>798</v>
      </c>
      <c r="G1453" t="s">
        <v>799</v>
      </c>
      <c r="H1453" t="s">
        <v>7</v>
      </c>
      <c r="I1453" t="s">
        <v>8</v>
      </c>
      <c r="J1453" t="s">
        <v>9</v>
      </c>
      <c r="K1453" t="s">
        <v>17</v>
      </c>
      <c r="L1453" t="s">
        <v>11</v>
      </c>
      <c r="M1453" s="5">
        <v>77511.62</v>
      </c>
      <c r="N1453" s="5">
        <v>-166.66</v>
      </c>
      <c r="O1453" s="5">
        <f t="shared" si="88"/>
        <v>77344.959999999992</v>
      </c>
      <c r="P1453" s="5">
        <v>0</v>
      </c>
      <c r="Q1453" s="5">
        <f t="shared" si="89"/>
        <v>77344.959999999992</v>
      </c>
      <c r="R1453" s="5">
        <v>2923.28</v>
      </c>
      <c r="S1453" s="5">
        <v>64044.04</v>
      </c>
      <c r="T1453" s="5">
        <v>64044.04</v>
      </c>
      <c r="U1453" s="5">
        <f t="shared" si="90"/>
        <v>13300.919999999991</v>
      </c>
      <c r="V1453" s="5">
        <f t="shared" si="91"/>
        <v>13300.919999999991</v>
      </c>
      <c r="W1453" s="5">
        <v>10377.64</v>
      </c>
      <c r="X1453" t="s">
        <v>681</v>
      </c>
    </row>
    <row r="1454" spans="1:24" x14ac:dyDescent="0.2">
      <c r="A1454" t="s">
        <v>0</v>
      </c>
      <c r="B1454" t="s">
        <v>1</v>
      </c>
      <c r="C1454" t="s">
        <v>247</v>
      </c>
      <c r="D1454" t="s">
        <v>674</v>
      </c>
      <c r="E1454" t="s">
        <v>675</v>
      </c>
      <c r="F1454" t="s">
        <v>798</v>
      </c>
      <c r="G1454" t="s">
        <v>799</v>
      </c>
      <c r="H1454" t="s">
        <v>7</v>
      </c>
      <c r="I1454" t="s">
        <v>8</v>
      </c>
      <c r="J1454" t="s">
        <v>9</v>
      </c>
      <c r="K1454" t="s">
        <v>19</v>
      </c>
      <c r="L1454" t="s">
        <v>11</v>
      </c>
      <c r="M1454" s="5">
        <v>3036</v>
      </c>
      <c r="N1454" s="5">
        <v>0</v>
      </c>
      <c r="O1454" s="5">
        <f t="shared" si="88"/>
        <v>3036</v>
      </c>
      <c r="P1454" s="5">
        <v>-2207.15</v>
      </c>
      <c r="Q1454" s="5">
        <f t="shared" si="89"/>
        <v>828.84999999999991</v>
      </c>
      <c r="R1454" s="5">
        <v>0</v>
      </c>
      <c r="S1454" s="5">
        <v>549.5</v>
      </c>
      <c r="T1454" s="5">
        <v>549.5</v>
      </c>
      <c r="U1454" s="5">
        <f t="shared" si="90"/>
        <v>2486.5</v>
      </c>
      <c r="V1454" s="5">
        <f t="shared" si="91"/>
        <v>2486.5</v>
      </c>
      <c r="W1454" s="5">
        <v>279.35000000000002</v>
      </c>
      <c r="X1454" t="s">
        <v>682</v>
      </c>
    </row>
    <row r="1455" spans="1:24" x14ac:dyDescent="0.2">
      <c r="A1455" t="s">
        <v>0</v>
      </c>
      <c r="B1455" t="s">
        <v>1</v>
      </c>
      <c r="C1455" t="s">
        <v>247</v>
      </c>
      <c r="D1455" t="s">
        <v>674</v>
      </c>
      <c r="E1455" t="s">
        <v>675</v>
      </c>
      <c r="F1455" t="s">
        <v>798</v>
      </c>
      <c r="G1455" t="s">
        <v>799</v>
      </c>
      <c r="H1455" t="s">
        <v>7</v>
      </c>
      <c r="I1455" t="s">
        <v>8</v>
      </c>
      <c r="J1455" t="s">
        <v>9</v>
      </c>
      <c r="K1455" t="s">
        <v>21</v>
      </c>
      <c r="L1455" t="s">
        <v>11</v>
      </c>
      <c r="M1455" s="5">
        <v>24288</v>
      </c>
      <c r="N1455" s="5">
        <v>0</v>
      </c>
      <c r="O1455" s="5">
        <f t="shared" si="88"/>
        <v>24288</v>
      </c>
      <c r="P1455" s="5">
        <v>-12512.97</v>
      </c>
      <c r="Q1455" s="5">
        <f t="shared" si="89"/>
        <v>11775.03</v>
      </c>
      <c r="R1455" s="5">
        <v>0</v>
      </c>
      <c r="S1455" s="5">
        <v>7372</v>
      </c>
      <c r="T1455" s="5">
        <v>7372</v>
      </c>
      <c r="U1455" s="5">
        <f t="shared" si="90"/>
        <v>16916</v>
      </c>
      <c r="V1455" s="5">
        <f t="shared" si="91"/>
        <v>16916</v>
      </c>
      <c r="W1455" s="5">
        <v>4403.03</v>
      </c>
      <c r="X1455" t="s">
        <v>683</v>
      </c>
    </row>
    <row r="1456" spans="1:24" x14ac:dyDescent="0.2">
      <c r="A1456" t="s">
        <v>0</v>
      </c>
      <c r="B1456" t="s">
        <v>1</v>
      </c>
      <c r="C1456" t="s">
        <v>247</v>
      </c>
      <c r="D1456" t="s">
        <v>674</v>
      </c>
      <c r="E1456" t="s">
        <v>675</v>
      </c>
      <c r="F1456" t="s">
        <v>798</v>
      </c>
      <c r="G1456" t="s">
        <v>799</v>
      </c>
      <c r="H1456" t="s">
        <v>7</v>
      </c>
      <c r="I1456" t="s">
        <v>8</v>
      </c>
      <c r="J1456" t="s">
        <v>9</v>
      </c>
      <c r="K1456" t="s">
        <v>23</v>
      </c>
      <c r="L1456" t="s">
        <v>11</v>
      </c>
      <c r="M1456" s="5">
        <v>849.14</v>
      </c>
      <c r="N1456" s="5">
        <v>0</v>
      </c>
      <c r="O1456" s="5">
        <f t="shared" si="88"/>
        <v>849.14</v>
      </c>
      <c r="P1456" s="5">
        <v>-427.37</v>
      </c>
      <c r="Q1456" s="5">
        <f t="shared" si="89"/>
        <v>421.77</v>
      </c>
      <c r="R1456" s="5">
        <v>0</v>
      </c>
      <c r="S1456" s="5">
        <v>272</v>
      </c>
      <c r="T1456" s="5">
        <v>272</v>
      </c>
      <c r="U1456" s="5">
        <f t="shared" si="90"/>
        <v>577.14</v>
      </c>
      <c r="V1456" s="5">
        <f t="shared" si="91"/>
        <v>577.14</v>
      </c>
      <c r="W1456" s="5">
        <v>149.77000000000001</v>
      </c>
      <c r="X1456" t="s">
        <v>684</v>
      </c>
    </row>
    <row r="1457" spans="1:24" x14ac:dyDescent="0.2">
      <c r="A1457" t="s">
        <v>0</v>
      </c>
      <c r="B1457" t="s">
        <v>1</v>
      </c>
      <c r="C1457" t="s">
        <v>247</v>
      </c>
      <c r="D1457" t="s">
        <v>674</v>
      </c>
      <c r="E1457" t="s">
        <v>675</v>
      </c>
      <c r="F1457" t="s">
        <v>798</v>
      </c>
      <c r="G1457" t="s">
        <v>799</v>
      </c>
      <c r="H1457" t="s">
        <v>7</v>
      </c>
      <c r="I1457" t="s">
        <v>8</v>
      </c>
      <c r="J1457" t="s">
        <v>9</v>
      </c>
      <c r="K1457" t="s">
        <v>25</v>
      </c>
      <c r="L1457" t="s">
        <v>11</v>
      </c>
      <c r="M1457" s="5">
        <v>5094.8599999999997</v>
      </c>
      <c r="N1457" s="5">
        <v>0</v>
      </c>
      <c r="O1457" s="5">
        <f t="shared" si="88"/>
        <v>5094.8599999999997</v>
      </c>
      <c r="P1457" s="5">
        <v>-105.62</v>
      </c>
      <c r="Q1457" s="5">
        <f t="shared" si="89"/>
        <v>4989.24</v>
      </c>
      <c r="R1457" s="5">
        <v>0</v>
      </c>
      <c r="S1457" s="5">
        <v>3292.09</v>
      </c>
      <c r="T1457" s="5">
        <v>3292.09</v>
      </c>
      <c r="U1457" s="5">
        <f t="shared" si="90"/>
        <v>1802.7699999999995</v>
      </c>
      <c r="V1457" s="5">
        <f t="shared" si="91"/>
        <v>1802.7699999999995</v>
      </c>
      <c r="W1457" s="5">
        <v>1697.15</v>
      </c>
      <c r="X1457" t="s">
        <v>685</v>
      </c>
    </row>
    <row r="1458" spans="1:24" x14ac:dyDescent="0.2">
      <c r="A1458" t="s">
        <v>0</v>
      </c>
      <c r="B1458" t="s">
        <v>1</v>
      </c>
      <c r="C1458" t="s">
        <v>247</v>
      </c>
      <c r="D1458" t="s">
        <v>674</v>
      </c>
      <c r="E1458" t="s">
        <v>675</v>
      </c>
      <c r="F1458" t="s">
        <v>798</v>
      </c>
      <c r="G1458" t="s">
        <v>799</v>
      </c>
      <c r="H1458" t="s">
        <v>7</v>
      </c>
      <c r="I1458" t="s">
        <v>8</v>
      </c>
      <c r="J1458" t="s">
        <v>9</v>
      </c>
      <c r="K1458" t="s">
        <v>27</v>
      </c>
      <c r="L1458" t="s">
        <v>11</v>
      </c>
      <c r="M1458" s="5">
        <v>22033.47</v>
      </c>
      <c r="N1458" s="5">
        <v>4057.76</v>
      </c>
      <c r="O1458" s="5">
        <f t="shared" si="88"/>
        <v>26091.230000000003</v>
      </c>
      <c r="P1458" s="5">
        <v>14224.69</v>
      </c>
      <c r="Q1458" s="5">
        <f t="shared" si="89"/>
        <v>40315.920000000006</v>
      </c>
      <c r="R1458" s="5">
        <v>0</v>
      </c>
      <c r="S1458" s="5">
        <v>26091.23</v>
      </c>
      <c r="T1458" s="5">
        <v>26091.23</v>
      </c>
      <c r="U1458" s="5">
        <f t="shared" si="90"/>
        <v>0</v>
      </c>
      <c r="V1458" s="5">
        <f t="shared" si="91"/>
        <v>0</v>
      </c>
      <c r="W1458" s="5">
        <v>14224.69</v>
      </c>
      <c r="X1458" t="s">
        <v>686</v>
      </c>
    </row>
    <row r="1459" spans="1:24" x14ac:dyDescent="0.2">
      <c r="A1459" t="s">
        <v>0</v>
      </c>
      <c r="B1459" t="s">
        <v>1</v>
      </c>
      <c r="C1459" t="s">
        <v>247</v>
      </c>
      <c r="D1459" t="s">
        <v>674</v>
      </c>
      <c r="E1459" t="s">
        <v>675</v>
      </c>
      <c r="F1459" t="s">
        <v>798</v>
      </c>
      <c r="G1459" t="s">
        <v>799</v>
      </c>
      <c r="H1459" t="s">
        <v>7</v>
      </c>
      <c r="I1459" t="s">
        <v>8</v>
      </c>
      <c r="J1459" t="s">
        <v>9</v>
      </c>
      <c r="K1459" t="s">
        <v>29</v>
      </c>
      <c r="L1459" t="s">
        <v>11</v>
      </c>
      <c r="M1459" s="5">
        <v>130278.49</v>
      </c>
      <c r="N1459" s="5">
        <v>0</v>
      </c>
      <c r="O1459" s="5">
        <f t="shared" si="88"/>
        <v>130278.49</v>
      </c>
      <c r="P1459" s="5">
        <v>-48697.45</v>
      </c>
      <c r="Q1459" s="5">
        <f t="shared" si="89"/>
        <v>81581.040000000008</v>
      </c>
      <c r="R1459" s="5">
        <v>0</v>
      </c>
      <c r="S1459" s="5">
        <v>33979.550000000003</v>
      </c>
      <c r="T1459" s="5">
        <v>33979.550000000003</v>
      </c>
      <c r="U1459" s="5">
        <f t="shared" si="90"/>
        <v>96298.94</v>
      </c>
      <c r="V1459" s="5">
        <f t="shared" si="91"/>
        <v>96298.94</v>
      </c>
      <c r="W1459" s="5">
        <v>47601.49</v>
      </c>
      <c r="X1459" t="s">
        <v>687</v>
      </c>
    </row>
    <row r="1460" spans="1:24" x14ac:dyDescent="0.2">
      <c r="A1460" t="s">
        <v>0</v>
      </c>
      <c r="B1460" t="s">
        <v>1</v>
      </c>
      <c r="C1460" t="s">
        <v>247</v>
      </c>
      <c r="D1460" t="s">
        <v>674</v>
      </c>
      <c r="E1460" t="s">
        <v>675</v>
      </c>
      <c r="F1460" t="s">
        <v>798</v>
      </c>
      <c r="G1460" t="s">
        <v>799</v>
      </c>
      <c r="H1460" t="s">
        <v>7</v>
      </c>
      <c r="I1460" t="s">
        <v>8</v>
      </c>
      <c r="J1460" t="s">
        <v>9</v>
      </c>
      <c r="K1460" t="s">
        <v>265</v>
      </c>
      <c r="L1460" t="s">
        <v>11</v>
      </c>
      <c r="M1460" s="5">
        <v>998400</v>
      </c>
      <c r="N1460" s="5">
        <v>0</v>
      </c>
      <c r="O1460" s="5">
        <f t="shared" si="88"/>
        <v>998400</v>
      </c>
      <c r="P1460" s="5">
        <v>0</v>
      </c>
      <c r="Q1460" s="5">
        <f t="shared" si="89"/>
        <v>998400</v>
      </c>
      <c r="R1460" s="5">
        <v>342370.93</v>
      </c>
      <c r="S1460" s="5">
        <v>620029.06999999995</v>
      </c>
      <c r="T1460" s="5">
        <v>620029.06999999995</v>
      </c>
      <c r="U1460" s="5">
        <f t="shared" si="90"/>
        <v>378370.93000000005</v>
      </c>
      <c r="V1460" s="5">
        <f t="shared" si="91"/>
        <v>378370.93000000005</v>
      </c>
      <c r="W1460" s="5">
        <v>36000</v>
      </c>
      <c r="X1460" t="s">
        <v>688</v>
      </c>
    </row>
    <row r="1461" spans="1:24" x14ac:dyDescent="0.2">
      <c r="A1461" t="s">
        <v>0</v>
      </c>
      <c r="B1461" t="s">
        <v>1</v>
      </c>
      <c r="C1461" t="s">
        <v>247</v>
      </c>
      <c r="D1461" t="s">
        <v>674</v>
      </c>
      <c r="E1461" t="s">
        <v>675</v>
      </c>
      <c r="F1461" t="s">
        <v>798</v>
      </c>
      <c r="G1461" t="s">
        <v>799</v>
      </c>
      <c r="H1461" t="s">
        <v>7</v>
      </c>
      <c r="I1461" t="s">
        <v>8</v>
      </c>
      <c r="J1461" t="s">
        <v>9</v>
      </c>
      <c r="K1461" t="s">
        <v>31</v>
      </c>
      <c r="L1461" t="s">
        <v>11</v>
      </c>
      <c r="M1461" s="5">
        <v>5240.82</v>
      </c>
      <c r="N1461" s="5">
        <v>4431</v>
      </c>
      <c r="O1461" s="5">
        <f t="shared" si="88"/>
        <v>9671.82</v>
      </c>
      <c r="P1461" s="5">
        <v>7597.82</v>
      </c>
      <c r="Q1461" s="5">
        <f t="shared" si="89"/>
        <v>17269.64</v>
      </c>
      <c r="R1461" s="5">
        <v>0</v>
      </c>
      <c r="S1461" s="5">
        <v>9671</v>
      </c>
      <c r="T1461" s="5">
        <v>9671</v>
      </c>
      <c r="U1461" s="5">
        <f t="shared" si="90"/>
        <v>0.81999999999970896</v>
      </c>
      <c r="V1461" s="5">
        <f t="shared" si="91"/>
        <v>0.81999999999970896</v>
      </c>
      <c r="W1461" s="5">
        <v>7598.64</v>
      </c>
      <c r="X1461" t="s">
        <v>689</v>
      </c>
    </row>
    <row r="1462" spans="1:24" x14ac:dyDescent="0.2">
      <c r="A1462" t="s">
        <v>0</v>
      </c>
      <c r="B1462" t="s">
        <v>1</v>
      </c>
      <c r="C1462" t="s">
        <v>247</v>
      </c>
      <c r="D1462" t="s">
        <v>674</v>
      </c>
      <c r="E1462" t="s">
        <v>675</v>
      </c>
      <c r="F1462" t="s">
        <v>798</v>
      </c>
      <c r="G1462" t="s">
        <v>799</v>
      </c>
      <c r="H1462" t="s">
        <v>7</v>
      </c>
      <c r="I1462" t="s">
        <v>8</v>
      </c>
      <c r="J1462" t="s">
        <v>9</v>
      </c>
      <c r="K1462" t="s">
        <v>33</v>
      </c>
      <c r="L1462" t="s">
        <v>11</v>
      </c>
      <c r="M1462" s="5">
        <v>10481.629999999999</v>
      </c>
      <c r="N1462" s="5">
        <v>0</v>
      </c>
      <c r="O1462" s="5">
        <f t="shared" si="88"/>
        <v>10481.629999999999</v>
      </c>
      <c r="P1462" s="5">
        <v>5768.37</v>
      </c>
      <c r="Q1462" s="5">
        <f t="shared" si="89"/>
        <v>16250</v>
      </c>
      <c r="R1462" s="5">
        <v>0</v>
      </c>
      <c r="S1462" s="5">
        <v>10400</v>
      </c>
      <c r="T1462" s="5">
        <v>10400</v>
      </c>
      <c r="U1462" s="5">
        <f t="shared" si="90"/>
        <v>81.6299999999992</v>
      </c>
      <c r="V1462" s="5">
        <f t="shared" si="91"/>
        <v>81.6299999999992</v>
      </c>
      <c r="W1462" s="5">
        <v>5850</v>
      </c>
      <c r="X1462" t="s">
        <v>690</v>
      </c>
    </row>
    <row r="1463" spans="1:24" x14ac:dyDescent="0.2">
      <c r="A1463" t="s">
        <v>0</v>
      </c>
      <c r="B1463" t="s">
        <v>1</v>
      </c>
      <c r="C1463" t="s">
        <v>247</v>
      </c>
      <c r="D1463" t="s">
        <v>674</v>
      </c>
      <c r="E1463" t="s">
        <v>675</v>
      </c>
      <c r="F1463" t="s">
        <v>798</v>
      </c>
      <c r="G1463" t="s">
        <v>799</v>
      </c>
      <c r="H1463" t="s">
        <v>7</v>
      </c>
      <c r="I1463" t="s">
        <v>8</v>
      </c>
      <c r="J1463" t="s">
        <v>9</v>
      </c>
      <c r="K1463" t="s">
        <v>35</v>
      </c>
      <c r="L1463" t="s">
        <v>11</v>
      </c>
      <c r="M1463" s="5">
        <v>502531.86</v>
      </c>
      <c r="N1463" s="5">
        <v>-402.3</v>
      </c>
      <c r="O1463" s="5">
        <f t="shared" si="88"/>
        <v>502129.56</v>
      </c>
      <c r="P1463" s="5">
        <v>0</v>
      </c>
      <c r="Q1463" s="5">
        <f t="shared" si="89"/>
        <v>502129.56</v>
      </c>
      <c r="R1463" s="5">
        <v>41900.49</v>
      </c>
      <c r="S1463" s="5">
        <v>317035.90000000002</v>
      </c>
      <c r="T1463" s="5">
        <v>317035.90000000002</v>
      </c>
      <c r="U1463" s="5">
        <f t="shared" si="90"/>
        <v>185093.65999999997</v>
      </c>
      <c r="V1463" s="5">
        <f t="shared" si="91"/>
        <v>185093.65999999997</v>
      </c>
      <c r="W1463" s="5">
        <v>143193.17000000001</v>
      </c>
      <c r="X1463" t="s">
        <v>691</v>
      </c>
    </row>
    <row r="1464" spans="1:24" x14ac:dyDescent="0.2">
      <c r="A1464" t="s">
        <v>0</v>
      </c>
      <c r="B1464" t="s">
        <v>1</v>
      </c>
      <c r="C1464" t="s">
        <v>247</v>
      </c>
      <c r="D1464" t="s">
        <v>674</v>
      </c>
      <c r="E1464" t="s">
        <v>675</v>
      </c>
      <c r="F1464" t="s">
        <v>798</v>
      </c>
      <c r="G1464" t="s">
        <v>799</v>
      </c>
      <c r="H1464" t="s">
        <v>7</v>
      </c>
      <c r="I1464" t="s">
        <v>8</v>
      </c>
      <c r="J1464" t="s">
        <v>9</v>
      </c>
      <c r="K1464" t="s">
        <v>37</v>
      </c>
      <c r="L1464" t="s">
        <v>11</v>
      </c>
      <c r="M1464" s="5">
        <v>331608.03999999998</v>
      </c>
      <c r="N1464" s="5">
        <v>-265</v>
      </c>
      <c r="O1464" s="5">
        <f t="shared" si="88"/>
        <v>331343.03999999998</v>
      </c>
      <c r="P1464" s="5">
        <v>-60561.13</v>
      </c>
      <c r="Q1464" s="5">
        <f t="shared" si="89"/>
        <v>270781.90999999997</v>
      </c>
      <c r="R1464" s="5">
        <v>48684.7</v>
      </c>
      <c r="S1464" s="5">
        <v>148352.74</v>
      </c>
      <c r="T1464" s="5">
        <v>148352.74</v>
      </c>
      <c r="U1464" s="5">
        <f t="shared" si="90"/>
        <v>182990.3</v>
      </c>
      <c r="V1464" s="5">
        <f t="shared" si="91"/>
        <v>182990.3</v>
      </c>
      <c r="W1464" s="5">
        <v>73744.47</v>
      </c>
      <c r="X1464" t="s">
        <v>692</v>
      </c>
    </row>
    <row r="1465" spans="1:24" x14ac:dyDescent="0.2">
      <c r="A1465" t="s">
        <v>0</v>
      </c>
      <c r="B1465" t="s">
        <v>1</v>
      </c>
      <c r="C1465" t="s">
        <v>247</v>
      </c>
      <c r="D1465" t="s">
        <v>674</v>
      </c>
      <c r="E1465" t="s">
        <v>675</v>
      </c>
      <c r="F1465" t="s">
        <v>798</v>
      </c>
      <c r="G1465" t="s">
        <v>799</v>
      </c>
      <c r="H1465" t="s">
        <v>7</v>
      </c>
      <c r="I1465" t="s">
        <v>8</v>
      </c>
      <c r="J1465" t="s">
        <v>9</v>
      </c>
      <c r="K1465" t="s">
        <v>39</v>
      </c>
      <c r="L1465" t="s">
        <v>11</v>
      </c>
      <c r="M1465" s="5">
        <v>54598.63</v>
      </c>
      <c r="N1465" s="5">
        <v>0</v>
      </c>
      <c r="O1465" s="5">
        <f t="shared" si="88"/>
        <v>54598.63</v>
      </c>
      <c r="P1465" s="5">
        <v>0</v>
      </c>
      <c r="Q1465" s="5">
        <f t="shared" si="89"/>
        <v>54598.63</v>
      </c>
      <c r="R1465" s="5">
        <v>0</v>
      </c>
      <c r="S1465" s="5">
        <v>895.05</v>
      </c>
      <c r="T1465" s="5">
        <v>895.05</v>
      </c>
      <c r="U1465" s="5">
        <f t="shared" si="90"/>
        <v>53703.579999999994</v>
      </c>
      <c r="V1465" s="5">
        <f t="shared" si="91"/>
        <v>53703.579999999994</v>
      </c>
      <c r="W1465" s="5">
        <v>53703.58</v>
      </c>
      <c r="X1465" t="s">
        <v>693</v>
      </c>
    </row>
    <row r="1466" spans="1:24" x14ac:dyDescent="0.2">
      <c r="A1466" t="s">
        <v>0</v>
      </c>
      <c r="B1466" t="s">
        <v>1</v>
      </c>
      <c r="C1466" t="s">
        <v>247</v>
      </c>
      <c r="D1466" t="s">
        <v>674</v>
      </c>
      <c r="E1466" t="s">
        <v>675</v>
      </c>
      <c r="F1466" t="s">
        <v>798</v>
      </c>
      <c r="G1466" t="s">
        <v>799</v>
      </c>
      <c r="H1466" t="s">
        <v>7</v>
      </c>
      <c r="I1466" t="s">
        <v>41</v>
      </c>
      <c r="J1466" t="s">
        <v>42</v>
      </c>
      <c r="K1466" t="s">
        <v>442</v>
      </c>
      <c r="L1466" t="s">
        <v>11</v>
      </c>
      <c r="M1466" s="5">
        <v>24700</v>
      </c>
      <c r="N1466" s="5">
        <v>0</v>
      </c>
      <c r="O1466" s="5">
        <f t="shared" si="88"/>
        <v>24700</v>
      </c>
      <c r="P1466" s="5">
        <v>-24700</v>
      </c>
      <c r="Q1466" s="5">
        <f t="shared" si="89"/>
        <v>0</v>
      </c>
      <c r="R1466" s="5">
        <v>0</v>
      </c>
      <c r="S1466" s="5">
        <v>0</v>
      </c>
      <c r="T1466" s="5">
        <v>0</v>
      </c>
      <c r="U1466" s="5">
        <f t="shared" si="90"/>
        <v>24700</v>
      </c>
      <c r="V1466" s="5">
        <f t="shared" si="91"/>
        <v>24700</v>
      </c>
      <c r="W1466" s="5">
        <v>0</v>
      </c>
      <c r="X1466" t="s">
        <v>801</v>
      </c>
    </row>
    <row r="1467" spans="1:24" x14ac:dyDescent="0.2">
      <c r="A1467" t="s">
        <v>0</v>
      </c>
      <c r="B1467" t="s">
        <v>1</v>
      </c>
      <c r="C1467" t="s">
        <v>418</v>
      </c>
      <c r="D1467" t="s">
        <v>802</v>
      </c>
      <c r="E1467" t="s">
        <v>803</v>
      </c>
      <c r="F1467" t="s">
        <v>804</v>
      </c>
      <c r="G1467" t="s">
        <v>805</v>
      </c>
      <c r="H1467" t="s">
        <v>792</v>
      </c>
      <c r="I1467" t="s">
        <v>806</v>
      </c>
      <c r="J1467" t="s">
        <v>575</v>
      </c>
      <c r="K1467" t="s">
        <v>576</v>
      </c>
      <c r="L1467" t="s">
        <v>44</v>
      </c>
      <c r="M1467" s="5">
        <v>1642926</v>
      </c>
      <c r="N1467" s="5">
        <v>0</v>
      </c>
      <c r="O1467" s="5">
        <f t="shared" si="88"/>
        <v>1642926</v>
      </c>
      <c r="P1467" s="5">
        <v>-205329</v>
      </c>
      <c r="Q1467" s="5">
        <f t="shared" si="89"/>
        <v>1437597</v>
      </c>
      <c r="R1467" s="5">
        <v>0</v>
      </c>
      <c r="S1467" s="5">
        <v>1437597</v>
      </c>
      <c r="T1467" s="5">
        <v>684552.5</v>
      </c>
      <c r="U1467" s="5">
        <f t="shared" si="90"/>
        <v>205329</v>
      </c>
      <c r="V1467" s="5">
        <f t="shared" si="91"/>
        <v>958373.5</v>
      </c>
      <c r="W1467" s="5">
        <v>0</v>
      </c>
      <c r="X1467" t="s">
        <v>807</v>
      </c>
    </row>
    <row r="1468" spans="1:24" x14ac:dyDescent="0.2">
      <c r="A1468" t="s">
        <v>0</v>
      </c>
      <c r="B1468" t="s">
        <v>1</v>
      </c>
      <c r="C1468" t="s">
        <v>2</v>
      </c>
      <c r="D1468" t="s">
        <v>808</v>
      </c>
      <c r="E1468" t="s">
        <v>809</v>
      </c>
      <c r="F1468" t="s">
        <v>810</v>
      </c>
      <c r="G1468" t="s">
        <v>811</v>
      </c>
      <c r="H1468" t="s">
        <v>7</v>
      </c>
      <c r="I1468" t="s">
        <v>8</v>
      </c>
      <c r="J1468" t="s">
        <v>9</v>
      </c>
      <c r="K1468" t="s">
        <v>10</v>
      </c>
      <c r="L1468" t="s">
        <v>11</v>
      </c>
      <c r="M1468" s="5">
        <v>13706160</v>
      </c>
      <c r="N1468" s="5">
        <v>0</v>
      </c>
      <c r="O1468" s="5">
        <f t="shared" si="88"/>
        <v>13706160</v>
      </c>
      <c r="P1468" s="5">
        <v>0</v>
      </c>
      <c r="Q1468" s="5">
        <f t="shared" si="89"/>
        <v>13706160</v>
      </c>
      <c r="R1468" s="5">
        <v>0</v>
      </c>
      <c r="S1468" s="5">
        <v>8747491.0899999999</v>
      </c>
      <c r="T1468" s="5">
        <v>8747338.0899999999</v>
      </c>
      <c r="U1468" s="5">
        <f t="shared" si="90"/>
        <v>4958668.91</v>
      </c>
      <c r="V1468" s="5">
        <f t="shared" si="91"/>
        <v>4958821.91</v>
      </c>
      <c r="W1468" s="5">
        <v>4958668.91</v>
      </c>
      <c r="X1468" t="s">
        <v>812</v>
      </c>
    </row>
    <row r="1469" spans="1:24" x14ac:dyDescent="0.2">
      <c r="A1469" t="s">
        <v>0</v>
      </c>
      <c r="B1469" t="s">
        <v>1</v>
      </c>
      <c r="C1469" t="s">
        <v>2</v>
      </c>
      <c r="D1469" t="s">
        <v>808</v>
      </c>
      <c r="E1469" t="s">
        <v>809</v>
      </c>
      <c r="F1469" t="s">
        <v>810</v>
      </c>
      <c r="G1469" t="s">
        <v>811</v>
      </c>
      <c r="H1469" t="s">
        <v>7</v>
      </c>
      <c r="I1469" t="s">
        <v>8</v>
      </c>
      <c r="J1469" t="s">
        <v>9</v>
      </c>
      <c r="K1469" t="s">
        <v>13</v>
      </c>
      <c r="L1469" t="s">
        <v>11</v>
      </c>
      <c r="M1469" s="5">
        <v>37255.919999999998</v>
      </c>
      <c r="N1469" s="5">
        <v>0</v>
      </c>
      <c r="O1469" s="5">
        <f t="shared" si="88"/>
        <v>37255.919999999998</v>
      </c>
      <c r="P1469" s="5">
        <v>0</v>
      </c>
      <c r="Q1469" s="5">
        <f t="shared" si="89"/>
        <v>37255.919999999998</v>
      </c>
      <c r="R1469" s="5">
        <v>0</v>
      </c>
      <c r="S1469" s="5">
        <v>24837.279999999999</v>
      </c>
      <c r="T1469" s="5">
        <v>24837.279999999999</v>
      </c>
      <c r="U1469" s="5">
        <f t="shared" si="90"/>
        <v>12418.64</v>
      </c>
      <c r="V1469" s="5">
        <f t="shared" si="91"/>
        <v>12418.64</v>
      </c>
      <c r="W1469" s="5">
        <v>12418.64</v>
      </c>
      <c r="X1469" t="s">
        <v>813</v>
      </c>
    </row>
    <row r="1470" spans="1:24" x14ac:dyDescent="0.2">
      <c r="A1470" t="s">
        <v>0</v>
      </c>
      <c r="B1470" t="s">
        <v>1</v>
      </c>
      <c r="C1470" t="s">
        <v>2</v>
      </c>
      <c r="D1470" t="s">
        <v>808</v>
      </c>
      <c r="E1470" t="s">
        <v>809</v>
      </c>
      <c r="F1470" t="s">
        <v>810</v>
      </c>
      <c r="G1470" t="s">
        <v>811</v>
      </c>
      <c r="H1470" t="s">
        <v>7</v>
      </c>
      <c r="I1470" t="s">
        <v>8</v>
      </c>
      <c r="J1470" t="s">
        <v>9</v>
      </c>
      <c r="K1470" t="s">
        <v>15</v>
      </c>
      <c r="L1470" t="s">
        <v>11</v>
      </c>
      <c r="M1470" s="5">
        <v>1300077.6599999999</v>
      </c>
      <c r="N1470" s="5">
        <v>0</v>
      </c>
      <c r="O1470" s="5">
        <f t="shared" si="88"/>
        <v>1300077.6599999999</v>
      </c>
      <c r="P1470" s="5">
        <v>0</v>
      </c>
      <c r="Q1470" s="5">
        <f t="shared" si="89"/>
        <v>1300077.6599999999</v>
      </c>
      <c r="R1470" s="5">
        <v>154793</v>
      </c>
      <c r="S1470" s="5">
        <v>89304.65</v>
      </c>
      <c r="T1470" s="5">
        <v>89304.61</v>
      </c>
      <c r="U1470" s="5">
        <f t="shared" si="90"/>
        <v>1210773.01</v>
      </c>
      <c r="V1470" s="5">
        <f t="shared" si="91"/>
        <v>1210773.0499999998</v>
      </c>
      <c r="W1470" s="5">
        <v>1055980.01</v>
      </c>
      <c r="X1470" t="s">
        <v>814</v>
      </c>
    </row>
    <row r="1471" spans="1:24" x14ac:dyDescent="0.2">
      <c r="A1471" t="s">
        <v>0</v>
      </c>
      <c r="B1471" t="s">
        <v>1</v>
      </c>
      <c r="C1471" t="s">
        <v>2</v>
      </c>
      <c r="D1471" t="s">
        <v>808</v>
      </c>
      <c r="E1471" t="s">
        <v>809</v>
      </c>
      <c r="F1471" t="s">
        <v>810</v>
      </c>
      <c r="G1471" t="s">
        <v>811</v>
      </c>
      <c r="H1471" t="s">
        <v>7</v>
      </c>
      <c r="I1471" t="s">
        <v>8</v>
      </c>
      <c r="J1471" t="s">
        <v>9</v>
      </c>
      <c r="K1471" t="s">
        <v>17</v>
      </c>
      <c r="L1471" t="s">
        <v>11</v>
      </c>
      <c r="M1471" s="5">
        <v>589656.46</v>
      </c>
      <c r="N1471" s="5">
        <v>0</v>
      </c>
      <c r="O1471" s="5">
        <f t="shared" si="88"/>
        <v>589656.46</v>
      </c>
      <c r="P1471" s="5">
        <v>0</v>
      </c>
      <c r="Q1471" s="5">
        <f t="shared" si="89"/>
        <v>589656.46</v>
      </c>
      <c r="R1471" s="5">
        <v>9600</v>
      </c>
      <c r="S1471" s="5">
        <v>536148.52</v>
      </c>
      <c r="T1471" s="5">
        <v>535909.64</v>
      </c>
      <c r="U1471" s="5">
        <f t="shared" si="90"/>
        <v>53507.939999999944</v>
      </c>
      <c r="V1471" s="5">
        <f t="shared" si="91"/>
        <v>53746.819999999949</v>
      </c>
      <c r="W1471" s="5">
        <v>43907.94</v>
      </c>
      <c r="X1471" t="s">
        <v>815</v>
      </c>
    </row>
    <row r="1472" spans="1:24" x14ac:dyDescent="0.2">
      <c r="A1472" t="s">
        <v>0</v>
      </c>
      <c r="B1472" t="s">
        <v>1</v>
      </c>
      <c r="C1472" t="s">
        <v>2</v>
      </c>
      <c r="D1472" t="s">
        <v>808</v>
      </c>
      <c r="E1472" t="s">
        <v>809</v>
      </c>
      <c r="F1472" t="s">
        <v>810</v>
      </c>
      <c r="G1472" t="s">
        <v>811</v>
      </c>
      <c r="H1472" t="s">
        <v>7</v>
      </c>
      <c r="I1472" t="s">
        <v>8</v>
      </c>
      <c r="J1472" t="s">
        <v>9</v>
      </c>
      <c r="K1472" t="s">
        <v>19</v>
      </c>
      <c r="L1472" t="s">
        <v>11</v>
      </c>
      <c r="M1472" s="5">
        <v>660</v>
      </c>
      <c r="N1472" s="5">
        <v>0</v>
      </c>
      <c r="O1472" s="5">
        <f t="shared" si="88"/>
        <v>660</v>
      </c>
      <c r="P1472" s="5">
        <v>0</v>
      </c>
      <c r="Q1472" s="5">
        <f t="shared" si="89"/>
        <v>660</v>
      </c>
      <c r="R1472" s="5">
        <v>0</v>
      </c>
      <c r="S1472" s="5">
        <v>304.5</v>
      </c>
      <c r="T1472" s="5">
        <v>304.5</v>
      </c>
      <c r="U1472" s="5">
        <f t="shared" si="90"/>
        <v>355.5</v>
      </c>
      <c r="V1472" s="5">
        <f t="shared" si="91"/>
        <v>355.5</v>
      </c>
      <c r="W1472" s="5">
        <v>355.5</v>
      </c>
      <c r="X1472" t="s">
        <v>816</v>
      </c>
    </row>
    <row r="1473" spans="1:24" x14ac:dyDescent="0.2">
      <c r="A1473" t="s">
        <v>0</v>
      </c>
      <c r="B1473" t="s">
        <v>1</v>
      </c>
      <c r="C1473" t="s">
        <v>2</v>
      </c>
      <c r="D1473" t="s">
        <v>808</v>
      </c>
      <c r="E1473" t="s">
        <v>809</v>
      </c>
      <c r="F1473" t="s">
        <v>810</v>
      </c>
      <c r="G1473" t="s">
        <v>811</v>
      </c>
      <c r="H1473" t="s">
        <v>7</v>
      </c>
      <c r="I1473" t="s">
        <v>8</v>
      </c>
      <c r="J1473" t="s">
        <v>9</v>
      </c>
      <c r="K1473" t="s">
        <v>21</v>
      </c>
      <c r="L1473" t="s">
        <v>11</v>
      </c>
      <c r="M1473" s="5">
        <v>5280</v>
      </c>
      <c r="N1473" s="5">
        <v>0</v>
      </c>
      <c r="O1473" s="5">
        <f t="shared" si="88"/>
        <v>5280</v>
      </c>
      <c r="P1473" s="5">
        <v>0</v>
      </c>
      <c r="Q1473" s="5">
        <f t="shared" si="89"/>
        <v>5280</v>
      </c>
      <c r="R1473" s="5">
        <v>0</v>
      </c>
      <c r="S1473" s="5">
        <v>2436</v>
      </c>
      <c r="T1473" s="5">
        <v>2436</v>
      </c>
      <c r="U1473" s="5">
        <f t="shared" si="90"/>
        <v>2844</v>
      </c>
      <c r="V1473" s="5">
        <f t="shared" si="91"/>
        <v>2844</v>
      </c>
      <c r="W1473" s="5">
        <v>2844</v>
      </c>
      <c r="X1473" t="s">
        <v>817</v>
      </c>
    </row>
    <row r="1474" spans="1:24" x14ac:dyDescent="0.2">
      <c r="A1474" t="s">
        <v>0</v>
      </c>
      <c r="B1474" t="s">
        <v>1</v>
      </c>
      <c r="C1474" t="s">
        <v>2</v>
      </c>
      <c r="D1474" t="s">
        <v>808</v>
      </c>
      <c r="E1474" t="s">
        <v>809</v>
      </c>
      <c r="F1474" t="s">
        <v>810</v>
      </c>
      <c r="G1474" t="s">
        <v>811</v>
      </c>
      <c r="H1474" t="s">
        <v>7</v>
      </c>
      <c r="I1474" t="s">
        <v>8</v>
      </c>
      <c r="J1474" t="s">
        <v>9</v>
      </c>
      <c r="K1474" t="s">
        <v>23</v>
      </c>
      <c r="L1474" t="s">
        <v>11</v>
      </c>
      <c r="M1474" s="5">
        <v>186.28</v>
      </c>
      <c r="N1474" s="5">
        <v>0</v>
      </c>
      <c r="O1474" s="5">
        <f t="shared" si="88"/>
        <v>186.28</v>
      </c>
      <c r="P1474" s="5">
        <v>0</v>
      </c>
      <c r="Q1474" s="5">
        <f t="shared" si="89"/>
        <v>186.28</v>
      </c>
      <c r="R1474" s="5">
        <v>0</v>
      </c>
      <c r="S1474" s="5">
        <v>136</v>
      </c>
      <c r="T1474" s="5">
        <v>136</v>
      </c>
      <c r="U1474" s="5">
        <f t="shared" si="90"/>
        <v>50.28</v>
      </c>
      <c r="V1474" s="5">
        <f t="shared" si="91"/>
        <v>50.28</v>
      </c>
      <c r="W1474" s="5">
        <v>50.28</v>
      </c>
      <c r="X1474" t="s">
        <v>818</v>
      </c>
    </row>
    <row r="1475" spans="1:24" x14ac:dyDescent="0.2">
      <c r="A1475" t="s">
        <v>0</v>
      </c>
      <c r="B1475" t="s">
        <v>1</v>
      </c>
      <c r="C1475" t="s">
        <v>2</v>
      </c>
      <c r="D1475" t="s">
        <v>808</v>
      </c>
      <c r="E1475" t="s">
        <v>809</v>
      </c>
      <c r="F1475" t="s">
        <v>810</v>
      </c>
      <c r="G1475" t="s">
        <v>811</v>
      </c>
      <c r="H1475" t="s">
        <v>7</v>
      </c>
      <c r="I1475" t="s">
        <v>8</v>
      </c>
      <c r="J1475" t="s">
        <v>9</v>
      </c>
      <c r="K1475" t="s">
        <v>25</v>
      </c>
      <c r="L1475" t="s">
        <v>11</v>
      </c>
      <c r="M1475" s="5">
        <v>1117.68</v>
      </c>
      <c r="N1475" s="5">
        <v>0</v>
      </c>
      <c r="O1475" s="5">
        <f t="shared" ref="O1475:O1538" si="92">+M1475+N1475</f>
        <v>1117.68</v>
      </c>
      <c r="P1475" s="5">
        <v>0</v>
      </c>
      <c r="Q1475" s="5">
        <f t="shared" ref="Q1475:Q1538" si="93">+O1475+P1475</f>
        <v>1117.68</v>
      </c>
      <c r="R1475" s="5">
        <v>0</v>
      </c>
      <c r="S1475" s="5">
        <v>993.44</v>
      </c>
      <c r="T1475" s="5">
        <v>993.44</v>
      </c>
      <c r="U1475" s="5">
        <f t="shared" ref="U1475:U1538" si="94">+O1475-S1475</f>
        <v>124.24000000000001</v>
      </c>
      <c r="V1475" s="5">
        <f t="shared" ref="V1475:V1538" si="95">+O1475-T1475</f>
        <v>124.24000000000001</v>
      </c>
      <c r="W1475" s="5">
        <v>124.24</v>
      </c>
      <c r="X1475" t="s">
        <v>819</v>
      </c>
    </row>
    <row r="1476" spans="1:24" x14ac:dyDescent="0.2">
      <c r="A1476" t="s">
        <v>0</v>
      </c>
      <c r="B1476" t="s">
        <v>1</v>
      </c>
      <c r="C1476" t="s">
        <v>2</v>
      </c>
      <c r="D1476" t="s">
        <v>808</v>
      </c>
      <c r="E1476" t="s">
        <v>809</v>
      </c>
      <c r="F1476" t="s">
        <v>810</v>
      </c>
      <c r="G1476" t="s">
        <v>811</v>
      </c>
      <c r="H1476" t="s">
        <v>7</v>
      </c>
      <c r="I1476" t="s">
        <v>8</v>
      </c>
      <c r="J1476" t="s">
        <v>9</v>
      </c>
      <c r="K1476" t="s">
        <v>27</v>
      </c>
      <c r="L1476" t="s">
        <v>11</v>
      </c>
      <c r="M1476" s="5">
        <v>34227.129999999997</v>
      </c>
      <c r="N1476" s="5">
        <v>0</v>
      </c>
      <c r="O1476" s="5">
        <f t="shared" si="92"/>
        <v>34227.129999999997</v>
      </c>
      <c r="P1476" s="5">
        <v>-13644.46</v>
      </c>
      <c r="Q1476" s="5">
        <f t="shared" si="93"/>
        <v>20582.669999999998</v>
      </c>
      <c r="R1476" s="5">
        <v>0</v>
      </c>
      <c r="S1476" s="5">
        <v>6938.21</v>
      </c>
      <c r="T1476" s="5">
        <v>6938.21</v>
      </c>
      <c r="U1476" s="5">
        <f t="shared" si="94"/>
        <v>27288.92</v>
      </c>
      <c r="V1476" s="5">
        <f t="shared" si="95"/>
        <v>27288.92</v>
      </c>
      <c r="W1476" s="5">
        <v>13644.46</v>
      </c>
      <c r="X1476" t="s">
        <v>820</v>
      </c>
    </row>
    <row r="1477" spans="1:24" x14ac:dyDescent="0.2">
      <c r="A1477" t="s">
        <v>0</v>
      </c>
      <c r="B1477" t="s">
        <v>1</v>
      </c>
      <c r="C1477" t="s">
        <v>2</v>
      </c>
      <c r="D1477" t="s">
        <v>808</v>
      </c>
      <c r="E1477" t="s">
        <v>809</v>
      </c>
      <c r="F1477" t="s">
        <v>810</v>
      </c>
      <c r="G1477" t="s">
        <v>811</v>
      </c>
      <c r="H1477" t="s">
        <v>7</v>
      </c>
      <c r="I1477" t="s">
        <v>8</v>
      </c>
      <c r="J1477" t="s">
        <v>9</v>
      </c>
      <c r="K1477" t="s">
        <v>29</v>
      </c>
      <c r="L1477" t="s">
        <v>11</v>
      </c>
      <c r="M1477" s="5">
        <v>245070.02</v>
      </c>
      <c r="N1477" s="5">
        <v>0</v>
      </c>
      <c r="O1477" s="5">
        <f t="shared" si="92"/>
        <v>245070.02</v>
      </c>
      <c r="P1477" s="5">
        <v>60932.56</v>
      </c>
      <c r="Q1477" s="5">
        <f t="shared" si="93"/>
        <v>306002.57999999996</v>
      </c>
      <c r="R1477" s="5">
        <v>0</v>
      </c>
      <c r="S1477" s="5">
        <v>209594.36</v>
      </c>
      <c r="T1477" s="5">
        <v>209594.36</v>
      </c>
      <c r="U1477" s="5">
        <f t="shared" si="94"/>
        <v>35475.660000000003</v>
      </c>
      <c r="V1477" s="5">
        <f t="shared" si="95"/>
        <v>35475.660000000003</v>
      </c>
      <c r="W1477" s="5">
        <v>96408.22</v>
      </c>
      <c r="X1477" t="s">
        <v>821</v>
      </c>
    </row>
    <row r="1478" spans="1:24" x14ac:dyDescent="0.2">
      <c r="A1478" t="s">
        <v>0</v>
      </c>
      <c r="B1478" t="s">
        <v>1</v>
      </c>
      <c r="C1478" t="s">
        <v>2</v>
      </c>
      <c r="D1478" t="s">
        <v>808</v>
      </c>
      <c r="E1478" t="s">
        <v>809</v>
      </c>
      <c r="F1478" t="s">
        <v>810</v>
      </c>
      <c r="G1478" t="s">
        <v>811</v>
      </c>
      <c r="H1478" t="s">
        <v>7</v>
      </c>
      <c r="I1478" t="s">
        <v>8</v>
      </c>
      <c r="J1478" t="s">
        <v>9</v>
      </c>
      <c r="K1478" t="s">
        <v>265</v>
      </c>
      <c r="L1478" t="s">
        <v>11</v>
      </c>
      <c r="M1478" s="5">
        <v>1857516</v>
      </c>
      <c r="N1478" s="5">
        <v>0</v>
      </c>
      <c r="O1478" s="5">
        <f t="shared" si="92"/>
        <v>1857516</v>
      </c>
      <c r="P1478" s="5">
        <v>0</v>
      </c>
      <c r="Q1478" s="5">
        <f t="shared" si="93"/>
        <v>1857516</v>
      </c>
      <c r="R1478" s="5">
        <v>736868</v>
      </c>
      <c r="S1478" s="5">
        <v>1120648</v>
      </c>
      <c r="T1478" s="5">
        <v>1120648</v>
      </c>
      <c r="U1478" s="5">
        <f t="shared" si="94"/>
        <v>736868</v>
      </c>
      <c r="V1478" s="5">
        <f t="shared" si="95"/>
        <v>736868</v>
      </c>
      <c r="W1478" s="5">
        <v>0</v>
      </c>
      <c r="X1478" t="s">
        <v>822</v>
      </c>
    </row>
    <row r="1479" spans="1:24" x14ac:dyDescent="0.2">
      <c r="A1479" t="s">
        <v>0</v>
      </c>
      <c r="B1479" t="s">
        <v>1</v>
      </c>
      <c r="C1479" t="s">
        <v>2</v>
      </c>
      <c r="D1479" t="s">
        <v>808</v>
      </c>
      <c r="E1479" t="s">
        <v>809</v>
      </c>
      <c r="F1479" t="s">
        <v>810</v>
      </c>
      <c r="G1479" t="s">
        <v>811</v>
      </c>
      <c r="H1479" t="s">
        <v>7</v>
      </c>
      <c r="I1479" t="s">
        <v>8</v>
      </c>
      <c r="J1479" t="s">
        <v>9</v>
      </c>
      <c r="K1479" t="s">
        <v>31</v>
      </c>
      <c r="L1479" t="s">
        <v>11</v>
      </c>
      <c r="M1479" s="5">
        <v>19015.07</v>
      </c>
      <c r="N1479" s="5">
        <v>0</v>
      </c>
      <c r="O1479" s="5">
        <f t="shared" si="92"/>
        <v>19015.07</v>
      </c>
      <c r="P1479" s="5">
        <v>-8885.8700000000008</v>
      </c>
      <c r="Q1479" s="5">
        <f t="shared" si="93"/>
        <v>10129.199999999999</v>
      </c>
      <c r="R1479" s="5">
        <v>0</v>
      </c>
      <c r="S1479" s="5">
        <v>1393.34</v>
      </c>
      <c r="T1479" s="5">
        <v>1393.34</v>
      </c>
      <c r="U1479" s="5">
        <f t="shared" si="94"/>
        <v>17621.73</v>
      </c>
      <c r="V1479" s="5">
        <f t="shared" si="95"/>
        <v>17621.73</v>
      </c>
      <c r="W1479" s="5">
        <v>8735.86</v>
      </c>
      <c r="X1479" t="s">
        <v>823</v>
      </c>
    </row>
    <row r="1480" spans="1:24" x14ac:dyDescent="0.2">
      <c r="A1480" t="s">
        <v>0</v>
      </c>
      <c r="B1480" t="s">
        <v>1</v>
      </c>
      <c r="C1480" t="s">
        <v>2</v>
      </c>
      <c r="D1480" t="s">
        <v>808</v>
      </c>
      <c r="E1480" t="s">
        <v>809</v>
      </c>
      <c r="F1480" t="s">
        <v>810</v>
      </c>
      <c r="G1480" t="s">
        <v>811</v>
      </c>
      <c r="H1480" t="s">
        <v>7</v>
      </c>
      <c r="I1480" t="s">
        <v>8</v>
      </c>
      <c r="J1480" t="s">
        <v>9</v>
      </c>
      <c r="K1480" t="s">
        <v>33</v>
      </c>
      <c r="L1480" t="s">
        <v>11</v>
      </c>
      <c r="M1480" s="5">
        <v>38030.15</v>
      </c>
      <c r="N1480" s="5">
        <v>0</v>
      </c>
      <c r="O1480" s="5">
        <f t="shared" si="92"/>
        <v>38030.15</v>
      </c>
      <c r="P1480" s="5">
        <v>-19015.080000000002</v>
      </c>
      <c r="Q1480" s="5">
        <f t="shared" si="93"/>
        <v>19015.07</v>
      </c>
      <c r="R1480" s="5">
        <v>0</v>
      </c>
      <c r="S1480" s="5">
        <v>0</v>
      </c>
      <c r="T1480" s="5">
        <v>0</v>
      </c>
      <c r="U1480" s="5">
        <f t="shared" si="94"/>
        <v>38030.15</v>
      </c>
      <c r="V1480" s="5">
        <f t="shared" si="95"/>
        <v>38030.15</v>
      </c>
      <c r="W1480" s="5">
        <v>19015.07</v>
      </c>
      <c r="X1480" t="s">
        <v>824</v>
      </c>
    </row>
    <row r="1481" spans="1:24" x14ac:dyDescent="0.2">
      <c r="A1481" t="s">
        <v>0</v>
      </c>
      <c r="B1481" t="s">
        <v>1</v>
      </c>
      <c r="C1481" t="s">
        <v>2</v>
      </c>
      <c r="D1481" t="s">
        <v>808</v>
      </c>
      <c r="E1481" t="s">
        <v>809</v>
      </c>
      <c r="F1481" t="s">
        <v>810</v>
      </c>
      <c r="G1481" t="s">
        <v>811</v>
      </c>
      <c r="H1481" t="s">
        <v>7</v>
      </c>
      <c r="I1481" t="s">
        <v>8</v>
      </c>
      <c r="J1481" t="s">
        <v>9</v>
      </c>
      <c r="K1481" t="s">
        <v>35</v>
      </c>
      <c r="L1481" t="s">
        <v>11</v>
      </c>
      <c r="M1481" s="5">
        <v>1973331.61</v>
      </c>
      <c r="N1481" s="5">
        <v>0</v>
      </c>
      <c r="O1481" s="5">
        <f t="shared" si="92"/>
        <v>1973331.61</v>
      </c>
      <c r="P1481" s="5">
        <v>0</v>
      </c>
      <c r="Q1481" s="5">
        <f t="shared" si="93"/>
        <v>1973331.61</v>
      </c>
      <c r="R1481" s="5">
        <v>93221.93</v>
      </c>
      <c r="S1481" s="5">
        <v>1252297.22</v>
      </c>
      <c r="T1481" s="5">
        <v>1252277.8700000001</v>
      </c>
      <c r="U1481" s="5">
        <f t="shared" si="94"/>
        <v>721034.39000000013</v>
      </c>
      <c r="V1481" s="5">
        <f t="shared" si="95"/>
        <v>721053.74</v>
      </c>
      <c r="W1481" s="5">
        <v>627812.46</v>
      </c>
      <c r="X1481" t="s">
        <v>825</v>
      </c>
    </row>
    <row r="1482" spans="1:24" x14ac:dyDescent="0.2">
      <c r="A1482" t="s">
        <v>0</v>
      </c>
      <c r="B1482" t="s">
        <v>1</v>
      </c>
      <c r="C1482" t="s">
        <v>2</v>
      </c>
      <c r="D1482" t="s">
        <v>808</v>
      </c>
      <c r="E1482" t="s">
        <v>809</v>
      </c>
      <c r="F1482" t="s">
        <v>810</v>
      </c>
      <c r="G1482" t="s">
        <v>811</v>
      </c>
      <c r="H1482" t="s">
        <v>7</v>
      </c>
      <c r="I1482" t="s">
        <v>8</v>
      </c>
      <c r="J1482" t="s">
        <v>9</v>
      </c>
      <c r="K1482" t="s">
        <v>37</v>
      </c>
      <c r="L1482" t="s">
        <v>11</v>
      </c>
      <c r="M1482" s="5">
        <v>1300077.6599999999</v>
      </c>
      <c r="N1482" s="5">
        <v>0</v>
      </c>
      <c r="O1482" s="5">
        <f t="shared" si="92"/>
        <v>1300077.6599999999</v>
      </c>
      <c r="P1482" s="5">
        <v>0</v>
      </c>
      <c r="Q1482" s="5">
        <f t="shared" si="93"/>
        <v>1300077.6599999999</v>
      </c>
      <c r="R1482" s="5">
        <v>61346.16</v>
      </c>
      <c r="S1482" s="5">
        <v>819213.5</v>
      </c>
      <c r="T1482" s="5">
        <v>819213.5</v>
      </c>
      <c r="U1482" s="5">
        <f t="shared" si="94"/>
        <v>480864.15999999992</v>
      </c>
      <c r="V1482" s="5">
        <f t="shared" si="95"/>
        <v>480864.15999999992</v>
      </c>
      <c r="W1482" s="5">
        <v>419518</v>
      </c>
      <c r="X1482" t="s">
        <v>826</v>
      </c>
    </row>
    <row r="1483" spans="1:24" x14ac:dyDescent="0.2">
      <c r="A1483" t="s">
        <v>0</v>
      </c>
      <c r="B1483" t="s">
        <v>1</v>
      </c>
      <c r="C1483" t="s">
        <v>2</v>
      </c>
      <c r="D1483" t="s">
        <v>808</v>
      </c>
      <c r="E1483" t="s">
        <v>809</v>
      </c>
      <c r="F1483" t="s">
        <v>810</v>
      </c>
      <c r="G1483" t="s">
        <v>811</v>
      </c>
      <c r="H1483" t="s">
        <v>7</v>
      </c>
      <c r="I1483" t="s">
        <v>8</v>
      </c>
      <c r="J1483" t="s">
        <v>9</v>
      </c>
      <c r="K1483" t="s">
        <v>39</v>
      </c>
      <c r="L1483" t="s">
        <v>11</v>
      </c>
      <c r="M1483" s="5">
        <v>76607.67</v>
      </c>
      <c r="N1483" s="5">
        <v>0</v>
      </c>
      <c r="O1483" s="5">
        <f t="shared" si="92"/>
        <v>76607.67</v>
      </c>
      <c r="P1483" s="5">
        <v>0</v>
      </c>
      <c r="Q1483" s="5">
        <f t="shared" si="93"/>
        <v>76607.67</v>
      </c>
      <c r="R1483" s="5">
        <v>0</v>
      </c>
      <c r="S1483" s="5">
        <v>6786.2</v>
      </c>
      <c r="T1483" s="5">
        <v>6786.2</v>
      </c>
      <c r="U1483" s="5">
        <f t="shared" si="94"/>
        <v>69821.47</v>
      </c>
      <c r="V1483" s="5">
        <f t="shared" si="95"/>
        <v>69821.47</v>
      </c>
      <c r="W1483" s="5">
        <v>69821.47</v>
      </c>
      <c r="X1483" t="s">
        <v>827</v>
      </c>
    </row>
    <row r="1484" spans="1:24" x14ac:dyDescent="0.2">
      <c r="A1484" t="s">
        <v>0</v>
      </c>
      <c r="B1484" t="s">
        <v>1</v>
      </c>
      <c r="C1484" t="s">
        <v>2</v>
      </c>
      <c r="D1484" t="s">
        <v>808</v>
      </c>
      <c r="E1484" t="s">
        <v>809</v>
      </c>
      <c r="F1484" t="s">
        <v>810</v>
      </c>
      <c r="G1484" t="s">
        <v>811</v>
      </c>
      <c r="H1484" t="s">
        <v>7</v>
      </c>
      <c r="I1484" t="s">
        <v>41</v>
      </c>
      <c r="J1484" t="s">
        <v>42</v>
      </c>
      <c r="K1484" t="s">
        <v>43</v>
      </c>
      <c r="L1484" t="s">
        <v>44</v>
      </c>
      <c r="M1484" s="5">
        <v>50000</v>
      </c>
      <c r="N1484" s="5">
        <v>0</v>
      </c>
      <c r="O1484" s="5">
        <f t="shared" si="92"/>
        <v>50000</v>
      </c>
      <c r="P1484" s="5">
        <v>0</v>
      </c>
      <c r="Q1484" s="5">
        <f t="shared" si="93"/>
        <v>50000</v>
      </c>
      <c r="R1484" s="5">
        <v>0</v>
      </c>
      <c r="S1484" s="5">
        <v>50000</v>
      </c>
      <c r="T1484" s="5">
        <v>38575.58</v>
      </c>
      <c r="U1484" s="5">
        <f t="shared" si="94"/>
        <v>0</v>
      </c>
      <c r="V1484" s="5">
        <f t="shared" si="95"/>
        <v>11424.419999999998</v>
      </c>
      <c r="W1484" s="5">
        <v>0</v>
      </c>
      <c r="X1484" t="s">
        <v>828</v>
      </c>
    </row>
    <row r="1485" spans="1:24" x14ac:dyDescent="0.2">
      <c r="A1485" t="s">
        <v>0</v>
      </c>
      <c r="B1485" t="s">
        <v>1</v>
      </c>
      <c r="C1485" t="s">
        <v>2</v>
      </c>
      <c r="D1485" t="s">
        <v>808</v>
      </c>
      <c r="E1485" t="s">
        <v>809</v>
      </c>
      <c r="F1485" t="s">
        <v>810</v>
      </c>
      <c r="G1485" t="s">
        <v>811</v>
      </c>
      <c r="H1485" t="s">
        <v>7</v>
      </c>
      <c r="I1485" t="s">
        <v>41</v>
      </c>
      <c r="J1485" t="s">
        <v>42</v>
      </c>
      <c r="K1485" t="s">
        <v>46</v>
      </c>
      <c r="L1485" t="s">
        <v>44</v>
      </c>
      <c r="M1485" s="5">
        <v>50000</v>
      </c>
      <c r="N1485" s="5">
        <v>0</v>
      </c>
      <c r="O1485" s="5">
        <f t="shared" si="92"/>
        <v>50000</v>
      </c>
      <c r="P1485" s="5">
        <v>0</v>
      </c>
      <c r="Q1485" s="5">
        <f t="shared" si="93"/>
        <v>50000</v>
      </c>
      <c r="R1485" s="5">
        <v>0</v>
      </c>
      <c r="S1485" s="5">
        <v>50000</v>
      </c>
      <c r="T1485" s="5">
        <v>33286.230000000003</v>
      </c>
      <c r="U1485" s="5">
        <f t="shared" si="94"/>
        <v>0</v>
      </c>
      <c r="V1485" s="5">
        <f t="shared" si="95"/>
        <v>16713.769999999997</v>
      </c>
      <c r="W1485" s="5">
        <v>0</v>
      </c>
      <c r="X1485" t="s">
        <v>829</v>
      </c>
    </row>
    <row r="1486" spans="1:24" x14ac:dyDescent="0.2">
      <c r="A1486" t="s">
        <v>0</v>
      </c>
      <c r="B1486" t="s">
        <v>1</v>
      </c>
      <c r="C1486" t="s">
        <v>2</v>
      </c>
      <c r="D1486" t="s">
        <v>808</v>
      </c>
      <c r="E1486" t="s">
        <v>809</v>
      </c>
      <c r="F1486" t="s">
        <v>810</v>
      </c>
      <c r="G1486" t="s">
        <v>811</v>
      </c>
      <c r="H1486" t="s">
        <v>7</v>
      </c>
      <c r="I1486" t="s">
        <v>41</v>
      </c>
      <c r="J1486" t="s">
        <v>42</v>
      </c>
      <c r="K1486" t="s">
        <v>48</v>
      </c>
      <c r="L1486" t="s">
        <v>44</v>
      </c>
      <c r="M1486" s="5">
        <v>20000</v>
      </c>
      <c r="N1486" s="5">
        <v>0</v>
      </c>
      <c r="O1486" s="5">
        <f t="shared" si="92"/>
        <v>20000</v>
      </c>
      <c r="P1486" s="5">
        <v>0</v>
      </c>
      <c r="Q1486" s="5">
        <f t="shared" si="93"/>
        <v>20000</v>
      </c>
      <c r="R1486" s="5">
        <v>0</v>
      </c>
      <c r="S1486" s="5">
        <v>20000</v>
      </c>
      <c r="T1486" s="5">
        <v>13923.04</v>
      </c>
      <c r="U1486" s="5">
        <f t="shared" si="94"/>
        <v>0</v>
      </c>
      <c r="V1486" s="5">
        <f t="shared" si="95"/>
        <v>6076.9599999999991</v>
      </c>
      <c r="W1486" s="5">
        <v>0</v>
      </c>
      <c r="X1486" t="s">
        <v>830</v>
      </c>
    </row>
    <row r="1487" spans="1:24" x14ac:dyDescent="0.2">
      <c r="A1487" t="s">
        <v>0</v>
      </c>
      <c r="B1487" t="s">
        <v>1</v>
      </c>
      <c r="C1487" t="s">
        <v>2</v>
      </c>
      <c r="D1487" t="s">
        <v>808</v>
      </c>
      <c r="E1487" t="s">
        <v>809</v>
      </c>
      <c r="F1487" t="s">
        <v>810</v>
      </c>
      <c r="G1487" t="s">
        <v>811</v>
      </c>
      <c r="H1487" t="s">
        <v>7</v>
      </c>
      <c r="I1487" t="s">
        <v>41</v>
      </c>
      <c r="J1487" t="s">
        <v>42</v>
      </c>
      <c r="K1487" t="s">
        <v>609</v>
      </c>
      <c r="L1487" t="s">
        <v>44</v>
      </c>
      <c r="M1487" s="5">
        <v>500</v>
      </c>
      <c r="N1487" s="5">
        <v>678</v>
      </c>
      <c r="O1487" s="5">
        <f t="shared" si="92"/>
        <v>1178</v>
      </c>
      <c r="P1487" s="5">
        <v>0</v>
      </c>
      <c r="Q1487" s="5">
        <f t="shared" si="93"/>
        <v>1178</v>
      </c>
      <c r="R1487" s="5">
        <v>0</v>
      </c>
      <c r="S1487" s="5">
        <v>477.97</v>
      </c>
      <c r="T1487" s="5">
        <v>111.38</v>
      </c>
      <c r="U1487" s="5">
        <f t="shared" si="94"/>
        <v>700.03</v>
      </c>
      <c r="V1487" s="5">
        <f t="shared" si="95"/>
        <v>1066.6199999999999</v>
      </c>
      <c r="W1487" s="5">
        <v>700.03</v>
      </c>
      <c r="X1487" t="s">
        <v>831</v>
      </c>
    </row>
    <row r="1488" spans="1:24" x14ac:dyDescent="0.2">
      <c r="A1488" t="s">
        <v>0</v>
      </c>
      <c r="B1488" t="s">
        <v>1</v>
      </c>
      <c r="C1488" t="s">
        <v>2</v>
      </c>
      <c r="D1488" t="s">
        <v>808</v>
      </c>
      <c r="E1488" t="s">
        <v>809</v>
      </c>
      <c r="F1488" t="s">
        <v>810</v>
      </c>
      <c r="G1488" t="s">
        <v>811</v>
      </c>
      <c r="H1488" t="s">
        <v>7</v>
      </c>
      <c r="I1488" t="s">
        <v>41</v>
      </c>
      <c r="J1488" t="s">
        <v>42</v>
      </c>
      <c r="K1488" t="s">
        <v>54</v>
      </c>
      <c r="L1488" t="s">
        <v>44</v>
      </c>
      <c r="M1488" s="5">
        <v>200</v>
      </c>
      <c r="N1488" s="5">
        <v>0</v>
      </c>
      <c r="O1488" s="5">
        <f t="shared" si="92"/>
        <v>200</v>
      </c>
      <c r="P1488" s="5">
        <v>0</v>
      </c>
      <c r="Q1488" s="5">
        <f t="shared" si="93"/>
        <v>200</v>
      </c>
      <c r="R1488" s="5">
        <v>0</v>
      </c>
      <c r="S1488" s="5">
        <v>200</v>
      </c>
      <c r="T1488" s="5">
        <v>17.75</v>
      </c>
      <c r="U1488" s="5">
        <f t="shared" si="94"/>
        <v>0</v>
      </c>
      <c r="V1488" s="5">
        <f t="shared" si="95"/>
        <v>182.25</v>
      </c>
      <c r="W1488" s="5">
        <v>0</v>
      </c>
      <c r="X1488" t="s">
        <v>832</v>
      </c>
    </row>
    <row r="1489" spans="1:24" x14ac:dyDescent="0.2">
      <c r="A1489" t="s">
        <v>0</v>
      </c>
      <c r="B1489" t="s">
        <v>1</v>
      </c>
      <c r="C1489" t="s">
        <v>2</v>
      </c>
      <c r="D1489" t="s">
        <v>808</v>
      </c>
      <c r="E1489" t="s">
        <v>809</v>
      </c>
      <c r="F1489" t="s">
        <v>810</v>
      </c>
      <c r="G1489" t="s">
        <v>811</v>
      </c>
      <c r="H1489" t="s">
        <v>7</v>
      </c>
      <c r="I1489" t="s">
        <v>41</v>
      </c>
      <c r="J1489" t="s">
        <v>42</v>
      </c>
      <c r="K1489" t="s">
        <v>58</v>
      </c>
      <c r="L1489" t="s">
        <v>44</v>
      </c>
      <c r="M1489" s="5">
        <v>234000</v>
      </c>
      <c r="N1489" s="5">
        <v>18753</v>
      </c>
      <c r="O1489" s="5">
        <f t="shared" si="92"/>
        <v>252753</v>
      </c>
      <c r="P1489" s="5">
        <v>0</v>
      </c>
      <c r="Q1489" s="5">
        <f t="shared" si="93"/>
        <v>252753</v>
      </c>
      <c r="R1489" s="5">
        <v>0</v>
      </c>
      <c r="S1489" s="5">
        <v>252753</v>
      </c>
      <c r="T1489" s="5">
        <v>173783.61</v>
      </c>
      <c r="U1489" s="5">
        <f t="shared" si="94"/>
        <v>0</v>
      </c>
      <c r="V1489" s="5">
        <f t="shared" si="95"/>
        <v>78969.390000000014</v>
      </c>
      <c r="W1489" s="5">
        <v>0</v>
      </c>
      <c r="X1489" t="s">
        <v>833</v>
      </c>
    </row>
    <row r="1490" spans="1:24" x14ac:dyDescent="0.2">
      <c r="A1490" t="s">
        <v>0</v>
      </c>
      <c r="B1490" t="s">
        <v>1</v>
      </c>
      <c r="C1490" t="s">
        <v>2</v>
      </c>
      <c r="D1490" t="s">
        <v>808</v>
      </c>
      <c r="E1490" t="s">
        <v>809</v>
      </c>
      <c r="F1490" t="s">
        <v>810</v>
      </c>
      <c r="G1490" t="s">
        <v>811</v>
      </c>
      <c r="H1490" t="s">
        <v>7</v>
      </c>
      <c r="I1490" t="s">
        <v>41</v>
      </c>
      <c r="J1490" t="s">
        <v>42</v>
      </c>
      <c r="K1490" t="s">
        <v>62</v>
      </c>
      <c r="L1490" t="s">
        <v>44</v>
      </c>
      <c r="M1490" s="5">
        <v>100000</v>
      </c>
      <c r="N1490" s="5">
        <v>-99800</v>
      </c>
      <c r="O1490" s="5">
        <f t="shared" si="92"/>
        <v>200</v>
      </c>
      <c r="P1490" s="5">
        <v>0</v>
      </c>
      <c r="Q1490" s="5">
        <f t="shared" si="93"/>
        <v>200</v>
      </c>
      <c r="R1490" s="5">
        <v>0</v>
      </c>
      <c r="S1490" s="5">
        <v>200</v>
      </c>
      <c r="T1490" s="5">
        <v>0</v>
      </c>
      <c r="U1490" s="5">
        <f t="shared" si="94"/>
        <v>0</v>
      </c>
      <c r="V1490" s="5">
        <f t="shared" si="95"/>
        <v>200</v>
      </c>
      <c r="W1490" s="5">
        <v>0</v>
      </c>
      <c r="X1490" t="s">
        <v>834</v>
      </c>
    </row>
    <row r="1491" spans="1:24" x14ac:dyDescent="0.2">
      <c r="A1491" t="s">
        <v>0</v>
      </c>
      <c r="B1491" t="s">
        <v>1</v>
      </c>
      <c r="C1491" t="s">
        <v>2</v>
      </c>
      <c r="D1491" t="s">
        <v>808</v>
      </c>
      <c r="E1491" t="s">
        <v>809</v>
      </c>
      <c r="F1491" t="s">
        <v>810</v>
      </c>
      <c r="G1491" t="s">
        <v>811</v>
      </c>
      <c r="H1491" t="s">
        <v>7</v>
      </c>
      <c r="I1491" t="s">
        <v>41</v>
      </c>
      <c r="J1491" t="s">
        <v>42</v>
      </c>
      <c r="K1491" t="s">
        <v>299</v>
      </c>
      <c r="L1491" t="s">
        <v>44</v>
      </c>
      <c r="M1491" s="5">
        <v>17000</v>
      </c>
      <c r="N1491" s="5">
        <v>-1211.5</v>
      </c>
      <c r="O1491" s="5">
        <f t="shared" si="92"/>
        <v>15788.5</v>
      </c>
      <c r="P1491" s="5">
        <v>-15588.5</v>
      </c>
      <c r="Q1491" s="5">
        <f t="shared" si="93"/>
        <v>200</v>
      </c>
      <c r="R1491" s="5">
        <v>0</v>
      </c>
      <c r="S1491" s="5">
        <v>200</v>
      </c>
      <c r="T1491" s="5">
        <v>0</v>
      </c>
      <c r="U1491" s="5">
        <f t="shared" si="94"/>
        <v>15588.5</v>
      </c>
      <c r="V1491" s="5">
        <f t="shared" si="95"/>
        <v>15788.5</v>
      </c>
      <c r="W1491" s="5">
        <v>0</v>
      </c>
      <c r="X1491" t="s">
        <v>835</v>
      </c>
    </row>
    <row r="1492" spans="1:24" x14ac:dyDescent="0.2">
      <c r="A1492" t="s">
        <v>0</v>
      </c>
      <c r="B1492" t="s">
        <v>1</v>
      </c>
      <c r="C1492" t="s">
        <v>2</v>
      </c>
      <c r="D1492" t="s">
        <v>808</v>
      </c>
      <c r="E1492" t="s">
        <v>809</v>
      </c>
      <c r="F1492" t="s">
        <v>810</v>
      </c>
      <c r="G1492" t="s">
        <v>811</v>
      </c>
      <c r="H1492" t="s">
        <v>7</v>
      </c>
      <c r="I1492" t="s">
        <v>41</v>
      </c>
      <c r="J1492" t="s">
        <v>42</v>
      </c>
      <c r="K1492" t="s">
        <v>64</v>
      </c>
      <c r="L1492" t="s">
        <v>44</v>
      </c>
      <c r="M1492" s="5">
        <v>10000</v>
      </c>
      <c r="N1492" s="5">
        <v>-1850</v>
      </c>
      <c r="O1492" s="5">
        <f t="shared" si="92"/>
        <v>8150</v>
      </c>
      <c r="P1492" s="5">
        <v>0</v>
      </c>
      <c r="Q1492" s="5">
        <f t="shared" si="93"/>
        <v>8150</v>
      </c>
      <c r="R1492" s="5">
        <v>0</v>
      </c>
      <c r="S1492" s="5">
        <v>200</v>
      </c>
      <c r="T1492" s="5">
        <v>0</v>
      </c>
      <c r="U1492" s="5">
        <f t="shared" si="94"/>
        <v>7950</v>
      </c>
      <c r="V1492" s="5">
        <f t="shared" si="95"/>
        <v>8150</v>
      </c>
      <c r="W1492" s="5">
        <v>7950</v>
      </c>
      <c r="X1492" t="s">
        <v>836</v>
      </c>
    </row>
    <row r="1493" spans="1:24" x14ac:dyDescent="0.2">
      <c r="A1493" t="s">
        <v>0</v>
      </c>
      <c r="B1493" t="s">
        <v>1</v>
      </c>
      <c r="C1493" t="s">
        <v>2</v>
      </c>
      <c r="D1493" t="s">
        <v>808</v>
      </c>
      <c r="E1493" t="s">
        <v>809</v>
      </c>
      <c r="F1493" t="s">
        <v>810</v>
      </c>
      <c r="G1493" t="s">
        <v>811</v>
      </c>
      <c r="H1493" t="s">
        <v>7</v>
      </c>
      <c r="I1493" t="s">
        <v>41</v>
      </c>
      <c r="J1493" t="s">
        <v>42</v>
      </c>
      <c r="K1493" t="s">
        <v>280</v>
      </c>
      <c r="L1493" t="s">
        <v>44</v>
      </c>
      <c r="M1493" s="5">
        <v>200</v>
      </c>
      <c r="N1493" s="5">
        <v>0</v>
      </c>
      <c r="O1493" s="5">
        <f t="shared" si="92"/>
        <v>200</v>
      </c>
      <c r="P1493" s="5">
        <v>0</v>
      </c>
      <c r="Q1493" s="5">
        <f t="shared" si="93"/>
        <v>200</v>
      </c>
      <c r="R1493" s="5">
        <v>0</v>
      </c>
      <c r="S1493" s="5">
        <v>200</v>
      </c>
      <c r="T1493" s="5">
        <v>131.31</v>
      </c>
      <c r="U1493" s="5">
        <f t="shared" si="94"/>
        <v>0</v>
      </c>
      <c r="V1493" s="5">
        <f t="shared" si="95"/>
        <v>68.69</v>
      </c>
      <c r="W1493" s="5">
        <v>0</v>
      </c>
      <c r="X1493" t="s">
        <v>837</v>
      </c>
    </row>
    <row r="1494" spans="1:24" x14ac:dyDescent="0.2">
      <c r="A1494" t="s">
        <v>0</v>
      </c>
      <c r="B1494" t="s">
        <v>1</v>
      </c>
      <c r="C1494" t="s">
        <v>2</v>
      </c>
      <c r="D1494" t="s">
        <v>808</v>
      </c>
      <c r="E1494" t="s">
        <v>809</v>
      </c>
      <c r="F1494" t="s">
        <v>810</v>
      </c>
      <c r="G1494" t="s">
        <v>811</v>
      </c>
      <c r="H1494" t="s">
        <v>7</v>
      </c>
      <c r="I1494" t="s">
        <v>41</v>
      </c>
      <c r="J1494" t="s">
        <v>42</v>
      </c>
      <c r="K1494" t="s">
        <v>74</v>
      </c>
      <c r="L1494" t="s">
        <v>44</v>
      </c>
      <c r="M1494" s="5">
        <v>5000</v>
      </c>
      <c r="N1494" s="5">
        <v>10000</v>
      </c>
      <c r="O1494" s="5">
        <f t="shared" si="92"/>
        <v>15000</v>
      </c>
      <c r="P1494" s="5">
        <v>0</v>
      </c>
      <c r="Q1494" s="5">
        <f t="shared" si="93"/>
        <v>15000</v>
      </c>
      <c r="R1494" s="5">
        <v>0</v>
      </c>
      <c r="S1494" s="5">
        <v>5000</v>
      </c>
      <c r="T1494" s="5">
        <v>1234.53</v>
      </c>
      <c r="U1494" s="5">
        <f t="shared" si="94"/>
        <v>10000</v>
      </c>
      <c r="V1494" s="5">
        <f t="shared" si="95"/>
        <v>13765.47</v>
      </c>
      <c r="W1494" s="5">
        <v>10000</v>
      </c>
      <c r="X1494" t="s">
        <v>838</v>
      </c>
    </row>
    <row r="1495" spans="1:24" x14ac:dyDescent="0.2">
      <c r="A1495" t="s">
        <v>0</v>
      </c>
      <c r="B1495" t="s">
        <v>1</v>
      </c>
      <c r="C1495" t="s">
        <v>2</v>
      </c>
      <c r="D1495" t="s">
        <v>808</v>
      </c>
      <c r="E1495" t="s">
        <v>809</v>
      </c>
      <c r="F1495" t="s">
        <v>810</v>
      </c>
      <c r="G1495" t="s">
        <v>811</v>
      </c>
      <c r="H1495" t="s">
        <v>7</v>
      </c>
      <c r="I1495" t="s">
        <v>41</v>
      </c>
      <c r="J1495" t="s">
        <v>42</v>
      </c>
      <c r="K1495" t="s">
        <v>76</v>
      </c>
      <c r="L1495" t="s">
        <v>44</v>
      </c>
      <c r="M1495" s="5">
        <v>13000</v>
      </c>
      <c r="N1495" s="5">
        <v>7000</v>
      </c>
      <c r="O1495" s="5">
        <f t="shared" si="92"/>
        <v>20000</v>
      </c>
      <c r="P1495" s="5">
        <v>0</v>
      </c>
      <c r="Q1495" s="5">
        <f t="shared" si="93"/>
        <v>20000</v>
      </c>
      <c r="R1495" s="5">
        <v>0</v>
      </c>
      <c r="S1495" s="5">
        <v>7821.73</v>
      </c>
      <c r="T1495" s="5">
        <v>7687.89</v>
      </c>
      <c r="U1495" s="5">
        <f t="shared" si="94"/>
        <v>12178.27</v>
      </c>
      <c r="V1495" s="5">
        <f t="shared" si="95"/>
        <v>12312.11</v>
      </c>
      <c r="W1495" s="5">
        <v>12178.27</v>
      </c>
      <c r="X1495" t="s">
        <v>839</v>
      </c>
    </row>
    <row r="1496" spans="1:24" x14ac:dyDescent="0.2">
      <c r="A1496" t="s">
        <v>0</v>
      </c>
      <c r="B1496" t="s">
        <v>1</v>
      </c>
      <c r="C1496" t="s">
        <v>2</v>
      </c>
      <c r="D1496" t="s">
        <v>808</v>
      </c>
      <c r="E1496" t="s">
        <v>809</v>
      </c>
      <c r="F1496" t="s">
        <v>810</v>
      </c>
      <c r="G1496" t="s">
        <v>811</v>
      </c>
      <c r="H1496" t="s">
        <v>7</v>
      </c>
      <c r="I1496" t="s">
        <v>41</v>
      </c>
      <c r="J1496" t="s">
        <v>42</v>
      </c>
      <c r="K1496" t="s">
        <v>78</v>
      </c>
      <c r="L1496" t="s">
        <v>44</v>
      </c>
      <c r="M1496" s="5">
        <v>3500</v>
      </c>
      <c r="N1496" s="5">
        <v>34780.5</v>
      </c>
      <c r="O1496" s="5">
        <f t="shared" si="92"/>
        <v>38280.5</v>
      </c>
      <c r="P1496" s="5">
        <v>0</v>
      </c>
      <c r="Q1496" s="5">
        <f t="shared" si="93"/>
        <v>38280.5</v>
      </c>
      <c r="R1496" s="5">
        <v>0</v>
      </c>
      <c r="S1496" s="5">
        <v>36630.839999999997</v>
      </c>
      <c r="T1496" s="5">
        <v>36630.839999999997</v>
      </c>
      <c r="U1496" s="5">
        <f t="shared" si="94"/>
        <v>1649.6600000000035</v>
      </c>
      <c r="V1496" s="5">
        <f t="shared" si="95"/>
        <v>1649.6600000000035</v>
      </c>
      <c r="W1496" s="5">
        <v>1649.66</v>
      </c>
      <c r="X1496" t="s">
        <v>840</v>
      </c>
    </row>
    <row r="1497" spans="1:24" x14ac:dyDescent="0.2">
      <c r="A1497" t="s">
        <v>0</v>
      </c>
      <c r="B1497" t="s">
        <v>1</v>
      </c>
      <c r="C1497" t="s">
        <v>2</v>
      </c>
      <c r="D1497" t="s">
        <v>808</v>
      </c>
      <c r="E1497" t="s">
        <v>809</v>
      </c>
      <c r="F1497" t="s">
        <v>810</v>
      </c>
      <c r="G1497" t="s">
        <v>811</v>
      </c>
      <c r="H1497" t="s">
        <v>7</v>
      </c>
      <c r="I1497" t="s">
        <v>41</v>
      </c>
      <c r="J1497" t="s">
        <v>42</v>
      </c>
      <c r="K1497" t="s">
        <v>82</v>
      </c>
      <c r="L1497" t="s">
        <v>44</v>
      </c>
      <c r="M1497" s="5">
        <v>44000</v>
      </c>
      <c r="N1497" s="5">
        <v>26000</v>
      </c>
      <c r="O1497" s="5">
        <f t="shared" si="92"/>
        <v>70000</v>
      </c>
      <c r="P1497" s="5">
        <v>0</v>
      </c>
      <c r="Q1497" s="5">
        <f t="shared" si="93"/>
        <v>70000</v>
      </c>
      <c r="R1497" s="5">
        <v>69985</v>
      </c>
      <c r="S1497" s="5">
        <v>0</v>
      </c>
      <c r="T1497" s="5">
        <v>0</v>
      </c>
      <c r="U1497" s="5">
        <f t="shared" si="94"/>
        <v>70000</v>
      </c>
      <c r="V1497" s="5">
        <f t="shared" si="95"/>
        <v>70000</v>
      </c>
      <c r="W1497" s="5">
        <v>15</v>
      </c>
      <c r="X1497" t="s">
        <v>841</v>
      </c>
    </row>
    <row r="1498" spans="1:24" x14ac:dyDescent="0.2">
      <c r="A1498" t="s">
        <v>0</v>
      </c>
      <c r="B1498" t="s">
        <v>1</v>
      </c>
      <c r="C1498" t="s">
        <v>2</v>
      </c>
      <c r="D1498" t="s">
        <v>808</v>
      </c>
      <c r="E1498" t="s">
        <v>809</v>
      </c>
      <c r="F1498" t="s">
        <v>810</v>
      </c>
      <c r="G1498" t="s">
        <v>811</v>
      </c>
      <c r="H1498" t="s">
        <v>7</v>
      </c>
      <c r="I1498" t="s">
        <v>41</v>
      </c>
      <c r="J1498" t="s">
        <v>42</v>
      </c>
      <c r="K1498" t="s">
        <v>84</v>
      </c>
      <c r="L1498" t="s">
        <v>44</v>
      </c>
      <c r="M1498" s="5">
        <v>0</v>
      </c>
      <c r="N1498" s="5">
        <v>1650</v>
      </c>
      <c r="O1498" s="5">
        <f t="shared" si="92"/>
        <v>1650</v>
      </c>
      <c r="P1498" s="5">
        <v>0</v>
      </c>
      <c r="Q1498" s="5">
        <f t="shared" si="93"/>
        <v>1650</v>
      </c>
      <c r="R1498" s="5">
        <v>0</v>
      </c>
      <c r="S1498" s="5">
        <v>1641.02</v>
      </c>
      <c r="T1498" s="5">
        <v>1641.02</v>
      </c>
      <c r="U1498" s="5">
        <f t="shared" si="94"/>
        <v>8.9800000000000182</v>
      </c>
      <c r="V1498" s="5">
        <f t="shared" si="95"/>
        <v>8.9800000000000182</v>
      </c>
      <c r="W1498" s="5">
        <v>8.98</v>
      </c>
      <c r="X1498" t="s">
        <v>842</v>
      </c>
    </row>
    <row r="1499" spans="1:24" x14ac:dyDescent="0.2">
      <c r="A1499" t="s">
        <v>0</v>
      </c>
      <c r="B1499" t="s">
        <v>1</v>
      </c>
      <c r="C1499" t="s">
        <v>2</v>
      </c>
      <c r="D1499" t="s">
        <v>808</v>
      </c>
      <c r="E1499" t="s">
        <v>809</v>
      </c>
      <c r="F1499" t="s">
        <v>810</v>
      </c>
      <c r="G1499" t="s">
        <v>811</v>
      </c>
      <c r="H1499" t="s">
        <v>7</v>
      </c>
      <c r="I1499" t="s">
        <v>41</v>
      </c>
      <c r="J1499" t="s">
        <v>42</v>
      </c>
      <c r="K1499" t="s">
        <v>86</v>
      </c>
      <c r="L1499" t="s">
        <v>44</v>
      </c>
      <c r="M1499" s="5">
        <v>0</v>
      </c>
      <c r="N1499" s="5">
        <v>4000</v>
      </c>
      <c r="O1499" s="5">
        <f t="shared" si="92"/>
        <v>4000</v>
      </c>
      <c r="P1499" s="5">
        <v>0</v>
      </c>
      <c r="Q1499" s="5">
        <f t="shared" si="93"/>
        <v>4000</v>
      </c>
      <c r="R1499" s="5">
        <v>0</v>
      </c>
      <c r="S1499" s="5">
        <v>0</v>
      </c>
      <c r="T1499" s="5">
        <v>0</v>
      </c>
      <c r="U1499" s="5">
        <f t="shared" si="94"/>
        <v>4000</v>
      </c>
      <c r="V1499" s="5">
        <f t="shared" si="95"/>
        <v>4000</v>
      </c>
      <c r="W1499" s="5">
        <v>4000</v>
      </c>
      <c r="X1499" t="s">
        <v>843</v>
      </c>
    </row>
    <row r="1500" spans="1:24" x14ac:dyDescent="0.2">
      <c r="A1500" t="s">
        <v>0</v>
      </c>
      <c r="B1500" t="s">
        <v>1</v>
      </c>
      <c r="C1500" t="s">
        <v>2</v>
      </c>
      <c r="D1500" t="s">
        <v>808</v>
      </c>
      <c r="E1500" t="s">
        <v>809</v>
      </c>
      <c r="F1500" t="s">
        <v>810</v>
      </c>
      <c r="G1500" t="s">
        <v>811</v>
      </c>
      <c r="H1500" t="s">
        <v>7</v>
      </c>
      <c r="I1500" t="s">
        <v>41</v>
      </c>
      <c r="J1500" t="s">
        <v>90</v>
      </c>
      <c r="K1500" t="s">
        <v>844</v>
      </c>
      <c r="L1500" t="s">
        <v>44</v>
      </c>
      <c r="M1500" s="5">
        <v>4000</v>
      </c>
      <c r="N1500" s="5">
        <v>0</v>
      </c>
      <c r="O1500" s="5">
        <f t="shared" si="92"/>
        <v>4000</v>
      </c>
      <c r="P1500" s="5">
        <v>0</v>
      </c>
      <c r="Q1500" s="5">
        <f t="shared" si="93"/>
        <v>4000</v>
      </c>
      <c r="R1500" s="5">
        <v>0</v>
      </c>
      <c r="S1500" s="5">
        <v>100</v>
      </c>
      <c r="T1500" s="5">
        <v>100</v>
      </c>
      <c r="U1500" s="5">
        <f t="shared" si="94"/>
        <v>3900</v>
      </c>
      <c r="V1500" s="5">
        <f t="shared" si="95"/>
        <v>3900</v>
      </c>
      <c r="W1500" s="5">
        <v>3900</v>
      </c>
      <c r="X1500" t="s">
        <v>845</v>
      </c>
    </row>
    <row r="1501" spans="1:24" x14ac:dyDescent="0.2">
      <c r="A1501" t="s">
        <v>0</v>
      </c>
      <c r="B1501" t="s">
        <v>1</v>
      </c>
      <c r="C1501" t="s">
        <v>2</v>
      </c>
      <c r="D1501" t="s">
        <v>808</v>
      </c>
      <c r="E1501" t="s">
        <v>809</v>
      </c>
      <c r="F1501" t="s">
        <v>810</v>
      </c>
      <c r="G1501" t="s">
        <v>811</v>
      </c>
      <c r="H1501" t="s">
        <v>7</v>
      </c>
      <c r="I1501" t="s">
        <v>41</v>
      </c>
      <c r="J1501" t="s">
        <v>90</v>
      </c>
      <c r="K1501" t="s">
        <v>310</v>
      </c>
      <c r="L1501" t="s">
        <v>44</v>
      </c>
      <c r="M1501" s="5">
        <v>390</v>
      </c>
      <c r="N1501" s="5">
        <v>0</v>
      </c>
      <c r="O1501" s="5">
        <f t="shared" si="92"/>
        <v>390</v>
      </c>
      <c r="P1501" s="5">
        <v>0</v>
      </c>
      <c r="Q1501" s="5">
        <f t="shared" si="93"/>
        <v>390</v>
      </c>
      <c r="R1501" s="5">
        <v>0</v>
      </c>
      <c r="S1501" s="5">
        <v>0</v>
      </c>
      <c r="T1501" s="5">
        <v>0</v>
      </c>
      <c r="U1501" s="5">
        <f t="shared" si="94"/>
        <v>390</v>
      </c>
      <c r="V1501" s="5">
        <f t="shared" si="95"/>
        <v>390</v>
      </c>
      <c r="W1501" s="5">
        <v>390</v>
      </c>
      <c r="X1501" t="s">
        <v>846</v>
      </c>
    </row>
    <row r="1502" spans="1:24" x14ac:dyDescent="0.2">
      <c r="A1502" t="s">
        <v>0</v>
      </c>
      <c r="B1502" t="s">
        <v>1</v>
      </c>
      <c r="C1502" t="s">
        <v>2</v>
      </c>
      <c r="D1502" t="s">
        <v>808</v>
      </c>
      <c r="E1502" t="s">
        <v>809</v>
      </c>
      <c r="F1502" t="s">
        <v>810</v>
      </c>
      <c r="G1502" t="s">
        <v>811</v>
      </c>
      <c r="H1502" t="s">
        <v>208</v>
      </c>
      <c r="I1502" t="s">
        <v>847</v>
      </c>
      <c r="J1502" t="s">
        <v>121</v>
      </c>
      <c r="K1502" t="s">
        <v>351</v>
      </c>
      <c r="L1502" t="s">
        <v>44</v>
      </c>
      <c r="M1502" s="5">
        <v>67500</v>
      </c>
      <c r="N1502" s="5">
        <v>0</v>
      </c>
      <c r="O1502" s="5">
        <f t="shared" si="92"/>
        <v>67500</v>
      </c>
      <c r="P1502" s="5">
        <v>-67500</v>
      </c>
      <c r="Q1502" s="5">
        <f t="shared" si="93"/>
        <v>0</v>
      </c>
      <c r="R1502" s="5">
        <v>0</v>
      </c>
      <c r="S1502" s="5">
        <v>0</v>
      </c>
      <c r="T1502" s="5">
        <v>0</v>
      </c>
      <c r="U1502" s="5">
        <f t="shared" si="94"/>
        <v>67500</v>
      </c>
      <c r="V1502" s="5">
        <f t="shared" si="95"/>
        <v>67500</v>
      </c>
      <c r="W1502" s="5">
        <v>0</v>
      </c>
      <c r="X1502" t="s">
        <v>848</v>
      </c>
    </row>
    <row r="1503" spans="1:24" x14ac:dyDescent="0.2">
      <c r="A1503" t="s">
        <v>0</v>
      </c>
      <c r="B1503" t="s">
        <v>1</v>
      </c>
      <c r="C1503" t="s">
        <v>2</v>
      </c>
      <c r="D1503" t="s">
        <v>808</v>
      </c>
      <c r="E1503" t="s">
        <v>809</v>
      </c>
      <c r="F1503" t="s">
        <v>810</v>
      </c>
      <c r="G1503" t="s">
        <v>811</v>
      </c>
      <c r="H1503" t="s">
        <v>208</v>
      </c>
      <c r="I1503" t="s">
        <v>847</v>
      </c>
      <c r="J1503" t="s">
        <v>121</v>
      </c>
      <c r="K1503" t="s">
        <v>285</v>
      </c>
      <c r="L1503" t="s">
        <v>44</v>
      </c>
      <c r="M1503" s="5">
        <v>100000</v>
      </c>
      <c r="N1503" s="5">
        <v>0</v>
      </c>
      <c r="O1503" s="5">
        <f t="shared" si="92"/>
        <v>100000</v>
      </c>
      <c r="P1503" s="5">
        <v>-100000</v>
      </c>
      <c r="Q1503" s="5">
        <f t="shared" si="93"/>
        <v>0</v>
      </c>
      <c r="R1503" s="5">
        <v>0</v>
      </c>
      <c r="S1503" s="5">
        <v>0</v>
      </c>
      <c r="T1503" s="5">
        <v>0</v>
      </c>
      <c r="U1503" s="5">
        <f t="shared" si="94"/>
        <v>100000</v>
      </c>
      <c r="V1503" s="5">
        <f t="shared" si="95"/>
        <v>100000</v>
      </c>
      <c r="W1503" s="5">
        <v>0</v>
      </c>
      <c r="X1503" t="s">
        <v>849</v>
      </c>
    </row>
    <row r="1504" spans="1:24" x14ac:dyDescent="0.2">
      <c r="A1504" t="s">
        <v>0</v>
      </c>
      <c r="B1504" t="s">
        <v>1</v>
      </c>
      <c r="C1504" t="s">
        <v>2</v>
      </c>
      <c r="D1504" t="s">
        <v>808</v>
      </c>
      <c r="E1504" t="s">
        <v>809</v>
      </c>
      <c r="F1504" t="s">
        <v>810</v>
      </c>
      <c r="G1504" t="s">
        <v>811</v>
      </c>
      <c r="H1504" t="s">
        <v>208</v>
      </c>
      <c r="I1504" t="s">
        <v>847</v>
      </c>
      <c r="J1504" t="s">
        <v>121</v>
      </c>
      <c r="K1504" t="s">
        <v>288</v>
      </c>
      <c r="L1504" t="s">
        <v>44</v>
      </c>
      <c r="M1504" s="5">
        <v>20000</v>
      </c>
      <c r="N1504" s="5">
        <v>0</v>
      </c>
      <c r="O1504" s="5">
        <f t="shared" si="92"/>
        <v>20000</v>
      </c>
      <c r="P1504" s="5">
        <v>-20000</v>
      </c>
      <c r="Q1504" s="5">
        <f t="shared" si="93"/>
        <v>0</v>
      </c>
      <c r="R1504" s="5">
        <v>0</v>
      </c>
      <c r="S1504" s="5">
        <v>0</v>
      </c>
      <c r="T1504" s="5">
        <v>0</v>
      </c>
      <c r="U1504" s="5">
        <f t="shared" si="94"/>
        <v>20000</v>
      </c>
      <c r="V1504" s="5">
        <f t="shared" si="95"/>
        <v>20000</v>
      </c>
      <c r="W1504" s="5">
        <v>0</v>
      </c>
      <c r="X1504" t="s">
        <v>850</v>
      </c>
    </row>
    <row r="1505" spans="1:24" x14ac:dyDescent="0.2">
      <c r="A1505" t="s">
        <v>0</v>
      </c>
      <c r="B1505" t="s">
        <v>1</v>
      </c>
      <c r="C1505" t="s">
        <v>2</v>
      </c>
      <c r="D1505" t="s">
        <v>808</v>
      </c>
      <c r="E1505" t="s">
        <v>809</v>
      </c>
      <c r="F1505" t="s">
        <v>810</v>
      </c>
      <c r="G1505" t="s">
        <v>811</v>
      </c>
      <c r="H1505" t="s">
        <v>208</v>
      </c>
      <c r="I1505" t="s">
        <v>209</v>
      </c>
      <c r="J1505" t="s">
        <v>121</v>
      </c>
      <c r="K1505" t="s">
        <v>357</v>
      </c>
      <c r="L1505" t="s">
        <v>44</v>
      </c>
      <c r="M1505" s="5">
        <v>90000</v>
      </c>
      <c r="N1505" s="5">
        <v>0</v>
      </c>
      <c r="O1505" s="5">
        <f t="shared" si="92"/>
        <v>90000</v>
      </c>
      <c r="P1505" s="5">
        <v>-14353</v>
      </c>
      <c r="Q1505" s="5">
        <f t="shared" si="93"/>
        <v>75647</v>
      </c>
      <c r="R1505" s="5">
        <v>0</v>
      </c>
      <c r="S1505" s="5">
        <v>75646.52</v>
      </c>
      <c r="T1505" s="5">
        <v>38749.599999999999</v>
      </c>
      <c r="U1505" s="5">
        <f t="shared" si="94"/>
        <v>14353.479999999996</v>
      </c>
      <c r="V1505" s="5">
        <f t="shared" si="95"/>
        <v>51250.400000000001</v>
      </c>
      <c r="W1505" s="5">
        <v>0.48</v>
      </c>
      <c r="X1505" t="s">
        <v>851</v>
      </c>
    </row>
    <row r="1506" spans="1:24" x14ac:dyDescent="0.2">
      <c r="A1506" t="s">
        <v>0</v>
      </c>
      <c r="B1506" t="s">
        <v>1</v>
      </c>
      <c r="C1506" t="s">
        <v>2</v>
      </c>
      <c r="D1506" t="s">
        <v>808</v>
      </c>
      <c r="E1506" t="s">
        <v>809</v>
      </c>
      <c r="F1506" t="s">
        <v>810</v>
      </c>
      <c r="G1506" t="s">
        <v>811</v>
      </c>
      <c r="H1506" t="s">
        <v>208</v>
      </c>
      <c r="I1506" t="s">
        <v>209</v>
      </c>
      <c r="J1506" t="s">
        <v>121</v>
      </c>
      <c r="K1506" t="s">
        <v>157</v>
      </c>
      <c r="L1506" t="s">
        <v>44</v>
      </c>
      <c r="M1506" s="5">
        <v>3000</v>
      </c>
      <c r="N1506" s="5">
        <v>0</v>
      </c>
      <c r="O1506" s="5">
        <f t="shared" si="92"/>
        <v>3000</v>
      </c>
      <c r="P1506" s="5">
        <v>0</v>
      </c>
      <c r="Q1506" s="5">
        <f t="shared" si="93"/>
        <v>3000</v>
      </c>
      <c r="R1506" s="5">
        <v>0</v>
      </c>
      <c r="S1506" s="5">
        <v>0</v>
      </c>
      <c r="T1506" s="5">
        <v>0</v>
      </c>
      <c r="U1506" s="5">
        <f t="shared" si="94"/>
        <v>3000</v>
      </c>
      <c r="V1506" s="5">
        <f t="shared" si="95"/>
        <v>3000</v>
      </c>
      <c r="W1506" s="5">
        <v>3000</v>
      </c>
      <c r="X1506" t="s">
        <v>852</v>
      </c>
    </row>
    <row r="1507" spans="1:24" x14ac:dyDescent="0.2">
      <c r="A1507" t="s">
        <v>0</v>
      </c>
      <c r="B1507" t="s">
        <v>1</v>
      </c>
      <c r="C1507" t="s">
        <v>2</v>
      </c>
      <c r="D1507" t="s">
        <v>808</v>
      </c>
      <c r="E1507" t="s">
        <v>809</v>
      </c>
      <c r="F1507" t="s">
        <v>810</v>
      </c>
      <c r="G1507" t="s">
        <v>811</v>
      </c>
      <c r="H1507" t="s">
        <v>208</v>
      </c>
      <c r="I1507" t="s">
        <v>209</v>
      </c>
      <c r="J1507" t="s">
        <v>121</v>
      </c>
      <c r="K1507" t="s">
        <v>149</v>
      </c>
      <c r="L1507" t="s">
        <v>44</v>
      </c>
      <c r="M1507" s="5">
        <v>121000</v>
      </c>
      <c r="N1507" s="5">
        <v>0</v>
      </c>
      <c r="O1507" s="5">
        <f t="shared" si="92"/>
        <v>121000</v>
      </c>
      <c r="P1507" s="5">
        <v>-101000</v>
      </c>
      <c r="Q1507" s="5">
        <f t="shared" si="93"/>
        <v>20000</v>
      </c>
      <c r="R1507" s="5">
        <v>0</v>
      </c>
      <c r="S1507" s="5">
        <v>679.8</v>
      </c>
      <c r="T1507" s="5">
        <v>679.8</v>
      </c>
      <c r="U1507" s="5">
        <f t="shared" si="94"/>
        <v>120320.2</v>
      </c>
      <c r="V1507" s="5">
        <f t="shared" si="95"/>
        <v>120320.2</v>
      </c>
      <c r="W1507" s="5">
        <v>19320.2</v>
      </c>
      <c r="X1507" t="s">
        <v>853</v>
      </c>
    </row>
    <row r="1508" spans="1:24" x14ac:dyDescent="0.2">
      <c r="A1508" t="s">
        <v>0</v>
      </c>
      <c r="B1508" t="s">
        <v>1</v>
      </c>
      <c r="C1508" t="s">
        <v>2</v>
      </c>
      <c r="D1508" t="s">
        <v>808</v>
      </c>
      <c r="E1508" t="s">
        <v>809</v>
      </c>
      <c r="F1508" t="s">
        <v>810</v>
      </c>
      <c r="G1508" t="s">
        <v>811</v>
      </c>
      <c r="H1508" t="s">
        <v>208</v>
      </c>
      <c r="I1508" t="s">
        <v>209</v>
      </c>
      <c r="J1508" t="s">
        <v>121</v>
      </c>
      <c r="K1508" t="s">
        <v>325</v>
      </c>
      <c r="L1508" t="s">
        <v>44</v>
      </c>
      <c r="M1508" s="5">
        <v>54000</v>
      </c>
      <c r="N1508" s="5">
        <v>0</v>
      </c>
      <c r="O1508" s="5">
        <f t="shared" si="92"/>
        <v>54000</v>
      </c>
      <c r="P1508" s="5">
        <v>-54000</v>
      </c>
      <c r="Q1508" s="5">
        <f t="shared" si="93"/>
        <v>0</v>
      </c>
      <c r="R1508" s="5">
        <v>0</v>
      </c>
      <c r="S1508" s="5">
        <v>0</v>
      </c>
      <c r="T1508" s="5">
        <v>0</v>
      </c>
      <c r="U1508" s="5">
        <f t="shared" si="94"/>
        <v>54000</v>
      </c>
      <c r="V1508" s="5">
        <f t="shared" si="95"/>
        <v>54000</v>
      </c>
      <c r="W1508" s="5">
        <v>0</v>
      </c>
      <c r="X1508" t="s">
        <v>854</v>
      </c>
    </row>
    <row r="1509" spans="1:24" x14ac:dyDescent="0.2">
      <c r="A1509" t="s">
        <v>0</v>
      </c>
      <c r="B1509" t="s">
        <v>1</v>
      </c>
      <c r="C1509" t="s">
        <v>2</v>
      </c>
      <c r="D1509" t="s">
        <v>808</v>
      </c>
      <c r="E1509" t="s">
        <v>809</v>
      </c>
      <c r="F1509" t="s">
        <v>810</v>
      </c>
      <c r="G1509" t="s">
        <v>811</v>
      </c>
      <c r="H1509" t="s">
        <v>208</v>
      </c>
      <c r="I1509" t="s">
        <v>209</v>
      </c>
      <c r="J1509" t="s">
        <v>121</v>
      </c>
      <c r="K1509" t="s">
        <v>122</v>
      </c>
      <c r="L1509" t="s">
        <v>44</v>
      </c>
      <c r="M1509" s="5">
        <v>79000</v>
      </c>
      <c r="N1509" s="5">
        <v>0</v>
      </c>
      <c r="O1509" s="5">
        <f t="shared" si="92"/>
        <v>79000</v>
      </c>
      <c r="P1509" s="5">
        <v>-15886</v>
      </c>
      <c r="Q1509" s="5">
        <f t="shared" si="93"/>
        <v>63114</v>
      </c>
      <c r="R1509" s="5">
        <v>0</v>
      </c>
      <c r="S1509" s="5">
        <v>22374.5</v>
      </c>
      <c r="T1509" s="5">
        <v>17868.39</v>
      </c>
      <c r="U1509" s="5">
        <f t="shared" si="94"/>
        <v>56625.5</v>
      </c>
      <c r="V1509" s="5">
        <f t="shared" si="95"/>
        <v>61131.61</v>
      </c>
      <c r="W1509" s="5">
        <v>40739.5</v>
      </c>
      <c r="X1509" t="s">
        <v>855</v>
      </c>
    </row>
    <row r="1510" spans="1:24" x14ac:dyDescent="0.2">
      <c r="A1510" t="s">
        <v>0</v>
      </c>
      <c r="B1510" t="s">
        <v>1</v>
      </c>
      <c r="C1510" t="s">
        <v>2</v>
      </c>
      <c r="D1510" t="s">
        <v>808</v>
      </c>
      <c r="E1510" t="s">
        <v>809</v>
      </c>
      <c r="F1510" t="s">
        <v>810</v>
      </c>
      <c r="G1510" t="s">
        <v>811</v>
      </c>
      <c r="H1510" t="s">
        <v>208</v>
      </c>
      <c r="I1510" t="s">
        <v>209</v>
      </c>
      <c r="J1510" t="s">
        <v>121</v>
      </c>
      <c r="K1510" t="s">
        <v>539</v>
      </c>
      <c r="L1510" t="s">
        <v>44</v>
      </c>
      <c r="M1510" s="5">
        <v>175000</v>
      </c>
      <c r="N1510" s="5">
        <v>0</v>
      </c>
      <c r="O1510" s="5">
        <f t="shared" si="92"/>
        <v>175000</v>
      </c>
      <c r="P1510" s="5">
        <v>-47800</v>
      </c>
      <c r="Q1510" s="5">
        <f t="shared" si="93"/>
        <v>127200</v>
      </c>
      <c r="R1510" s="5">
        <v>0</v>
      </c>
      <c r="S1510" s="5">
        <v>54762.47</v>
      </c>
      <c r="T1510" s="5">
        <v>31159.11</v>
      </c>
      <c r="U1510" s="5">
        <f t="shared" si="94"/>
        <v>120237.53</v>
      </c>
      <c r="V1510" s="5">
        <f t="shared" si="95"/>
        <v>143840.89000000001</v>
      </c>
      <c r="W1510" s="5">
        <v>72437.53</v>
      </c>
      <c r="X1510" t="s">
        <v>856</v>
      </c>
    </row>
    <row r="1511" spans="1:24" x14ac:dyDescent="0.2">
      <c r="A1511" t="s">
        <v>0</v>
      </c>
      <c r="B1511" t="s">
        <v>1</v>
      </c>
      <c r="C1511" t="s">
        <v>2</v>
      </c>
      <c r="D1511" t="s">
        <v>808</v>
      </c>
      <c r="E1511" t="s">
        <v>809</v>
      </c>
      <c r="F1511" t="s">
        <v>810</v>
      </c>
      <c r="G1511" t="s">
        <v>811</v>
      </c>
      <c r="H1511" t="s">
        <v>208</v>
      </c>
      <c r="I1511" t="s">
        <v>209</v>
      </c>
      <c r="J1511" t="s">
        <v>121</v>
      </c>
      <c r="K1511" t="s">
        <v>857</v>
      </c>
      <c r="L1511" t="s">
        <v>44</v>
      </c>
      <c r="M1511" s="5">
        <v>16000</v>
      </c>
      <c r="N1511" s="5">
        <v>0</v>
      </c>
      <c r="O1511" s="5">
        <f t="shared" si="92"/>
        <v>16000</v>
      </c>
      <c r="P1511" s="5">
        <v>0</v>
      </c>
      <c r="Q1511" s="5">
        <f t="shared" si="93"/>
        <v>16000</v>
      </c>
      <c r="R1511" s="5">
        <v>2106.7199999999998</v>
      </c>
      <c r="S1511" s="5">
        <v>5863.47</v>
      </c>
      <c r="T1511" s="5">
        <v>5863.47</v>
      </c>
      <c r="U1511" s="5">
        <f t="shared" si="94"/>
        <v>10136.529999999999</v>
      </c>
      <c r="V1511" s="5">
        <f t="shared" si="95"/>
        <v>10136.529999999999</v>
      </c>
      <c r="W1511" s="5">
        <v>8029.81</v>
      </c>
      <c r="X1511" t="s">
        <v>858</v>
      </c>
    </row>
    <row r="1512" spans="1:24" x14ac:dyDescent="0.2">
      <c r="A1512" t="s">
        <v>0</v>
      </c>
      <c r="B1512" t="s">
        <v>1</v>
      </c>
      <c r="C1512" t="s">
        <v>2</v>
      </c>
      <c r="D1512" t="s">
        <v>808</v>
      </c>
      <c r="E1512" t="s">
        <v>809</v>
      </c>
      <c r="F1512" t="s">
        <v>810</v>
      </c>
      <c r="G1512" t="s">
        <v>811</v>
      </c>
      <c r="H1512" t="s">
        <v>208</v>
      </c>
      <c r="I1512" t="s">
        <v>209</v>
      </c>
      <c r="J1512" t="s">
        <v>121</v>
      </c>
      <c r="K1512" t="s">
        <v>859</v>
      </c>
      <c r="L1512" t="s">
        <v>44</v>
      </c>
      <c r="M1512" s="5">
        <v>7000</v>
      </c>
      <c r="N1512" s="5">
        <v>0</v>
      </c>
      <c r="O1512" s="5">
        <f t="shared" si="92"/>
        <v>7000</v>
      </c>
      <c r="P1512" s="5">
        <v>-11</v>
      </c>
      <c r="Q1512" s="5">
        <f t="shared" si="93"/>
        <v>6989</v>
      </c>
      <c r="R1512" s="5">
        <v>0</v>
      </c>
      <c r="S1512" s="5">
        <v>6988.8</v>
      </c>
      <c r="T1512" s="5">
        <v>4659.2</v>
      </c>
      <c r="U1512" s="5">
        <f t="shared" si="94"/>
        <v>11.199999999999818</v>
      </c>
      <c r="V1512" s="5">
        <f t="shared" si="95"/>
        <v>2340.8000000000002</v>
      </c>
      <c r="W1512" s="5">
        <v>0.2</v>
      </c>
      <c r="X1512" t="s">
        <v>860</v>
      </c>
    </row>
    <row r="1513" spans="1:24" x14ac:dyDescent="0.2">
      <c r="A1513" t="s">
        <v>0</v>
      </c>
      <c r="B1513" t="s">
        <v>1</v>
      </c>
      <c r="C1513" t="s">
        <v>2</v>
      </c>
      <c r="D1513" t="s">
        <v>808</v>
      </c>
      <c r="E1513" t="s">
        <v>809</v>
      </c>
      <c r="F1513" t="s">
        <v>810</v>
      </c>
      <c r="G1513" t="s">
        <v>811</v>
      </c>
      <c r="H1513" t="s">
        <v>208</v>
      </c>
      <c r="I1513" t="s">
        <v>209</v>
      </c>
      <c r="J1513" t="s">
        <v>121</v>
      </c>
      <c r="K1513" t="s">
        <v>351</v>
      </c>
      <c r="L1513" t="s">
        <v>44</v>
      </c>
      <c r="M1513" s="5">
        <v>30000</v>
      </c>
      <c r="N1513" s="5">
        <v>0</v>
      </c>
      <c r="O1513" s="5">
        <f t="shared" si="92"/>
        <v>30000</v>
      </c>
      <c r="P1513" s="5">
        <v>0</v>
      </c>
      <c r="Q1513" s="5">
        <f t="shared" si="93"/>
        <v>30000</v>
      </c>
      <c r="R1513" s="5">
        <v>0</v>
      </c>
      <c r="S1513" s="5">
        <v>19267.919999999998</v>
      </c>
      <c r="T1513" s="5">
        <v>19267.919999999998</v>
      </c>
      <c r="U1513" s="5">
        <f t="shared" si="94"/>
        <v>10732.080000000002</v>
      </c>
      <c r="V1513" s="5">
        <f t="shared" si="95"/>
        <v>10732.080000000002</v>
      </c>
      <c r="W1513" s="5">
        <v>10732.08</v>
      </c>
      <c r="X1513" t="s">
        <v>848</v>
      </c>
    </row>
    <row r="1514" spans="1:24" x14ac:dyDescent="0.2">
      <c r="A1514" t="s">
        <v>0</v>
      </c>
      <c r="B1514" t="s">
        <v>1</v>
      </c>
      <c r="C1514" t="s">
        <v>2</v>
      </c>
      <c r="D1514" t="s">
        <v>808</v>
      </c>
      <c r="E1514" t="s">
        <v>809</v>
      </c>
      <c r="F1514" t="s">
        <v>810</v>
      </c>
      <c r="G1514" t="s">
        <v>811</v>
      </c>
      <c r="H1514" t="s">
        <v>208</v>
      </c>
      <c r="I1514" t="s">
        <v>209</v>
      </c>
      <c r="J1514" t="s">
        <v>121</v>
      </c>
      <c r="K1514" t="s">
        <v>126</v>
      </c>
      <c r="L1514" t="s">
        <v>44</v>
      </c>
      <c r="M1514" s="5">
        <v>0</v>
      </c>
      <c r="N1514" s="5">
        <v>6998</v>
      </c>
      <c r="O1514" s="5">
        <f t="shared" si="92"/>
        <v>6998</v>
      </c>
      <c r="P1514" s="5">
        <v>-5000</v>
      </c>
      <c r="Q1514" s="5">
        <f t="shared" si="93"/>
        <v>1998</v>
      </c>
      <c r="R1514" s="5">
        <v>0</v>
      </c>
      <c r="S1514" s="5">
        <v>1997.86</v>
      </c>
      <c r="T1514" s="5">
        <v>1997.86</v>
      </c>
      <c r="U1514" s="5">
        <f t="shared" si="94"/>
        <v>5000.1400000000003</v>
      </c>
      <c r="V1514" s="5">
        <f t="shared" si="95"/>
        <v>5000.1400000000003</v>
      </c>
      <c r="W1514" s="5">
        <v>0.14000000000000001</v>
      </c>
      <c r="X1514" t="s">
        <v>861</v>
      </c>
    </row>
    <row r="1515" spans="1:24" x14ac:dyDescent="0.2">
      <c r="A1515" t="s">
        <v>0</v>
      </c>
      <c r="B1515" t="s">
        <v>1</v>
      </c>
      <c r="C1515" t="s">
        <v>2</v>
      </c>
      <c r="D1515" t="s">
        <v>808</v>
      </c>
      <c r="E1515" t="s">
        <v>809</v>
      </c>
      <c r="F1515" t="s">
        <v>810</v>
      </c>
      <c r="G1515" t="s">
        <v>811</v>
      </c>
      <c r="H1515" t="s">
        <v>208</v>
      </c>
      <c r="I1515" t="s">
        <v>209</v>
      </c>
      <c r="J1515" t="s">
        <v>121</v>
      </c>
      <c r="K1515" t="s">
        <v>285</v>
      </c>
      <c r="L1515" t="s">
        <v>44</v>
      </c>
      <c r="M1515" s="5">
        <v>140000</v>
      </c>
      <c r="N1515" s="5">
        <v>-7896</v>
      </c>
      <c r="O1515" s="5">
        <f t="shared" si="92"/>
        <v>132104</v>
      </c>
      <c r="P1515" s="5">
        <v>-115724</v>
      </c>
      <c r="Q1515" s="5">
        <f t="shared" si="93"/>
        <v>16380</v>
      </c>
      <c r="R1515" s="5">
        <v>0</v>
      </c>
      <c r="S1515" s="5">
        <v>13567.5</v>
      </c>
      <c r="T1515" s="5">
        <v>9315</v>
      </c>
      <c r="U1515" s="5">
        <f t="shared" si="94"/>
        <v>118536.5</v>
      </c>
      <c r="V1515" s="5">
        <f t="shared" si="95"/>
        <v>122789</v>
      </c>
      <c r="W1515" s="5">
        <v>2812.5</v>
      </c>
      <c r="X1515" t="s">
        <v>849</v>
      </c>
    </row>
    <row r="1516" spans="1:24" x14ac:dyDescent="0.2">
      <c r="A1516" t="s">
        <v>0</v>
      </c>
      <c r="B1516" t="s">
        <v>1</v>
      </c>
      <c r="C1516" t="s">
        <v>2</v>
      </c>
      <c r="D1516" t="s">
        <v>808</v>
      </c>
      <c r="E1516" t="s">
        <v>809</v>
      </c>
      <c r="F1516" t="s">
        <v>810</v>
      </c>
      <c r="G1516" t="s">
        <v>811</v>
      </c>
      <c r="H1516" t="s">
        <v>208</v>
      </c>
      <c r="I1516" t="s">
        <v>209</v>
      </c>
      <c r="J1516" t="s">
        <v>121</v>
      </c>
      <c r="K1516" t="s">
        <v>473</v>
      </c>
      <c r="L1516" t="s">
        <v>44</v>
      </c>
      <c r="M1516" s="5">
        <v>0</v>
      </c>
      <c r="N1516" s="5">
        <v>7896</v>
      </c>
      <c r="O1516" s="5">
        <f t="shared" si="92"/>
        <v>7896</v>
      </c>
      <c r="P1516" s="5">
        <v>0</v>
      </c>
      <c r="Q1516" s="5">
        <f t="shared" si="93"/>
        <v>7896</v>
      </c>
      <c r="R1516" s="5">
        <v>0</v>
      </c>
      <c r="S1516" s="5">
        <v>7896</v>
      </c>
      <c r="T1516" s="5">
        <v>7896</v>
      </c>
      <c r="U1516" s="5">
        <f t="shared" si="94"/>
        <v>0</v>
      </c>
      <c r="V1516" s="5">
        <f t="shared" si="95"/>
        <v>0</v>
      </c>
      <c r="W1516" s="5">
        <v>0</v>
      </c>
      <c r="X1516" t="s">
        <v>862</v>
      </c>
    </row>
    <row r="1517" spans="1:24" x14ac:dyDescent="0.2">
      <c r="A1517" t="s">
        <v>0</v>
      </c>
      <c r="B1517" t="s">
        <v>1</v>
      </c>
      <c r="C1517" t="s">
        <v>2</v>
      </c>
      <c r="D1517" t="s">
        <v>808</v>
      </c>
      <c r="E1517" t="s">
        <v>809</v>
      </c>
      <c r="F1517" t="s">
        <v>810</v>
      </c>
      <c r="G1517" t="s">
        <v>811</v>
      </c>
      <c r="H1517" t="s">
        <v>208</v>
      </c>
      <c r="I1517" t="s">
        <v>209</v>
      </c>
      <c r="J1517" t="s">
        <v>121</v>
      </c>
      <c r="K1517" t="s">
        <v>178</v>
      </c>
      <c r="L1517" t="s">
        <v>11</v>
      </c>
      <c r="M1517" s="5">
        <v>40854.720000000001</v>
      </c>
      <c r="N1517" s="5">
        <v>0</v>
      </c>
      <c r="O1517" s="5">
        <f t="shared" si="92"/>
        <v>40854.720000000001</v>
      </c>
      <c r="P1517" s="5">
        <v>-21797.47</v>
      </c>
      <c r="Q1517" s="5">
        <f t="shared" si="93"/>
        <v>19057.25</v>
      </c>
      <c r="R1517" s="5">
        <v>0</v>
      </c>
      <c r="S1517" s="5">
        <v>19057.25</v>
      </c>
      <c r="T1517" s="5">
        <v>19057.25</v>
      </c>
      <c r="U1517" s="5">
        <f t="shared" si="94"/>
        <v>21797.47</v>
      </c>
      <c r="V1517" s="5">
        <f t="shared" si="95"/>
        <v>21797.47</v>
      </c>
      <c r="W1517" s="5">
        <v>0</v>
      </c>
      <c r="X1517" t="s">
        <v>863</v>
      </c>
    </row>
    <row r="1518" spans="1:24" x14ac:dyDescent="0.2">
      <c r="A1518" t="s">
        <v>0</v>
      </c>
      <c r="B1518" t="s">
        <v>1</v>
      </c>
      <c r="C1518" t="s">
        <v>2</v>
      </c>
      <c r="D1518" t="s">
        <v>808</v>
      </c>
      <c r="E1518" t="s">
        <v>809</v>
      </c>
      <c r="F1518" t="s">
        <v>810</v>
      </c>
      <c r="G1518" t="s">
        <v>811</v>
      </c>
      <c r="H1518" t="s">
        <v>208</v>
      </c>
      <c r="I1518" t="s">
        <v>209</v>
      </c>
      <c r="J1518" t="s">
        <v>121</v>
      </c>
      <c r="K1518" t="s">
        <v>178</v>
      </c>
      <c r="L1518" t="s">
        <v>44</v>
      </c>
      <c r="M1518" s="5">
        <v>1280114</v>
      </c>
      <c r="N1518" s="5">
        <v>-6998</v>
      </c>
      <c r="O1518" s="5">
        <f t="shared" si="92"/>
        <v>1273116</v>
      </c>
      <c r="P1518" s="5">
        <v>-1500</v>
      </c>
      <c r="Q1518" s="5">
        <f t="shared" si="93"/>
        <v>1271616</v>
      </c>
      <c r="R1518" s="5">
        <v>0.05</v>
      </c>
      <c r="S1518" s="5">
        <v>347994.84</v>
      </c>
      <c r="T1518" s="5">
        <v>340916.34</v>
      </c>
      <c r="U1518" s="5">
        <f t="shared" si="94"/>
        <v>925121.15999999992</v>
      </c>
      <c r="V1518" s="5">
        <f t="shared" si="95"/>
        <v>932199.65999999992</v>
      </c>
      <c r="W1518" s="5">
        <v>923621.11</v>
      </c>
      <c r="X1518" t="s">
        <v>863</v>
      </c>
    </row>
    <row r="1519" spans="1:24" x14ac:dyDescent="0.2">
      <c r="A1519" t="s">
        <v>0</v>
      </c>
      <c r="B1519" t="s">
        <v>1</v>
      </c>
      <c r="C1519" t="s">
        <v>2</v>
      </c>
      <c r="D1519" t="s">
        <v>808</v>
      </c>
      <c r="E1519" t="s">
        <v>809</v>
      </c>
      <c r="F1519" t="s">
        <v>810</v>
      </c>
      <c r="G1519" t="s">
        <v>811</v>
      </c>
      <c r="H1519" t="s">
        <v>208</v>
      </c>
      <c r="I1519" t="s">
        <v>209</v>
      </c>
      <c r="J1519" t="s">
        <v>121</v>
      </c>
      <c r="K1519" t="s">
        <v>544</v>
      </c>
      <c r="L1519" t="s">
        <v>44</v>
      </c>
      <c r="M1519" s="5">
        <v>200000</v>
      </c>
      <c r="N1519" s="5">
        <v>0</v>
      </c>
      <c r="O1519" s="5">
        <f t="shared" si="92"/>
        <v>200000</v>
      </c>
      <c r="P1519" s="5">
        <v>0</v>
      </c>
      <c r="Q1519" s="5">
        <f t="shared" si="93"/>
        <v>200000</v>
      </c>
      <c r="R1519" s="5">
        <v>0</v>
      </c>
      <c r="S1519" s="5">
        <v>171630.09</v>
      </c>
      <c r="T1519" s="5">
        <v>99425.09</v>
      </c>
      <c r="U1519" s="5">
        <f t="shared" si="94"/>
        <v>28369.910000000003</v>
      </c>
      <c r="V1519" s="5">
        <f t="shared" si="95"/>
        <v>100574.91</v>
      </c>
      <c r="W1519" s="5">
        <v>28369.91</v>
      </c>
      <c r="X1519" t="s">
        <v>864</v>
      </c>
    </row>
    <row r="1520" spans="1:24" x14ac:dyDescent="0.2">
      <c r="A1520" t="s">
        <v>0</v>
      </c>
      <c r="B1520" t="s">
        <v>1</v>
      </c>
      <c r="C1520" t="s">
        <v>2</v>
      </c>
      <c r="D1520" t="s">
        <v>808</v>
      </c>
      <c r="E1520" t="s">
        <v>809</v>
      </c>
      <c r="F1520" t="s">
        <v>810</v>
      </c>
      <c r="G1520" t="s">
        <v>811</v>
      </c>
      <c r="H1520" t="s">
        <v>208</v>
      </c>
      <c r="I1520" t="s">
        <v>209</v>
      </c>
      <c r="J1520" t="s">
        <v>121</v>
      </c>
      <c r="K1520" t="s">
        <v>218</v>
      </c>
      <c r="L1520" t="s">
        <v>44</v>
      </c>
      <c r="M1520" s="5">
        <v>1613</v>
      </c>
      <c r="N1520" s="5">
        <v>0</v>
      </c>
      <c r="O1520" s="5">
        <f t="shared" si="92"/>
        <v>1613</v>
      </c>
      <c r="P1520" s="5">
        <v>-1613</v>
      </c>
      <c r="Q1520" s="5">
        <f t="shared" si="93"/>
        <v>0</v>
      </c>
      <c r="R1520" s="5">
        <v>0</v>
      </c>
      <c r="S1520" s="5">
        <v>0</v>
      </c>
      <c r="T1520" s="5">
        <v>0</v>
      </c>
      <c r="U1520" s="5">
        <f t="shared" si="94"/>
        <v>1613</v>
      </c>
      <c r="V1520" s="5">
        <f t="shared" si="95"/>
        <v>1613</v>
      </c>
      <c r="W1520" s="5">
        <v>0</v>
      </c>
      <c r="X1520" t="s">
        <v>865</v>
      </c>
    </row>
    <row r="1521" spans="1:24" x14ac:dyDescent="0.2">
      <c r="A1521" t="s">
        <v>0</v>
      </c>
      <c r="B1521" t="s">
        <v>1</v>
      </c>
      <c r="C1521" t="s">
        <v>2</v>
      </c>
      <c r="D1521" t="s">
        <v>808</v>
      </c>
      <c r="E1521" t="s">
        <v>809</v>
      </c>
      <c r="F1521" t="s">
        <v>810</v>
      </c>
      <c r="G1521" t="s">
        <v>811</v>
      </c>
      <c r="H1521" t="s">
        <v>208</v>
      </c>
      <c r="I1521" t="s">
        <v>209</v>
      </c>
      <c r="J1521" t="s">
        <v>121</v>
      </c>
      <c r="K1521" t="s">
        <v>549</v>
      </c>
      <c r="L1521" t="s">
        <v>44</v>
      </c>
      <c r="M1521" s="5">
        <v>950</v>
      </c>
      <c r="N1521" s="5">
        <v>0</v>
      </c>
      <c r="O1521" s="5">
        <f t="shared" si="92"/>
        <v>950</v>
      </c>
      <c r="P1521" s="5">
        <v>-950</v>
      </c>
      <c r="Q1521" s="5">
        <f t="shared" si="93"/>
        <v>0</v>
      </c>
      <c r="R1521" s="5">
        <v>0</v>
      </c>
      <c r="S1521" s="5">
        <v>0</v>
      </c>
      <c r="T1521" s="5">
        <v>0</v>
      </c>
      <c r="U1521" s="5">
        <f t="shared" si="94"/>
        <v>950</v>
      </c>
      <c r="V1521" s="5">
        <f t="shared" si="95"/>
        <v>950</v>
      </c>
      <c r="W1521" s="5">
        <v>0</v>
      </c>
      <c r="X1521" t="s">
        <v>866</v>
      </c>
    </row>
    <row r="1522" spans="1:24" x14ac:dyDescent="0.2">
      <c r="A1522" t="s">
        <v>0</v>
      </c>
      <c r="B1522" t="s">
        <v>1</v>
      </c>
      <c r="C1522" t="s">
        <v>2</v>
      </c>
      <c r="D1522" t="s">
        <v>808</v>
      </c>
      <c r="E1522" t="s">
        <v>809</v>
      </c>
      <c r="F1522" t="s">
        <v>810</v>
      </c>
      <c r="G1522" t="s">
        <v>811</v>
      </c>
      <c r="H1522" t="s">
        <v>208</v>
      </c>
      <c r="I1522" t="s">
        <v>209</v>
      </c>
      <c r="J1522" t="s">
        <v>121</v>
      </c>
      <c r="K1522" t="s">
        <v>551</v>
      </c>
      <c r="L1522" t="s">
        <v>44</v>
      </c>
      <c r="M1522" s="5">
        <v>1250</v>
      </c>
      <c r="N1522" s="5">
        <v>0</v>
      </c>
      <c r="O1522" s="5">
        <f t="shared" si="92"/>
        <v>1250</v>
      </c>
      <c r="P1522" s="5">
        <v>-1250</v>
      </c>
      <c r="Q1522" s="5">
        <f t="shared" si="93"/>
        <v>0</v>
      </c>
      <c r="R1522" s="5">
        <v>0</v>
      </c>
      <c r="S1522" s="5">
        <v>0</v>
      </c>
      <c r="T1522" s="5">
        <v>0</v>
      </c>
      <c r="U1522" s="5">
        <f t="shared" si="94"/>
        <v>1250</v>
      </c>
      <c r="V1522" s="5">
        <f t="shared" si="95"/>
        <v>1250</v>
      </c>
      <c r="W1522" s="5">
        <v>0</v>
      </c>
      <c r="X1522" t="s">
        <v>867</v>
      </c>
    </row>
    <row r="1523" spans="1:24" x14ac:dyDescent="0.2">
      <c r="A1523" t="s">
        <v>0</v>
      </c>
      <c r="B1523" t="s">
        <v>1</v>
      </c>
      <c r="C1523" t="s">
        <v>2</v>
      </c>
      <c r="D1523" t="s">
        <v>808</v>
      </c>
      <c r="E1523" t="s">
        <v>809</v>
      </c>
      <c r="F1523" t="s">
        <v>810</v>
      </c>
      <c r="G1523" t="s">
        <v>811</v>
      </c>
      <c r="H1523" t="s">
        <v>208</v>
      </c>
      <c r="I1523" t="s">
        <v>209</v>
      </c>
      <c r="J1523" t="s">
        <v>121</v>
      </c>
      <c r="K1523" t="s">
        <v>155</v>
      </c>
      <c r="L1523" t="s">
        <v>44</v>
      </c>
      <c r="M1523" s="5">
        <v>4000</v>
      </c>
      <c r="N1523" s="5">
        <v>0</v>
      </c>
      <c r="O1523" s="5">
        <f t="shared" si="92"/>
        <v>4000</v>
      </c>
      <c r="P1523" s="5">
        <v>-4000</v>
      </c>
      <c r="Q1523" s="5">
        <f t="shared" si="93"/>
        <v>0</v>
      </c>
      <c r="R1523" s="5">
        <v>0</v>
      </c>
      <c r="S1523" s="5">
        <v>0</v>
      </c>
      <c r="T1523" s="5">
        <v>0</v>
      </c>
      <c r="U1523" s="5">
        <f t="shared" si="94"/>
        <v>4000</v>
      </c>
      <c r="V1523" s="5">
        <f t="shared" si="95"/>
        <v>4000</v>
      </c>
      <c r="W1523" s="5">
        <v>0</v>
      </c>
      <c r="X1523" t="s">
        <v>868</v>
      </c>
    </row>
    <row r="1524" spans="1:24" x14ac:dyDescent="0.2">
      <c r="A1524" t="s">
        <v>0</v>
      </c>
      <c r="B1524" t="s">
        <v>1</v>
      </c>
      <c r="C1524" t="s">
        <v>2</v>
      </c>
      <c r="D1524" t="s">
        <v>808</v>
      </c>
      <c r="E1524" t="s">
        <v>809</v>
      </c>
      <c r="F1524" t="s">
        <v>810</v>
      </c>
      <c r="G1524" t="s">
        <v>811</v>
      </c>
      <c r="H1524" t="s">
        <v>208</v>
      </c>
      <c r="I1524" t="s">
        <v>209</v>
      </c>
      <c r="J1524" t="s">
        <v>121</v>
      </c>
      <c r="K1524" t="s">
        <v>554</v>
      </c>
      <c r="L1524" t="s">
        <v>44</v>
      </c>
      <c r="M1524" s="5">
        <v>514000</v>
      </c>
      <c r="N1524" s="5">
        <v>0</v>
      </c>
      <c r="O1524" s="5">
        <f t="shared" si="92"/>
        <v>514000</v>
      </c>
      <c r="P1524" s="5">
        <v>-53767</v>
      </c>
      <c r="Q1524" s="5">
        <f t="shared" si="93"/>
        <v>460233</v>
      </c>
      <c r="R1524" s="5">
        <v>37.99</v>
      </c>
      <c r="S1524" s="5">
        <v>142667.12</v>
      </c>
      <c r="T1524" s="5">
        <v>81613.740000000005</v>
      </c>
      <c r="U1524" s="5">
        <f t="shared" si="94"/>
        <v>371332.88</v>
      </c>
      <c r="V1524" s="5">
        <f t="shared" si="95"/>
        <v>432386.26</v>
      </c>
      <c r="W1524" s="5">
        <v>317527.89</v>
      </c>
      <c r="X1524" t="s">
        <v>869</v>
      </c>
    </row>
    <row r="1525" spans="1:24" x14ac:dyDescent="0.2">
      <c r="A1525" t="s">
        <v>0</v>
      </c>
      <c r="B1525" t="s">
        <v>1</v>
      </c>
      <c r="C1525" t="s">
        <v>2</v>
      </c>
      <c r="D1525" t="s">
        <v>808</v>
      </c>
      <c r="E1525" t="s">
        <v>809</v>
      </c>
      <c r="F1525" t="s">
        <v>810</v>
      </c>
      <c r="G1525" t="s">
        <v>811</v>
      </c>
      <c r="H1525" t="s">
        <v>208</v>
      </c>
      <c r="I1525" t="s">
        <v>209</v>
      </c>
      <c r="J1525" t="s">
        <v>121</v>
      </c>
      <c r="K1525" t="s">
        <v>168</v>
      </c>
      <c r="L1525" t="s">
        <v>44</v>
      </c>
      <c r="M1525" s="5">
        <v>100</v>
      </c>
      <c r="N1525" s="5">
        <v>0</v>
      </c>
      <c r="O1525" s="5">
        <f t="shared" si="92"/>
        <v>100</v>
      </c>
      <c r="P1525" s="5">
        <v>-100</v>
      </c>
      <c r="Q1525" s="5">
        <f t="shared" si="93"/>
        <v>0</v>
      </c>
      <c r="R1525" s="5">
        <v>0</v>
      </c>
      <c r="S1525" s="5">
        <v>0</v>
      </c>
      <c r="T1525" s="5">
        <v>0</v>
      </c>
      <c r="U1525" s="5">
        <f t="shared" si="94"/>
        <v>100</v>
      </c>
      <c r="V1525" s="5">
        <f t="shared" si="95"/>
        <v>100</v>
      </c>
      <c r="W1525" s="5">
        <v>0</v>
      </c>
      <c r="X1525" t="s">
        <v>870</v>
      </c>
    </row>
    <row r="1526" spans="1:24" x14ac:dyDescent="0.2">
      <c r="A1526" t="s">
        <v>0</v>
      </c>
      <c r="B1526" t="s">
        <v>1</v>
      </c>
      <c r="C1526" t="s">
        <v>2</v>
      </c>
      <c r="D1526" t="s">
        <v>808</v>
      </c>
      <c r="E1526" t="s">
        <v>809</v>
      </c>
      <c r="F1526" t="s">
        <v>810</v>
      </c>
      <c r="G1526" t="s">
        <v>811</v>
      </c>
      <c r="H1526" t="s">
        <v>208</v>
      </c>
      <c r="I1526" t="s">
        <v>209</v>
      </c>
      <c r="J1526" t="s">
        <v>121</v>
      </c>
      <c r="K1526" t="s">
        <v>871</v>
      </c>
      <c r="L1526" t="s">
        <v>44</v>
      </c>
      <c r="M1526" s="5">
        <v>124000</v>
      </c>
      <c r="N1526" s="5">
        <v>0</v>
      </c>
      <c r="O1526" s="5">
        <f t="shared" si="92"/>
        <v>124000</v>
      </c>
      <c r="P1526" s="5">
        <v>-22000</v>
      </c>
      <c r="Q1526" s="5">
        <f t="shared" si="93"/>
        <v>102000</v>
      </c>
      <c r="R1526" s="5">
        <v>0</v>
      </c>
      <c r="S1526" s="5">
        <v>11168.69</v>
      </c>
      <c r="T1526" s="5">
        <v>5958.79</v>
      </c>
      <c r="U1526" s="5">
        <f t="shared" si="94"/>
        <v>112831.31</v>
      </c>
      <c r="V1526" s="5">
        <f t="shared" si="95"/>
        <v>118041.21</v>
      </c>
      <c r="W1526" s="5">
        <v>90831.31</v>
      </c>
      <c r="X1526" t="s">
        <v>872</v>
      </c>
    </row>
    <row r="1527" spans="1:24" x14ac:dyDescent="0.2">
      <c r="A1527" t="s">
        <v>0</v>
      </c>
      <c r="B1527" t="s">
        <v>1</v>
      </c>
      <c r="C1527" t="s">
        <v>2</v>
      </c>
      <c r="D1527" t="s">
        <v>808</v>
      </c>
      <c r="E1527" t="s">
        <v>809</v>
      </c>
      <c r="F1527" t="s">
        <v>810</v>
      </c>
      <c r="G1527" t="s">
        <v>811</v>
      </c>
      <c r="H1527" t="s">
        <v>208</v>
      </c>
      <c r="I1527" t="s">
        <v>209</v>
      </c>
      <c r="J1527" t="s">
        <v>121</v>
      </c>
      <c r="K1527" t="s">
        <v>556</v>
      </c>
      <c r="L1527" t="s">
        <v>44</v>
      </c>
      <c r="M1527" s="5">
        <v>67000</v>
      </c>
      <c r="N1527" s="5">
        <v>0</v>
      </c>
      <c r="O1527" s="5">
        <f t="shared" si="92"/>
        <v>67000</v>
      </c>
      <c r="P1527" s="5">
        <v>-32500</v>
      </c>
      <c r="Q1527" s="5">
        <f t="shared" si="93"/>
        <v>34500</v>
      </c>
      <c r="R1527" s="5">
        <v>0</v>
      </c>
      <c r="S1527" s="5">
        <v>0</v>
      </c>
      <c r="T1527" s="5">
        <v>0</v>
      </c>
      <c r="U1527" s="5">
        <f t="shared" si="94"/>
        <v>67000</v>
      </c>
      <c r="V1527" s="5">
        <f t="shared" si="95"/>
        <v>67000</v>
      </c>
      <c r="W1527" s="5">
        <v>34500</v>
      </c>
      <c r="X1527" t="s">
        <v>873</v>
      </c>
    </row>
    <row r="1528" spans="1:24" x14ac:dyDescent="0.2">
      <c r="A1528" t="s">
        <v>0</v>
      </c>
      <c r="B1528" t="s">
        <v>1</v>
      </c>
      <c r="C1528" t="s">
        <v>2</v>
      </c>
      <c r="D1528" t="s">
        <v>808</v>
      </c>
      <c r="E1528" t="s">
        <v>809</v>
      </c>
      <c r="F1528" t="s">
        <v>810</v>
      </c>
      <c r="G1528" t="s">
        <v>811</v>
      </c>
      <c r="H1528" t="s">
        <v>208</v>
      </c>
      <c r="I1528" t="s">
        <v>209</v>
      </c>
      <c r="J1528" t="s">
        <v>121</v>
      </c>
      <c r="K1528" t="s">
        <v>558</v>
      </c>
      <c r="L1528" t="s">
        <v>44</v>
      </c>
      <c r="M1528" s="5">
        <v>7200</v>
      </c>
      <c r="N1528" s="5">
        <v>0</v>
      </c>
      <c r="O1528" s="5">
        <f t="shared" si="92"/>
        <v>7200</v>
      </c>
      <c r="P1528" s="5">
        <v>-7200</v>
      </c>
      <c r="Q1528" s="5">
        <f t="shared" si="93"/>
        <v>0</v>
      </c>
      <c r="R1528" s="5">
        <v>0</v>
      </c>
      <c r="S1528" s="5">
        <v>0</v>
      </c>
      <c r="T1528" s="5">
        <v>0</v>
      </c>
      <c r="U1528" s="5">
        <f t="shared" si="94"/>
        <v>7200</v>
      </c>
      <c r="V1528" s="5">
        <f t="shared" si="95"/>
        <v>7200</v>
      </c>
      <c r="W1528" s="5">
        <v>0</v>
      </c>
      <c r="X1528" t="s">
        <v>874</v>
      </c>
    </row>
    <row r="1529" spans="1:24" x14ac:dyDescent="0.2">
      <c r="A1529" t="s">
        <v>0</v>
      </c>
      <c r="B1529" t="s">
        <v>1</v>
      </c>
      <c r="C1529" t="s">
        <v>2</v>
      </c>
      <c r="D1529" t="s">
        <v>808</v>
      </c>
      <c r="E1529" t="s">
        <v>809</v>
      </c>
      <c r="F1529" t="s">
        <v>810</v>
      </c>
      <c r="G1529" t="s">
        <v>811</v>
      </c>
      <c r="H1529" t="s">
        <v>208</v>
      </c>
      <c r="I1529" t="s">
        <v>209</v>
      </c>
      <c r="J1529" t="s">
        <v>121</v>
      </c>
      <c r="K1529" t="s">
        <v>385</v>
      </c>
      <c r="L1529" t="s">
        <v>44</v>
      </c>
      <c r="M1529" s="5">
        <v>73418</v>
      </c>
      <c r="N1529" s="5">
        <v>0</v>
      </c>
      <c r="O1529" s="5">
        <f t="shared" si="92"/>
        <v>73418</v>
      </c>
      <c r="P1529" s="5">
        <v>-73418</v>
      </c>
      <c r="Q1529" s="5">
        <f t="shared" si="93"/>
        <v>0</v>
      </c>
      <c r="R1529" s="5">
        <v>0</v>
      </c>
      <c r="S1529" s="5">
        <v>0</v>
      </c>
      <c r="T1529" s="5">
        <v>0</v>
      </c>
      <c r="U1529" s="5">
        <f t="shared" si="94"/>
        <v>73418</v>
      </c>
      <c r="V1529" s="5">
        <f t="shared" si="95"/>
        <v>73418</v>
      </c>
      <c r="W1529" s="5">
        <v>0</v>
      </c>
      <c r="X1529" t="s">
        <v>875</v>
      </c>
    </row>
    <row r="1530" spans="1:24" x14ac:dyDescent="0.2">
      <c r="A1530" t="s">
        <v>0</v>
      </c>
      <c r="B1530" t="s">
        <v>1</v>
      </c>
      <c r="C1530" t="s">
        <v>2</v>
      </c>
      <c r="D1530" t="s">
        <v>808</v>
      </c>
      <c r="E1530" t="s">
        <v>809</v>
      </c>
      <c r="F1530" t="s">
        <v>810</v>
      </c>
      <c r="G1530" t="s">
        <v>811</v>
      </c>
      <c r="H1530" t="s">
        <v>208</v>
      </c>
      <c r="I1530" t="s">
        <v>209</v>
      </c>
      <c r="J1530" t="s">
        <v>121</v>
      </c>
      <c r="K1530" t="s">
        <v>134</v>
      </c>
      <c r="L1530" t="s">
        <v>44</v>
      </c>
      <c r="M1530" s="5">
        <v>355</v>
      </c>
      <c r="N1530" s="5">
        <v>0</v>
      </c>
      <c r="O1530" s="5">
        <f t="shared" si="92"/>
        <v>355</v>
      </c>
      <c r="P1530" s="5">
        <v>-355</v>
      </c>
      <c r="Q1530" s="5">
        <f t="shared" si="93"/>
        <v>0</v>
      </c>
      <c r="R1530" s="5">
        <v>0</v>
      </c>
      <c r="S1530" s="5">
        <v>0</v>
      </c>
      <c r="T1530" s="5">
        <v>0</v>
      </c>
      <c r="U1530" s="5">
        <f t="shared" si="94"/>
        <v>355</v>
      </c>
      <c r="V1530" s="5">
        <f t="shared" si="95"/>
        <v>355</v>
      </c>
      <c r="W1530" s="5">
        <v>0</v>
      </c>
      <c r="X1530" t="s">
        <v>876</v>
      </c>
    </row>
    <row r="1531" spans="1:24" x14ac:dyDescent="0.2">
      <c r="A1531" t="s">
        <v>117</v>
      </c>
      <c r="B1531" t="s">
        <v>118</v>
      </c>
      <c r="C1531" t="s">
        <v>2</v>
      </c>
      <c r="D1531" t="s">
        <v>808</v>
      </c>
      <c r="E1531" t="s">
        <v>809</v>
      </c>
      <c r="F1531" t="s">
        <v>810</v>
      </c>
      <c r="G1531" t="s">
        <v>811</v>
      </c>
      <c r="H1531" t="s">
        <v>211</v>
      </c>
      <c r="I1531" t="s">
        <v>212</v>
      </c>
      <c r="J1531" t="s">
        <v>121</v>
      </c>
      <c r="K1531" t="s">
        <v>149</v>
      </c>
      <c r="L1531" t="s">
        <v>44</v>
      </c>
      <c r="M1531" s="5">
        <v>9000</v>
      </c>
      <c r="N1531" s="5">
        <v>0</v>
      </c>
      <c r="O1531" s="5">
        <f t="shared" si="92"/>
        <v>9000</v>
      </c>
      <c r="P1531" s="5">
        <v>-9000</v>
      </c>
      <c r="Q1531" s="5">
        <f t="shared" si="93"/>
        <v>0</v>
      </c>
      <c r="R1531" s="5">
        <v>0</v>
      </c>
      <c r="S1531" s="5">
        <v>0</v>
      </c>
      <c r="T1531" s="5">
        <v>0</v>
      </c>
      <c r="U1531" s="5">
        <f t="shared" si="94"/>
        <v>9000</v>
      </c>
      <c r="V1531" s="5">
        <f t="shared" si="95"/>
        <v>9000</v>
      </c>
      <c r="W1531" s="5">
        <v>0</v>
      </c>
      <c r="X1531" t="s">
        <v>877</v>
      </c>
    </row>
    <row r="1532" spans="1:24" x14ac:dyDescent="0.2">
      <c r="A1532" t="s">
        <v>117</v>
      </c>
      <c r="B1532" t="s">
        <v>118</v>
      </c>
      <c r="C1532" t="s">
        <v>2</v>
      </c>
      <c r="D1532" t="s">
        <v>808</v>
      </c>
      <c r="E1532" t="s">
        <v>809</v>
      </c>
      <c r="F1532" t="s">
        <v>810</v>
      </c>
      <c r="G1532" t="s">
        <v>811</v>
      </c>
      <c r="H1532" t="s">
        <v>211</v>
      </c>
      <c r="I1532" t="s">
        <v>220</v>
      </c>
      <c r="J1532" t="s">
        <v>121</v>
      </c>
      <c r="K1532" t="s">
        <v>178</v>
      </c>
      <c r="L1532" t="s">
        <v>44</v>
      </c>
      <c r="M1532" s="5">
        <v>150000</v>
      </c>
      <c r="N1532" s="5">
        <v>0</v>
      </c>
      <c r="O1532" s="5">
        <f t="shared" si="92"/>
        <v>150000</v>
      </c>
      <c r="P1532" s="5">
        <v>-150000</v>
      </c>
      <c r="Q1532" s="5">
        <f t="shared" si="93"/>
        <v>0</v>
      </c>
      <c r="R1532" s="5">
        <v>0</v>
      </c>
      <c r="S1532" s="5">
        <v>0</v>
      </c>
      <c r="T1532" s="5">
        <v>0</v>
      </c>
      <c r="U1532" s="5">
        <f t="shared" si="94"/>
        <v>150000</v>
      </c>
      <c r="V1532" s="5">
        <f t="shared" si="95"/>
        <v>150000</v>
      </c>
      <c r="W1532" s="5">
        <v>0</v>
      </c>
      <c r="X1532" t="s">
        <v>878</v>
      </c>
    </row>
    <row r="1533" spans="1:24" x14ac:dyDescent="0.2">
      <c r="A1533" t="s">
        <v>0</v>
      </c>
      <c r="B1533" t="s">
        <v>1</v>
      </c>
      <c r="C1533" t="s">
        <v>2</v>
      </c>
      <c r="D1533" t="s">
        <v>808</v>
      </c>
      <c r="E1533" t="s">
        <v>809</v>
      </c>
      <c r="F1533" t="s">
        <v>810</v>
      </c>
      <c r="G1533" t="s">
        <v>811</v>
      </c>
      <c r="H1533" t="s">
        <v>208</v>
      </c>
      <c r="I1533" t="s">
        <v>209</v>
      </c>
      <c r="J1533" t="s">
        <v>223</v>
      </c>
      <c r="K1533" t="s">
        <v>879</v>
      </c>
      <c r="L1533" t="s">
        <v>44</v>
      </c>
      <c r="M1533" s="5">
        <v>350000</v>
      </c>
      <c r="N1533" s="5">
        <v>0</v>
      </c>
      <c r="O1533" s="5">
        <f t="shared" si="92"/>
        <v>350000</v>
      </c>
      <c r="P1533" s="5">
        <v>-350000</v>
      </c>
      <c r="Q1533" s="5">
        <f t="shared" si="93"/>
        <v>0</v>
      </c>
      <c r="R1533" s="5">
        <v>0</v>
      </c>
      <c r="S1533" s="5">
        <v>0</v>
      </c>
      <c r="T1533" s="5">
        <v>0</v>
      </c>
      <c r="U1533" s="5">
        <f t="shared" si="94"/>
        <v>350000</v>
      </c>
      <c r="V1533" s="5">
        <f t="shared" si="95"/>
        <v>350000</v>
      </c>
      <c r="W1533" s="5">
        <v>0</v>
      </c>
      <c r="X1533" t="s">
        <v>880</v>
      </c>
    </row>
    <row r="1534" spans="1:24" x14ac:dyDescent="0.2">
      <c r="A1534" t="s">
        <v>0</v>
      </c>
      <c r="B1534" t="s">
        <v>1</v>
      </c>
      <c r="C1534" t="s">
        <v>2</v>
      </c>
      <c r="D1534" t="s">
        <v>808</v>
      </c>
      <c r="E1534" t="s">
        <v>809</v>
      </c>
      <c r="F1534" t="s">
        <v>810</v>
      </c>
      <c r="G1534" t="s">
        <v>811</v>
      </c>
      <c r="H1534" t="s">
        <v>208</v>
      </c>
      <c r="I1534" t="s">
        <v>209</v>
      </c>
      <c r="J1534" t="s">
        <v>572</v>
      </c>
      <c r="K1534" t="s">
        <v>573</v>
      </c>
      <c r="L1534" t="s">
        <v>44</v>
      </c>
      <c r="M1534" s="5">
        <v>45000</v>
      </c>
      <c r="N1534" s="5">
        <v>0</v>
      </c>
      <c r="O1534" s="5">
        <f t="shared" si="92"/>
        <v>45000</v>
      </c>
      <c r="P1534" s="5">
        <v>-500</v>
      </c>
      <c r="Q1534" s="5">
        <f t="shared" si="93"/>
        <v>44500</v>
      </c>
      <c r="R1534" s="5">
        <v>0</v>
      </c>
      <c r="S1534" s="5">
        <v>27473</v>
      </c>
      <c r="T1534" s="5">
        <v>12246.59</v>
      </c>
      <c r="U1534" s="5">
        <f t="shared" si="94"/>
        <v>17527</v>
      </c>
      <c r="V1534" s="5">
        <f t="shared" si="95"/>
        <v>32753.41</v>
      </c>
      <c r="W1534" s="5">
        <v>17027</v>
      </c>
      <c r="X1534" t="s">
        <v>881</v>
      </c>
    </row>
    <row r="1535" spans="1:24" x14ac:dyDescent="0.2">
      <c r="A1535" t="s">
        <v>0</v>
      </c>
      <c r="B1535" t="s">
        <v>1</v>
      </c>
      <c r="C1535" t="s">
        <v>2</v>
      </c>
      <c r="D1535" t="s">
        <v>808</v>
      </c>
      <c r="E1535" t="s">
        <v>809</v>
      </c>
      <c r="F1535" t="s">
        <v>810</v>
      </c>
      <c r="G1535" t="s">
        <v>811</v>
      </c>
      <c r="H1535" t="s">
        <v>208</v>
      </c>
      <c r="I1535" t="s">
        <v>209</v>
      </c>
      <c r="J1535" t="s">
        <v>572</v>
      </c>
      <c r="K1535" t="s">
        <v>882</v>
      </c>
      <c r="L1535" t="s">
        <v>44</v>
      </c>
      <c r="M1535" s="5">
        <v>1000</v>
      </c>
      <c r="N1535" s="5">
        <v>0</v>
      </c>
      <c r="O1535" s="5">
        <f t="shared" si="92"/>
        <v>1000</v>
      </c>
      <c r="P1535" s="5">
        <v>0</v>
      </c>
      <c r="Q1535" s="5">
        <f t="shared" si="93"/>
        <v>1000</v>
      </c>
      <c r="R1535" s="5">
        <v>0</v>
      </c>
      <c r="S1535" s="5">
        <v>0</v>
      </c>
      <c r="T1535" s="5">
        <v>0</v>
      </c>
      <c r="U1535" s="5">
        <f t="shared" si="94"/>
        <v>1000</v>
      </c>
      <c r="V1535" s="5">
        <f t="shared" si="95"/>
        <v>1000</v>
      </c>
      <c r="W1535" s="5">
        <v>1000</v>
      </c>
      <c r="X1535" t="s">
        <v>883</v>
      </c>
    </row>
    <row r="1536" spans="1:24" x14ac:dyDescent="0.2">
      <c r="A1536" t="s">
        <v>0</v>
      </c>
      <c r="B1536" t="s">
        <v>1</v>
      </c>
      <c r="C1536" t="s">
        <v>2</v>
      </c>
      <c r="D1536" t="s">
        <v>808</v>
      </c>
      <c r="E1536" t="s">
        <v>809</v>
      </c>
      <c r="F1536" t="s">
        <v>810</v>
      </c>
      <c r="G1536" t="s">
        <v>811</v>
      </c>
      <c r="H1536" t="s">
        <v>208</v>
      </c>
      <c r="I1536" t="s">
        <v>847</v>
      </c>
      <c r="J1536" t="s">
        <v>231</v>
      </c>
      <c r="K1536" t="s">
        <v>234</v>
      </c>
      <c r="L1536" t="s">
        <v>44</v>
      </c>
      <c r="M1536" s="5">
        <v>150000</v>
      </c>
      <c r="N1536" s="5">
        <v>0</v>
      </c>
      <c r="O1536" s="5">
        <f t="shared" si="92"/>
        <v>150000</v>
      </c>
      <c r="P1536" s="5">
        <v>-112100</v>
      </c>
      <c r="Q1536" s="5">
        <f t="shared" si="93"/>
        <v>37900</v>
      </c>
      <c r="R1536" s="5">
        <v>37899.99</v>
      </c>
      <c r="S1536" s="5">
        <v>0</v>
      </c>
      <c r="T1536" s="5">
        <v>0</v>
      </c>
      <c r="U1536" s="5">
        <f t="shared" si="94"/>
        <v>150000</v>
      </c>
      <c r="V1536" s="5">
        <f t="shared" si="95"/>
        <v>150000</v>
      </c>
      <c r="W1536" s="5">
        <v>0.01</v>
      </c>
      <c r="X1536" t="s">
        <v>884</v>
      </c>
    </row>
    <row r="1537" spans="1:24" x14ac:dyDescent="0.2">
      <c r="A1537" t="s">
        <v>0</v>
      </c>
      <c r="B1537" t="s">
        <v>1</v>
      </c>
      <c r="C1537" t="s">
        <v>2</v>
      </c>
      <c r="D1537" t="s">
        <v>808</v>
      </c>
      <c r="E1537" t="s">
        <v>809</v>
      </c>
      <c r="F1537" t="s">
        <v>810</v>
      </c>
      <c r="G1537" t="s">
        <v>811</v>
      </c>
      <c r="H1537" t="s">
        <v>208</v>
      </c>
      <c r="I1537" t="s">
        <v>209</v>
      </c>
      <c r="J1537" t="s">
        <v>231</v>
      </c>
      <c r="K1537" t="s">
        <v>232</v>
      </c>
      <c r="L1537" t="s">
        <v>11</v>
      </c>
      <c r="M1537" s="5">
        <v>67920</v>
      </c>
      <c r="N1537" s="5">
        <v>0</v>
      </c>
      <c r="O1537" s="5">
        <f t="shared" si="92"/>
        <v>67920</v>
      </c>
      <c r="P1537" s="5">
        <v>-67920</v>
      </c>
      <c r="Q1537" s="5">
        <f t="shared" si="93"/>
        <v>0</v>
      </c>
      <c r="R1537" s="5">
        <v>0</v>
      </c>
      <c r="S1537" s="5">
        <v>0</v>
      </c>
      <c r="T1537" s="5">
        <v>0</v>
      </c>
      <c r="U1537" s="5">
        <f t="shared" si="94"/>
        <v>67920</v>
      </c>
      <c r="V1537" s="5">
        <f t="shared" si="95"/>
        <v>67920</v>
      </c>
      <c r="W1537" s="5">
        <v>0</v>
      </c>
      <c r="X1537" t="s">
        <v>885</v>
      </c>
    </row>
    <row r="1538" spans="1:24" x14ac:dyDescent="0.2">
      <c r="A1538" t="s">
        <v>0</v>
      </c>
      <c r="B1538" t="s">
        <v>1</v>
      </c>
      <c r="C1538" t="s">
        <v>2</v>
      </c>
      <c r="D1538" t="s">
        <v>808</v>
      </c>
      <c r="E1538" t="s">
        <v>809</v>
      </c>
      <c r="F1538" t="s">
        <v>810</v>
      </c>
      <c r="G1538" t="s">
        <v>811</v>
      </c>
      <c r="H1538" t="s">
        <v>208</v>
      </c>
      <c r="I1538" t="s">
        <v>209</v>
      </c>
      <c r="J1538" t="s">
        <v>231</v>
      </c>
      <c r="K1538" t="s">
        <v>232</v>
      </c>
      <c r="L1538" t="s">
        <v>44</v>
      </c>
      <c r="M1538" s="5">
        <v>381700</v>
      </c>
      <c r="N1538" s="5">
        <v>0</v>
      </c>
      <c r="O1538" s="5">
        <f t="shared" si="92"/>
        <v>381700</v>
      </c>
      <c r="P1538" s="5">
        <v>-377389</v>
      </c>
      <c r="Q1538" s="5">
        <f t="shared" si="93"/>
        <v>4311</v>
      </c>
      <c r="R1538" s="5">
        <v>0</v>
      </c>
      <c r="S1538" s="5">
        <v>1310.4000000000001</v>
      </c>
      <c r="T1538" s="5">
        <v>1310.4000000000001</v>
      </c>
      <c r="U1538" s="5">
        <f t="shared" si="94"/>
        <v>380389.6</v>
      </c>
      <c r="V1538" s="5">
        <f t="shared" si="95"/>
        <v>380389.6</v>
      </c>
      <c r="W1538" s="5">
        <v>3000.6</v>
      </c>
      <c r="X1538" t="s">
        <v>885</v>
      </c>
    </row>
    <row r="1539" spans="1:24" x14ac:dyDescent="0.2">
      <c r="A1539" t="s">
        <v>0</v>
      </c>
      <c r="B1539" t="s">
        <v>1</v>
      </c>
      <c r="C1539" t="s">
        <v>2</v>
      </c>
      <c r="D1539" t="s">
        <v>808</v>
      </c>
      <c r="E1539" t="s">
        <v>809</v>
      </c>
      <c r="F1539" t="s">
        <v>810</v>
      </c>
      <c r="G1539" t="s">
        <v>811</v>
      </c>
      <c r="H1539" t="s">
        <v>208</v>
      </c>
      <c r="I1539" t="s">
        <v>209</v>
      </c>
      <c r="J1539" t="s">
        <v>231</v>
      </c>
      <c r="K1539" t="s">
        <v>234</v>
      </c>
      <c r="L1539" t="s">
        <v>44</v>
      </c>
      <c r="M1539" s="5">
        <v>50000</v>
      </c>
      <c r="N1539" s="5">
        <v>0</v>
      </c>
      <c r="O1539" s="5">
        <f t="shared" ref="O1539:O1602" si="96">+M1539+N1539</f>
        <v>50000</v>
      </c>
      <c r="P1539" s="5">
        <v>-18110</v>
      </c>
      <c r="Q1539" s="5">
        <f t="shared" ref="Q1539:Q1602" si="97">+O1539+P1539</f>
        <v>31890</v>
      </c>
      <c r="R1539" s="5">
        <v>0</v>
      </c>
      <c r="S1539" s="5">
        <v>0</v>
      </c>
      <c r="T1539" s="5">
        <v>0</v>
      </c>
      <c r="U1539" s="5">
        <f t="shared" ref="U1539:U1602" si="98">+O1539-S1539</f>
        <v>50000</v>
      </c>
      <c r="V1539" s="5">
        <f t="shared" ref="V1539:V1602" si="99">+O1539-T1539</f>
        <v>50000</v>
      </c>
      <c r="W1539" s="5">
        <v>31890</v>
      </c>
      <c r="X1539" t="s">
        <v>884</v>
      </c>
    </row>
    <row r="1540" spans="1:24" x14ac:dyDescent="0.2">
      <c r="A1540" t="s">
        <v>0</v>
      </c>
      <c r="B1540" t="s">
        <v>1</v>
      </c>
      <c r="C1540" t="s">
        <v>2</v>
      </c>
      <c r="D1540" t="s">
        <v>808</v>
      </c>
      <c r="E1540" t="s">
        <v>809</v>
      </c>
      <c r="F1540" t="s">
        <v>810</v>
      </c>
      <c r="G1540" t="s">
        <v>811</v>
      </c>
      <c r="H1540" t="s">
        <v>208</v>
      </c>
      <c r="I1540" t="s">
        <v>209</v>
      </c>
      <c r="J1540" t="s">
        <v>231</v>
      </c>
      <c r="K1540" t="s">
        <v>886</v>
      </c>
      <c r="L1540" t="s">
        <v>44</v>
      </c>
      <c r="M1540" s="5">
        <v>150000</v>
      </c>
      <c r="N1540" s="5">
        <v>0</v>
      </c>
      <c r="O1540" s="5">
        <f t="shared" si="96"/>
        <v>150000</v>
      </c>
      <c r="P1540" s="5">
        <v>-150000</v>
      </c>
      <c r="Q1540" s="5">
        <f t="shared" si="97"/>
        <v>0</v>
      </c>
      <c r="R1540" s="5">
        <v>0</v>
      </c>
      <c r="S1540" s="5">
        <v>0</v>
      </c>
      <c r="T1540" s="5">
        <v>0</v>
      </c>
      <c r="U1540" s="5">
        <f t="shared" si="98"/>
        <v>150000</v>
      </c>
      <c r="V1540" s="5">
        <f t="shared" si="99"/>
        <v>150000</v>
      </c>
      <c r="W1540" s="5">
        <v>0</v>
      </c>
      <c r="X1540" t="s">
        <v>887</v>
      </c>
    </row>
    <row r="1541" spans="1:24" x14ac:dyDescent="0.2">
      <c r="A1541" t="s">
        <v>117</v>
      </c>
      <c r="B1541" t="s">
        <v>118</v>
      </c>
      <c r="C1541" t="s">
        <v>2</v>
      </c>
      <c r="D1541" t="s">
        <v>808</v>
      </c>
      <c r="E1541" t="s">
        <v>809</v>
      </c>
      <c r="F1541" t="s">
        <v>810</v>
      </c>
      <c r="G1541" t="s">
        <v>811</v>
      </c>
      <c r="H1541" t="s">
        <v>211</v>
      </c>
      <c r="I1541" t="s">
        <v>220</v>
      </c>
      <c r="J1541" t="s">
        <v>231</v>
      </c>
      <c r="K1541" t="s">
        <v>232</v>
      </c>
      <c r="L1541" t="s">
        <v>44</v>
      </c>
      <c r="M1541" s="5">
        <v>50000</v>
      </c>
      <c r="N1541" s="5">
        <v>0</v>
      </c>
      <c r="O1541" s="5">
        <f t="shared" si="96"/>
        <v>50000</v>
      </c>
      <c r="P1541" s="5">
        <v>-8000</v>
      </c>
      <c r="Q1541" s="5">
        <f t="shared" si="97"/>
        <v>42000</v>
      </c>
      <c r="R1541" s="5">
        <v>41941</v>
      </c>
      <c r="S1541" s="5">
        <v>0</v>
      </c>
      <c r="T1541" s="5">
        <v>0</v>
      </c>
      <c r="U1541" s="5">
        <f t="shared" si="98"/>
        <v>50000</v>
      </c>
      <c r="V1541" s="5">
        <f t="shared" si="99"/>
        <v>50000</v>
      </c>
      <c r="W1541" s="5">
        <v>59</v>
      </c>
      <c r="X1541" t="s">
        <v>888</v>
      </c>
    </row>
    <row r="1542" spans="1:24" x14ac:dyDescent="0.2">
      <c r="A1542" t="s">
        <v>117</v>
      </c>
      <c r="B1542" t="s">
        <v>118</v>
      </c>
      <c r="C1542" t="s">
        <v>2</v>
      </c>
      <c r="D1542" t="s">
        <v>808</v>
      </c>
      <c r="E1542" t="s">
        <v>809</v>
      </c>
      <c r="F1542" t="s">
        <v>810</v>
      </c>
      <c r="G1542" t="s">
        <v>811</v>
      </c>
      <c r="H1542" t="s">
        <v>211</v>
      </c>
      <c r="I1542" t="s">
        <v>220</v>
      </c>
      <c r="J1542" t="s">
        <v>231</v>
      </c>
      <c r="K1542" t="s">
        <v>390</v>
      </c>
      <c r="L1542" t="s">
        <v>44</v>
      </c>
      <c r="M1542" s="5">
        <v>50000</v>
      </c>
      <c r="N1542" s="5">
        <v>0</v>
      </c>
      <c r="O1542" s="5">
        <f t="shared" si="96"/>
        <v>50000</v>
      </c>
      <c r="P1542" s="5">
        <v>-50000</v>
      </c>
      <c r="Q1542" s="5">
        <f t="shared" si="97"/>
        <v>0</v>
      </c>
      <c r="R1542" s="5">
        <v>0</v>
      </c>
      <c r="S1542" s="5">
        <v>0</v>
      </c>
      <c r="T1542" s="5">
        <v>0</v>
      </c>
      <c r="U1542" s="5">
        <f t="shared" si="98"/>
        <v>50000</v>
      </c>
      <c r="V1542" s="5">
        <f t="shared" si="99"/>
        <v>50000</v>
      </c>
      <c r="W1542" s="5">
        <v>0</v>
      </c>
      <c r="X1542" t="s">
        <v>889</v>
      </c>
    </row>
    <row r="1543" spans="1:24" x14ac:dyDescent="0.2">
      <c r="A1543" t="s">
        <v>0</v>
      </c>
      <c r="B1543" t="s">
        <v>1</v>
      </c>
      <c r="C1543" t="s">
        <v>247</v>
      </c>
      <c r="D1543" t="s">
        <v>248</v>
      </c>
      <c r="E1543" t="s">
        <v>249</v>
      </c>
      <c r="F1543" t="s">
        <v>890</v>
      </c>
      <c r="G1543" t="s">
        <v>891</v>
      </c>
      <c r="H1543" t="s">
        <v>7</v>
      </c>
      <c r="I1543" t="s">
        <v>41</v>
      </c>
      <c r="J1543" t="s">
        <v>42</v>
      </c>
      <c r="K1543" t="s">
        <v>43</v>
      </c>
      <c r="L1543" t="s">
        <v>11</v>
      </c>
      <c r="M1543" s="5">
        <v>200000</v>
      </c>
      <c r="N1543" s="5">
        <v>0</v>
      </c>
      <c r="O1543" s="5">
        <f t="shared" si="96"/>
        <v>200000</v>
      </c>
      <c r="P1543" s="5">
        <v>-87172.6</v>
      </c>
      <c r="Q1543" s="5">
        <f t="shared" si="97"/>
        <v>112827.4</v>
      </c>
      <c r="R1543" s="5">
        <v>0</v>
      </c>
      <c r="S1543" s="5">
        <v>112827.4</v>
      </c>
      <c r="T1543" s="5">
        <v>61342.41</v>
      </c>
      <c r="U1543" s="5">
        <f t="shared" si="98"/>
        <v>87172.6</v>
      </c>
      <c r="V1543" s="5">
        <f t="shared" si="99"/>
        <v>138657.59</v>
      </c>
      <c r="W1543" s="5">
        <v>0</v>
      </c>
      <c r="X1543" t="s">
        <v>892</v>
      </c>
    </row>
    <row r="1544" spans="1:24" x14ac:dyDescent="0.2">
      <c r="A1544" t="s">
        <v>0</v>
      </c>
      <c r="B1544" t="s">
        <v>1</v>
      </c>
      <c r="C1544" t="s">
        <v>247</v>
      </c>
      <c r="D1544" t="s">
        <v>248</v>
      </c>
      <c r="E1544" t="s">
        <v>249</v>
      </c>
      <c r="F1544" t="s">
        <v>890</v>
      </c>
      <c r="G1544" t="s">
        <v>891</v>
      </c>
      <c r="H1544" t="s">
        <v>7</v>
      </c>
      <c r="I1544" t="s">
        <v>41</v>
      </c>
      <c r="J1544" t="s">
        <v>42</v>
      </c>
      <c r="K1544" t="s">
        <v>46</v>
      </c>
      <c r="L1544" t="s">
        <v>11</v>
      </c>
      <c r="M1544" s="5">
        <v>600000</v>
      </c>
      <c r="N1544" s="5">
        <v>-1000</v>
      </c>
      <c r="O1544" s="5">
        <f t="shared" si="96"/>
        <v>599000</v>
      </c>
      <c r="P1544" s="5">
        <v>-40000</v>
      </c>
      <c r="Q1544" s="5">
        <f t="shared" si="97"/>
        <v>559000</v>
      </c>
      <c r="R1544" s="5">
        <v>0</v>
      </c>
      <c r="S1544" s="5">
        <v>471671.4</v>
      </c>
      <c r="T1544" s="5">
        <v>299218.3</v>
      </c>
      <c r="U1544" s="5">
        <f t="shared" si="98"/>
        <v>127328.59999999998</v>
      </c>
      <c r="V1544" s="5">
        <f t="shared" si="99"/>
        <v>299781.7</v>
      </c>
      <c r="W1544" s="5">
        <v>87328.6</v>
      </c>
      <c r="X1544" t="s">
        <v>893</v>
      </c>
    </row>
    <row r="1545" spans="1:24" x14ac:dyDescent="0.2">
      <c r="A1545" t="s">
        <v>0</v>
      </c>
      <c r="B1545" t="s">
        <v>1</v>
      </c>
      <c r="C1545" t="s">
        <v>247</v>
      </c>
      <c r="D1545" t="s">
        <v>248</v>
      </c>
      <c r="E1545" t="s">
        <v>249</v>
      </c>
      <c r="F1545" t="s">
        <v>890</v>
      </c>
      <c r="G1545" t="s">
        <v>891</v>
      </c>
      <c r="H1545" t="s">
        <v>7</v>
      </c>
      <c r="I1545" t="s">
        <v>41</v>
      </c>
      <c r="J1545" t="s">
        <v>42</v>
      </c>
      <c r="K1545" t="s">
        <v>48</v>
      </c>
      <c r="L1545" t="s">
        <v>11</v>
      </c>
      <c r="M1545" s="5">
        <v>150000</v>
      </c>
      <c r="N1545" s="5">
        <v>0</v>
      </c>
      <c r="O1545" s="5">
        <f t="shared" si="96"/>
        <v>150000</v>
      </c>
      <c r="P1545" s="5">
        <v>-35561.56</v>
      </c>
      <c r="Q1545" s="5">
        <f t="shared" si="97"/>
        <v>114438.44</v>
      </c>
      <c r="R1545" s="5">
        <v>4157.9799999999996</v>
      </c>
      <c r="S1545" s="5">
        <v>110280.46</v>
      </c>
      <c r="T1545" s="5">
        <v>86926.75</v>
      </c>
      <c r="U1545" s="5">
        <f t="shared" si="98"/>
        <v>39719.539999999994</v>
      </c>
      <c r="V1545" s="5">
        <f t="shared" si="99"/>
        <v>63073.25</v>
      </c>
      <c r="W1545" s="5">
        <v>0</v>
      </c>
      <c r="X1545" t="s">
        <v>271</v>
      </c>
    </row>
    <row r="1546" spans="1:24" x14ac:dyDescent="0.2">
      <c r="A1546" t="s">
        <v>0</v>
      </c>
      <c r="B1546" t="s">
        <v>1</v>
      </c>
      <c r="C1546" t="s">
        <v>247</v>
      </c>
      <c r="D1546" t="s">
        <v>248</v>
      </c>
      <c r="E1546" t="s">
        <v>249</v>
      </c>
      <c r="F1546" t="s">
        <v>890</v>
      </c>
      <c r="G1546" t="s">
        <v>891</v>
      </c>
      <c r="H1546" t="s">
        <v>7</v>
      </c>
      <c r="I1546" t="s">
        <v>41</v>
      </c>
      <c r="J1546" t="s">
        <v>42</v>
      </c>
      <c r="K1546" t="s">
        <v>295</v>
      </c>
      <c r="L1546" t="s">
        <v>11</v>
      </c>
      <c r="M1546" s="5">
        <v>100000</v>
      </c>
      <c r="N1546" s="5">
        <v>0</v>
      </c>
      <c r="O1546" s="5">
        <f t="shared" si="96"/>
        <v>100000</v>
      </c>
      <c r="P1546" s="5">
        <v>0</v>
      </c>
      <c r="Q1546" s="5">
        <f t="shared" si="97"/>
        <v>100000</v>
      </c>
      <c r="R1546" s="5">
        <v>56739.15</v>
      </c>
      <c r="S1546" s="5">
        <v>14330.3</v>
      </c>
      <c r="T1546" s="5">
        <v>6359.26</v>
      </c>
      <c r="U1546" s="5">
        <f t="shared" si="98"/>
        <v>85669.7</v>
      </c>
      <c r="V1546" s="5">
        <f t="shared" si="99"/>
        <v>93640.74</v>
      </c>
      <c r="W1546" s="5">
        <v>28930.55</v>
      </c>
      <c r="X1546" t="s">
        <v>894</v>
      </c>
    </row>
    <row r="1547" spans="1:24" x14ac:dyDescent="0.2">
      <c r="A1547" t="s">
        <v>0</v>
      </c>
      <c r="B1547" t="s">
        <v>1</v>
      </c>
      <c r="C1547" t="s">
        <v>247</v>
      </c>
      <c r="D1547" t="s">
        <v>248</v>
      </c>
      <c r="E1547" t="s">
        <v>249</v>
      </c>
      <c r="F1547" t="s">
        <v>890</v>
      </c>
      <c r="G1547" t="s">
        <v>891</v>
      </c>
      <c r="H1547" t="s">
        <v>7</v>
      </c>
      <c r="I1547" t="s">
        <v>41</v>
      </c>
      <c r="J1547" t="s">
        <v>42</v>
      </c>
      <c r="K1547" t="s">
        <v>50</v>
      </c>
      <c r="L1547" t="s">
        <v>11</v>
      </c>
      <c r="M1547" s="5">
        <v>400000</v>
      </c>
      <c r="N1547" s="5">
        <v>0</v>
      </c>
      <c r="O1547" s="5">
        <f t="shared" si="96"/>
        <v>400000</v>
      </c>
      <c r="P1547" s="5">
        <v>-145204.5</v>
      </c>
      <c r="Q1547" s="5">
        <f t="shared" si="97"/>
        <v>254795.5</v>
      </c>
      <c r="R1547" s="5">
        <v>0</v>
      </c>
      <c r="S1547" s="5">
        <v>214795.5</v>
      </c>
      <c r="T1547" s="5">
        <v>107978.92</v>
      </c>
      <c r="U1547" s="5">
        <f t="shared" si="98"/>
        <v>185204.5</v>
      </c>
      <c r="V1547" s="5">
        <f t="shared" si="99"/>
        <v>292021.08</v>
      </c>
      <c r="W1547" s="5">
        <v>40000</v>
      </c>
      <c r="X1547" t="s">
        <v>895</v>
      </c>
    </row>
    <row r="1548" spans="1:24" x14ac:dyDescent="0.2">
      <c r="A1548" t="s">
        <v>0</v>
      </c>
      <c r="B1548" t="s">
        <v>1</v>
      </c>
      <c r="C1548" t="s">
        <v>247</v>
      </c>
      <c r="D1548" t="s">
        <v>248</v>
      </c>
      <c r="E1548" t="s">
        <v>249</v>
      </c>
      <c r="F1548" t="s">
        <v>890</v>
      </c>
      <c r="G1548" t="s">
        <v>891</v>
      </c>
      <c r="H1548" t="s">
        <v>7</v>
      </c>
      <c r="I1548" t="s">
        <v>41</v>
      </c>
      <c r="J1548" t="s">
        <v>42</v>
      </c>
      <c r="K1548" t="s">
        <v>609</v>
      </c>
      <c r="L1548" t="s">
        <v>11</v>
      </c>
      <c r="M1548" s="5">
        <v>1000</v>
      </c>
      <c r="N1548" s="5">
        <v>0</v>
      </c>
      <c r="O1548" s="5">
        <f t="shared" si="96"/>
        <v>1000</v>
      </c>
      <c r="P1548" s="5">
        <v>0</v>
      </c>
      <c r="Q1548" s="5">
        <f t="shared" si="97"/>
        <v>1000</v>
      </c>
      <c r="R1548" s="5">
        <v>0</v>
      </c>
      <c r="S1548" s="5">
        <v>1000</v>
      </c>
      <c r="T1548" s="5">
        <v>0</v>
      </c>
      <c r="U1548" s="5">
        <f t="shared" si="98"/>
        <v>0</v>
      </c>
      <c r="V1548" s="5">
        <f t="shared" si="99"/>
        <v>1000</v>
      </c>
      <c r="W1548" s="5">
        <v>0</v>
      </c>
      <c r="X1548" t="s">
        <v>896</v>
      </c>
    </row>
    <row r="1549" spans="1:24" x14ac:dyDescent="0.2">
      <c r="A1549" t="s">
        <v>0</v>
      </c>
      <c r="B1549" t="s">
        <v>1</v>
      </c>
      <c r="C1549" t="s">
        <v>247</v>
      </c>
      <c r="D1549" t="s">
        <v>248</v>
      </c>
      <c r="E1549" t="s">
        <v>249</v>
      </c>
      <c r="F1549" t="s">
        <v>890</v>
      </c>
      <c r="G1549" t="s">
        <v>891</v>
      </c>
      <c r="H1549" t="s">
        <v>7</v>
      </c>
      <c r="I1549" t="s">
        <v>41</v>
      </c>
      <c r="J1549" t="s">
        <v>42</v>
      </c>
      <c r="K1549" t="s">
        <v>52</v>
      </c>
      <c r="L1549" t="s">
        <v>11</v>
      </c>
      <c r="M1549" s="5">
        <v>8000</v>
      </c>
      <c r="N1549" s="5">
        <v>0</v>
      </c>
      <c r="O1549" s="5">
        <f t="shared" si="96"/>
        <v>8000</v>
      </c>
      <c r="P1549" s="5">
        <v>0</v>
      </c>
      <c r="Q1549" s="5">
        <f t="shared" si="97"/>
        <v>8000</v>
      </c>
      <c r="R1549" s="5">
        <v>2510.48</v>
      </c>
      <c r="S1549" s="5">
        <v>5489.52</v>
      </c>
      <c r="T1549" s="5">
        <v>0</v>
      </c>
      <c r="U1549" s="5">
        <f t="shared" si="98"/>
        <v>2510.4799999999996</v>
      </c>
      <c r="V1549" s="5">
        <f t="shared" si="99"/>
        <v>8000</v>
      </c>
      <c r="W1549" s="5">
        <v>0</v>
      </c>
      <c r="X1549" t="s">
        <v>897</v>
      </c>
    </row>
    <row r="1550" spans="1:24" x14ac:dyDescent="0.2">
      <c r="A1550" t="s">
        <v>0</v>
      </c>
      <c r="B1550" t="s">
        <v>1</v>
      </c>
      <c r="C1550" t="s">
        <v>247</v>
      </c>
      <c r="D1550" t="s">
        <v>248</v>
      </c>
      <c r="E1550" t="s">
        <v>249</v>
      </c>
      <c r="F1550" t="s">
        <v>890</v>
      </c>
      <c r="G1550" t="s">
        <v>891</v>
      </c>
      <c r="H1550" t="s">
        <v>7</v>
      </c>
      <c r="I1550" t="s">
        <v>41</v>
      </c>
      <c r="J1550" t="s">
        <v>42</v>
      </c>
      <c r="K1550" t="s">
        <v>54</v>
      </c>
      <c r="L1550" t="s">
        <v>11</v>
      </c>
      <c r="M1550" s="5">
        <v>1000</v>
      </c>
      <c r="N1550" s="5">
        <v>5264</v>
      </c>
      <c r="O1550" s="5">
        <f t="shared" si="96"/>
        <v>6264</v>
      </c>
      <c r="P1550" s="5">
        <v>0</v>
      </c>
      <c r="Q1550" s="5">
        <f t="shared" si="97"/>
        <v>6264</v>
      </c>
      <c r="R1550" s="5">
        <v>0</v>
      </c>
      <c r="S1550" s="5">
        <v>1000</v>
      </c>
      <c r="T1550" s="5">
        <v>166</v>
      </c>
      <c r="U1550" s="5">
        <f t="shared" si="98"/>
        <v>5264</v>
      </c>
      <c r="V1550" s="5">
        <f t="shared" si="99"/>
        <v>6098</v>
      </c>
      <c r="W1550" s="5">
        <v>5264</v>
      </c>
      <c r="X1550" t="s">
        <v>898</v>
      </c>
    </row>
    <row r="1551" spans="1:24" x14ac:dyDescent="0.2">
      <c r="A1551" t="s">
        <v>0</v>
      </c>
      <c r="B1551" t="s">
        <v>1</v>
      </c>
      <c r="C1551" t="s">
        <v>247</v>
      </c>
      <c r="D1551" t="s">
        <v>248</v>
      </c>
      <c r="E1551" t="s">
        <v>249</v>
      </c>
      <c r="F1551" t="s">
        <v>890</v>
      </c>
      <c r="G1551" t="s">
        <v>891</v>
      </c>
      <c r="H1551" t="s">
        <v>7</v>
      </c>
      <c r="I1551" t="s">
        <v>41</v>
      </c>
      <c r="J1551" t="s">
        <v>42</v>
      </c>
      <c r="K1551" t="s">
        <v>297</v>
      </c>
      <c r="L1551" t="s">
        <v>11</v>
      </c>
      <c r="M1551" s="5">
        <v>7500</v>
      </c>
      <c r="N1551" s="5">
        <v>0</v>
      </c>
      <c r="O1551" s="5">
        <f t="shared" si="96"/>
        <v>7500</v>
      </c>
      <c r="P1551" s="5">
        <v>-7500</v>
      </c>
      <c r="Q1551" s="5">
        <f t="shared" si="97"/>
        <v>0</v>
      </c>
      <c r="R1551" s="5">
        <v>0</v>
      </c>
      <c r="S1551" s="5">
        <v>0</v>
      </c>
      <c r="T1551" s="5">
        <v>0</v>
      </c>
      <c r="U1551" s="5">
        <f t="shared" si="98"/>
        <v>7500</v>
      </c>
      <c r="V1551" s="5">
        <f t="shared" si="99"/>
        <v>7500</v>
      </c>
      <c r="W1551" s="5">
        <v>0</v>
      </c>
      <c r="X1551" t="s">
        <v>899</v>
      </c>
    </row>
    <row r="1552" spans="1:24" x14ac:dyDescent="0.2">
      <c r="A1552" t="s">
        <v>0</v>
      </c>
      <c r="B1552" t="s">
        <v>1</v>
      </c>
      <c r="C1552" t="s">
        <v>247</v>
      </c>
      <c r="D1552" t="s">
        <v>248</v>
      </c>
      <c r="E1552" t="s">
        <v>249</v>
      </c>
      <c r="F1552" t="s">
        <v>890</v>
      </c>
      <c r="G1552" t="s">
        <v>891</v>
      </c>
      <c r="H1552" t="s">
        <v>7</v>
      </c>
      <c r="I1552" t="s">
        <v>41</v>
      </c>
      <c r="J1552" t="s">
        <v>42</v>
      </c>
      <c r="K1552" t="s">
        <v>56</v>
      </c>
      <c r="L1552" t="s">
        <v>11</v>
      </c>
      <c r="M1552" s="5">
        <v>5000000</v>
      </c>
      <c r="N1552" s="5">
        <v>-1314.29</v>
      </c>
      <c r="O1552" s="5">
        <f t="shared" si="96"/>
        <v>4998685.71</v>
      </c>
      <c r="P1552" s="5">
        <v>-1536765.71</v>
      </c>
      <c r="Q1552" s="5">
        <f t="shared" si="97"/>
        <v>3461920</v>
      </c>
      <c r="R1552" s="5">
        <v>0</v>
      </c>
      <c r="S1552" s="5">
        <v>3461920</v>
      </c>
      <c r="T1552" s="5">
        <v>2307946.64</v>
      </c>
      <c r="U1552" s="5">
        <f t="shared" si="98"/>
        <v>1536765.71</v>
      </c>
      <c r="V1552" s="5">
        <f t="shared" si="99"/>
        <v>2690739.07</v>
      </c>
      <c r="W1552" s="5">
        <v>0</v>
      </c>
      <c r="X1552" t="s">
        <v>900</v>
      </c>
    </row>
    <row r="1553" spans="1:24" x14ac:dyDescent="0.2">
      <c r="A1553" t="s">
        <v>0</v>
      </c>
      <c r="B1553" t="s">
        <v>1</v>
      </c>
      <c r="C1553" t="s">
        <v>247</v>
      </c>
      <c r="D1553" t="s">
        <v>248</v>
      </c>
      <c r="E1553" t="s">
        <v>249</v>
      </c>
      <c r="F1553" t="s">
        <v>890</v>
      </c>
      <c r="G1553" t="s">
        <v>891</v>
      </c>
      <c r="H1553" t="s">
        <v>7</v>
      </c>
      <c r="I1553" t="s">
        <v>41</v>
      </c>
      <c r="J1553" t="s">
        <v>42</v>
      </c>
      <c r="K1553" t="s">
        <v>58</v>
      </c>
      <c r="L1553" t="s">
        <v>11</v>
      </c>
      <c r="M1553" s="5">
        <v>3200000</v>
      </c>
      <c r="N1553" s="5">
        <v>0</v>
      </c>
      <c r="O1553" s="5">
        <f t="shared" si="96"/>
        <v>3200000</v>
      </c>
      <c r="P1553" s="5">
        <v>-404054.5</v>
      </c>
      <c r="Q1553" s="5">
        <f t="shared" si="97"/>
        <v>2795945.5</v>
      </c>
      <c r="R1553" s="5">
        <v>0.01</v>
      </c>
      <c r="S1553" s="5">
        <v>2795945.48</v>
      </c>
      <c r="T1553" s="5">
        <v>1733546.18</v>
      </c>
      <c r="U1553" s="5">
        <f t="shared" si="98"/>
        <v>404054.52</v>
      </c>
      <c r="V1553" s="5">
        <f t="shared" si="99"/>
        <v>1466453.82</v>
      </c>
      <c r="W1553" s="5">
        <v>0.01</v>
      </c>
      <c r="X1553" t="s">
        <v>901</v>
      </c>
    </row>
    <row r="1554" spans="1:24" x14ac:dyDescent="0.2">
      <c r="A1554" t="s">
        <v>0</v>
      </c>
      <c r="B1554" t="s">
        <v>1</v>
      </c>
      <c r="C1554" t="s">
        <v>247</v>
      </c>
      <c r="D1554" t="s">
        <v>248</v>
      </c>
      <c r="E1554" t="s">
        <v>249</v>
      </c>
      <c r="F1554" t="s">
        <v>890</v>
      </c>
      <c r="G1554" t="s">
        <v>891</v>
      </c>
      <c r="H1554" t="s">
        <v>7</v>
      </c>
      <c r="I1554" t="s">
        <v>41</v>
      </c>
      <c r="J1554" t="s">
        <v>42</v>
      </c>
      <c r="K1554" t="s">
        <v>902</v>
      </c>
      <c r="L1554" t="s">
        <v>11</v>
      </c>
      <c r="M1554" s="5">
        <v>60000</v>
      </c>
      <c r="N1554" s="5">
        <v>0</v>
      </c>
      <c r="O1554" s="5">
        <f t="shared" si="96"/>
        <v>60000</v>
      </c>
      <c r="P1554" s="5">
        <v>-60000</v>
      </c>
      <c r="Q1554" s="5">
        <f t="shared" si="97"/>
        <v>0</v>
      </c>
      <c r="R1554" s="5">
        <v>0</v>
      </c>
      <c r="S1554" s="5">
        <v>0</v>
      </c>
      <c r="T1554" s="5">
        <v>0</v>
      </c>
      <c r="U1554" s="5">
        <f t="shared" si="98"/>
        <v>60000</v>
      </c>
      <c r="V1554" s="5">
        <f t="shared" si="99"/>
        <v>60000</v>
      </c>
      <c r="W1554" s="5">
        <v>0</v>
      </c>
      <c r="X1554" t="s">
        <v>903</v>
      </c>
    </row>
    <row r="1555" spans="1:24" x14ac:dyDescent="0.2">
      <c r="A1555" t="s">
        <v>0</v>
      </c>
      <c r="B1555" t="s">
        <v>1</v>
      </c>
      <c r="C1555" t="s">
        <v>247</v>
      </c>
      <c r="D1555" t="s">
        <v>248</v>
      </c>
      <c r="E1555" t="s">
        <v>249</v>
      </c>
      <c r="F1555" t="s">
        <v>890</v>
      </c>
      <c r="G1555" t="s">
        <v>891</v>
      </c>
      <c r="H1555" t="s">
        <v>7</v>
      </c>
      <c r="I1555" t="s">
        <v>41</v>
      </c>
      <c r="J1555" t="s">
        <v>42</v>
      </c>
      <c r="K1555" t="s">
        <v>274</v>
      </c>
      <c r="L1555" t="s">
        <v>11</v>
      </c>
      <c r="M1555" s="5">
        <v>2000</v>
      </c>
      <c r="N1555" s="5">
        <v>0</v>
      </c>
      <c r="O1555" s="5">
        <f t="shared" si="96"/>
        <v>2000</v>
      </c>
      <c r="P1555" s="5">
        <v>0</v>
      </c>
      <c r="Q1555" s="5">
        <f t="shared" si="97"/>
        <v>2000</v>
      </c>
      <c r="R1555" s="5">
        <v>0</v>
      </c>
      <c r="S1555" s="5">
        <v>2000</v>
      </c>
      <c r="T1555" s="5">
        <v>536.29999999999995</v>
      </c>
      <c r="U1555" s="5">
        <f t="shared" si="98"/>
        <v>0</v>
      </c>
      <c r="V1555" s="5">
        <f t="shared" si="99"/>
        <v>1463.7</v>
      </c>
      <c r="W1555" s="5">
        <v>0</v>
      </c>
      <c r="X1555" t="s">
        <v>275</v>
      </c>
    </row>
    <row r="1556" spans="1:24" x14ac:dyDescent="0.2">
      <c r="A1556" t="s">
        <v>0</v>
      </c>
      <c r="B1556" t="s">
        <v>1</v>
      </c>
      <c r="C1556" t="s">
        <v>247</v>
      </c>
      <c r="D1556" t="s">
        <v>248</v>
      </c>
      <c r="E1556" t="s">
        <v>249</v>
      </c>
      <c r="F1556" t="s">
        <v>890</v>
      </c>
      <c r="G1556" t="s">
        <v>891</v>
      </c>
      <c r="H1556" t="s">
        <v>7</v>
      </c>
      <c r="I1556" t="s">
        <v>41</v>
      </c>
      <c r="J1556" t="s">
        <v>42</v>
      </c>
      <c r="K1556" t="s">
        <v>62</v>
      </c>
      <c r="L1556" t="s">
        <v>11</v>
      </c>
      <c r="M1556" s="5">
        <v>325000</v>
      </c>
      <c r="N1556" s="5">
        <v>0</v>
      </c>
      <c r="O1556" s="5">
        <f t="shared" si="96"/>
        <v>325000</v>
      </c>
      <c r="P1556" s="5">
        <v>-181237.37</v>
      </c>
      <c r="Q1556" s="5">
        <f t="shared" si="97"/>
        <v>143762.63</v>
      </c>
      <c r="R1556" s="5">
        <v>478.13</v>
      </c>
      <c r="S1556" s="5">
        <v>143284.5</v>
      </c>
      <c r="T1556" s="5">
        <v>65555.13</v>
      </c>
      <c r="U1556" s="5">
        <f t="shared" si="98"/>
        <v>181715.5</v>
      </c>
      <c r="V1556" s="5">
        <f t="shared" si="99"/>
        <v>259444.87</v>
      </c>
      <c r="W1556" s="5">
        <v>0</v>
      </c>
      <c r="X1556" t="s">
        <v>904</v>
      </c>
    </row>
    <row r="1557" spans="1:24" x14ac:dyDescent="0.2">
      <c r="A1557" t="s">
        <v>0</v>
      </c>
      <c r="B1557" t="s">
        <v>1</v>
      </c>
      <c r="C1557" t="s">
        <v>247</v>
      </c>
      <c r="D1557" t="s">
        <v>248</v>
      </c>
      <c r="E1557" t="s">
        <v>249</v>
      </c>
      <c r="F1557" t="s">
        <v>890</v>
      </c>
      <c r="G1557" t="s">
        <v>891</v>
      </c>
      <c r="H1557" t="s">
        <v>7</v>
      </c>
      <c r="I1557" t="s">
        <v>41</v>
      </c>
      <c r="J1557" t="s">
        <v>42</v>
      </c>
      <c r="K1557" t="s">
        <v>299</v>
      </c>
      <c r="L1557" t="s">
        <v>11</v>
      </c>
      <c r="M1557" s="5">
        <v>5000</v>
      </c>
      <c r="N1557" s="5">
        <v>0</v>
      </c>
      <c r="O1557" s="5">
        <f t="shared" si="96"/>
        <v>5000</v>
      </c>
      <c r="P1557" s="5">
        <v>-4000</v>
      </c>
      <c r="Q1557" s="5">
        <f t="shared" si="97"/>
        <v>1000</v>
      </c>
      <c r="R1557" s="5">
        <v>0</v>
      </c>
      <c r="S1557" s="5">
        <v>1000</v>
      </c>
      <c r="T1557" s="5">
        <v>0</v>
      </c>
      <c r="U1557" s="5">
        <f t="shared" si="98"/>
        <v>4000</v>
      </c>
      <c r="V1557" s="5">
        <f t="shared" si="99"/>
        <v>5000</v>
      </c>
      <c r="W1557" s="5">
        <v>0</v>
      </c>
      <c r="X1557" t="s">
        <v>905</v>
      </c>
    </row>
    <row r="1558" spans="1:24" x14ac:dyDescent="0.2">
      <c r="A1558" t="s">
        <v>0</v>
      </c>
      <c r="B1558" t="s">
        <v>1</v>
      </c>
      <c r="C1558" t="s">
        <v>247</v>
      </c>
      <c r="D1558" t="s">
        <v>248</v>
      </c>
      <c r="E1558" t="s">
        <v>249</v>
      </c>
      <c r="F1558" t="s">
        <v>890</v>
      </c>
      <c r="G1558" t="s">
        <v>891</v>
      </c>
      <c r="H1558" t="s">
        <v>7</v>
      </c>
      <c r="I1558" t="s">
        <v>41</v>
      </c>
      <c r="J1558" t="s">
        <v>42</v>
      </c>
      <c r="K1558" t="s">
        <v>64</v>
      </c>
      <c r="L1558" t="s">
        <v>11</v>
      </c>
      <c r="M1558" s="5">
        <v>184512</v>
      </c>
      <c r="N1558" s="5">
        <v>0</v>
      </c>
      <c r="O1558" s="5">
        <f t="shared" si="96"/>
        <v>184512</v>
      </c>
      <c r="P1558" s="5">
        <v>-69849.05</v>
      </c>
      <c r="Q1558" s="5">
        <f t="shared" si="97"/>
        <v>114662.95</v>
      </c>
      <c r="R1558" s="5">
        <v>15462.14</v>
      </c>
      <c r="S1558" s="5">
        <v>87614.36</v>
      </c>
      <c r="T1558" s="5">
        <v>68067.33</v>
      </c>
      <c r="U1558" s="5">
        <f t="shared" si="98"/>
        <v>96897.64</v>
      </c>
      <c r="V1558" s="5">
        <f t="shared" si="99"/>
        <v>116444.67</v>
      </c>
      <c r="W1558" s="5">
        <v>11586.45</v>
      </c>
      <c r="X1558" t="s">
        <v>906</v>
      </c>
    </row>
    <row r="1559" spans="1:24" x14ac:dyDescent="0.2">
      <c r="A1559" t="s">
        <v>0</v>
      </c>
      <c r="B1559" t="s">
        <v>1</v>
      </c>
      <c r="C1559" t="s">
        <v>247</v>
      </c>
      <c r="D1559" t="s">
        <v>248</v>
      </c>
      <c r="E1559" t="s">
        <v>249</v>
      </c>
      <c r="F1559" t="s">
        <v>890</v>
      </c>
      <c r="G1559" t="s">
        <v>891</v>
      </c>
      <c r="H1559" t="s">
        <v>7</v>
      </c>
      <c r="I1559" t="s">
        <v>41</v>
      </c>
      <c r="J1559" t="s">
        <v>42</v>
      </c>
      <c r="K1559" t="s">
        <v>66</v>
      </c>
      <c r="L1559" t="s">
        <v>11</v>
      </c>
      <c r="M1559" s="5">
        <v>266406</v>
      </c>
      <c r="N1559" s="5">
        <v>0</v>
      </c>
      <c r="O1559" s="5">
        <f t="shared" si="96"/>
        <v>266406</v>
      </c>
      <c r="P1559" s="5">
        <v>-75345.89</v>
      </c>
      <c r="Q1559" s="5">
        <f t="shared" si="97"/>
        <v>191060.11</v>
      </c>
      <c r="R1559" s="5">
        <v>2059.29</v>
      </c>
      <c r="S1559" s="5">
        <v>189000.82</v>
      </c>
      <c r="T1559" s="5">
        <v>44372.1</v>
      </c>
      <c r="U1559" s="5">
        <f t="shared" si="98"/>
        <v>77405.179999999993</v>
      </c>
      <c r="V1559" s="5">
        <f t="shared" si="99"/>
        <v>222033.9</v>
      </c>
      <c r="W1559" s="5">
        <v>0</v>
      </c>
      <c r="X1559" t="s">
        <v>907</v>
      </c>
    </row>
    <row r="1560" spans="1:24" x14ac:dyDescent="0.2">
      <c r="A1560" t="s">
        <v>0</v>
      </c>
      <c r="B1560" t="s">
        <v>1</v>
      </c>
      <c r="C1560" t="s">
        <v>247</v>
      </c>
      <c r="D1560" t="s">
        <v>248</v>
      </c>
      <c r="E1560" t="s">
        <v>249</v>
      </c>
      <c r="F1560" t="s">
        <v>890</v>
      </c>
      <c r="G1560" t="s">
        <v>891</v>
      </c>
      <c r="H1560" t="s">
        <v>7</v>
      </c>
      <c r="I1560" t="s">
        <v>41</v>
      </c>
      <c r="J1560" t="s">
        <v>42</v>
      </c>
      <c r="K1560" t="s">
        <v>908</v>
      </c>
      <c r="L1560" t="s">
        <v>11</v>
      </c>
      <c r="M1560" s="5">
        <v>76802</v>
      </c>
      <c r="N1560" s="5">
        <v>0</v>
      </c>
      <c r="O1560" s="5">
        <f t="shared" si="96"/>
        <v>76802</v>
      </c>
      <c r="P1560" s="5">
        <v>-19663.560000000001</v>
      </c>
      <c r="Q1560" s="5">
        <f t="shared" si="97"/>
        <v>57138.44</v>
      </c>
      <c r="R1560" s="5">
        <v>0</v>
      </c>
      <c r="S1560" s="5">
        <v>57138.44</v>
      </c>
      <c r="T1560" s="5">
        <v>6844.06</v>
      </c>
      <c r="U1560" s="5">
        <f t="shared" si="98"/>
        <v>19663.559999999998</v>
      </c>
      <c r="V1560" s="5">
        <f t="shared" si="99"/>
        <v>69957.94</v>
      </c>
      <c r="W1560" s="5">
        <v>0</v>
      </c>
      <c r="X1560" t="s">
        <v>909</v>
      </c>
    </row>
    <row r="1561" spans="1:24" x14ac:dyDescent="0.2">
      <c r="A1561" t="s">
        <v>0</v>
      </c>
      <c r="B1561" t="s">
        <v>1</v>
      </c>
      <c r="C1561" t="s">
        <v>247</v>
      </c>
      <c r="D1561" t="s">
        <v>248</v>
      </c>
      <c r="E1561" t="s">
        <v>249</v>
      </c>
      <c r="F1561" t="s">
        <v>890</v>
      </c>
      <c r="G1561" t="s">
        <v>891</v>
      </c>
      <c r="H1561" t="s">
        <v>7</v>
      </c>
      <c r="I1561" t="s">
        <v>41</v>
      </c>
      <c r="J1561" t="s">
        <v>42</v>
      </c>
      <c r="K1561" t="s">
        <v>68</v>
      </c>
      <c r="L1561" t="s">
        <v>11</v>
      </c>
      <c r="M1561" s="5">
        <v>0</v>
      </c>
      <c r="N1561" s="5">
        <v>1314.29</v>
      </c>
      <c r="O1561" s="5">
        <f t="shared" si="96"/>
        <v>1314.29</v>
      </c>
      <c r="P1561" s="5">
        <v>0</v>
      </c>
      <c r="Q1561" s="5">
        <f t="shared" si="97"/>
        <v>1314.29</v>
      </c>
      <c r="R1561" s="5">
        <v>0</v>
      </c>
      <c r="S1561" s="5">
        <v>1314.29</v>
      </c>
      <c r="T1561" s="5">
        <v>1314.29</v>
      </c>
      <c r="U1561" s="5">
        <f t="shared" si="98"/>
        <v>0</v>
      </c>
      <c r="V1561" s="5">
        <f t="shared" si="99"/>
        <v>0</v>
      </c>
      <c r="W1561" s="5">
        <v>0</v>
      </c>
      <c r="X1561" t="s">
        <v>910</v>
      </c>
    </row>
    <row r="1562" spans="1:24" x14ac:dyDescent="0.2">
      <c r="A1562" t="s">
        <v>0</v>
      </c>
      <c r="B1562" t="s">
        <v>1</v>
      </c>
      <c r="C1562" t="s">
        <v>247</v>
      </c>
      <c r="D1562" t="s">
        <v>248</v>
      </c>
      <c r="E1562" t="s">
        <v>249</v>
      </c>
      <c r="F1562" t="s">
        <v>890</v>
      </c>
      <c r="G1562" t="s">
        <v>891</v>
      </c>
      <c r="H1562" t="s">
        <v>7</v>
      </c>
      <c r="I1562" t="s">
        <v>41</v>
      </c>
      <c r="J1562" t="s">
        <v>42</v>
      </c>
      <c r="K1562" t="s">
        <v>70</v>
      </c>
      <c r="L1562" t="s">
        <v>11</v>
      </c>
      <c r="M1562" s="5">
        <v>1000</v>
      </c>
      <c r="N1562" s="5">
        <v>0</v>
      </c>
      <c r="O1562" s="5">
        <f t="shared" si="96"/>
        <v>1000</v>
      </c>
      <c r="P1562" s="5">
        <v>0</v>
      </c>
      <c r="Q1562" s="5">
        <f t="shared" si="97"/>
        <v>1000</v>
      </c>
      <c r="R1562" s="5">
        <v>0</v>
      </c>
      <c r="S1562" s="5">
        <v>1000</v>
      </c>
      <c r="T1562" s="5">
        <v>0</v>
      </c>
      <c r="U1562" s="5">
        <f t="shared" si="98"/>
        <v>0</v>
      </c>
      <c r="V1562" s="5">
        <f t="shared" si="99"/>
        <v>1000</v>
      </c>
      <c r="W1562" s="5">
        <v>0</v>
      </c>
      <c r="X1562" t="s">
        <v>911</v>
      </c>
    </row>
    <row r="1563" spans="1:24" x14ac:dyDescent="0.2">
      <c r="A1563" t="s">
        <v>0</v>
      </c>
      <c r="B1563" t="s">
        <v>1</v>
      </c>
      <c r="C1563" t="s">
        <v>247</v>
      </c>
      <c r="D1563" t="s">
        <v>248</v>
      </c>
      <c r="E1563" t="s">
        <v>249</v>
      </c>
      <c r="F1563" t="s">
        <v>890</v>
      </c>
      <c r="G1563" t="s">
        <v>891</v>
      </c>
      <c r="H1563" t="s">
        <v>7</v>
      </c>
      <c r="I1563" t="s">
        <v>41</v>
      </c>
      <c r="J1563" t="s">
        <v>42</v>
      </c>
      <c r="K1563" t="s">
        <v>280</v>
      </c>
      <c r="L1563" t="s">
        <v>11</v>
      </c>
      <c r="M1563" s="5">
        <v>6400</v>
      </c>
      <c r="N1563" s="5">
        <v>0</v>
      </c>
      <c r="O1563" s="5">
        <f t="shared" si="96"/>
        <v>6400</v>
      </c>
      <c r="P1563" s="5">
        <v>-4400</v>
      </c>
      <c r="Q1563" s="5">
        <f t="shared" si="97"/>
        <v>2000</v>
      </c>
      <c r="R1563" s="5">
        <v>0</v>
      </c>
      <c r="S1563" s="5">
        <v>2000</v>
      </c>
      <c r="T1563" s="5">
        <v>208.8</v>
      </c>
      <c r="U1563" s="5">
        <f t="shared" si="98"/>
        <v>4400</v>
      </c>
      <c r="V1563" s="5">
        <f t="shared" si="99"/>
        <v>6191.2</v>
      </c>
      <c r="W1563" s="5">
        <v>0</v>
      </c>
      <c r="X1563" t="s">
        <v>281</v>
      </c>
    </row>
    <row r="1564" spans="1:24" x14ac:dyDescent="0.2">
      <c r="A1564" t="s">
        <v>0</v>
      </c>
      <c r="B1564" t="s">
        <v>1</v>
      </c>
      <c r="C1564" t="s">
        <v>247</v>
      </c>
      <c r="D1564" t="s">
        <v>248</v>
      </c>
      <c r="E1564" t="s">
        <v>249</v>
      </c>
      <c r="F1564" t="s">
        <v>890</v>
      </c>
      <c r="G1564" t="s">
        <v>891</v>
      </c>
      <c r="H1564" t="s">
        <v>7</v>
      </c>
      <c r="I1564" t="s">
        <v>41</v>
      </c>
      <c r="J1564" t="s">
        <v>42</v>
      </c>
      <c r="K1564" t="s">
        <v>74</v>
      </c>
      <c r="L1564" t="s">
        <v>11</v>
      </c>
      <c r="M1564" s="5">
        <v>150000</v>
      </c>
      <c r="N1564" s="5">
        <v>0</v>
      </c>
      <c r="O1564" s="5">
        <f t="shared" si="96"/>
        <v>150000</v>
      </c>
      <c r="P1564" s="5">
        <v>-5340.02</v>
      </c>
      <c r="Q1564" s="5">
        <f t="shared" si="97"/>
        <v>144659.98000000001</v>
      </c>
      <c r="R1564" s="5">
        <v>0</v>
      </c>
      <c r="S1564" s="5">
        <v>144659.98000000001</v>
      </c>
      <c r="T1564" s="5">
        <v>58765.33</v>
      </c>
      <c r="U1564" s="5">
        <f t="shared" si="98"/>
        <v>5340.0199999999895</v>
      </c>
      <c r="V1564" s="5">
        <f t="shared" si="99"/>
        <v>91234.67</v>
      </c>
      <c r="W1564" s="5">
        <v>0</v>
      </c>
      <c r="X1564" t="s">
        <v>912</v>
      </c>
    </row>
    <row r="1565" spans="1:24" x14ac:dyDescent="0.2">
      <c r="A1565" t="s">
        <v>0</v>
      </c>
      <c r="B1565" t="s">
        <v>1</v>
      </c>
      <c r="C1565" t="s">
        <v>247</v>
      </c>
      <c r="D1565" t="s">
        <v>248</v>
      </c>
      <c r="E1565" t="s">
        <v>249</v>
      </c>
      <c r="F1565" t="s">
        <v>890</v>
      </c>
      <c r="G1565" t="s">
        <v>891</v>
      </c>
      <c r="H1565" t="s">
        <v>7</v>
      </c>
      <c r="I1565" t="s">
        <v>41</v>
      </c>
      <c r="J1565" t="s">
        <v>42</v>
      </c>
      <c r="K1565" t="s">
        <v>76</v>
      </c>
      <c r="L1565" t="s">
        <v>11</v>
      </c>
      <c r="M1565" s="5">
        <v>150000</v>
      </c>
      <c r="N1565" s="5">
        <v>0</v>
      </c>
      <c r="O1565" s="5">
        <f t="shared" si="96"/>
        <v>150000</v>
      </c>
      <c r="P1565" s="5">
        <v>-91380</v>
      </c>
      <c r="Q1565" s="5">
        <f t="shared" si="97"/>
        <v>58620</v>
      </c>
      <c r="R1565" s="5">
        <v>51732</v>
      </c>
      <c r="S1565" s="5">
        <v>6888</v>
      </c>
      <c r="T1565" s="5">
        <v>5423</v>
      </c>
      <c r="U1565" s="5">
        <f t="shared" si="98"/>
        <v>143112</v>
      </c>
      <c r="V1565" s="5">
        <f t="shared" si="99"/>
        <v>144577</v>
      </c>
      <c r="W1565" s="5">
        <v>0</v>
      </c>
      <c r="X1565" t="s">
        <v>913</v>
      </c>
    </row>
    <row r="1566" spans="1:24" x14ac:dyDescent="0.2">
      <c r="A1566" t="s">
        <v>0</v>
      </c>
      <c r="B1566" t="s">
        <v>1</v>
      </c>
      <c r="C1566" t="s">
        <v>247</v>
      </c>
      <c r="D1566" t="s">
        <v>248</v>
      </c>
      <c r="E1566" t="s">
        <v>249</v>
      </c>
      <c r="F1566" t="s">
        <v>890</v>
      </c>
      <c r="G1566" t="s">
        <v>891</v>
      </c>
      <c r="H1566" t="s">
        <v>7</v>
      </c>
      <c r="I1566" t="s">
        <v>41</v>
      </c>
      <c r="J1566" t="s">
        <v>42</v>
      </c>
      <c r="K1566" t="s">
        <v>78</v>
      </c>
      <c r="L1566" t="s">
        <v>11</v>
      </c>
      <c r="M1566" s="5">
        <v>14000</v>
      </c>
      <c r="N1566" s="5">
        <v>-5264</v>
      </c>
      <c r="O1566" s="5">
        <f t="shared" si="96"/>
        <v>8736</v>
      </c>
      <c r="P1566" s="5">
        <v>0</v>
      </c>
      <c r="Q1566" s="5">
        <f t="shared" si="97"/>
        <v>8736</v>
      </c>
      <c r="R1566" s="5">
        <v>0</v>
      </c>
      <c r="S1566" s="5">
        <v>1000</v>
      </c>
      <c r="T1566" s="5">
        <v>25.31</v>
      </c>
      <c r="U1566" s="5">
        <f t="shared" si="98"/>
        <v>7736</v>
      </c>
      <c r="V1566" s="5">
        <f t="shared" si="99"/>
        <v>8710.69</v>
      </c>
      <c r="W1566" s="5">
        <v>7736</v>
      </c>
      <c r="X1566" t="s">
        <v>914</v>
      </c>
    </row>
    <row r="1567" spans="1:24" x14ac:dyDescent="0.2">
      <c r="A1567" t="s">
        <v>0</v>
      </c>
      <c r="B1567" t="s">
        <v>1</v>
      </c>
      <c r="C1567" t="s">
        <v>247</v>
      </c>
      <c r="D1567" t="s">
        <v>248</v>
      </c>
      <c r="E1567" t="s">
        <v>249</v>
      </c>
      <c r="F1567" t="s">
        <v>890</v>
      </c>
      <c r="G1567" t="s">
        <v>891</v>
      </c>
      <c r="H1567" t="s">
        <v>7</v>
      </c>
      <c r="I1567" t="s">
        <v>41</v>
      </c>
      <c r="J1567" t="s">
        <v>42</v>
      </c>
      <c r="K1567" t="s">
        <v>82</v>
      </c>
      <c r="L1567" t="s">
        <v>11</v>
      </c>
      <c r="M1567" s="5">
        <v>600000</v>
      </c>
      <c r="N1567" s="5">
        <v>0</v>
      </c>
      <c r="O1567" s="5">
        <f t="shared" si="96"/>
        <v>600000</v>
      </c>
      <c r="P1567" s="5">
        <v>-222080</v>
      </c>
      <c r="Q1567" s="5">
        <f t="shared" si="97"/>
        <v>377920</v>
      </c>
      <c r="R1567" s="5">
        <v>0</v>
      </c>
      <c r="S1567" s="5">
        <v>1000</v>
      </c>
      <c r="T1567" s="5">
        <v>288.68</v>
      </c>
      <c r="U1567" s="5">
        <f t="shared" si="98"/>
        <v>599000</v>
      </c>
      <c r="V1567" s="5">
        <f t="shared" si="99"/>
        <v>599711.31999999995</v>
      </c>
      <c r="W1567" s="5">
        <v>376920</v>
      </c>
      <c r="X1567" t="s">
        <v>915</v>
      </c>
    </row>
    <row r="1568" spans="1:24" x14ac:dyDescent="0.2">
      <c r="A1568" t="s">
        <v>0</v>
      </c>
      <c r="B1568" t="s">
        <v>1</v>
      </c>
      <c r="C1568" t="s">
        <v>247</v>
      </c>
      <c r="D1568" t="s">
        <v>248</v>
      </c>
      <c r="E1568" t="s">
        <v>249</v>
      </c>
      <c r="F1568" t="s">
        <v>890</v>
      </c>
      <c r="G1568" t="s">
        <v>891</v>
      </c>
      <c r="H1568" t="s">
        <v>7</v>
      </c>
      <c r="I1568" t="s">
        <v>41</v>
      </c>
      <c r="J1568" t="s">
        <v>42</v>
      </c>
      <c r="K1568" t="s">
        <v>916</v>
      </c>
      <c r="L1568" t="s">
        <v>11</v>
      </c>
      <c r="M1568" s="5">
        <v>1000</v>
      </c>
      <c r="N1568" s="5">
        <v>0</v>
      </c>
      <c r="O1568" s="5">
        <f t="shared" si="96"/>
        <v>1000</v>
      </c>
      <c r="P1568" s="5">
        <v>0</v>
      </c>
      <c r="Q1568" s="5">
        <f t="shared" si="97"/>
        <v>1000</v>
      </c>
      <c r="R1568" s="5">
        <v>0</v>
      </c>
      <c r="S1568" s="5">
        <v>1000</v>
      </c>
      <c r="T1568" s="5">
        <v>105.03</v>
      </c>
      <c r="U1568" s="5">
        <f t="shared" si="98"/>
        <v>0</v>
      </c>
      <c r="V1568" s="5">
        <f t="shared" si="99"/>
        <v>894.97</v>
      </c>
      <c r="W1568" s="5">
        <v>0</v>
      </c>
      <c r="X1568" t="s">
        <v>917</v>
      </c>
    </row>
    <row r="1569" spans="1:24" x14ac:dyDescent="0.2">
      <c r="A1569" t="s">
        <v>0</v>
      </c>
      <c r="B1569" t="s">
        <v>1</v>
      </c>
      <c r="C1569" t="s">
        <v>247</v>
      </c>
      <c r="D1569" t="s">
        <v>248</v>
      </c>
      <c r="E1569" t="s">
        <v>249</v>
      </c>
      <c r="F1569" t="s">
        <v>890</v>
      </c>
      <c r="G1569" t="s">
        <v>891</v>
      </c>
      <c r="H1569" t="s">
        <v>7</v>
      </c>
      <c r="I1569" t="s">
        <v>41</v>
      </c>
      <c r="J1569" t="s">
        <v>42</v>
      </c>
      <c r="K1569" t="s">
        <v>84</v>
      </c>
      <c r="L1569" t="s">
        <v>11</v>
      </c>
      <c r="M1569" s="5">
        <v>1000</v>
      </c>
      <c r="N1569" s="5">
        <v>0</v>
      </c>
      <c r="O1569" s="5">
        <f t="shared" si="96"/>
        <v>1000</v>
      </c>
      <c r="P1569" s="5">
        <v>0</v>
      </c>
      <c r="Q1569" s="5">
        <f t="shared" si="97"/>
        <v>1000</v>
      </c>
      <c r="R1569" s="5">
        <v>0</v>
      </c>
      <c r="S1569" s="5">
        <v>1000</v>
      </c>
      <c r="T1569" s="5">
        <v>0</v>
      </c>
      <c r="U1569" s="5">
        <f t="shared" si="98"/>
        <v>0</v>
      </c>
      <c r="V1569" s="5">
        <f t="shared" si="99"/>
        <v>1000</v>
      </c>
      <c r="W1569" s="5">
        <v>0</v>
      </c>
      <c r="X1569" t="s">
        <v>918</v>
      </c>
    </row>
    <row r="1570" spans="1:24" x14ac:dyDescent="0.2">
      <c r="A1570" t="s">
        <v>0</v>
      </c>
      <c r="B1570" t="s">
        <v>1</v>
      </c>
      <c r="C1570" t="s">
        <v>247</v>
      </c>
      <c r="D1570" t="s">
        <v>248</v>
      </c>
      <c r="E1570" t="s">
        <v>249</v>
      </c>
      <c r="F1570" t="s">
        <v>890</v>
      </c>
      <c r="G1570" t="s">
        <v>891</v>
      </c>
      <c r="H1570" t="s">
        <v>7</v>
      </c>
      <c r="I1570" t="s">
        <v>41</v>
      </c>
      <c r="J1570" t="s">
        <v>42</v>
      </c>
      <c r="K1570" t="s">
        <v>86</v>
      </c>
      <c r="L1570" t="s">
        <v>11</v>
      </c>
      <c r="M1570" s="5">
        <v>34000</v>
      </c>
      <c r="N1570" s="5">
        <v>0</v>
      </c>
      <c r="O1570" s="5">
        <f t="shared" si="96"/>
        <v>34000</v>
      </c>
      <c r="P1570" s="5">
        <v>0</v>
      </c>
      <c r="Q1570" s="5">
        <f t="shared" si="97"/>
        <v>34000</v>
      </c>
      <c r="R1570" s="5">
        <v>31000</v>
      </c>
      <c r="S1570" s="5">
        <v>3000</v>
      </c>
      <c r="T1570" s="5">
        <v>81.02</v>
      </c>
      <c r="U1570" s="5">
        <f t="shared" si="98"/>
        <v>31000</v>
      </c>
      <c r="V1570" s="5">
        <f t="shared" si="99"/>
        <v>33918.980000000003</v>
      </c>
      <c r="W1570" s="5">
        <v>0</v>
      </c>
      <c r="X1570" t="s">
        <v>919</v>
      </c>
    </row>
    <row r="1571" spans="1:24" x14ac:dyDescent="0.2">
      <c r="A1571" t="s">
        <v>0</v>
      </c>
      <c r="B1571" t="s">
        <v>1</v>
      </c>
      <c r="C1571" t="s">
        <v>247</v>
      </c>
      <c r="D1571" t="s">
        <v>248</v>
      </c>
      <c r="E1571" t="s">
        <v>249</v>
      </c>
      <c r="F1571" t="s">
        <v>890</v>
      </c>
      <c r="G1571" t="s">
        <v>891</v>
      </c>
      <c r="H1571" t="s">
        <v>7</v>
      </c>
      <c r="I1571" t="s">
        <v>41</v>
      </c>
      <c r="J1571" t="s">
        <v>42</v>
      </c>
      <c r="K1571" t="s">
        <v>88</v>
      </c>
      <c r="L1571" t="s">
        <v>11</v>
      </c>
      <c r="M1571" s="5">
        <v>361780</v>
      </c>
      <c r="N1571" s="5">
        <v>0</v>
      </c>
      <c r="O1571" s="5">
        <f t="shared" si="96"/>
        <v>361780</v>
      </c>
      <c r="P1571" s="5">
        <v>-35076.22</v>
      </c>
      <c r="Q1571" s="5">
        <f t="shared" si="97"/>
        <v>326703.78000000003</v>
      </c>
      <c r="R1571" s="5">
        <v>12489.95</v>
      </c>
      <c r="S1571" s="5">
        <v>303071.02</v>
      </c>
      <c r="T1571" s="5">
        <v>105007.08</v>
      </c>
      <c r="U1571" s="5">
        <f t="shared" si="98"/>
        <v>58708.979999999981</v>
      </c>
      <c r="V1571" s="5">
        <f t="shared" si="99"/>
        <v>256772.91999999998</v>
      </c>
      <c r="W1571" s="5">
        <v>11142.81</v>
      </c>
      <c r="X1571" t="s">
        <v>920</v>
      </c>
    </row>
    <row r="1572" spans="1:24" x14ac:dyDescent="0.2">
      <c r="A1572" t="s">
        <v>0</v>
      </c>
      <c r="B1572" t="s">
        <v>1</v>
      </c>
      <c r="C1572" t="s">
        <v>247</v>
      </c>
      <c r="D1572" t="s">
        <v>248</v>
      </c>
      <c r="E1572" t="s">
        <v>249</v>
      </c>
      <c r="F1572" t="s">
        <v>890</v>
      </c>
      <c r="G1572" t="s">
        <v>891</v>
      </c>
      <c r="H1572" t="s">
        <v>7</v>
      </c>
      <c r="I1572" t="s">
        <v>41</v>
      </c>
      <c r="J1572" t="s">
        <v>42</v>
      </c>
      <c r="K1572" t="s">
        <v>921</v>
      </c>
      <c r="L1572" t="s">
        <v>11</v>
      </c>
      <c r="M1572" s="5">
        <v>0</v>
      </c>
      <c r="N1572" s="5">
        <v>1000</v>
      </c>
      <c r="O1572" s="5">
        <f t="shared" si="96"/>
        <v>1000</v>
      </c>
      <c r="P1572" s="5">
        <v>0</v>
      </c>
      <c r="Q1572" s="5">
        <f t="shared" si="97"/>
        <v>1000</v>
      </c>
      <c r="R1572" s="5">
        <v>0</v>
      </c>
      <c r="S1572" s="5">
        <v>1000</v>
      </c>
      <c r="T1572" s="5">
        <v>291.2</v>
      </c>
      <c r="U1572" s="5">
        <f t="shared" si="98"/>
        <v>0</v>
      </c>
      <c r="V1572" s="5">
        <f t="shared" si="99"/>
        <v>708.8</v>
      </c>
      <c r="W1572" s="5">
        <v>0</v>
      </c>
      <c r="X1572" t="s">
        <v>922</v>
      </c>
    </row>
    <row r="1573" spans="1:24" x14ac:dyDescent="0.2">
      <c r="A1573" t="s">
        <v>0</v>
      </c>
      <c r="B1573" t="s">
        <v>1</v>
      </c>
      <c r="C1573" t="s">
        <v>247</v>
      </c>
      <c r="D1573" t="s">
        <v>248</v>
      </c>
      <c r="E1573" t="s">
        <v>249</v>
      </c>
      <c r="F1573" t="s">
        <v>890</v>
      </c>
      <c r="G1573" t="s">
        <v>891</v>
      </c>
      <c r="H1573" t="s">
        <v>7</v>
      </c>
      <c r="I1573" t="s">
        <v>41</v>
      </c>
      <c r="J1573" t="s">
        <v>42</v>
      </c>
      <c r="K1573" t="s">
        <v>923</v>
      </c>
      <c r="L1573" t="s">
        <v>11</v>
      </c>
      <c r="M1573" s="5">
        <v>3000</v>
      </c>
      <c r="N1573" s="5">
        <v>0</v>
      </c>
      <c r="O1573" s="5">
        <f t="shared" si="96"/>
        <v>3000</v>
      </c>
      <c r="P1573" s="5">
        <v>-3000</v>
      </c>
      <c r="Q1573" s="5">
        <f t="shared" si="97"/>
        <v>0</v>
      </c>
      <c r="R1573" s="5">
        <v>0</v>
      </c>
      <c r="S1573" s="5">
        <v>0</v>
      </c>
      <c r="T1573" s="5">
        <v>0</v>
      </c>
      <c r="U1573" s="5">
        <f t="shared" si="98"/>
        <v>3000</v>
      </c>
      <c r="V1573" s="5">
        <f t="shared" si="99"/>
        <v>3000</v>
      </c>
      <c r="W1573" s="5">
        <v>0</v>
      </c>
      <c r="X1573" t="s">
        <v>924</v>
      </c>
    </row>
    <row r="1574" spans="1:24" x14ac:dyDescent="0.2">
      <c r="A1574" t="s">
        <v>0</v>
      </c>
      <c r="B1574" t="s">
        <v>1</v>
      </c>
      <c r="C1574" t="s">
        <v>247</v>
      </c>
      <c r="D1574" t="s">
        <v>248</v>
      </c>
      <c r="E1574" t="s">
        <v>249</v>
      </c>
      <c r="F1574" t="s">
        <v>890</v>
      </c>
      <c r="G1574" t="s">
        <v>891</v>
      </c>
      <c r="H1574" t="s">
        <v>7</v>
      </c>
      <c r="I1574" t="s">
        <v>41</v>
      </c>
      <c r="J1574" t="s">
        <v>90</v>
      </c>
      <c r="K1574" t="s">
        <v>91</v>
      </c>
      <c r="L1574" t="s">
        <v>11</v>
      </c>
      <c r="M1574" s="5">
        <v>29000</v>
      </c>
      <c r="N1574" s="5">
        <v>0</v>
      </c>
      <c r="O1574" s="5">
        <f t="shared" si="96"/>
        <v>29000</v>
      </c>
      <c r="P1574" s="5">
        <v>-14395.57</v>
      </c>
      <c r="Q1574" s="5">
        <f t="shared" si="97"/>
        <v>14604.43</v>
      </c>
      <c r="R1574" s="5">
        <v>14604.33</v>
      </c>
      <c r="S1574" s="5">
        <v>0</v>
      </c>
      <c r="T1574" s="5">
        <v>0</v>
      </c>
      <c r="U1574" s="5">
        <f t="shared" si="98"/>
        <v>29000</v>
      </c>
      <c r="V1574" s="5">
        <f t="shared" si="99"/>
        <v>29000</v>
      </c>
      <c r="W1574" s="5">
        <v>0.1</v>
      </c>
      <c r="X1574" t="s">
        <v>925</v>
      </c>
    </row>
    <row r="1575" spans="1:24" x14ac:dyDescent="0.2">
      <c r="A1575" t="s">
        <v>0</v>
      </c>
      <c r="B1575" t="s">
        <v>1</v>
      </c>
      <c r="C1575" t="s">
        <v>247</v>
      </c>
      <c r="D1575" t="s">
        <v>248</v>
      </c>
      <c r="E1575" t="s">
        <v>249</v>
      </c>
      <c r="F1575" t="s">
        <v>890</v>
      </c>
      <c r="G1575" t="s">
        <v>891</v>
      </c>
      <c r="H1575" t="s">
        <v>7</v>
      </c>
      <c r="I1575" t="s">
        <v>41</v>
      </c>
      <c r="J1575" t="s">
        <v>90</v>
      </c>
      <c r="K1575" t="s">
        <v>844</v>
      </c>
      <c r="L1575" t="s">
        <v>11</v>
      </c>
      <c r="M1575" s="5">
        <v>2175000</v>
      </c>
      <c r="N1575" s="5">
        <v>0</v>
      </c>
      <c r="O1575" s="5">
        <f t="shared" si="96"/>
        <v>2175000</v>
      </c>
      <c r="P1575" s="5">
        <v>-500000</v>
      </c>
      <c r="Q1575" s="5">
        <f t="shared" si="97"/>
        <v>1675000</v>
      </c>
      <c r="R1575" s="5">
        <v>285450.23999999999</v>
      </c>
      <c r="S1575" s="5">
        <v>1311862.19</v>
      </c>
      <c r="T1575" s="5">
        <v>756659.93</v>
      </c>
      <c r="U1575" s="5">
        <f t="shared" si="98"/>
        <v>863137.81</v>
      </c>
      <c r="V1575" s="5">
        <f t="shared" si="99"/>
        <v>1418340.0699999998</v>
      </c>
      <c r="W1575" s="5">
        <v>77687.570000000007</v>
      </c>
      <c r="X1575" t="s">
        <v>926</v>
      </c>
    </row>
    <row r="1576" spans="1:24" x14ac:dyDescent="0.2">
      <c r="A1576" t="s">
        <v>0</v>
      </c>
      <c r="B1576" t="s">
        <v>1</v>
      </c>
      <c r="C1576" t="s">
        <v>247</v>
      </c>
      <c r="D1576" t="s">
        <v>248</v>
      </c>
      <c r="E1576" t="s">
        <v>249</v>
      </c>
      <c r="F1576" t="s">
        <v>890</v>
      </c>
      <c r="G1576" t="s">
        <v>891</v>
      </c>
      <c r="H1576" t="s">
        <v>7</v>
      </c>
      <c r="I1576" t="s">
        <v>41</v>
      </c>
      <c r="J1576" t="s">
        <v>90</v>
      </c>
      <c r="K1576" t="s">
        <v>310</v>
      </c>
      <c r="L1576" t="s">
        <v>11</v>
      </c>
      <c r="M1576" s="5">
        <v>3600</v>
      </c>
      <c r="N1576" s="5">
        <v>0</v>
      </c>
      <c r="O1576" s="5">
        <f t="shared" si="96"/>
        <v>3600</v>
      </c>
      <c r="P1576" s="5">
        <v>-2600</v>
      </c>
      <c r="Q1576" s="5">
        <f t="shared" si="97"/>
        <v>1000</v>
      </c>
      <c r="R1576" s="5">
        <v>0</v>
      </c>
      <c r="S1576" s="5">
        <v>1000</v>
      </c>
      <c r="T1576" s="5">
        <v>184.95</v>
      </c>
      <c r="U1576" s="5">
        <f t="shared" si="98"/>
        <v>2600</v>
      </c>
      <c r="V1576" s="5">
        <f t="shared" si="99"/>
        <v>3415.05</v>
      </c>
      <c r="W1576" s="5">
        <v>0</v>
      </c>
      <c r="X1576" t="s">
        <v>927</v>
      </c>
    </row>
    <row r="1577" spans="1:24" x14ac:dyDescent="0.2">
      <c r="A1577" t="s">
        <v>0</v>
      </c>
      <c r="B1577" t="s">
        <v>1</v>
      </c>
      <c r="C1577" t="s">
        <v>247</v>
      </c>
      <c r="D1577" t="s">
        <v>248</v>
      </c>
      <c r="E1577" t="s">
        <v>249</v>
      </c>
      <c r="F1577" t="s">
        <v>928</v>
      </c>
      <c r="G1577" t="s">
        <v>929</v>
      </c>
      <c r="H1577" t="s">
        <v>7</v>
      </c>
      <c r="I1577" t="s">
        <v>41</v>
      </c>
      <c r="J1577" t="s">
        <v>42</v>
      </c>
      <c r="K1577" t="s">
        <v>54</v>
      </c>
      <c r="L1577" t="s">
        <v>11</v>
      </c>
      <c r="M1577" s="5">
        <v>12000</v>
      </c>
      <c r="N1577" s="5">
        <v>0</v>
      </c>
      <c r="O1577" s="5">
        <f t="shared" si="96"/>
        <v>12000</v>
      </c>
      <c r="P1577" s="5">
        <v>-12000</v>
      </c>
      <c r="Q1577" s="5">
        <f t="shared" si="97"/>
        <v>0</v>
      </c>
      <c r="R1577" s="5">
        <v>0</v>
      </c>
      <c r="S1577" s="5">
        <v>0</v>
      </c>
      <c r="T1577" s="5">
        <v>0</v>
      </c>
      <c r="U1577" s="5">
        <f t="shared" si="98"/>
        <v>12000</v>
      </c>
      <c r="V1577" s="5">
        <f t="shared" si="99"/>
        <v>12000</v>
      </c>
      <c r="W1577" s="5">
        <v>0</v>
      </c>
      <c r="X1577" t="s">
        <v>898</v>
      </c>
    </row>
    <row r="1578" spans="1:24" x14ac:dyDescent="0.2">
      <c r="A1578" t="s">
        <v>0</v>
      </c>
      <c r="B1578" t="s">
        <v>1</v>
      </c>
      <c r="C1578" t="s">
        <v>247</v>
      </c>
      <c r="D1578" t="s">
        <v>248</v>
      </c>
      <c r="E1578" t="s">
        <v>249</v>
      </c>
      <c r="F1578" t="s">
        <v>928</v>
      </c>
      <c r="G1578" t="s">
        <v>929</v>
      </c>
      <c r="H1578" t="s">
        <v>7</v>
      </c>
      <c r="I1578" t="s">
        <v>41</v>
      </c>
      <c r="J1578" t="s">
        <v>42</v>
      </c>
      <c r="K1578" t="s">
        <v>442</v>
      </c>
      <c r="L1578" t="s">
        <v>11</v>
      </c>
      <c r="M1578" s="5">
        <v>28000</v>
      </c>
      <c r="N1578" s="5">
        <v>0</v>
      </c>
      <c r="O1578" s="5">
        <f t="shared" si="96"/>
        <v>28000</v>
      </c>
      <c r="P1578" s="5">
        <v>-28000</v>
      </c>
      <c r="Q1578" s="5">
        <f t="shared" si="97"/>
        <v>0</v>
      </c>
      <c r="R1578" s="5">
        <v>0</v>
      </c>
      <c r="S1578" s="5">
        <v>0</v>
      </c>
      <c r="T1578" s="5">
        <v>0</v>
      </c>
      <c r="U1578" s="5">
        <f t="shared" si="98"/>
        <v>28000</v>
      </c>
      <c r="V1578" s="5">
        <f t="shared" si="99"/>
        <v>28000</v>
      </c>
      <c r="W1578" s="5">
        <v>0</v>
      </c>
      <c r="X1578" t="s">
        <v>930</v>
      </c>
    </row>
    <row r="1579" spans="1:24" x14ac:dyDescent="0.2">
      <c r="A1579" t="s">
        <v>0</v>
      </c>
      <c r="B1579" t="s">
        <v>1</v>
      </c>
      <c r="C1579" t="s">
        <v>247</v>
      </c>
      <c r="D1579" t="s">
        <v>248</v>
      </c>
      <c r="E1579" t="s">
        <v>249</v>
      </c>
      <c r="F1579" t="s">
        <v>928</v>
      </c>
      <c r="G1579" t="s">
        <v>929</v>
      </c>
      <c r="H1579" t="s">
        <v>282</v>
      </c>
      <c r="I1579" t="s">
        <v>931</v>
      </c>
      <c r="J1579" t="s">
        <v>121</v>
      </c>
      <c r="K1579" t="s">
        <v>124</v>
      </c>
      <c r="L1579" t="s">
        <v>11</v>
      </c>
      <c r="M1579" s="5">
        <v>32957.19</v>
      </c>
      <c r="N1579" s="5">
        <v>0</v>
      </c>
      <c r="O1579" s="5">
        <f t="shared" si="96"/>
        <v>32957.19</v>
      </c>
      <c r="P1579" s="5">
        <v>-4833.67</v>
      </c>
      <c r="Q1579" s="5">
        <f t="shared" si="97"/>
        <v>28123.520000000004</v>
      </c>
      <c r="R1579" s="5">
        <v>0</v>
      </c>
      <c r="S1579" s="5">
        <v>0</v>
      </c>
      <c r="T1579" s="5">
        <v>0</v>
      </c>
      <c r="U1579" s="5">
        <f t="shared" si="98"/>
        <v>32957.19</v>
      </c>
      <c r="V1579" s="5">
        <f t="shared" si="99"/>
        <v>32957.19</v>
      </c>
      <c r="W1579" s="5">
        <v>28123.52</v>
      </c>
      <c r="X1579" t="s">
        <v>932</v>
      </c>
    </row>
    <row r="1580" spans="1:24" x14ac:dyDescent="0.2">
      <c r="A1580" t="s">
        <v>0</v>
      </c>
      <c r="B1580" t="s">
        <v>1</v>
      </c>
      <c r="C1580" t="s">
        <v>247</v>
      </c>
      <c r="D1580" t="s">
        <v>248</v>
      </c>
      <c r="E1580" t="s">
        <v>249</v>
      </c>
      <c r="F1580" t="s">
        <v>928</v>
      </c>
      <c r="G1580" t="s">
        <v>929</v>
      </c>
      <c r="H1580" t="s">
        <v>282</v>
      </c>
      <c r="I1580" t="s">
        <v>931</v>
      </c>
      <c r="J1580" t="s">
        <v>121</v>
      </c>
      <c r="K1580" t="s">
        <v>351</v>
      </c>
      <c r="L1580" t="s">
        <v>11</v>
      </c>
      <c r="M1580" s="5">
        <v>34669.69</v>
      </c>
      <c r="N1580" s="5">
        <v>0</v>
      </c>
      <c r="O1580" s="5">
        <f t="shared" si="96"/>
        <v>34669.69</v>
      </c>
      <c r="P1580" s="5">
        <v>-34669.69</v>
      </c>
      <c r="Q1580" s="5">
        <f t="shared" si="97"/>
        <v>0</v>
      </c>
      <c r="R1580" s="5">
        <v>0</v>
      </c>
      <c r="S1580" s="5">
        <v>0</v>
      </c>
      <c r="T1580" s="5">
        <v>0</v>
      </c>
      <c r="U1580" s="5">
        <f t="shared" si="98"/>
        <v>34669.69</v>
      </c>
      <c r="V1580" s="5">
        <f t="shared" si="99"/>
        <v>34669.69</v>
      </c>
      <c r="W1580" s="5">
        <v>0</v>
      </c>
      <c r="X1580" t="s">
        <v>933</v>
      </c>
    </row>
    <row r="1581" spans="1:24" x14ac:dyDescent="0.2">
      <c r="A1581" t="s">
        <v>0</v>
      </c>
      <c r="B1581" t="s">
        <v>1</v>
      </c>
      <c r="C1581" t="s">
        <v>247</v>
      </c>
      <c r="D1581" t="s">
        <v>248</v>
      </c>
      <c r="E1581" t="s">
        <v>249</v>
      </c>
      <c r="F1581" t="s">
        <v>928</v>
      </c>
      <c r="G1581" t="s">
        <v>929</v>
      </c>
      <c r="H1581" t="s">
        <v>282</v>
      </c>
      <c r="I1581" t="s">
        <v>931</v>
      </c>
      <c r="J1581" t="s">
        <v>121</v>
      </c>
      <c r="K1581" t="s">
        <v>128</v>
      </c>
      <c r="L1581" t="s">
        <v>11</v>
      </c>
      <c r="M1581" s="5">
        <v>629836.48</v>
      </c>
      <c r="N1581" s="5">
        <v>0</v>
      </c>
      <c r="O1581" s="5">
        <f t="shared" si="96"/>
        <v>629836.48</v>
      </c>
      <c r="P1581" s="5">
        <v>0</v>
      </c>
      <c r="Q1581" s="5">
        <f t="shared" si="97"/>
        <v>629836.48</v>
      </c>
      <c r="R1581" s="5">
        <v>0</v>
      </c>
      <c r="S1581" s="5">
        <v>594006.52</v>
      </c>
      <c r="T1581" s="5">
        <v>566965.15</v>
      </c>
      <c r="U1581" s="5">
        <f t="shared" si="98"/>
        <v>35829.959999999963</v>
      </c>
      <c r="V1581" s="5">
        <f t="shared" si="99"/>
        <v>62871.329999999958</v>
      </c>
      <c r="W1581" s="5">
        <v>35829.96</v>
      </c>
      <c r="X1581" t="s">
        <v>284</v>
      </c>
    </row>
    <row r="1582" spans="1:24" x14ac:dyDescent="0.2">
      <c r="A1582" t="s">
        <v>0</v>
      </c>
      <c r="B1582" t="s">
        <v>1</v>
      </c>
      <c r="C1582" t="s">
        <v>247</v>
      </c>
      <c r="D1582" t="s">
        <v>248</v>
      </c>
      <c r="E1582" t="s">
        <v>249</v>
      </c>
      <c r="F1582" t="s">
        <v>928</v>
      </c>
      <c r="G1582" t="s">
        <v>929</v>
      </c>
      <c r="H1582" t="s">
        <v>282</v>
      </c>
      <c r="I1582" t="s">
        <v>931</v>
      </c>
      <c r="J1582" t="s">
        <v>121</v>
      </c>
      <c r="K1582" t="s">
        <v>934</v>
      </c>
      <c r="L1582" t="s">
        <v>11</v>
      </c>
      <c r="M1582" s="5">
        <v>1000000</v>
      </c>
      <c r="N1582" s="5">
        <v>622880</v>
      </c>
      <c r="O1582" s="5">
        <f t="shared" si="96"/>
        <v>1622880</v>
      </c>
      <c r="P1582" s="5">
        <v>-1185680.2</v>
      </c>
      <c r="Q1582" s="5">
        <f t="shared" si="97"/>
        <v>437199.80000000005</v>
      </c>
      <c r="R1582" s="5">
        <v>0</v>
      </c>
      <c r="S1582" s="5">
        <v>0</v>
      </c>
      <c r="T1582" s="5">
        <v>0</v>
      </c>
      <c r="U1582" s="5">
        <f t="shared" si="98"/>
        <v>1622880</v>
      </c>
      <c r="V1582" s="5">
        <f t="shared" si="99"/>
        <v>1622880</v>
      </c>
      <c r="W1582" s="5">
        <v>437199.8</v>
      </c>
      <c r="X1582" t="s">
        <v>935</v>
      </c>
    </row>
    <row r="1583" spans="1:24" x14ac:dyDescent="0.2">
      <c r="A1583" t="s">
        <v>0</v>
      </c>
      <c r="B1583" t="s">
        <v>1</v>
      </c>
      <c r="C1583" t="s">
        <v>247</v>
      </c>
      <c r="D1583" t="s">
        <v>248</v>
      </c>
      <c r="E1583" t="s">
        <v>249</v>
      </c>
      <c r="F1583" t="s">
        <v>928</v>
      </c>
      <c r="G1583" t="s">
        <v>929</v>
      </c>
      <c r="H1583" t="s">
        <v>282</v>
      </c>
      <c r="I1583" t="s">
        <v>931</v>
      </c>
      <c r="J1583" t="s">
        <v>231</v>
      </c>
      <c r="K1583" t="s">
        <v>232</v>
      </c>
      <c r="L1583" t="s">
        <v>11</v>
      </c>
      <c r="M1583" s="5">
        <v>0</v>
      </c>
      <c r="N1583" s="5">
        <v>309115.96999999997</v>
      </c>
      <c r="O1583" s="5">
        <f t="shared" si="96"/>
        <v>309115.96999999997</v>
      </c>
      <c r="P1583" s="5">
        <v>0</v>
      </c>
      <c r="Q1583" s="5">
        <f t="shared" si="97"/>
        <v>309115.96999999997</v>
      </c>
      <c r="R1583" s="5">
        <v>0</v>
      </c>
      <c r="S1583" s="5">
        <v>309115.96999999997</v>
      </c>
      <c r="T1583" s="5">
        <v>0</v>
      </c>
      <c r="U1583" s="5">
        <f t="shared" si="98"/>
        <v>0</v>
      </c>
      <c r="V1583" s="5">
        <f t="shared" si="99"/>
        <v>309115.96999999997</v>
      </c>
      <c r="W1583" s="5">
        <v>0</v>
      </c>
      <c r="X1583" t="s">
        <v>936</v>
      </c>
    </row>
    <row r="1584" spans="1:24" x14ac:dyDescent="0.2">
      <c r="A1584" t="s">
        <v>0</v>
      </c>
      <c r="B1584" t="s">
        <v>1</v>
      </c>
      <c r="C1584" t="s">
        <v>247</v>
      </c>
      <c r="D1584" t="s">
        <v>248</v>
      </c>
      <c r="E1584" t="s">
        <v>249</v>
      </c>
      <c r="F1584" t="s">
        <v>937</v>
      </c>
      <c r="G1584" t="s">
        <v>938</v>
      </c>
      <c r="H1584" t="s">
        <v>7</v>
      </c>
      <c r="I1584" t="s">
        <v>41</v>
      </c>
      <c r="J1584" t="s">
        <v>42</v>
      </c>
      <c r="K1584" t="s">
        <v>372</v>
      </c>
      <c r="L1584" t="s">
        <v>11</v>
      </c>
      <c r="M1584" s="5">
        <v>157000</v>
      </c>
      <c r="N1584" s="5">
        <v>0</v>
      </c>
      <c r="O1584" s="5">
        <f t="shared" si="96"/>
        <v>157000</v>
      </c>
      <c r="P1584" s="5">
        <v>0</v>
      </c>
      <c r="Q1584" s="5">
        <f t="shared" si="97"/>
        <v>157000</v>
      </c>
      <c r="R1584" s="5">
        <v>0</v>
      </c>
      <c r="S1584" s="5">
        <v>46500</v>
      </c>
      <c r="T1584" s="5">
        <v>11623.02</v>
      </c>
      <c r="U1584" s="5">
        <f t="shared" si="98"/>
        <v>110500</v>
      </c>
      <c r="V1584" s="5">
        <f t="shared" si="99"/>
        <v>145376.98000000001</v>
      </c>
      <c r="W1584" s="5">
        <v>110500</v>
      </c>
      <c r="X1584" t="s">
        <v>939</v>
      </c>
    </row>
    <row r="1585" spans="1:24" x14ac:dyDescent="0.2">
      <c r="A1585" t="s">
        <v>0</v>
      </c>
      <c r="B1585" t="s">
        <v>1</v>
      </c>
      <c r="C1585" t="s">
        <v>247</v>
      </c>
      <c r="D1585" t="s">
        <v>248</v>
      </c>
      <c r="E1585" t="s">
        <v>249</v>
      </c>
      <c r="F1585" t="s">
        <v>937</v>
      </c>
      <c r="G1585" t="s">
        <v>938</v>
      </c>
      <c r="H1585" t="s">
        <v>7</v>
      </c>
      <c r="I1585" t="s">
        <v>41</v>
      </c>
      <c r="J1585" t="s">
        <v>90</v>
      </c>
      <c r="K1585" t="s">
        <v>310</v>
      </c>
      <c r="L1585" t="s">
        <v>11</v>
      </c>
      <c r="M1585" s="5">
        <v>10500</v>
      </c>
      <c r="N1585" s="5">
        <v>0</v>
      </c>
      <c r="O1585" s="5">
        <f t="shared" si="96"/>
        <v>10500</v>
      </c>
      <c r="P1585" s="5">
        <v>0</v>
      </c>
      <c r="Q1585" s="5">
        <f t="shared" si="97"/>
        <v>10500</v>
      </c>
      <c r="R1585" s="5">
        <v>0</v>
      </c>
      <c r="S1585" s="5">
        <v>10000</v>
      </c>
      <c r="T1585" s="5">
        <v>7112.15</v>
      </c>
      <c r="U1585" s="5">
        <f t="shared" si="98"/>
        <v>500</v>
      </c>
      <c r="V1585" s="5">
        <f t="shared" si="99"/>
        <v>3387.8500000000004</v>
      </c>
      <c r="W1585" s="5">
        <v>500</v>
      </c>
      <c r="X1585" t="s">
        <v>927</v>
      </c>
    </row>
    <row r="1586" spans="1:24" x14ac:dyDescent="0.2">
      <c r="A1586" t="s">
        <v>0</v>
      </c>
      <c r="B1586" t="s">
        <v>1</v>
      </c>
      <c r="C1586" t="s">
        <v>247</v>
      </c>
      <c r="D1586" t="s">
        <v>248</v>
      </c>
      <c r="E1586" t="s">
        <v>249</v>
      </c>
      <c r="F1586" t="s">
        <v>937</v>
      </c>
      <c r="G1586" t="s">
        <v>938</v>
      </c>
      <c r="H1586" t="s">
        <v>282</v>
      </c>
      <c r="I1586" t="s">
        <v>940</v>
      </c>
      <c r="J1586" t="s">
        <v>97</v>
      </c>
      <c r="K1586" t="s">
        <v>98</v>
      </c>
      <c r="L1586" t="s">
        <v>11</v>
      </c>
      <c r="M1586" s="5">
        <v>0</v>
      </c>
      <c r="N1586" s="5">
        <v>3353.33</v>
      </c>
      <c r="O1586" s="5">
        <f t="shared" si="96"/>
        <v>3353.33</v>
      </c>
      <c r="P1586" s="5">
        <v>0</v>
      </c>
      <c r="Q1586" s="5">
        <f t="shared" si="97"/>
        <v>3353.33</v>
      </c>
      <c r="R1586" s="5">
        <v>0</v>
      </c>
      <c r="S1586" s="5">
        <v>0</v>
      </c>
      <c r="T1586" s="5">
        <v>0</v>
      </c>
      <c r="U1586" s="5">
        <f t="shared" si="98"/>
        <v>3353.33</v>
      </c>
      <c r="V1586" s="5">
        <f t="shared" si="99"/>
        <v>3353.33</v>
      </c>
      <c r="W1586" s="5">
        <v>3353.33</v>
      </c>
      <c r="X1586" t="s">
        <v>941</v>
      </c>
    </row>
    <row r="1587" spans="1:24" x14ac:dyDescent="0.2">
      <c r="A1587" t="s">
        <v>0</v>
      </c>
      <c r="B1587" t="s">
        <v>1</v>
      </c>
      <c r="C1587" t="s">
        <v>247</v>
      </c>
      <c r="D1587" t="s">
        <v>248</v>
      </c>
      <c r="E1587" t="s">
        <v>249</v>
      </c>
      <c r="F1587" t="s">
        <v>937</v>
      </c>
      <c r="G1587" t="s">
        <v>938</v>
      </c>
      <c r="H1587" t="s">
        <v>282</v>
      </c>
      <c r="I1587" t="s">
        <v>940</v>
      </c>
      <c r="J1587" t="s">
        <v>97</v>
      </c>
      <c r="K1587" t="s">
        <v>100</v>
      </c>
      <c r="L1587" t="s">
        <v>11</v>
      </c>
      <c r="M1587" s="5">
        <v>0</v>
      </c>
      <c r="N1587" s="5">
        <v>1333.33</v>
      </c>
      <c r="O1587" s="5">
        <f t="shared" si="96"/>
        <v>1333.33</v>
      </c>
      <c r="P1587" s="5">
        <v>0</v>
      </c>
      <c r="Q1587" s="5">
        <f t="shared" si="97"/>
        <v>1333.33</v>
      </c>
      <c r="R1587" s="5">
        <v>0</v>
      </c>
      <c r="S1587" s="5">
        <v>0</v>
      </c>
      <c r="T1587" s="5">
        <v>0</v>
      </c>
      <c r="U1587" s="5">
        <f t="shared" si="98"/>
        <v>1333.33</v>
      </c>
      <c r="V1587" s="5">
        <f t="shared" si="99"/>
        <v>1333.33</v>
      </c>
      <c r="W1587" s="5">
        <v>1333.33</v>
      </c>
      <c r="X1587" t="s">
        <v>942</v>
      </c>
    </row>
    <row r="1588" spans="1:24" x14ac:dyDescent="0.2">
      <c r="A1588" t="s">
        <v>0</v>
      </c>
      <c r="B1588" t="s">
        <v>1</v>
      </c>
      <c r="C1588" t="s">
        <v>247</v>
      </c>
      <c r="D1588" t="s">
        <v>248</v>
      </c>
      <c r="E1588" t="s">
        <v>249</v>
      </c>
      <c r="F1588" t="s">
        <v>937</v>
      </c>
      <c r="G1588" t="s">
        <v>938</v>
      </c>
      <c r="H1588" t="s">
        <v>282</v>
      </c>
      <c r="I1588" t="s">
        <v>940</v>
      </c>
      <c r="J1588" t="s">
        <v>97</v>
      </c>
      <c r="K1588" t="s">
        <v>104</v>
      </c>
      <c r="L1588" t="s">
        <v>11</v>
      </c>
      <c r="M1588" s="5">
        <v>0</v>
      </c>
      <c r="N1588" s="5">
        <v>40240</v>
      </c>
      <c r="O1588" s="5">
        <f t="shared" si="96"/>
        <v>40240</v>
      </c>
      <c r="P1588" s="5">
        <v>0</v>
      </c>
      <c r="Q1588" s="5">
        <f t="shared" si="97"/>
        <v>40240</v>
      </c>
      <c r="R1588" s="5">
        <v>0</v>
      </c>
      <c r="S1588" s="5">
        <v>0</v>
      </c>
      <c r="T1588" s="5">
        <v>0</v>
      </c>
      <c r="U1588" s="5">
        <f t="shared" si="98"/>
        <v>40240</v>
      </c>
      <c r="V1588" s="5">
        <f t="shared" si="99"/>
        <v>40240</v>
      </c>
      <c r="W1588" s="5">
        <v>40240</v>
      </c>
      <c r="X1588" t="s">
        <v>943</v>
      </c>
    </row>
    <row r="1589" spans="1:24" x14ac:dyDescent="0.2">
      <c r="A1589" t="s">
        <v>0</v>
      </c>
      <c r="B1589" t="s">
        <v>1</v>
      </c>
      <c r="C1589" t="s">
        <v>247</v>
      </c>
      <c r="D1589" t="s">
        <v>248</v>
      </c>
      <c r="E1589" t="s">
        <v>249</v>
      </c>
      <c r="F1589" t="s">
        <v>937</v>
      </c>
      <c r="G1589" t="s">
        <v>938</v>
      </c>
      <c r="H1589" t="s">
        <v>282</v>
      </c>
      <c r="I1589" t="s">
        <v>940</v>
      </c>
      <c r="J1589" t="s">
        <v>97</v>
      </c>
      <c r="K1589" t="s">
        <v>106</v>
      </c>
      <c r="L1589" t="s">
        <v>11</v>
      </c>
      <c r="M1589" s="5">
        <v>0</v>
      </c>
      <c r="N1589" s="5">
        <v>5090.37</v>
      </c>
      <c r="O1589" s="5">
        <f t="shared" si="96"/>
        <v>5090.37</v>
      </c>
      <c r="P1589" s="5">
        <v>0</v>
      </c>
      <c r="Q1589" s="5">
        <f t="shared" si="97"/>
        <v>5090.37</v>
      </c>
      <c r="R1589" s="5">
        <v>0</v>
      </c>
      <c r="S1589" s="5">
        <v>0</v>
      </c>
      <c r="T1589" s="5">
        <v>0</v>
      </c>
      <c r="U1589" s="5">
        <f t="shared" si="98"/>
        <v>5090.37</v>
      </c>
      <c r="V1589" s="5">
        <f t="shared" si="99"/>
        <v>5090.37</v>
      </c>
      <c r="W1589" s="5">
        <v>5090.37</v>
      </c>
      <c r="X1589" t="s">
        <v>944</v>
      </c>
    </row>
    <row r="1590" spans="1:24" x14ac:dyDescent="0.2">
      <c r="A1590" t="s">
        <v>0</v>
      </c>
      <c r="B1590" t="s">
        <v>1</v>
      </c>
      <c r="C1590" t="s">
        <v>247</v>
      </c>
      <c r="D1590" t="s">
        <v>248</v>
      </c>
      <c r="E1590" t="s">
        <v>249</v>
      </c>
      <c r="F1590" t="s">
        <v>937</v>
      </c>
      <c r="G1590" t="s">
        <v>938</v>
      </c>
      <c r="H1590" t="s">
        <v>282</v>
      </c>
      <c r="I1590" t="s">
        <v>940</v>
      </c>
      <c r="J1590" t="s">
        <v>97</v>
      </c>
      <c r="K1590" t="s">
        <v>108</v>
      </c>
      <c r="L1590" t="s">
        <v>11</v>
      </c>
      <c r="M1590" s="5">
        <v>0</v>
      </c>
      <c r="N1590" s="5">
        <v>3353.33</v>
      </c>
      <c r="O1590" s="5">
        <f t="shared" si="96"/>
        <v>3353.33</v>
      </c>
      <c r="P1590" s="5">
        <v>0</v>
      </c>
      <c r="Q1590" s="5">
        <f t="shared" si="97"/>
        <v>3353.33</v>
      </c>
      <c r="R1590" s="5">
        <v>0</v>
      </c>
      <c r="S1590" s="5">
        <v>0</v>
      </c>
      <c r="T1590" s="5">
        <v>0</v>
      </c>
      <c r="U1590" s="5">
        <f t="shared" si="98"/>
        <v>3353.33</v>
      </c>
      <c r="V1590" s="5">
        <f t="shared" si="99"/>
        <v>3353.33</v>
      </c>
      <c r="W1590" s="5">
        <v>3353.33</v>
      </c>
      <c r="X1590" t="s">
        <v>945</v>
      </c>
    </row>
    <row r="1591" spans="1:24" x14ac:dyDescent="0.2">
      <c r="A1591" t="s">
        <v>0</v>
      </c>
      <c r="B1591" t="s">
        <v>1</v>
      </c>
      <c r="C1591" t="s">
        <v>247</v>
      </c>
      <c r="D1591" t="s">
        <v>248</v>
      </c>
      <c r="E1591" t="s">
        <v>249</v>
      </c>
      <c r="F1591" t="s">
        <v>937</v>
      </c>
      <c r="G1591" t="s">
        <v>938</v>
      </c>
      <c r="H1591" t="s">
        <v>282</v>
      </c>
      <c r="I1591" t="s">
        <v>940</v>
      </c>
      <c r="J1591" t="s">
        <v>121</v>
      </c>
      <c r="K1591" t="s">
        <v>465</v>
      </c>
      <c r="L1591" t="s">
        <v>11</v>
      </c>
      <c r="M1591" s="5">
        <v>0</v>
      </c>
      <c r="N1591" s="5">
        <v>20000</v>
      </c>
      <c r="O1591" s="5">
        <f t="shared" si="96"/>
        <v>20000</v>
      </c>
      <c r="P1591" s="5">
        <v>-8000</v>
      </c>
      <c r="Q1591" s="5">
        <f t="shared" si="97"/>
        <v>12000</v>
      </c>
      <c r="R1591" s="5">
        <v>0</v>
      </c>
      <c r="S1591" s="5">
        <v>0</v>
      </c>
      <c r="T1591" s="5">
        <v>0</v>
      </c>
      <c r="U1591" s="5">
        <f t="shared" si="98"/>
        <v>20000</v>
      </c>
      <c r="V1591" s="5">
        <f t="shared" si="99"/>
        <v>20000</v>
      </c>
      <c r="W1591" s="5">
        <v>12000</v>
      </c>
      <c r="X1591" t="s">
        <v>946</v>
      </c>
    </row>
    <row r="1592" spans="1:24" x14ac:dyDescent="0.2">
      <c r="A1592" t="s">
        <v>0</v>
      </c>
      <c r="B1592" t="s">
        <v>1</v>
      </c>
      <c r="C1592" t="s">
        <v>247</v>
      </c>
      <c r="D1592" t="s">
        <v>248</v>
      </c>
      <c r="E1592" t="s">
        <v>249</v>
      </c>
      <c r="F1592" t="s">
        <v>937</v>
      </c>
      <c r="G1592" t="s">
        <v>938</v>
      </c>
      <c r="H1592" t="s">
        <v>282</v>
      </c>
      <c r="I1592" t="s">
        <v>940</v>
      </c>
      <c r="J1592" t="s">
        <v>121</v>
      </c>
      <c r="K1592" t="s">
        <v>161</v>
      </c>
      <c r="L1592" t="s">
        <v>11</v>
      </c>
      <c r="M1592" s="5">
        <v>0</v>
      </c>
      <c r="N1592" s="5">
        <v>354323.6</v>
      </c>
      <c r="O1592" s="5">
        <f t="shared" si="96"/>
        <v>354323.6</v>
      </c>
      <c r="P1592" s="5">
        <v>-354323.6</v>
      </c>
      <c r="Q1592" s="5">
        <f t="shared" si="97"/>
        <v>0</v>
      </c>
      <c r="R1592" s="5">
        <v>0</v>
      </c>
      <c r="S1592" s="5">
        <v>0</v>
      </c>
      <c r="T1592" s="5">
        <v>0</v>
      </c>
      <c r="U1592" s="5">
        <f t="shared" si="98"/>
        <v>354323.6</v>
      </c>
      <c r="V1592" s="5">
        <f t="shared" si="99"/>
        <v>354323.6</v>
      </c>
      <c r="W1592" s="5">
        <v>0</v>
      </c>
      <c r="X1592" t="s">
        <v>947</v>
      </c>
    </row>
    <row r="1593" spans="1:24" x14ac:dyDescent="0.2">
      <c r="A1593" t="s">
        <v>0</v>
      </c>
      <c r="B1593" t="s">
        <v>1</v>
      </c>
      <c r="C1593" t="s">
        <v>247</v>
      </c>
      <c r="D1593" t="s">
        <v>248</v>
      </c>
      <c r="E1593" t="s">
        <v>249</v>
      </c>
      <c r="F1593" t="s">
        <v>937</v>
      </c>
      <c r="G1593" t="s">
        <v>938</v>
      </c>
      <c r="H1593" t="s">
        <v>282</v>
      </c>
      <c r="I1593" t="s">
        <v>940</v>
      </c>
      <c r="J1593" t="s">
        <v>121</v>
      </c>
      <c r="K1593" t="s">
        <v>288</v>
      </c>
      <c r="L1593" t="s">
        <v>11</v>
      </c>
      <c r="M1593" s="5">
        <v>427694</v>
      </c>
      <c r="N1593" s="5">
        <v>-427693.96</v>
      </c>
      <c r="O1593" s="5">
        <f t="shared" si="96"/>
        <v>3.9999999979045242E-2</v>
      </c>
      <c r="P1593" s="5">
        <v>-0.04</v>
      </c>
      <c r="Q1593" s="5">
        <f t="shared" si="97"/>
        <v>-2.0954758761515535E-11</v>
      </c>
      <c r="R1593" s="5">
        <v>0</v>
      </c>
      <c r="S1593" s="5">
        <v>0</v>
      </c>
      <c r="T1593" s="5">
        <v>0</v>
      </c>
      <c r="U1593" s="5">
        <f t="shared" si="98"/>
        <v>3.9999999979045242E-2</v>
      </c>
      <c r="V1593" s="5">
        <f t="shared" si="99"/>
        <v>3.9999999979045242E-2</v>
      </c>
      <c r="W1593" s="5">
        <v>0</v>
      </c>
      <c r="X1593" t="s">
        <v>289</v>
      </c>
    </row>
    <row r="1594" spans="1:24" x14ac:dyDescent="0.2">
      <c r="A1594" t="s">
        <v>0</v>
      </c>
      <c r="B1594" t="s">
        <v>1</v>
      </c>
      <c r="C1594" t="s">
        <v>247</v>
      </c>
      <c r="D1594" t="s">
        <v>248</v>
      </c>
      <c r="E1594" t="s">
        <v>249</v>
      </c>
      <c r="F1594" t="s">
        <v>937</v>
      </c>
      <c r="G1594" t="s">
        <v>938</v>
      </c>
      <c r="H1594" t="s">
        <v>282</v>
      </c>
      <c r="I1594" t="s">
        <v>940</v>
      </c>
      <c r="J1594" t="s">
        <v>231</v>
      </c>
      <c r="K1594" t="s">
        <v>948</v>
      </c>
      <c r="L1594" t="s">
        <v>11</v>
      </c>
      <c r="M1594" s="5">
        <v>5995414.71</v>
      </c>
      <c r="N1594" s="5">
        <v>-931995.97</v>
      </c>
      <c r="O1594" s="5">
        <f t="shared" si="96"/>
        <v>5063418.74</v>
      </c>
      <c r="P1594" s="5">
        <v>-1414653.19</v>
      </c>
      <c r="Q1594" s="5">
        <f t="shared" si="97"/>
        <v>3648765.5500000003</v>
      </c>
      <c r="R1594" s="5">
        <v>508698</v>
      </c>
      <c r="S1594" s="5">
        <v>283271.26</v>
      </c>
      <c r="T1594" s="5">
        <v>283271.26</v>
      </c>
      <c r="U1594" s="5">
        <f t="shared" si="98"/>
        <v>4780147.4800000004</v>
      </c>
      <c r="V1594" s="5">
        <f t="shared" si="99"/>
        <v>4780147.4800000004</v>
      </c>
      <c r="W1594" s="5">
        <v>2856796.29</v>
      </c>
      <c r="X1594" t="s">
        <v>949</v>
      </c>
    </row>
    <row r="1595" spans="1:24" x14ac:dyDescent="0.2">
      <c r="A1595" t="s">
        <v>0</v>
      </c>
      <c r="B1595" t="s">
        <v>1</v>
      </c>
      <c r="C1595" t="s">
        <v>247</v>
      </c>
      <c r="D1595" t="s">
        <v>248</v>
      </c>
      <c r="E1595" t="s">
        <v>249</v>
      </c>
      <c r="F1595" t="s">
        <v>950</v>
      </c>
      <c r="G1595" t="s">
        <v>951</v>
      </c>
      <c r="H1595" t="s">
        <v>7</v>
      </c>
      <c r="I1595" t="s">
        <v>41</v>
      </c>
      <c r="J1595" t="s">
        <v>42</v>
      </c>
      <c r="K1595" t="s">
        <v>442</v>
      </c>
      <c r="L1595" t="s">
        <v>11</v>
      </c>
      <c r="M1595" s="5">
        <v>16000</v>
      </c>
      <c r="N1595" s="5">
        <v>0</v>
      </c>
      <c r="O1595" s="5">
        <f t="shared" si="96"/>
        <v>16000</v>
      </c>
      <c r="P1595" s="5">
        <v>-16000</v>
      </c>
      <c r="Q1595" s="5">
        <f t="shared" si="97"/>
        <v>0</v>
      </c>
      <c r="R1595" s="5">
        <v>0</v>
      </c>
      <c r="S1595" s="5">
        <v>0</v>
      </c>
      <c r="T1595" s="5">
        <v>0</v>
      </c>
      <c r="U1595" s="5">
        <f t="shared" si="98"/>
        <v>16000</v>
      </c>
      <c r="V1595" s="5">
        <f t="shared" si="99"/>
        <v>16000</v>
      </c>
      <c r="W1595" s="5">
        <v>0</v>
      </c>
      <c r="X1595" t="s">
        <v>930</v>
      </c>
    </row>
    <row r="1596" spans="1:24" x14ac:dyDescent="0.2">
      <c r="A1596" t="s">
        <v>0</v>
      </c>
      <c r="B1596" t="s">
        <v>1</v>
      </c>
      <c r="C1596" t="s">
        <v>247</v>
      </c>
      <c r="D1596" t="s">
        <v>248</v>
      </c>
      <c r="E1596" t="s">
        <v>249</v>
      </c>
      <c r="F1596" t="s">
        <v>950</v>
      </c>
      <c r="G1596" t="s">
        <v>951</v>
      </c>
      <c r="H1596" t="s">
        <v>282</v>
      </c>
      <c r="I1596" t="s">
        <v>952</v>
      </c>
      <c r="J1596" t="s">
        <v>121</v>
      </c>
      <c r="K1596" t="s">
        <v>387</v>
      </c>
      <c r="L1596" t="s">
        <v>11</v>
      </c>
      <c r="M1596" s="5">
        <v>20000</v>
      </c>
      <c r="N1596" s="5">
        <v>-8000</v>
      </c>
      <c r="O1596" s="5">
        <f t="shared" si="96"/>
        <v>12000</v>
      </c>
      <c r="P1596" s="5">
        <v>-8000</v>
      </c>
      <c r="Q1596" s="5">
        <f t="shared" si="97"/>
        <v>4000</v>
      </c>
      <c r="R1596" s="5">
        <v>0</v>
      </c>
      <c r="S1596" s="5">
        <v>0</v>
      </c>
      <c r="T1596" s="5">
        <v>0</v>
      </c>
      <c r="U1596" s="5">
        <f t="shared" si="98"/>
        <v>12000</v>
      </c>
      <c r="V1596" s="5">
        <f t="shared" si="99"/>
        <v>12000</v>
      </c>
      <c r="W1596" s="5">
        <v>4000</v>
      </c>
      <c r="X1596" t="s">
        <v>953</v>
      </c>
    </row>
    <row r="1597" spans="1:24" x14ac:dyDescent="0.2">
      <c r="A1597" t="s">
        <v>0</v>
      </c>
      <c r="B1597" t="s">
        <v>1</v>
      </c>
      <c r="C1597" t="s">
        <v>247</v>
      </c>
      <c r="D1597" t="s">
        <v>248</v>
      </c>
      <c r="E1597" t="s">
        <v>249</v>
      </c>
      <c r="F1597" t="s">
        <v>950</v>
      </c>
      <c r="G1597" t="s">
        <v>951</v>
      </c>
      <c r="H1597" t="s">
        <v>282</v>
      </c>
      <c r="I1597" t="s">
        <v>952</v>
      </c>
      <c r="J1597" t="s">
        <v>121</v>
      </c>
      <c r="K1597" t="s">
        <v>161</v>
      </c>
      <c r="L1597" t="s">
        <v>11</v>
      </c>
      <c r="M1597" s="5">
        <v>186317</v>
      </c>
      <c r="N1597" s="5">
        <v>-96092.75</v>
      </c>
      <c r="O1597" s="5">
        <f t="shared" si="96"/>
        <v>90224.25</v>
      </c>
      <c r="P1597" s="5">
        <v>-16079.25</v>
      </c>
      <c r="Q1597" s="5">
        <f t="shared" si="97"/>
        <v>74145</v>
      </c>
      <c r="R1597" s="5">
        <v>0</v>
      </c>
      <c r="S1597" s="5">
        <v>0</v>
      </c>
      <c r="T1597" s="5">
        <v>0</v>
      </c>
      <c r="U1597" s="5">
        <f t="shared" si="98"/>
        <v>90224.25</v>
      </c>
      <c r="V1597" s="5">
        <f t="shared" si="99"/>
        <v>90224.25</v>
      </c>
      <c r="W1597" s="5">
        <v>74145</v>
      </c>
      <c r="X1597" t="s">
        <v>947</v>
      </c>
    </row>
    <row r="1598" spans="1:24" x14ac:dyDescent="0.2">
      <c r="A1598" t="s">
        <v>0</v>
      </c>
      <c r="B1598" t="s">
        <v>1</v>
      </c>
      <c r="C1598" t="s">
        <v>247</v>
      </c>
      <c r="D1598" t="s">
        <v>248</v>
      </c>
      <c r="E1598" t="s">
        <v>249</v>
      </c>
      <c r="F1598" t="s">
        <v>950</v>
      </c>
      <c r="G1598" t="s">
        <v>951</v>
      </c>
      <c r="H1598" t="s">
        <v>282</v>
      </c>
      <c r="I1598" t="s">
        <v>952</v>
      </c>
      <c r="J1598" t="s">
        <v>121</v>
      </c>
      <c r="K1598" t="s">
        <v>351</v>
      </c>
      <c r="L1598" t="s">
        <v>11</v>
      </c>
      <c r="M1598" s="5">
        <v>100000</v>
      </c>
      <c r="N1598" s="5">
        <v>-3000</v>
      </c>
      <c r="O1598" s="5">
        <f t="shared" si="96"/>
        <v>97000</v>
      </c>
      <c r="P1598" s="5">
        <v>-97000</v>
      </c>
      <c r="Q1598" s="5">
        <f t="shared" si="97"/>
        <v>0</v>
      </c>
      <c r="R1598" s="5">
        <v>0</v>
      </c>
      <c r="S1598" s="5">
        <v>0</v>
      </c>
      <c r="T1598" s="5">
        <v>0</v>
      </c>
      <c r="U1598" s="5">
        <f t="shared" si="98"/>
        <v>97000</v>
      </c>
      <c r="V1598" s="5">
        <f t="shared" si="99"/>
        <v>97000</v>
      </c>
      <c r="W1598" s="5">
        <v>0</v>
      </c>
      <c r="X1598" t="s">
        <v>933</v>
      </c>
    </row>
    <row r="1599" spans="1:24" x14ac:dyDescent="0.2">
      <c r="A1599" t="s">
        <v>0</v>
      </c>
      <c r="B1599" t="s">
        <v>1</v>
      </c>
      <c r="C1599" t="s">
        <v>247</v>
      </c>
      <c r="D1599" t="s">
        <v>248</v>
      </c>
      <c r="E1599" t="s">
        <v>249</v>
      </c>
      <c r="F1599" t="s">
        <v>950</v>
      </c>
      <c r="G1599" t="s">
        <v>951</v>
      </c>
      <c r="H1599" t="s">
        <v>282</v>
      </c>
      <c r="I1599" t="s">
        <v>952</v>
      </c>
      <c r="J1599" t="s">
        <v>121</v>
      </c>
      <c r="K1599" t="s">
        <v>288</v>
      </c>
      <c r="L1599" t="s">
        <v>11</v>
      </c>
      <c r="M1599" s="5">
        <v>0</v>
      </c>
      <c r="N1599" s="5">
        <v>7840</v>
      </c>
      <c r="O1599" s="5">
        <f t="shared" si="96"/>
        <v>7840</v>
      </c>
      <c r="P1599" s="5">
        <v>0</v>
      </c>
      <c r="Q1599" s="5">
        <f t="shared" si="97"/>
        <v>7840</v>
      </c>
      <c r="R1599" s="5">
        <v>0</v>
      </c>
      <c r="S1599" s="5">
        <v>5880</v>
      </c>
      <c r="T1599" s="5">
        <v>224</v>
      </c>
      <c r="U1599" s="5">
        <f t="shared" si="98"/>
        <v>1960</v>
      </c>
      <c r="V1599" s="5">
        <f t="shared" si="99"/>
        <v>7616</v>
      </c>
      <c r="W1599" s="5">
        <v>1960</v>
      </c>
      <c r="X1599" t="s">
        <v>289</v>
      </c>
    </row>
    <row r="1600" spans="1:24" x14ac:dyDescent="0.2">
      <c r="A1600" t="s">
        <v>0</v>
      </c>
      <c r="B1600" t="s">
        <v>1</v>
      </c>
      <c r="C1600" t="s">
        <v>247</v>
      </c>
      <c r="D1600" t="s">
        <v>248</v>
      </c>
      <c r="E1600" t="s">
        <v>249</v>
      </c>
      <c r="F1600" t="s">
        <v>950</v>
      </c>
      <c r="G1600" t="s">
        <v>951</v>
      </c>
      <c r="H1600" t="s">
        <v>282</v>
      </c>
      <c r="I1600" t="s">
        <v>952</v>
      </c>
      <c r="J1600" t="s">
        <v>121</v>
      </c>
      <c r="K1600" t="s">
        <v>175</v>
      </c>
      <c r="L1600" t="s">
        <v>11</v>
      </c>
      <c r="M1600" s="5">
        <v>10000</v>
      </c>
      <c r="N1600" s="5">
        <v>-10000</v>
      </c>
      <c r="O1600" s="5">
        <f t="shared" si="96"/>
        <v>0</v>
      </c>
      <c r="P1600" s="5">
        <v>0</v>
      </c>
      <c r="Q1600" s="5">
        <f t="shared" si="97"/>
        <v>0</v>
      </c>
      <c r="R1600" s="5">
        <v>0</v>
      </c>
      <c r="S1600" s="5">
        <v>0</v>
      </c>
      <c r="T1600" s="5">
        <v>0</v>
      </c>
      <c r="U1600" s="5">
        <f t="shared" si="98"/>
        <v>0</v>
      </c>
      <c r="V1600" s="5">
        <f t="shared" si="99"/>
        <v>0</v>
      </c>
      <c r="W1600" s="5">
        <v>0</v>
      </c>
      <c r="X1600" t="s">
        <v>954</v>
      </c>
    </row>
    <row r="1601" spans="1:24" x14ac:dyDescent="0.2">
      <c r="A1601" t="s">
        <v>0</v>
      </c>
      <c r="B1601" t="s">
        <v>1</v>
      </c>
      <c r="C1601" t="s">
        <v>247</v>
      </c>
      <c r="D1601" t="s">
        <v>248</v>
      </c>
      <c r="E1601" t="s">
        <v>249</v>
      </c>
      <c r="F1601" t="s">
        <v>950</v>
      </c>
      <c r="G1601" t="s">
        <v>951</v>
      </c>
      <c r="H1601" t="s">
        <v>282</v>
      </c>
      <c r="I1601" t="s">
        <v>952</v>
      </c>
      <c r="J1601" t="s">
        <v>121</v>
      </c>
      <c r="K1601" t="s">
        <v>342</v>
      </c>
      <c r="L1601" t="s">
        <v>11</v>
      </c>
      <c r="M1601" s="5">
        <v>154000</v>
      </c>
      <c r="N1601" s="5">
        <v>-154000</v>
      </c>
      <c r="O1601" s="5">
        <f t="shared" si="96"/>
        <v>0</v>
      </c>
      <c r="P1601" s="5">
        <v>0</v>
      </c>
      <c r="Q1601" s="5">
        <f t="shared" si="97"/>
        <v>0</v>
      </c>
      <c r="R1601" s="5">
        <v>0</v>
      </c>
      <c r="S1601" s="5">
        <v>0</v>
      </c>
      <c r="T1601" s="5">
        <v>0</v>
      </c>
      <c r="U1601" s="5">
        <f t="shared" si="98"/>
        <v>0</v>
      </c>
      <c r="V1601" s="5">
        <f t="shared" si="99"/>
        <v>0</v>
      </c>
      <c r="W1601" s="5">
        <v>0</v>
      </c>
      <c r="X1601" t="s">
        <v>955</v>
      </c>
    </row>
    <row r="1602" spans="1:24" x14ac:dyDescent="0.2">
      <c r="A1602" t="s">
        <v>0</v>
      </c>
      <c r="B1602" t="s">
        <v>1</v>
      </c>
      <c r="C1602" t="s">
        <v>247</v>
      </c>
      <c r="D1602" t="s">
        <v>248</v>
      </c>
      <c r="E1602" t="s">
        <v>249</v>
      </c>
      <c r="F1602" t="s">
        <v>950</v>
      </c>
      <c r="G1602" t="s">
        <v>951</v>
      </c>
      <c r="H1602" t="s">
        <v>282</v>
      </c>
      <c r="I1602" t="s">
        <v>952</v>
      </c>
      <c r="J1602" t="s">
        <v>231</v>
      </c>
      <c r="K1602" t="s">
        <v>236</v>
      </c>
      <c r="L1602" t="s">
        <v>11</v>
      </c>
      <c r="M1602" s="5">
        <v>0</v>
      </c>
      <c r="N1602" s="5">
        <v>177322.17</v>
      </c>
      <c r="O1602" s="5">
        <f t="shared" si="96"/>
        <v>177322.17</v>
      </c>
      <c r="P1602" s="5">
        <v>-177322.17</v>
      </c>
      <c r="Q1602" s="5">
        <f t="shared" si="97"/>
        <v>0</v>
      </c>
      <c r="R1602" s="5">
        <v>0</v>
      </c>
      <c r="S1602" s="5">
        <v>0</v>
      </c>
      <c r="T1602" s="5">
        <v>0</v>
      </c>
      <c r="U1602" s="5">
        <f t="shared" si="98"/>
        <v>177322.17</v>
      </c>
      <c r="V1602" s="5">
        <f t="shared" si="99"/>
        <v>177322.17</v>
      </c>
      <c r="W1602" s="5">
        <v>0</v>
      </c>
      <c r="X1602" t="s">
        <v>956</v>
      </c>
    </row>
    <row r="1603" spans="1:24" x14ac:dyDescent="0.2">
      <c r="A1603" t="s">
        <v>0</v>
      </c>
      <c r="B1603" t="s">
        <v>1</v>
      </c>
      <c r="C1603" t="s">
        <v>247</v>
      </c>
      <c r="D1603" t="s">
        <v>248</v>
      </c>
      <c r="E1603" t="s">
        <v>249</v>
      </c>
      <c r="F1603" t="s">
        <v>950</v>
      </c>
      <c r="G1603" t="s">
        <v>951</v>
      </c>
      <c r="H1603" t="s">
        <v>282</v>
      </c>
      <c r="I1603" t="s">
        <v>952</v>
      </c>
      <c r="J1603" t="s">
        <v>231</v>
      </c>
      <c r="K1603" t="s">
        <v>232</v>
      </c>
      <c r="L1603" t="s">
        <v>11</v>
      </c>
      <c r="M1603" s="5">
        <v>0</v>
      </c>
      <c r="N1603" s="5">
        <v>35333.019999999997</v>
      </c>
      <c r="O1603" s="5">
        <f t="shared" ref="O1603:O1666" si="100">+M1603+N1603</f>
        <v>35333.019999999997</v>
      </c>
      <c r="P1603" s="5">
        <v>-35333.019999999997</v>
      </c>
      <c r="Q1603" s="5">
        <f t="shared" ref="Q1603:Q1666" si="101">+O1603+P1603</f>
        <v>0</v>
      </c>
      <c r="R1603" s="5">
        <v>0</v>
      </c>
      <c r="S1603" s="5">
        <v>0</v>
      </c>
      <c r="T1603" s="5">
        <v>0</v>
      </c>
      <c r="U1603" s="5">
        <f t="shared" ref="U1603:U1666" si="102">+O1603-S1603</f>
        <v>35333.019999999997</v>
      </c>
      <c r="V1603" s="5">
        <f t="shared" ref="V1603:V1666" si="103">+O1603-T1603</f>
        <v>35333.019999999997</v>
      </c>
      <c r="W1603" s="5">
        <v>0</v>
      </c>
      <c r="X1603" t="s">
        <v>936</v>
      </c>
    </row>
    <row r="1604" spans="1:24" x14ac:dyDescent="0.2">
      <c r="A1604" t="s">
        <v>0</v>
      </c>
      <c r="B1604" t="s">
        <v>1</v>
      </c>
      <c r="C1604" t="s">
        <v>247</v>
      </c>
      <c r="D1604" t="s">
        <v>248</v>
      </c>
      <c r="E1604" t="s">
        <v>249</v>
      </c>
      <c r="F1604" t="s">
        <v>950</v>
      </c>
      <c r="G1604" t="s">
        <v>951</v>
      </c>
      <c r="H1604" t="s">
        <v>282</v>
      </c>
      <c r="I1604" t="s">
        <v>952</v>
      </c>
      <c r="J1604" t="s">
        <v>231</v>
      </c>
      <c r="K1604" t="s">
        <v>234</v>
      </c>
      <c r="L1604" t="s">
        <v>11</v>
      </c>
      <c r="M1604" s="5">
        <v>30000</v>
      </c>
      <c r="N1604" s="5">
        <v>50597.56</v>
      </c>
      <c r="O1604" s="5">
        <f t="shared" si="100"/>
        <v>80597.56</v>
      </c>
      <c r="P1604" s="5">
        <v>0</v>
      </c>
      <c r="Q1604" s="5">
        <f t="shared" si="101"/>
        <v>80597.56</v>
      </c>
      <c r="R1604" s="5">
        <v>0</v>
      </c>
      <c r="S1604" s="5">
        <v>0</v>
      </c>
      <c r="T1604" s="5">
        <v>0</v>
      </c>
      <c r="U1604" s="5">
        <f t="shared" si="102"/>
        <v>80597.56</v>
      </c>
      <c r="V1604" s="5">
        <f t="shared" si="103"/>
        <v>80597.56</v>
      </c>
      <c r="W1604" s="5">
        <v>80597.56</v>
      </c>
      <c r="X1604" t="s">
        <v>957</v>
      </c>
    </row>
    <row r="1605" spans="1:24" x14ac:dyDescent="0.2">
      <c r="A1605" t="s">
        <v>0</v>
      </c>
      <c r="B1605" t="s">
        <v>1</v>
      </c>
      <c r="C1605" t="s">
        <v>247</v>
      </c>
      <c r="D1605" t="s">
        <v>248</v>
      </c>
      <c r="E1605" t="s">
        <v>249</v>
      </c>
      <c r="F1605" t="s">
        <v>958</v>
      </c>
      <c r="G1605" t="s">
        <v>959</v>
      </c>
      <c r="H1605" t="s">
        <v>282</v>
      </c>
      <c r="I1605" t="s">
        <v>960</v>
      </c>
      <c r="J1605" t="s">
        <v>121</v>
      </c>
      <c r="K1605" t="s">
        <v>357</v>
      </c>
      <c r="L1605" t="s">
        <v>11</v>
      </c>
      <c r="M1605" s="5">
        <v>43200</v>
      </c>
      <c r="N1605" s="5">
        <v>64800.01</v>
      </c>
      <c r="O1605" s="5">
        <f t="shared" si="100"/>
        <v>108000.01000000001</v>
      </c>
      <c r="P1605" s="5">
        <v>0</v>
      </c>
      <c r="Q1605" s="5">
        <f t="shared" si="101"/>
        <v>108000.01000000001</v>
      </c>
      <c r="R1605" s="5">
        <v>0</v>
      </c>
      <c r="S1605" s="5">
        <v>0</v>
      </c>
      <c r="T1605" s="5">
        <v>0</v>
      </c>
      <c r="U1605" s="5">
        <f t="shared" si="102"/>
        <v>108000.01000000001</v>
      </c>
      <c r="V1605" s="5">
        <f t="shared" si="103"/>
        <v>108000.01000000001</v>
      </c>
      <c r="W1605" s="5">
        <v>108000.01</v>
      </c>
      <c r="X1605" t="s">
        <v>961</v>
      </c>
    </row>
    <row r="1606" spans="1:24" x14ac:dyDescent="0.2">
      <c r="A1606" t="s">
        <v>0</v>
      </c>
      <c r="B1606" t="s">
        <v>1</v>
      </c>
      <c r="C1606" t="s">
        <v>247</v>
      </c>
      <c r="D1606" t="s">
        <v>248</v>
      </c>
      <c r="E1606" t="s">
        <v>249</v>
      </c>
      <c r="F1606" t="s">
        <v>958</v>
      </c>
      <c r="G1606" t="s">
        <v>959</v>
      </c>
      <c r="H1606" t="s">
        <v>282</v>
      </c>
      <c r="I1606" t="s">
        <v>960</v>
      </c>
      <c r="J1606" t="s">
        <v>121</v>
      </c>
      <c r="K1606" t="s">
        <v>161</v>
      </c>
      <c r="L1606" t="s">
        <v>11</v>
      </c>
      <c r="M1606" s="5">
        <v>50000</v>
      </c>
      <c r="N1606" s="5">
        <v>196360</v>
      </c>
      <c r="O1606" s="5">
        <f t="shared" si="100"/>
        <v>246360</v>
      </c>
      <c r="P1606" s="5">
        <v>-246360</v>
      </c>
      <c r="Q1606" s="5">
        <f t="shared" si="101"/>
        <v>0</v>
      </c>
      <c r="R1606" s="5">
        <v>0</v>
      </c>
      <c r="S1606" s="5">
        <v>0</v>
      </c>
      <c r="T1606" s="5">
        <v>0</v>
      </c>
      <c r="U1606" s="5">
        <f t="shared" si="102"/>
        <v>246360</v>
      </c>
      <c r="V1606" s="5">
        <f t="shared" si="103"/>
        <v>246360</v>
      </c>
      <c r="W1606" s="5">
        <v>0</v>
      </c>
      <c r="X1606" t="s">
        <v>947</v>
      </c>
    </row>
    <row r="1607" spans="1:24" x14ac:dyDescent="0.2">
      <c r="A1607" t="s">
        <v>0</v>
      </c>
      <c r="B1607" t="s">
        <v>1</v>
      </c>
      <c r="C1607" t="s">
        <v>247</v>
      </c>
      <c r="D1607" t="s">
        <v>248</v>
      </c>
      <c r="E1607" t="s">
        <v>249</v>
      </c>
      <c r="F1607" t="s">
        <v>958</v>
      </c>
      <c r="G1607" t="s">
        <v>959</v>
      </c>
      <c r="H1607" t="s">
        <v>282</v>
      </c>
      <c r="I1607" t="s">
        <v>960</v>
      </c>
      <c r="J1607" t="s">
        <v>121</v>
      </c>
      <c r="K1607" t="s">
        <v>288</v>
      </c>
      <c r="L1607" t="s">
        <v>11</v>
      </c>
      <c r="M1607" s="5">
        <v>0</v>
      </c>
      <c r="N1607" s="5">
        <v>65000</v>
      </c>
      <c r="O1607" s="5">
        <f t="shared" si="100"/>
        <v>65000</v>
      </c>
      <c r="P1607" s="5">
        <v>-65000</v>
      </c>
      <c r="Q1607" s="5">
        <f t="shared" si="101"/>
        <v>0</v>
      </c>
      <c r="R1607" s="5">
        <v>0</v>
      </c>
      <c r="S1607" s="5">
        <v>0</v>
      </c>
      <c r="T1607" s="5">
        <v>0</v>
      </c>
      <c r="U1607" s="5">
        <f t="shared" si="102"/>
        <v>65000</v>
      </c>
      <c r="V1607" s="5">
        <f t="shared" si="103"/>
        <v>65000</v>
      </c>
      <c r="W1607" s="5">
        <v>0</v>
      </c>
      <c r="X1607" t="s">
        <v>289</v>
      </c>
    </row>
    <row r="1608" spans="1:24" x14ac:dyDescent="0.2">
      <c r="A1608" t="s">
        <v>0</v>
      </c>
      <c r="B1608" t="s">
        <v>1</v>
      </c>
      <c r="C1608" t="s">
        <v>247</v>
      </c>
      <c r="D1608" t="s">
        <v>248</v>
      </c>
      <c r="E1608" t="s">
        <v>249</v>
      </c>
      <c r="F1608" t="s">
        <v>958</v>
      </c>
      <c r="G1608" t="s">
        <v>959</v>
      </c>
      <c r="H1608" t="s">
        <v>282</v>
      </c>
      <c r="I1608" t="s">
        <v>960</v>
      </c>
      <c r="J1608" t="s">
        <v>121</v>
      </c>
      <c r="K1608" t="s">
        <v>473</v>
      </c>
      <c r="L1608" t="s">
        <v>11</v>
      </c>
      <c r="M1608" s="5">
        <v>545000</v>
      </c>
      <c r="N1608" s="5">
        <v>31794.78</v>
      </c>
      <c r="O1608" s="5">
        <f t="shared" si="100"/>
        <v>576794.78</v>
      </c>
      <c r="P1608" s="5">
        <v>-576794.78</v>
      </c>
      <c r="Q1608" s="5">
        <f t="shared" si="101"/>
        <v>0</v>
      </c>
      <c r="R1608" s="5">
        <v>0</v>
      </c>
      <c r="S1608" s="5">
        <v>0</v>
      </c>
      <c r="T1608" s="5">
        <v>0</v>
      </c>
      <c r="U1608" s="5">
        <f t="shared" si="102"/>
        <v>576794.78</v>
      </c>
      <c r="V1608" s="5">
        <f t="shared" si="103"/>
        <v>576794.78</v>
      </c>
      <c r="W1608" s="5">
        <v>0</v>
      </c>
      <c r="X1608" t="s">
        <v>962</v>
      </c>
    </row>
    <row r="1609" spans="1:24" x14ac:dyDescent="0.2">
      <c r="A1609" t="s">
        <v>0</v>
      </c>
      <c r="B1609" t="s">
        <v>1</v>
      </c>
      <c r="C1609" t="s">
        <v>247</v>
      </c>
      <c r="D1609" t="s">
        <v>248</v>
      </c>
      <c r="E1609" t="s">
        <v>249</v>
      </c>
      <c r="F1609" t="s">
        <v>958</v>
      </c>
      <c r="G1609" t="s">
        <v>959</v>
      </c>
      <c r="H1609" t="s">
        <v>282</v>
      </c>
      <c r="I1609" t="s">
        <v>960</v>
      </c>
      <c r="J1609" t="s">
        <v>121</v>
      </c>
      <c r="K1609" t="s">
        <v>359</v>
      </c>
      <c r="L1609" t="s">
        <v>11</v>
      </c>
      <c r="M1609" s="5">
        <v>300000</v>
      </c>
      <c r="N1609" s="5">
        <v>44677.85</v>
      </c>
      <c r="O1609" s="5">
        <f t="shared" si="100"/>
        <v>344677.85</v>
      </c>
      <c r="P1609" s="5">
        <v>-118623.21</v>
      </c>
      <c r="Q1609" s="5">
        <f t="shared" si="101"/>
        <v>226054.63999999996</v>
      </c>
      <c r="R1609" s="5">
        <v>125400.8</v>
      </c>
      <c r="S1609" s="5">
        <v>100653.84</v>
      </c>
      <c r="T1609" s="5">
        <v>0</v>
      </c>
      <c r="U1609" s="5">
        <f t="shared" si="102"/>
        <v>244024.00999999998</v>
      </c>
      <c r="V1609" s="5">
        <f t="shared" si="103"/>
        <v>344677.85</v>
      </c>
      <c r="W1609" s="5">
        <v>0</v>
      </c>
      <c r="X1609" t="s">
        <v>963</v>
      </c>
    </row>
    <row r="1610" spans="1:24" x14ac:dyDescent="0.2">
      <c r="A1610" t="s">
        <v>0</v>
      </c>
      <c r="B1610" t="s">
        <v>1</v>
      </c>
      <c r="C1610" t="s">
        <v>247</v>
      </c>
      <c r="D1610" t="s">
        <v>248</v>
      </c>
      <c r="E1610" t="s">
        <v>249</v>
      </c>
      <c r="F1610" t="s">
        <v>958</v>
      </c>
      <c r="G1610" t="s">
        <v>959</v>
      </c>
      <c r="H1610" t="s">
        <v>282</v>
      </c>
      <c r="I1610" t="s">
        <v>964</v>
      </c>
      <c r="J1610" t="s">
        <v>121</v>
      </c>
      <c r="K1610" t="s">
        <v>357</v>
      </c>
      <c r="L1610" t="s">
        <v>11</v>
      </c>
      <c r="M1610" s="5">
        <v>1138288.02</v>
      </c>
      <c r="N1610" s="5">
        <v>0</v>
      </c>
      <c r="O1610" s="5">
        <f t="shared" si="100"/>
        <v>1138288.02</v>
      </c>
      <c r="P1610" s="5">
        <v>-303383.55</v>
      </c>
      <c r="Q1610" s="5">
        <f t="shared" si="101"/>
        <v>834904.47</v>
      </c>
      <c r="R1610" s="5">
        <v>13838.83</v>
      </c>
      <c r="S1610" s="5">
        <v>813693.16</v>
      </c>
      <c r="T1610" s="5">
        <v>468899.87</v>
      </c>
      <c r="U1610" s="5">
        <f t="shared" si="102"/>
        <v>324594.86</v>
      </c>
      <c r="V1610" s="5">
        <f t="shared" si="103"/>
        <v>669388.15</v>
      </c>
      <c r="W1610" s="5">
        <v>7372.48</v>
      </c>
      <c r="X1610" t="s">
        <v>961</v>
      </c>
    </row>
    <row r="1611" spans="1:24" x14ac:dyDescent="0.2">
      <c r="A1611" t="s">
        <v>0</v>
      </c>
      <c r="B1611" t="s">
        <v>1</v>
      </c>
      <c r="C1611" t="s">
        <v>247</v>
      </c>
      <c r="D1611" t="s">
        <v>248</v>
      </c>
      <c r="E1611" t="s">
        <v>249</v>
      </c>
      <c r="F1611" t="s">
        <v>958</v>
      </c>
      <c r="G1611" t="s">
        <v>959</v>
      </c>
      <c r="H1611" t="s">
        <v>282</v>
      </c>
      <c r="I1611" t="s">
        <v>964</v>
      </c>
      <c r="J1611" t="s">
        <v>121</v>
      </c>
      <c r="K1611" t="s">
        <v>161</v>
      </c>
      <c r="L1611" t="s">
        <v>11</v>
      </c>
      <c r="M1611" s="5">
        <v>112000</v>
      </c>
      <c r="N1611" s="5">
        <v>-39264.959999999999</v>
      </c>
      <c r="O1611" s="5">
        <f t="shared" si="100"/>
        <v>72735.040000000008</v>
      </c>
      <c r="P1611" s="5">
        <v>0</v>
      </c>
      <c r="Q1611" s="5">
        <f t="shared" si="101"/>
        <v>72735.040000000008</v>
      </c>
      <c r="R1611" s="5">
        <v>0</v>
      </c>
      <c r="S1611" s="5">
        <v>72735.039999999994</v>
      </c>
      <c r="T1611" s="5">
        <v>0</v>
      </c>
      <c r="U1611" s="5">
        <f t="shared" si="102"/>
        <v>0</v>
      </c>
      <c r="V1611" s="5">
        <f t="shared" si="103"/>
        <v>72735.040000000008</v>
      </c>
      <c r="W1611" s="5">
        <v>0</v>
      </c>
      <c r="X1611" t="s">
        <v>947</v>
      </c>
    </row>
    <row r="1612" spans="1:24" x14ac:dyDescent="0.2">
      <c r="A1612" t="s">
        <v>0</v>
      </c>
      <c r="B1612" t="s">
        <v>1</v>
      </c>
      <c r="C1612" t="s">
        <v>247</v>
      </c>
      <c r="D1612" t="s">
        <v>248</v>
      </c>
      <c r="E1612" t="s">
        <v>249</v>
      </c>
      <c r="F1612" t="s">
        <v>958</v>
      </c>
      <c r="G1612" t="s">
        <v>959</v>
      </c>
      <c r="H1612" t="s">
        <v>282</v>
      </c>
      <c r="I1612" t="s">
        <v>964</v>
      </c>
      <c r="J1612" t="s">
        <v>121</v>
      </c>
      <c r="K1612" t="s">
        <v>859</v>
      </c>
      <c r="L1612" t="s">
        <v>11</v>
      </c>
      <c r="M1612" s="5">
        <v>12600</v>
      </c>
      <c r="N1612" s="5">
        <v>-12600</v>
      </c>
      <c r="O1612" s="5">
        <f t="shared" si="100"/>
        <v>0</v>
      </c>
      <c r="P1612" s="5">
        <v>0</v>
      </c>
      <c r="Q1612" s="5">
        <f t="shared" si="101"/>
        <v>0</v>
      </c>
      <c r="R1612" s="5">
        <v>0</v>
      </c>
      <c r="S1612" s="5">
        <v>0</v>
      </c>
      <c r="T1612" s="5">
        <v>0</v>
      </c>
      <c r="U1612" s="5">
        <f t="shared" si="102"/>
        <v>0</v>
      </c>
      <c r="V1612" s="5">
        <f t="shared" si="103"/>
        <v>0</v>
      </c>
      <c r="W1612" s="5">
        <v>0</v>
      </c>
      <c r="X1612" t="s">
        <v>965</v>
      </c>
    </row>
    <row r="1613" spans="1:24" x14ac:dyDescent="0.2">
      <c r="A1613" t="s">
        <v>0</v>
      </c>
      <c r="B1613" t="s">
        <v>1</v>
      </c>
      <c r="C1613" t="s">
        <v>247</v>
      </c>
      <c r="D1613" t="s">
        <v>248</v>
      </c>
      <c r="E1613" t="s">
        <v>249</v>
      </c>
      <c r="F1613" t="s">
        <v>958</v>
      </c>
      <c r="G1613" t="s">
        <v>959</v>
      </c>
      <c r="H1613" t="s">
        <v>282</v>
      </c>
      <c r="I1613" t="s">
        <v>964</v>
      </c>
      <c r="J1613" t="s">
        <v>121</v>
      </c>
      <c r="K1613" t="s">
        <v>288</v>
      </c>
      <c r="L1613" t="s">
        <v>11</v>
      </c>
      <c r="M1613" s="5">
        <v>25088</v>
      </c>
      <c r="N1613" s="5">
        <v>-10976</v>
      </c>
      <c r="O1613" s="5">
        <f t="shared" si="100"/>
        <v>14112</v>
      </c>
      <c r="P1613" s="5">
        <v>0</v>
      </c>
      <c r="Q1613" s="5">
        <f t="shared" si="101"/>
        <v>14112</v>
      </c>
      <c r="R1613" s="5">
        <v>14112</v>
      </c>
      <c r="S1613" s="5">
        <v>0</v>
      </c>
      <c r="T1613" s="5">
        <v>0</v>
      </c>
      <c r="U1613" s="5">
        <f t="shared" si="102"/>
        <v>14112</v>
      </c>
      <c r="V1613" s="5">
        <f t="shared" si="103"/>
        <v>14112</v>
      </c>
      <c r="W1613" s="5">
        <v>0</v>
      </c>
      <c r="X1613" t="s">
        <v>289</v>
      </c>
    </row>
    <row r="1614" spans="1:24" x14ac:dyDescent="0.2">
      <c r="A1614" t="s">
        <v>0</v>
      </c>
      <c r="B1614" t="s">
        <v>1</v>
      </c>
      <c r="C1614" t="s">
        <v>247</v>
      </c>
      <c r="D1614" t="s">
        <v>248</v>
      </c>
      <c r="E1614" t="s">
        <v>249</v>
      </c>
      <c r="F1614" t="s">
        <v>958</v>
      </c>
      <c r="G1614" t="s">
        <v>959</v>
      </c>
      <c r="H1614" t="s">
        <v>282</v>
      </c>
      <c r="I1614" t="s">
        <v>964</v>
      </c>
      <c r="J1614" t="s">
        <v>121</v>
      </c>
      <c r="K1614" t="s">
        <v>473</v>
      </c>
      <c r="L1614" t="s">
        <v>11</v>
      </c>
      <c r="M1614" s="5">
        <v>512008.35</v>
      </c>
      <c r="N1614" s="5">
        <v>382362.23</v>
      </c>
      <c r="O1614" s="5">
        <f t="shared" si="100"/>
        <v>894370.58</v>
      </c>
      <c r="P1614" s="5">
        <v>-176837.38</v>
      </c>
      <c r="Q1614" s="5">
        <f t="shared" si="101"/>
        <v>717533.2</v>
      </c>
      <c r="R1614" s="5">
        <v>327624.45</v>
      </c>
      <c r="S1614" s="5">
        <v>389908.74</v>
      </c>
      <c r="T1614" s="5">
        <v>14145.6</v>
      </c>
      <c r="U1614" s="5">
        <f t="shared" si="102"/>
        <v>504461.83999999997</v>
      </c>
      <c r="V1614" s="5">
        <f t="shared" si="103"/>
        <v>880224.98</v>
      </c>
      <c r="W1614" s="5">
        <v>0.01</v>
      </c>
      <c r="X1614" t="s">
        <v>962</v>
      </c>
    </row>
    <row r="1615" spans="1:24" x14ac:dyDescent="0.2">
      <c r="A1615" t="s">
        <v>0</v>
      </c>
      <c r="B1615" t="s">
        <v>1</v>
      </c>
      <c r="C1615" t="s">
        <v>247</v>
      </c>
      <c r="D1615" t="s">
        <v>248</v>
      </c>
      <c r="E1615" t="s">
        <v>249</v>
      </c>
      <c r="F1615" t="s">
        <v>958</v>
      </c>
      <c r="G1615" t="s">
        <v>959</v>
      </c>
      <c r="H1615" t="s">
        <v>282</v>
      </c>
      <c r="I1615" t="s">
        <v>964</v>
      </c>
      <c r="J1615" t="s">
        <v>121</v>
      </c>
      <c r="K1615" t="s">
        <v>359</v>
      </c>
      <c r="L1615" t="s">
        <v>11</v>
      </c>
      <c r="M1615" s="5">
        <v>725470.62</v>
      </c>
      <c r="N1615" s="5">
        <v>-65962.97</v>
      </c>
      <c r="O1615" s="5">
        <f t="shared" si="100"/>
        <v>659507.65</v>
      </c>
      <c r="P1615" s="5">
        <v>-119562.73</v>
      </c>
      <c r="Q1615" s="5">
        <f t="shared" si="101"/>
        <v>539944.92000000004</v>
      </c>
      <c r="R1615" s="5">
        <v>251139.48</v>
      </c>
      <c r="S1615" s="5">
        <v>271704.2</v>
      </c>
      <c r="T1615" s="5">
        <v>232681.52</v>
      </c>
      <c r="U1615" s="5">
        <f t="shared" si="102"/>
        <v>387803.45</v>
      </c>
      <c r="V1615" s="5">
        <f t="shared" si="103"/>
        <v>426826.13</v>
      </c>
      <c r="W1615" s="5">
        <v>17101.240000000002</v>
      </c>
      <c r="X1615" t="s">
        <v>963</v>
      </c>
    </row>
    <row r="1616" spans="1:24" x14ac:dyDescent="0.2">
      <c r="A1616" t="s">
        <v>0</v>
      </c>
      <c r="B1616" t="s">
        <v>1</v>
      </c>
      <c r="C1616" t="s">
        <v>247</v>
      </c>
      <c r="D1616" t="s">
        <v>248</v>
      </c>
      <c r="E1616" t="s">
        <v>249</v>
      </c>
      <c r="F1616" t="s">
        <v>958</v>
      </c>
      <c r="G1616" t="s">
        <v>959</v>
      </c>
      <c r="H1616" t="s">
        <v>282</v>
      </c>
      <c r="I1616" t="s">
        <v>964</v>
      </c>
      <c r="J1616" t="s">
        <v>121</v>
      </c>
      <c r="K1616" t="s">
        <v>130</v>
      </c>
      <c r="L1616" t="s">
        <v>11</v>
      </c>
      <c r="M1616" s="5">
        <v>42086.28</v>
      </c>
      <c r="N1616" s="5">
        <v>-42086.28</v>
      </c>
      <c r="O1616" s="5">
        <f t="shared" si="100"/>
        <v>0</v>
      </c>
      <c r="P1616" s="5">
        <v>0</v>
      </c>
      <c r="Q1616" s="5">
        <f t="shared" si="101"/>
        <v>0</v>
      </c>
      <c r="R1616" s="5">
        <v>0</v>
      </c>
      <c r="S1616" s="5">
        <v>0</v>
      </c>
      <c r="T1616" s="5">
        <v>0</v>
      </c>
      <c r="U1616" s="5">
        <f t="shared" si="102"/>
        <v>0</v>
      </c>
      <c r="V1616" s="5">
        <f t="shared" si="103"/>
        <v>0</v>
      </c>
      <c r="W1616" s="5">
        <v>0</v>
      </c>
      <c r="X1616" t="s">
        <v>966</v>
      </c>
    </row>
    <row r="1617" spans="1:24" x14ac:dyDescent="0.2">
      <c r="A1617" t="s">
        <v>0</v>
      </c>
      <c r="B1617" t="s">
        <v>1</v>
      </c>
      <c r="C1617" t="s">
        <v>247</v>
      </c>
      <c r="D1617" t="s">
        <v>248</v>
      </c>
      <c r="E1617" t="s">
        <v>249</v>
      </c>
      <c r="F1617" t="s">
        <v>958</v>
      </c>
      <c r="G1617" t="s">
        <v>959</v>
      </c>
      <c r="H1617" t="s">
        <v>282</v>
      </c>
      <c r="I1617" t="s">
        <v>964</v>
      </c>
      <c r="J1617" t="s">
        <v>121</v>
      </c>
      <c r="K1617" t="s">
        <v>175</v>
      </c>
      <c r="L1617" t="s">
        <v>11</v>
      </c>
      <c r="M1617" s="5">
        <v>0</v>
      </c>
      <c r="N1617" s="5">
        <v>10000</v>
      </c>
      <c r="O1617" s="5">
        <f t="shared" si="100"/>
        <v>10000</v>
      </c>
      <c r="P1617" s="5">
        <v>-2259</v>
      </c>
      <c r="Q1617" s="5">
        <f t="shared" si="101"/>
        <v>7741</v>
      </c>
      <c r="R1617" s="5">
        <v>1612.36</v>
      </c>
      <c r="S1617" s="5">
        <v>6128.64</v>
      </c>
      <c r="T1617" s="5">
        <v>6128.64</v>
      </c>
      <c r="U1617" s="5">
        <f t="shared" si="102"/>
        <v>3871.3599999999997</v>
      </c>
      <c r="V1617" s="5">
        <f t="shared" si="103"/>
        <v>3871.3599999999997</v>
      </c>
      <c r="W1617" s="5">
        <v>0</v>
      </c>
      <c r="X1617" t="s">
        <v>954</v>
      </c>
    </row>
    <row r="1618" spans="1:24" x14ac:dyDescent="0.2">
      <c r="A1618" t="s">
        <v>0</v>
      </c>
      <c r="B1618" t="s">
        <v>1</v>
      </c>
      <c r="C1618" t="s">
        <v>247</v>
      </c>
      <c r="D1618" t="s">
        <v>248</v>
      </c>
      <c r="E1618" t="s">
        <v>249</v>
      </c>
      <c r="F1618" t="s">
        <v>958</v>
      </c>
      <c r="G1618" t="s">
        <v>959</v>
      </c>
      <c r="H1618" t="s">
        <v>282</v>
      </c>
      <c r="I1618" t="s">
        <v>964</v>
      </c>
      <c r="J1618" t="s">
        <v>121</v>
      </c>
      <c r="K1618" t="s">
        <v>554</v>
      </c>
      <c r="L1618" t="s">
        <v>11</v>
      </c>
      <c r="M1618" s="5">
        <v>28659.56</v>
      </c>
      <c r="N1618" s="5">
        <v>11819.16</v>
      </c>
      <c r="O1618" s="5">
        <f t="shared" si="100"/>
        <v>40478.720000000001</v>
      </c>
      <c r="P1618" s="5">
        <v>-16000</v>
      </c>
      <c r="Q1618" s="5">
        <f t="shared" si="101"/>
        <v>24478.720000000001</v>
      </c>
      <c r="R1618" s="5">
        <v>0</v>
      </c>
      <c r="S1618" s="5">
        <v>24478.720000000001</v>
      </c>
      <c r="T1618" s="5">
        <v>17279.740000000002</v>
      </c>
      <c r="U1618" s="5">
        <f t="shared" si="102"/>
        <v>16000</v>
      </c>
      <c r="V1618" s="5">
        <f t="shared" si="103"/>
        <v>23198.98</v>
      </c>
      <c r="W1618" s="5">
        <v>0</v>
      </c>
      <c r="X1618" t="s">
        <v>967</v>
      </c>
    </row>
    <row r="1619" spans="1:24" x14ac:dyDescent="0.2">
      <c r="A1619" t="s">
        <v>0</v>
      </c>
      <c r="B1619" t="s">
        <v>1</v>
      </c>
      <c r="C1619" t="s">
        <v>247</v>
      </c>
      <c r="D1619" t="s">
        <v>248</v>
      </c>
      <c r="E1619" t="s">
        <v>249</v>
      </c>
      <c r="F1619" t="s">
        <v>958</v>
      </c>
      <c r="G1619" t="s">
        <v>959</v>
      </c>
      <c r="H1619" t="s">
        <v>282</v>
      </c>
      <c r="I1619" t="s">
        <v>960</v>
      </c>
      <c r="J1619" t="s">
        <v>231</v>
      </c>
      <c r="K1619" t="s">
        <v>232</v>
      </c>
      <c r="L1619" t="s">
        <v>11</v>
      </c>
      <c r="M1619" s="5">
        <v>1115000</v>
      </c>
      <c r="N1619" s="5">
        <v>-1052392</v>
      </c>
      <c r="O1619" s="5">
        <f t="shared" si="100"/>
        <v>62608</v>
      </c>
      <c r="P1619" s="5">
        <v>-23475.200000000001</v>
      </c>
      <c r="Q1619" s="5">
        <f t="shared" si="101"/>
        <v>39132.800000000003</v>
      </c>
      <c r="R1619" s="5">
        <v>39132.800000000003</v>
      </c>
      <c r="S1619" s="5">
        <v>0</v>
      </c>
      <c r="T1619" s="5">
        <v>0</v>
      </c>
      <c r="U1619" s="5">
        <f t="shared" si="102"/>
        <v>62608</v>
      </c>
      <c r="V1619" s="5">
        <f t="shared" si="103"/>
        <v>62608</v>
      </c>
      <c r="W1619" s="5">
        <v>0</v>
      </c>
      <c r="X1619" t="s">
        <v>936</v>
      </c>
    </row>
    <row r="1620" spans="1:24" x14ac:dyDescent="0.2">
      <c r="A1620" t="s">
        <v>0</v>
      </c>
      <c r="B1620" t="s">
        <v>1</v>
      </c>
      <c r="C1620" t="s">
        <v>247</v>
      </c>
      <c r="D1620" t="s">
        <v>248</v>
      </c>
      <c r="E1620" t="s">
        <v>249</v>
      </c>
      <c r="F1620" t="s">
        <v>958</v>
      </c>
      <c r="G1620" t="s">
        <v>959</v>
      </c>
      <c r="H1620" t="s">
        <v>282</v>
      </c>
      <c r="I1620" t="s">
        <v>960</v>
      </c>
      <c r="J1620" t="s">
        <v>231</v>
      </c>
      <c r="K1620" t="s">
        <v>234</v>
      </c>
      <c r="L1620" t="s">
        <v>11</v>
      </c>
      <c r="M1620" s="5">
        <v>500000</v>
      </c>
      <c r="N1620" s="5">
        <v>649759.36</v>
      </c>
      <c r="O1620" s="5">
        <f t="shared" si="100"/>
        <v>1149759.3599999999</v>
      </c>
      <c r="P1620" s="5">
        <v>-1063519.3600000001</v>
      </c>
      <c r="Q1620" s="5">
        <f t="shared" si="101"/>
        <v>86239.999999999767</v>
      </c>
      <c r="R1620" s="5">
        <v>86240</v>
      </c>
      <c r="S1620" s="5">
        <v>0</v>
      </c>
      <c r="T1620" s="5">
        <v>0</v>
      </c>
      <c r="U1620" s="5">
        <f t="shared" si="102"/>
        <v>1149759.3599999999</v>
      </c>
      <c r="V1620" s="5">
        <f t="shared" si="103"/>
        <v>1149759.3599999999</v>
      </c>
      <c r="W1620" s="5">
        <v>0</v>
      </c>
      <c r="X1620" t="s">
        <v>957</v>
      </c>
    </row>
    <row r="1621" spans="1:24" x14ac:dyDescent="0.2">
      <c r="A1621" t="s">
        <v>0</v>
      </c>
      <c r="B1621" t="s">
        <v>1</v>
      </c>
      <c r="C1621" t="s">
        <v>247</v>
      </c>
      <c r="D1621" t="s">
        <v>248</v>
      </c>
      <c r="E1621" t="s">
        <v>249</v>
      </c>
      <c r="F1621" t="s">
        <v>958</v>
      </c>
      <c r="G1621" t="s">
        <v>959</v>
      </c>
      <c r="H1621" t="s">
        <v>282</v>
      </c>
      <c r="I1621" t="s">
        <v>964</v>
      </c>
      <c r="J1621" t="s">
        <v>231</v>
      </c>
      <c r="K1621" t="s">
        <v>232</v>
      </c>
      <c r="L1621" t="s">
        <v>11</v>
      </c>
      <c r="M1621" s="5">
        <v>49624</v>
      </c>
      <c r="N1621" s="5">
        <v>0</v>
      </c>
      <c r="O1621" s="5">
        <f t="shared" si="100"/>
        <v>49624</v>
      </c>
      <c r="P1621" s="5">
        <v>-49624</v>
      </c>
      <c r="Q1621" s="5">
        <f t="shared" si="101"/>
        <v>0</v>
      </c>
      <c r="R1621" s="5">
        <v>0</v>
      </c>
      <c r="S1621" s="5">
        <v>0</v>
      </c>
      <c r="T1621" s="5">
        <v>0</v>
      </c>
      <c r="U1621" s="5">
        <f t="shared" si="102"/>
        <v>49624</v>
      </c>
      <c r="V1621" s="5">
        <f t="shared" si="103"/>
        <v>49624</v>
      </c>
      <c r="W1621" s="5">
        <v>0</v>
      </c>
      <c r="X1621" t="s">
        <v>936</v>
      </c>
    </row>
    <row r="1622" spans="1:24" x14ac:dyDescent="0.2">
      <c r="A1622" t="s">
        <v>0</v>
      </c>
      <c r="B1622" t="s">
        <v>1</v>
      </c>
      <c r="C1622" t="s">
        <v>247</v>
      </c>
      <c r="D1622" t="s">
        <v>248</v>
      </c>
      <c r="E1622" t="s">
        <v>249</v>
      </c>
      <c r="F1622" t="s">
        <v>958</v>
      </c>
      <c r="G1622" t="s">
        <v>959</v>
      </c>
      <c r="H1622" t="s">
        <v>282</v>
      </c>
      <c r="I1622" t="s">
        <v>964</v>
      </c>
      <c r="J1622" t="s">
        <v>231</v>
      </c>
      <c r="K1622" t="s">
        <v>234</v>
      </c>
      <c r="L1622" t="s">
        <v>11</v>
      </c>
      <c r="M1622" s="5">
        <v>2254175.17</v>
      </c>
      <c r="N1622" s="5">
        <v>-233291.18</v>
      </c>
      <c r="O1622" s="5">
        <f t="shared" si="100"/>
        <v>2020883.99</v>
      </c>
      <c r="P1622" s="5">
        <v>-311880.95</v>
      </c>
      <c r="Q1622" s="5">
        <f t="shared" si="101"/>
        <v>1709003.04</v>
      </c>
      <c r="R1622" s="5">
        <v>1379043.93</v>
      </c>
      <c r="S1622" s="5">
        <v>329959.11</v>
      </c>
      <c r="T1622" s="5">
        <v>174775.15</v>
      </c>
      <c r="U1622" s="5">
        <f t="shared" si="102"/>
        <v>1690924.88</v>
      </c>
      <c r="V1622" s="5">
        <f t="shared" si="103"/>
        <v>1846108.84</v>
      </c>
      <c r="W1622" s="5">
        <v>0</v>
      </c>
      <c r="X1622" t="s">
        <v>957</v>
      </c>
    </row>
    <row r="1623" spans="1:24" x14ac:dyDescent="0.2">
      <c r="A1623" t="s">
        <v>0</v>
      </c>
      <c r="B1623" t="s">
        <v>1</v>
      </c>
      <c r="C1623" t="s">
        <v>247</v>
      </c>
      <c r="D1623" t="s">
        <v>248</v>
      </c>
      <c r="E1623" t="s">
        <v>249</v>
      </c>
      <c r="F1623" t="s">
        <v>968</v>
      </c>
      <c r="G1623" t="s">
        <v>969</v>
      </c>
      <c r="H1623" t="s">
        <v>7</v>
      </c>
      <c r="I1623" t="s">
        <v>41</v>
      </c>
      <c r="J1623" t="s">
        <v>9</v>
      </c>
      <c r="K1623" t="s">
        <v>970</v>
      </c>
      <c r="L1623" t="s">
        <v>11</v>
      </c>
      <c r="M1623" s="5">
        <v>3483000</v>
      </c>
      <c r="N1623" s="5">
        <v>247000</v>
      </c>
      <c r="O1623" s="5">
        <f t="shared" si="100"/>
        <v>3730000</v>
      </c>
      <c r="P1623" s="5">
        <v>0</v>
      </c>
      <c r="Q1623" s="5">
        <f t="shared" si="101"/>
        <v>3730000</v>
      </c>
      <c r="R1623" s="5">
        <v>0</v>
      </c>
      <c r="S1623" s="5">
        <v>3729535.64</v>
      </c>
      <c r="T1623" s="5">
        <v>2323181.4700000002</v>
      </c>
      <c r="U1623" s="5">
        <f t="shared" si="102"/>
        <v>464.35999999986961</v>
      </c>
      <c r="V1623" s="5">
        <f t="shared" si="103"/>
        <v>1406818.5299999998</v>
      </c>
      <c r="W1623" s="5">
        <v>464.36</v>
      </c>
      <c r="X1623" t="s">
        <v>971</v>
      </c>
    </row>
    <row r="1624" spans="1:24" x14ac:dyDescent="0.2">
      <c r="A1624" t="s">
        <v>0</v>
      </c>
      <c r="B1624" t="s">
        <v>1</v>
      </c>
      <c r="C1624" t="s">
        <v>247</v>
      </c>
      <c r="D1624" t="s">
        <v>248</v>
      </c>
      <c r="E1624" t="s">
        <v>249</v>
      </c>
      <c r="F1624" t="s">
        <v>968</v>
      </c>
      <c r="G1624" t="s">
        <v>969</v>
      </c>
      <c r="H1624" t="s">
        <v>7</v>
      </c>
      <c r="I1624" t="s">
        <v>41</v>
      </c>
      <c r="J1624" t="s">
        <v>9</v>
      </c>
      <c r="K1624" t="s">
        <v>972</v>
      </c>
      <c r="L1624" t="s">
        <v>11</v>
      </c>
      <c r="M1624" s="5">
        <v>5000000</v>
      </c>
      <c r="N1624" s="5">
        <v>0</v>
      </c>
      <c r="O1624" s="5">
        <f t="shared" si="100"/>
        <v>5000000</v>
      </c>
      <c r="P1624" s="5">
        <v>0</v>
      </c>
      <c r="Q1624" s="5">
        <f t="shared" si="101"/>
        <v>5000000</v>
      </c>
      <c r="R1624" s="5">
        <v>0</v>
      </c>
      <c r="S1624" s="5">
        <v>4721770</v>
      </c>
      <c r="T1624" s="5">
        <v>3398016.67</v>
      </c>
      <c r="U1624" s="5">
        <f t="shared" si="102"/>
        <v>278230</v>
      </c>
      <c r="V1624" s="5">
        <f t="shared" si="103"/>
        <v>1601983.33</v>
      </c>
      <c r="W1624" s="5">
        <v>278230</v>
      </c>
      <c r="X1624" t="s">
        <v>973</v>
      </c>
    </row>
    <row r="1625" spans="1:24" x14ac:dyDescent="0.2">
      <c r="A1625" t="s">
        <v>0</v>
      </c>
      <c r="B1625" t="s">
        <v>1</v>
      </c>
      <c r="C1625" t="s">
        <v>247</v>
      </c>
      <c r="D1625" t="s">
        <v>248</v>
      </c>
      <c r="E1625" t="s">
        <v>249</v>
      </c>
      <c r="F1625" t="s">
        <v>968</v>
      </c>
      <c r="G1625" t="s">
        <v>969</v>
      </c>
      <c r="H1625" t="s">
        <v>7</v>
      </c>
      <c r="I1625" t="s">
        <v>41</v>
      </c>
      <c r="J1625" t="s">
        <v>42</v>
      </c>
      <c r="K1625" t="s">
        <v>62</v>
      </c>
      <c r="L1625" t="s">
        <v>11</v>
      </c>
      <c r="M1625" s="5">
        <v>25000</v>
      </c>
      <c r="N1625" s="5">
        <v>0</v>
      </c>
      <c r="O1625" s="5">
        <f t="shared" si="100"/>
        <v>25000</v>
      </c>
      <c r="P1625" s="5">
        <v>-25000</v>
      </c>
      <c r="Q1625" s="5">
        <f t="shared" si="101"/>
        <v>0</v>
      </c>
      <c r="R1625" s="5">
        <v>0</v>
      </c>
      <c r="S1625" s="5">
        <v>0</v>
      </c>
      <c r="T1625" s="5">
        <v>0</v>
      </c>
      <c r="U1625" s="5">
        <f t="shared" si="102"/>
        <v>25000</v>
      </c>
      <c r="V1625" s="5">
        <f t="shared" si="103"/>
        <v>25000</v>
      </c>
      <c r="W1625" s="5">
        <v>0</v>
      </c>
      <c r="X1625" t="s">
        <v>904</v>
      </c>
    </row>
    <row r="1626" spans="1:24" x14ac:dyDescent="0.2">
      <c r="A1626" t="s">
        <v>0</v>
      </c>
      <c r="B1626" t="s">
        <v>1</v>
      </c>
      <c r="C1626" t="s">
        <v>247</v>
      </c>
      <c r="D1626" t="s">
        <v>248</v>
      </c>
      <c r="E1626" t="s">
        <v>249</v>
      </c>
      <c r="F1626" t="s">
        <v>968</v>
      </c>
      <c r="G1626" t="s">
        <v>969</v>
      </c>
      <c r="H1626" t="s">
        <v>7</v>
      </c>
      <c r="I1626" t="s">
        <v>41</v>
      </c>
      <c r="J1626" t="s">
        <v>42</v>
      </c>
      <c r="K1626" t="s">
        <v>974</v>
      </c>
      <c r="L1626" t="s">
        <v>11</v>
      </c>
      <c r="M1626" s="5">
        <v>12000</v>
      </c>
      <c r="N1626" s="5">
        <v>0</v>
      </c>
      <c r="O1626" s="5">
        <f t="shared" si="100"/>
        <v>12000</v>
      </c>
      <c r="P1626" s="5">
        <v>-12000</v>
      </c>
      <c r="Q1626" s="5">
        <f t="shared" si="101"/>
        <v>0</v>
      </c>
      <c r="R1626" s="5">
        <v>0</v>
      </c>
      <c r="S1626" s="5">
        <v>0</v>
      </c>
      <c r="T1626" s="5">
        <v>0</v>
      </c>
      <c r="U1626" s="5">
        <f t="shared" si="102"/>
        <v>12000</v>
      </c>
      <c r="V1626" s="5">
        <f t="shared" si="103"/>
        <v>12000</v>
      </c>
      <c r="W1626" s="5">
        <v>0</v>
      </c>
      <c r="X1626" t="s">
        <v>975</v>
      </c>
    </row>
    <row r="1627" spans="1:24" x14ac:dyDescent="0.2">
      <c r="A1627" t="s">
        <v>0</v>
      </c>
      <c r="B1627" t="s">
        <v>1</v>
      </c>
      <c r="C1627" t="s">
        <v>247</v>
      </c>
      <c r="D1627" t="s">
        <v>248</v>
      </c>
      <c r="E1627" t="s">
        <v>249</v>
      </c>
      <c r="F1627" t="s">
        <v>968</v>
      </c>
      <c r="G1627" t="s">
        <v>969</v>
      </c>
      <c r="H1627" t="s">
        <v>7</v>
      </c>
      <c r="I1627" t="s">
        <v>41</v>
      </c>
      <c r="J1627" t="s">
        <v>42</v>
      </c>
      <c r="K1627" t="s">
        <v>976</v>
      </c>
      <c r="L1627" t="s">
        <v>11</v>
      </c>
      <c r="M1627" s="5">
        <v>15000</v>
      </c>
      <c r="N1627" s="5">
        <v>0</v>
      </c>
      <c r="O1627" s="5">
        <f t="shared" si="100"/>
        <v>15000</v>
      </c>
      <c r="P1627" s="5">
        <v>-15000</v>
      </c>
      <c r="Q1627" s="5">
        <f t="shared" si="101"/>
        <v>0</v>
      </c>
      <c r="R1627" s="5">
        <v>0</v>
      </c>
      <c r="S1627" s="5">
        <v>0</v>
      </c>
      <c r="T1627" s="5">
        <v>0</v>
      </c>
      <c r="U1627" s="5">
        <f t="shared" si="102"/>
        <v>15000</v>
      </c>
      <c r="V1627" s="5">
        <f t="shared" si="103"/>
        <v>15000</v>
      </c>
      <c r="W1627" s="5">
        <v>0</v>
      </c>
      <c r="X1627" t="s">
        <v>977</v>
      </c>
    </row>
    <row r="1628" spans="1:24" x14ac:dyDescent="0.2">
      <c r="A1628" t="s">
        <v>0</v>
      </c>
      <c r="B1628" t="s">
        <v>1</v>
      </c>
      <c r="C1628" t="s">
        <v>247</v>
      </c>
      <c r="D1628" t="s">
        <v>248</v>
      </c>
      <c r="E1628" t="s">
        <v>249</v>
      </c>
      <c r="F1628" t="s">
        <v>968</v>
      </c>
      <c r="G1628" t="s">
        <v>969</v>
      </c>
      <c r="H1628" t="s">
        <v>7</v>
      </c>
      <c r="I1628" t="s">
        <v>41</v>
      </c>
      <c r="J1628" t="s">
        <v>42</v>
      </c>
      <c r="K1628" t="s">
        <v>349</v>
      </c>
      <c r="L1628" t="s">
        <v>11</v>
      </c>
      <c r="M1628" s="5">
        <v>160000</v>
      </c>
      <c r="N1628" s="5">
        <v>0</v>
      </c>
      <c r="O1628" s="5">
        <f t="shared" si="100"/>
        <v>160000</v>
      </c>
      <c r="P1628" s="5">
        <v>-160000</v>
      </c>
      <c r="Q1628" s="5">
        <f t="shared" si="101"/>
        <v>0</v>
      </c>
      <c r="R1628" s="5">
        <v>0</v>
      </c>
      <c r="S1628" s="5">
        <v>0</v>
      </c>
      <c r="T1628" s="5">
        <v>0</v>
      </c>
      <c r="U1628" s="5">
        <f t="shared" si="102"/>
        <v>160000</v>
      </c>
      <c r="V1628" s="5">
        <f t="shared" si="103"/>
        <v>160000</v>
      </c>
      <c r="W1628" s="5">
        <v>0</v>
      </c>
      <c r="X1628" t="s">
        <v>978</v>
      </c>
    </row>
    <row r="1629" spans="1:24" x14ac:dyDescent="0.2">
      <c r="A1629" t="s">
        <v>0</v>
      </c>
      <c r="B1629" t="s">
        <v>1</v>
      </c>
      <c r="C1629" t="s">
        <v>247</v>
      </c>
      <c r="D1629" t="s">
        <v>248</v>
      </c>
      <c r="E1629" t="s">
        <v>249</v>
      </c>
      <c r="F1629" t="s">
        <v>968</v>
      </c>
      <c r="G1629" t="s">
        <v>969</v>
      </c>
      <c r="H1629" t="s">
        <v>7</v>
      </c>
      <c r="I1629" t="s">
        <v>41</v>
      </c>
      <c r="J1629" t="s">
        <v>42</v>
      </c>
      <c r="K1629" t="s">
        <v>70</v>
      </c>
      <c r="L1629" t="s">
        <v>11</v>
      </c>
      <c r="M1629" s="5">
        <v>25000</v>
      </c>
      <c r="N1629" s="5">
        <v>0</v>
      </c>
      <c r="O1629" s="5">
        <f t="shared" si="100"/>
        <v>25000</v>
      </c>
      <c r="P1629" s="5">
        <v>-25000</v>
      </c>
      <c r="Q1629" s="5">
        <f t="shared" si="101"/>
        <v>0</v>
      </c>
      <c r="R1629" s="5">
        <v>0</v>
      </c>
      <c r="S1629" s="5">
        <v>0</v>
      </c>
      <c r="T1629" s="5">
        <v>0</v>
      </c>
      <c r="U1629" s="5">
        <f t="shared" si="102"/>
        <v>25000</v>
      </c>
      <c r="V1629" s="5">
        <f t="shared" si="103"/>
        <v>25000</v>
      </c>
      <c r="W1629" s="5">
        <v>0</v>
      </c>
      <c r="X1629" t="s">
        <v>911</v>
      </c>
    </row>
    <row r="1630" spans="1:24" x14ac:dyDescent="0.2">
      <c r="A1630" t="s">
        <v>0</v>
      </c>
      <c r="B1630" t="s">
        <v>1</v>
      </c>
      <c r="C1630" t="s">
        <v>247</v>
      </c>
      <c r="D1630" t="s">
        <v>248</v>
      </c>
      <c r="E1630" t="s">
        <v>249</v>
      </c>
      <c r="F1630" t="s">
        <v>968</v>
      </c>
      <c r="G1630" t="s">
        <v>969</v>
      </c>
      <c r="H1630" t="s">
        <v>7</v>
      </c>
      <c r="I1630" t="s">
        <v>41</v>
      </c>
      <c r="J1630" t="s">
        <v>42</v>
      </c>
      <c r="K1630" t="s">
        <v>72</v>
      </c>
      <c r="L1630" t="s">
        <v>11</v>
      </c>
      <c r="M1630" s="5">
        <v>955000</v>
      </c>
      <c r="N1630" s="5">
        <v>-247000</v>
      </c>
      <c r="O1630" s="5">
        <f t="shared" si="100"/>
        <v>708000</v>
      </c>
      <c r="P1630" s="5">
        <v>0</v>
      </c>
      <c r="Q1630" s="5">
        <f t="shared" si="101"/>
        <v>708000</v>
      </c>
      <c r="R1630" s="5">
        <v>76198.759999999995</v>
      </c>
      <c r="S1630" s="5">
        <v>59723.35</v>
      </c>
      <c r="T1630" s="5">
        <v>46626</v>
      </c>
      <c r="U1630" s="5">
        <f t="shared" si="102"/>
        <v>648276.65</v>
      </c>
      <c r="V1630" s="5">
        <f t="shared" si="103"/>
        <v>661374</v>
      </c>
      <c r="W1630" s="5">
        <v>572077.89</v>
      </c>
      <c r="X1630" t="s">
        <v>979</v>
      </c>
    </row>
    <row r="1631" spans="1:24" x14ac:dyDescent="0.2">
      <c r="A1631" t="s">
        <v>0</v>
      </c>
      <c r="B1631" t="s">
        <v>1</v>
      </c>
      <c r="C1631" t="s">
        <v>247</v>
      </c>
      <c r="D1631" t="s">
        <v>248</v>
      </c>
      <c r="E1631" t="s">
        <v>249</v>
      </c>
      <c r="F1631" t="s">
        <v>968</v>
      </c>
      <c r="G1631" t="s">
        <v>969</v>
      </c>
      <c r="H1631" t="s">
        <v>7</v>
      </c>
      <c r="I1631" t="s">
        <v>41</v>
      </c>
      <c r="J1631" t="s">
        <v>42</v>
      </c>
      <c r="K1631" t="s">
        <v>82</v>
      </c>
      <c r="L1631" t="s">
        <v>11</v>
      </c>
      <c r="M1631" s="5">
        <v>0</v>
      </c>
      <c r="N1631" s="5">
        <v>2400</v>
      </c>
      <c r="O1631" s="5">
        <f t="shared" si="100"/>
        <v>2400</v>
      </c>
      <c r="P1631" s="5">
        <v>0</v>
      </c>
      <c r="Q1631" s="5">
        <f t="shared" si="101"/>
        <v>2400</v>
      </c>
      <c r="R1631" s="5">
        <v>0</v>
      </c>
      <c r="S1631" s="5">
        <v>1899.52</v>
      </c>
      <c r="T1631" s="5">
        <v>1899.52</v>
      </c>
      <c r="U1631" s="5">
        <f t="shared" si="102"/>
        <v>500.48</v>
      </c>
      <c r="V1631" s="5">
        <f t="shared" si="103"/>
        <v>500.48</v>
      </c>
      <c r="W1631" s="5">
        <v>500.48</v>
      </c>
      <c r="X1631" t="s">
        <v>915</v>
      </c>
    </row>
    <row r="1632" spans="1:24" x14ac:dyDescent="0.2">
      <c r="A1632" t="s">
        <v>0</v>
      </c>
      <c r="B1632" t="s">
        <v>1</v>
      </c>
      <c r="C1632" t="s">
        <v>247</v>
      </c>
      <c r="D1632" t="s">
        <v>248</v>
      </c>
      <c r="E1632" t="s">
        <v>249</v>
      </c>
      <c r="F1632" t="s">
        <v>968</v>
      </c>
      <c r="G1632" t="s">
        <v>969</v>
      </c>
      <c r="H1632" t="s">
        <v>7</v>
      </c>
      <c r="I1632" t="s">
        <v>41</v>
      </c>
      <c r="J1632" t="s">
        <v>42</v>
      </c>
      <c r="K1632" t="s">
        <v>86</v>
      </c>
      <c r="L1632" t="s">
        <v>11</v>
      </c>
      <c r="M1632" s="5">
        <v>8000</v>
      </c>
      <c r="N1632" s="5">
        <v>-2400</v>
      </c>
      <c r="O1632" s="5">
        <f t="shared" si="100"/>
        <v>5600</v>
      </c>
      <c r="P1632" s="5">
        <v>-5600</v>
      </c>
      <c r="Q1632" s="5">
        <f t="shared" si="101"/>
        <v>0</v>
      </c>
      <c r="R1632" s="5">
        <v>0</v>
      </c>
      <c r="S1632" s="5">
        <v>0</v>
      </c>
      <c r="T1632" s="5">
        <v>0</v>
      </c>
      <c r="U1632" s="5">
        <f t="shared" si="102"/>
        <v>5600</v>
      </c>
      <c r="V1632" s="5">
        <f t="shared" si="103"/>
        <v>5600</v>
      </c>
      <c r="W1632" s="5">
        <v>0</v>
      </c>
      <c r="X1632" t="s">
        <v>919</v>
      </c>
    </row>
    <row r="1633" spans="1:24" x14ac:dyDescent="0.2">
      <c r="A1633" t="s">
        <v>0</v>
      </c>
      <c r="B1633" t="s">
        <v>1</v>
      </c>
      <c r="C1633" t="s">
        <v>247</v>
      </c>
      <c r="D1633" t="s">
        <v>248</v>
      </c>
      <c r="E1633" t="s">
        <v>249</v>
      </c>
      <c r="F1633" t="s">
        <v>968</v>
      </c>
      <c r="G1633" t="s">
        <v>969</v>
      </c>
      <c r="H1633" t="s">
        <v>7</v>
      </c>
      <c r="I1633" t="s">
        <v>41</v>
      </c>
      <c r="J1633" t="s">
        <v>90</v>
      </c>
      <c r="K1633" t="s">
        <v>310</v>
      </c>
      <c r="L1633" t="s">
        <v>11</v>
      </c>
      <c r="M1633" s="5">
        <v>5000</v>
      </c>
      <c r="N1633" s="5">
        <v>0</v>
      </c>
      <c r="O1633" s="5">
        <f t="shared" si="100"/>
        <v>5000</v>
      </c>
      <c r="P1633" s="5">
        <v>0</v>
      </c>
      <c r="Q1633" s="5">
        <f t="shared" si="101"/>
        <v>5000</v>
      </c>
      <c r="R1633" s="5">
        <v>0</v>
      </c>
      <c r="S1633" s="5">
        <v>0</v>
      </c>
      <c r="T1633" s="5">
        <v>0</v>
      </c>
      <c r="U1633" s="5">
        <f t="shared" si="102"/>
        <v>5000</v>
      </c>
      <c r="V1633" s="5">
        <f t="shared" si="103"/>
        <v>5000</v>
      </c>
      <c r="W1633" s="5">
        <v>5000</v>
      </c>
      <c r="X1633" t="s">
        <v>927</v>
      </c>
    </row>
    <row r="1634" spans="1:24" x14ac:dyDescent="0.2">
      <c r="A1634" t="s">
        <v>0</v>
      </c>
      <c r="B1634" t="s">
        <v>1</v>
      </c>
      <c r="C1634" t="s">
        <v>247</v>
      </c>
      <c r="D1634" t="s">
        <v>248</v>
      </c>
      <c r="E1634" t="s">
        <v>249</v>
      </c>
      <c r="F1634" t="s">
        <v>968</v>
      </c>
      <c r="G1634" t="s">
        <v>969</v>
      </c>
      <c r="H1634" t="s">
        <v>7</v>
      </c>
      <c r="I1634" t="s">
        <v>41</v>
      </c>
      <c r="J1634" t="s">
        <v>90</v>
      </c>
      <c r="K1634" t="s">
        <v>980</v>
      </c>
      <c r="L1634" t="s">
        <v>11</v>
      </c>
      <c r="M1634" s="5">
        <v>50000</v>
      </c>
      <c r="N1634" s="5">
        <v>0</v>
      </c>
      <c r="O1634" s="5">
        <f t="shared" si="100"/>
        <v>50000</v>
      </c>
      <c r="P1634" s="5">
        <v>0</v>
      </c>
      <c r="Q1634" s="5">
        <f t="shared" si="101"/>
        <v>50000</v>
      </c>
      <c r="R1634" s="5">
        <v>0</v>
      </c>
      <c r="S1634" s="5">
        <v>0</v>
      </c>
      <c r="T1634" s="5">
        <v>0</v>
      </c>
      <c r="U1634" s="5">
        <f t="shared" si="102"/>
        <v>50000</v>
      </c>
      <c r="V1634" s="5">
        <f t="shared" si="103"/>
        <v>50000</v>
      </c>
      <c r="W1634" s="5">
        <v>50000</v>
      </c>
      <c r="X1634" t="s">
        <v>981</v>
      </c>
    </row>
    <row r="1635" spans="1:24" x14ac:dyDescent="0.2">
      <c r="A1635" t="s">
        <v>0</v>
      </c>
      <c r="B1635" t="s">
        <v>1</v>
      </c>
      <c r="C1635" t="s">
        <v>247</v>
      </c>
      <c r="D1635" t="s">
        <v>248</v>
      </c>
      <c r="E1635" t="s">
        <v>249</v>
      </c>
      <c r="F1635" t="s">
        <v>968</v>
      </c>
      <c r="G1635" t="s">
        <v>969</v>
      </c>
      <c r="H1635" t="s">
        <v>7</v>
      </c>
      <c r="I1635" t="s">
        <v>41</v>
      </c>
      <c r="J1635" t="s">
        <v>982</v>
      </c>
      <c r="K1635" t="s">
        <v>983</v>
      </c>
      <c r="L1635" t="s">
        <v>11</v>
      </c>
      <c r="M1635" s="5">
        <v>3115000</v>
      </c>
      <c r="N1635" s="5">
        <v>0</v>
      </c>
      <c r="O1635" s="5">
        <f t="shared" si="100"/>
        <v>3115000</v>
      </c>
      <c r="P1635" s="5">
        <v>0</v>
      </c>
      <c r="Q1635" s="5">
        <f t="shared" si="101"/>
        <v>3115000</v>
      </c>
      <c r="R1635" s="5">
        <v>0</v>
      </c>
      <c r="S1635" s="5">
        <v>1529492.58</v>
      </c>
      <c r="T1635" s="5">
        <v>1529492.58</v>
      </c>
      <c r="U1635" s="5">
        <f t="shared" si="102"/>
        <v>1585507.42</v>
      </c>
      <c r="V1635" s="5">
        <f t="shared" si="103"/>
        <v>1585507.42</v>
      </c>
      <c r="W1635" s="5">
        <v>1585507.42</v>
      </c>
      <c r="X1635" t="s">
        <v>984</v>
      </c>
    </row>
    <row r="1636" spans="1:24" x14ac:dyDescent="0.2">
      <c r="A1636" t="s">
        <v>0</v>
      </c>
      <c r="B1636" t="s">
        <v>1</v>
      </c>
      <c r="C1636" t="s">
        <v>247</v>
      </c>
      <c r="D1636" t="s">
        <v>248</v>
      </c>
      <c r="E1636" t="s">
        <v>249</v>
      </c>
      <c r="F1636" t="s">
        <v>985</v>
      </c>
      <c r="G1636" t="s">
        <v>986</v>
      </c>
      <c r="H1636" t="s">
        <v>7</v>
      </c>
      <c r="I1636" t="s">
        <v>41</v>
      </c>
      <c r="J1636" t="s">
        <v>9</v>
      </c>
      <c r="K1636" t="s">
        <v>252</v>
      </c>
      <c r="L1636" t="s">
        <v>11</v>
      </c>
      <c r="M1636" s="5">
        <v>54670</v>
      </c>
      <c r="N1636" s="5">
        <v>0</v>
      </c>
      <c r="O1636" s="5">
        <f t="shared" si="100"/>
        <v>54670</v>
      </c>
      <c r="P1636" s="5">
        <v>-43625.49</v>
      </c>
      <c r="Q1636" s="5">
        <f t="shared" si="101"/>
        <v>11044.510000000002</v>
      </c>
      <c r="R1636" s="5">
        <v>920.07</v>
      </c>
      <c r="S1636" s="5">
        <v>9530.51</v>
      </c>
      <c r="T1636" s="5">
        <v>3677.24</v>
      </c>
      <c r="U1636" s="5">
        <f t="shared" si="102"/>
        <v>45139.49</v>
      </c>
      <c r="V1636" s="5">
        <f t="shared" si="103"/>
        <v>50992.76</v>
      </c>
      <c r="W1636" s="5">
        <v>593.92999999999995</v>
      </c>
      <c r="X1636" t="s">
        <v>253</v>
      </c>
    </row>
    <row r="1637" spans="1:24" x14ac:dyDescent="0.2">
      <c r="A1637" t="s">
        <v>0</v>
      </c>
      <c r="B1637" t="s">
        <v>1</v>
      </c>
      <c r="C1637" t="s">
        <v>247</v>
      </c>
      <c r="D1637" t="s">
        <v>248</v>
      </c>
      <c r="E1637" t="s">
        <v>249</v>
      </c>
      <c r="F1637" t="s">
        <v>985</v>
      </c>
      <c r="G1637" t="s">
        <v>986</v>
      </c>
      <c r="H1637" t="s">
        <v>7</v>
      </c>
      <c r="I1637" t="s">
        <v>41</v>
      </c>
      <c r="J1637" t="s">
        <v>9</v>
      </c>
      <c r="K1637" t="s">
        <v>35</v>
      </c>
      <c r="L1637" t="s">
        <v>11</v>
      </c>
      <c r="M1637" s="5">
        <v>28806.080000000002</v>
      </c>
      <c r="N1637" s="5">
        <v>0</v>
      </c>
      <c r="O1637" s="5">
        <f t="shared" si="100"/>
        <v>28806.080000000002</v>
      </c>
      <c r="P1637" s="5">
        <v>-23035</v>
      </c>
      <c r="Q1637" s="5">
        <f t="shared" si="101"/>
        <v>5771.0800000000017</v>
      </c>
      <c r="R1637" s="5">
        <v>485.84</v>
      </c>
      <c r="S1637" s="5">
        <v>5031.99</v>
      </c>
      <c r="T1637" s="5">
        <v>1941.52</v>
      </c>
      <c r="U1637" s="5">
        <f t="shared" si="102"/>
        <v>23774.090000000004</v>
      </c>
      <c r="V1637" s="5">
        <f t="shared" si="103"/>
        <v>26864.560000000001</v>
      </c>
      <c r="W1637" s="5">
        <v>253.25</v>
      </c>
      <c r="X1637" t="s">
        <v>254</v>
      </c>
    </row>
    <row r="1638" spans="1:24" x14ac:dyDescent="0.2">
      <c r="A1638" t="s">
        <v>0</v>
      </c>
      <c r="B1638" t="s">
        <v>1</v>
      </c>
      <c r="C1638" t="s">
        <v>247</v>
      </c>
      <c r="D1638" t="s">
        <v>248</v>
      </c>
      <c r="E1638" t="s">
        <v>249</v>
      </c>
      <c r="F1638" t="s">
        <v>985</v>
      </c>
      <c r="G1638" t="s">
        <v>986</v>
      </c>
      <c r="H1638" t="s">
        <v>7</v>
      </c>
      <c r="I1638" t="s">
        <v>41</v>
      </c>
      <c r="J1638" t="s">
        <v>42</v>
      </c>
      <c r="K1638" t="s">
        <v>48</v>
      </c>
      <c r="L1638" t="s">
        <v>11</v>
      </c>
      <c r="M1638" s="5">
        <v>12285.16</v>
      </c>
      <c r="N1638" s="5">
        <v>0</v>
      </c>
      <c r="O1638" s="5">
        <f t="shared" si="100"/>
        <v>12285.16</v>
      </c>
      <c r="P1638" s="5">
        <v>-12285.16</v>
      </c>
      <c r="Q1638" s="5">
        <f t="shared" si="101"/>
        <v>0</v>
      </c>
      <c r="R1638" s="5">
        <v>0</v>
      </c>
      <c r="S1638" s="5">
        <v>0</v>
      </c>
      <c r="T1638" s="5">
        <v>0</v>
      </c>
      <c r="U1638" s="5">
        <f t="shared" si="102"/>
        <v>12285.16</v>
      </c>
      <c r="V1638" s="5">
        <f t="shared" si="103"/>
        <v>12285.16</v>
      </c>
      <c r="W1638" s="5">
        <v>0</v>
      </c>
      <c r="X1638" t="s">
        <v>271</v>
      </c>
    </row>
    <row r="1639" spans="1:24" x14ac:dyDescent="0.2">
      <c r="A1639" t="s">
        <v>0</v>
      </c>
      <c r="B1639" t="s">
        <v>1</v>
      </c>
      <c r="C1639" t="s">
        <v>247</v>
      </c>
      <c r="D1639" t="s">
        <v>248</v>
      </c>
      <c r="E1639" t="s">
        <v>249</v>
      </c>
      <c r="F1639" t="s">
        <v>985</v>
      </c>
      <c r="G1639" t="s">
        <v>986</v>
      </c>
      <c r="H1639" t="s">
        <v>7</v>
      </c>
      <c r="I1639" t="s">
        <v>41</v>
      </c>
      <c r="J1639" t="s">
        <v>42</v>
      </c>
      <c r="K1639" t="s">
        <v>54</v>
      </c>
      <c r="L1639" t="s">
        <v>11</v>
      </c>
      <c r="M1639" s="5">
        <v>4900</v>
      </c>
      <c r="N1639" s="5">
        <v>11666.83</v>
      </c>
      <c r="O1639" s="5">
        <f t="shared" si="100"/>
        <v>16566.830000000002</v>
      </c>
      <c r="P1639" s="5">
        <v>-4900.8</v>
      </c>
      <c r="Q1639" s="5">
        <f t="shared" si="101"/>
        <v>11666.030000000002</v>
      </c>
      <c r="R1639" s="5">
        <v>0</v>
      </c>
      <c r="S1639" s="5">
        <v>6666.03</v>
      </c>
      <c r="T1639" s="5">
        <v>6666.03</v>
      </c>
      <c r="U1639" s="5">
        <f t="shared" si="102"/>
        <v>9900.8000000000029</v>
      </c>
      <c r="V1639" s="5">
        <f t="shared" si="103"/>
        <v>9900.8000000000029</v>
      </c>
      <c r="W1639" s="5">
        <v>5000</v>
      </c>
      <c r="X1639" t="s">
        <v>898</v>
      </c>
    </row>
    <row r="1640" spans="1:24" x14ac:dyDescent="0.2">
      <c r="A1640" t="s">
        <v>0</v>
      </c>
      <c r="B1640" t="s">
        <v>1</v>
      </c>
      <c r="C1640" t="s">
        <v>247</v>
      </c>
      <c r="D1640" t="s">
        <v>248</v>
      </c>
      <c r="E1640" t="s">
        <v>249</v>
      </c>
      <c r="F1640" t="s">
        <v>985</v>
      </c>
      <c r="G1640" t="s">
        <v>986</v>
      </c>
      <c r="H1640" t="s">
        <v>7</v>
      </c>
      <c r="I1640" t="s">
        <v>41</v>
      </c>
      <c r="J1640" t="s">
        <v>42</v>
      </c>
      <c r="K1640" t="s">
        <v>299</v>
      </c>
      <c r="L1640" t="s">
        <v>11</v>
      </c>
      <c r="M1640" s="5">
        <v>2000</v>
      </c>
      <c r="N1640" s="5">
        <v>0</v>
      </c>
      <c r="O1640" s="5">
        <f t="shared" si="100"/>
        <v>2000</v>
      </c>
      <c r="P1640" s="5">
        <v>-2000</v>
      </c>
      <c r="Q1640" s="5">
        <f t="shared" si="101"/>
        <v>0</v>
      </c>
      <c r="R1640" s="5">
        <v>0</v>
      </c>
      <c r="S1640" s="5">
        <v>0</v>
      </c>
      <c r="T1640" s="5">
        <v>0</v>
      </c>
      <c r="U1640" s="5">
        <f t="shared" si="102"/>
        <v>2000</v>
      </c>
      <c r="V1640" s="5">
        <f t="shared" si="103"/>
        <v>2000</v>
      </c>
      <c r="W1640" s="5">
        <v>0</v>
      </c>
      <c r="X1640" t="s">
        <v>905</v>
      </c>
    </row>
    <row r="1641" spans="1:24" x14ac:dyDescent="0.2">
      <c r="A1641" t="s">
        <v>0</v>
      </c>
      <c r="B1641" t="s">
        <v>1</v>
      </c>
      <c r="C1641" t="s">
        <v>247</v>
      </c>
      <c r="D1641" t="s">
        <v>248</v>
      </c>
      <c r="E1641" t="s">
        <v>249</v>
      </c>
      <c r="F1641" t="s">
        <v>985</v>
      </c>
      <c r="G1641" t="s">
        <v>986</v>
      </c>
      <c r="H1641" t="s">
        <v>7</v>
      </c>
      <c r="I1641" t="s">
        <v>41</v>
      </c>
      <c r="J1641" t="s">
        <v>42</v>
      </c>
      <c r="K1641" t="s">
        <v>987</v>
      </c>
      <c r="L1641" t="s">
        <v>11</v>
      </c>
      <c r="M1641" s="5">
        <v>20000</v>
      </c>
      <c r="N1641" s="5">
        <v>-11666.83</v>
      </c>
      <c r="O1641" s="5">
        <f t="shared" si="100"/>
        <v>8333.17</v>
      </c>
      <c r="P1641" s="5">
        <v>0</v>
      </c>
      <c r="Q1641" s="5">
        <f t="shared" si="101"/>
        <v>8333.17</v>
      </c>
      <c r="R1641" s="5">
        <v>0</v>
      </c>
      <c r="S1641" s="5">
        <v>0</v>
      </c>
      <c r="T1641" s="5">
        <v>0</v>
      </c>
      <c r="U1641" s="5">
        <f t="shared" si="102"/>
        <v>8333.17</v>
      </c>
      <c r="V1641" s="5">
        <f t="shared" si="103"/>
        <v>8333.17</v>
      </c>
      <c r="W1641" s="5">
        <v>8333.17</v>
      </c>
      <c r="X1641" t="s">
        <v>988</v>
      </c>
    </row>
    <row r="1642" spans="1:24" x14ac:dyDescent="0.2">
      <c r="A1642" t="s">
        <v>0</v>
      </c>
      <c r="B1642" t="s">
        <v>1</v>
      </c>
      <c r="C1642" t="s">
        <v>247</v>
      </c>
      <c r="D1642" t="s">
        <v>248</v>
      </c>
      <c r="E1642" t="s">
        <v>249</v>
      </c>
      <c r="F1642" t="s">
        <v>985</v>
      </c>
      <c r="G1642" t="s">
        <v>986</v>
      </c>
      <c r="H1642" t="s">
        <v>282</v>
      </c>
      <c r="I1642" t="s">
        <v>989</v>
      </c>
      <c r="J1642" t="s">
        <v>121</v>
      </c>
      <c r="K1642" t="s">
        <v>357</v>
      </c>
      <c r="L1642" t="s">
        <v>11</v>
      </c>
      <c r="M1642" s="5">
        <v>46709</v>
      </c>
      <c r="N1642" s="5">
        <v>0</v>
      </c>
      <c r="O1642" s="5">
        <f t="shared" si="100"/>
        <v>46709</v>
      </c>
      <c r="P1642" s="5">
        <v>0</v>
      </c>
      <c r="Q1642" s="5">
        <f t="shared" si="101"/>
        <v>46709</v>
      </c>
      <c r="R1642" s="5">
        <v>0</v>
      </c>
      <c r="S1642" s="5">
        <v>14000</v>
      </c>
      <c r="T1642" s="5">
        <v>148.08000000000001</v>
      </c>
      <c r="U1642" s="5">
        <f t="shared" si="102"/>
        <v>32709</v>
      </c>
      <c r="V1642" s="5">
        <f t="shared" si="103"/>
        <v>46560.92</v>
      </c>
      <c r="W1642" s="5">
        <v>32709</v>
      </c>
      <c r="X1642" t="s">
        <v>961</v>
      </c>
    </row>
    <row r="1643" spans="1:24" x14ac:dyDescent="0.2">
      <c r="A1643" t="s">
        <v>0</v>
      </c>
      <c r="B1643" t="s">
        <v>1</v>
      </c>
      <c r="C1643" t="s">
        <v>247</v>
      </c>
      <c r="D1643" t="s">
        <v>248</v>
      </c>
      <c r="E1643" t="s">
        <v>249</v>
      </c>
      <c r="F1643" t="s">
        <v>985</v>
      </c>
      <c r="G1643" t="s">
        <v>986</v>
      </c>
      <c r="H1643" t="s">
        <v>282</v>
      </c>
      <c r="I1643" t="s">
        <v>989</v>
      </c>
      <c r="J1643" t="s">
        <v>121</v>
      </c>
      <c r="K1643" t="s">
        <v>990</v>
      </c>
      <c r="L1643" t="s">
        <v>11</v>
      </c>
      <c r="M1643" s="5">
        <v>5000</v>
      </c>
      <c r="N1643" s="5">
        <v>0</v>
      </c>
      <c r="O1643" s="5">
        <f t="shared" si="100"/>
        <v>5000</v>
      </c>
      <c r="P1643" s="5">
        <v>-5000</v>
      </c>
      <c r="Q1643" s="5">
        <f t="shared" si="101"/>
        <v>0</v>
      </c>
      <c r="R1643" s="5">
        <v>0</v>
      </c>
      <c r="S1643" s="5">
        <v>0</v>
      </c>
      <c r="T1643" s="5">
        <v>0</v>
      </c>
      <c r="U1643" s="5">
        <f t="shared" si="102"/>
        <v>5000</v>
      </c>
      <c r="V1643" s="5">
        <f t="shared" si="103"/>
        <v>5000</v>
      </c>
      <c r="W1643" s="5">
        <v>0</v>
      </c>
      <c r="X1643" t="s">
        <v>991</v>
      </c>
    </row>
    <row r="1644" spans="1:24" x14ac:dyDescent="0.2">
      <c r="A1644" t="s">
        <v>0</v>
      </c>
      <c r="B1644" t="s">
        <v>1</v>
      </c>
      <c r="C1644" t="s">
        <v>247</v>
      </c>
      <c r="D1644" t="s">
        <v>248</v>
      </c>
      <c r="E1644" t="s">
        <v>249</v>
      </c>
      <c r="F1644" t="s">
        <v>985</v>
      </c>
      <c r="G1644" t="s">
        <v>986</v>
      </c>
      <c r="H1644" t="s">
        <v>282</v>
      </c>
      <c r="I1644" t="s">
        <v>989</v>
      </c>
      <c r="J1644" t="s">
        <v>121</v>
      </c>
      <c r="K1644" t="s">
        <v>161</v>
      </c>
      <c r="L1644" t="s">
        <v>11</v>
      </c>
      <c r="M1644" s="5">
        <v>175322.04</v>
      </c>
      <c r="N1644" s="5">
        <v>0</v>
      </c>
      <c r="O1644" s="5">
        <f t="shared" si="100"/>
        <v>175322.04</v>
      </c>
      <c r="P1644" s="5">
        <v>-150000</v>
      </c>
      <c r="Q1644" s="5">
        <f t="shared" si="101"/>
        <v>25322.040000000008</v>
      </c>
      <c r="R1644" s="5">
        <v>0</v>
      </c>
      <c r="S1644" s="5">
        <v>0</v>
      </c>
      <c r="T1644" s="5">
        <v>0</v>
      </c>
      <c r="U1644" s="5">
        <f t="shared" si="102"/>
        <v>175322.04</v>
      </c>
      <c r="V1644" s="5">
        <f t="shared" si="103"/>
        <v>175322.04</v>
      </c>
      <c r="W1644" s="5">
        <v>25322.04</v>
      </c>
      <c r="X1644" t="s">
        <v>947</v>
      </c>
    </row>
    <row r="1645" spans="1:24" x14ac:dyDescent="0.2">
      <c r="A1645" t="s">
        <v>0</v>
      </c>
      <c r="B1645" t="s">
        <v>1</v>
      </c>
      <c r="C1645" t="s">
        <v>247</v>
      </c>
      <c r="D1645" t="s">
        <v>248</v>
      </c>
      <c r="E1645" t="s">
        <v>249</v>
      </c>
      <c r="F1645" t="s">
        <v>985</v>
      </c>
      <c r="G1645" t="s">
        <v>986</v>
      </c>
      <c r="H1645" t="s">
        <v>282</v>
      </c>
      <c r="I1645" t="s">
        <v>989</v>
      </c>
      <c r="J1645" t="s">
        <v>121</v>
      </c>
      <c r="K1645" t="s">
        <v>190</v>
      </c>
      <c r="L1645" t="s">
        <v>11</v>
      </c>
      <c r="M1645" s="5">
        <v>20000</v>
      </c>
      <c r="N1645" s="5">
        <v>0</v>
      </c>
      <c r="O1645" s="5">
        <f t="shared" si="100"/>
        <v>20000</v>
      </c>
      <c r="P1645" s="5">
        <v>-20000</v>
      </c>
      <c r="Q1645" s="5">
        <f t="shared" si="101"/>
        <v>0</v>
      </c>
      <c r="R1645" s="5">
        <v>0</v>
      </c>
      <c r="S1645" s="5">
        <v>0</v>
      </c>
      <c r="T1645" s="5">
        <v>0</v>
      </c>
      <c r="U1645" s="5">
        <f t="shared" si="102"/>
        <v>20000</v>
      </c>
      <c r="V1645" s="5">
        <f t="shared" si="103"/>
        <v>20000</v>
      </c>
      <c r="W1645" s="5">
        <v>0</v>
      </c>
      <c r="X1645" t="s">
        <v>992</v>
      </c>
    </row>
    <row r="1646" spans="1:24" x14ac:dyDescent="0.2">
      <c r="A1646" t="s">
        <v>0</v>
      </c>
      <c r="B1646" t="s">
        <v>1</v>
      </c>
      <c r="C1646" t="s">
        <v>247</v>
      </c>
      <c r="D1646" t="s">
        <v>248</v>
      </c>
      <c r="E1646" t="s">
        <v>249</v>
      </c>
      <c r="F1646" t="s">
        <v>985</v>
      </c>
      <c r="G1646" t="s">
        <v>986</v>
      </c>
      <c r="H1646" t="s">
        <v>282</v>
      </c>
      <c r="I1646" t="s">
        <v>989</v>
      </c>
      <c r="J1646" t="s">
        <v>121</v>
      </c>
      <c r="K1646" t="s">
        <v>359</v>
      </c>
      <c r="L1646" t="s">
        <v>11</v>
      </c>
      <c r="M1646" s="5">
        <v>12000</v>
      </c>
      <c r="N1646" s="5">
        <v>0</v>
      </c>
      <c r="O1646" s="5">
        <f t="shared" si="100"/>
        <v>12000</v>
      </c>
      <c r="P1646" s="5">
        <v>0</v>
      </c>
      <c r="Q1646" s="5">
        <f t="shared" si="101"/>
        <v>12000</v>
      </c>
      <c r="R1646" s="5">
        <v>5556.42</v>
      </c>
      <c r="S1646" s="5">
        <v>0</v>
      </c>
      <c r="T1646" s="5">
        <v>0</v>
      </c>
      <c r="U1646" s="5">
        <f t="shared" si="102"/>
        <v>12000</v>
      </c>
      <c r="V1646" s="5">
        <f t="shared" si="103"/>
        <v>12000</v>
      </c>
      <c r="W1646" s="5">
        <v>6443.58</v>
      </c>
      <c r="X1646" t="s">
        <v>963</v>
      </c>
    </row>
    <row r="1647" spans="1:24" x14ac:dyDescent="0.2">
      <c r="A1647" t="s">
        <v>0</v>
      </c>
      <c r="B1647" t="s">
        <v>1</v>
      </c>
      <c r="C1647" t="s">
        <v>247</v>
      </c>
      <c r="D1647" t="s">
        <v>248</v>
      </c>
      <c r="E1647" t="s">
        <v>249</v>
      </c>
      <c r="F1647" t="s">
        <v>985</v>
      </c>
      <c r="G1647" t="s">
        <v>986</v>
      </c>
      <c r="H1647" t="s">
        <v>282</v>
      </c>
      <c r="I1647" t="s">
        <v>989</v>
      </c>
      <c r="J1647" t="s">
        <v>121</v>
      </c>
      <c r="K1647" t="s">
        <v>342</v>
      </c>
      <c r="L1647" t="s">
        <v>11</v>
      </c>
      <c r="M1647" s="5">
        <v>2900</v>
      </c>
      <c r="N1647" s="5">
        <v>0</v>
      </c>
      <c r="O1647" s="5">
        <f t="shared" si="100"/>
        <v>2900</v>
      </c>
      <c r="P1647" s="5">
        <v>-2900</v>
      </c>
      <c r="Q1647" s="5">
        <f t="shared" si="101"/>
        <v>0</v>
      </c>
      <c r="R1647" s="5">
        <v>0</v>
      </c>
      <c r="S1647" s="5">
        <v>0</v>
      </c>
      <c r="T1647" s="5">
        <v>0</v>
      </c>
      <c r="U1647" s="5">
        <f t="shared" si="102"/>
        <v>2900</v>
      </c>
      <c r="V1647" s="5">
        <f t="shared" si="103"/>
        <v>2900</v>
      </c>
      <c r="W1647" s="5">
        <v>0</v>
      </c>
      <c r="X1647" t="s">
        <v>955</v>
      </c>
    </row>
    <row r="1648" spans="1:24" x14ac:dyDescent="0.2">
      <c r="A1648" t="s">
        <v>0</v>
      </c>
      <c r="B1648" t="s">
        <v>1</v>
      </c>
      <c r="C1648" t="s">
        <v>247</v>
      </c>
      <c r="D1648" t="s">
        <v>248</v>
      </c>
      <c r="E1648" t="s">
        <v>249</v>
      </c>
      <c r="F1648" t="s">
        <v>985</v>
      </c>
      <c r="G1648" t="s">
        <v>986</v>
      </c>
      <c r="H1648" t="s">
        <v>282</v>
      </c>
      <c r="I1648" t="s">
        <v>989</v>
      </c>
      <c r="J1648" t="s">
        <v>231</v>
      </c>
      <c r="K1648" t="s">
        <v>236</v>
      </c>
      <c r="L1648" t="s">
        <v>11</v>
      </c>
      <c r="M1648" s="5">
        <v>161000</v>
      </c>
      <c r="N1648" s="5">
        <v>0</v>
      </c>
      <c r="O1648" s="5">
        <f t="shared" si="100"/>
        <v>161000</v>
      </c>
      <c r="P1648" s="5">
        <v>-110000</v>
      </c>
      <c r="Q1648" s="5">
        <f t="shared" si="101"/>
        <v>51000</v>
      </c>
      <c r="R1648" s="5">
        <v>0</v>
      </c>
      <c r="S1648" s="5">
        <v>0</v>
      </c>
      <c r="T1648" s="5">
        <v>0</v>
      </c>
      <c r="U1648" s="5">
        <f t="shared" si="102"/>
        <v>161000</v>
      </c>
      <c r="V1648" s="5">
        <f t="shared" si="103"/>
        <v>161000</v>
      </c>
      <c r="W1648" s="5">
        <v>51000</v>
      </c>
      <c r="X1648" t="s">
        <v>956</v>
      </c>
    </row>
    <row r="1649" spans="1:24" x14ac:dyDescent="0.2">
      <c r="A1649" t="s">
        <v>0</v>
      </c>
      <c r="B1649" t="s">
        <v>1</v>
      </c>
      <c r="C1649" t="s">
        <v>247</v>
      </c>
      <c r="D1649" t="s">
        <v>248</v>
      </c>
      <c r="E1649" t="s">
        <v>249</v>
      </c>
      <c r="F1649" t="s">
        <v>985</v>
      </c>
      <c r="G1649" t="s">
        <v>986</v>
      </c>
      <c r="H1649" t="s">
        <v>282</v>
      </c>
      <c r="I1649" t="s">
        <v>989</v>
      </c>
      <c r="J1649" t="s">
        <v>231</v>
      </c>
      <c r="K1649" t="s">
        <v>232</v>
      </c>
      <c r="L1649" t="s">
        <v>11</v>
      </c>
      <c r="M1649" s="5">
        <v>60500</v>
      </c>
      <c r="N1649" s="5">
        <v>0</v>
      </c>
      <c r="O1649" s="5">
        <f t="shared" si="100"/>
        <v>60500</v>
      </c>
      <c r="P1649" s="5">
        <v>-60500</v>
      </c>
      <c r="Q1649" s="5">
        <f t="shared" si="101"/>
        <v>0</v>
      </c>
      <c r="R1649" s="5">
        <v>0</v>
      </c>
      <c r="S1649" s="5">
        <v>0</v>
      </c>
      <c r="T1649" s="5">
        <v>0</v>
      </c>
      <c r="U1649" s="5">
        <f t="shared" si="102"/>
        <v>60500</v>
      </c>
      <c r="V1649" s="5">
        <f t="shared" si="103"/>
        <v>60500</v>
      </c>
      <c r="W1649" s="5">
        <v>0</v>
      </c>
      <c r="X1649" t="s">
        <v>936</v>
      </c>
    </row>
    <row r="1650" spans="1:24" x14ac:dyDescent="0.2">
      <c r="A1650" t="s">
        <v>0</v>
      </c>
      <c r="B1650" t="s">
        <v>1</v>
      </c>
      <c r="C1650" t="s">
        <v>247</v>
      </c>
      <c r="D1650" t="s">
        <v>248</v>
      </c>
      <c r="E1650" t="s">
        <v>249</v>
      </c>
      <c r="F1650" t="s">
        <v>993</v>
      </c>
      <c r="G1650" t="s">
        <v>994</v>
      </c>
      <c r="H1650" t="s">
        <v>7</v>
      </c>
      <c r="I1650" t="s">
        <v>41</v>
      </c>
      <c r="J1650" t="s">
        <v>42</v>
      </c>
      <c r="K1650" t="s">
        <v>54</v>
      </c>
      <c r="L1650" t="s">
        <v>11</v>
      </c>
      <c r="M1650" s="5">
        <v>2100</v>
      </c>
      <c r="N1650" s="5">
        <v>0</v>
      </c>
      <c r="O1650" s="5">
        <f t="shared" si="100"/>
        <v>2100</v>
      </c>
      <c r="P1650" s="5">
        <v>-2100</v>
      </c>
      <c r="Q1650" s="5">
        <f t="shared" si="101"/>
        <v>0</v>
      </c>
      <c r="R1650" s="5">
        <v>0</v>
      </c>
      <c r="S1650" s="5">
        <v>0</v>
      </c>
      <c r="T1650" s="5">
        <v>0</v>
      </c>
      <c r="U1650" s="5">
        <f t="shared" si="102"/>
        <v>2100</v>
      </c>
      <c r="V1650" s="5">
        <f t="shared" si="103"/>
        <v>2100</v>
      </c>
      <c r="W1650" s="5">
        <v>0</v>
      </c>
      <c r="X1650" t="s">
        <v>898</v>
      </c>
    </row>
    <row r="1651" spans="1:24" x14ac:dyDescent="0.2">
      <c r="A1651" t="s">
        <v>0</v>
      </c>
      <c r="B1651" t="s">
        <v>1</v>
      </c>
      <c r="C1651" t="s">
        <v>247</v>
      </c>
      <c r="D1651" t="s">
        <v>248</v>
      </c>
      <c r="E1651" t="s">
        <v>249</v>
      </c>
      <c r="F1651" t="s">
        <v>993</v>
      </c>
      <c r="G1651" t="s">
        <v>994</v>
      </c>
      <c r="H1651" t="s">
        <v>7</v>
      </c>
      <c r="I1651" t="s">
        <v>41</v>
      </c>
      <c r="J1651" t="s">
        <v>42</v>
      </c>
      <c r="K1651" t="s">
        <v>372</v>
      </c>
      <c r="L1651" t="s">
        <v>11</v>
      </c>
      <c r="M1651" s="5">
        <v>320</v>
      </c>
      <c r="N1651" s="5">
        <v>0</v>
      </c>
      <c r="O1651" s="5">
        <f t="shared" si="100"/>
        <v>320</v>
      </c>
      <c r="P1651" s="5">
        <v>-320</v>
      </c>
      <c r="Q1651" s="5">
        <f t="shared" si="101"/>
        <v>0</v>
      </c>
      <c r="R1651" s="5">
        <v>0</v>
      </c>
      <c r="S1651" s="5">
        <v>0</v>
      </c>
      <c r="T1651" s="5">
        <v>0</v>
      </c>
      <c r="U1651" s="5">
        <f t="shared" si="102"/>
        <v>320</v>
      </c>
      <c r="V1651" s="5">
        <f t="shared" si="103"/>
        <v>320</v>
      </c>
      <c r="W1651" s="5">
        <v>0</v>
      </c>
      <c r="X1651" t="s">
        <v>939</v>
      </c>
    </row>
    <row r="1652" spans="1:24" x14ac:dyDescent="0.2">
      <c r="A1652" t="s">
        <v>0</v>
      </c>
      <c r="B1652" t="s">
        <v>1</v>
      </c>
      <c r="C1652" t="s">
        <v>247</v>
      </c>
      <c r="D1652" t="s">
        <v>248</v>
      </c>
      <c r="E1652" t="s">
        <v>249</v>
      </c>
      <c r="F1652" t="s">
        <v>993</v>
      </c>
      <c r="G1652" t="s">
        <v>994</v>
      </c>
      <c r="H1652" t="s">
        <v>7</v>
      </c>
      <c r="I1652" t="s">
        <v>41</v>
      </c>
      <c r="J1652" t="s">
        <v>42</v>
      </c>
      <c r="K1652" t="s">
        <v>995</v>
      </c>
      <c r="L1652" t="s">
        <v>11</v>
      </c>
      <c r="M1652" s="5">
        <v>650000</v>
      </c>
      <c r="N1652" s="5">
        <v>0</v>
      </c>
      <c r="O1652" s="5">
        <f t="shared" si="100"/>
        <v>650000</v>
      </c>
      <c r="P1652" s="5">
        <v>-560000</v>
      </c>
      <c r="Q1652" s="5">
        <f t="shared" si="101"/>
        <v>90000</v>
      </c>
      <c r="R1652" s="5">
        <v>0</v>
      </c>
      <c r="S1652" s="5">
        <v>0</v>
      </c>
      <c r="T1652" s="5">
        <v>0</v>
      </c>
      <c r="U1652" s="5">
        <f t="shared" si="102"/>
        <v>650000</v>
      </c>
      <c r="V1652" s="5">
        <f t="shared" si="103"/>
        <v>650000</v>
      </c>
      <c r="W1652" s="5">
        <v>90000</v>
      </c>
      <c r="X1652" t="s">
        <v>996</v>
      </c>
    </row>
    <row r="1653" spans="1:24" x14ac:dyDescent="0.2">
      <c r="A1653" t="s">
        <v>0</v>
      </c>
      <c r="B1653" t="s">
        <v>1</v>
      </c>
      <c r="C1653" t="s">
        <v>247</v>
      </c>
      <c r="D1653" t="s">
        <v>248</v>
      </c>
      <c r="E1653" t="s">
        <v>249</v>
      </c>
      <c r="F1653" t="s">
        <v>993</v>
      </c>
      <c r="G1653" t="s">
        <v>994</v>
      </c>
      <c r="H1653" t="s">
        <v>7</v>
      </c>
      <c r="I1653" t="s">
        <v>41</v>
      </c>
      <c r="J1653" t="s">
        <v>42</v>
      </c>
      <c r="K1653" t="s">
        <v>349</v>
      </c>
      <c r="L1653" t="s">
        <v>11</v>
      </c>
      <c r="M1653" s="5">
        <v>0</v>
      </c>
      <c r="N1653" s="5">
        <v>1321.6</v>
      </c>
      <c r="O1653" s="5">
        <f t="shared" si="100"/>
        <v>1321.6</v>
      </c>
      <c r="P1653" s="5">
        <v>-1321.6</v>
      </c>
      <c r="Q1653" s="5">
        <f t="shared" si="101"/>
        <v>0</v>
      </c>
      <c r="R1653" s="5">
        <v>0</v>
      </c>
      <c r="S1653" s="5">
        <v>0</v>
      </c>
      <c r="T1653" s="5">
        <v>0</v>
      </c>
      <c r="U1653" s="5">
        <f t="shared" si="102"/>
        <v>1321.6</v>
      </c>
      <c r="V1653" s="5">
        <f t="shared" si="103"/>
        <v>1321.6</v>
      </c>
      <c r="W1653" s="5">
        <v>0</v>
      </c>
      <c r="X1653" t="s">
        <v>978</v>
      </c>
    </row>
    <row r="1654" spans="1:24" x14ac:dyDescent="0.2">
      <c r="A1654" t="s">
        <v>0</v>
      </c>
      <c r="B1654" t="s">
        <v>1</v>
      </c>
      <c r="C1654" t="s">
        <v>247</v>
      </c>
      <c r="D1654" t="s">
        <v>248</v>
      </c>
      <c r="E1654" t="s">
        <v>249</v>
      </c>
      <c r="F1654" t="s">
        <v>993</v>
      </c>
      <c r="G1654" t="s">
        <v>994</v>
      </c>
      <c r="H1654" t="s">
        <v>7</v>
      </c>
      <c r="I1654" t="s">
        <v>41</v>
      </c>
      <c r="J1654" t="s">
        <v>997</v>
      </c>
      <c r="K1654" t="s">
        <v>998</v>
      </c>
      <c r="L1654" t="s">
        <v>11</v>
      </c>
      <c r="M1654" s="5">
        <v>1327109.6000000001</v>
      </c>
      <c r="N1654" s="5">
        <v>0</v>
      </c>
      <c r="O1654" s="5">
        <f t="shared" si="100"/>
        <v>1327109.6000000001</v>
      </c>
      <c r="P1654" s="5">
        <v>-37874.65</v>
      </c>
      <c r="Q1654" s="5">
        <f t="shared" si="101"/>
        <v>1289234.9500000002</v>
      </c>
      <c r="R1654" s="5">
        <v>0</v>
      </c>
      <c r="S1654" s="5">
        <v>979083.55</v>
      </c>
      <c r="T1654" s="5">
        <v>837091.78</v>
      </c>
      <c r="U1654" s="5">
        <f t="shared" si="102"/>
        <v>348026.05000000005</v>
      </c>
      <c r="V1654" s="5">
        <f t="shared" si="103"/>
        <v>490017.82000000007</v>
      </c>
      <c r="W1654" s="5">
        <v>310151.40000000002</v>
      </c>
      <c r="X1654" t="s">
        <v>999</v>
      </c>
    </row>
    <row r="1655" spans="1:24" x14ac:dyDescent="0.2">
      <c r="A1655" t="s">
        <v>0</v>
      </c>
      <c r="B1655" t="s">
        <v>1</v>
      </c>
      <c r="C1655" t="s">
        <v>247</v>
      </c>
      <c r="D1655" t="s">
        <v>248</v>
      </c>
      <c r="E1655" t="s">
        <v>249</v>
      </c>
      <c r="F1655" t="s">
        <v>993</v>
      </c>
      <c r="G1655" t="s">
        <v>994</v>
      </c>
      <c r="H1655" t="s">
        <v>7</v>
      </c>
      <c r="I1655" t="s">
        <v>41</v>
      </c>
      <c r="J1655" t="s">
        <v>997</v>
      </c>
      <c r="K1655" t="s">
        <v>1000</v>
      </c>
      <c r="L1655" t="s">
        <v>11</v>
      </c>
      <c r="M1655" s="5">
        <v>45017521.619999997</v>
      </c>
      <c r="N1655" s="5">
        <v>0</v>
      </c>
      <c r="O1655" s="5">
        <f t="shared" si="100"/>
        <v>45017521.619999997</v>
      </c>
      <c r="P1655" s="5">
        <v>-10614835.65</v>
      </c>
      <c r="Q1655" s="5">
        <f t="shared" si="101"/>
        <v>34402685.969999999</v>
      </c>
      <c r="R1655" s="5">
        <v>0</v>
      </c>
      <c r="S1655" s="5">
        <v>22306445.710000001</v>
      </c>
      <c r="T1655" s="5">
        <v>18479204.309999999</v>
      </c>
      <c r="U1655" s="5">
        <f t="shared" si="102"/>
        <v>22711075.909999996</v>
      </c>
      <c r="V1655" s="5">
        <f t="shared" si="103"/>
        <v>26538317.309999999</v>
      </c>
      <c r="W1655" s="5">
        <v>12096240.26</v>
      </c>
      <c r="X1655" t="s">
        <v>1001</v>
      </c>
    </row>
    <row r="1656" spans="1:24" x14ac:dyDescent="0.2">
      <c r="A1656" t="s">
        <v>0</v>
      </c>
      <c r="B1656" t="s">
        <v>1</v>
      </c>
      <c r="C1656" t="s">
        <v>247</v>
      </c>
      <c r="D1656" t="s">
        <v>248</v>
      </c>
      <c r="E1656" t="s">
        <v>249</v>
      </c>
      <c r="F1656" t="s">
        <v>993</v>
      </c>
      <c r="G1656" t="s">
        <v>994</v>
      </c>
      <c r="H1656" t="s">
        <v>7</v>
      </c>
      <c r="I1656" t="s">
        <v>41</v>
      </c>
      <c r="J1656" t="s">
        <v>997</v>
      </c>
      <c r="K1656" t="s">
        <v>1002</v>
      </c>
      <c r="L1656" t="s">
        <v>11</v>
      </c>
      <c r="M1656" s="5">
        <v>1509762</v>
      </c>
      <c r="N1656" s="5">
        <v>0</v>
      </c>
      <c r="O1656" s="5">
        <f t="shared" si="100"/>
        <v>1509762</v>
      </c>
      <c r="P1656" s="5">
        <v>0</v>
      </c>
      <c r="Q1656" s="5">
        <f t="shared" si="101"/>
        <v>1509762</v>
      </c>
      <c r="R1656" s="5">
        <v>0</v>
      </c>
      <c r="S1656" s="5">
        <v>1486762</v>
      </c>
      <c r="T1656" s="5">
        <v>800564</v>
      </c>
      <c r="U1656" s="5">
        <f t="shared" si="102"/>
        <v>23000</v>
      </c>
      <c r="V1656" s="5">
        <f t="shared" si="103"/>
        <v>709198</v>
      </c>
      <c r="W1656" s="5">
        <v>23000</v>
      </c>
      <c r="X1656" t="s">
        <v>1003</v>
      </c>
    </row>
    <row r="1657" spans="1:24" x14ac:dyDescent="0.2">
      <c r="A1657" t="s">
        <v>0</v>
      </c>
      <c r="B1657" t="s">
        <v>1</v>
      </c>
      <c r="C1657" t="s">
        <v>247</v>
      </c>
      <c r="D1657" t="s">
        <v>248</v>
      </c>
      <c r="E1657" t="s">
        <v>249</v>
      </c>
      <c r="F1657" t="s">
        <v>993</v>
      </c>
      <c r="G1657" t="s">
        <v>994</v>
      </c>
      <c r="H1657" t="s">
        <v>7</v>
      </c>
      <c r="I1657" t="s">
        <v>41</v>
      </c>
      <c r="J1657" t="s">
        <v>90</v>
      </c>
      <c r="K1657" t="s">
        <v>91</v>
      </c>
      <c r="L1657" t="s">
        <v>11</v>
      </c>
      <c r="M1657" s="5">
        <v>2400</v>
      </c>
      <c r="N1657" s="5">
        <v>0</v>
      </c>
      <c r="O1657" s="5">
        <f t="shared" si="100"/>
        <v>2400</v>
      </c>
      <c r="P1657" s="5">
        <v>-2400</v>
      </c>
      <c r="Q1657" s="5">
        <f t="shared" si="101"/>
        <v>0</v>
      </c>
      <c r="R1657" s="5">
        <v>0</v>
      </c>
      <c r="S1657" s="5">
        <v>0</v>
      </c>
      <c r="T1657" s="5">
        <v>0</v>
      </c>
      <c r="U1657" s="5">
        <f t="shared" si="102"/>
        <v>2400</v>
      </c>
      <c r="V1657" s="5">
        <f t="shared" si="103"/>
        <v>2400</v>
      </c>
      <c r="W1657" s="5">
        <v>0</v>
      </c>
      <c r="X1657" t="s">
        <v>925</v>
      </c>
    </row>
    <row r="1658" spans="1:24" x14ac:dyDescent="0.2">
      <c r="A1658" t="s">
        <v>0</v>
      </c>
      <c r="B1658" t="s">
        <v>1</v>
      </c>
      <c r="C1658" t="s">
        <v>247</v>
      </c>
      <c r="D1658" t="s">
        <v>248</v>
      </c>
      <c r="E1658" t="s">
        <v>249</v>
      </c>
      <c r="F1658" t="s">
        <v>993</v>
      </c>
      <c r="G1658" t="s">
        <v>994</v>
      </c>
      <c r="H1658" t="s">
        <v>7</v>
      </c>
      <c r="I1658" t="s">
        <v>41</v>
      </c>
      <c r="J1658" t="s">
        <v>90</v>
      </c>
      <c r="K1658" t="s">
        <v>93</v>
      </c>
      <c r="L1658" t="s">
        <v>11</v>
      </c>
      <c r="M1658" s="5">
        <v>781922.17</v>
      </c>
      <c r="N1658" s="5">
        <v>0</v>
      </c>
      <c r="O1658" s="5">
        <f t="shared" si="100"/>
        <v>781922.17</v>
      </c>
      <c r="P1658" s="5">
        <v>322169.24</v>
      </c>
      <c r="Q1658" s="5">
        <f t="shared" si="101"/>
        <v>1104091.4100000001</v>
      </c>
      <c r="R1658" s="5">
        <v>0</v>
      </c>
      <c r="S1658" s="5">
        <v>401516.21</v>
      </c>
      <c r="T1658" s="5">
        <v>305838.99</v>
      </c>
      <c r="U1658" s="5">
        <f t="shared" si="102"/>
        <v>380405.96</v>
      </c>
      <c r="V1658" s="5">
        <f t="shared" si="103"/>
        <v>476083.18000000005</v>
      </c>
      <c r="W1658" s="5">
        <v>702575.2</v>
      </c>
      <c r="X1658" t="s">
        <v>1004</v>
      </c>
    </row>
    <row r="1659" spans="1:24" x14ac:dyDescent="0.2">
      <c r="A1659" t="s">
        <v>0</v>
      </c>
      <c r="B1659" t="s">
        <v>1</v>
      </c>
      <c r="C1659" t="s">
        <v>247</v>
      </c>
      <c r="D1659" t="s">
        <v>248</v>
      </c>
      <c r="E1659" t="s">
        <v>249</v>
      </c>
      <c r="F1659" t="s">
        <v>993</v>
      </c>
      <c r="G1659" t="s">
        <v>994</v>
      </c>
      <c r="H1659" t="s">
        <v>7</v>
      </c>
      <c r="I1659" t="s">
        <v>41</v>
      </c>
      <c r="J1659" t="s">
        <v>90</v>
      </c>
      <c r="K1659" t="s">
        <v>310</v>
      </c>
      <c r="L1659" t="s">
        <v>11</v>
      </c>
      <c r="M1659" s="5">
        <v>6000</v>
      </c>
      <c r="N1659" s="5">
        <v>0</v>
      </c>
      <c r="O1659" s="5">
        <f t="shared" si="100"/>
        <v>6000</v>
      </c>
      <c r="P1659" s="5">
        <v>-6000</v>
      </c>
      <c r="Q1659" s="5">
        <f t="shared" si="101"/>
        <v>0</v>
      </c>
      <c r="R1659" s="5">
        <v>0</v>
      </c>
      <c r="S1659" s="5">
        <v>0</v>
      </c>
      <c r="T1659" s="5">
        <v>0</v>
      </c>
      <c r="U1659" s="5">
        <f t="shared" si="102"/>
        <v>6000</v>
      </c>
      <c r="V1659" s="5">
        <f t="shared" si="103"/>
        <v>6000</v>
      </c>
      <c r="W1659" s="5">
        <v>0</v>
      </c>
      <c r="X1659" t="s">
        <v>927</v>
      </c>
    </row>
    <row r="1660" spans="1:24" x14ac:dyDescent="0.2">
      <c r="A1660" t="s">
        <v>0</v>
      </c>
      <c r="B1660" t="s">
        <v>1</v>
      </c>
      <c r="C1660" t="s">
        <v>247</v>
      </c>
      <c r="D1660" t="s">
        <v>248</v>
      </c>
      <c r="E1660" t="s">
        <v>249</v>
      </c>
      <c r="F1660" t="s">
        <v>993</v>
      </c>
      <c r="G1660" t="s">
        <v>994</v>
      </c>
      <c r="H1660" t="s">
        <v>7</v>
      </c>
      <c r="I1660" t="s">
        <v>41</v>
      </c>
      <c r="J1660" t="s">
        <v>90</v>
      </c>
      <c r="K1660" t="s">
        <v>1005</v>
      </c>
      <c r="L1660" t="s">
        <v>11</v>
      </c>
      <c r="M1660" s="5">
        <v>4150000</v>
      </c>
      <c r="N1660" s="5">
        <v>-107716.9</v>
      </c>
      <c r="O1660" s="5">
        <f t="shared" si="100"/>
        <v>4042283.1</v>
      </c>
      <c r="P1660" s="5">
        <v>-2400000</v>
      </c>
      <c r="Q1660" s="5">
        <f t="shared" si="101"/>
        <v>1642283.1</v>
      </c>
      <c r="R1660" s="5">
        <v>0</v>
      </c>
      <c r="S1660" s="5">
        <v>1642283.1</v>
      </c>
      <c r="T1660" s="5">
        <v>343779.46</v>
      </c>
      <c r="U1660" s="5">
        <f t="shared" si="102"/>
        <v>2400000</v>
      </c>
      <c r="V1660" s="5">
        <f t="shared" si="103"/>
        <v>3698503.64</v>
      </c>
      <c r="W1660" s="5">
        <v>0</v>
      </c>
      <c r="X1660" t="s">
        <v>1006</v>
      </c>
    </row>
    <row r="1661" spans="1:24" x14ac:dyDescent="0.2">
      <c r="A1661" t="s">
        <v>0</v>
      </c>
      <c r="B1661" t="s">
        <v>1</v>
      </c>
      <c r="C1661" t="s">
        <v>247</v>
      </c>
      <c r="D1661" t="s">
        <v>248</v>
      </c>
      <c r="E1661" t="s">
        <v>249</v>
      </c>
      <c r="F1661" t="s">
        <v>993</v>
      </c>
      <c r="G1661" t="s">
        <v>994</v>
      </c>
      <c r="H1661" t="s">
        <v>7</v>
      </c>
      <c r="I1661" t="s">
        <v>41</v>
      </c>
      <c r="J1661" t="s">
        <v>982</v>
      </c>
      <c r="K1661" t="s">
        <v>1007</v>
      </c>
      <c r="L1661" t="s">
        <v>11</v>
      </c>
      <c r="M1661" s="5">
        <v>0</v>
      </c>
      <c r="N1661" s="5">
        <v>4300000</v>
      </c>
      <c r="O1661" s="5">
        <f t="shared" si="100"/>
        <v>4300000</v>
      </c>
      <c r="P1661" s="5">
        <v>0</v>
      </c>
      <c r="Q1661" s="5">
        <f t="shared" si="101"/>
        <v>4300000</v>
      </c>
      <c r="R1661" s="5">
        <v>0</v>
      </c>
      <c r="S1661" s="5">
        <v>4300000</v>
      </c>
      <c r="T1661" s="5">
        <v>1222645.8600000001</v>
      </c>
      <c r="U1661" s="5">
        <f t="shared" si="102"/>
        <v>0</v>
      </c>
      <c r="V1661" s="5">
        <f t="shared" si="103"/>
        <v>3077354.1399999997</v>
      </c>
      <c r="W1661" s="5">
        <v>0</v>
      </c>
      <c r="X1661" t="s">
        <v>1008</v>
      </c>
    </row>
    <row r="1662" spans="1:24" x14ac:dyDescent="0.2">
      <c r="A1662" t="s">
        <v>0</v>
      </c>
      <c r="B1662" t="s">
        <v>1</v>
      </c>
      <c r="C1662" t="s">
        <v>247</v>
      </c>
      <c r="D1662" t="s">
        <v>248</v>
      </c>
      <c r="E1662" t="s">
        <v>249</v>
      </c>
      <c r="F1662" t="s">
        <v>993</v>
      </c>
      <c r="G1662" t="s">
        <v>994</v>
      </c>
      <c r="H1662" t="s">
        <v>7</v>
      </c>
      <c r="I1662" t="s">
        <v>41</v>
      </c>
      <c r="J1662" t="s">
        <v>982</v>
      </c>
      <c r="K1662" t="s">
        <v>1009</v>
      </c>
      <c r="L1662" t="s">
        <v>11</v>
      </c>
      <c r="M1662" s="5">
        <v>0</v>
      </c>
      <c r="N1662" s="5">
        <v>1680000</v>
      </c>
      <c r="O1662" s="5">
        <f t="shared" si="100"/>
        <v>1680000</v>
      </c>
      <c r="P1662" s="5">
        <v>0</v>
      </c>
      <c r="Q1662" s="5">
        <f t="shared" si="101"/>
        <v>1680000</v>
      </c>
      <c r="R1662" s="5">
        <v>0</v>
      </c>
      <c r="S1662" s="5">
        <v>1680000</v>
      </c>
      <c r="T1662" s="5">
        <v>552278.48</v>
      </c>
      <c r="U1662" s="5">
        <f t="shared" si="102"/>
        <v>0</v>
      </c>
      <c r="V1662" s="5">
        <f t="shared" si="103"/>
        <v>1127721.52</v>
      </c>
      <c r="W1662" s="5">
        <v>0</v>
      </c>
      <c r="X1662" t="s">
        <v>1010</v>
      </c>
    </row>
    <row r="1663" spans="1:24" x14ac:dyDescent="0.2">
      <c r="A1663" t="s">
        <v>0</v>
      </c>
      <c r="B1663" t="s">
        <v>1</v>
      </c>
      <c r="C1663" t="s">
        <v>247</v>
      </c>
      <c r="D1663" t="s">
        <v>248</v>
      </c>
      <c r="E1663" t="s">
        <v>249</v>
      </c>
      <c r="F1663" t="s">
        <v>993</v>
      </c>
      <c r="G1663" t="s">
        <v>994</v>
      </c>
      <c r="H1663" t="s">
        <v>7</v>
      </c>
      <c r="I1663" t="s">
        <v>41</v>
      </c>
      <c r="J1663" t="s">
        <v>982</v>
      </c>
      <c r="K1663" t="s">
        <v>1011</v>
      </c>
      <c r="L1663" t="s">
        <v>11</v>
      </c>
      <c r="M1663" s="5">
        <v>1680000</v>
      </c>
      <c r="N1663" s="5">
        <v>0</v>
      </c>
      <c r="O1663" s="5">
        <f t="shared" si="100"/>
        <v>1680000</v>
      </c>
      <c r="P1663" s="5">
        <v>0</v>
      </c>
      <c r="Q1663" s="5">
        <f t="shared" si="101"/>
        <v>1680000</v>
      </c>
      <c r="R1663" s="5">
        <v>0</v>
      </c>
      <c r="S1663" s="5">
        <v>460771.97</v>
      </c>
      <c r="T1663" s="5">
        <v>6889</v>
      </c>
      <c r="U1663" s="5">
        <f t="shared" si="102"/>
        <v>1219228.03</v>
      </c>
      <c r="V1663" s="5">
        <f t="shared" si="103"/>
        <v>1673111</v>
      </c>
      <c r="W1663" s="5">
        <v>1219228.03</v>
      </c>
      <c r="X1663" t="s">
        <v>1012</v>
      </c>
    </row>
    <row r="1664" spans="1:24" x14ac:dyDescent="0.2">
      <c r="A1664" t="s">
        <v>0</v>
      </c>
      <c r="B1664" t="s">
        <v>1</v>
      </c>
      <c r="C1664" t="s">
        <v>247</v>
      </c>
      <c r="D1664" t="s">
        <v>248</v>
      </c>
      <c r="E1664" t="s">
        <v>249</v>
      </c>
      <c r="F1664" t="s">
        <v>993</v>
      </c>
      <c r="G1664" t="s">
        <v>994</v>
      </c>
      <c r="H1664" t="s">
        <v>7</v>
      </c>
      <c r="I1664" t="s">
        <v>41</v>
      </c>
      <c r="J1664" t="s">
        <v>982</v>
      </c>
      <c r="K1664" t="s">
        <v>1013</v>
      </c>
      <c r="L1664" t="s">
        <v>11</v>
      </c>
      <c r="M1664" s="5">
        <v>6350000</v>
      </c>
      <c r="N1664" s="5">
        <v>-5980000</v>
      </c>
      <c r="O1664" s="5">
        <f t="shared" si="100"/>
        <v>370000</v>
      </c>
      <c r="P1664" s="5">
        <v>-370000</v>
      </c>
      <c r="Q1664" s="5">
        <f t="shared" si="101"/>
        <v>0</v>
      </c>
      <c r="R1664" s="5">
        <v>0</v>
      </c>
      <c r="S1664" s="5">
        <v>0</v>
      </c>
      <c r="T1664" s="5">
        <v>0</v>
      </c>
      <c r="U1664" s="5">
        <f t="shared" si="102"/>
        <v>370000</v>
      </c>
      <c r="V1664" s="5">
        <f t="shared" si="103"/>
        <v>370000</v>
      </c>
      <c r="W1664" s="5">
        <v>0</v>
      </c>
      <c r="X1664" t="s">
        <v>1014</v>
      </c>
    </row>
    <row r="1665" spans="1:24" x14ac:dyDescent="0.2">
      <c r="A1665" t="s">
        <v>0</v>
      </c>
      <c r="B1665" t="s">
        <v>1</v>
      </c>
      <c r="C1665" t="s">
        <v>247</v>
      </c>
      <c r="D1665" t="s">
        <v>248</v>
      </c>
      <c r="E1665" t="s">
        <v>249</v>
      </c>
      <c r="F1665" t="s">
        <v>993</v>
      </c>
      <c r="G1665" t="s">
        <v>994</v>
      </c>
      <c r="H1665" t="s">
        <v>282</v>
      </c>
      <c r="I1665" t="s">
        <v>1015</v>
      </c>
      <c r="J1665" t="s">
        <v>121</v>
      </c>
      <c r="K1665" t="s">
        <v>288</v>
      </c>
      <c r="L1665" t="s">
        <v>11</v>
      </c>
      <c r="M1665" s="5">
        <v>500000</v>
      </c>
      <c r="N1665" s="5">
        <v>0</v>
      </c>
      <c r="O1665" s="5">
        <f t="shared" si="100"/>
        <v>500000</v>
      </c>
      <c r="P1665" s="5">
        <v>-500000</v>
      </c>
      <c r="Q1665" s="5">
        <f t="shared" si="101"/>
        <v>0</v>
      </c>
      <c r="R1665" s="5">
        <v>0</v>
      </c>
      <c r="S1665" s="5">
        <v>0</v>
      </c>
      <c r="T1665" s="5">
        <v>0</v>
      </c>
      <c r="U1665" s="5">
        <f t="shared" si="102"/>
        <v>500000</v>
      </c>
      <c r="V1665" s="5">
        <f t="shared" si="103"/>
        <v>500000</v>
      </c>
      <c r="W1665" s="5">
        <v>0</v>
      </c>
      <c r="X1665" t="s">
        <v>289</v>
      </c>
    </row>
    <row r="1666" spans="1:24" x14ac:dyDescent="0.2">
      <c r="A1666" t="s">
        <v>0</v>
      </c>
      <c r="B1666" t="s">
        <v>1</v>
      </c>
      <c r="C1666" t="s">
        <v>247</v>
      </c>
      <c r="D1666" t="s">
        <v>248</v>
      </c>
      <c r="E1666" t="s">
        <v>249</v>
      </c>
      <c r="F1666" t="s">
        <v>993</v>
      </c>
      <c r="G1666" t="s">
        <v>994</v>
      </c>
      <c r="H1666" t="s">
        <v>282</v>
      </c>
      <c r="I1666" t="s">
        <v>1015</v>
      </c>
      <c r="J1666" t="s">
        <v>1016</v>
      </c>
      <c r="K1666" t="s">
        <v>1017</v>
      </c>
      <c r="L1666" t="s">
        <v>11</v>
      </c>
      <c r="M1666" s="5">
        <v>16309720.710000001</v>
      </c>
      <c r="N1666" s="5">
        <v>0</v>
      </c>
      <c r="O1666" s="5">
        <f t="shared" si="100"/>
        <v>16309720.710000001</v>
      </c>
      <c r="P1666" s="5">
        <v>706348.07</v>
      </c>
      <c r="Q1666" s="5">
        <f t="shared" si="101"/>
        <v>17016068.780000001</v>
      </c>
      <c r="R1666" s="5">
        <v>0</v>
      </c>
      <c r="S1666" s="5">
        <v>12757700.99</v>
      </c>
      <c r="T1666" s="5">
        <v>10255287.640000001</v>
      </c>
      <c r="U1666" s="5">
        <f t="shared" si="102"/>
        <v>3552019.7200000007</v>
      </c>
      <c r="V1666" s="5">
        <f t="shared" si="103"/>
        <v>6054433.0700000003</v>
      </c>
      <c r="W1666" s="5">
        <v>4258367.79</v>
      </c>
      <c r="X1666" t="s">
        <v>1018</v>
      </c>
    </row>
    <row r="1667" spans="1:24" x14ac:dyDescent="0.2">
      <c r="A1667" t="s">
        <v>0</v>
      </c>
      <c r="B1667" t="s">
        <v>1</v>
      </c>
      <c r="C1667" t="s">
        <v>247</v>
      </c>
      <c r="D1667" t="s">
        <v>248</v>
      </c>
      <c r="E1667" t="s">
        <v>249</v>
      </c>
      <c r="F1667" t="s">
        <v>993</v>
      </c>
      <c r="G1667" t="s">
        <v>994</v>
      </c>
      <c r="H1667" t="s">
        <v>282</v>
      </c>
      <c r="I1667" t="s">
        <v>1015</v>
      </c>
      <c r="J1667" t="s">
        <v>1016</v>
      </c>
      <c r="K1667" t="s">
        <v>1019</v>
      </c>
      <c r="L1667" t="s">
        <v>11</v>
      </c>
      <c r="M1667" s="5">
        <v>28795415.219999999</v>
      </c>
      <c r="N1667" s="5">
        <v>-5310720</v>
      </c>
      <c r="O1667" s="5">
        <f t="shared" ref="O1667:O1730" si="104">+M1667+N1667</f>
        <v>23484695.219999999</v>
      </c>
      <c r="P1667" s="5">
        <v>2937239.84</v>
      </c>
      <c r="Q1667" s="5">
        <f t="shared" ref="Q1667:Q1730" si="105">+O1667+P1667</f>
        <v>26421935.059999999</v>
      </c>
      <c r="R1667" s="5">
        <v>0</v>
      </c>
      <c r="S1667" s="5">
        <v>15039432.279999999</v>
      </c>
      <c r="T1667" s="5">
        <v>13630981.76</v>
      </c>
      <c r="U1667" s="5">
        <f t="shared" ref="U1667:U1730" si="106">+O1667-S1667</f>
        <v>8445262.9399999995</v>
      </c>
      <c r="V1667" s="5">
        <f t="shared" ref="V1667:V1730" si="107">+O1667-T1667</f>
        <v>9853713.459999999</v>
      </c>
      <c r="W1667" s="5">
        <v>11382502.779999999</v>
      </c>
      <c r="X1667" t="s">
        <v>1020</v>
      </c>
    </row>
    <row r="1668" spans="1:24" x14ac:dyDescent="0.2">
      <c r="A1668" t="s">
        <v>0</v>
      </c>
      <c r="B1668" t="s">
        <v>1</v>
      </c>
      <c r="C1668" t="s">
        <v>247</v>
      </c>
      <c r="D1668" t="s">
        <v>248</v>
      </c>
      <c r="E1668" t="s">
        <v>249</v>
      </c>
      <c r="F1668" t="s">
        <v>993</v>
      </c>
      <c r="G1668" t="s">
        <v>994</v>
      </c>
      <c r="H1668" t="s">
        <v>282</v>
      </c>
      <c r="I1668" t="s">
        <v>1015</v>
      </c>
      <c r="J1668" t="s">
        <v>1016</v>
      </c>
      <c r="K1668" t="s">
        <v>1021</v>
      </c>
      <c r="L1668" t="s">
        <v>11</v>
      </c>
      <c r="M1668" s="5">
        <v>0</v>
      </c>
      <c r="N1668" s="5">
        <v>5310720</v>
      </c>
      <c r="O1668" s="5">
        <f t="shared" si="104"/>
        <v>5310720</v>
      </c>
      <c r="P1668" s="5">
        <v>0</v>
      </c>
      <c r="Q1668" s="5">
        <f t="shared" si="105"/>
        <v>5310720</v>
      </c>
      <c r="R1668" s="5">
        <v>0</v>
      </c>
      <c r="S1668" s="5">
        <v>5310720</v>
      </c>
      <c r="T1668" s="5">
        <v>2655360</v>
      </c>
      <c r="U1668" s="5">
        <f t="shared" si="106"/>
        <v>0</v>
      </c>
      <c r="V1668" s="5">
        <f t="shared" si="107"/>
        <v>2655360</v>
      </c>
      <c r="W1668" s="5">
        <v>0</v>
      </c>
      <c r="X1668" t="s">
        <v>1022</v>
      </c>
    </row>
    <row r="1669" spans="1:24" x14ac:dyDescent="0.2">
      <c r="A1669" t="s">
        <v>0</v>
      </c>
      <c r="B1669" t="s">
        <v>1</v>
      </c>
      <c r="C1669" t="s">
        <v>247</v>
      </c>
      <c r="D1669" t="s">
        <v>248</v>
      </c>
      <c r="E1669" t="s">
        <v>249</v>
      </c>
      <c r="F1669" t="s">
        <v>993</v>
      </c>
      <c r="G1669" t="s">
        <v>994</v>
      </c>
      <c r="H1669" t="s">
        <v>7</v>
      </c>
      <c r="I1669" t="s">
        <v>41</v>
      </c>
      <c r="J1669" t="s">
        <v>290</v>
      </c>
      <c r="K1669" t="s">
        <v>1023</v>
      </c>
      <c r="L1669" t="s">
        <v>11</v>
      </c>
      <c r="M1669" s="5">
        <v>400000</v>
      </c>
      <c r="N1669" s="5">
        <v>0</v>
      </c>
      <c r="O1669" s="5">
        <f t="shared" si="104"/>
        <v>400000</v>
      </c>
      <c r="P1669" s="5">
        <v>-320000</v>
      </c>
      <c r="Q1669" s="5">
        <f t="shared" si="105"/>
        <v>80000</v>
      </c>
      <c r="R1669" s="5">
        <v>0</v>
      </c>
      <c r="S1669" s="5">
        <v>0</v>
      </c>
      <c r="T1669" s="5">
        <v>0</v>
      </c>
      <c r="U1669" s="5">
        <f t="shared" si="106"/>
        <v>400000</v>
      </c>
      <c r="V1669" s="5">
        <f t="shared" si="107"/>
        <v>400000</v>
      </c>
      <c r="W1669" s="5">
        <v>80000</v>
      </c>
      <c r="X1669" t="s">
        <v>1024</v>
      </c>
    </row>
    <row r="1670" spans="1:24" x14ac:dyDescent="0.2">
      <c r="A1670" t="s">
        <v>0</v>
      </c>
      <c r="B1670" t="s">
        <v>1</v>
      </c>
      <c r="C1670" t="s">
        <v>247</v>
      </c>
      <c r="D1670" t="s">
        <v>674</v>
      </c>
      <c r="E1670" t="s">
        <v>675</v>
      </c>
      <c r="F1670" t="s">
        <v>1025</v>
      </c>
      <c r="G1670" t="s">
        <v>1026</v>
      </c>
      <c r="H1670" t="s">
        <v>7</v>
      </c>
      <c r="I1670" t="s">
        <v>8</v>
      </c>
      <c r="J1670" t="s">
        <v>9</v>
      </c>
      <c r="K1670" t="s">
        <v>10</v>
      </c>
      <c r="L1670" t="s">
        <v>11</v>
      </c>
      <c r="M1670" s="5">
        <v>90924</v>
      </c>
      <c r="N1670" s="5">
        <v>-216.8</v>
      </c>
      <c r="O1670" s="5">
        <f t="shared" si="104"/>
        <v>90707.199999999997</v>
      </c>
      <c r="P1670" s="5">
        <v>12930.3</v>
      </c>
      <c r="Q1670" s="5">
        <f t="shared" si="105"/>
        <v>103637.5</v>
      </c>
      <c r="R1670" s="5">
        <v>0</v>
      </c>
      <c r="S1670" s="5">
        <v>68664</v>
      </c>
      <c r="T1670" s="5">
        <v>68664</v>
      </c>
      <c r="U1670" s="5">
        <f t="shared" si="106"/>
        <v>22043.199999999997</v>
      </c>
      <c r="V1670" s="5">
        <f t="shared" si="107"/>
        <v>22043.199999999997</v>
      </c>
      <c r="W1670" s="5">
        <v>34973.5</v>
      </c>
      <c r="X1670" t="s">
        <v>678</v>
      </c>
    </row>
    <row r="1671" spans="1:24" x14ac:dyDescent="0.2">
      <c r="A1671" t="s">
        <v>0</v>
      </c>
      <c r="B1671" t="s">
        <v>1</v>
      </c>
      <c r="C1671" t="s">
        <v>247</v>
      </c>
      <c r="D1671" t="s">
        <v>674</v>
      </c>
      <c r="E1671" t="s">
        <v>675</v>
      </c>
      <c r="F1671" t="s">
        <v>1025</v>
      </c>
      <c r="G1671" t="s">
        <v>1026</v>
      </c>
      <c r="H1671" t="s">
        <v>7</v>
      </c>
      <c r="I1671" t="s">
        <v>8</v>
      </c>
      <c r="J1671" t="s">
        <v>9</v>
      </c>
      <c r="K1671" t="s">
        <v>13</v>
      </c>
      <c r="L1671" t="s">
        <v>11</v>
      </c>
      <c r="M1671" s="5">
        <v>7566.36</v>
      </c>
      <c r="N1671" s="5">
        <v>0</v>
      </c>
      <c r="O1671" s="5">
        <f t="shared" si="104"/>
        <v>7566.36</v>
      </c>
      <c r="P1671" s="5">
        <v>0</v>
      </c>
      <c r="Q1671" s="5">
        <f t="shared" si="105"/>
        <v>7566.36</v>
      </c>
      <c r="R1671" s="5">
        <v>0</v>
      </c>
      <c r="S1671" s="5">
        <v>5044.24</v>
      </c>
      <c r="T1671" s="5">
        <v>5044.24</v>
      </c>
      <c r="U1671" s="5">
        <f t="shared" si="106"/>
        <v>2522.12</v>
      </c>
      <c r="V1671" s="5">
        <f t="shared" si="107"/>
        <v>2522.12</v>
      </c>
      <c r="W1671" s="5">
        <v>2522.12</v>
      </c>
      <c r="X1671" t="s">
        <v>679</v>
      </c>
    </row>
    <row r="1672" spans="1:24" x14ac:dyDescent="0.2">
      <c r="A1672" t="s">
        <v>0</v>
      </c>
      <c r="B1672" t="s">
        <v>1</v>
      </c>
      <c r="C1672" t="s">
        <v>247</v>
      </c>
      <c r="D1672" t="s">
        <v>674</v>
      </c>
      <c r="E1672" t="s">
        <v>675</v>
      </c>
      <c r="F1672" t="s">
        <v>1025</v>
      </c>
      <c r="G1672" t="s">
        <v>1026</v>
      </c>
      <c r="H1672" t="s">
        <v>7</v>
      </c>
      <c r="I1672" t="s">
        <v>8</v>
      </c>
      <c r="J1672" t="s">
        <v>9</v>
      </c>
      <c r="K1672" t="s">
        <v>15</v>
      </c>
      <c r="L1672" t="s">
        <v>11</v>
      </c>
      <c r="M1672" s="5">
        <v>11713.53</v>
      </c>
      <c r="N1672" s="5">
        <v>2500</v>
      </c>
      <c r="O1672" s="5">
        <f t="shared" si="104"/>
        <v>14213.53</v>
      </c>
      <c r="P1672" s="5">
        <v>0</v>
      </c>
      <c r="Q1672" s="5">
        <f t="shared" si="105"/>
        <v>14213.53</v>
      </c>
      <c r="R1672" s="5">
        <v>2049.6</v>
      </c>
      <c r="S1672" s="5">
        <v>5956.4</v>
      </c>
      <c r="T1672" s="5">
        <v>5956.4</v>
      </c>
      <c r="U1672" s="5">
        <f t="shared" si="106"/>
        <v>8257.130000000001</v>
      </c>
      <c r="V1672" s="5">
        <f t="shared" si="107"/>
        <v>8257.130000000001</v>
      </c>
      <c r="W1672" s="5">
        <v>6207.53</v>
      </c>
      <c r="X1672" t="s">
        <v>680</v>
      </c>
    </row>
    <row r="1673" spans="1:24" x14ac:dyDescent="0.2">
      <c r="A1673" t="s">
        <v>0</v>
      </c>
      <c r="B1673" t="s">
        <v>1</v>
      </c>
      <c r="C1673" t="s">
        <v>247</v>
      </c>
      <c r="D1673" t="s">
        <v>674</v>
      </c>
      <c r="E1673" t="s">
        <v>675</v>
      </c>
      <c r="F1673" t="s">
        <v>1025</v>
      </c>
      <c r="G1673" t="s">
        <v>1026</v>
      </c>
      <c r="H1673" t="s">
        <v>7</v>
      </c>
      <c r="I1673" t="s">
        <v>8</v>
      </c>
      <c r="J1673" t="s">
        <v>9</v>
      </c>
      <c r="K1673" t="s">
        <v>17</v>
      </c>
      <c r="L1673" t="s">
        <v>11</v>
      </c>
      <c r="M1673" s="5">
        <v>3652.38</v>
      </c>
      <c r="N1673" s="5">
        <v>616.79999999999995</v>
      </c>
      <c r="O1673" s="5">
        <f t="shared" si="104"/>
        <v>4269.18</v>
      </c>
      <c r="P1673" s="5">
        <v>0</v>
      </c>
      <c r="Q1673" s="5">
        <f t="shared" si="105"/>
        <v>4269.18</v>
      </c>
      <c r="R1673" s="5">
        <v>415</v>
      </c>
      <c r="S1673" s="5">
        <v>3854.18</v>
      </c>
      <c r="T1673" s="5">
        <v>3854.18</v>
      </c>
      <c r="U1673" s="5">
        <f t="shared" si="106"/>
        <v>415.00000000000045</v>
      </c>
      <c r="V1673" s="5">
        <f t="shared" si="107"/>
        <v>415.00000000000045</v>
      </c>
      <c r="W1673" s="5">
        <v>0</v>
      </c>
      <c r="X1673" t="s">
        <v>681</v>
      </c>
    </row>
    <row r="1674" spans="1:24" x14ac:dyDescent="0.2">
      <c r="A1674" t="s">
        <v>0</v>
      </c>
      <c r="B1674" t="s">
        <v>1</v>
      </c>
      <c r="C1674" t="s">
        <v>247</v>
      </c>
      <c r="D1674" t="s">
        <v>674</v>
      </c>
      <c r="E1674" t="s">
        <v>675</v>
      </c>
      <c r="F1674" t="s">
        <v>1025</v>
      </c>
      <c r="G1674" t="s">
        <v>1026</v>
      </c>
      <c r="H1674" t="s">
        <v>7</v>
      </c>
      <c r="I1674" t="s">
        <v>8</v>
      </c>
      <c r="J1674" t="s">
        <v>9</v>
      </c>
      <c r="K1674" t="s">
        <v>19</v>
      </c>
      <c r="L1674" t="s">
        <v>11</v>
      </c>
      <c r="M1674" s="5">
        <v>132</v>
      </c>
      <c r="N1674" s="5">
        <v>0</v>
      </c>
      <c r="O1674" s="5">
        <f t="shared" si="104"/>
        <v>132</v>
      </c>
      <c r="P1674" s="5">
        <v>-60.26</v>
      </c>
      <c r="Q1674" s="5">
        <f t="shared" si="105"/>
        <v>71.740000000000009</v>
      </c>
      <c r="R1674" s="5">
        <v>0</v>
      </c>
      <c r="S1674" s="5">
        <v>41.5</v>
      </c>
      <c r="T1674" s="5">
        <v>41.5</v>
      </c>
      <c r="U1674" s="5">
        <f t="shared" si="106"/>
        <v>90.5</v>
      </c>
      <c r="V1674" s="5">
        <f t="shared" si="107"/>
        <v>90.5</v>
      </c>
      <c r="W1674" s="5">
        <v>30.24</v>
      </c>
      <c r="X1674" t="s">
        <v>682</v>
      </c>
    </row>
    <row r="1675" spans="1:24" x14ac:dyDescent="0.2">
      <c r="A1675" t="s">
        <v>0</v>
      </c>
      <c r="B1675" t="s">
        <v>1</v>
      </c>
      <c r="C1675" t="s">
        <v>247</v>
      </c>
      <c r="D1675" t="s">
        <v>674</v>
      </c>
      <c r="E1675" t="s">
        <v>675</v>
      </c>
      <c r="F1675" t="s">
        <v>1025</v>
      </c>
      <c r="G1675" t="s">
        <v>1026</v>
      </c>
      <c r="H1675" t="s">
        <v>7</v>
      </c>
      <c r="I1675" t="s">
        <v>8</v>
      </c>
      <c r="J1675" t="s">
        <v>9</v>
      </c>
      <c r="K1675" t="s">
        <v>21</v>
      </c>
      <c r="L1675" t="s">
        <v>11</v>
      </c>
      <c r="M1675" s="5">
        <v>1056</v>
      </c>
      <c r="N1675" s="5">
        <v>0</v>
      </c>
      <c r="O1675" s="5">
        <f t="shared" si="104"/>
        <v>1056</v>
      </c>
      <c r="P1675" s="5">
        <v>-482.11</v>
      </c>
      <c r="Q1675" s="5">
        <f t="shared" si="105"/>
        <v>573.89</v>
      </c>
      <c r="R1675" s="5">
        <v>0</v>
      </c>
      <c r="S1675" s="5">
        <v>332</v>
      </c>
      <c r="T1675" s="5">
        <v>332</v>
      </c>
      <c r="U1675" s="5">
        <f t="shared" si="106"/>
        <v>724</v>
      </c>
      <c r="V1675" s="5">
        <f t="shared" si="107"/>
        <v>724</v>
      </c>
      <c r="W1675" s="5">
        <v>241.89</v>
      </c>
      <c r="X1675" t="s">
        <v>683</v>
      </c>
    </row>
    <row r="1676" spans="1:24" x14ac:dyDescent="0.2">
      <c r="A1676" t="s">
        <v>0</v>
      </c>
      <c r="B1676" t="s">
        <v>1</v>
      </c>
      <c r="C1676" t="s">
        <v>247</v>
      </c>
      <c r="D1676" t="s">
        <v>674</v>
      </c>
      <c r="E1676" t="s">
        <v>675</v>
      </c>
      <c r="F1676" t="s">
        <v>1025</v>
      </c>
      <c r="G1676" t="s">
        <v>1026</v>
      </c>
      <c r="H1676" t="s">
        <v>7</v>
      </c>
      <c r="I1676" t="s">
        <v>8</v>
      </c>
      <c r="J1676" t="s">
        <v>9</v>
      </c>
      <c r="K1676" t="s">
        <v>23</v>
      </c>
      <c r="L1676" t="s">
        <v>11</v>
      </c>
      <c r="M1676" s="5">
        <v>37.83</v>
      </c>
      <c r="N1676" s="5">
        <v>0</v>
      </c>
      <c r="O1676" s="5">
        <f t="shared" si="104"/>
        <v>37.83</v>
      </c>
      <c r="P1676" s="5">
        <v>-37.83</v>
      </c>
      <c r="Q1676" s="5">
        <f t="shared" si="105"/>
        <v>0</v>
      </c>
      <c r="R1676" s="5">
        <v>0</v>
      </c>
      <c r="S1676" s="5">
        <v>0</v>
      </c>
      <c r="T1676" s="5">
        <v>0</v>
      </c>
      <c r="U1676" s="5">
        <f t="shared" si="106"/>
        <v>37.83</v>
      </c>
      <c r="V1676" s="5">
        <f t="shared" si="107"/>
        <v>37.83</v>
      </c>
      <c r="W1676" s="5">
        <v>0</v>
      </c>
      <c r="X1676" t="s">
        <v>684</v>
      </c>
    </row>
    <row r="1677" spans="1:24" x14ac:dyDescent="0.2">
      <c r="A1677" t="s">
        <v>0</v>
      </c>
      <c r="B1677" t="s">
        <v>1</v>
      </c>
      <c r="C1677" t="s">
        <v>247</v>
      </c>
      <c r="D1677" t="s">
        <v>674</v>
      </c>
      <c r="E1677" t="s">
        <v>675</v>
      </c>
      <c r="F1677" t="s">
        <v>1025</v>
      </c>
      <c r="G1677" t="s">
        <v>1026</v>
      </c>
      <c r="H1677" t="s">
        <v>7</v>
      </c>
      <c r="I1677" t="s">
        <v>8</v>
      </c>
      <c r="J1677" t="s">
        <v>9</v>
      </c>
      <c r="K1677" t="s">
        <v>25</v>
      </c>
      <c r="L1677" t="s">
        <v>11</v>
      </c>
      <c r="M1677" s="5">
        <v>226.99</v>
      </c>
      <c r="N1677" s="5">
        <v>0</v>
      </c>
      <c r="O1677" s="5">
        <f t="shared" si="104"/>
        <v>226.99</v>
      </c>
      <c r="P1677" s="5">
        <v>0</v>
      </c>
      <c r="Q1677" s="5">
        <f t="shared" si="105"/>
        <v>226.99</v>
      </c>
      <c r="R1677" s="5">
        <v>0</v>
      </c>
      <c r="S1677" s="5">
        <v>201.76</v>
      </c>
      <c r="T1677" s="5">
        <v>201.76</v>
      </c>
      <c r="U1677" s="5">
        <f t="shared" si="106"/>
        <v>25.230000000000018</v>
      </c>
      <c r="V1677" s="5">
        <f t="shared" si="107"/>
        <v>25.230000000000018</v>
      </c>
      <c r="W1677" s="5">
        <v>25.23</v>
      </c>
      <c r="X1677" t="s">
        <v>685</v>
      </c>
    </row>
    <row r="1678" spans="1:24" x14ac:dyDescent="0.2">
      <c r="A1678" t="s">
        <v>0</v>
      </c>
      <c r="B1678" t="s">
        <v>1</v>
      </c>
      <c r="C1678" t="s">
        <v>247</v>
      </c>
      <c r="D1678" t="s">
        <v>674</v>
      </c>
      <c r="E1678" t="s">
        <v>675</v>
      </c>
      <c r="F1678" t="s">
        <v>1025</v>
      </c>
      <c r="G1678" t="s">
        <v>1026</v>
      </c>
      <c r="H1678" t="s">
        <v>7</v>
      </c>
      <c r="I1678" t="s">
        <v>8</v>
      </c>
      <c r="J1678" t="s">
        <v>9</v>
      </c>
      <c r="K1678" t="s">
        <v>27</v>
      </c>
      <c r="L1678" t="s">
        <v>11</v>
      </c>
      <c r="M1678" s="5">
        <v>1077.17</v>
      </c>
      <c r="N1678" s="5">
        <v>0</v>
      </c>
      <c r="O1678" s="5">
        <f t="shared" si="104"/>
        <v>1077.17</v>
      </c>
      <c r="P1678" s="5">
        <v>0</v>
      </c>
      <c r="Q1678" s="5">
        <f t="shared" si="105"/>
        <v>1077.17</v>
      </c>
      <c r="R1678" s="5">
        <v>0</v>
      </c>
      <c r="S1678" s="5">
        <v>402.4</v>
      </c>
      <c r="T1678" s="5">
        <v>402.4</v>
      </c>
      <c r="U1678" s="5">
        <f t="shared" si="106"/>
        <v>674.7700000000001</v>
      </c>
      <c r="V1678" s="5">
        <f t="shared" si="107"/>
        <v>674.7700000000001</v>
      </c>
      <c r="W1678" s="5">
        <v>674.77</v>
      </c>
      <c r="X1678" t="s">
        <v>686</v>
      </c>
    </row>
    <row r="1679" spans="1:24" x14ac:dyDescent="0.2">
      <c r="A1679" t="s">
        <v>0</v>
      </c>
      <c r="B1679" t="s">
        <v>1</v>
      </c>
      <c r="C1679" t="s">
        <v>247</v>
      </c>
      <c r="D1679" t="s">
        <v>674</v>
      </c>
      <c r="E1679" t="s">
        <v>675</v>
      </c>
      <c r="F1679" t="s">
        <v>1025</v>
      </c>
      <c r="G1679" t="s">
        <v>1026</v>
      </c>
      <c r="H1679" t="s">
        <v>7</v>
      </c>
      <c r="I1679" t="s">
        <v>8</v>
      </c>
      <c r="J1679" t="s">
        <v>9</v>
      </c>
      <c r="K1679" t="s">
        <v>29</v>
      </c>
      <c r="L1679" t="s">
        <v>11</v>
      </c>
      <c r="M1679" s="5">
        <v>758.71</v>
      </c>
      <c r="N1679" s="5">
        <v>0</v>
      </c>
      <c r="O1679" s="5">
        <f t="shared" si="104"/>
        <v>758.71</v>
      </c>
      <c r="P1679" s="5">
        <v>0</v>
      </c>
      <c r="Q1679" s="5">
        <f t="shared" si="105"/>
        <v>758.71</v>
      </c>
      <c r="R1679" s="5">
        <v>0</v>
      </c>
      <c r="S1679" s="5">
        <v>368.87</v>
      </c>
      <c r="T1679" s="5">
        <v>368.87</v>
      </c>
      <c r="U1679" s="5">
        <f t="shared" si="106"/>
        <v>389.84000000000003</v>
      </c>
      <c r="V1679" s="5">
        <f t="shared" si="107"/>
        <v>389.84000000000003</v>
      </c>
      <c r="W1679" s="5">
        <v>389.84</v>
      </c>
      <c r="X1679" t="s">
        <v>687</v>
      </c>
    </row>
    <row r="1680" spans="1:24" x14ac:dyDescent="0.2">
      <c r="A1680" t="s">
        <v>0</v>
      </c>
      <c r="B1680" t="s">
        <v>1</v>
      </c>
      <c r="C1680" t="s">
        <v>247</v>
      </c>
      <c r="D1680" t="s">
        <v>674</v>
      </c>
      <c r="E1680" t="s">
        <v>675</v>
      </c>
      <c r="F1680" t="s">
        <v>1025</v>
      </c>
      <c r="G1680" t="s">
        <v>1026</v>
      </c>
      <c r="H1680" t="s">
        <v>7</v>
      </c>
      <c r="I1680" t="s">
        <v>8</v>
      </c>
      <c r="J1680" t="s">
        <v>9</v>
      </c>
      <c r="K1680" t="s">
        <v>265</v>
      </c>
      <c r="L1680" t="s">
        <v>11</v>
      </c>
      <c r="M1680" s="5">
        <v>42072</v>
      </c>
      <c r="N1680" s="5">
        <v>30000</v>
      </c>
      <c r="O1680" s="5">
        <f t="shared" si="104"/>
        <v>72072</v>
      </c>
      <c r="P1680" s="5">
        <v>0</v>
      </c>
      <c r="Q1680" s="5">
        <f t="shared" si="105"/>
        <v>72072</v>
      </c>
      <c r="R1680" s="5">
        <v>25030</v>
      </c>
      <c r="S1680" s="5">
        <v>47042</v>
      </c>
      <c r="T1680" s="5">
        <v>47042</v>
      </c>
      <c r="U1680" s="5">
        <f t="shared" si="106"/>
        <v>25030</v>
      </c>
      <c r="V1680" s="5">
        <f t="shared" si="107"/>
        <v>25030</v>
      </c>
      <c r="W1680" s="5">
        <v>0</v>
      </c>
      <c r="X1680" t="s">
        <v>688</v>
      </c>
    </row>
    <row r="1681" spans="1:24" x14ac:dyDescent="0.2">
      <c r="A1681" t="s">
        <v>0</v>
      </c>
      <c r="B1681" t="s">
        <v>1</v>
      </c>
      <c r="C1681" t="s">
        <v>247</v>
      </c>
      <c r="D1681" t="s">
        <v>674</v>
      </c>
      <c r="E1681" t="s">
        <v>675</v>
      </c>
      <c r="F1681" t="s">
        <v>1025</v>
      </c>
      <c r="G1681" t="s">
        <v>1026</v>
      </c>
      <c r="H1681" t="s">
        <v>7</v>
      </c>
      <c r="I1681" t="s">
        <v>8</v>
      </c>
      <c r="J1681" t="s">
        <v>9</v>
      </c>
      <c r="K1681" t="s">
        <v>31</v>
      </c>
      <c r="L1681" t="s">
        <v>11</v>
      </c>
      <c r="M1681" s="5">
        <v>1765.1</v>
      </c>
      <c r="N1681" s="5">
        <v>0</v>
      </c>
      <c r="O1681" s="5">
        <f t="shared" si="104"/>
        <v>1765.1</v>
      </c>
      <c r="P1681" s="5">
        <v>-865.89</v>
      </c>
      <c r="Q1681" s="5">
        <f t="shared" si="105"/>
        <v>899.20999999999992</v>
      </c>
      <c r="R1681" s="5">
        <v>0</v>
      </c>
      <c r="S1681" s="5">
        <v>33.33</v>
      </c>
      <c r="T1681" s="5">
        <v>33.33</v>
      </c>
      <c r="U1681" s="5">
        <f t="shared" si="106"/>
        <v>1731.77</v>
      </c>
      <c r="V1681" s="5">
        <f t="shared" si="107"/>
        <v>1731.77</v>
      </c>
      <c r="W1681" s="5">
        <v>865.88</v>
      </c>
      <c r="X1681" t="s">
        <v>689</v>
      </c>
    </row>
    <row r="1682" spans="1:24" x14ac:dyDescent="0.2">
      <c r="A1682" t="s">
        <v>0</v>
      </c>
      <c r="B1682" t="s">
        <v>1</v>
      </c>
      <c r="C1682" t="s">
        <v>247</v>
      </c>
      <c r="D1682" t="s">
        <v>674</v>
      </c>
      <c r="E1682" t="s">
        <v>675</v>
      </c>
      <c r="F1682" t="s">
        <v>1025</v>
      </c>
      <c r="G1682" t="s">
        <v>1026</v>
      </c>
      <c r="H1682" t="s">
        <v>7</v>
      </c>
      <c r="I1682" t="s">
        <v>8</v>
      </c>
      <c r="J1682" t="s">
        <v>9</v>
      </c>
      <c r="K1682" t="s">
        <v>33</v>
      </c>
      <c r="L1682" t="s">
        <v>11</v>
      </c>
      <c r="M1682" s="5">
        <v>530.20000000000005</v>
      </c>
      <c r="N1682" s="5">
        <v>0</v>
      </c>
      <c r="O1682" s="5">
        <f t="shared" si="104"/>
        <v>530.20000000000005</v>
      </c>
      <c r="P1682" s="5">
        <v>-530.20000000000005</v>
      </c>
      <c r="Q1682" s="5">
        <f t="shared" si="105"/>
        <v>0</v>
      </c>
      <c r="R1682" s="5">
        <v>0</v>
      </c>
      <c r="S1682" s="5">
        <v>0</v>
      </c>
      <c r="T1682" s="5">
        <v>0</v>
      </c>
      <c r="U1682" s="5">
        <f t="shared" si="106"/>
        <v>530.20000000000005</v>
      </c>
      <c r="V1682" s="5">
        <f t="shared" si="107"/>
        <v>530.20000000000005</v>
      </c>
      <c r="W1682" s="5">
        <v>0</v>
      </c>
      <c r="X1682" t="s">
        <v>690</v>
      </c>
    </row>
    <row r="1683" spans="1:24" x14ac:dyDescent="0.2">
      <c r="A1683" t="s">
        <v>0</v>
      </c>
      <c r="B1683" t="s">
        <v>1</v>
      </c>
      <c r="C1683" t="s">
        <v>247</v>
      </c>
      <c r="D1683" t="s">
        <v>674</v>
      </c>
      <c r="E1683" t="s">
        <v>675</v>
      </c>
      <c r="F1683" t="s">
        <v>1025</v>
      </c>
      <c r="G1683" t="s">
        <v>1026</v>
      </c>
      <c r="H1683" t="s">
        <v>7</v>
      </c>
      <c r="I1683" t="s">
        <v>8</v>
      </c>
      <c r="J1683" t="s">
        <v>9</v>
      </c>
      <c r="K1683" t="s">
        <v>35</v>
      </c>
      <c r="L1683" t="s">
        <v>11</v>
      </c>
      <c r="M1683" s="5">
        <v>17743.310000000001</v>
      </c>
      <c r="N1683" s="5">
        <v>3795</v>
      </c>
      <c r="O1683" s="5">
        <f t="shared" si="104"/>
        <v>21538.31</v>
      </c>
      <c r="P1683" s="5">
        <v>1726.76</v>
      </c>
      <c r="Q1683" s="5">
        <f t="shared" si="105"/>
        <v>23265.07</v>
      </c>
      <c r="R1683" s="5">
        <v>3111.17</v>
      </c>
      <c r="S1683" s="5">
        <v>15304.9</v>
      </c>
      <c r="T1683" s="5">
        <v>15304.9</v>
      </c>
      <c r="U1683" s="5">
        <f t="shared" si="106"/>
        <v>6233.4100000000017</v>
      </c>
      <c r="V1683" s="5">
        <f t="shared" si="107"/>
        <v>6233.4100000000017</v>
      </c>
      <c r="W1683" s="5">
        <v>4849</v>
      </c>
      <c r="X1683" t="s">
        <v>691</v>
      </c>
    </row>
    <row r="1684" spans="1:24" x14ac:dyDescent="0.2">
      <c r="A1684" t="s">
        <v>0</v>
      </c>
      <c r="B1684" t="s">
        <v>1</v>
      </c>
      <c r="C1684" t="s">
        <v>247</v>
      </c>
      <c r="D1684" t="s">
        <v>674</v>
      </c>
      <c r="E1684" t="s">
        <v>675</v>
      </c>
      <c r="F1684" t="s">
        <v>1025</v>
      </c>
      <c r="G1684" t="s">
        <v>1026</v>
      </c>
      <c r="H1684" t="s">
        <v>7</v>
      </c>
      <c r="I1684" t="s">
        <v>8</v>
      </c>
      <c r="J1684" t="s">
        <v>9</v>
      </c>
      <c r="K1684" t="s">
        <v>37</v>
      </c>
      <c r="L1684" t="s">
        <v>11</v>
      </c>
      <c r="M1684" s="5">
        <v>11713.53</v>
      </c>
      <c r="N1684" s="5">
        <v>2500</v>
      </c>
      <c r="O1684" s="5">
        <f t="shared" si="104"/>
        <v>14213.53</v>
      </c>
      <c r="P1684" s="5">
        <v>-970.6</v>
      </c>
      <c r="Q1684" s="5">
        <f t="shared" si="105"/>
        <v>13242.93</v>
      </c>
      <c r="R1684" s="5">
        <v>4694.71</v>
      </c>
      <c r="S1684" s="5">
        <v>5902.42</v>
      </c>
      <c r="T1684" s="5">
        <v>5902.42</v>
      </c>
      <c r="U1684" s="5">
        <f t="shared" si="106"/>
        <v>8311.11</v>
      </c>
      <c r="V1684" s="5">
        <f t="shared" si="107"/>
        <v>8311.11</v>
      </c>
      <c r="W1684" s="5">
        <v>2645.8</v>
      </c>
      <c r="X1684" t="s">
        <v>692</v>
      </c>
    </row>
    <row r="1685" spans="1:24" x14ac:dyDescent="0.2">
      <c r="A1685" t="s">
        <v>0</v>
      </c>
      <c r="B1685" t="s">
        <v>1</v>
      </c>
      <c r="C1685" t="s">
        <v>247</v>
      </c>
      <c r="D1685" t="s">
        <v>674</v>
      </c>
      <c r="E1685" t="s">
        <v>675</v>
      </c>
      <c r="F1685" t="s">
        <v>1025</v>
      </c>
      <c r="G1685" t="s">
        <v>1026</v>
      </c>
      <c r="H1685" t="s">
        <v>7</v>
      </c>
      <c r="I1685" t="s">
        <v>8</v>
      </c>
      <c r="J1685" t="s">
        <v>9</v>
      </c>
      <c r="K1685" t="s">
        <v>39</v>
      </c>
      <c r="L1685" t="s">
        <v>11</v>
      </c>
      <c r="M1685" s="5">
        <v>1723.14</v>
      </c>
      <c r="N1685" s="5">
        <v>0</v>
      </c>
      <c r="O1685" s="5">
        <f t="shared" si="104"/>
        <v>1723.14</v>
      </c>
      <c r="P1685" s="5">
        <v>0</v>
      </c>
      <c r="Q1685" s="5">
        <f t="shared" si="105"/>
        <v>1723.14</v>
      </c>
      <c r="R1685" s="5">
        <v>0</v>
      </c>
      <c r="S1685" s="5">
        <v>0</v>
      </c>
      <c r="T1685" s="5">
        <v>0</v>
      </c>
      <c r="U1685" s="5">
        <f t="shared" si="106"/>
        <v>1723.14</v>
      </c>
      <c r="V1685" s="5">
        <f t="shared" si="107"/>
        <v>1723.14</v>
      </c>
      <c r="W1685" s="5">
        <v>1723.14</v>
      </c>
      <c r="X1685" t="s">
        <v>693</v>
      </c>
    </row>
    <row r="1686" spans="1:24" x14ac:dyDescent="0.2">
      <c r="A1686" t="s">
        <v>0</v>
      </c>
      <c r="B1686" t="s">
        <v>1</v>
      </c>
      <c r="C1686" t="s">
        <v>247</v>
      </c>
      <c r="D1686" t="s">
        <v>674</v>
      </c>
      <c r="E1686" t="s">
        <v>675</v>
      </c>
      <c r="F1686" t="s">
        <v>1025</v>
      </c>
      <c r="G1686" t="s">
        <v>1026</v>
      </c>
      <c r="H1686" t="s">
        <v>7</v>
      </c>
      <c r="I1686" t="s">
        <v>41</v>
      </c>
      <c r="J1686" t="s">
        <v>42</v>
      </c>
      <c r="K1686" t="s">
        <v>295</v>
      </c>
      <c r="L1686" t="s">
        <v>11</v>
      </c>
      <c r="M1686" s="5">
        <v>100</v>
      </c>
      <c r="N1686" s="5">
        <v>0</v>
      </c>
      <c r="O1686" s="5">
        <f t="shared" si="104"/>
        <v>100</v>
      </c>
      <c r="P1686" s="5">
        <v>0</v>
      </c>
      <c r="Q1686" s="5">
        <f t="shared" si="105"/>
        <v>100</v>
      </c>
      <c r="R1686" s="5">
        <v>0</v>
      </c>
      <c r="S1686" s="5">
        <v>0</v>
      </c>
      <c r="T1686" s="5">
        <v>0</v>
      </c>
      <c r="U1686" s="5">
        <f t="shared" si="106"/>
        <v>100</v>
      </c>
      <c r="V1686" s="5">
        <f t="shared" si="107"/>
        <v>100</v>
      </c>
      <c r="W1686" s="5">
        <v>100</v>
      </c>
      <c r="X1686" t="s">
        <v>1027</v>
      </c>
    </row>
    <row r="1687" spans="1:24" x14ac:dyDescent="0.2">
      <c r="A1687" t="s">
        <v>0</v>
      </c>
      <c r="B1687" t="s">
        <v>1</v>
      </c>
      <c r="C1687" t="s">
        <v>247</v>
      </c>
      <c r="D1687" t="s">
        <v>674</v>
      </c>
      <c r="E1687" t="s">
        <v>675</v>
      </c>
      <c r="F1687" t="s">
        <v>1025</v>
      </c>
      <c r="G1687" t="s">
        <v>1026</v>
      </c>
      <c r="H1687" t="s">
        <v>7</v>
      </c>
      <c r="I1687" t="s">
        <v>41</v>
      </c>
      <c r="J1687" t="s">
        <v>42</v>
      </c>
      <c r="K1687" t="s">
        <v>54</v>
      </c>
      <c r="L1687" t="s">
        <v>11</v>
      </c>
      <c r="M1687" s="5">
        <v>300</v>
      </c>
      <c r="N1687" s="5">
        <v>0</v>
      </c>
      <c r="O1687" s="5">
        <f t="shared" si="104"/>
        <v>300</v>
      </c>
      <c r="P1687" s="5">
        <v>-300</v>
      </c>
      <c r="Q1687" s="5">
        <f t="shared" si="105"/>
        <v>0</v>
      </c>
      <c r="R1687" s="5">
        <v>0</v>
      </c>
      <c r="S1687" s="5">
        <v>0</v>
      </c>
      <c r="T1687" s="5">
        <v>0</v>
      </c>
      <c r="U1687" s="5">
        <f t="shared" si="106"/>
        <v>300</v>
      </c>
      <c r="V1687" s="5">
        <f t="shared" si="107"/>
        <v>300</v>
      </c>
      <c r="W1687" s="5">
        <v>0</v>
      </c>
      <c r="X1687" t="s">
        <v>1028</v>
      </c>
    </row>
    <row r="1688" spans="1:24" x14ac:dyDescent="0.2">
      <c r="A1688" t="s">
        <v>0</v>
      </c>
      <c r="B1688" t="s">
        <v>1</v>
      </c>
      <c r="C1688" t="s">
        <v>247</v>
      </c>
      <c r="D1688" t="s">
        <v>674</v>
      </c>
      <c r="E1688" t="s">
        <v>675</v>
      </c>
      <c r="F1688" t="s">
        <v>1025</v>
      </c>
      <c r="G1688" t="s">
        <v>1026</v>
      </c>
      <c r="H1688" t="s">
        <v>7</v>
      </c>
      <c r="I1688" t="s">
        <v>41</v>
      </c>
      <c r="J1688" t="s">
        <v>42</v>
      </c>
      <c r="K1688" t="s">
        <v>1029</v>
      </c>
      <c r="L1688" t="s">
        <v>11</v>
      </c>
      <c r="M1688" s="5">
        <v>30000</v>
      </c>
      <c r="N1688" s="5">
        <v>0</v>
      </c>
      <c r="O1688" s="5">
        <f t="shared" si="104"/>
        <v>30000</v>
      </c>
      <c r="P1688" s="5">
        <v>-3769.6</v>
      </c>
      <c r="Q1688" s="5">
        <f t="shared" si="105"/>
        <v>26230.400000000001</v>
      </c>
      <c r="R1688" s="5">
        <v>21713.22</v>
      </c>
      <c r="S1688" s="5">
        <v>4517.18</v>
      </c>
      <c r="T1688" s="5">
        <v>4517.18</v>
      </c>
      <c r="U1688" s="5">
        <f t="shared" si="106"/>
        <v>25482.82</v>
      </c>
      <c r="V1688" s="5">
        <f t="shared" si="107"/>
        <v>25482.82</v>
      </c>
      <c r="W1688" s="5">
        <v>0</v>
      </c>
      <c r="X1688" t="s">
        <v>1030</v>
      </c>
    </row>
    <row r="1689" spans="1:24" x14ac:dyDescent="0.2">
      <c r="A1689" t="s">
        <v>0</v>
      </c>
      <c r="B1689" t="s">
        <v>1</v>
      </c>
      <c r="C1689" t="s">
        <v>247</v>
      </c>
      <c r="D1689" t="s">
        <v>674</v>
      </c>
      <c r="E1689" t="s">
        <v>675</v>
      </c>
      <c r="F1689" t="s">
        <v>1025</v>
      </c>
      <c r="G1689" t="s">
        <v>1026</v>
      </c>
      <c r="H1689" t="s">
        <v>7</v>
      </c>
      <c r="I1689" t="s">
        <v>41</v>
      </c>
      <c r="J1689" t="s">
        <v>42</v>
      </c>
      <c r="K1689" t="s">
        <v>280</v>
      </c>
      <c r="L1689" t="s">
        <v>11</v>
      </c>
      <c r="M1689" s="5">
        <v>14400</v>
      </c>
      <c r="N1689" s="5">
        <v>0</v>
      </c>
      <c r="O1689" s="5">
        <f t="shared" si="104"/>
        <v>14400</v>
      </c>
      <c r="P1689" s="5">
        <v>-13200</v>
      </c>
      <c r="Q1689" s="5">
        <f t="shared" si="105"/>
        <v>1200</v>
      </c>
      <c r="R1689" s="5">
        <v>0</v>
      </c>
      <c r="S1689" s="5">
        <v>0</v>
      </c>
      <c r="T1689" s="5">
        <v>0</v>
      </c>
      <c r="U1689" s="5">
        <f t="shared" si="106"/>
        <v>14400</v>
      </c>
      <c r="V1689" s="5">
        <f t="shared" si="107"/>
        <v>14400</v>
      </c>
      <c r="W1689" s="5">
        <v>1200</v>
      </c>
      <c r="X1689" t="s">
        <v>1031</v>
      </c>
    </row>
    <row r="1690" spans="1:24" x14ac:dyDescent="0.2">
      <c r="A1690" t="s">
        <v>0</v>
      </c>
      <c r="B1690" t="s">
        <v>1</v>
      </c>
      <c r="C1690" t="s">
        <v>247</v>
      </c>
      <c r="D1690" t="s">
        <v>674</v>
      </c>
      <c r="E1690" t="s">
        <v>675</v>
      </c>
      <c r="F1690" t="s">
        <v>1025</v>
      </c>
      <c r="G1690" t="s">
        <v>1026</v>
      </c>
      <c r="H1690" t="s">
        <v>7</v>
      </c>
      <c r="I1690" t="s">
        <v>41</v>
      </c>
      <c r="J1690" t="s">
        <v>42</v>
      </c>
      <c r="K1690" t="s">
        <v>76</v>
      </c>
      <c r="L1690" t="s">
        <v>11</v>
      </c>
      <c r="M1690" s="5">
        <v>200</v>
      </c>
      <c r="N1690" s="5">
        <v>0</v>
      </c>
      <c r="O1690" s="5">
        <f t="shared" si="104"/>
        <v>200</v>
      </c>
      <c r="P1690" s="5">
        <v>0</v>
      </c>
      <c r="Q1690" s="5">
        <f t="shared" si="105"/>
        <v>200</v>
      </c>
      <c r="R1690" s="5">
        <v>0</v>
      </c>
      <c r="S1690" s="5">
        <v>0</v>
      </c>
      <c r="T1690" s="5">
        <v>0</v>
      </c>
      <c r="U1690" s="5">
        <f t="shared" si="106"/>
        <v>200</v>
      </c>
      <c r="V1690" s="5">
        <f t="shared" si="107"/>
        <v>200</v>
      </c>
      <c r="W1690" s="5">
        <v>200</v>
      </c>
      <c r="X1690" t="s">
        <v>1032</v>
      </c>
    </row>
    <row r="1691" spans="1:24" x14ac:dyDescent="0.2">
      <c r="A1691" t="s">
        <v>0</v>
      </c>
      <c r="B1691" t="s">
        <v>1</v>
      </c>
      <c r="C1691" t="s">
        <v>247</v>
      </c>
      <c r="D1691" t="s">
        <v>674</v>
      </c>
      <c r="E1691" t="s">
        <v>675</v>
      </c>
      <c r="F1691" t="s">
        <v>1025</v>
      </c>
      <c r="G1691" t="s">
        <v>1026</v>
      </c>
      <c r="H1691" t="s">
        <v>282</v>
      </c>
      <c r="I1691" t="s">
        <v>1033</v>
      </c>
      <c r="J1691" t="s">
        <v>121</v>
      </c>
      <c r="K1691" t="s">
        <v>149</v>
      </c>
      <c r="L1691" t="s">
        <v>11</v>
      </c>
      <c r="M1691" s="5">
        <v>14000</v>
      </c>
      <c r="N1691" s="5">
        <v>19600</v>
      </c>
      <c r="O1691" s="5">
        <f t="shared" si="104"/>
        <v>33600</v>
      </c>
      <c r="P1691" s="5">
        <v>-33600</v>
      </c>
      <c r="Q1691" s="5">
        <f t="shared" si="105"/>
        <v>0</v>
      </c>
      <c r="R1691" s="5">
        <v>0</v>
      </c>
      <c r="S1691" s="5">
        <v>0</v>
      </c>
      <c r="T1691" s="5">
        <v>0</v>
      </c>
      <c r="U1691" s="5">
        <f t="shared" si="106"/>
        <v>33600</v>
      </c>
      <c r="V1691" s="5">
        <f t="shared" si="107"/>
        <v>33600</v>
      </c>
      <c r="W1691" s="5">
        <v>0</v>
      </c>
      <c r="X1691" t="s">
        <v>1034</v>
      </c>
    </row>
    <row r="1692" spans="1:24" x14ac:dyDescent="0.2">
      <c r="A1692" t="s">
        <v>0</v>
      </c>
      <c r="B1692" t="s">
        <v>1</v>
      </c>
      <c r="C1692" t="s">
        <v>247</v>
      </c>
      <c r="D1692" t="s">
        <v>674</v>
      </c>
      <c r="E1692" t="s">
        <v>675</v>
      </c>
      <c r="F1692" t="s">
        <v>1025</v>
      </c>
      <c r="G1692" t="s">
        <v>1026</v>
      </c>
      <c r="H1692" t="s">
        <v>282</v>
      </c>
      <c r="I1692" t="s">
        <v>1033</v>
      </c>
      <c r="J1692" t="s">
        <v>121</v>
      </c>
      <c r="K1692" t="s">
        <v>465</v>
      </c>
      <c r="L1692" t="s">
        <v>11</v>
      </c>
      <c r="M1692" s="5">
        <v>0</v>
      </c>
      <c r="N1692" s="5">
        <v>58240</v>
      </c>
      <c r="O1692" s="5">
        <f t="shared" si="104"/>
        <v>58240</v>
      </c>
      <c r="P1692" s="5">
        <v>-58240</v>
      </c>
      <c r="Q1692" s="5">
        <f t="shared" si="105"/>
        <v>0</v>
      </c>
      <c r="R1692" s="5">
        <v>0</v>
      </c>
      <c r="S1692" s="5">
        <v>0</v>
      </c>
      <c r="T1692" s="5">
        <v>0</v>
      </c>
      <c r="U1692" s="5">
        <f t="shared" si="106"/>
        <v>58240</v>
      </c>
      <c r="V1692" s="5">
        <f t="shared" si="107"/>
        <v>58240</v>
      </c>
      <c r="W1692" s="5">
        <v>0</v>
      </c>
      <c r="X1692" t="s">
        <v>1035</v>
      </c>
    </row>
    <row r="1693" spans="1:24" x14ac:dyDescent="0.2">
      <c r="A1693" t="s">
        <v>0</v>
      </c>
      <c r="B1693" t="s">
        <v>1</v>
      </c>
      <c r="C1693" t="s">
        <v>247</v>
      </c>
      <c r="D1693" t="s">
        <v>674</v>
      </c>
      <c r="E1693" t="s">
        <v>675</v>
      </c>
      <c r="F1693" t="s">
        <v>1025</v>
      </c>
      <c r="G1693" t="s">
        <v>1026</v>
      </c>
      <c r="H1693" t="s">
        <v>282</v>
      </c>
      <c r="I1693" t="s">
        <v>1033</v>
      </c>
      <c r="J1693" t="s">
        <v>121</v>
      </c>
      <c r="K1693" t="s">
        <v>710</v>
      </c>
      <c r="L1693" t="s">
        <v>11</v>
      </c>
      <c r="M1693" s="5">
        <v>21000</v>
      </c>
      <c r="N1693" s="5">
        <v>0</v>
      </c>
      <c r="O1693" s="5">
        <f t="shared" si="104"/>
        <v>21000</v>
      </c>
      <c r="P1693" s="5">
        <v>0</v>
      </c>
      <c r="Q1693" s="5">
        <f t="shared" si="105"/>
        <v>21000</v>
      </c>
      <c r="R1693" s="5">
        <v>0</v>
      </c>
      <c r="S1693" s="5">
        <v>0</v>
      </c>
      <c r="T1693" s="5">
        <v>0</v>
      </c>
      <c r="U1693" s="5">
        <f t="shared" si="106"/>
        <v>21000</v>
      </c>
      <c r="V1693" s="5">
        <f t="shared" si="107"/>
        <v>21000</v>
      </c>
      <c r="W1693" s="5">
        <v>21000</v>
      </c>
      <c r="X1693" t="s">
        <v>1036</v>
      </c>
    </row>
    <row r="1694" spans="1:24" x14ac:dyDescent="0.2">
      <c r="A1694" t="s">
        <v>0</v>
      </c>
      <c r="B1694" t="s">
        <v>1</v>
      </c>
      <c r="C1694" t="s">
        <v>247</v>
      </c>
      <c r="D1694" t="s">
        <v>674</v>
      </c>
      <c r="E1694" t="s">
        <v>675</v>
      </c>
      <c r="F1694" t="s">
        <v>1025</v>
      </c>
      <c r="G1694" t="s">
        <v>1026</v>
      </c>
      <c r="H1694" t="s">
        <v>282</v>
      </c>
      <c r="I1694" t="s">
        <v>1033</v>
      </c>
      <c r="J1694" t="s">
        <v>121</v>
      </c>
      <c r="K1694" t="s">
        <v>325</v>
      </c>
      <c r="L1694" t="s">
        <v>11</v>
      </c>
      <c r="M1694" s="5">
        <v>122000</v>
      </c>
      <c r="N1694" s="5">
        <v>-77840</v>
      </c>
      <c r="O1694" s="5">
        <f t="shared" si="104"/>
        <v>44160</v>
      </c>
      <c r="P1694" s="5">
        <v>-17380</v>
      </c>
      <c r="Q1694" s="5">
        <f t="shared" si="105"/>
        <v>26780</v>
      </c>
      <c r="R1694" s="5">
        <v>21359.200000000001</v>
      </c>
      <c r="S1694" s="5">
        <v>5420.8</v>
      </c>
      <c r="T1694" s="5">
        <v>5420.8</v>
      </c>
      <c r="U1694" s="5">
        <f t="shared" si="106"/>
        <v>38739.199999999997</v>
      </c>
      <c r="V1694" s="5">
        <f t="shared" si="107"/>
        <v>38739.199999999997</v>
      </c>
      <c r="W1694" s="5">
        <v>0</v>
      </c>
      <c r="X1694" t="s">
        <v>1037</v>
      </c>
    </row>
    <row r="1695" spans="1:24" x14ac:dyDescent="0.2">
      <c r="A1695" t="s">
        <v>0</v>
      </c>
      <c r="B1695" t="s">
        <v>1</v>
      </c>
      <c r="C1695" t="s">
        <v>247</v>
      </c>
      <c r="D1695" t="s">
        <v>674</v>
      </c>
      <c r="E1695" t="s">
        <v>675</v>
      </c>
      <c r="F1695" t="s">
        <v>1025</v>
      </c>
      <c r="G1695" t="s">
        <v>1026</v>
      </c>
      <c r="H1695" t="s">
        <v>282</v>
      </c>
      <c r="I1695" t="s">
        <v>1033</v>
      </c>
      <c r="J1695" t="s">
        <v>121</v>
      </c>
      <c r="K1695" t="s">
        <v>1038</v>
      </c>
      <c r="L1695" t="s">
        <v>11</v>
      </c>
      <c r="M1695" s="5">
        <v>9000</v>
      </c>
      <c r="N1695" s="5">
        <v>0</v>
      </c>
      <c r="O1695" s="5">
        <f t="shared" si="104"/>
        <v>9000</v>
      </c>
      <c r="P1695" s="5">
        <v>0</v>
      </c>
      <c r="Q1695" s="5">
        <f t="shared" si="105"/>
        <v>9000</v>
      </c>
      <c r="R1695" s="5">
        <v>1200</v>
      </c>
      <c r="S1695" s="5">
        <v>0</v>
      </c>
      <c r="T1695" s="5">
        <v>0</v>
      </c>
      <c r="U1695" s="5">
        <f t="shared" si="106"/>
        <v>9000</v>
      </c>
      <c r="V1695" s="5">
        <f t="shared" si="107"/>
        <v>9000</v>
      </c>
      <c r="W1695" s="5">
        <v>7800</v>
      </c>
      <c r="X1695" t="s">
        <v>1039</v>
      </c>
    </row>
    <row r="1696" spans="1:24" x14ac:dyDescent="0.2">
      <c r="A1696" t="s">
        <v>0</v>
      </c>
      <c r="B1696" t="s">
        <v>1</v>
      </c>
      <c r="C1696" t="s">
        <v>247</v>
      </c>
      <c r="D1696" t="s">
        <v>674</v>
      </c>
      <c r="E1696" t="s">
        <v>675</v>
      </c>
      <c r="F1696" t="s">
        <v>1025</v>
      </c>
      <c r="G1696" t="s">
        <v>1026</v>
      </c>
      <c r="H1696" t="s">
        <v>282</v>
      </c>
      <c r="I1696" t="s">
        <v>1040</v>
      </c>
      <c r="J1696" t="s">
        <v>121</v>
      </c>
      <c r="K1696" t="s">
        <v>149</v>
      </c>
      <c r="L1696" t="s">
        <v>11</v>
      </c>
      <c r="M1696" s="5">
        <v>5000</v>
      </c>
      <c r="N1696" s="5">
        <v>0</v>
      </c>
      <c r="O1696" s="5">
        <f t="shared" si="104"/>
        <v>5000</v>
      </c>
      <c r="P1696" s="5">
        <v>-5000</v>
      </c>
      <c r="Q1696" s="5">
        <f t="shared" si="105"/>
        <v>0</v>
      </c>
      <c r="R1696" s="5">
        <v>0</v>
      </c>
      <c r="S1696" s="5">
        <v>0</v>
      </c>
      <c r="T1696" s="5">
        <v>0</v>
      </c>
      <c r="U1696" s="5">
        <f t="shared" si="106"/>
        <v>5000</v>
      </c>
      <c r="V1696" s="5">
        <f t="shared" si="107"/>
        <v>5000</v>
      </c>
      <c r="W1696" s="5">
        <v>0</v>
      </c>
      <c r="X1696" t="s">
        <v>1034</v>
      </c>
    </row>
    <row r="1697" spans="1:24" x14ac:dyDescent="0.2">
      <c r="A1697" t="s">
        <v>0</v>
      </c>
      <c r="B1697" t="s">
        <v>1</v>
      </c>
      <c r="C1697" t="s">
        <v>247</v>
      </c>
      <c r="D1697" t="s">
        <v>674</v>
      </c>
      <c r="E1697" t="s">
        <v>675</v>
      </c>
      <c r="F1697" t="s">
        <v>1025</v>
      </c>
      <c r="G1697" t="s">
        <v>1026</v>
      </c>
      <c r="H1697" t="s">
        <v>282</v>
      </c>
      <c r="I1697" t="s">
        <v>1040</v>
      </c>
      <c r="J1697" t="s">
        <v>121</v>
      </c>
      <c r="K1697" t="s">
        <v>465</v>
      </c>
      <c r="L1697" t="s">
        <v>11</v>
      </c>
      <c r="M1697" s="5">
        <v>65000</v>
      </c>
      <c r="N1697" s="5">
        <v>0</v>
      </c>
      <c r="O1697" s="5">
        <f t="shared" si="104"/>
        <v>65000</v>
      </c>
      <c r="P1697" s="5">
        <v>-65000</v>
      </c>
      <c r="Q1697" s="5">
        <f t="shared" si="105"/>
        <v>0</v>
      </c>
      <c r="R1697" s="5">
        <v>0</v>
      </c>
      <c r="S1697" s="5">
        <v>0</v>
      </c>
      <c r="T1697" s="5">
        <v>0</v>
      </c>
      <c r="U1697" s="5">
        <f t="shared" si="106"/>
        <v>65000</v>
      </c>
      <c r="V1697" s="5">
        <f t="shared" si="107"/>
        <v>65000</v>
      </c>
      <c r="W1697" s="5">
        <v>0</v>
      </c>
      <c r="X1697" t="s">
        <v>1035</v>
      </c>
    </row>
    <row r="1698" spans="1:24" x14ac:dyDescent="0.2">
      <c r="A1698" t="s">
        <v>0</v>
      </c>
      <c r="B1698" t="s">
        <v>1</v>
      </c>
      <c r="C1698" t="s">
        <v>247</v>
      </c>
      <c r="D1698" t="s">
        <v>674</v>
      </c>
      <c r="E1698" t="s">
        <v>675</v>
      </c>
      <c r="F1698" t="s">
        <v>1025</v>
      </c>
      <c r="G1698" t="s">
        <v>1026</v>
      </c>
      <c r="H1698" t="s">
        <v>282</v>
      </c>
      <c r="I1698" t="s">
        <v>1040</v>
      </c>
      <c r="J1698" t="s">
        <v>121</v>
      </c>
      <c r="K1698" t="s">
        <v>325</v>
      </c>
      <c r="L1698" t="s">
        <v>11</v>
      </c>
      <c r="M1698" s="5">
        <v>65000</v>
      </c>
      <c r="N1698" s="5">
        <v>0</v>
      </c>
      <c r="O1698" s="5">
        <f t="shared" si="104"/>
        <v>65000</v>
      </c>
      <c r="P1698" s="5">
        <v>-30000</v>
      </c>
      <c r="Q1698" s="5">
        <f t="shared" si="105"/>
        <v>35000</v>
      </c>
      <c r="R1698" s="5">
        <v>0</v>
      </c>
      <c r="S1698" s="5">
        <v>0</v>
      </c>
      <c r="T1698" s="5">
        <v>0</v>
      </c>
      <c r="U1698" s="5">
        <f t="shared" si="106"/>
        <v>65000</v>
      </c>
      <c r="V1698" s="5">
        <f t="shared" si="107"/>
        <v>65000</v>
      </c>
      <c r="W1698" s="5">
        <v>35000</v>
      </c>
      <c r="X1698" t="s">
        <v>1037</v>
      </c>
    </row>
    <row r="1699" spans="1:24" x14ac:dyDescent="0.2">
      <c r="A1699" t="s">
        <v>0</v>
      </c>
      <c r="B1699" t="s">
        <v>1</v>
      </c>
      <c r="C1699" t="s">
        <v>247</v>
      </c>
      <c r="D1699" t="s">
        <v>674</v>
      </c>
      <c r="E1699" t="s">
        <v>675</v>
      </c>
      <c r="F1699" t="s">
        <v>1025</v>
      </c>
      <c r="G1699" t="s">
        <v>1026</v>
      </c>
      <c r="H1699" t="s">
        <v>282</v>
      </c>
      <c r="I1699" t="s">
        <v>1040</v>
      </c>
      <c r="J1699" t="s">
        <v>121</v>
      </c>
      <c r="K1699" t="s">
        <v>1038</v>
      </c>
      <c r="L1699" t="s">
        <v>11</v>
      </c>
      <c r="M1699" s="5">
        <v>15000</v>
      </c>
      <c r="N1699" s="5">
        <v>0</v>
      </c>
      <c r="O1699" s="5">
        <f t="shared" si="104"/>
        <v>15000</v>
      </c>
      <c r="P1699" s="5">
        <v>-15000</v>
      </c>
      <c r="Q1699" s="5">
        <f t="shared" si="105"/>
        <v>0</v>
      </c>
      <c r="R1699" s="5">
        <v>0</v>
      </c>
      <c r="S1699" s="5">
        <v>0</v>
      </c>
      <c r="T1699" s="5">
        <v>0</v>
      </c>
      <c r="U1699" s="5">
        <f t="shared" si="106"/>
        <v>15000</v>
      </c>
      <c r="V1699" s="5">
        <f t="shared" si="107"/>
        <v>15000</v>
      </c>
      <c r="W1699" s="5">
        <v>0</v>
      </c>
      <c r="X1699" t="s">
        <v>1039</v>
      </c>
    </row>
    <row r="1700" spans="1:24" x14ac:dyDescent="0.2">
      <c r="A1700" t="s">
        <v>0</v>
      </c>
      <c r="B1700" t="s">
        <v>1</v>
      </c>
      <c r="C1700" t="s">
        <v>247</v>
      </c>
      <c r="D1700" t="s">
        <v>248</v>
      </c>
      <c r="E1700" t="s">
        <v>249</v>
      </c>
      <c r="F1700" t="s">
        <v>1041</v>
      </c>
      <c r="G1700" t="s">
        <v>1042</v>
      </c>
      <c r="H1700" t="s">
        <v>7</v>
      </c>
      <c r="I1700" t="s">
        <v>41</v>
      </c>
      <c r="J1700" t="s">
        <v>42</v>
      </c>
      <c r="K1700" t="s">
        <v>70</v>
      </c>
      <c r="L1700" t="s">
        <v>11</v>
      </c>
      <c r="M1700" s="5">
        <v>1000</v>
      </c>
      <c r="N1700" s="5">
        <v>0</v>
      </c>
      <c r="O1700" s="5">
        <f t="shared" si="104"/>
        <v>1000</v>
      </c>
      <c r="P1700" s="5">
        <v>-1000</v>
      </c>
      <c r="Q1700" s="5">
        <f t="shared" si="105"/>
        <v>0</v>
      </c>
      <c r="R1700" s="5">
        <v>0</v>
      </c>
      <c r="S1700" s="5">
        <v>0</v>
      </c>
      <c r="T1700" s="5">
        <v>0</v>
      </c>
      <c r="U1700" s="5">
        <f t="shared" si="106"/>
        <v>1000</v>
      </c>
      <c r="V1700" s="5">
        <f t="shared" si="107"/>
        <v>1000</v>
      </c>
      <c r="W1700" s="5">
        <v>0</v>
      </c>
      <c r="X1700" t="s">
        <v>911</v>
      </c>
    </row>
    <row r="1701" spans="1:24" x14ac:dyDescent="0.2">
      <c r="A1701" t="s">
        <v>0</v>
      </c>
      <c r="B1701" t="s">
        <v>1</v>
      </c>
      <c r="C1701" t="s">
        <v>247</v>
      </c>
      <c r="D1701" t="s">
        <v>248</v>
      </c>
      <c r="E1701" t="s">
        <v>249</v>
      </c>
      <c r="F1701" t="s">
        <v>1041</v>
      </c>
      <c r="G1701" t="s">
        <v>1042</v>
      </c>
      <c r="H1701" t="s">
        <v>282</v>
      </c>
      <c r="I1701" t="s">
        <v>1043</v>
      </c>
      <c r="J1701" t="s">
        <v>121</v>
      </c>
      <c r="K1701" t="s">
        <v>128</v>
      </c>
      <c r="L1701" t="s">
        <v>11</v>
      </c>
      <c r="M1701" s="5">
        <v>85000</v>
      </c>
      <c r="N1701" s="5">
        <v>0</v>
      </c>
      <c r="O1701" s="5">
        <f t="shared" si="104"/>
        <v>85000</v>
      </c>
      <c r="P1701" s="5">
        <v>0</v>
      </c>
      <c r="Q1701" s="5">
        <f t="shared" si="105"/>
        <v>85000</v>
      </c>
      <c r="R1701" s="5">
        <v>0</v>
      </c>
      <c r="S1701" s="5">
        <v>0</v>
      </c>
      <c r="T1701" s="5">
        <v>0</v>
      </c>
      <c r="U1701" s="5">
        <f t="shared" si="106"/>
        <v>85000</v>
      </c>
      <c r="V1701" s="5">
        <f t="shared" si="107"/>
        <v>85000</v>
      </c>
      <c r="W1701" s="5">
        <v>85000</v>
      </c>
      <c r="X1701" t="s">
        <v>284</v>
      </c>
    </row>
    <row r="1702" spans="1:24" x14ac:dyDescent="0.2">
      <c r="A1702" t="s">
        <v>0</v>
      </c>
      <c r="B1702" t="s">
        <v>1</v>
      </c>
      <c r="C1702" t="s">
        <v>247</v>
      </c>
      <c r="D1702" t="s">
        <v>248</v>
      </c>
      <c r="E1702" t="s">
        <v>249</v>
      </c>
      <c r="F1702" t="s">
        <v>1041</v>
      </c>
      <c r="G1702" t="s">
        <v>1042</v>
      </c>
      <c r="H1702" t="s">
        <v>282</v>
      </c>
      <c r="I1702" t="s">
        <v>1043</v>
      </c>
      <c r="J1702" t="s">
        <v>121</v>
      </c>
      <c r="K1702" t="s">
        <v>1044</v>
      </c>
      <c r="L1702" t="s">
        <v>11</v>
      </c>
      <c r="M1702" s="5">
        <v>10000</v>
      </c>
      <c r="N1702" s="5">
        <v>0</v>
      </c>
      <c r="O1702" s="5">
        <f t="shared" si="104"/>
        <v>10000</v>
      </c>
      <c r="P1702" s="5">
        <v>-10000</v>
      </c>
      <c r="Q1702" s="5">
        <f t="shared" si="105"/>
        <v>0</v>
      </c>
      <c r="R1702" s="5">
        <v>0</v>
      </c>
      <c r="S1702" s="5">
        <v>0</v>
      </c>
      <c r="T1702" s="5">
        <v>0</v>
      </c>
      <c r="U1702" s="5">
        <f t="shared" si="106"/>
        <v>10000</v>
      </c>
      <c r="V1702" s="5">
        <f t="shared" si="107"/>
        <v>10000</v>
      </c>
      <c r="W1702" s="5">
        <v>0</v>
      </c>
      <c r="X1702" t="s">
        <v>1045</v>
      </c>
    </row>
    <row r="1703" spans="1:24" x14ac:dyDescent="0.2">
      <c r="A1703" t="s">
        <v>0</v>
      </c>
      <c r="B1703" t="s">
        <v>1</v>
      </c>
      <c r="C1703" t="s">
        <v>247</v>
      </c>
      <c r="D1703" t="s">
        <v>248</v>
      </c>
      <c r="E1703" t="s">
        <v>249</v>
      </c>
      <c r="F1703" t="s">
        <v>1041</v>
      </c>
      <c r="G1703" t="s">
        <v>1042</v>
      </c>
      <c r="H1703" t="s">
        <v>282</v>
      </c>
      <c r="I1703" t="s">
        <v>1043</v>
      </c>
      <c r="J1703" t="s">
        <v>121</v>
      </c>
      <c r="K1703" t="s">
        <v>285</v>
      </c>
      <c r="L1703" t="s">
        <v>11</v>
      </c>
      <c r="M1703" s="5">
        <v>20000</v>
      </c>
      <c r="N1703" s="5">
        <v>0</v>
      </c>
      <c r="O1703" s="5">
        <f t="shared" si="104"/>
        <v>20000</v>
      </c>
      <c r="P1703" s="5">
        <v>-20000</v>
      </c>
      <c r="Q1703" s="5">
        <f t="shared" si="105"/>
        <v>0</v>
      </c>
      <c r="R1703" s="5">
        <v>0</v>
      </c>
      <c r="S1703" s="5">
        <v>0</v>
      </c>
      <c r="T1703" s="5">
        <v>0</v>
      </c>
      <c r="U1703" s="5">
        <f t="shared" si="106"/>
        <v>20000</v>
      </c>
      <c r="V1703" s="5">
        <f t="shared" si="107"/>
        <v>20000</v>
      </c>
      <c r="W1703" s="5">
        <v>0</v>
      </c>
      <c r="X1703" t="s">
        <v>286</v>
      </c>
    </row>
    <row r="1704" spans="1:24" x14ac:dyDescent="0.2">
      <c r="A1704" t="s">
        <v>0</v>
      </c>
      <c r="B1704" t="s">
        <v>1</v>
      </c>
      <c r="C1704" t="s">
        <v>247</v>
      </c>
      <c r="D1704" t="s">
        <v>248</v>
      </c>
      <c r="E1704" t="s">
        <v>249</v>
      </c>
      <c r="F1704" t="s">
        <v>1041</v>
      </c>
      <c r="G1704" t="s">
        <v>1042</v>
      </c>
      <c r="H1704" t="s">
        <v>282</v>
      </c>
      <c r="I1704" t="s">
        <v>1043</v>
      </c>
      <c r="J1704" t="s">
        <v>121</v>
      </c>
      <c r="K1704" t="s">
        <v>288</v>
      </c>
      <c r="L1704" t="s">
        <v>11</v>
      </c>
      <c r="M1704" s="5">
        <v>30000</v>
      </c>
      <c r="N1704" s="5">
        <v>0</v>
      </c>
      <c r="O1704" s="5">
        <f t="shared" si="104"/>
        <v>30000</v>
      </c>
      <c r="P1704" s="5">
        <v>-30000</v>
      </c>
      <c r="Q1704" s="5">
        <f t="shared" si="105"/>
        <v>0</v>
      </c>
      <c r="R1704" s="5">
        <v>0</v>
      </c>
      <c r="S1704" s="5">
        <v>0</v>
      </c>
      <c r="T1704" s="5">
        <v>0</v>
      </c>
      <c r="U1704" s="5">
        <f t="shared" si="106"/>
        <v>30000</v>
      </c>
      <c r="V1704" s="5">
        <f t="shared" si="107"/>
        <v>30000</v>
      </c>
      <c r="W1704" s="5">
        <v>0</v>
      </c>
      <c r="X1704" t="s">
        <v>289</v>
      </c>
    </row>
    <row r="1705" spans="1:24" x14ac:dyDescent="0.2">
      <c r="A1705" t="s">
        <v>0</v>
      </c>
      <c r="B1705" t="s">
        <v>1</v>
      </c>
      <c r="C1705" t="s">
        <v>247</v>
      </c>
      <c r="D1705" t="s">
        <v>248</v>
      </c>
      <c r="E1705" t="s">
        <v>249</v>
      </c>
      <c r="F1705" t="s">
        <v>1041</v>
      </c>
      <c r="G1705" t="s">
        <v>1042</v>
      </c>
      <c r="H1705" t="s">
        <v>282</v>
      </c>
      <c r="I1705" t="s">
        <v>1043</v>
      </c>
      <c r="J1705" t="s">
        <v>231</v>
      </c>
      <c r="K1705" t="s">
        <v>234</v>
      </c>
      <c r="L1705" t="s">
        <v>11</v>
      </c>
      <c r="M1705" s="5">
        <v>20000</v>
      </c>
      <c r="N1705" s="5">
        <v>0</v>
      </c>
      <c r="O1705" s="5">
        <f t="shared" si="104"/>
        <v>20000</v>
      </c>
      <c r="P1705" s="5">
        <v>-20000</v>
      </c>
      <c r="Q1705" s="5">
        <f t="shared" si="105"/>
        <v>0</v>
      </c>
      <c r="R1705" s="5">
        <v>0</v>
      </c>
      <c r="S1705" s="5">
        <v>0</v>
      </c>
      <c r="T1705" s="5">
        <v>0</v>
      </c>
      <c r="U1705" s="5">
        <f t="shared" si="106"/>
        <v>20000</v>
      </c>
      <c r="V1705" s="5">
        <f t="shared" si="107"/>
        <v>20000</v>
      </c>
      <c r="W1705" s="5">
        <v>0</v>
      </c>
      <c r="X1705" t="s">
        <v>957</v>
      </c>
    </row>
    <row r="1706" spans="1:24" x14ac:dyDescent="0.2">
      <c r="A1706" t="s">
        <v>0</v>
      </c>
      <c r="B1706" t="s">
        <v>1</v>
      </c>
      <c r="C1706" t="s">
        <v>2</v>
      </c>
      <c r="D1706" t="s">
        <v>1046</v>
      </c>
      <c r="E1706" t="s">
        <v>1047</v>
      </c>
      <c r="F1706" t="s">
        <v>1048</v>
      </c>
      <c r="G1706" t="s">
        <v>1049</v>
      </c>
      <c r="H1706" t="s">
        <v>792</v>
      </c>
      <c r="I1706" t="s">
        <v>1050</v>
      </c>
      <c r="J1706" t="s">
        <v>575</v>
      </c>
      <c r="K1706" t="s">
        <v>796</v>
      </c>
      <c r="L1706" t="s">
        <v>44</v>
      </c>
      <c r="M1706" s="5">
        <v>13000000</v>
      </c>
      <c r="N1706" s="5">
        <v>0</v>
      </c>
      <c r="O1706" s="5">
        <f t="shared" si="104"/>
        <v>13000000</v>
      </c>
      <c r="P1706" s="5">
        <v>-9750000</v>
      </c>
      <c r="Q1706" s="5">
        <f t="shared" si="105"/>
        <v>3250000</v>
      </c>
      <c r="R1706" s="5">
        <v>0</v>
      </c>
      <c r="S1706" s="5">
        <v>3250000</v>
      </c>
      <c r="T1706" s="5">
        <v>3249999.99</v>
      </c>
      <c r="U1706" s="5">
        <f t="shared" si="106"/>
        <v>9750000</v>
      </c>
      <c r="V1706" s="5">
        <f t="shared" si="107"/>
        <v>9750000.0099999998</v>
      </c>
      <c r="W1706" s="5">
        <v>0</v>
      </c>
      <c r="X1706" t="s">
        <v>1051</v>
      </c>
    </row>
    <row r="1707" spans="1:24" x14ac:dyDescent="0.2">
      <c r="A1707" t="s">
        <v>0</v>
      </c>
      <c r="B1707" t="s">
        <v>1</v>
      </c>
      <c r="C1707" t="s">
        <v>418</v>
      </c>
      <c r="D1707" t="s">
        <v>802</v>
      </c>
      <c r="E1707" t="s">
        <v>803</v>
      </c>
      <c r="F1707" t="s">
        <v>1052</v>
      </c>
      <c r="G1707" t="s">
        <v>1053</v>
      </c>
      <c r="H1707" t="s">
        <v>792</v>
      </c>
      <c r="I1707" t="s">
        <v>1054</v>
      </c>
      <c r="J1707" t="s">
        <v>575</v>
      </c>
      <c r="K1707" t="s">
        <v>796</v>
      </c>
      <c r="L1707" t="s">
        <v>44</v>
      </c>
      <c r="M1707" s="5">
        <v>2635898.96</v>
      </c>
      <c r="N1707" s="5">
        <v>0</v>
      </c>
      <c r="O1707" s="5">
        <f t="shared" si="104"/>
        <v>2635898.96</v>
      </c>
      <c r="P1707" s="5">
        <v>-1054372.3700000001</v>
      </c>
      <c r="Q1707" s="5">
        <f t="shared" si="105"/>
        <v>1581526.5899999999</v>
      </c>
      <c r="R1707" s="5">
        <v>0</v>
      </c>
      <c r="S1707" s="5">
        <v>1581526.59</v>
      </c>
      <c r="T1707" s="5">
        <v>878633</v>
      </c>
      <c r="U1707" s="5">
        <f t="shared" si="106"/>
        <v>1054372.3699999999</v>
      </c>
      <c r="V1707" s="5">
        <f t="shared" si="107"/>
        <v>1757265.96</v>
      </c>
      <c r="W1707" s="5">
        <v>0</v>
      </c>
      <c r="X1707" t="s">
        <v>1055</v>
      </c>
    </row>
    <row r="1708" spans="1:24" x14ac:dyDescent="0.2">
      <c r="A1708" t="s">
        <v>117</v>
      </c>
      <c r="B1708" t="s">
        <v>118</v>
      </c>
      <c r="C1708" t="s">
        <v>2</v>
      </c>
      <c r="D1708" t="s">
        <v>1056</v>
      </c>
      <c r="E1708" t="s">
        <v>1057</v>
      </c>
      <c r="F1708" t="s">
        <v>1058</v>
      </c>
      <c r="G1708" t="s">
        <v>1059</v>
      </c>
      <c r="H1708" t="s">
        <v>792</v>
      </c>
      <c r="I1708" t="s">
        <v>1060</v>
      </c>
      <c r="J1708" t="s">
        <v>575</v>
      </c>
      <c r="K1708" t="s">
        <v>796</v>
      </c>
      <c r="L1708" t="s">
        <v>11</v>
      </c>
      <c r="M1708" s="5">
        <v>0</v>
      </c>
      <c r="N1708" s="5">
        <v>1204769.4099999999</v>
      </c>
      <c r="O1708" s="5">
        <f t="shared" si="104"/>
        <v>1204769.4099999999</v>
      </c>
      <c r="P1708" s="5">
        <v>0</v>
      </c>
      <c r="Q1708" s="5">
        <f t="shared" si="105"/>
        <v>1204769.4099999999</v>
      </c>
      <c r="R1708" s="5">
        <v>0</v>
      </c>
      <c r="S1708" s="5">
        <v>1204769.4099999999</v>
      </c>
      <c r="T1708" s="5">
        <v>0</v>
      </c>
      <c r="U1708" s="5">
        <f t="shared" si="106"/>
        <v>0</v>
      </c>
      <c r="V1708" s="5">
        <f t="shared" si="107"/>
        <v>1204769.4099999999</v>
      </c>
      <c r="W1708" s="5">
        <v>0</v>
      </c>
      <c r="X1708" t="s">
        <v>1061</v>
      </c>
    </row>
    <row r="1709" spans="1:24" x14ac:dyDescent="0.2">
      <c r="A1709" t="s">
        <v>117</v>
      </c>
      <c r="B1709" t="s">
        <v>118</v>
      </c>
      <c r="C1709" t="s">
        <v>2</v>
      </c>
      <c r="D1709" t="s">
        <v>1056</v>
      </c>
      <c r="E1709" t="s">
        <v>1057</v>
      </c>
      <c r="F1709" t="s">
        <v>1058</v>
      </c>
      <c r="G1709" t="s">
        <v>1059</v>
      </c>
      <c r="H1709" t="s">
        <v>792</v>
      </c>
      <c r="I1709" t="s">
        <v>1060</v>
      </c>
      <c r="J1709" t="s">
        <v>575</v>
      </c>
      <c r="K1709" t="s">
        <v>796</v>
      </c>
      <c r="L1709" t="s">
        <v>44</v>
      </c>
      <c r="M1709" s="5">
        <v>6000000</v>
      </c>
      <c r="N1709" s="5">
        <v>1000000</v>
      </c>
      <c r="O1709" s="5">
        <f t="shared" si="104"/>
        <v>7000000</v>
      </c>
      <c r="P1709" s="5">
        <v>-2204769.41</v>
      </c>
      <c r="Q1709" s="5">
        <f t="shared" si="105"/>
        <v>4795230.59</v>
      </c>
      <c r="R1709" s="5">
        <v>0</v>
      </c>
      <c r="S1709" s="5">
        <v>4795230.59</v>
      </c>
      <c r="T1709" s="5">
        <v>2367461.56</v>
      </c>
      <c r="U1709" s="5">
        <f t="shared" si="106"/>
        <v>2204769.41</v>
      </c>
      <c r="V1709" s="5">
        <f t="shared" si="107"/>
        <v>4632538.4399999995</v>
      </c>
      <c r="W1709" s="5">
        <v>0</v>
      </c>
      <c r="X1709" t="s">
        <v>1061</v>
      </c>
    </row>
    <row r="1710" spans="1:24" x14ac:dyDescent="0.2">
      <c r="A1710" t="s">
        <v>0</v>
      </c>
      <c r="B1710" t="s">
        <v>1</v>
      </c>
      <c r="C1710" t="s">
        <v>2</v>
      </c>
      <c r="D1710" t="s">
        <v>1046</v>
      </c>
      <c r="E1710" t="s">
        <v>1047</v>
      </c>
      <c r="F1710" t="s">
        <v>1062</v>
      </c>
      <c r="G1710" t="s">
        <v>1063</v>
      </c>
      <c r="H1710" t="s">
        <v>792</v>
      </c>
      <c r="I1710" t="s">
        <v>1064</v>
      </c>
      <c r="J1710" t="s">
        <v>575</v>
      </c>
      <c r="K1710" t="s">
        <v>796</v>
      </c>
      <c r="L1710" t="s">
        <v>44</v>
      </c>
      <c r="M1710" s="5">
        <v>3500000</v>
      </c>
      <c r="N1710" s="5">
        <v>0</v>
      </c>
      <c r="O1710" s="5">
        <f t="shared" si="104"/>
        <v>3500000</v>
      </c>
      <c r="P1710" s="5">
        <v>-2333333.33</v>
      </c>
      <c r="Q1710" s="5">
        <f t="shared" si="105"/>
        <v>1166666.67</v>
      </c>
      <c r="R1710" s="5">
        <v>0</v>
      </c>
      <c r="S1710" s="5">
        <v>1166666.67</v>
      </c>
      <c r="T1710" s="5">
        <v>1166666.67</v>
      </c>
      <c r="U1710" s="5">
        <f t="shared" si="106"/>
        <v>2333333.33</v>
      </c>
      <c r="V1710" s="5">
        <f t="shared" si="107"/>
        <v>2333333.33</v>
      </c>
      <c r="W1710" s="5">
        <v>0</v>
      </c>
      <c r="X1710" t="s">
        <v>1051</v>
      </c>
    </row>
    <row r="1711" spans="1:24" x14ac:dyDescent="0.2">
      <c r="A1711" t="s">
        <v>184</v>
      </c>
      <c r="B1711" t="s">
        <v>185</v>
      </c>
      <c r="C1711" t="s">
        <v>418</v>
      </c>
      <c r="D1711" t="s">
        <v>419</v>
      </c>
      <c r="E1711" t="s">
        <v>420</v>
      </c>
      <c r="F1711" t="s">
        <v>1065</v>
      </c>
      <c r="G1711" t="s">
        <v>1066</v>
      </c>
      <c r="H1711" t="s">
        <v>792</v>
      </c>
      <c r="I1711" t="s">
        <v>1067</v>
      </c>
      <c r="J1711" t="s">
        <v>575</v>
      </c>
      <c r="K1711" t="s">
        <v>796</v>
      </c>
      <c r="L1711" t="s">
        <v>44</v>
      </c>
      <c r="M1711" s="5">
        <v>430000</v>
      </c>
      <c r="N1711" s="5">
        <v>0</v>
      </c>
      <c r="O1711" s="5">
        <f t="shared" si="104"/>
        <v>430000</v>
      </c>
      <c r="P1711" s="5">
        <v>-250833.13</v>
      </c>
      <c r="Q1711" s="5">
        <f t="shared" si="105"/>
        <v>179166.87</v>
      </c>
      <c r="R1711" s="5">
        <v>0</v>
      </c>
      <c r="S1711" s="5">
        <v>179166.87</v>
      </c>
      <c r="T1711" s="5">
        <v>143333.32</v>
      </c>
      <c r="U1711" s="5">
        <f t="shared" si="106"/>
        <v>250833.13</v>
      </c>
      <c r="V1711" s="5">
        <f t="shared" si="107"/>
        <v>286666.68</v>
      </c>
      <c r="W1711" s="5">
        <v>0</v>
      </c>
      <c r="X1711" t="s">
        <v>1068</v>
      </c>
    </row>
    <row r="1712" spans="1:24" x14ac:dyDescent="0.2">
      <c r="A1712" t="s">
        <v>0</v>
      </c>
      <c r="B1712" t="s">
        <v>1</v>
      </c>
      <c r="C1712" t="s">
        <v>2</v>
      </c>
      <c r="D1712" t="s">
        <v>482</v>
      </c>
      <c r="E1712" t="s">
        <v>483</v>
      </c>
      <c r="F1712" t="s">
        <v>1069</v>
      </c>
      <c r="G1712" t="s">
        <v>1070</v>
      </c>
      <c r="H1712" t="s">
        <v>792</v>
      </c>
      <c r="I1712" t="s">
        <v>1071</v>
      </c>
      <c r="J1712" t="s">
        <v>575</v>
      </c>
      <c r="K1712" t="s">
        <v>796</v>
      </c>
      <c r="L1712" t="s">
        <v>44</v>
      </c>
      <c r="M1712" s="5">
        <v>26681305</v>
      </c>
      <c r="N1712" s="5">
        <v>-1000000</v>
      </c>
      <c r="O1712" s="5">
        <f t="shared" si="104"/>
        <v>25681305</v>
      </c>
      <c r="P1712" s="5">
        <v>-16521656.439999999</v>
      </c>
      <c r="Q1712" s="5">
        <f t="shared" si="105"/>
        <v>9159648.5600000005</v>
      </c>
      <c r="R1712" s="5">
        <v>0</v>
      </c>
      <c r="S1712" s="5">
        <v>9159648.5600000005</v>
      </c>
      <c r="T1712" s="5">
        <v>4446884.16</v>
      </c>
      <c r="U1712" s="5">
        <f t="shared" si="106"/>
        <v>16521656.439999999</v>
      </c>
      <c r="V1712" s="5">
        <f t="shared" si="107"/>
        <v>21234420.84</v>
      </c>
      <c r="W1712" s="5">
        <v>0</v>
      </c>
      <c r="X1712" t="s">
        <v>1072</v>
      </c>
    </row>
    <row r="1713" spans="1:24" x14ac:dyDescent="0.2">
      <c r="A1713" t="s">
        <v>0</v>
      </c>
      <c r="B1713" t="s">
        <v>1</v>
      </c>
      <c r="C1713" t="s">
        <v>2</v>
      </c>
      <c r="D1713" t="s">
        <v>482</v>
      </c>
      <c r="E1713" t="s">
        <v>483</v>
      </c>
      <c r="F1713" t="s">
        <v>1073</v>
      </c>
      <c r="G1713" t="s">
        <v>1074</v>
      </c>
      <c r="H1713" t="s">
        <v>792</v>
      </c>
      <c r="I1713" t="s">
        <v>1075</v>
      </c>
      <c r="J1713" t="s">
        <v>575</v>
      </c>
      <c r="K1713" t="s">
        <v>796</v>
      </c>
      <c r="L1713" t="s">
        <v>44</v>
      </c>
      <c r="M1713" s="5">
        <v>34763147</v>
      </c>
      <c r="N1713" s="5">
        <v>0</v>
      </c>
      <c r="O1713" s="5">
        <f t="shared" si="104"/>
        <v>34763147</v>
      </c>
      <c r="P1713" s="5">
        <v>0</v>
      </c>
      <c r="Q1713" s="5">
        <f t="shared" si="105"/>
        <v>34763147</v>
      </c>
      <c r="R1713" s="5">
        <v>0</v>
      </c>
      <c r="S1713" s="5">
        <v>28631084.219999999</v>
      </c>
      <c r="T1713" s="5">
        <v>22499021.449999999</v>
      </c>
      <c r="U1713" s="5">
        <f t="shared" si="106"/>
        <v>6132062.7800000012</v>
      </c>
      <c r="V1713" s="5">
        <f t="shared" si="107"/>
        <v>12264125.550000001</v>
      </c>
      <c r="W1713" s="5">
        <v>6132062.7800000003</v>
      </c>
      <c r="X1713" t="s">
        <v>1072</v>
      </c>
    </row>
    <row r="1714" spans="1:24" x14ac:dyDescent="0.2">
      <c r="A1714" t="s">
        <v>0</v>
      </c>
      <c r="B1714" t="s">
        <v>1</v>
      </c>
      <c r="C1714" t="s">
        <v>2</v>
      </c>
      <c r="D1714" t="s">
        <v>482</v>
      </c>
      <c r="E1714" t="s">
        <v>483</v>
      </c>
      <c r="F1714" t="s">
        <v>1073</v>
      </c>
      <c r="G1714" t="s">
        <v>1074</v>
      </c>
      <c r="H1714" t="s">
        <v>792</v>
      </c>
      <c r="I1714" t="s">
        <v>1075</v>
      </c>
      <c r="J1714" t="s">
        <v>575</v>
      </c>
      <c r="K1714" t="s">
        <v>796</v>
      </c>
      <c r="L1714" t="s">
        <v>11</v>
      </c>
      <c r="M1714" s="5">
        <v>56072118.43</v>
      </c>
      <c r="N1714" s="5">
        <v>-1204769.4099999999</v>
      </c>
      <c r="O1714" s="5">
        <f t="shared" si="104"/>
        <v>54867349.020000003</v>
      </c>
      <c r="P1714" s="5">
        <v>0</v>
      </c>
      <c r="Q1714" s="5">
        <f t="shared" si="105"/>
        <v>54867349.020000003</v>
      </c>
      <c r="R1714" s="5">
        <v>0</v>
      </c>
      <c r="S1714" s="5">
        <v>17129512.109999999</v>
      </c>
      <c r="T1714" s="5">
        <v>15139210.9</v>
      </c>
      <c r="U1714" s="5">
        <f t="shared" si="106"/>
        <v>37737836.910000004</v>
      </c>
      <c r="V1714" s="5">
        <f t="shared" si="107"/>
        <v>39728138.120000005</v>
      </c>
      <c r="W1714" s="5">
        <v>37737836.909999996</v>
      </c>
      <c r="X1714" t="s">
        <v>1072</v>
      </c>
    </row>
    <row r="1715" spans="1:24" x14ac:dyDescent="0.2">
      <c r="A1715" t="s">
        <v>0</v>
      </c>
      <c r="B1715" t="s">
        <v>1</v>
      </c>
      <c r="C1715" t="s">
        <v>418</v>
      </c>
      <c r="D1715" t="s">
        <v>802</v>
      </c>
      <c r="E1715" t="s">
        <v>803</v>
      </c>
      <c r="F1715" t="s">
        <v>1076</v>
      </c>
      <c r="G1715" t="s">
        <v>1077</v>
      </c>
      <c r="H1715" t="s">
        <v>792</v>
      </c>
      <c r="I1715" t="s">
        <v>1078</v>
      </c>
      <c r="J1715" t="s">
        <v>982</v>
      </c>
      <c r="K1715" t="s">
        <v>1011</v>
      </c>
      <c r="L1715" t="s">
        <v>11</v>
      </c>
      <c r="M1715" s="5">
        <v>0</v>
      </c>
      <c r="N1715" s="5">
        <v>279554.28999999998</v>
      </c>
      <c r="O1715" s="5">
        <f t="shared" si="104"/>
        <v>279554.28999999998</v>
      </c>
      <c r="P1715" s="5">
        <v>0</v>
      </c>
      <c r="Q1715" s="5">
        <f t="shared" si="105"/>
        <v>279554.28999999998</v>
      </c>
      <c r="R1715" s="5">
        <v>0</v>
      </c>
      <c r="S1715" s="5">
        <v>279554.28999999998</v>
      </c>
      <c r="T1715" s="5">
        <v>279554.28999999998</v>
      </c>
      <c r="U1715" s="5">
        <f t="shared" si="106"/>
        <v>0</v>
      </c>
      <c r="V1715" s="5">
        <f t="shared" si="107"/>
        <v>0</v>
      </c>
      <c r="W1715" s="5">
        <v>0</v>
      </c>
      <c r="X1715" t="s">
        <v>1079</v>
      </c>
    </row>
    <row r="1716" spans="1:24" x14ac:dyDescent="0.2">
      <c r="A1716" t="s">
        <v>0</v>
      </c>
      <c r="B1716" t="s">
        <v>1</v>
      </c>
      <c r="C1716" t="s">
        <v>418</v>
      </c>
      <c r="D1716" t="s">
        <v>802</v>
      </c>
      <c r="E1716" t="s">
        <v>803</v>
      </c>
      <c r="F1716" t="s">
        <v>1076</v>
      </c>
      <c r="G1716" t="s">
        <v>1077</v>
      </c>
      <c r="H1716" t="s">
        <v>792</v>
      </c>
      <c r="I1716" t="s">
        <v>1078</v>
      </c>
      <c r="J1716" t="s">
        <v>575</v>
      </c>
      <c r="K1716" t="s">
        <v>796</v>
      </c>
      <c r="L1716" t="s">
        <v>44</v>
      </c>
      <c r="M1716" s="5">
        <v>0</v>
      </c>
      <c r="N1716" s="5">
        <v>305368.53999999998</v>
      </c>
      <c r="O1716" s="5">
        <f t="shared" si="104"/>
        <v>305368.53999999998</v>
      </c>
      <c r="P1716" s="5">
        <v>3784852.09</v>
      </c>
      <c r="Q1716" s="5">
        <f t="shared" si="105"/>
        <v>4090220.63</v>
      </c>
      <c r="R1716" s="5">
        <v>0</v>
      </c>
      <c r="S1716" s="5">
        <v>305368.53999999998</v>
      </c>
      <c r="T1716" s="5">
        <v>305368.53999999998</v>
      </c>
      <c r="U1716" s="5">
        <f t="shared" si="106"/>
        <v>0</v>
      </c>
      <c r="V1716" s="5">
        <f t="shared" si="107"/>
        <v>0</v>
      </c>
      <c r="W1716" s="5">
        <v>3784852.09</v>
      </c>
      <c r="X1716" t="s">
        <v>1055</v>
      </c>
    </row>
    <row r="1717" spans="1:24" x14ac:dyDescent="0.2">
      <c r="A1717" t="s">
        <v>0</v>
      </c>
      <c r="B1717" t="s">
        <v>1</v>
      </c>
      <c r="C1717" t="s">
        <v>2</v>
      </c>
      <c r="D1717" t="s">
        <v>482</v>
      </c>
      <c r="E1717" t="s">
        <v>483</v>
      </c>
      <c r="F1717" t="s">
        <v>1080</v>
      </c>
      <c r="G1717" t="s">
        <v>1081</v>
      </c>
      <c r="H1717" t="s">
        <v>792</v>
      </c>
      <c r="I1717" t="s">
        <v>1082</v>
      </c>
      <c r="J1717" t="s">
        <v>575</v>
      </c>
      <c r="K1717" t="s">
        <v>796</v>
      </c>
      <c r="L1717" t="s">
        <v>44</v>
      </c>
      <c r="M1717" s="5">
        <v>41000000</v>
      </c>
      <c r="N1717" s="5">
        <v>0</v>
      </c>
      <c r="O1717" s="5">
        <f t="shared" si="104"/>
        <v>41000000</v>
      </c>
      <c r="P1717" s="5">
        <v>-3945766.9</v>
      </c>
      <c r="Q1717" s="5">
        <f t="shared" si="105"/>
        <v>37054233.100000001</v>
      </c>
      <c r="R1717" s="5">
        <v>0</v>
      </c>
      <c r="S1717" s="5">
        <v>24600000</v>
      </c>
      <c r="T1717" s="5">
        <v>16666666.68</v>
      </c>
      <c r="U1717" s="5">
        <f t="shared" si="106"/>
        <v>16400000</v>
      </c>
      <c r="V1717" s="5">
        <f t="shared" si="107"/>
        <v>24333333.32</v>
      </c>
      <c r="W1717" s="5">
        <v>12454233.1</v>
      </c>
      <c r="X1717" t="s">
        <v>1072</v>
      </c>
    </row>
    <row r="1718" spans="1:24" x14ac:dyDescent="0.2">
      <c r="A1718" t="s">
        <v>0</v>
      </c>
      <c r="B1718" t="s">
        <v>1</v>
      </c>
      <c r="C1718" t="s">
        <v>695</v>
      </c>
      <c r="D1718" t="s">
        <v>696</v>
      </c>
      <c r="E1718" t="s">
        <v>697</v>
      </c>
      <c r="F1718" t="s">
        <v>1083</v>
      </c>
      <c r="G1718" t="s">
        <v>1084</v>
      </c>
      <c r="H1718" t="s">
        <v>792</v>
      </c>
      <c r="I1718" t="s">
        <v>1085</v>
      </c>
      <c r="J1718" t="s">
        <v>575</v>
      </c>
      <c r="K1718" t="s">
        <v>576</v>
      </c>
      <c r="L1718" t="s">
        <v>44</v>
      </c>
      <c r="M1718" s="5">
        <v>5839596</v>
      </c>
      <c r="N1718" s="5">
        <v>0</v>
      </c>
      <c r="O1718" s="5">
        <f t="shared" si="104"/>
        <v>5839596</v>
      </c>
      <c r="P1718" s="5">
        <v>-1300000</v>
      </c>
      <c r="Q1718" s="5">
        <f t="shared" si="105"/>
        <v>4539596</v>
      </c>
      <c r="R1718" s="5">
        <v>0</v>
      </c>
      <c r="S1718" s="5">
        <v>4539596</v>
      </c>
      <c r="T1718" s="5">
        <v>1900000</v>
      </c>
      <c r="U1718" s="5">
        <f t="shared" si="106"/>
        <v>1300000</v>
      </c>
      <c r="V1718" s="5">
        <f t="shared" si="107"/>
        <v>3939596</v>
      </c>
      <c r="W1718" s="5">
        <v>0</v>
      </c>
      <c r="X1718" t="s">
        <v>1086</v>
      </c>
    </row>
    <row r="1719" spans="1:24" x14ac:dyDescent="0.2">
      <c r="A1719" t="s">
        <v>0</v>
      </c>
      <c r="B1719" t="s">
        <v>1</v>
      </c>
      <c r="C1719" t="s">
        <v>695</v>
      </c>
      <c r="D1719" t="s">
        <v>696</v>
      </c>
      <c r="E1719" t="s">
        <v>697</v>
      </c>
      <c r="F1719" t="s">
        <v>1087</v>
      </c>
      <c r="G1719" t="s">
        <v>1088</v>
      </c>
      <c r="H1719" t="s">
        <v>792</v>
      </c>
      <c r="I1719" t="s">
        <v>1089</v>
      </c>
      <c r="J1719" t="s">
        <v>575</v>
      </c>
      <c r="K1719" t="s">
        <v>576</v>
      </c>
      <c r="L1719" t="s">
        <v>44</v>
      </c>
      <c r="M1719" s="5">
        <v>4035016.69</v>
      </c>
      <c r="N1719" s="5">
        <v>0</v>
      </c>
      <c r="O1719" s="5">
        <f t="shared" si="104"/>
        <v>4035016.69</v>
      </c>
      <c r="P1719" s="5">
        <v>-300000</v>
      </c>
      <c r="Q1719" s="5">
        <f t="shared" si="105"/>
        <v>3735016.69</v>
      </c>
      <c r="R1719" s="5">
        <v>0</v>
      </c>
      <c r="S1719" s="5">
        <v>3735016.69</v>
      </c>
      <c r="T1719" s="5">
        <v>1486050.02</v>
      </c>
      <c r="U1719" s="5">
        <f t="shared" si="106"/>
        <v>300000</v>
      </c>
      <c r="V1719" s="5">
        <f t="shared" si="107"/>
        <v>2548966.67</v>
      </c>
      <c r="W1719" s="5">
        <v>0</v>
      </c>
      <c r="X1719" t="s">
        <v>1086</v>
      </c>
    </row>
    <row r="1720" spans="1:24" x14ac:dyDescent="0.2">
      <c r="A1720" t="s">
        <v>0</v>
      </c>
      <c r="B1720" t="s">
        <v>1</v>
      </c>
      <c r="C1720" t="s">
        <v>247</v>
      </c>
      <c r="D1720" t="s">
        <v>674</v>
      </c>
      <c r="E1720" t="s">
        <v>675</v>
      </c>
      <c r="F1720" t="s">
        <v>1090</v>
      </c>
      <c r="G1720" t="s">
        <v>1091</v>
      </c>
      <c r="H1720" t="s">
        <v>7</v>
      </c>
      <c r="I1720" t="s">
        <v>8</v>
      </c>
      <c r="J1720" t="s">
        <v>9</v>
      </c>
      <c r="K1720" t="s">
        <v>10</v>
      </c>
      <c r="L1720" t="s">
        <v>11</v>
      </c>
      <c r="M1720" s="5">
        <v>381984</v>
      </c>
      <c r="N1720" s="5">
        <v>-3125</v>
      </c>
      <c r="O1720" s="5">
        <f t="shared" si="104"/>
        <v>378859</v>
      </c>
      <c r="P1720" s="5">
        <v>-181418.11</v>
      </c>
      <c r="Q1720" s="5">
        <f t="shared" si="105"/>
        <v>197440.89</v>
      </c>
      <c r="R1720" s="5">
        <v>0</v>
      </c>
      <c r="S1720" s="5">
        <v>129268</v>
      </c>
      <c r="T1720" s="5">
        <v>129268</v>
      </c>
      <c r="U1720" s="5">
        <f t="shared" si="106"/>
        <v>249591</v>
      </c>
      <c r="V1720" s="5">
        <f t="shared" si="107"/>
        <v>249591</v>
      </c>
      <c r="W1720" s="5">
        <v>68172.89</v>
      </c>
      <c r="X1720" t="s">
        <v>678</v>
      </c>
    </row>
    <row r="1721" spans="1:24" x14ac:dyDescent="0.2">
      <c r="A1721" t="s">
        <v>0</v>
      </c>
      <c r="B1721" t="s">
        <v>1</v>
      </c>
      <c r="C1721" t="s">
        <v>247</v>
      </c>
      <c r="D1721" t="s">
        <v>674</v>
      </c>
      <c r="E1721" t="s">
        <v>675</v>
      </c>
      <c r="F1721" t="s">
        <v>1090</v>
      </c>
      <c r="G1721" t="s">
        <v>1091</v>
      </c>
      <c r="H1721" t="s">
        <v>7</v>
      </c>
      <c r="I1721" t="s">
        <v>8</v>
      </c>
      <c r="J1721" t="s">
        <v>9</v>
      </c>
      <c r="K1721" t="s">
        <v>15</v>
      </c>
      <c r="L1721" t="s">
        <v>11</v>
      </c>
      <c r="M1721" s="5">
        <v>32506</v>
      </c>
      <c r="N1721" s="5">
        <v>0</v>
      </c>
      <c r="O1721" s="5">
        <f t="shared" si="104"/>
        <v>32506</v>
      </c>
      <c r="P1721" s="5">
        <v>0</v>
      </c>
      <c r="Q1721" s="5">
        <f t="shared" si="105"/>
        <v>32506</v>
      </c>
      <c r="R1721" s="5">
        <v>674</v>
      </c>
      <c r="S1721" s="5">
        <v>2415.39</v>
      </c>
      <c r="T1721" s="5">
        <v>2415.39</v>
      </c>
      <c r="U1721" s="5">
        <f t="shared" si="106"/>
        <v>30090.61</v>
      </c>
      <c r="V1721" s="5">
        <f t="shared" si="107"/>
        <v>30090.61</v>
      </c>
      <c r="W1721" s="5">
        <v>29416.61</v>
      </c>
      <c r="X1721" t="s">
        <v>680</v>
      </c>
    </row>
    <row r="1722" spans="1:24" x14ac:dyDescent="0.2">
      <c r="A1722" t="s">
        <v>0</v>
      </c>
      <c r="B1722" t="s">
        <v>1</v>
      </c>
      <c r="C1722" t="s">
        <v>247</v>
      </c>
      <c r="D1722" t="s">
        <v>674</v>
      </c>
      <c r="E1722" t="s">
        <v>675</v>
      </c>
      <c r="F1722" t="s">
        <v>1090</v>
      </c>
      <c r="G1722" t="s">
        <v>1091</v>
      </c>
      <c r="H1722" t="s">
        <v>7</v>
      </c>
      <c r="I1722" t="s">
        <v>8</v>
      </c>
      <c r="J1722" t="s">
        <v>9</v>
      </c>
      <c r="K1722" t="s">
        <v>17</v>
      </c>
      <c r="L1722" t="s">
        <v>11</v>
      </c>
      <c r="M1722" s="5">
        <v>6898.94</v>
      </c>
      <c r="N1722" s="5">
        <v>0</v>
      </c>
      <c r="O1722" s="5">
        <f t="shared" si="104"/>
        <v>6898.94</v>
      </c>
      <c r="P1722" s="5">
        <v>0</v>
      </c>
      <c r="Q1722" s="5">
        <f t="shared" si="105"/>
        <v>6898.94</v>
      </c>
      <c r="R1722" s="5">
        <v>66.349999999999994</v>
      </c>
      <c r="S1722" s="5">
        <v>2632.51</v>
      </c>
      <c r="T1722" s="5">
        <v>2632.51</v>
      </c>
      <c r="U1722" s="5">
        <f t="shared" si="106"/>
        <v>4266.4299999999994</v>
      </c>
      <c r="V1722" s="5">
        <f t="shared" si="107"/>
        <v>4266.4299999999994</v>
      </c>
      <c r="W1722" s="5">
        <v>4200.08</v>
      </c>
      <c r="X1722" t="s">
        <v>681</v>
      </c>
    </row>
    <row r="1723" spans="1:24" x14ac:dyDescent="0.2">
      <c r="A1723" t="s">
        <v>0</v>
      </c>
      <c r="B1723" t="s">
        <v>1</v>
      </c>
      <c r="C1723" t="s">
        <v>247</v>
      </c>
      <c r="D1723" t="s">
        <v>674</v>
      </c>
      <c r="E1723" t="s">
        <v>675</v>
      </c>
      <c r="F1723" t="s">
        <v>1090</v>
      </c>
      <c r="G1723" t="s">
        <v>1091</v>
      </c>
      <c r="H1723" t="s">
        <v>7</v>
      </c>
      <c r="I1723" t="s">
        <v>8</v>
      </c>
      <c r="J1723" t="s">
        <v>9</v>
      </c>
      <c r="K1723" t="s">
        <v>27</v>
      </c>
      <c r="L1723" t="s">
        <v>11</v>
      </c>
      <c r="M1723" s="5">
        <v>1390.79</v>
      </c>
      <c r="N1723" s="5">
        <v>3125</v>
      </c>
      <c r="O1723" s="5">
        <f t="shared" si="104"/>
        <v>4515.79</v>
      </c>
      <c r="P1723" s="5">
        <v>1064.57</v>
      </c>
      <c r="Q1723" s="5">
        <f t="shared" si="105"/>
        <v>5580.36</v>
      </c>
      <c r="R1723" s="5">
        <v>0</v>
      </c>
      <c r="S1723" s="5">
        <v>4491.67</v>
      </c>
      <c r="T1723" s="5">
        <v>4491.67</v>
      </c>
      <c r="U1723" s="5">
        <f t="shared" si="106"/>
        <v>24.119999999999891</v>
      </c>
      <c r="V1723" s="5">
        <f t="shared" si="107"/>
        <v>24.119999999999891</v>
      </c>
      <c r="W1723" s="5">
        <v>1088.69</v>
      </c>
      <c r="X1723" t="s">
        <v>686</v>
      </c>
    </row>
    <row r="1724" spans="1:24" x14ac:dyDescent="0.2">
      <c r="A1724" t="s">
        <v>0</v>
      </c>
      <c r="B1724" t="s">
        <v>1</v>
      </c>
      <c r="C1724" t="s">
        <v>247</v>
      </c>
      <c r="D1724" t="s">
        <v>674</v>
      </c>
      <c r="E1724" t="s">
        <v>675</v>
      </c>
      <c r="F1724" t="s">
        <v>1090</v>
      </c>
      <c r="G1724" t="s">
        <v>1091</v>
      </c>
      <c r="H1724" t="s">
        <v>7</v>
      </c>
      <c r="I1724" t="s">
        <v>8</v>
      </c>
      <c r="J1724" t="s">
        <v>9</v>
      </c>
      <c r="K1724" t="s">
        <v>29</v>
      </c>
      <c r="L1724" t="s">
        <v>11</v>
      </c>
      <c r="M1724" s="5">
        <v>3815.88</v>
      </c>
      <c r="N1724" s="5">
        <v>0</v>
      </c>
      <c r="O1724" s="5">
        <f t="shared" si="104"/>
        <v>3815.88</v>
      </c>
      <c r="P1724" s="5">
        <v>-1907.94</v>
      </c>
      <c r="Q1724" s="5">
        <f t="shared" si="105"/>
        <v>1907.94</v>
      </c>
      <c r="R1724" s="5">
        <v>0</v>
      </c>
      <c r="S1724" s="5">
        <v>0</v>
      </c>
      <c r="T1724" s="5">
        <v>0</v>
      </c>
      <c r="U1724" s="5">
        <f t="shared" si="106"/>
        <v>3815.88</v>
      </c>
      <c r="V1724" s="5">
        <f t="shared" si="107"/>
        <v>3815.88</v>
      </c>
      <c r="W1724" s="5">
        <v>1907.94</v>
      </c>
      <c r="X1724" t="s">
        <v>687</v>
      </c>
    </row>
    <row r="1725" spans="1:24" x14ac:dyDescent="0.2">
      <c r="A1725" t="s">
        <v>0</v>
      </c>
      <c r="B1725" t="s">
        <v>1</v>
      </c>
      <c r="C1725" t="s">
        <v>247</v>
      </c>
      <c r="D1725" t="s">
        <v>674</v>
      </c>
      <c r="E1725" t="s">
        <v>675</v>
      </c>
      <c r="F1725" t="s">
        <v>1090</v>
      </c>
      <c r="G1725" t="s">
        <v>1091</v>
      </c>
      <c r="H1725" t="s">
        <v>7</v>
      </c>
      <c r="I1725" t="s">
        <v>8</v>
      </c>
      <c r="J1725" t="s">
        <v>9</v>
      </c>
      <c r="K1725" t="s">
        <v>265</v>
      </c>
      <c r="L1725" t="s">
        <v>11</v>
      </c>
      <c r="M1725" s="5">
        <v>8088</v>
      </c>
      <c r="N1725" s="5">
        <v>0</v>
      </c>
      <c r="O1725" s="5">
        <f t="shared" si="104"/>
        <v>8088</v>
      </c>
      <c r="P1725" s="5">
        <v>0</v>
      </c>
      <c r="Q1725" s="5">
        <f t="shared" si="105"/>
        <v>8088</v>
      </c>
      <c r="R1725" s="5">
        <v>2696</v>
      </c>
      <c r="S1725" s="5">
        <v>5392</v>
      </c>
      <c r="T1725" s="5">
        <v>5392</v>
      </c>
      <c r="U1725" s="5">
        <f t="shared" si="106"/>
        <v>2696</v>
      </c>
      <c r="V1725" s="5">
        <f t="shared" si="107"/>
        <v>2696</v>
      </c>
      <c r="W1725" s="5">
        <v>0</v>
      </c>
      <c r="X1725" t="s">
        <v>688</v>
      </c>
    </row>
    <row r="1726" spans="1:24" x14ac:dyDescent="0.2">
      <c r="A1726" t="s">
        <v>0</v>
      </c>
      <c r="B1726" t="s">
        <v>1</v>
      </c>
      <c r="C1726" t="s">
        <v>247</v>
      </c>
      <c r="D1726" t="s">
        <v>674</v>
      </c>
      <c r="E1726" t="s">
        <v>675</v>
      </c>
      <c r="F1726" t="s">
        <v>1090</v>
      </c>
      <c r="G1726" t="s">
        <v>1091</v>
      </c>
      <c r="H1726" t="s">
        <v>7</v>
      </c>
      <c r="I1726" t="s">
        <v>8</v>
      </c>
      <c r="J1726" t="s">
        <v>9</v>
      </c>
      <c r="K1726" t="s">
        <v>31</v>
      </c>
      <c r="L1726" t="s">
        <v>11</v>
      </c>
      <c r="M1726" s="5">
        <v>439.33</v>
      </c>
      <c r="N1726" s="5">
        <v>0</v>
      </c>
      <c r="O1726" s="5">
        <f t="shared" si="104"/>
        <v>439.33</v>
      </c>
      <c r="P1726" s="5">
        <v>-219.67</v>
      </c>
      <c r="Q1726" s="5">
        <f t="shared" si="105"/>
        <v>219.66</v>
      </c>
      <c r="R1726" s="5">
        <v>0</v>
      </c>
      <c r="S1726" s="5">
        <v>0</v>
      </c>
      <c r="T1726" s="5">
        <v>0</v>
      </c>
      <c r="U1726" s="5">
        <f t="shared" si="106"/>
        <v>439.33</v>
      </c>
      <c r="V1726" s="5">
        <f t="shared" si="107"/>
        <v>439.33</v>
      </c>
      <c r="W1726" s="5">
        <v>219.66</v>
      </c>
      <c r="X1726" t="s">
        <v>689</v>
      </c>
    </row>
    <row r="1727" spans="1:24" x14ac:dyDescent="0.2">
      <c r="A1727" t="s">
        <v>0</v>
      </c>
      <c r="B1727" t="s">
        <v>1</v>
      </c>
      <c r="C1727" t="s">
        <v>247</v>
      </c>
      <c r="D1727" t="s">
        <v>674</v>
      </c>
      <c r="E1727" t="s">
        <v>675</v>
      </c>
      <c r="F1727" t="s">
        <v>1090</v>
      </c>
      <c r="G1727" t="s">
        <v>1091</v>
      </c>
      <c r="H1727" t="s">
        <v>7</v>
      </c>
      <c r="I1727" t="s">
        <v>8</v>
      </c>
      <c r="J1727" t="s">
        <v>9</v>
      </c>
      <c r="K1727" t="s">
        <v>33</v>
      </c>
      <c r="L1727" t="s">
        <v>11</v>
      </c>
      <c r="M1727" s="5">
        <v>878.65</v>
      </c>
      <c r="N1727" s="5">
        <v>0</v>
      </c>
      <c r="O1727" s="5">
        <f t="shared" si="104"/>
        <v>878.65</v>
      </c>
      <c r="P1727" s="5">
        <v>-878.65</v>
      </c>
      <c r="Q1727" s="5">
        <f t="shared" si="105"/>
        <v>0</v>
      </c>
      <c r="R1727" s="5">
        <v>0</v>
      </c>
      <c r="S1727" s="5">
        <v>0</v>
      </c>
      <c r="T1727" s="5">
        <v>0</v>
      </c>
      <c r="U1727" s="5">
        <f t="shared" si="106"/>
        <v>878.65</v>
      </c>
      <c r="V1727" s="5">
        <f t="shared" si="107"/>
        <v>878.65</v>
      </c>
      <c r="W1727" s="5">
        <v>0</v>
      </c>
      <c r="X1727" t="s">
        <v>690</v>
      </c>
    </row>
    <row r="1728" spans="1:24" x14ac:dyDescent="0.2">
      <c r="A1728" t="s">
        <v>0</v>
      </c>
      <c r="B1728" t="s">
        <v>1</v>
      </c>
      <c r="C1728" t="s">
        <v>247</v>
      </c>
      <c r="D1728" t="s">
        <v>674</v>
      </c>
      <c r="E1728" t="s">
        <v>675</v>
      </c>
      <c r="F1728" t="s">
        <v>1090</v>
      </c>
      <c r="G1728" t="s">
        <v>1091</v>
      </c>
      <c r="H1728" t="s">
        <v>7</v>
      </c>
      <c r="I1728" t="s">
        <v>8</v>
      </c>
      <c r="J1728" t="s">
        <v>9</v>
      </c>
      <c r="K1728" t="s">
        <v>35</v>
      </c>
      <c r="L1728" t="s">
        <v>11</v>
      </c>
      <c r="M1728" s="5">
        <v>49344.11</v>
      </c>
      <c r="N1728" s="5">
        <v>0</v>
      </c>
      <c r="O1728" s="5">
        <f t="shared" si="104"/>
        <v>49344.11</v>
      </c>
      <c r="P1728" s="5">
        <v>-22226.5</v>
      </c>
      <c r="Q1728" s="5">
        <f t="shared" si="105"/>
        <v>27117.61</v>
      </c>
      <c r="R1728" s="5">
        <v>341.05</v>
      </c>
      <c r="S1728" s="5">
        <v>17602.71</v>
      </c>
      <c r="T1728" s="5">
        <v>17602.71</v>
      </c>
      <c r="U1728" s="5">
        <f t="shared" si="106"/>
        <v>31741.4</v>
      </c>
      <c r="V1728" s="5">
        <f t="shared" si="107"/>
        <v>31741.4</v>
      </c>
      <c r="W1728" s="5">
        <v>9173.85</v>
      </c>
      <c r="X1728" t="s">
        <v>691</v>
      </c>
    </row>
    <row r="1729" spans="1:24" x14ac:dyDescent="0.2">
      <c r="A1729" t="s">
        <v>0</v>
      </c>
      <c r="B1729" t="s">
        <v>1</v>
      </c>
      <c r="C1729" t="s">
        <v>247</v>
      </c>
      <c r="D1729" t="s">
        <v>674</v>
      </c>
      <c r="E1729" t="s">
        <v>675</v>
      </c>
      <c r="F1729" t="s">
        <v>1090</v>
      </c>
      <c r="G1729" t="s">
        <v>1091</v>
      </c>
      <c r="H1729" t="s">
        <v>7</v>
      </c>
      <c r="I1729" t="s">
        <v>8</v>
      </c>
      <c r="J1729" t="s">
        <v>9</v>
      </c>
      <c r="K1729" t="s">
        <v>37</v>
      </c>
      <c r="L1729" t="s">
        <v>11</v>
      </c>
      <c r="M1729" s="5">
        <v>32506</v>
      </c>
      <c r="N1729" s="5">
        <v>0</v>
      </c>
      <c r="O1729" s="5">
        <f t="shared" si="104"/>
        <v>32506</v>
      </c>
      <c r="P1729" s="5">
        <v>-23881.87</v>
      </c>
      <c r="Q1729" s="5">
        <f t="shared" si="105"/>
        <v>8624.130000000001</v>
      </c>
      <c r="R1729" s="5">
        <v>674</v>
      </c>
      <c r="S1729" s="5">
        <v>5023.74</v>
      </c>
      <c r="T1729" s="5">
        <v>5023.74</v>
      </c>
      <c r="U1729" s="5">
        <f t="shared" si="106"/>
        <v>27482.260000000002</v>
      </c>
      <c r="V1729" s="5">
        <f t="shared" si="107"/>
        <v>27482.260000000002</v>
      </c>
      <c r="W1729" s="5">
        <v>2926.39</v>
      </c>
      <c r="X1729" t="s">
        <v>692</v>
      </c>
    </row>
    <row r="1730" spans="1:24" x14ac:dyDescent="0.2">
      <c r="A1730" t="s">
        <v>0</v>
      </c>
      <c r="B1730" t="s">
        <v>1</v>
      </c>
      <c r="C1730" t="s">
        <v>247</v>
      </c>
      <c r="D1730" t="s">
        <v>674</v>
      </c>
      <c r="E1730" t="s">
        <v>675</v>
      </c>
      <c r="F1730" t="s">
        <v>1090</v>
      </c>
      <c r="G1730" t="s">
        <v>1091</v>
      </c>
      <c r="H1730" t="s">
        <v>7</v>
      </c>
      <c r="I1730" t="s">
        <v>8</v>
      </c>
      <c r="J1730" t="s">
        <v>9</v>
      </c>
      <c r="K1730" t="s">
        <v>39</v>
      </c>
      <c r="L1730" t="s">
        <v>11</v>
      </c>
      <c r="M1730" s="5">
        <v>2855.6</v>
      </c>
      <c r="N1730" s="5">
        <v>0</v>
      </c>
      <c r="O1730" s="5">
        <f t="shared" si="104"/>
        <v>2855.6</v>
      </c>
      <c r="P1730" s="5">
        <v>0</v>
      </c>
      <c r="Q1730" s="5">
        <f t="shared" si="105"/>
        <v>2855.6</v>
      </c>
      <c r="R1730" s="5">
        <v>0</v>
      </c>
      <c r="S1730" s="5">
        <v>0</v>
      </c>
      <c r="T1730" s="5">
        <v>0</v>
      </c>
      <c r="U1730" s="5">
        <f t="shared" si="106"/>
        <v>2855.6</v>
      </c>
      <c r="V1730" s="5">
        <f t="shared" si="107"/>
        <v>2855.6</v>
      </c>
      <c r="W1730" s="5">
        <v>2855.6</v>
      </c>
      <c r="X1730" t="s">
        <v>693</v>
      </c>
    </row>
    <row r="1731" spans="1:24" x14ac:dyDescent="0.2">
      <c r="A1731" t="s">
        <v>0</v>
      </c>
      <c r="B1731" t="s">
        <v>1</v>
      </c>
      <c r="C1731" t="s">
        <v>247</v>
      </c>
      <c r="D1731" t="s">
        <v>674</v>
      </c>
      <c r="E1731" t="s">
        <v>675</v>
      </c>
      <c r="F1731" t="s">
        <v>1090</v>
      </c>
      <c r="G1731" t="s">
        <v>1091</v>
      </c>
      <c r="H1731" t="s">
        <v>282</v>
      </c>
      <c r="I1731" t="s">
        <v>1092</v>
      </c>
      <c r="J1731" t="s">
        <v>121</v>
      </c>
      <c r="K1731" t="s">
        <v>149</v>
      </c>
      <c r="L1731" t="s">
        <v>11</v>
      </c>
      <c r="M1731" s="5">
        <v>38630.15</v>
      </c>
      <c r="N1731" s="5">
        <v>-22400</v>
      </c>
      <c r="O1731" s="5">
        <f t="shared" ref="O1731:O1794" si="108">+M1731+N1731</f>
        <v>16230.150000000001</v>
      </c>
      <c r="P1731" s="5">
        <v>-16230.15</v>
      </c>
      <c r="Q1731" s="5">
        <f t="shared" ref="Q1731:Q1794" si="109">+O1731+P1731</f>
        <v>0</v>
      </c>
      <c r="R1731" s="5">
        <v>0</v>
      </c>
      <c r="S1731" s="5">
        <v>0</v>
      </c>
      <c r="T1731" s="5">
        <v>0</v>
      </c>
      <c r="U1731" s="5">
        <f t="shared" ref="U1731:U1794" si="110">+O1731-S1731</f>
        <v>16230.150000000001</v>
      </c>
      <c r="V1731" s="5">
        <f t="shared" ref="V1731:V1794" si="111">+O1731-T1731</f>
        <v>16230.150000000001</v>
      </c>
      <c r="W1731" s="5">
        <v>0</v>
      </c>
      <c r="X1731" t="s">
        <v>1034</v>
      </c>
    </row>
    <row r="1732" spans="1:24" x14ac:dyDescent="0.2">
      <c r="A1732" t="s">
        <v>0</v>
      </c>
      <c r="B1732" t="s">
        <v>1</v>
      </c>
      <c r="C1732" t="s">
        <v>247</v>
      </c>
      <c r="D1732" t="s">
        <v>674</v>
      </c>
      <c r="E1732" t="s">
        <v>675</v>
      </c>
      <c r="F1732" t="s">
        <v>1090</v>
      </c>
      <c r="G1732" t="s">
        <v>1091</v>
      </c>
      <c r="H1732" t="s">
        <v>282</v>
      </c>
      <c r="I1732" t="s">
        <v>1092</v>
      </c>
      <c r="J1732" t="s">
        <v>121</v>
      </c>
      <c r="K1732" t="s">
        <v>126</v>
      </c>
      <c r="L1732" t="s">
        <v>11</v>
      </c>
      <c r="M1732" s="5">
        <v>0</v>
      </c>
      <c r="N1732" s="5">
        <v>44800</v>
      </c>
      <c r="O1732" s="5">
        <f t="shared" si="108"/>
        <v>44800</v>
      </c>
      <c r="P1732" s="5">
        <v>-44800</v>
      </c>
      <c r="Q1732" s="5">
        <f t="shared" si="109"/>
        <v>0</v>
      </c>
      <c r="R1732" s="5">
        <v>0</v>
      </c>
      <c r="S1732" s="5">
        <v>0</v>
      </c>
      <c r="T1732" s="5">
        <v>0</v>
      </c>
      <c r="U1732" s="5">
        <f t="shared" si="110"/>
        <v>44800</v>
      </c>
      <c r="V1732" s="5">
        <f t="shared" si="111"/>
        <v>44800</v>
      </c>
      <c r="W1732" s="5">
        <v>0</v>
      </c>
      <c r="X1732" t="s">
        <v>1093</v>
      </c>
    </row>
    <row r="1733" spans="1:24" x14ac:dyDescent="0.2">
      <c r="A1733" t="s">
        <v>0</v>
      </c>
      <c r="B1733" t="s">
        <v>1</v>
      </c>
      <c r="C1733" t="s">
        <v>247</v>
      </c>
      <c r="D1733" t="s">
        <v>674</v>
      </c>
      <c r="E1733" t="s">
        <v>675</v>
      </c>
      <c r="F1733" t="s">
        <v>1090</v>
      </c>
      <c r="G1733" t="s">
        <v>1091</v>
      </c>
      <c r="H1733" t="s">
        <v>282</v>
      </c>
      <c r="I1733" t="s">
        <v>1092</v>
      </c>
      <c r="J1733" t="s">
        <v>121</v>
      </c>
      <c r="K1733" t="s">
        <v>145</v>
      </c>
      <c r="L1733" t="s">
        <v>11</v>
      </c>
      <c r="M1733" s="5">
        <v>38630.14</v>
      </c>
      <c r="N1733" s="5">
        <v>-22400</v>
      </c>
      <c r="O1733" s="5">
        <f t="shared" si="108"/>
        <v>16230.14</v>
      </c>
      <c r="P1733" s="5">
        <v>-16230.14</v>
      </c>
      <c r="Q1733" s="5">
        <f t="shared" si="109"/>
        <v>0</v>
      </c>
      <c r="R1733" s="5">
        <v>0</v>
      </c>
      <c r="S1733" s="5">
        <v>0</v>
      </c>
      <c r="T1733" s="5">
        <v>0</v>
      </c>
      <c r="U1733" s="5">
        <f t="shared" si="110"/>
        <v>16230.14</v>
      </c>
      <c r="V1733" s="5">
        <f t="shared" si="111"/>
        <v>16230.14</v>
      </c>
      <c r="W1733" s="5">
        <v>0</v>
      </c>
      <c r="X1733" t="s">
        <v>1094</v>
      </c>
    </row>
    <row r="1734" spans="1:24" x14ac:dyDescent="0.2">
      <c r="A1734" t="s">
        <v>0</v>
      </c>
      <c r="B1734" t="s">
        <v>1</v>
      </c>
      <c r="C1734" t="s">
        <v>247</v>
      </c>
      <c r="D1734" t="s">
        <v>674</v>
      </c>
      <c r="E1734" t="s">
        <v>675</v>
      </c>
      <c r="F1734" t="s">
        <v>1090</v>
      </c>
      <c r="G1734" t="s">
        <v>1091</v>
      </c>
      <c r="H1734" t="s">
        <v>282</v>
      </c>
      <c r="I1734" t="s">
        <v>1092</v>
      </c>
      <c r="J1734" t="s">
        <v>575</v>
      </c>
      <c r="K1734" t="s">
        <v>1095</v>
      </c>
      <c r="L1734" t="s">
        <v>11</v>
      </c>
      <c r="M1734" s="5">
        <v>99488.98</v>
      </c>
      <c r="N1734" s="5">
        <v>0</v>
      </c>
      <c r="O1734" s="5">
        <f t="shared" si="108"/>
        <v>99488.98</v>
      </c>
      <c r="P1734" s="5">
        <v>0</v>
      </c>
      <c r="Q1734" s="5">
        <f t="shared" si="109"/>
        <v>99488.98</v>
      </c>
      <c r="R1734" s="5">
        <v>0</v>
      </c>
      <c r="S1734" s="5">
        <v>99488.98</v>
      </c>
      <c r="T1734" s="5">
        <v>99488.98</v>
      </c>
      <c r="U1734" s="5">
        <f t="shared" si="110"/>
        <v>0</v>
      </c>
      <c r="V1734" s="5">
        <f t="shared" si="111"/>
        <v>0</v>
      </c>
      <c r="W1734" s="5">
        <v>0</v>
      </c>
      <c r="X1734" t="s">
        <v>1096</v>
      </c>
    </row>
    <row r="1735" spans="1:24" x14ac:dyDescent="0.2">
      <c r="A1735" t="s">
        <v>0</v>
      </c>
      <c r="B1735" t="s">
        <v>1</v>
      </c>
      <c r="C1735" t="s">
        <v>247</v>
      </c>
      <c r="D1735" t="s">
        <v>1097</v>
      </c>
      <c r="E1735" t="s">
        <v>1098</v>
      </c>
      <c r="F1735" t="s">
        <v>1099</v>
      </c>
      <c r="G1735" t="s">
        <v>1100</v>
      </c>
      <c r="H1735" t="s">
        <v>792</v>
      </c>
      <c r="I1735" t="s">
        <v>1101</v>
      </c>
      <c r="J1735" t="s">
        <v>575</v>
      </c>
      <c r="K1735" t="s">
        <v>794</v>
      </c>
      <c r="L1735" t="s">
        <v>11</v>
      </c>
      <c r="M1735" s="5">
        <v>0</v>
      </c>
      <c r="N1735" s="5">
        <v>300000</v>
      </c>
      <c r="O1735" s="5">
        <f t="shared" si="108"/>
        <v>300000</v>
      </c>
      <c r="P1735" s="5">
        <v>-120000</v>
      </c>
      <c r="Q1735" s="5">
        <f t="shared" si="109"/>
        <v>180000</v>
      </c>
      <c r="R1735" s="5">
        <v>180000</v>
      </c>
      <c r="S1735" s="5">
        <v>0</v>
      </c>
      <c r="T1735" s="5">
        <v>0</v>
      </c>
      <c r="U1735" s="5">
        <f t="shared" si="110"/>
        <v>300000</v>
      </c>
      <c r="V1735" s="5">
        <f t="shared" si="111"/>
        <v>300000</v>
      </c>
      <c r="W1735" s="5">
        <v>0</v>
      </c>
      <c r="X1735" t="s">
        <v>1102</v>
      </c>
    </row>
    <row r="1736" spans="1:24" x14ac:dyDescent="0.2">
      <c r="A1736" t="s">
        <v>0</v>
      </c>
      <c r="B1736" t="s">
        <v>1</v>
      </c>
      <c r="C1736" t="s">
        <v>247</v>
      </c>
      <c r="D1736" t="s">
        <v>1097</v>
      </c>
      <c r="E1736" t="s">
        <v>1098</v>
      </c>
      <c r="F1736" t="s">
        <v>1099</v>
      </c>
      <c r="G1736" t="s">
        <v>1100</v>
      </c>
      <c r="H1736" t="s">
        <v>792</v>
      </c>
      <c r="I1736" t="s">
        <v>1101</v>
      </c>
      <c r="J1736" t="s">
        <v>575</v>
      </c>
      <c r="K1736" t="s">
        <v>1095</v>
      </c>
      <c r="L1736" t="s">
        <v>11</v>
      </c>
      <c r="M1736" s="5">
        <v>300000</v>
      </c>
      <c r="N1736" s="5">
        <v>-300000</v>
      </c>
      <c r="O1736" s="5">
        <f t="shared" si="108"/>
        <v>0</v>
      </c>
      <c r="P1736" s="5">
        <v>0</v>
      </c>
      <c r="Q1736" s="5">
        <f t="shared" si="109"/>
        <v>0</v>
      </c>
      <c r="R1736" s="5">
        <v>0</v>
      </c>
      <c r="S1736" s="5">
        <v>0</v>
      </c>
      <c r="T1736" s="5">
        <v>0</v>
      </c>
      <c r="U1736" s="5">
        <f t="shared" si="110"/>
        <v>0</v>
      </c>
      <c r="V1736" s="5">
        <f t="shared" si="111"/>
        <v>0</v>
      </c>
      <c r="W1736" s="5">
        <v>0</v>
      </c>
      <c r="X1736" t="s">
        <v>1103</v>
      </c>
    </row>
    <row r="1737" spans="1:24" x14ac:dyDescent="0.2">
      <c r="A1737" t="s">
        <v>0</v>
      </c>
      <c r="B1737" t="s">
        <v>1</v>
      </c>
      <c r="C1737" t="s">
        <v>247</v>
      </c>
      <c r="D1737" t="s">
        <v>1097</v>
      </c>
      <c r="E1737" t="s">
        <v>1098</v>
      </c>
      <c r="F1737" t="s">
        <v>1104</v>
      </c>
      <c r="G1737" t="s">
        <v>1105</v>
      </c>
      <c r="H1737" t="s">
        <v>282</v>
      </c>
      <c r="I1737" t="s">
        <v>1106</v>
      </c>
      <c r="J1737" t="s">
        <v>121</v>
      </c>
      <c r="K1737" t="s">
        <v>285</v>
      </c>
      <c r="L1737" t="s">
        <v>11</v>
      </c>
      <c r="M1737" s="5">
        <v>210528.03</v>
      </c>
      <c r="N1737" s="5">
        <v>0</v>
      </c>
      <c r="O1737" s="5">
        <f t="shared" si="108"/>
        <v>210528.03</v>
      </c>
      <c r="P1737" s="5">
        <v>-206478.03</v>
      </c>
      <c r="Q1737" s="5">
        <f t="shared" si="109"/>
        <v>4050</v>
      </c>
      <c r="R1737" s="5">
        <v>0</v>
      </c>
      <c r="S1737" s="5">
        <v>4050</v>
      </c>
      <c r="T1737" s="5">
        <v>4050</v>
      </c>
      <c r="U1737" s="5">
        <f t="shared" si="110"/>
        <v>206478.03</v>
      </c>
      <c r="V1737" s="5">
        <f t="shared" si="111"/>
        <v>206478.03</v>
      </c>
      <c r="W1737" s="5">
        <v>0</v>
      </c>
      <c r="X1737" t="s">
        <v>1107</v>
      </c>
    </row>
    <row r="1738" spans="1:24" x14ac:dyDescent="0.2">
      <c r="A1738" t="s">
        <v>0</v>
      </c>
      <c r="B1738" t="s">
        <v>1</v>
      </c>
      <c r="C1738" t="s">
        <v>2</v>
      </c>
      <c r="D1738" t="s">
        <v>1046</v>
      </c>
      <c r="E1738" t="s">
        <v>1047</v>
      </c>
      <c r="F1738" t="s">
        <v>1108</v>
      </c>
      <c r="G1738" t="s">
        <v>1109</v>
      </c>
      <c r="H1738" t="s">
        <v>7</v>
      </c>
      <c r="I1738" t="s">
        <v>8</v>
      </c>
      <c r="J1738" t="s">
        <v>9</v>
      </c>
      <c r="K1738" t="s">
        <v>10</v>
      </c>
      <c r="L1738" t="s">
        <v>11</v>
      </c>
      <c r="M1738" s="5">
        <v>2051604</v>
      </c>
      <c r="N1738" s="5">
        <v>9500</v>
      </c>
      <c r="O1738" s="5">
        <f t="shared" si="108"/>
        <v>2061104</v>
      </c>
      <c r="P1738" s="5">
        <v>-113631.7</v>
      </c>
      <c r="Q1738" s="5">
        <f t="shared" si="109"/>
        <v>1947472.3</v>
      </c>
      <c r="R1738" s="5">
        <v>0</v>
      </c>
      <c r="S1738" s="5">
        <v>1284907</v>
      </c>
      <c r="T1738" s="5">
        <v>1284907</v>
      </c>
      <c r="U1738" s="5">
        <f t="shared" si="110"/>
        <v>776197</v>
      </c>
      <c r="V1738" s="5">
        <f t="shared" si="111"/>
        <v>776197</v>
      </c>
      <c r="W1738" s="5">
        <v>662565.30000000005</v>
      </c>
      <c r="X1738" t="s">
        <v>1110</v>
      </c>
    </row>
    <row r="1739" spans="1:24" x14ac:dyDescent="0.2">
      <c r="A1739" t="s">
        <v>0</v>
      </c>
      <c r="B1739" t="s">
        <v>1</v>
      </c>
      <c r="C1739" t="s">
        <v>2</v>
      </c>
      <c r="D1739" t="s">
        <v>1046</v>
      </c>
      <c r="E1739" t="s">
        <v>1047</v>
      </c>
      <c r="F1739" t="s">
        <v>1108</v>
      </c>
      <c r="G1739" t="s">
        <v>1109</v>
      </c>
      <c r="H1739" t="s">
        <v>7</v>
      </c>
      <c r="I1739" t="s">
        <v>8</v>
      </c>
      <c r="J1739" t="s">
        <v>9</v>
      </c>
      <c r="K1739" t="s">
        <v>15</v>
      </c>
      <c r="L1739" t="s">
        <v>11</v>
      </c>
      <c r="M1739" s="5">
        <v>182536</v>
      </c>
      <c r="N1739" s="5">
        <v>-5236</v>
      </c>
      <c r="O1739" s="5">
        <f t="shared" si="108"/>
        <v>177300</v>
      </c>
      <c r="P1739" s="5">
        <v>0</v>
      </c>
      <c r="Q1739" s="5">
        <f t="shared" si="109"/>
        <v>177300</v>
      </c>
      <c r="R1739" s="5">
        <v>3949.7</v>
      </c>
      <c r="S1739" s="5">
        <v>37127.919999999998</v>
      </c>
      <c r="T1739" s="5">
        <v>37127.919999999998</v>
      </c>
      <c r="U1739" s="5">
        <f t="shared" si="110"/>
        <v>140172.08000000002</v>
      </c>
      <c r="V1739" s="5">
        <f t="shared" si="111"/>
        <v>140172.08000000002</v>
      </c>
      <c r="W1739" s="5">
        <v>136222.38</v>
      </c>
      <c r="X1739" t="s">
        <v>1111</v>
      </c>
    </row>
    <row r="1740" spans="1:24" x14ac:dyDescent="0.2">
      <c r="A1740" t="s">
        <v>0</v>
      </c>
      <c r="B1740" t="s">
        <v>1</v>
      </c>
      <c r="C1740" t="s">
        <v>2</v>
      </c>
      <c r="D1740" t="s">
        <v>1046</v>
      </c>
      <c r="E1740" t="s">
        <v>1047</v>
      </c>
      <c r="F1740" t="s">
        <v>1108</v>
      </c>
      <c r="G1740" t="s">
        <v>1109</v>
      </c>
      <c r="H1740" t="s">
        <v>7</v>
      </c>
      <c r="I1740" t="s">
        <v>8</v>
      </c>
      <c r="J1740" t="s">
        <v>9</v>
      </c>
      <c r="K1740" t="s">
        <v>17</v>
      </c>
      <c r="L1740" t="s">
        <v>11</v>
      </c>
      <c r="M1740" s="5">
        <v>50727.5</v>
      </c>
      <c r="N1740" s="5">
        <v>-1600</v>
      </c>
      <c r="O1740" s="5">
        <f t="shared" si="108"/>
        <v>49127.5</v>
      </c>
      <c r="P1740" s="5">
        <v>0</v>
      </c>
      <c r="Q1740" s="5">
        <f t="shared" si="109"/>
        <v>49127.5</v>
      </c>
      <c r="R1740" s="5">
        <v>864.16</v>
      </c>
      <c r="S1740" s="5">
        <v>39689.94</v>
      </c>
      <c r="T1740" s="5">
        <v>39687.4</v>
      </c>
      <c r="U1740" s="5">
        <f t="shared" si="110"/>
        <v>9437.5599999999977</v>
      </c>
      <c r="V1740" s="5">
        <f t="shared" si="111"/>
        <v>9440.0999999999985</v>
      </c>
      <c r="W1740" s="5">
        <v>8573.4</v>
      </c>
      <c r="X1740" t="s">
        <v>1112</v>
      </c>
    </row>
    <row r="1741" spans="1:24" x14ac:dyDescent="0.2">
      <c r="A1741" t="s">
        <v>0</v>
      </c>
      <c r="B1741" t="s">
        <v>1</v>
      </c>
      <c r="C1741" t="s">
        <v>2</v>
      </c>
      <c r="D1741" t="s">
        <v>1046</v>
      </c>
      <c r="E1741" t="s">
        <v>1047</v>
      </c>
      <c r="F1741" t="s">
        <v>1108</v>
      </c>
      <c r="G1741" t="s">
        <v>1109</v>
      </c>
      <c r="H1741" t="s">
        <v>7</v>
      </c>
      <c r="I1741" t="s">
        <v>8</v>
      </c>
      <c r="J1741" t="s">
        <v>9</v>
      </c>
      <c r="K1741" t="s">
        <v>27</v>
      </c>
      <c r="L1741" t="s">
        <v>11</v>
      </c>
      <c r="M1741" s="5">
        <v>3661.27</v>
      </c>
      <c r="N1741" s="5">
        <v>-1830.63</v>
      </c>
      <c r="O1741" s="5">
        <f t="shared" si="108"/>
        <v>1830.6399999999999</v>
      </c>
      <c r="P1741" s="5">
        <v>-1830.64</v>
      </c>
      <c r="Q1741" s="5">
        <f t="shared" si="109"/>
        <v>0</v>
      </c>
      <c r="R1741" s="5">
        <v>0</v>
      </c>
      <c r="S1741" s="5">
        <v>0</v>
      </c>
      <c r="T1741" s="5">
        <v>0</v>
      </c>
      <c r="U1741" s="5">
        <f t="shared" si="110"/>
        <v>1830.6399999999999</v>
      </c>
      <c r="V1741" s="5">
        <f t="shared" si="111"/>
        <v>1830.6399999999999</v>
      </c>
      <c r="W1741" s="5">
        <v>0</v>
      </c>
      <c r="X1741" t="s">
        <v>1113</v>
      </c>
    </row>
    <row r="1742" spans="1:24" x14ac:dyDescent="0.2">
      <c r="A1742" t="s">
        <v>0</v>
      </c>
      <c r="B1742" t="s">
        <v>1</v>
      </c>
      <c r="C1742" t="s">
        <v>2</v>
      </c>
      <c r="D1742" t="s">
        <v>1046</v>
      </c>
      <c r="E1742" t="s">
        <v>1047</v>
      </c>
      <c r="F1742" t="s">
        <v>1108</v>
      </c>
      <c r="G1742" t="s">
        <v>1109</v>
      </c>
      <c r="H1742" t="s">
        <v>7</v>
      </c>
      <c r="I1742" t="s">
        <v>8</v>
      </c>
      <c r="J1742" t="s">
        <v>9</v>
      </c>
      <c r="K1742" t="s">
        <v>29</v>
      </c>
      <c r="L1742" t="s">
        <v>11</v>
      </c>
      <c r="M1742" s="5">
        <v>13297.33</v>
      </c>
      <c r="N1742" s="5">
        <v>-5520</v>
      </c>
      <c r="O1742" s="5">
        <f t="shared" si="108"/>
        <v>7777.33</v>
      </c>
      <c r="P1742" s="5">
        <v>-5698.03</v>
      </c>
      <c r="Q1742" s="5">
        <f t="shared" si="109"/>
        <v>2079.3000000000002</v>
      </c>
      <c r="R1742" s="5">
        <v>0</v>
      </c>
      <c r="S1742" s="5">
        <v>1901.27</v>
      </c>
      <c r="T1742" s="5">
        <v>1901.27</v>
      </c>
      <c r="U1742" s="5">
        <f t="shared" si="110"/>
        <v>5876.0599999999995</v>
      </c>
      <c r="V1742" s="5">
        <f t="shared" si="111"/>
        <v>5876.0599999999995</v>
      </c>
      <c r="W1742" s="5">
        <v>178.03</v>
      </c>
      <c r="X1742" t="s">
        <v>1114</v>
      </c>
    </row>
    <row r="1743" spans="1:24" x14ac:dyDescent="0.2">
      <c r="A1743" t="s">
        <v>0</v>
      </c>
      <c r="B1743" t="s">
        <v>1</v>
      </c>
      <c r="C1743" t="s">
        <v>2</v>
      </c>
      <c r="D1743" t="s">
        <v>1046</v>
      </c>
      <c r="E1743" t="s">
        <v>1047</v>
      </c>
      <c r="F1743" t="s">
        <v>1108</v>
      </c>
      <c r="G1743" t="s">
        <v>1109</v>
      </c>
      <c r="H1743" t="s">
        <v>7</v>
      </c>
      <c r="I1743" t="s">
        <v>8</v>
      </c>
      <c r="J1743" t="s">
        <v>9</v>
      </c>
      <c r="K1743" t="s">
        <v>265</v>
      </c>
      <c r="L1743" t="s">
        <v>11</v>
      </c>
      <c r="M1743" s="5">
        <v>138828</v>
      </c>
      <c r="N1743" s="5">
        <v>-62832</v>
      </c>
      <c r="O1743" s="5">
        <f t="shared" si="108"/>
        <v>75996</v>
      </c>
      <c r="P1743" s="5">
        <v>0</v>
      </c>
      <c r="Q1743" s="5">
        <f t="shared" si="109"/>
        <v>75996</v>
      </c>
      <c r="R1743" s="5">
        <v>42998</v>
      </c>
      <c r="S1743" s="5">
        <v>32998</v>
      </c>
      <c r="T1743" s="5">
        <v>32998</v>
      </c>
      <c r="U1743" s="5">
        <f t="shared" si="110"/>
        <v>42998</v>
      </c>
      <c r="V1743" s="5">
        <f t="shared" si="111"/>
        <v>42998</v>
      </c>
      <c r="W1743" s="5">
        <v>0</v>
      </c>
      <c r="X1743" t="s">
        <v>1115</v>
      </c>
    </row>
    <row r="1744" spans="1:24" x14ac:dyDescent="0.2">
      <c r="A1744" t="s">
        <v>0</v>
      </c>
      <c r="B1744" t="s">
        <v>1</v>
      </c>
      <c r="C1744" t="s">
        <v>2</v>
      </c>
      <c r="D1744" t="s">
        <v>1046</v>
      </c>
      <c r="E1744" t="s">
        <v>1047</v>
      </c>
      <c r="F1744" t="s">
        <v>1108</v>
      </c>
      <c r="G1744" t="s">
        <v>1109</v>
      </c>
      <c r="H1744" t="s">
        <v>7</v>
      </c>
      <c r="I1744" t="s">
        <v>8</v>
      </c>
      <c r="J1744" t="s">
        <v>9</v>
      </c>
      <c r="K1744" t="s">
        <v>31</v>
      </c>
      <c r="L1744" t="s">
        <v>11</v>
      </c>
      <c r="M1744" s="5">
        <v>6034.04</v>
      </c>
      <c r="N1744" s="5">
        <v>-2000</v>
      </c>
      <c r="O1744" s="5">
        <f t="shared" si="108"/>
        <v>4034.04</v>
      </c>
      <c r="P1744" s="5">
        <v>-2758.94</v>
      </c>
      <c r="Q1744" s="5">
        <f t="shared" si="109"/>
        <v>1275.0999999999999</v>
      </c>
      <c r="R1744" s="5">
        <v>0</v>
      </c>
      <c r="S1744" s="5">
        <v>516.16999999999996</v>
      </c>
      <c r="T1744" s="5">
        <v>516.16999999999996</v>
      </c>
      <c r="U1744" s="5">
        <f t="shared" si="110"/>
        <v>3517.87</v>
      </c>
      <c r="V1744" s="5">
        <f t="shared" si="111"/>
        <v>3517.87</v>
      </c>
      <c r="W1744" s="5">
        <v>758.93</v>
      </c>
      <c r="X1744" t="s">
        <v>1116</v>
      </c>
    </row>
    <row r="1745" spans="1:24" x14ac:dyDescent="0.2">
      <c r="A1745" t="s">
        <v>0</v>
      </c>
      <c r="B1745" t="s">
        <v>1</v>
      </c>
      <c r="C1745" t="s">
        <v>2</v>
      </c>
      <c r="D1745" t="s">
        <v>1046</v>
      </c>
      <c r="E1745" t="s">
        <v>1047</v>
      </c>
      <c r="F1745" t="s">
        <v>1108</v>
      </c>
      <c r="G1745" t="s">
        <v>1109</v>
      </c>
      <c r="H1745" t="s">
        <v>7</v>
      </c>
      <c r="I1745" t="s">
        <v>8</v>
      </c>
      <c r="J1745" t="s">
        <v>9</v>
      </c>
      <c r="K1745" t="s">
        <v>33</v>
      </c>
      <c r="L1745" t="s">
        <v>11</v>
      </c>
      <c r="M1745" s="5">
        <v>6068.08</v>
      </c>
      <c r="N1745" s="5">
        <v>-2000</v>
      </c>
      <c r="O1745" s="5">
        <f t="shared" si="108"/>
        <v>4068.08</v>
      </c>
      <c r="P1745" s="5">
        <v>0</v>
      </c>
      <c r="Q1745" s="5">
        <f t="shared" si="109"/>
        <v>4068.08</v>
      </c>
      <c r="R1745" s="5">
        <v>0</v>
      </c>
      <c r="S1745" s="5">
        <v>3600</v>
      </c>
      <c r="T1745" s="5">
        <v>3600</v>
      </c>
      <c r="U1745" s="5">
        <f t="shared" si="110"/>
        <v>468.07999999999993</v>
      </c>
      <c r="V1745" s="5">
        <f t="shared" si="111"/>
        <v>468.07999999999993</v>
      </c>
      <c r="W1745" s="5">
        <v>468.08</v>
      </c>
      <c r="X1745" t="s">
        <v>1117</v>
      </c>
    </row>
    <row r="1746" spans="1:24" x14ac:dyDescent="0.2">
      <c r="A1746" t="s">
        <v>0</v>
      </c>
      <c r="B1746" t="s">
        <v>1</v>
      </c>
      <c r="C1746" t="s">
        <v>2</v>
      </c>
      <c r="D1746" t="s">
        <v>1046</v>
      </c>
      <c r="E1746" t="s">
        <v>1047</v>
      </c>
      <c r="F1746" t="s">
        <v>1108</v>
      </c>
      <c r="G1746" t="s">
        <v>1109</v>
      </c>
      <c r="H1746" t="s">
        <v>7</v>
      </c>
      <c r="I1746" t="s">
        <v>8</v>
      </c>
      <c r="J1746" t="s">
        <v>9</v>
      </c>
      <c r="K1746" t="s">
        <v>35</v>
      </c>
      <c r="L1746" t="s">
        <v>11</v>
      </c>
      <c r="M1746" s="5">
        <v>277089.65000000002</v>
      </c>
      <c r="N1746" s="5">
        <v>-7948.25</v>
      </c>
      <c r="O1746" s="5">
        <f t="shared" si="108"/>
        <v>269141.40000000002</v>
      </c>
      <c r="P1746" s="5">
        <v>-11119.59</v>
      </c>
      <c r="Q1746" s="5">
        <f t="shared" si="109"/>
        <v>258021.81000000003</v>
      </c>
      <c r="R1746" s="5">
        <v>4983.87</v>
      </c>
      <c r="S1746" s="5">
        <v>167235.22</v>
      </c>
      <c r="T1746" s="5">
        <v>167235.22</v>
      </c>
      <c r="U1746" s="5">
        <f t="shared" si="110"/>
        <v>101906.18000000002</v>
      </c>
      <c r="V1746" s="5">
        <f t="shared" si="111"/>
        <v>101906.18000000002</v>
      </c>
      <c r="W1746" s="5">
        <v>85802.72</v>
      </c>
      <c r="X1746" t="s">
        <v>1118</v>
      </c>
    </row>
    <row r="1747" spans="1:24" x14ac:dyDescent="0.2">
      <c r="A1747" t="s">
        <v>0</v>
      </c>
      <c r="B1747" t="s">
        <v>1</v>
      </c>
      <c r="C1747" t="s">
        <v>2</v>
      </c>
      <c r="D1747" t="s">
        <v>1046</v>
      </c>
      <c r="E1747" t="s">
        <v>1047</v>
      </c>
      <c r="F1747" t="s">
        <v>1108</v>
      </c>
      <c r="G1747" t="s">
        <v>1109</v>
      </c>
      <c r="H1747" t="s">
        <v>7</v>
      </c>
      <c r="I1747" t="s">
        <v>8</v>
      </c>
      <c r="J1747" t="s">
        <v>9</v>
      </c>
      <c r="K1747" t="s">
        <v>37</v>
      </c>
      <c r="L1747" t="s">
        <v>11</v>
      </c>
      <c r="M1747" s="5">
        <v>182536</v>
      </c>
      <c r="N1747" s="5">
        <v>-5236</v>
      </c>
      <c r="O1747" s="5">
        <f t="shared" si="108"/>
        <v>177300</v>
      </c>
      <c r="P1747" s="5">
        <v>-26384.98</v>
      </c>
      <c r="Q1747" s="5">
        <f t="shared" si="109"/>
        <v>150915.01999999999</v>
      </c>
      <c r="R1747" s="5">
        <v>5604.12</v>
      </c>
      <c r="S1747" s="5">
        <v>96703.039999999994</v>
      </c>
      <c r="T1747" s="5">
        <v>96703.039999999994</v>
      </c>
      <c r="U1747" s="5">
        <f t="shared" si="110"/>
        <v>80596.960000000006</v>
      </c>
      <c r="V1747" s="5">
        <f t="shared" si="111"/>
        <v>80596.960000000006</v>
      </c>
      <c r="W1747" s="5">
        <v>48607.86</v>
      </c>
      <c r="X1747" t="s">
        <v>1119</v>
      </c>
    </row>
    <row r="1748" spans="1:24" x14ac:dyDescent="0.2">
      <c r="A1748" t="s">
        <v>0</v>
      </c>
      <c r="B1748" t="s">
        <v>1</v>
      </c>
      <c r="C1748" t="s">
        <v>2</v>
      </c>
      <c r="D1748" t="s">
        <v>1046</v>
      </c>
      <c r="E1748" t="s">
        <v>1047</v>
      </c>
      <c r="F1748" t="s">
        <v>1108</v>
      </c>
      <c r="G1748" t="s">
        <v>1109</v>
      </c>
      <c r="H1748" t="s">
        <v>7</v>
      </c>
      <c r="I1748" t="s">
        <v>8</v>
      </c>
      <c r="J1748" t="s">
        <v>9</v>
      </c>
      <c r="K1748" t="s">
        <v>39</v>
      </c>
      <c r="L1748" t="s">
        <v>11</v>
      </c>
      <c r="M1748" s="5">
        <v>19721.25</v>
      </c>
      <c r="N1748" s="5">
        <v>-8307.48</v>
      </c>
      <c r="O1748" s="5">
        <f t="shared" si="108"/>
        <v>11413.77</v>
      </c>
      <c r="P1748" s="5">
        <v>0</v>
      </c>
      <c r="Q1748" s="5">
        <f t="shared" si="109"/>
        <v>11413.77</v>
      </c>
      <c r="R1748" s="5">
        <v>0</v>
      </c>
      <c r="S1748" s="5">
        <v>4256.3500000000004</v>
      </c>
      <c r="T1748" s="5">
        <v>1006.34</v>
      </c>
      <c r="U1748" s="5">
        <f t="shared" si="110"/>
        <v>7157.42</v>
      </c>
      <c r="V1748" s="5">
        <f t="shared" si="111"/>
        <v>10407.43</v>
      </c>
      <c r="W1748" s="5">
        <v>7157.42</v>
      </c>
      <c r="X1748" t="s">
        <v>1120</v>
      </c>
    </row>
    <row r="1749" spans="1:24" x14ac:dyDescent="0.2">
      <c r="A1749" t="s">
        <v>0</v>
      </c>
      <c r="B1749" t="s">
        <v>1</v>
      </c>
      <c r="C1749" t="s">
        <v>2</v>
      </c>
      <c r="D1749" t="s">
        <v>1046</v>
      </c>
      <c r="E1749" t="s">
        <v>1047</v>
      </c>
      <c r="F1749" t="s">
        <v>1108</v>
      </c>
      <c r="G1749" t="s">
        <v>1109</v>
      </c>
      <c r="H1749" t="s">
        <v>7</v>
      </c>
      <c r="I1749" t="s">
        <v>41</v>
      </c>
      <c r="J1749" t="s">
        <v>42</v>
      </c>
      <c r="K1749" t="s">
        <v>43</v>
      </c>
      <c r="L1749" t="s">
        <v>44</v>
      </c>
      <c r="M1749" s="5">
        <v>3600</v>
      </c>
      <c r="N1749" s="5">
        <v>0</v>
      </c>
      <c r="O1749" s="5">
        <f t="shared" si="108"/>
        <v>3600</v>
      </c>
      <c r="P1749" s="5">
        <v>0</v>
      </c>
      <c r="Q1749" s="5">
        <f t="shared" si="109"/>
        <v>3600</v>
      </c>
      <c r="R1749" s="5">
        <v>0</v>
      </c>
      <c r="S1749" s="5">
        <v>3600</v>
      </c>
      <c r="T1749" s="5">
        <v>1375.98</v>
      </c>
      <c r="U1749" s="5">
        <f t="shared" si="110"/>
        <v>0</v>
      </c>
      <c r="V1749" s="5">
        <f t="shared" si="111"/>
        <v>2224.02</v>
      </c>
      <c r="W1749" s="5">
        <v>0</v>
      </c>
      <c r="X1749" t="s">
        <v>1121</v>
      </c>
    </row>
    <row r="1750" spans="1:24" x14ac:dyDescent="0.2">
      <c r="A1750" t="s">
        <v>0</v>
      </c>
      <c r="B1750" t="s">
        <v>1</v>
      </c>
      <c r="C1750" t="s">
        <v>2</v>
      </c>
      <c r="D1750" t="s">
        <v>1046</v>
      </c>
      <c r="E1750" t="s">
        <v>1047</v>
      </c>
      <c r="F1750" t="s">
        <v>1108</v>
      </c>
      <c r="G1750" t="s">
        <v>1109</v>
      </c>
      <c r="H1750" t="s">
        <v>7</v>
      </c>
      <c r="I1750" t="s">
        <v>41</v>
      </c>
      <c r="J1750" t="s">
        <v>42</v>
      </c>
      <c r="K1750" t="s">
        <v>46</v>
      </c>
      <c r="L1750" t="s">
        <v>44</v>
      </c>
      <c r="M1750" s="5">
        <v>16000</v>
      </c>
      <c r="N1750" s="5">
        <v>0</v>
      </c>
      <c r="O1750" s="5">
        <f t="shared" si="108"/>
        <v>16000</v>
      </c>
      <c r="P1750" s="5">
        <v>0</v>
      </c>
      <c r="Q1750" s="5">
        <f t="shared" si="109"/>
        <v>16000</v>
      </c>
      <c r="R1750" s="5">
        <v>0</v>
      </c>
      <c r="S1750" s="5">
        <v>14000</v>
      </c>
      <c r="T1750" s="5">
        <v>7675.75</v>
      </c>
      <c r="U1750" s="5">
        <f t="shared" si="110"/>
        <v>2000</v>
      </c>
      <c r="V1750" s="5">
        <f t="shared" si="111"/>
        <v>8324.25</v>
      </c>
      <c r="W1750" s="5">
        <v>2000</v>
      </c>
      <c r="X1750" t="s">
        <v>1122</v>
      </c>
    </row>
    <row r="1751" spans="1:24" x14ac:dyDescent="0.2">
      <c r="A1751" t="s">
        <v>0</v>
      </c>
      <c r="B1751" t="s">
        <v>1</v>
      </c>
      <c r="C1751" t="s">
        <v>2</v>
      </c>
      <c r="D1751" t="s">
        <v>1046</v>
      </c>
      <c r="E1751" t="s">
        <v>1047</v>
      </c>
      <c r="F1751" t="s">
        <v>1108</v>
      </c>
      <c r="G1751" t="s">
        <v>1109</v>
      </c>
      <c r="H1751" t="s">
        <v>7</v>
      </c>
      <c r="I1751" t="s">
        <v>41</v>
      </c>
      <c r="J1751" t="s">
        <v>42</v>
      </c>
      <c r="K1751" t="s">
        <v>48</v>
      </c>
      <c r="L1751" t="s">
        <v>44</v>
      </c>
      <c r="M1751" s="5">
        <v>10600</v>
      </c>
      <c r="N1751" s="5">
        <v>-582.4</v>
      </c>
      <c r="O1751" s="5">
        <f t="shared" si="108"/>
        <v>10017.6</v>
      </c>
      <c r="P1751" s="5">
        <v>0</v>
      </c>
      <c r="Q1751" s="5">
        <f t="shared" si="109"/>
        <v>10017.6</v>
      </c>
      <c r="R1751" s="5">
        <v>0</v>
      </c>
      <c r="S1751" s="5">
        <v>8912</v>
      </c>
      <c r="T1751" s="5">
        <v>4936.6099999999997</v>
      </c>
      <c r="U1751" s="5">
        <f t="shared" si="110"/>
        <v>1105.6000000000004</v>
      </c>
      <c r="V1751" s="5">
        <f t="shared" si="111"/>
        <v>5080.9900000000007</v>
      </c>
      <c r="W1751" s="5">
        <v>1105.5999999999999</v>
      </c>
      <c r="X1751" t="s">
        <v>1123</v>
      </c>
    </row>
    <row r="1752" spans="1:24" x14ac:dyDescent="0.2">
      <c r="A1752" t="s">
        <v>0</v>
      </c>
      <c r="B1752" t="s">
        <v>1</v>
      </c>
      <c r="C1752" t="s">
        <v>2</v>
      </c>
      <c r="D1752" t="s">
        <v>1046</v>
      </c>
      <c r="E1752" t="s">
        <v>1047</v>
      </c>
      <c r="F1752" t="s">
        <v>1108</v>
      </c>
      <c r="G1752" t="s">
        <v>1109</v>
      </c>
      <c r="H1752" t="s">
        <v>7</v>
      </c>
      <c r="I1752" t="s">
        <v>41</v>
      </c>
      <c r="J1752" t="s">
        <v>42</v>
      </c>
      <c r="K1752" t="s">
        <v>54</v>
      </c>
      <c r="L1752" t="s">
        <v>44</v>
      </c>
      <c r="M1752" s="5">
        <v>7000</v>
      </c>
      <c r="N1752" s="5">
        <v>2031.25</v>
      </c>
      <c r="O1752" s="5">
        <f t="shared" si="108"/>
        <v>9031.25</v>
      </c>
      <c r="P1752" s="5">
        <v>0</v>
      </c>
      <c r="Q1752" s="5">
        <f t="shared" si="109"/>
        <v>9031.25</v>
      </c>
      <c r="R1752" s="5">
        <v>1999.98</v>
      </c>
      <c r="S1752" s="5">
        <v>7031.25</v>
      </c>
      <c r="T1752" s="5">
        <v>80.349999999999994</v>
      </c>
      <c r="U1752" s="5">
        <f t="shared" si="110"/>
        <v>2000</v>
      </c>
      <c r="V1752" s="5">
        <f t="shared" si="111"/>
        <v>8950.9</v>
      </c>
      <c r="W1752" s="5">
        <v>0.02</v>
      </c>
      <c r="X1752" t="s">
        <v>1124</v>
      </c>
    </row>
    <row r="1753" spans="1:24" x14ac:dyDescent="0.2">
      <c r="A1753" t="s">
        <v>0</v>
      </c>
      <c r="B1753" t="s">
        <v>1</v>
      </c>
      <c r="C1753" t="s">
        <v>2</v>
      </c>
      <c r="D1753" t="s">
        <v>1046</v>
      </c>
      <c r="E1753" t="s">
        <v>1047</v>
      </c>
      <c r="F1753" t="s">
        <v>1108</v>
      </c>
      <c r="G1753" t="s">
        <v>1109</v>
      </c>
      <c r="H1753" t="s">
        <v>7</v>
      </c>
      <c r="I1753" t="s">
        <v>41</v>
      </c>
      <c r="J1753" t="s">
        <v>42</v>
      </c>
      <c r="K1753" t="s">
        <v>56</v>
      </c>
      <c r="L1753" t="s">
        <v>44</v>
      </c>
      <c r="M1753" s="5">
        <v>570990.34</v>
      </c>
      <c r="N1753" s="5">
        <v>30347.83</v>
      </c>
      <c r="O1753" s="5">
        <f t="shared" si="108"/>
        <v>601338.16999999993</v>
      </c>
      <c r="P1753" s="5">
        <v>0</v>
      </c>
      <c r="Q1753" s="5">
        <f t="shared" si="109"/>
        <v>601338.16999999993</v>
      </c>
      <c r="R1753" s="5">
        <v>0</v>
      </c>
      <c r="S1753" s="5">
        <v>543881.23</v>
      </c>
      <c r="T1753" s="5">
        <v>376686.78</v>
      </c>
      <c r="U1753" s="5">
        <f t="shared" si="110"/>
        <v>57456.939999999944</v>
      </c>
      <c r="V1753" s="5">
        <f t="shared" si="111"/>
        <v>224651.3899999999</v>
      </c>
      <c r="W1753" s="5">
        <v>57456.94</v>
      </c>
      <c r="X1753" t="s">
        <v>1125</v>
      </c>
    </row>
    <row r="1754" spans="1:24" x14ac:dyDescent="0.2">
      <c r="A1754" t="s">
        <v>0</v>
      </c>
      <c r="B1754" t="s">
        <v>1</v>
      </c>
      <c r="C1754" t="s">
        <v>2</v>
      </c>
      <c r="D1754" t="s">
        <v>1046</v>
      </c>
      <c r="E1754" t="s">
        <v>1047</v>
      </c>
      <c r="F1754" t="s">
        <v>1108</v>
      </c>
      <c r="G1754" t="s">
        <v>1109</v>
      </c>
      <c r="H1754" t="s">
        <v>7</v>
      </c>
      <c r="I1754" t="s">
        <v>41</v>
      </c>
      <c r="J1754" t="s">
        <v>42</v>
      </c>
      <c r="K1754" t="s">
        <v>58</v>
      </c>
      <c r="L1754" t="s">
        <v>44</v>
      </c>
      <c r="M1754" s="5">
        <v>168000</v>
      </c>
      <c r="N1754" s="5">
        <v>-11666.23</v>
      </c>
      <c r="O1754" s="5">
        <f t="shared" si="108"/>
        <v>156333.76999999999</v>
      </c>
      <c r="P1754" s="5">
        <v>0</v>
      </c>
      <c r="Q1754" s="5">
        <f t="shared" si="109"/>
        <v>156333.76999999999</v>
      </c>
      <c r="R1754" s="5">
        <v>6744.96</v>
      </c>
      <c r="S1754" s="5">
        <v>149588.81</v>
      </c>
      <c r="T1754" s="5">
        <v>87260.11</v>
      </c>
      <c r="U1754" s="5">
        <f t="shared" si="110"/>
        <v>6744.9599999999919</v>
      </c>
      <c r="V1754" s="5">
        <f t="shared" si="111"/>
        <v>69073.659999999989</v>
      </c>
      <c r="W1754" s="5">
        <v>0</v>
      </c>
      <c r="X1754" t="s">
        <v>1126</v>
      </c>
    </row>
    <row r="1755" spans="1:24" x14ac:dyDescent="0.2">
      <c r="A1755" t="s">
        <v>0</v>
      </c>
      <c r="B1755" t="s">
        <v>1</v>
      </c>
      <c r="C1755" t="s">
        <v>2</v>
      </c>
      <c r="D1755" t="s">
        <v>1046</v>
      </c>
      <c r="E1755" t="s">
        <v>1047</v>
      </c>
      <c r="F1755" t="s">
        <v>1108</v>
      </c>
      <c r="G1755" t="s">
        <v>1109</v>
      </c>
      <c r="H1755" t="s">
        <v>7</v>
      </c>
      <c r="I1755" t="s">
        <v>41</v>
      </c>
      <c r="J1755" t="s">
        <v>42</v>
      </c>
      <c r="K1755" t="s">
        <v>274</v>
      </c>
      <c r="L1755" t="s">
        <v>44</v>
      </c>
      <c r="M1755" s="5">
        <v>1000</v>
      </c>
      <c r="N1755" s="5">
        <v>-997.5</v>
      </c>
      <c r="O1755" s="5">
        <f t="shared" si="108"/>
        <v>2.5</v>
      </c>
      <c r="P1755" s="5">
        <v>0</v>
      </c>
      <c r="Q1755" s="5">
        <f t="shared" si="109"/>
        <v>2.5</v>
      </c>
      <c r="R1755" s="5">
        <v>0</v>
      </c>
      <c r="S1755" s="5">
        <v>2.5</v>
      </c>
      <c r="T1755" s="5">
        <v>2.5</v>
      </c>
      <c r="U1755" s="5">
        <f t="shared" si="110"/>
        <v>0</v>
      </c>
      <c r="V1755" s="5">
        <f t="shared" si="111"/>
        <v>0</v>
      </c>
      <c r="W1755" s="5">
        <v>0</v>
      </c>
      <c r="X1755" t="s">
        <v>1127</v>
      </c>
    </row>
    <row r="1756" spans="1:24" x14ac:dyDescent="0.2">
      <c r="A1756" t="s">
        <v>0</v>
      </c>
      <c r="B1756" t="s">
        <v>1</v>
      </c>
      <c r="C1756" t="s">
        <v>2</v>
      </c>
      <c r="D1756" t="s">
        <v>1046</v>
      </c>
      <c r="E1756" t="s">
        <v>1047</v>
      </c>
      <c r="F1756" t="s">
        <v>1108</v>
      </c>
      <c r="G1756" t="s">
        <v>1109</v>
      </c>
      <c r="H1756" t="s">
        <v>7</v>
      </c>
      <c r="I1756" t="s">
        <v>41</v>
      </c>
      <c r="J1756" t="s">
        <v>42</v>
      </c>
      <c r="K1756" t="s">
        <v>1029</v>
      </c>
      <c r="L1756" t="s">
        <v>44</v>
      </c>
      <c r="M1756" s="5">
        <v>5000</v>
      </c>
      <c r="N1756" s="5">
        <v>-5000</v>
      </c>
      <c r="O1756" s="5">
        <f t="shared" si="108"/>
        <v>0</v>
      </c>
      <c r="P1756" s="5">
        <v>0</v>
      </c>
      <c r="Q1756" s="5">
        <f t="shared" si="109"/>
        <v>0</v>
      </c>
      <c r="R1756" s="5">
        <v>0</v>
      </c>
      <c r="S1756" s="5">
        <v>0</v>
      </c>
      <c r="T1756" s="5">
        <v>0</v>
      </c>
      <c r="U1756" s="5">
        <f t="shared" si="110"/>
        <v>0</v>
      </c>
      <c r="V1756" s="5">
        <f t="shared" si="111"/>
        <v>0</v>
      </c>
      <c r="W1756" s="5">
        <v>0</v>
      </c>
      <c r="X1756" t="s">
        <v>1128</v>
      </c>
    </row>
    <row r="1757" spans="1:24" x14ac:dyDescent="0.2">
      <c r="A1757" t="s">
        <v>0</v>
      </c>
      <c r="B1757" t="s">
        <v>1</v>
      </c>
      <c r="C1757" t="s">
        <v>2</v>
      </c>
      <c r="D1757" t="s">
        <v>1046</v>
      </c>
      <c r="E1757" t="s">
        <v>1047</v>
      </c>
      <c r="F1757" t="s">
        <v>1108</v>
      </c>
      <c r="G1757" t="s">
        <v>1109</v>
      </c>
      <c r="H1757" t="s">
        <v>7</v>
      </c>
      <c r="I1757" t="s">
        <v>41</v>
      </c>
      <c r="J1757" t="s">
        <v>42</v>
      </c>
      <c r="K1757" t="s">
        <v>276</v>
      </c>
      <c r="L1757" t="s">
        <v>44</v>
      </c>
      <c r="M1757" s="5">
        <v>500</v>
      </c>
      <c r="N1757" s="5">
        <v>-500</v>
      </c>
      <c r="O1757" s="5">
        <f t="shared" si="108"/>
        <v>0</v>
      </c>
      <c r="P1757" s="5">
        <v>0</v>
      </c>
      <c r="Q1757" s="5">
        <f t="shared" si="109"/>
        <v>0</v>
      </c>
      <c r="R1757" s="5">
        <v>0</v>
      </c>
      <c r="S1757" s="5">
        <v>0</v>
      </c>
      <c r="T1757" s="5">
        <v>0</v>
      </c>
      <c r="U1757" s="5">
        <f t="shared" si="110"/>
        <v>0</v>
      </c>
      <c r="V1757" s="5">
        <f t="shared" si="111"/>
        <v>0</v>
      </c>
      <c r="W1757" s="5">
        <v>0</v>
      </c>
      <c r="X1757" t="s">
        <v>1129</v>
      </c>
    </row>
    <row r="1758" spans="1:24" x14ac:dyDescent="0.2">
      <c r="A1758" t="s">
        <v>0</v>
      </c>
      <c r="B1758" t="s">
        <v>1</v>
      </c>
      <c r="C1758" t="s">
        <v>2</v>
      </c>
      <c r="D1758" t="s">
        <v>1046</v>
      </c>
      <c r="E1758" t="s">
        <v>1047</v>
      </c>
      <c r="F1758" t="s">
        <v>1108</v>
      </c>
      <c r="G1758" t="s">
        <v>1109</v>
      </c>
      <c r="H1758" t="s">
        <v>7</v>
      </c>
      <c r="I1758" t="s">
        <v>41</v>
      </c>
      <c r="J1758" t="s">
        <v>42</v>
      </c>
      <c r="K1758" t="s">
        <v>278</v>
      </c>
      <c r="L1758" t="s">
        <v>44</v>
      </c>
      <c r="M1758" s="5">
        <v>1500</v>
      </c>
      <c r="N1758" s="5">
        <v>-1500</v>
      </c>
      <c r="O1758" s="5">
        <f t="shared" si="108"/>
        <v>0</v>
      </c>
      <c r="P1758" s="5">
        <v>0</v>
      </c>
      <c r="Q1758" s="5">
        <f t="shared" si="109"/>
        <v>0</v>
      </c>
      <c r="R1758" s="5">
        <v>0</v>
      </c>
      <c r="S1758" s="5">
        <v>0</v>
      </c>
      <c r="T1758" s="5">
        <v>0</v>
      </c>
      <c r="U1758" s="5">
        <f t="shared" si="110"/>
        <v>0</v>
      </c>
      <c r="V1758" s="5">
        <f t="shared" si="111"/>
        <v>0</v>
      </c>
      <c r="W1758" s="5">
        <v>0</v>
      </c>
      <c r="X1758" t="s">
        <v>1130</v>
      </c>
    </row>
    <row r="1759" spans="1:24" x14ac:dyDescent="0.2">
      <c r="A1759" t="s">
        <v>0</v>
      </c>
      <c r="B1759" t="s">
        <v>1</v>
      </c>
      <c r="C1759" t="s">
        <v>2</v>
      </c>
      <c r="D1759" t="s">
        <v>1046</v>
      </c>
      <c r="E1759" t="s">
        <v>1047</v>
      </c>
      <c r="F1759" t="s">
        <v>1108</v>
      </c>
      <c r="G1759" t="s">
        <v>1109</v>
      </c>
      <c r="H1759" t="s">
        <v>7</v>
      </c>
      <c r="I1759" t="s">
        <v>41</v>
      </c>
      <c r="J1759" t="s">
        <v>42</v>
      </c>
      <c r="K1759" t="s">
        <v>62</v>
      </c>
      <c r="L1759" t="s">
        <v>44</v>
      </c>
      <c r="M1759" s="5">
        <v>50</v>
      </c>
      <c r="N1759" s="5">
        <v>-50</v>
      </c>
      <c r="O1759" s="5">
        <f t="shared" si="108"/>
        <v>0</v>
      </c>
      <c r="P1759" s="5">
        <v>0</v>
      </c>
      <c r="Q1759" s="5">
        <f t="shared" si="109"/>
        <v>0</v>
      </c>
      <c r="R1759" s="5">
        <v>0</v>
      </c>
      <c r="S1759" s="5">
        <v>0</v>
      </c>
      <c r="T1759" s="5">
        <v>0</v>
      </c>
      <c r="U1759" s="5">
        <f t="shared" si="110"/>
        <v>0</v>
      </c>
      <c r="V1759" s="5">
        <f t="shared" si="111"/>
        <v>0</v>
      </c>
      <c r="W1759" s="5">
        <v>0</v>
      </c>
      <c r="X1759" t="s">
        <v>1131</v>
      </c>
    </row>
    <row r="1760" spans="1:24" x14ac:dyDescent="0.2">
      <c r="A1760" t="s">
        <v>0</v>
      </c>
      <c r="B1760" t="s">
        <v>1</v>
      </c>
      <c r="C1760" t="s">
        <v>2</v>
      </c>
      <c r="D1760" t="s">
        <v>1046</v>
      </c>
      <c r="E1760" t="s">
        <v>1047</v>
      </c>
      <c r="F1760" t="s">
        <v>1108</v>
      </c>
      <c r="G1760" t="s">
        <v>1109</v>
      </c>
      <c r="H1760" t="s">
        <v>7</v>
      </c>
      <c r="I1760" t="s">
        <v>41</v>
      </c>
      <c r="J1760" t="s">
        <v>42</v>
      </c>
      <c r="K1760" t="s">
        <v>299</v>
      </c>
      <c r="L1760" t="s">
        <v>44</v>
      </c>
      <c r="M1760" s="5">
        <v>50</v>
      </c>
      <c r="N1760" s="5">
        <v>0</v>
      </c>
      <c r="O1760" s="5">
        <f t="shared" si="108"/>
        <v>50</v>
      </c>
      <c r="P1760" s="5">
        <v>0</v>
      </c>
      <c r="Q1760" s="5">
        <f t="shared" si="109"/>
        <v>50</v>
      </c>
      <c r="R1760" s="5">
        <v>0</v>
      </c>
      <c r="S1760" s="5">
        <v>0</v>
      </c>
      <c r="T1760" s="5">
        <v>0</v>
      </c>
      <c r="U1760" s="5">
        <f t="shared" si="110"/>
        <v>50</v>
      </c>
      <c r="V1760" s="5">
        <f t="shared" si="111"/>
        <v>50</v>
      </c>
      <c r="W1760" s="5">
        <v>50</v>
      </c>
      <c r="X1760" t="s">
        <v>1132</v>
      </c>
    </row>
    <row r="1761" spans="1:24" x14ac:dyDescent="0.2">
      <c r="A1761" t="s">
        <v>0</v>
      </c>
      <c r="B1761" t="s">
        <v>1</v>
      </c>
      <c r="C1761" t="s">
        <v>2</v>
      </c>
      <c r="D1761" t="s">
        <v>1046</v>
      </c>
      <c r="E1761" t="s">
        <v>1047</v>
      </c>
      <c r="F1761" t="s">
        <v>1108</v>
      </c>
      <c r="G1761" t="s">
        <v>1109</v>
      </c>
      <c r="H1761" t="s">
        <v>7</v>
      </c>
      <c r="I1761" t="s">
        <v>41</v>
      </c>
      <c r="J1761" t="s">
        <v>42</v>
      </c>
      <c r="K1761" t="s">
        <v>64</v>
      </c>
      <c r="L1761" t="s">
        <v>44</v>
      </c>
      <c r="M1761" s="5">
        <v>23874.22</v>
      </c>
      <c r="N1761" s="5">
        <v>-11397.24</v>
      </c>
      <c r="O1761" s="5">
        <f t="shared" si="108"/>
        <v>12476.980000000001</v>
      </c>
      <c r="P1761" s="5">
        <v>0</v>
      </c>
      <c r="Q1761" s="5">
        <f t="shared" si="109"/>
        <v>12476.980000000001</v>
      </c>
      <c r="R1761" s="5">
        <v>0</v>
      </c>
      <c r="S1761" s="5">
        <v>12476.98</v>
      </c>
      <c r="T1761" s="5">
        <v>1510.56</v>
      </c>
      <c r="U1761" s="5">
        <f t="shared" si="110"/>
        <v>0</v>
      </c>
      <c r="V1761" s="5">
        <f t="shared" si="111"/>
        <v>10966.420000000002</v>
      </c>
      <c r="W1761" s="5">
        <v>0</v>
      </c>
      <c r="X1761" t="s">
        <v>1133</v>
      </c>
    </row>
    <row r="1762" spans="1:24" x14ac:dyDescent="0.2">
      <c r="A1762" t="s">
        <v>0</v>
      </c>
      <c r="B1762" t="s">
        <v>1</v>
      </c>
      <c r="C1762" t="s">
        <v>2</v>
      </c>
      <c r="D1762" t="s">
        <v>1046</v>
      </c>
      <c r="E1762" t="s">
        <v>1047</v>
      </c>
      <c r="F1762" t="s">
        <v>1108</v>
      </c>
      <c r="G1762" t="s">
        <v>1109</v>
      </c>
      <c r="H1762" t="s">
        <v>7</v>
      </c>
      <c r="I1762" t="s">
        <v>41</v>
      </c>
      <c r="J1762" t="s">
        <v>42</v>
      </c>
      <c r="K1762" t="s">
        <v>66</v>
      </c>
      <c r="L1762" t="s">
        <v>44</v>
      </c>
      <c r="M1762" s="5">
        <v>7000</v>
      </c>
      <c r="N1762" s="5">
        <v>0</v>
      </c>
      <c r="O1762" s="5">
        <f t="shared" si="108"/>
        <v>7000</v>
      </c>
      <c r="P1762" s="5">
        <v>0</v>
      </c>
      <c r="Q1762" s="5">
        <f t="shared" si="109"/>
        <v>7000</v>
      </c>
      <c r="R1762" s="5">
        <v>0</v>
      </c>
      <c r="S1762" s="5">
        <v>6068.16</v>
      </c>
      <c r="T1762" s="5">
        <v>2821.28</v>
      </c>
      <c r="U1762" s="5">
        <f t="shared" si="110"/>
        <v>931.84000000000015</v>
      </c>
      <c r="V1762" s="5">
        <f t="shared" si="111"/>
        <v>4178.7199999999993</v>
      </c>
      <c r="W1762" s="5">
        <v>931.84</v>
      </c>
      <c r="X1762" t="s">
        <v>1134</v>
      </c>
    </row>
    <row r="1763" spans="1:24" x14ac:dyDescent="0.2">
      <c r="A1763" t="s">
        <v>0</v>
      </c>
      <c r="B1763" t="s">
        <v>1</v>
      </c>
      <c r="C1763" t="s">
        <v>2</v>
      </c>
      <c r="D1763" t="s">
        <v>1046</v>
      </c>
      <c r="E1763" t="s">
        <v>1047</v>
      </c>
      <c r="F1763" t="s">
        <v>1108</v>
      </c>
      <c r="G1763" t="s">
        <v>1109</v>
      </c>
      <c r="H1763" t="s">
        <v>7</v>
      </c>
      <c r="I1763" t="s">
        <v>41</v>
      </c>
      <c r="J1763" t="s">
        <v>42</v>
      </c>
      <c r="K1763" t="s">
        <v>372</v>
      </c>
      <c r="L1763" t="s">
        <v>44</v>
      </c>
      <c r="M1763" s="5">
        <v>11201.44</v>
      </c>
      <c r="N1763" s="5">
        <v>-6000</v>
      </c>
      <c r="O1763" s="5">
        <f t="shared" si="108"/>
        <v>5201.4400000000005</v>
      </c>
      <c r="P1763" s="5">
        <v>0</v>
      </c>
      <c r="Q1763" s="5">
        <f t="shared" si="109"/>
        <v>5201.4400000000005</v>
      </c>
      <c r="R1763" s="5">
        <v>0</v>
      </c>
      <c r="S1763" s="5">
        <v>5180</v>
      </c>
      <c r="T1763" s="5">
        <v>4250</v>
      </c>
      <c r="U1763" s="5">
        <f t="shared" si="110"/>
        <v>21.440000000000509</v>
      </c>
      <c r="V1763" s="5">
        <f t="shared" si="111"/>
        <v>951.44000000000051</v>
      </c>
      <c r="W1763" s="5">
        <v>21.44</v>
      </c>
      <c r="X1763" t="s">
        <v>1135</v>
      </c>
    </row>
    <row r="1764" spans="1:24" x14ac:dyDescent="0.2">
      <c r="A1764" t="s">
        <v>0</v>
      </c>
      <c r="B1764" t="s">
        <v>1</v>
      </c>
      <c r="C1764" t="s">
        <v>2</v>
      </c>
      <c r="D1764" t="s">
        <v>1046</v>
      </c>
      <c r="E1764" t="s">
        <v>1047</v>
      </c>
      <c r="F1764" t="s">
        <v>1108</v>
      </c>
      <c r="G1764" t="s">
        <v>1109</v>
      </c>
      <c r="H1764" t="s">
        <v>7</v>
      </c>
      <c r="I1764" t="s">
        <v>41</v>
      </c>
      <c r="J1764" t="s">
        <v>42</v>
      </c>
      <c r="K1764" t="s">
        <v>70</v>
      </c>
      <c r="L1764" t="s">
        <v>44</v>
      </c>
      <c r="M1764" s="5">
        <v>7250</v>
      </c>
      <c r="N1764" s="5">
        <v>0</v>
      </c>
      <c r="O1764" s="5">
        <f t="shared" si="108"/>
        <v>7250</v>
      </c>
      <c r="P1764" s="5">
        <v>0</v>
      </c>
      <c r="Q1764" s="5">
        <f t="shared" si="109"/>
        <v>7250</v>
      </c>
      <c r="R1764" s="5">
        <v>7099.68</v>
      </c>
      <c r="S1764" s="5">
        <v>0</v>
      </c>
      <c r="T1764" s="5">
        <v>0</v>
      </c>
      <c r="U1764" s="5">
        <f t="shared" si="110"/>
        <v>7250</v>
      </c>
      <c r="V1764" s="5">
        <f t="shared" si="111"/>
        <v>7250</v>
      </c>
      <c r="W1764" s="5">
        <v>150.32</v>
      </c>
      <c r="X1764" t="s">
        <v>1136</v>
      </c>
    </row>
    <row r="1765" spans="1:24" x14ac:dyDescent="0.2">
      <c r="A1765" t="s">
        <v>0</v>
      </c>
      <c r="B1765" t="s">
        <v>1</v>
      </c>
      <c r="C1765" t="s">
        <v>2</v>
      </c>
      <c r="D1765" t="s">
        <v>1046</v>
      </c>
      <c r="E1765" t="s">
        <v>1047</v>
      </c>
      <c r="F1765" t="s">
        <v>1108</v>
      </c>
      <c r="G1765" t="s">
        <v>1109</v>
      </c>
      <c r="H1765" t="s">
        <v>7</v>
      </c>
      <c r="I1765" t="s">
        <v>41</v>
      </c>
      <c r="J1765" t="s">
        <v>42</v>
      </c>
      <c r="K1765" t="s">
        <v>280</v>
      </c>
      <c r="L1765" t="s">
        <v>44</v>
      </c>
      <c r="M1765" s="5">
        <v>50</v>
      </c>
      <c r="N1765" s="5">
        <v>-50</v>
      </c>
      <c r="O1765" s="5">
        <f t="shared" si="108"/>
        <v>0</v>
      </c>
      <c r="P1765" s="5">
        <v>0</v>
      </c>
      <c r="Q1765" s="5">
        <f t="shared" si="109"/>
        <v>0</v>
      </c>
      <c r="R1765" s="5">
        <v>0</v>
      </c>
      <c r="S1765" s="5">
        <v>0</v>
      </c>
      <c r="T1765" s="5">
        <v>0</v>
      </c>
      <c r="U1765" s="5">
        <f t="shared" si="110"/>
        <v>0</v>
      </c>
      <c r="V1765" s="5">
        <f t="shared" si="111"/>
        <v>0</v>
      </c>
      <c r="W1765" s="5">
        <v>0</v>
      </c>
      <c r="X1765" t="s">
        <v>1137</v>
      </c>
    </row>
    <row r="1766" spans="1:24" x14ac:dyDescent="0.2">
      <c r="A1766" t="s">
        <v>0</v>
      </c>
      <c r="B1766" t="s">
        <v>1</v>
      </c>
      <c r="C1766" t="s">
        <v>2</v>
      </c>
      <c r="D1766" t="s">
        <v>1046</v>
      </c>
      <c r="E1766" t="s">
        <v>1047</v>
      </c>
      <c r="F1766" t="s">
        <v>1108</v>
      </c>
      <c r="G1766" t="s">
        <v>1109</v>
      </c>
      <c r="H1766" t="s">
        <v>7</v>
      </c>
      <c r="I1766" t="s">
        <v>41</v>
      </c>
      <c r="J1766" t="s">
        <v>42</v>
      </c>
      <c r="K1766" t="s">
        <v>72</v>
      </c>
      <c r="L1766" t="s">
        <v>44</v>
      </c>
      <c r="M1766" s="5">
        <v>100</v>
      </c>
      <c r="N1766" s="5">
        <v>-100</v>
      </c>
      <c r="O1766" s="5">
        <f t="shared" si="108"/>
        <v>0</v>
      </c>
      <c r="P1766" s="5">
        <v>0</v>
      </c>
      <c r="Q1766" s="5">
        <f t="shared" si="109"/>
        <v>0</v>
      </c>
      <c r="R1766" s="5">
        <v>0</v>
      </c>
      <c r="S1766" s="5">
        <v>0</v>
      </c>
      <c r="T1766" s="5">
        <v>0</v>
      </c>
      <c r="U1766" s="5">
        <f t="shared" si="110"/>
        <v>0</v>
      </c>
      <c r="V1766" s="5">
        <f t="shared" si="111"/>
        <v>0</v>
      </c>
      <c r="W1766" s="5">
        <v>0</v>
      </c>
      <c r="X1766" t="s">
        <v>1138</v>
      </c>
    </row>
    <row r="1767" spans="1:24" x14ac:dyDescent="0.2">
      <c r="A1767" t="s">
        <v>0</v>
      </c>
      <c r="B1767" t="s">
        <v>1</v>
      </c>
      <c r="C1767" t="s">
        <v>2</v>
      </c>
      <c r="D1767" t="s">
        <v>1046</v>
      </c>
      <c r="E1767" t="s">
        <v>1047</v>
      </c>
      <c r="F1767" t="s">
        <v>1108</v>
      </c>
      <c r="G1767" t="s">
        <v>1109</v>
      </c>
      <c r="H1767" t="s">
        <v>7</v>
      </c>
      <c r="I1767" t="s">
        <v>41</v>
      </c>
      <c r="J1767" t="s">
        <v>42</v>
      </c>
      <c r="K1767" t="s">
        <v>74</v>
      </c>
      <c r="L1767" t="s">
        <v>44</v>
      </c>
      <c r="M1767" s="5">
        <v>7000</v>
      </c>
      <c r="N1767" s="5">
        <v>951.7</v>
      </c>
      <c r="O1767" s="5">
        <f t="shared" si="108"/>
        <v>7951.7</v>
      </c>
      <c r="P1767" s="5">
        <v>0</v>
      </c>
      <c r="Q1767" s="5">
        <f t="shared" si="109"/>
        <v>7951.7</v>
      </c>
      <c r="R1767" s="5">
        <v>0</v>
      </c>
      <c r="S1767" s="5">
        <v>7951.7</v>
      </c>
      <c r="T1767" s="5">
        <v>3202.2</v>
      </c>
      <c r="U1767" s="5">
        <f t="shared" si="110"/>
        <v>0</v>
      </c>
      <c r="V1767" s="5">
        <f t="shared" si="111"/>
        <v>4749.5</v>
      </c>
      <c r="W1767" s="5">
        <v>0</v>
      </c>
      <c r="X1767" t="s">
        <v>1139</v>
      </c>
    </row>
    <row r="1768" spans="1:24" x14ac:dyDescent="0.2">
      <c r="A1768" t="s">
        <v>0</v>
      </c>
      <c r="B1768" t="s">
        <v>1</v>
      </c>
      <c r="C1768" t="s">
        <v>2</v>
      </c>
      <c r="D1768" t="s">
        <v>1046</v>
      </c>
      <c r="E1768" t="s">
        <v>1047</v>
      </c>
      <c r="F1768" t="s">
        <v>1108</v>
      </c>
      <c r="G1768" t="s">
        <v>1109</v>
      </c>
      <c r="H1768" t="s">
        <v>7</v>
      </c>
      <c r="I1768" t="s">
        <v>41</v>
      </c>
      <c r="J1768" t="s">
        <v>42</v>
      </c>
      <c r="K1768" t="s">
        <v>76</v>
      </c>
      <c r="L1768" t="s">
        <v>44</v>
      </c>
      <c r="M1768" s="5">
        <v>1000</v>
      </c>
      <c r="N1768" s="5">
        <v>-1000</v>
      </c>
      <c r="O1768" s="5">
        <f t="shared" si="108"/>
        <v>0</v>
      </c>
      <c r="P1768" s="5">
        <v>0</v>
      </c>
      <c r="Q1768" s="5">
        <f t="shared" si="109"/>
        <v>0</v>
      </c>
      <c r="R1768" s="5">
        <v>0</v>
      </c>
      <c r="S1768" s="5">
        <v>0</v>
      </c>
      <c r="T1768" s="5">
        <v>0</v>
      </c>
      <c r="U1768" s="5">
        <f t="shared" si="110"/>
        <v>0</v>
      </c>
      <c r="V1768" s="5">
        <f t="shared" si="111"/>
        <v>0</v>
      </c>
      <c r="W1768" s="5">
        <v>0</v>
      </c>
      <c r="X1768" t="s">
        <v>1140</v>
      </c>
    </row>
    <row r="1769" spans="1:24" x14ac:dyDescent="0.2">
      <c r="A1769" t="s">
        <v>0</v>
      </c>
      <c r="B1769" t="s">
        <v>1</v>
      </c>
      <c r="C1769" t="s">
        <v>2</v>
      </c>
      <c r="D1769" t="s">
        <v>1046</v>
      </c>
      <c r="E1769" t="s">
        <v>1047</v>
      </c>
      <c r="F1769" t="s">
        <v>1108</v>
      </c>
      <c r="G1769" t="s">
        <v>1109</v>
      </c>
      <c r="H1769" t="s">
        <v>7</v>
      </c>
      <c r="I1769" t="s">
        <v>41</v>
      </c>
      <c r="J1769" t="s">
        <v>42</v>
      </c>
      <c r="K1769" t="s">
        <v>78</v>
      </c>
      <c r="L1769" t="s">
        <v>44</v>
      </c>
      <c r="M1769" s="5">
        <v>200</v>
      </c>
      <c r="N1769" s="5">
        <v>-200</v>
      </c>
      <c r="O1769" s="5">
        <f t="shared" si="108"/>
        <v>0</v>
      </c>
      <c r="P1769" s="5">
        <v>0</v>
      </c>
      <c r="Q1769" s="5">
        <f t="shared" si="109"/>
        <v>0</v>
      </c>
      <c r="R1769" s="5">
        <v>0</v>
      </c>
      <c r="S1769" s="5">
        <v>0</v>
      </c>
      <c r="T1769" s="5">
        <v>0</v>
      </c>
      <c r="U1769" s="5">
        <f t="shared" si="110"/>
        <v>0</v>
      </c>
      <c r="V1769" s="5">
        <f t="shared" si="111"/>
        <v>0</v>
      </c>
      <c r="W1769" s="5">
        <v>0</v>
      </c>
      <c r="X1769" t="s">
        <v>1141</v>
      </c>
    </row>
    <row r="1770" spans="1:24" x14ac:dyDescent="0.2">
      <c r="A1770" t="s">
        <v>0</v>
      </c>
      <c r="B1770" t="s">
        <v>1</v>
      </c>
      <c r="C1770" t="s">
        <v>2</v>
      </c>
      <c r="D1770" t="s">
        <v>1046</v>
      </c>
      <c r="E1770" t="s">
        <v>1047</v>
      </c>
      <c r="F1770" t="s">
        <v>1108</v>
      </c>
      <c r="G1770" t="s">
        <v>1109</v>
      </c>
      <c r="H1770" t="s">
        <v>7</v>
      </c>
      <c r="I1770" t="s">
        <v>41</v>
      </c>
      <c r="J1770" t="s">
        <v>42</v>
      </c>
      <c r="K1770" t="s">
        <v>82</v>
      </c>
      <c r="L1770" t="s">
        <v>44</v>
      </c>
      <c r="M1770" s="5">
        <v>100</v>
      </c>
      <c r="N1770" s="5">
        <v>-100</v>
      </c>
      <c r="O1770" s="5">
        <f t="shared" si="108"/>
        <v>0</v>
      </c>
      <c r="P1770" s="5">
        <v>0</v>
      </c>
      <c r="Q1770" s="5">
        <f t="shared" si="109"/>
        <v>0</v>
      </c>
      <c r="R1770" s="5">
        <v>0</v>
      </c>
      <c r="S1770" s="5">
        <v>0</v>
      </c>
      <c r="T1770" s="5">
        <v>0</v>
      </c>
      <c r="U1770" s="5">
        <f t="shared" si="110"/>
        <v>0</v>
      </c>
      <c r="V1770" s="5">
        <f t="shared" si="111"/>
        <v>0</v>
      </c>
      <c r="W1770" s="5">
        <v>0</v>
      </c>
      <c r="X1770" t="s">
        <v>1142</v>
      </c>
    </row>
    <row r="1771" spans="1:24" x14ac:dyDescent="0.2">
      <c r="A1771" t="s">
        <v>0</v>
      </c>
      <c r="B1771" t="s">
        <v>1</v>
      </c>
      <c r="C1771" t="s">
        <v>2</v>
      </c>
      <c r="D1771" t="s">
        <v>1046</v>
      </c>
      <c r="E1771" t="s">
        <v>1047</v>
      </c>
      <c r="F1771" t="s">
        <v>1108</v>
      </c>
      <c r="G1771" t="s">
        <v>1109</v>
      </c>
      <c r="H1771" t="s">
        <v>7</v>
      </c>
      <c r="I1771" t="s">
        <v>41</v>
      </c>
      <c r="J1771" t="s">
        <v>42</v>
      </c>
      <c r="K1771" t="s">
        <v>86</v>
      </c>
      <c r="L1771" t="s">
        <v>44</v>
      </c>
      <c r="M1771" s="5">
        <v>2874</v>
      </c>
      <c r="N1771" s="5">
        <v>-2868.5</v>
      </c>
      <c r="O1771" s="5">
        <f t="shared" si="108"/>
        <v>5.5</v>
      </c>
      <c r="P1771" s="5">
        <v>0</v>
      </c>
      <c r="Q1771" s="5">
        <f t="shared" si="109"/>
        <v>5.5</v>
      </c>
      <c r="R1771" s="5">
        <v>0</v>
      </c>
      <c r="S1771" s="5">
        <v>5.5</v>
      </c>
      <c r="T1771" s="5">
        <v>5.5</v>
      </c>
      <c r="U1771" s="5">
        <f t="shared" si="110"/>
        <v>0</v>
      </c>
      <c r="V1771" s="5">
        <f t="shared" si="111"/>
        <v>0</v>
      </c>
      <c r="W1771" s="5">
        <v>0</v>
      </c>
      <c r="X1771" t="s">
        <v>1143</v>
      </c>
    </row>
    <row r="1772" spans="1:24" x14ac:dyDescent="0.2">
      <c r="A1772" t="s">
        <v>0</v>
      </c>
      <c r="B1772" t="s">
        <v>1</v>
      </c>
      <c r="C1772" t="s">
        <v>2</v>
      </c>
      <c r="D1772" t="s">
        <v>1046</v>
      </c>
      <c r="E1772" t="s">
        <v>1047</v>
      </c>
      <c r="F1772" t="s">
        <v>1108</v>
      </c>
      <c r="G1772" t="s">
        <v>1109</v>
      </c>
      <c r="H1772" t="s">
        <v>7</v>
      </c>
      <c r="I1772" t="s">
        <v>41</v>
      </c>
      <c r="J1772" t="s">
        <v>42</v>
      </c>
      <c r="K1772" t="s">
        <v>766</v>
      </c>
      <c r="L1772" t="s">
        <v>44</v>
      </c>
      <c r="M1772" s="5">
        <v>1000</v>
      </c>
      <c r="N1772" s="5">
        <v>-1000</v>
      </c>
      <c r="O1772" s="5">
        <f t="shared" si="108"/>
        <v>0</v>
      </c>
      <c r="P1772" s="5">
        <v>0</v>
      </c>
      <c r="Q1772" s="5">
        <f t="shared" si="109"/>
        <v>0</v>
      </c>
      <c r="R1772" s="5">
        <v>0</v>
      </c>
      <c r="S1772" s="5">
        <v>0</v>
      </c>
      <c r="T1772" s="5">
        <v>0</v>
      </c>
      <c r="U1772" s="5">
        <f t="shared" si="110"/>
        <v>0</v>
      </c>
      <c r="V1772" s="5">
        <f t="shared" si="111"/>
        <v>0</v>
      </c>
      <c r="W1772" s="5">
        <v>0</v>
      </c>
      <c r="X1772" t="s">
        <v>1144</v>
      </c>
    </row>
    <row r="1773" spans="1:24" x14ac:dyDescent="0.2">
      <c r="A1773" t="s">
        <v>0</v>
      </c>
      <c r="B1773" t="s">
        <v>1</v>
      </c>
      <c r="C1773" t="s">
        <v>2</v>
      </c>
      <c r="D1773" t="s">
        <v>1046</v>
      </c>
      <c r="E1773" t="s">
        <v>1047</v>
      </c>
      <c r="F1773" t="s">
        <v>1108</v>
      </c>
      <c r="G1773" t="s">
        <v>1109</v>
      </c>
      <c r="H1773" t="s">
        <v>7</v>
      </c>
      <c r="I1773" t="s">
        <v>41</v>
      </c>
      <c r="J1773" t="s">
        <v>42</v>
      </c>
      <c r="K1773" t="s">
        <v>88</v>
      </c>
      <c r="L1773" t="s">
        <v>44</v>
      </c>
      <c r="M1773" s="5">
        <v>10000</v>
      </c>
      <c r="N1773" s="5">
        <v>10366.09</v>
      </c>
      <c r="O1773" s="5">
        <f t="shared" si="108"/>
        <v>20366.09</v>
      </c>
      <c r="P1773" s="5">
        <v>0</v>
      </c>
      <c r="Q1773" s="5">
        <f t="shared" si="109"/>
        <v>20366.09</v>
      </c>
      <c r="R1773" s="5">
        <v>0</v>
      </c>
      <c r="S1773" s="5">
        <v>20366.09</v>
      </c>
      <c r="T1773" s="5">
        <v>16285.95</v>
      </c>
      <c r="U1773" s="5">
        <f t="shared" si="110"/>
        <v>0</v>
      </c>
      <c r="V1773" s="5">
        <f t="shared" si="111"/>
        <v>4080.1399999999994</v>
      </c>
      <c r="W1773" s="5">
        <v>0</v>
      </c>
      <c r="X1773" t="s">
        <v>1145</v>
      </c>
    </row>
    <row r="1774" spans="1:24" x14ac:dyDescent="0.2">
      <c r="A1774" t="s">
        <v>0</v>
      </c>
      <c r="B1774" t="s">
        <v>1</v>
      </c>
      <c r="C1774" t="s">
        <v>2</v>
      </c>
      <c r="D1774" t="s">
        <v>1046</v>
      </c>
      <c r="E1774" t="s">
        <v>1047</v>
      </c>
      <c r="F1774" t="s">
        <v>1108</v>
      </c>
      <c r="G1774" t="s">
        <v>1109</v>
      </c>
      <c r="H1774" t="s">
        <v>7</v>
      </c>
      <c r="I1774" t="s">
        <v>41</v>
      </c>
      <c r="J1774" t="s">
        <v>42</v>
      </c>
      <c r="K1774" t="s">
        <v>1146</v>
      </c>
      <c r="L1774" t="s">
        <v>44</v>
      </c>
      <c r="M1774" s="5">
        <v>115</v>
      </c>
      <c r="N1774" s="5">
        <v>-115</v>
      </c>
      <c r="O1774" s="5">
        <f t="shared" si="108"/>
        <v>0</v>
      </c>
      <c r="P1774" s="5">
        <v>0</v>
      </c>
      <c r="Q1774" s="5">
        <f t="shared" si="109"/>
        <v>0</v>
      </c>
      <c r="R1774" s="5">
        <v>0</v>
      </c>
      <c r="S1774" s="5">
        <v>0</v>
      </c>
      <c r="T1774" s="5">
        <v>0</v>
      </c>
      <c r="U1774" s="5">
        <f t="shared" si="110"/>
        <v>0</v>
      </c>
      <c r="V1774" s="5">
        <f t="shared" si="111"/>
        <v>0</v>
      </c>
      <c r="W1774" s="5">
        <v>0</v>
      </c>
      <c r="X1774" t="s">
        <v>1147</v>
      </c>
    </row>
    <row r="1775" spans="1:24" x14ac:dyDescent="0.2">
      <c r="A1775" t="s">
        <v>0</v>
      </c>
      <c r="B1775" t="s">
        <v>1</v>
      </c>
      <c r="C1775" t="s">
        <v>2</v>
      </c>
      <c r="D1775" t="s">
        <v>1046</v>
      </c>
      <c r="E1775" t="s">
        <v>1047</v>
      </c>
      <c r="F1775" t="s">
        <v>1108</v>
      </c>
      <c r="G1775" t="s">
        <v>1109</v>
      </c>
      <c r="H1775" t="s">
        <v>7</v>
      </c>
      <c r="I1775" t="s">
        <v>41</v>
      </c>
      <c r="J1775" t="s">
        <v>42</v>
      </c>
      <c r="K1775" t="s">
        <v>518</v>
      </c>
      <c r="L1775" t="s">
        <v>44</v>
      </c>
      <c r="M1775" s="5">
        <v>80</v>
      </c>
      <c r="N1775" s="5">
        <v>-80</v>
      </c>
      <c r="O1775" s="5">
        <f t="shared" si="108"/>
        <v>0</v>
      </c>
      <c r="P1775" s="5">
        <v>0</v>
      </c>
      <c r="Q1775" s="5">
        <f t="shared" si="109"/>
        <v>0</v>
      </c>
      <c r="R1775" s="5">
        <v>0</v>
      </c>
      <c r="S1775" s="5">
        <v>0</v>
      </c>
      <c r="T1775" s="5">
        <v>0</v>
      </c>
      <c r="U1775" s="5">
        <f t="shared" si="110"/>
        <v>0</v>
      </c>
      <c r="V1775" s="5">
        <f t="shared" si="111"/>
        <v>0</v>
      </c>
      <c r="W1775" s="5">
        <v>0</v>
      </c>
      <c r="X1775" t="s">
        <v>1148</v>
      </c>
    </row>
    <row r="1776" spans="1:24" x14ac:dyDescent="0.2">
      <c r="A1776" t="s">
        <v>0</v>
      </c>
      <c r="B1776" t="s">
        <v>1</v>
      </c>
      <c r="C1776" t="s">
        <v>2</v>
      </c>
      <c r="D1776" t="s">
        <v>1046</v>
      </c>
      <c r="E1776" t="s">
        <v>1047</v>
      </c>
      <c r="F1776" t="s">
        <v>1108</v>
      </c>
      <c r="G1776" t="s">
        <v>1109</v>
      </c>
      <c r="H1776" t="s">
        <v>7</v>
      </c>
      <c r="I1776" t="s">
        <v>41</v>
      </c>
      <c r="J1776" t="s">
        <v>42</v>
      </c>
      <c r="K1776" t="s">
        <v>631</v>
      </c>
      <c r="L1776" t="s">
        <v>44</v>
      </c>
      <c r="M1776" s="5">
        <v>20</v>
      </c>
      <c r="N1776" s="5">
        <v>-20</v>
      </c>
      <c r="O1776" s="5">
        <f t="shared" si="108"/>
        <v>0</v>
      </c>
      <c r="P1776" s="5">
        <v>0</v>
      </c>
      <c r="Q1776" s="5">
        <f t="shared" si="109"/>
        <v>0</v>
      </c>
      <c r="R1776" s="5">
        <v>0</v>
      </c>
      <c r="S1776" s="5">
        <v>0</v>
      </c>
      <c r="T1776" s="5">
        <v>0</v>
      </c>
      <c r="U1776" s="5">
        <f t="shared" si="110"/>
        <v>0</v>
      </c>
      <c r="V1776" s="5">
        <f t="shared" si="111"/>
        <v>0</v>
      </c>
      <c r="W1776" s="5">
        <v>0</v>
      </c>
      <c r="X1776" t="s">
        <v>1149</v>
      </c>
    </row>
    <row r="1777" spans="1:24" x14ac:dyDescent="0.2">
      <c r="A1777" t="s">
        <v>0</v>
      </c>
      <c r="B1777" t="s">
        <v>1</v>
      </c>
      <c r="C1777" t="s">
        <v>2</v>
      </c>
      <c r="D1777" t="s">
        <v>1046</v>
      </c>
      <c r="E1777" t="s">
        <v>1047</v>
      </c>
      <c r="F1777" t="s">
        <v>1108</v>
      </c>
      <c r="G1777" t="s">
        <v>1109</v>
      </c>
      <c r="H1777" t="s">
        <v>7</v>
      </c>
      <c r="I1777" t="s">
        <v>41</v>
      </c>
      <c r="J1777" t="s">
        <v>42</v>
      </c>
      <c r="K1777" t="s">
        <v>1150</v>
      </c>
      <c r="L1777" t="s">
        <v>44</v>
      </c>
      <c r="M1777" s="5">
        <v>400</v>
      </c>
      <c r="N1777" s="5">
        <v>-400</v>
      </c>
      <c r="O1777" s="5">
        <f t="shared" si="108"/>
        <v>0</v>
      </c>
      <c r="P1777" s="5">
        <v>0</v>
      </c>
      <c r="Q1777" s="5">
        <f t="shared" si="109"/>
        <v>0</v>
      </c>
      <c r="R1777" s="5">
        <v>0</v>
      </c>
      <c r="S1777" s="5">
        <v>0</v>
      </c>
      <c r="T1777" s="5">
        <v>0</v>
      </c>
      <c r="U1777" s="5">
        <f t="shared" si="110"/>
        <v>0</v>
      </c>
      <c r="V1777" s="5">
        <f t="shared" si="111"/>
        <v>0</v>
      </c>
      <c r="W1777" s="5">
        <v>0</v>
      </c>
      <c r="X1777" t="s">
        <v>1151</v>
      </c>
    </row>
    <row r="1778" spans="1:24" x14ac:dyDescent="0.2">
      <c r="A1778" t="s">
        <v>0</v>
      </c>
      <c r="B1778" t="s">
        <v>1</v>
      </c>
      <c r="C1778" t="s">
        <v>2</v>
      </c>
      <c r="D1778" t="s">
        <v>1046</v>
      </c>
      <c r="E1778" t="s">
        <v>1047</v>
      </c>
      <c r="F1778" t="s">
        <v>1108</v>
      </c>
      <c r="G1778" t="s">
        <v>1109</v>
      </c>
      <c r="H1778" t="s">
        <v>7</v>
      </c>
      <c r="I1778" t="s">
        <v>41</v>
      </c>
      <c r="J1778" t="s">
        <v>42</v>
      </c>
      <c r="K1778" t="s">
        <v>306</v>
      </c>
      <c r="L1778" t="s">
        <v>44</v>
      </c>
      <c r="M1778" s="5">
        <v>70</v>
      </c>
      <c r="N1778" s="5">
        <v>-70</v>
      </c>
      <c r="O1778" s="5">
        <f t="shared" si="108"/>
        <v>0</v>
      </c>
      <c r="P1778" s="5">
        <v>0</v>
      </c>
      <c r="Q1778" s="5">
        <f t="shared" si="109"/>
        <v>0</v>
      </c>
      <c r="R1778" s="5">
        <v>0</v>
      </c>
      <c r="S1778" s="5">
        <v>0</v>
      </c>
      <c r="T1778" s="5">
        <v>0</v>
      </c>
      <c r="U1778" s="5">
        <f t="shared" si="110"/>
        <v>0</v>
      </c>
      <c r="V1778" s="5">
        <f t="shared" si="111"/>
        <v>0</v>
      </c>
      <c r="W1778" s="5">
        <v>0</v>
      </c>
      <c r="X1778" t="s">
        <v>1152</v>
      </c>
    </row>
    <row r="1779" spans="1:24" x14ac:dyDescent="0.2">
      <c r="A1779" t="s">
        <v>0</v>
      </c>
      <c r="B1779" t="s">
        <v>1</v>
      </c>
      <c r="C1779" t="s">
        <v>2</v>
      </c>
      <c r="D1779" t="s">
        <v>1046</v>
      </c>
      <c r="E1779" t="s">
        <v>1047</v>
      </c>
      <c r="F1779" t="s">
        <v>1108</v>
      </c>
      <c r="G1779" t="s">
        <v>1109</v>
      </c>
      <c r="H1779" t="s">
        <v>7</v>
      </c>
      <c r="I1779" t="s">
        <v>41</v>
      </c>
      <c r="J1779" t="s">
        <v>90</v>
      </c>
      <c r="K1779" t="s">
        <v>91</v>
      </c>
      <c r="L1779" t="s">
        <v>44</v>
      </c>
      <c r="M1779" s="5">
        <v>2500</v>
      </c>
      <c r="N1779" s="5">
        <v>0</v>
      </c>
      <c r="O1779" s="5">
        <f t="shared" si="108"/>
        <v>2500</v>
      </c>
      <c r="P1779" s="5">
        <v>0</v>
      </c>
      <c r="Q1779" s="5">
        <f t="shared" si="109"/>
        <v>2500</v>
      </c>
      <c r="R1779" s="5">
        <v>0</v>
      </c>
      <c r="S1779" s="5">
        <v>2184.42</v>
      </c>
      <c r="T1779" s="5">
        <v>2044.64</v>
      </c>
      <c r="U1779" s="5">
        <f t="shared" si="110"/>
        <v>315.57999999999993</v>
      </c>
      <c r="V1779" s="5">
        <f t="shared" si="111"/>
        <v>455.3599999999999</v>
      </c>
      <c r="W1779" s="5">
        <v>315.58</v>
      </c>
      <c r="X1779" t="s">
        <v>1153</v>
      </c>
    </row>
    <row r="1780" spans="1:24" x14ac:dyDescent="0.2">
      <c r="A1780" t="s">
        <v>0</v>
      </c>
      <c r="B1780" t="s">
        <v>1</v>
      </c>
      <c r="C1780" t="s">
        <v>2</v>
      </c>
      <c r="D1780" t="s">
        <v>1046</v>
      </c>
      <c r="E1780" t="s">
        <v>1047</v>
      </c>
      <c r="F1780" t="s">
        <v>1108</v>
      </c>
      <c r="G1780" t="s">
        <v>1109</v>
      </c>
      <c r="H1780" t="s">
        <v>7</v>
      </c>
      <c r="I1780" t="s">
        <v>41</v>
      </c>
      <c r="J1780" t="s">
        <v>90</v>
      </c>
      <c r="K1780" t="s">
        <v>93</v>
      </c>
      <c r="L1780" t="s">
        <v>44</v>
      </c>
      <c r="M1780" s="5">
        <v>20</v>
      </c>
      <c r="N1780" s="5">
        <v>0</v>
      </c>
      <c r="O1780" s="5">
        <f t="shared" si="108"/>
        <v>20</v>
      </c>
      <c r="P1780" s="5">
        <v>0</v>
      </c>
      <c r="Q1780" s="5">
        <f t="shared" si="109"/>
        <v>20</v>
      </c>
      <c r="R1780" s="5">
        <v>0</v>
      </c>
      <c r="S1780" s="5">
        <v>1.98</v>
      </c>
      <c r="T1780" s="5">
        <v>1.97</v>
      </c>
      <c r="U1780" s="5">
        <f t="shared" si="110"/>
        <v>18.02</v>
      </c>
      <c r="V1780" s="5">
        <f t="shared" si="111"/>
        <v>18.03</v>
      </c>
      <c r="W1780" s="5">
        <v>18.02</v>
      </c>
      <c r="X1780" t="s">
        <v>1154</v>
      </c>
    </row>
    <row r="1781" spans="1:24" x14ac:dyDescent="0.2">
      <c r="A1781" t="s">
        <v>117</v>
      </c>
      <c r="B1781" t="s">
        <v>118</v>
      </c>
      <c r="C1781" t="s">
        <v>2</v>
      </c>
      <c r="D1781" t="s">
        <v>1046</v>
      </c>
      <c r="E1781" t="s">
        <v>1047</v>
      </c>
      <c r="F1781" t="s">
        <v>1108</v>
      </c>
      <c r="G1781" t="s">
        <v>1109</v>
      </c>
      <c r="H1781" t="s">
        <v>1155</v>
      </c>
      <c r="I1781" t="s">
        <v>1156</v>
      </c>
      <c r="J1781" t="s">
        <v>97</v>
      </c>
      <c r="K1781" t="s">
        <v>98</v>
      </c>
      <c r="L1781" t="s">
        <v>11</v>
      </c>
      <c r="M1781" s="5">
        <v>1543</v>
      </c>
      <c r="N1781" s="5">
        <v>4419</v>
      </c>
      <c r="O1781" s="5">
        <f t="shared" si="108"/>
        <v>5962</v>
      </c>
      <c r="P1781" s="5">
        <v>0</v>
      </c>
      <c r="Q1781" s="5">
        <f t="shared" si="109"/>
        <v>5962</v>
      </c>
      <c r="R1781" s="5">
        <v>5061.9399999999996</v>
      </c>
      <c r="S1781" s="5">
        <v>900.06</v>
      </c>
      <c r="T1781" s="5">
        <v>900.06</v>
      </c>
      <c r="U1781" s="5">
        <f t="shared" si="110"/>
        <v>5061.9400000000005</v>
      </c>
      <c r="V1781" s="5">
        <f t="shared" si="111"/>
        <v>5061.9400000000005</v>
      </c>
      <c r="W1781" s="5">
        <v>0</v>
      </c>
      <c r="X1781" t="s">
        <v>1157</v>
      </c>
    </row>
    <row r="1782" spans="1:24" x14ac:dyDescent="0.2">
      <c r="A1782" t="s">
        <v>117</v>
      </c>
      <c r="B1782" t="s">
        <v>118</v>
      </c>
      <c r="C1782" t="s">
        <v>2</v>
      </c>
      <c r="D1782" t="s">
        <v>1046</v>
      </c>
      <c r="E1782" t="s">
        <v>1047</v>
      </c>
      <c r="F1782" t="s">
        <v>1108</v>
      </c>
      <c r="G1782" t="s">
        <v>1109</v>
      </c>
      <c r="H1782" t="s">
        <v>1155</v>
      </c>
      <c r="I1782" t="s">
        <v>1156</v>
      </c>
      <c r="J1782" t="s">
        <v>97</v>
      </c>
      <c r="K1782" t="s">
        <v>100</v>
      </c>
      <c r="L1782" t="s">
        <v>11</v>
      </c>
      <c r="M1782" s="5">
        <v>405.82</v>
      </c>
      <c r="N1782" s="5">
        <v>1400</v>
      </c>
      <c r="O1782" s="5">
        <f t="shared" si="108"/>
        <v>1805.82</v>
      </c>
      <c r="P1782" s="5">
        <v>0</v>
      </c>
      <c r="Q1782" s="5">
        <f t="shared" si="109"/>
        <v>1805.82</v>
      </c>
      <c r="R1782" s="5">
        <v>899.02</v>
      </c>
      <c r="S1782" s="5">
        <v>703.52</v>
      </c>
      <c r="T1782" s="5">
        <v>700.98</v>
      </c>
      <c r="U1782" s="5">
        <f t="shared" si="110"/>
        <v>1102.3</v>
      </c>
      <c r="V1782" s="5">
        <f t="shared" si="111"/>
        <v>1104.8399999999999</v>
      </c>
      <c r="W1782" s="5">
        <v>203.28</v>
      </c>
      <c r="X1782" t="s">
        <v>1158</v>
      </c>
    </row>
    <row r="1783" spans="1:24" x14ac:dyDescent="0.2">
      <c r="A1783" t="s">
        <v>117</v>
      </c>
      <c r="B1783" t="s">
        <v>118</v>
      </c>
      <c r="C1783" t="s">
        <v>2</v>
      </c>
      <c r="D1783" t="s">
        <v>1046</v>
      </c>
      <c r="E1783" t="s">
        <v>1047</v>
      </c>
      <c r="F1783" t="s">
        <v>1108</v>
      </c>
      <c r="G1783" t="s">
        <v>1109</v>
      </c>
      <c r="H1783" t="s">
        <v>1155</v>
      </c>
      <c r="I1783" t="s">
        <v>1156</v>
      </c>
      <c r="J1783" t="s">
        <v>97</v>
      </c>
      <c r="K1783" t="s">
        <v>102</v>
      </c>
      <c r="L1783" t="s">
        <v>11</v>
      </c>
      <c r="M1783" s="5">
        <v>0</v>
      </c>
      <c r="N1783" s="5">
        <v>2630.63</v>
      </c>
      <c r="O1783" s="5">
        <f t="shared" si="108"/>
        <v>2630.63</v>
      </c>
      <c r="P1783" s="5">
        <v>0</v>
      </c>
      <c r="Q1783" s="5">
        <f t="shared" si="109"/>
        <v>2630.63</v>
      </c>
      <c r="R1783" s="5">
        <v>0</v>
      </c>
      <c r="S1783" s="5">
        <v>0</v>
      </c>
      <c r="T1783" s="5">
        <v>0</v>
      </c>
      <c r="U1783" s="5">
        <f t="shared" si="110"/>
        <v>2630.63</v>
      </c>
      <c r="V1783" s="5">
        <f t="shared" si="111"/>
        <v>2630.63</v>
      </c>
      <c r="W1783" s="5">
        <v>2630.63</v>
      </c>
      <c r="X1783" t="s">
        <v>1159</v>
      </c>
    </row>
    <row r="1784" spans="1:24" x14ac:dyDescent="0.2">
      <c r="A1784" t="s">
        <v>117</v>
      </c>
      <c r="B1784" t="s">
        <v>118</v>
      </c>
      <c r="C1784" t="s">
        <v>2</v>
      </c>
      <c r="D1784" t="s">
        <v>1046</v>
      </c>
      <c r="E1784" t="s">
        <v>1047</v>
      </c>
      <c r="F1784" t="s">
        <v>1108</v>
      </c>
      <c r="G1784" t="s">
        <v>1109</v>
      </c>
      <c r="H1784" t="s">
        <v>1155</v>
      </c>
      <c r="I1784" t="s">
        <v>1156</v>
      </c>
      <c r="J1784" t="s">
        <v>97</v>
      </c>
      <c r="K1784" t="s">
        <v>104</v>
      </c>
      <c r="L1784" t="s">
        <v>11</v>
      </c>
      <c r="M1784" s="5">
        <v>18516</v>
      </c>
      <c r="N1784" s="5">
        <v>53028</v>
      </c>
      <c r="O1784" s="5">
        <f t="shared" si="108"/>
        <v>71544</v>
      </c>
      <c r="P1784" s="5">
        <v>0</v>
      </c>
      <c r="Q1784" s="5">
        <f t="shared" si="109"/>
        <v>71544</v>
      </c>
      <c r="R1784" s="5">
        <v>26724</v>
      </c>
      <c r="S1784" s="5">
        <v>44820</v>
      </c>
      <c r="T1784" s="5">
        <v>44820</v>
      </c>
      <c r="U1784" s="5">
        <f t="shared" si="110"/>
        <v>26724</v>
      </c>
      <c r="V1784" s="5">
        <f t="shared" si="111"/>
        <v>26724</v>
      </c>
      <c r="W1784" s="5">
        <v>0</v>
      </c>
      <c r="X1784" t="s">
        <v>1160</v>
      </c>
    </row>
    <row r="1785" spans="1:24" x14ac:dyDescent="0.2">
      <c r="A1785" t="s">
        <v>117</v>
      </c>
      <c r="B1785" t="s">
        <v>118</v>
      </c>
      <c r="C1785" t="s">
        <v>2</v>
      </c>
      <c r="D1785" t="s">
        <v>1046</v>
      </c>
      <c r="E1785" t="s">
        <v>1047</v>
      </c>
      <c r="F1785" t="s">
        <v>1108</v>
      </c>
      <c r="G1785" t="s">
        <v>1109</v>
      </c>
      <c r="H1785" t="s">
        <v>1155</v>
      </c>
      <c r="I1785" t="s">
        <v>1156</v>
      </c>
      <c r="J1785" t="s">
        <v>97</v>
      </c>
      <c r="K1785" t="s">
        <v>106</v>
      </c>
      <c r="L1785" t="s">
        <v>11</v>
      </c>
      <c r="M1785" s="5">
        <v>2342.27</v>
      </c>
      <c r="N1785" s="5">
        <v>6708.04</v>
      </c>
      <c r="O1785" s="5">
        <f t="shared" si="108"/>
        <v>9050.31</v>
      </c>
      <c r="P1785" s="5">
        <v>75.39</v>
      </c>
      <c r="Q1785" s="5">
        <f t="shared" si="109"/>
        <v>9125.6999999999989</v>
      </c>
      <c r="R1785" s="5">
        <v>3380.6</v>
      </c>
      <c r="S1785" s="5">
        <v>5669.71</v>
      </c>
      <c r="T1785" s="5">
        <v>5669.71</v>
      </c>
      <c r="U1785" s="5">
        <f t="shared" si="110"/>
        <v>3380.5999999999995</v>
      </c>
      <c r="V1785" s="5">
        <f t="shared" si="111"/>
        <v>3380.5999999999995</v>
      </c>
      <c r="W1785" s="5">
        <v>75.39</v>
      </c>
      <c r="X1785" t="s">
        <v>1161</v>
      </c>
    </row>
    <row r="1786" spans="1:24" x14ac:dyDescent="0.2">
      <c r="A1786" t="s">
        <v>117</v>
      </c>
      <c r="B1786" t="s">
        <v>118</v>
      </c>
      <c r="C1786" t="s">
        <v>2</v>
      </c>
      <c r="D1786" t="s">
        <v>1046</v>
      </c>
      <c r="E1786" t="s">
        <v>1047</v>
      </c>
      <c r="F1786" t="s">
        <v>1108</v>
      </c>
      <c r="G1786" t="s">
        <v>1109</v>
      </c>
      <c r="H1786" t="s">
        <v>1155</v>
      </c>
      <c r="I1786" t="s">
        <v>1156</v>
      </c>
      <c r="J1786" t="s">
        <v>97</v>
      </c>
      <c r="K1786" t="s">
        <v>108</v>
      </c>
      <c r="L1786" t="s">
        <v>11</v>
      </c>
      <c r="M1786" s="5">
        <v>1543</v>
      </c>
      <c r="N1786" s="5">
        <v>4419</v>
      </c>
      <c r="O1786" s="5">
        <f t="shared" si="108"/>
        <v>5962</v>
      </c>
      <c r="P1786" s="5">
        <v>0</v>
      </c>
      <c r="Q1786" s="5">
        <f t="shared" si="109"/>
        <v>5962</v>
      </c>
      <c r="R1786" s="5">
        <v>3899.42</v>
      </c>
      <c r="S1786" s="5">
        <v>2062.58</v>
      </c>
      <c r="T1786" s="5">
        <v>2062.58</v>
      </c>
      <c r="U1786" s="5">
        <f t="shared" si="110"/>
        <v>3899.42</v>
      </c>
      <c r="V1786" s="5">
        <f t="shared" si="111"/>
        <v>3899.42</v>
      </c>
      <c r="W1786" s="5">
        <v>0</v>
      </c>
      <c r="X1786" t="s">
        <v>1162</v>
      </c>
    </row>
    <row r="1787" spans="1:24" x14ac:dyDescent="0.2">
      <c r="A1787" t="s">
        <v>117</v>
      </c>
      <c r="B1787" t="s">
        <v>118</v>
      </c>
      <c r="C1787" t="s">
        <v>2</v>
      </c>
      <c r="D1787" t="s">
        <v>1046</v>
      </c>
      <c r="E1787" t="s">
        <v>1047</v>
      </c>
      <c r="F1787" t="s">
        <v>1108</v>
      </c>
      <c r="G1787" t="s">
        <v>1109</v>
      </c>
      <c r="H1787" t="s">
        <v>1155</v>
      </c>
      <c r="I1787" t="s">
        <v>1156</v>
      </c>
      <c r="J1787" t="s">
        <v>97</v>
      </c>
      <c r="K1787" t="s">
        <v>1163</v>
      </c>
      <c r="L1787" t="s">
        <v>11</v>
      </c>
      <c r="M1787" s="5">
        <v>0</v>
      </c>
      <c r="N1787" s="5">
        <v>7307.48</v>
      </c>
      <c r="O1787" s="5">
        <f t="shared" si="108"/>
        <v>7307.48</v>
      </c>
      <c r="P1787" s="5">
        <v>0</v>
      </c>
      <c r="Q1787" s="5">
        <f t="shared" si="109"/>
        <v>7307.48</v>
      </c>
      <c r="R1787" s="5">
        <v>0</v>
      </c>
      <c r="S1787" s="5">
        <v>1465.85</v>
      </c>
      <c r="T1787" s="5">
        <v>0</v>
      </c>
      <c r="U1787" s="5">
        <f t="shared" si="110"/>
        <v>5841.6299999999992</v>
      </c>
      <c r="V1787" s="5">
        <f t="shared" si="111"/>
        <v>7307.48</v>
      </c>
      <c r="W1787" s="5">
        <v>5841.63</v>
      </c>
      <c r="X1787" t="s">
        <v>1164</v>
      </c>
    </row>
    <row r="1788" spans="1:24" x14ac:dyDescent="0.2">
      <c r="A1788" t="s">
        <v>117</v>
      </c>
      <c r="B1788" t="s">
        <v>118</v>
      </c>
      <c r="C1788" t="s">
        <v>2</v>
      </c>
      <c r="D1788" t="s">
        <v>1046</v>
      </c>
      <c r="E1788" t="s">
        <v>1047</v>
      </c>
      <c r="F1788" t="s">
        <v>1108</v>
      </c>
      <c r="G1788" t="s">
        <v>1109</v>
      </c>
      <c r="H1788" t="s">
        <v>1155</v>
      </c>
      <c r="I1788" t="s">
        <v>1165</v>
      </c>
      <c r="J1788" t="s">
        <v>97</v>
      </c>
      <c r="K1788" t="s">
        <v>98</v>
      </c>
      <c r="L1788" t="s">
        <v>11</v>
      </c>
      <c r="M1788" s="5">
        <v>0</v>
      </c>
      <c r="N1788" s="5">
        <v>817</v>
      </c>
      <c r="O1788" s="5">
        <f t="shared" si="108"/>
        <v>817</v>
      </c>
      <c r="P1788" s="5">
        <v>0</v>
      </c>
      <c r="Q1788" s="5">
        <f t="shared" si="109"/>
        <v>817</v>
      </c>
      <c r="R1788" s="5">
        <v>272.36</v>
      </c>
      <c r="S1788" s="5">
        <v>544.64</v>
      </c>
      <c r="T1788" s="5">
        <v>544.64</v>
      </c>
      <c r="U1788" s="5">
        <f t="shared" si="110"/>
        <v>272.36</v>
      </c>
      <c r="V1788" s="5">
        <f t="shared" si="111"/>
        <v>272.36</v>
      </c>
      <c r="W1788" s="5">
        <v>0</v>
      </c>
      <c r="X1788" t="s">
        <v>1157</v>
      </c>
    </row>
    <row r="1789" spans="1:24" x14ac:dyDescent="0.2">
      <c r="A1789" t="s">
        <v>117</v>
      </c>
      <c r="B1789" t="s">
        <v>118</v>
      </c>
      <c r="C1789" t="s">
        <v>2</v>
      </c>
      <c r="D1789" t="s">
        <v>1046</v>
      </c>
      <c r="E1789" t="s">
        <v>1047</v>
      </c>
      <c r="F1789" t="s">
        <v>1108</v>
      </c>
      <c r="G1789" t="s">
        <v>1109</v>
      </c>
      <c r="H1789" t="s">
        <v>1155</v>
      </c>
      <c r="I1789" t="s">
        <v>1165</v>
      </c>
      <c r="J1789" t="s">
        <v>97</v>
      </c>
      <c r="K1789" t="s">
        <v>100</v>
      </c>
      <c r="L1789" t="s">
        <v>11</v>
      </c>
      <c r="M1789" s="5">
        <v>0</v>
      </c>
      <c r="N1789" s="5">
        <v>420</v>
      </c>
      <c r="O1789" s="5">
        <f t="shared" si="108"/>
        <v>420</v>
      </c>
      <c r="P1789" s="5">
        <v>0</v>
      </c>
      <c r="Q1789" s="5">
        <f t="shared" si="109"/>
        <v>420</v>
      </c>
      <c r="R1789" s="5">
        <v>130.82</v>
      </c>
      <c r="S1789" s="5">
        <v>269.18</v>
      </c>
      <c r="T1789" s="5">
        <v>269.18</v>
      </c>
      <c r="U1789" s="5">
        <f t="shared" si="110"/>
        <v>150.82</v>
      </c>
      <c r="V1789" s="5">
        <f t="shared" si="111"/>
        <v>150.82</v>
      </c>
      <c r="W1789" s="5">
        <v>20</v>
      </c>
      <c r="X1789" t="s">
        <v>1158</v>
      </c>
    </row>
    <row r="1790" spans="1:24" x14ac:dyDescent="0.2">
      <c r="A1790" t="s">
        <v>117</v>
      </c>
      <c r="B1790" t="s">
        <v>118</v>
      </c>
      <c r="C1790" t="s">
        <v>2</v>
      </c>
      <c r="D1790" t="s">
        <v>1046</v>
      </c>
      <c r="E1790" t="s">
        <v>1047</v>
      </c>
      <c r="F1790" t="s">
        <v>1108</v>
      </c>
      <c r="G1790" t="s">
        <v>1109</v>
      </c>
      <c r="H1790" t="s">
        <v>1155</v>
      </c>
      <c r="I1790" t="s">
        <v>1165</v>
      </c>
      <c r="J1790" t="s">
        <v>97</v>
      </c>
      <c r="K1790" t="s">
        <v>104</v>
      </c>
      <c r="L1790" t="s">
        <v>11</v>
      </c>
      <c r="M1790" s="5">
        <v>0</v>
      </c>
      <c r="N1790" s="5">
        <v>9804</v>
      </c>
      <c r="O1790" s="5">
        <f t="shared" si="108"/>
        <v>9804</v>
      </c>
      <c r="P1790" s="5">
        <v>0</v>
      </c>
      <c r="Q1790" s="5">
        <f t="shared" si="109"/>
        <v>9804</v>
      </c>
      <c r="R1790" s="5">
        <v>3268</v>
      </c>
      <c r="S1790" s="5">
        <v>6536</v>
      </c>
      <c r="T1790" s="5">
        <v>6536</v>
      </c>
      <c r="U1790" s="5">
        <f t="shared" si="110"/>
        <v>3268</v>
      </c>
      <c r="V1790" s="5">
        <f t="shared" si="111"/>
        <v>3268</v>
      </c>
      <c r="W1790" s="5">
        <v>0</v>
      </c>
      <c r="X1790" t="s">
        <v>1160</v>
      </c>
    </row>
    <row r="1791" spans="1:24" x14ac:dyDescent="0.2">
      <c r="A1791" t="s">
        <v>117</v>
      </c>
      <c r="B1791" t="s">
        <v>118</v>
      </c>
      <c r="C1791" t="s">
        <v>2</v>
      </c>
      <c r="D1791" t="s">
        <v>1046</v>
      </c>
      <c r="E1791" t="s">
        <v>1047</v>
      </c>
      <c r="F1791" t="s">
        <v>1108</v>
      </c>
      <c r="G1791" t="s">
        <v>1109</v>
      </c>
      <c r="H1791" t="s">
        <v>1155</v>
      </c>
      <c r="I1791" t="s">
        <v>1165</v>
      </c>
      <c r="J1791" t="s">
        <v>97</v>
      </c>
      <c r="K1791" t="s">
        <v>106</v>
      </c>
      <c r="L1791" t="s">
        <v>11</v>
      </c>
      <c r="M1791" s="5">
        <v>0</v>
      </c>
      <c r="N1791" s="5">
        <v>1240.21</v>
      </c>
      <c r="O1791" s="5">
        <f t="shared" si="108"/>
        <v>1240.21</v>
      </c>
      <c r="P1791" s="5">
        <v>10.33</v>
      </c>
      <c r="Q1791" s="5">
        <f t="shared" si="109"/>
        <v>1250.54</v>
      </c>
      <c r="R1791" s="5">
        <v>413.41</v>
      </c>
      <c r="S1791" s="5">
        <v>826.8</v>
      </c>
      <c r="T1791" s="5">
        <v>826.8</v>
      </c>
      <c r="U1791" s="5">
        <f t="shared" si="110"/>
        <v>413.41000000000008</v>
      </c>
      <c r="V1791" s="5">
        <f t="shared" si="111"/>
        <v>413.41000000000008</v>
      </c>
      <c r="W1791" s="5">
        <v>10.33</v>
      </c>
      <c r="X1791" t="s">
        <v>1161</v>
      </c>
    </row>
    <row r="1792" spans="1:24" x14ac:dyDescent="0.2">
      <c r="A1792" t="s">
        <v>117</v>
      </c>
      <c r="B1792" t="s">
        <v>118</v>
      </c>
      <c r="C1792" t="s">
        <v>2</v>
      </c>
      <c r="D1792" t="s">
        <v>1046</v>
      </c>
      <c r="E1792" t="s">
        <v>1047</v>
      </c>
      <c r="F1792" t="s">
        <v>1108</v>
      </c>
      <c r="G1792" t="s">
        <v>1109</v>
      </c>
      <c r="H1792" t="s">
        <v>1155</v>
      </c>
      <c r="I1792" t="s">
        <v>1165</v>
      </c>
      <c r="J1792" t="s">
        <v>97</v>
      </c>
      <c r="K1792" t="s">
        <v>108</v>
      </c>
      <c r="L1792" t="s">
        <v>11</v>
      </c>
      <c r="M1792" s="5">
        <v>0</v>
      </c>
      <c r="N1792" s="5">
        <v>817</v>
      </c>
      <c r="O1792" s="5">
        <f t="shared" si="108"/>
        <v>817</v>
      </c>
      <c r="P1792" s="5">
        <v>0</v>
      </c>
      <c r="Q1792" s="5">
        <f t="shared" si="109"/>
        <v>817</v>
      </c>
      <c r="R1792" s="5">
        <v>649.12</v>
      </c>
      <c r="S1792" s="5">
        <v>167.88</v>
      </c>
      <c r="T1792" s="5">
        <v>167.88</v>
      </c>
      <c r="U1792" s="5">
        <f t="shared" si="110"/>
        <v>649.12</v>
      </c>
      <c r="V1792" s="5">
        <f t="shared" si="111"/>
        <v>649.12</v>
      </c>
      <c r="W1792" s="5">
        <v>0</v>
      </c>
      <c r="X1792" t="s">
        <v>1162</v>
      </c>
    </row>
    <row r="1793" spans="1:24" x14ac:dyDescent="0.2">
      <c r="A1793" t="s">
        <v>117</v>
      </c>
      <c r="B1793" t="s">
        <v>118</v>
      </c>
      <c r="C1793" t="s">
        <v>2</v>
      </c>
      <c r="D1793" t="s">
        <v>1046</v>
      </c>
      <c r="E1793" t="s">
        <v>1047</v>
      </c>
      <c r="F1793" t="s">
        <v>1108</v>
      </c>
      <c r="G1793" t="s">
        <v>1109</v>
      </c>
      <c r="H1793" t="s">
        <v>1155</v>
      </c>
      <c r="I1793" t="s">
        <v>1156</v>
      </c>
      <c r="J1793" t="s">
        <v>121</v>
      </c>
      <c r="K1793" t="s">
        <v>149</v>
      </c>
      <c r="L1793" t="s">
        <v>44</v>
      </c>
      <c r="M1793" s="5">
        <v>0</v>
      </c>
      <c r="N1793" s="5">
        <v>5249.07</v>
      </c>
      <c r="O1793" s="5">
        <f t="shared" si="108"/>
        <v>5249.07</v>
      </c>
      <c r="P1793" s="5">
        <v>0</v>
      </c>
      <c r="Q1793" s="5">
        <f t="shared" si="109"/>
        <v>5249.07</v>
      </c>
      <c r="R1793" s="5">
        <v>0</v>
      </c>
      <c r="S1793" s="5">
        <v>0</v>
      </c>
      <c r="T1793" s="5">
        <v>0</v>
      </c>
      <c r="U1793" s="5">
        <f t="shared" si="110"/>
        <v>5249.07</v>
      </c>
      <c r="V1793" s="5">
        <f t="shared" si="111"/>
        <v>5249.07</v>
      </c>
      <c r="W1793" s="5">
        <v>5249.07</v>
      </c>
      <c r="X1793" t="s">
        <v>1166</v>
      </c>
    </row>
    <row r="1794" spans="1:24" x14ac:dyDescent="0.2">
      <c r="A1794" t="s">
        <v>117</v>
      </c>
      <c r="B1794" t="s">
        <v>118</v>
      </c>
      <c r="C1794" t="s">
        <v>2</v>
      </c>
      <c r="D1794" t="s">
        <v>1046</v>
      </c>
      <c r="E1794" t="s">
        <v>1047</v>
      </c>
      <c r="F1794" t="s">
        <v>1108</v>
      </c>
      <c r="G1794" t="s">
        <v>1109</v>
      </c>
      <c r="H1794" t="s">
        <v>1155</v>
      </c>
      <c r="I1794" t="s">
        <v>1156</v>
      </c>
      <c r="J1794" t="s">
        <v>121</v>
      </c>
      <c r="K1794" t="s">
        <v>137</v>
      </c>
      <c r="L1794" t="s">
        <v>44</v>
      </c>
      <c r="M1794" s="5">
        <v>170000</v>
      </c>
      <c r="N1794" s="5">
        <v>0</v>
      </c>
      <c r="O1794" s="5">
        <f t="shared" si="108"/>
        <v>170000</v>
      </c>
      <c r="P1794" s="5">
        <v>0</v>
      </c>
      <c r="Q1794" s="5">
        <f t="shared" si="109"/>
        <v>170000</v>
      </c>
      <c r="R1794" s="5">
        <v>0</v>
      </c>
      <c r="S1794" s="5">
        <v>152507.56</v>
      </c>
      <c r="T1794" s="5">
        <v>151638.51</v>
      </c>
      <c r="U1794" s="5">
        <f t="shared" si="110"/>
        <v>17492.440000000002</v>
      </c>
      <c r="V1794" s="5">
        <f t="shared" si="111"/>
        <v>18361.489999999991</v>
      </c>
      <c r="W1794" s="5">
        <v>17492.439999999999</v>
      </c>
      <c r="X1794" t="s">
        <v>1167</v>
      </c>
    </row>
    <row r="1795" spans="1:24" x14ac:dyDescent="0.2">
      <c r="A1795" t="s">
        <v>117</v>
      </c>
      <c r="B1795" t="s">
        <v>118</v>
      </c>
      <c r="C1795" t="s">
        <v>2</v>
      </c>
      <c r="D1795" t="s">
        <v>1046</v>
      </c>
      <c r="E1795" t="s">
        <v>1047</v>
      </c>
      <c r="F1795" t="s">
        <v>1108</v>
      </c>
      <c r="G1795" t="s">
        <v>1109</v>
      </c>
      <c r="H1795" t="s">
        <v>1155</v>
      </c>
      <c r="I1795" t="s">
        <v>1156</v>
      </c>
      <c r="J1795" t="s">
        <v>121</v>
      </c>
      <c r="K1795" t="s">
        <v>465</v>
      </c>
      <c r="L1795" t="s">
        <v>44</v>
      </c>
      <c r="M1795" s="5">
        <v>40000</v>
      </c>
      <c r="N1795" s="5">
        <v>0</v>
      </c>
      <c r="O1795" s="5">
        <f t="shared" ref="O1795:O1858" si="112">+M1795+N1795</f>
        <v>40000</v>
      </c>
      <c r="P1795" s="5">
        <v>0</v>
      </c>
      <c r="Q1795" s="5">
        <f t="shared" ref="Q1795:Q1858" si="113">+O1795+P1795</f>
        <v>40000</v>
      </c>
      <c r="R1795" s="5">
        <v>0</v>
      </c>
      <c r="S1795" s="5">
        <v>39432.959999999999</v>
      </c>
      <c r="T1795" s="5">
        <v>39432.959999999999</v>
      </c>
      <c r="U1795" s="5">
        <f t="shared" ref="U1795:U1858" si="114">+O1795-S1795</f>
        <v>567.04000000000087</v>
      </c>
      <c r="V1795" s="5">
        <f t="shared" ref="V1795:V1858" si="115">+O1795-T1795</f>
        <v>567.04000000000087</v>
      </c>
      <c r="W1795" s="5">
        <v>567.04</v>
      </c>
      <c r="X1795" t="s">
        <v>1168</v>
      </c>
    </row>
    <row r="1796" spans="1:24" x14ac:dyDescent="0.2">
      <c r="A1796" t="s">
        <v>117</v>
      </c>
      <c r="B1796" t="s">
        <v>118</v>
      </c>
      <c r="C1796" t="s">
        <v>2</v>
      </c>
      <c r="D1796" t="s">
        <v>1046</v>
      </c>
      <c r="E1796" t="s">
        <v>1047</v>
      </c>
      <c r="F1796" t="s">
        <v>1108</v>
      </c>
      <c r="G1796" t="s">
        <v>1109</v>
      </c>
      <c r="H1796" t="s">
        <v>1155</v>
      </c>
      <c r="I1796" t="s">
        <v>1156</v>
      </c>
      <c r="J1796" t="s">
        <v>121</v>
      </c>
      <c r="K1796" t="s">
        <v>707</v>
      </c>
      <c r="L1796" t="s">
        <v>44</v>
      </c>
      <c r="M1796" s="5">
        <v>0</v>
      </c>
      <c r="N1796" s="5">
        <v>104255.09</v>
      </c>
      <c r="O1796" s="5">
        <f t="shared" si="112"/>
        <v>104255.09</v>
      </c>
      <c r="P1796" s="5">
        <v>0</v>
      </c>
      <c r="Q1796" s="5">
        <f t="shared" si="113"/>
        <v>104255.09</v>
      </c>
      <c r="R1796" s="5">
        <v>0</v>
      </c>
      <c r="S1796" s="5">
        <v>0</v>
      </c>
      <c r="T1796" s="5">
        <v>0</v>
      </c>
      <c r="U1796" s="5">
        <f t="shared" si="114"/>
        <v>104255.09</v>
      </c>
      <c r="V1796" s="5">
        <f t="shared" si="115"/>
        <v>104255.09</v>
      </c>
      <c r="W1796" s="5">
        <v>104255.09</v>
      </c>
      <c r="X1796" t="s">
        <v>1169</v>
      </c>
    </row>
    <row r="1797" spans="1:24" x14ac:dyDescent="0.2">
      <c r="A1797" t="s">
        <v>117</v>
      </c>
      <c r="B1797" t="s">
        <v>118</v>
      </c>
      <c r="C1797" t="s">
        <v>2</v>
      </c>
      <c r="D1797" t="s">
        <v>1046</v>
      </c>
      <c r="E1797" t="s">
        <v>1047</v>
      </c>
      <c r="F1797" t="s">
        <v>1108</v>
      </c>
      <c r="G1797" t="s">
        <v>1109</v>
      </c>
      <c r="H1797" t="s">
        <v>1155</v>
      </c>
      <c r="I1797" t="s">
        <v>1156</v>
      </c>
      <c r="J1797" t="s">
        <v>121</v>
      </c>
      <c r="K1797" t="s">
        <v>351</v>
      </c>
      <c r="L1797" t="s">
        <v>44</v>
      </c>
      <c r="M1797" s="5">
        <v>430000</v>
      </c>
      <c r="N1797" s="5">
        <v>-34749.07</v>
      </c>
      <c r="O1797" s="5">
        <f t="shared" si="112"/>
        <v>395250.93</v>
      </c>
      <c r="P1797" s="5">
        <v>-35000</v>
      </c>
      <c r="Q1797" s="5">
        <f t="shared" si="113"/>
        <v>360250.93</v>
      </c>
      <c r="R1797" s="5">
        <v>0</v>
      </c>
      <c r="S1797" s="5">
        <v>145058.9</v>
      </c>
      <c r="T1797" s="5">
        <v>39469.279999999999</v>
      </c>
      <c r="U1797" s="5">
        <f t="shared" si="114"/>
        <v>250192.03</v>
      </c>
      <c r="V1797" s="5">
        <f t="shared" si="115"/>
        <v>355781.65</v>
      </c>
      <c r="W1797" s="5">
        <v>215192.03</v>
      </c>
      <c r="X1797" t="s">
        <v>1170</v>
      </c>
    </row>
    <row r="1798" spans="1:24" x14ac:dyDescent="0.2">
      <c r="A1798" t="s">
        <v>117</v>
      </c>
      <c r="B1798" t="s">
        <v>118</v>
      </c>
      <c r="C1798" t="s">
        <v>2</v>
      </c>
      <c r="D1798" t="s">
        <v>1046</v>
      </c>
      <c r="E1798" t="s">
        <v>1047</v>
      </c>
      <c r="F1798" t="s">
        <v>1108</v>
      </c>
      <c r="G1798" t="s">
        <v>1109</v>
      </c>
      <c r="H1798" t="s">
        <v>1155</v>
      </c>
      <c r="I1798" t="s">
        <v>1156</v>
      </c>
      <c r="J1798" t="s">
        <v>121</v>
      </c>
      <c r="K1798" t="s">
        <v>128</v>
      </c>
      <c r="L1798" t="s">
        <v>44</v>
      </c>
      <c r="M1798" s="5">
        <v>250406.08</v>
      </c>
      <c r="N1798" s="5">
        <v>-19696.84</v>
      </c>
      <c r="O1798" s="5">
        <f t="shared" si="112"/>
        <v>230709.24</v>
      </c>
      <c r="P1798" s="5">
        <v>0</v>
      </c>
      <c r="Q1798" s="5">
        <f t="shared" si="113"/>
        <v>230709.24</v>
      </c>
      <c r="R1798" s="5">
        <v>1948.8</v>
      </c>
      <c r="S1798" s="5">
        <v>217270.96</v>
      </c>
      <c r="T1798" s="5">
        <v>161575.60999999999</v>
      </c>
      <c r="U1798" s="5">
        <f t="shared" si="114"/>
        <v>13438.279999999999</v>
      </c>
      <c r="V1798" s="5">
        <f t="shared" si="115"/>
        <v>69133.63</v>
      </c>
      <c r="W1798" s="5">
        <v>11489.48</v>
      </c>
      <c r="X1798" t="s">
        <v>1171</v>
      </c>
    </row>
    <row r="1799" spans="1:24" x14ac:dyDescent="0.2">
      <c r="A1799" t="s">
        <v>117</v>
      </c>
      <c r="B1799" t="s">
        <v>118</v>
      </c>
      <c r="C1799" t="s">
        <v>2</v>
      </c>
      <c r="D1799" t="s">
        <v>1046</v>
      </c>
      <c r="E1799" t="s">
        <v>1047</v>
      </c>
      <c r="F1799" t="s">
        <v>1108</v>
      </c>
      <c r="G1799" t="s">
        <v>1109</v>
      </c>
      <c r="H1799" t="s">
        <v>1155</v>
      </c>
      <c r="I1799" t="s">
        <v>1156</v>
      </c>
      <c r="J1799" t="s">
        <v>121</v>
      </c>
      <c r="K1799" t="s">
        <v>145</v>
      </c>
      <c r="L1799" t="s">
        <v>44</v>
      </c>
      <c r="M1799" s="5">
        <v>40000</v>
      </c>
      <c r="N1799" s="5">
        <v>-40000</v>
      </c>
      <c r="O1799" s="5">
        <f t="shared" si="112"/>
        <v>0</v>
      </c>
      <c r="P1799" s="5">
        <v>0</v>
      </c>
      <c r="Q1799" s="5">
        <f t="shared" si="113"/>
        <v>0</v>
      </c>
      <c r="R1799" s="5">
        <v>0</v>
      </c>
      <c r="S1799" s="5">
        <v>0</v>
      </c>
      <c r="T1799" s="5">
        <v>0</v>
      </c>
      <c r="U1799" s="5">
        <f t="shared" si="114"/>
        <v>0</v>
      </c>
      <c r="V1799" s="5">
        <f t="shared" si="115"/>
        <v>0</v>
      </c>
      <c r="W1799" s="5">
        <v>0</v>
      </c>
      <c r="X1799" t="s">
        <v>1172</v>
      </c>
    </row>
    <row r="1800" spans="1:24" x14ac:dyDescent="0.2">
      <c r="A1800" t="s">
        <v>117</v>
      </c>
      <c r="B1800" t="s">
        <v>118</v>
      </c>
      <c r="C1800" t="s">
        <v>2</v>
      </c>
      <c r="D1800" t="s">
        <v>1046</v>
      </c>
      <c r="E1800" t="s">
        <v>1047</v>
      </c>
      <c r="F1800" t="s">
        <v>1108</v>
      </c>
      <c r="G1800" t="s">
        <v>1109</v>
      </c>
      <c r="H1800" t="s">
        <v>1155</v>
      </c>
      <c r="I1800" t="s">
        <v>1156</v>
      </c>
      <c r="J1800" t="s">
        <v>121</v>
      </c>
      <c r="K1800" t="s">
        <v>155</v>
      </c>
      <c r="L1800" t="s">
        <v>44</v>
      </c>
      <c r="M1800" s="5">
        <v>0</v>
      </c>
      <c r="N1800" s="5">
        <v>38314.06</v>
      </c>
      <c r="O1800" s="5">
        <f t="shared" si="112"/>
        <v>38314.06</v>
      </c>
      <c r="P1800" s="5">
        <v>-8814.06</v>
      </c>
      <c r="Q1800" s="5">
        <f t="shared" si="113"/>
        <v>29500</v>
      </c>
      <c r="R1800" s="5">
        <v>0</v>
      </c>
      <c r="S1800" s="5">
        <v>0</v>
      </c>
      <c r="T1800" s="5">
        <v>0</v>
      </c>
      <c r="U1800" s="5">
        <f t="shared" si="114"/>
        <v>38314.06</v>
      </c>
      <c r="V1800" s="5">
        <f t="shared" si="115"/>
        <v>38314.06</v>
      </c>
      <c r="W1800" s="5">
        <v>29500</v>
      </c>
      <c r="X1800" t="s">
        <v>1173</v>
      </c>
    </row>
    <row r="1801" spans="1:24" x14ac:dyDescent="0.2">
      <c r="A1801" t="s">
        <v>117</v>
      </c>
      <c r="B1801" t="s">
        <v>118</v>
      </c>
      <c r="C1801" t="s">
        <v>2</v>
      </c>
      <c r="D1801" t="s">
        <v>1046</v>
      </c>
      <c r="E1801" t="s">
        <v>1047</v>
      </c>
      <c r="F1801" t="s">
        <v>1108</v>
      </c>
      <c r="G1801" t="s">
        <v>1109</v>
      </c>
      <c r="H1801" t="s">
        <v>1155</v>
      </c>
      <c r="I1801" t="s">
        <v>1174</v>
      </c>
      <c r="J1801" t="s">
        <v>121</v>
      </c>
      <c r="K1801" t="s">
        <v>652</v>
      </c>
      <c r="L1801" t="s">
        <v>44</v>
      </c>
      <c r="M1801" s="5">
        <v>78400</v>
      </c>
      <c r="N1801" s="5">
        <v>-1456</v>
      </c>
      <c r="O1801" s="5">
        <f t="shared" si="112"/>
        <v>76944</v>
      </c>
      <c r="P1801" s="5">
        <v>0</v>
      </c>
      <c r="Q1801" s="5">
        <f t="shared" si="113"/>
        <v>76944</v>
      </c>
      <c r="R1801" s="5">
        <v>0</v>
      </c>
      <c r="S1801" s="5">
        <v>76944</v>
      </c>
      <c r="T1801" s="5">
        <v>0</v>
      </c>
      <c r="U1801" s="5">
        <f t="shared" si="114"/>
        <v>0</v>
      </c>
      <c r="V1801" s="5">
        <f t="shared" si="115"/>
        <v>76944</v>
      </c>
      <c r="W1801" s="5">
        <v>0</v>
      </c>
      <c r="X1801" t="s">
        <v>1175</v>
      </c>
    </row>
    <row r="1802" spans="1:24" x14ac:dyDescent="0.2">
      <c r="A1802" t="s">
        <v>117</v>
      </c>
      <c r="B1802" t="s">
        <v>118</v>
      </c>
      <c r="C1802" t="s">
        <v>2</v>
      </c>
      <c r="D1802" t="s">
        <v>1046</v>
      </c>
      <c r="E1802" t="s">
        <v>1047</v>
      </c>
      <c r="F1802" t="s">
        <v>1108</v>
      </c>
      <c r="G1802" t="s">
        <v>1109</v>
      </c>
      <c r="H1802" t="s">
        <v>1155</v>
      </c>
      <c r="I1802" t="s">
        <v>1174</v>
      </c>
      <c r="J1802" t="s">
        <v>121</v>
      </c>
      <c r="K1802" t="s">
        <v>126</v>
      </c>
      <c r="L1802" t="s">
        <v>11</v>
      </c>
      <c r="M1802" s="5">
        <v>1165.06</v>
      </c>
      <c r="N1802" s="5">
        <v>0</v>
      </c>
      <c r="O1802" s="5">
        <f t="shared" si="112"/>
        <v>1165.06</v>
      </c>
      <c r="P1802" s="5">
        <v>0</v>
      </c>
      <c r="Q1802" s="5">
        <f t="shared" si="113"/>
        <v>1165.06</v>
      </c>
      <c r="R1802" s="5">
        <v>0</v>
      </c>
      <c r="S1802" s="5">
        <v>1165.06</v>
      </c>
      <c r="T1802" s="5">
        <v>0</v>
      </c>
      <c r="U1802" s="5">
        <f t="shared" si="114"/>
        <v>0</v>
      </c>
      <c r="V1802" s="5">
        <f t="shared" si="115"/>
        <v>1165.06</v>
      </c>
      <c r="W1802" s="5">
        <v>0</v>
      </c>
      <c r="X1802" t="s">
        <v>1176</v>
      </c>
    </row>
    <row r="1803" spans="1:24" x14ac:dyDescent="0.2">
      <c r="A1803" t="s">
        <v>117</v>
      </c>
      <c r="B1803" t="s">
        <v>118</v>
      </c>
      <c r="C1803" t="s">
        <v>2</v>
      </c>
      <c r="D1803" t="s">
        <v>1046</v>
      </c>
      <c r="E1803" t="s">
        <v>1047</v>
      </c>
      <c r="F1803" t="s">
        <v>1108</v>
      </c>
      <c r="G1803" t="s">
        <v>1109</v>
      </c>
      <c r="H1803" t="s">
        <v>1155</v>
      </c>
      <c r="I1803" t="s">
        <v>1174</v>
      </c>
      <c r="J1803" t="s">
        <v>121</v>
      </c>
      <c r="K1803" t="s">
        <v>126</v>
      </c>
      <c r="L1803" t="s">
        <v>44</v>
      </c>
      <c r="M1803" s="5">
        <v>295300</v>
      </c>
      <c r="N1803" s="5">
        <v>-67435.199999999997</v>
      </c>
      <c r="O1803" s="5">
        <f t="shared" si="112"/>
        <v>227864.8</v>
      </c>
      <c r="P1803" s="5">
        <v>-54530.31</v>
      </c>
      <c r="Q1803" s="5">
        <f t="shared" si="113"/>
        <v>173334.49</v>
      </c>
      <c r="R1803" s="5">
        <v>0</v>
      </c>
      <c r="S1803" s="5">
        <v>45271.519999999997</v>
      </c>
      <c r="T1803" s="5">
        <v>40397.760000000002</v>
      </c>
      <c r="U1803" s="5">
        <f t="shared" si="114"/>
        <v>182593.28</v>
      </c>
      <c r="V1803" s="5">
        <f t="shared" si="115"/>
        <v>187467.03999999998</v>
      </c>
      <c r="W1803" s="5">
        <v>128062.97</v>
      </c>
      <c r="X1803" t="s">
        <v>1176</v>
      </c>
    </row>
    <row r="1804" spans="1:24" x14ac:dyDescent="0.2">
      <c r="A1804" t="s">
        <v>117</v>
      </c>
      <c r="B1804" t="s">
        <v>118</v>
      </c>
      <c r="C1804" t="s">
        <v>2</v>
      </c>
      <c r="D1804" t="s">
        <v>1046</v>
      </c>
      <c r="E1804" t="s">
        <v>1047</v>
      </c>
      <c r="F1804" t="s">
        <v>1108</v>
      </c>
      <c r="G1804" t="s">
        <v>1109</v>
      </c>
      <c r="H1804" t="s">
        <v>1155</v>
      </c>
      <c r="I1804" t="s">
        <v>1174</v>
      </c>
      <c r="J1804" t="s">
        <v>121</v>
      </c>
      <c r="K1804" t="s">
        <v>128</v>
      </c>
      <c r="L1804" t="s">
        <v>44</v>
      </c>
      <c r="M1804" s="5">
        <v>0</v>
      </c>
      <c r="N1804" s="5">
        <v>48462.400000000001</v>
      </c>
      <c r="O1804" s="5">
        <f t="shared" si="112"/>
        <v>48462.400000000001</v>
      </c>
      <c r="P1804" s="5">
        <v>0</v>
      </c>
      <c r="Q1804" s="5">
        <f t="shared" si="113"/>
        <v>48462.400000000001</v>
      </c>
      <c r="R1804" s="5">
        <v>0</v>
      </c>
      <c r="S1804" s="5">
        <v>48462.400000000001</v>
      </c>
      <c r="T1804" s="5">
        <v>41549.760000000002</v>
      </c>
      <c r="U1804" s="5">
        <f t="shared" si="114"/>
        <v>0</v>
      </c>
      <c r="V1804" s="5">
        <f t="shared" si="115"/>
        <v>6912.6399999999994</v>
      </c>
      <c r="W1804" s="5">
        <v>0</v>
      </c>
      <c r="X1804" t="s">
        <v>1171</v>
      </c>
    </row>
    <row r="1805" spans="1:24" x14ac:dyDescent="0.2">
      <c r="A1805" t="s">
        <v>117</v>
      </c>
      <c r="B1805" t="s">
        <v>118</v>
      </c>
      <c r="C1805" t="s">
        <v>2</v>
      </c>
      <c r="D1805" t="s">
        <v>1046</v>
      </c>
      <c r="E1805" t="s">
        <v>1047</v>
      </c>
      <c r="F1805" t="s">
        <v>1108</v>
      </c>
      <c r="G1805" t="s">
        <v>1109</v>
      </c>
      <c r="H1805" t="s">
        <v>1155</v>
      </c>
      <c r="I1805" t="s">
        <v>1165</v>
      </c>
      <c r="J1805" t="s">
        <v>121</v>
      </c>
      <c r="K1805" t="s">
        <v>353</v>
      </c>
      <c r="L1805" t="s">
        <v>44</v>
      </c>
      <c r="M1805" s="5">
        <v>16000</v>
      </c>
      <c r="N1805" s="5">
        <v>0</v>
      </c>
      <c r="O1805" s="5">
        <f t="shared" si="112"/>
        <v>16000</v>
      </c>
      <c r="P1805" s="5">
        <v>0</v>
      </c>
      <c r="Q1805" s="5">
        <f t="shared" si="113"/>
        <v>16000</v>
      </c>
      <c r="R1805" s="5">
        <v>0</v>
      </c>
      <c r="S1805" s="5">
        <v>8000</v>
      </c>
      <c r="T1805" s="5">
        <v>3740.2</v>
      </c>
      <c r="U1805" s="5">
        <f t="shared" si="114"/>
        <v>8000</v>
      </c>
      <c r="V1805" s="5">
        <f t="shared" si="115"/>
        <v>12259.8</v>
      </c>
      <c r="W1805" s="5">
        <v>8000</v>
      </c>
      <c r="X1805" t="s">
        <v>1177</v>
      </c>
    </row>
    <row r="1806" spans="1:24" x14ac:dyDescent="0.2">
      <c r="A1806" t="s">
        <v>117</v>
      </c>
      <c r="B1806" t="s">
        <v>118</v>
      </c>
      <c r="C1806" t="s">
        <v>2</v>
      </c>
      <c r="D1806" t="s">
        <v>1046</v>
      </c>
      <c r="E1806" t="s">
        <v>1047</v>
      </c>
      <c r="F1806" t="s">
        <v>1108</v>
      </c>
      <c r="G1806" t="s">
        <v>1109</v>
      </c>
      <c r="H1806" t="s">
        <v>1155</v>
      </c>
      <c r="I1806" t="s">
        <v>1165</v>
      </c>
      <c r="J1806" t="s">
        <v>121</v>
      </c>
      <c r="K1806" t="s">
        <v>355</v>
      </c>
      <c r="L1806" t="s">
        <v>44</v>
      </c>
      <c r="M1806" s="5">
        <v>15000</v>
      </c>
      <c r="N1806" s="5">
        <v>0</v>
      </c>
      <c r="O1806" s="5">
        <f t="shared" si="112"/>
        <v>15000</v>
      </c>
      <c r="P1806" s="5">
        <v>0</v>
      </c>
      <c r="Q1806" s="5">
        <f t="shared" si="113"/>
        <v>15000</v>
      </c>
      <c r="R1806" s="5">
        <v>0</v>
      </c>
      <c r="S1806" s="5">
        <v>7000</v>
      </c>
      <c r="T1806" s="5">
        <v>3278.77</v>
      </c>
      <c r="U1806" s="5">
        <f t="shared" si="114"/>
        <v>8000</v>
      </c>
      <c r="V1806" s="5">
        <f t="shared" si="115"/>
        <v>11721.23</v>
      </c>
      <c r="W1806" s="5">
        <v>8000</v>
      </c>
      <c r="X1806" t="s">
        <v>1178</v>
      </c>
    </row>
    <row r="1807" spans="1:24" x14ac:dyDescent="0.2">
      <c r="A1807" t="s">
        <v>117</v>
      </c>
      <c r="B1807" t="s">
        <v>118</v>
      </c>
      <c r="C1807" t="s">
        <v>2</v>
      </c>
      <c r="D1807" t="s">
        <v>1046</v>
      </c>
      <c r="E1807" t="s">
        <v>1047</v>
      </c>
      <c r="F1807" t="s">
        <v>1108</v>
      </c>
      <c r="G1807" t="s">
        <v>1109</v>
      </c>
      <c r="H1807" t="s">
        <v>1155</v>
      </c>
      <c r="I1807" t="s">
        <v>1165</v>
      </c>
      <c r="J1807" t="s">
        <v>121</v>
      </c>
      <c r="K1807" t="s">
        <v>159</v>
      </c>
      <c r="L1807" t="s">
        <v>44</v>
      </c>
      <c r="M1807" s="5">
        <v>230000</v>
      </c>
      <c r="N1807" s="5">
        <v>1456</v>
      </c>
      <c r="O1807" s="5">
        <f t="shared" si="112"/>
        <v>231456</v>
      </c>
      <c r="P1807" s="5">
        <v>0</v>
      </c>
      <c r="Q1807" s="5">
        <f t="shared" si="113"/>
        <v>231456</v>
      </c>
      <c r="R1807" s="5">
        <v>0</v>
      </c>
      <c r="S1807" s="5">
        <v>213858.94</v>
      </c>
      <c r="T1807" s="5">
        <v>148839.31</v>
      </c>
      <c r="U1807" s="5">
        <f t="shared" si="114"/>
        <v>17597.059999999998</v>
      </c>
      <c r="V1807" s="5">
        <f t="shared" si="115"/>
        <v>82616.69</v>
      </c>
      <c r="W1807" s="5">
        <v>17597.060000000001</v>
      </c>
      <c r="X1807" t="s">
        <v>1179</v>
      </c>
    </row>
    <row r="1808" spans="1:24" x14ac:dyDescent="0.2">
      <c r="A1808" t="s">
        <v>117</v>
      </c>
      <c r="B1808" t="s">
        <v>118</v>
      </c>
      <c r="C1808" t="s">
        <v>2</v>
      </c>
      <c r="D1808" t="s">
        <v>1046</v>
      </c>
      <c r="E1808" t="s">
        <v>1047</v>
      </c>
      <c r="F1808" t="s">
        <v>1108</v>
      </c>
      <c r="G1808" t="s">
        <v>1109</v>
      </c>
      <c r="H1808" t="s">
        <v>1155</v>
      </c>
      <c r="I1808" t="s">
        <v>1165</v>
      </c>
      <c r="J1808" t="s">
        <v>121</v>
      </c>
      <c r="K1808" t="s">
        <v>126</v>
      </c>
      <c r="L1808" t="s">
        <v>11</v>
      </c>
      <c r="M1808" s="5">
        <v>28054</v>
      </c>
      <c r="N1808" s="5">
        <v>0</v>
      </c>
      <c r="O1808" s="5">
        <f t="shared" si="112"/>
        <v>28054</v>
      </c>
      <c r="P1808" s="5">
        <v>-4208.1000000000004</v>
      </c>
      <c r="Q1808" s="5">
        <f t="shared" si="113"/>
        <v>23845.9</v>
      </c>
      <c r="R1808" s="5">
        <v>0</v>
      </c>
      <c r="S1808" s="5">
        <v>23845.9</v>
      </c>
      <c r="T1808" s="5">
        <v>22443.200000000001</v>
      </c>
      <c r="U1808" s="5">
        <f t="shared" si="114"/>
        <v>4208.0999999999985</v>
      </c>
      <c r="V1808" s="5">
        <f t="shared" si="115"/>
        <v>5610.7999999999993</v>
      </c>
      <c r="W1808" s="5">
        <v>0</v>
      </c>
      <c r="X1808" t="s">
        <v>1176</v>
      </c>
    </row>
    <row r="1809" spans="1:24" x14ac:dyDescent="0.2">
      <c r="A1809" t="s">
        <v>117</v>
      </c>
      <c r="B1809" t="s">
        <v>118</v>
      </c>
      <c r="C1809" t="s">
        <v>2</v>
      </c>
      <c r="D1809" t="s">
        <v>1046</v>
      </c>
      <c r="E1809" t="s">
        <v>1047</v>
      </c>
      <c r="F1809" t="s">
        <v>1108</v>
      </c>
      <c r="G1809" t="s">
        <v>1109</v>
      </c>
      <c r="H1809" t="s">
        <v>1155</v>
      </c>
      <c r="I1809" t="s">
        <v>1165</v>
      </c>
      <c r="J1809" t="s">
        <v>121</v>
      </c>
      <c r="K1809" t="s">
        <v>126</v>
      </c>
      <c r="L1809" t="s">
        <v>44</v>
      </c>
      <c r="M1809" s="5">
        <v>0</v>
      </c>
      <c r="N1809" s="5">
        <v>1404.05</v>
      </c>
      <c r="O1809" s="5">
        <f t="shared" si="112"/>
        <v>1404.05</v>
      </c>
      <c r="P1809" s="5">
        <v>0</v>
      </c>
      <c r="Q1809" s="5">
        <f t="shared" si="113"/>
        <v>1404.05</v>
      </c>
      <c r="R1809" s="5">
        <v>0</v>
      </c>
      <c r="S1809" s="5">
        <v>1404.05</v>
      </c>
      <c r="T1809" s="5">
        <v>0</v>
      </c>
      <c r="U1809" s="5">
        <f t="shared" si="114"/>
        <v>0</v>
      </c>
      <c r="V1809" s="5">
        <f t="shared" si="115"/>
        <v>1404.05</v>
      </c>
      <c r="W1809" s="5">
        <v>0</v>
      </c>
      <c r="X1809" t="s">
        <v>1176</v>
      </c>
    </row>
    <row r="1810" spans="1:24" x14ac:dyDescent="0.2">
      <c r="A1810" t="s">
        <v>117</v>
      </c>
      <c r="B1810" t="s">
        <v>118</v>
      </c>
      <c r="C1810" t="s">
        <v>2</v>
      </c>
      <c r="D1810" t="s">
        <v>1046</v>
      </c>
      <c r="E1810" t="s">
        <v>1047</v>
      </c>
      <c r="F1810" t="s">
        <v>1108</v>
      </c>
      <c r="G1810" t="s">
        <v>1109</v>
      </c>
      <c r="H1810" t="s">
        <v>1155</v>
      </c>
      <c r="I1810" t="s">
        <v>1165</v>
      </c>
      <c r="J1810" t="s">
        <v>121</v>
      </c>
      <c r="K1810" t="s">
        <v>128</v>
      </c>
      <c r="L1810" t="s">
        <v>44</v>
      </c>
      <c r="M1810" s="5">
        <v>29639.56</v>
      </c>
      <c r="N1810" s="5">
        <v>-11724.04</v>
      </c>
      <c r="O1810" s="5">
        <f t="shared" si="112"/>
        <v>17915.52</v>
      </c>
      <c r="P1810" s="5">
        <v>0</v>
      </c>
      <c r="Q1810" s="5">
        <f t="shared" si="113"/>
        <v>17915.52</v>
      </c>
      <c r="R1810" s="5">
        <v>0</v>
      </c>
      <c r="S1810" s="5">
        <v>17915.52</v>
      </c>
      <c r="T1810" s="5">
        <v>11943.68</v>
      </c>
      <c r="U1810" s="5">
        <f t="shared" si="114"/>
        <v>0</v>
      </c>
      <c r="V1810" s="5">
        <f t="shared" si="115"/>
        <v>5971.84</v>
      </c>
      <c r="W1810" s="5">
        <v>0</v>
      </c>
      <c r="X1810" t="s">
        <v>1171</v>
      </c>
    </row>
    <row r="1811" spans="1:24" x14ac:dyDescent="0.2">
      <c r="A1811" t="s">
        <v>117</v>
      </c>
      <c r="B1811" t="s">
        <v>118</v>
      </c>
      <c r="C1811" t="s">
        <v>2</v>
      </c>
      <c r="D1811" t="s">
        <v>1046</v>
      </c>
      <c r="E1811" t="s">
        <v>1047</v>
      </c>
      <c r="F1811" t="s">
        <v>1108</v>
      </c>
      <c r="G1811" t="s">
        <v>1109</v>
      </c>
      <c r="H1811" t="s">
        <v>1155</v>
      </c>
      <c r="I1811" t="s">
        <v>1180</v>
      </c>
      <c r="J1811" t="s">
        <v>121</v>
      </c>
      <c r="K1811" t="s">
        <v>149</v>
      </c>
      <c r="L1811" t="s">
        <v>44</v>
      </c>
      <c r="M1811" s="5">
        <v>0</v>
      </c>
      <c r="N1811" s="5">
        <v>16761.7</v>
      </c>
      <c r="O1811" s="5">
        <f t="shared" si="112"/>
        <v>16761.7</v>
      </c>
      <c r="P1811" s="5">
        <v>0</v>
      </c>
      <c r="Q1811" s="5">
        <f t="shared" si="113"/>
        <v>16761.7</v>
      </c>
      <c r="R1811" s="5">
        <v>0</v>
      </c>
      <c r="S1811" s="5">
        <v>16761.7</v>
      </c>
      <c r="T1811" s="5">
        <v>16761.7</v>
      </c>
      <c r="U1811" s="5">
        <f t="shared" si="114"/>
        <v>0</v>
      </c>
      <c r="V1811" s="5">
        <f t="shared" si="115"/>
        <v>0</v>
      </c>
      <c r="W1811" s="5">
        <v>0</v>
      </c>
      <c r="X1811" t="s">
        <v>1166</v>
      </c>
    </row>
    <row r="1812" spans="1:24" x14ac:dyDescent="0.2">
      <c r="A1812" t="s">
        <v>117</v>
      </c>
      <c r="B1812" t="s">
        <v>118</v>
      </c>
      <c r="C1812" t="s">
        <v>2</v>
      </c>
      <c r="D1812" t="s">
        <v>1046</v>
      </c>
      <c r="E1812" t="s">
        <v>1047</v>
      </c>
      <c r="F1812" t="s">
        <v>1108</v>
      </c>
      <c r="G1812" t="s">
        <v>1109</v>
      </c>
      <c r="H1812" t="s">
        <v>1155</v>
      </c>
      <c r="I1812" t="s">
        <v>1180</v>
      </c>
      <c r="J1812" t="s">
        <v>121</v>
      </c>
      <c r="K1812" t="s">
        <v>149</v>
      </c>
      <c r="L1812" t="s">
        <v>11</v>
      </c>
      <c r="M1812" s="5">
        <v>13517.5</v>
      </c>
      <c r="N1812" s="5">
        <v>0</v>
      </c>
      <c r="O1812" s="5">
        <f t="shared" si="112"/>
        <v>13517.5</v>
      </c>
      <c r="P1812" s="5">
        <v>0</v>
      </c>
      <c r="Q1812" s="5">
        <f t="shared" si="113"/>
        <v>13517.5</v>
      </c>
      <c r="R1812" s="5">
        <v>0</v>
      </c>
      <c r="S1812" s="5">
        <v>13517.5</v>
      </c>
      <c r="T1812" s="5">
        <v>13517.5</v>
      </c>
      <c r="U1812" s="5">
        <f t="shared" si="114"/>
        <v>0</v>
      </c>
      <c r="V1812" s="5">
        <f t="shared" si="115"/>
        <v>0</v>
      </c>
      <c r="W1812" s="5">
        <v>0</v>
      </c>
      <c r="X1812" t="s">
        <v>1166</v>
      </c>
    </row>
    <row r="1813" spans="1:24" x14ac:dyDescent="0.2">
      <c r="A1813" t="s">
        <v>117</v>
      </c>
      <c r="B1813" t="s">
        <v>118</v>
      </c>
      <c r="C1813" t="s">
        <v>2</v>
      </c>
      <c r="D1813" t="s">
        <v>1046</v>
      </c>
      <c r="E1813" t="s">
        <v>1047</v>
      </c>
      <c r="F1813" t="s">
        <v>1108</v>
      </c>
      <c r="G1813" t="s">
        <v>1109</v>
      </c>
      <c r="H1813" t="s">
        <v>1155</v>
      </c>
      <c r="I1813" t="s">
        <v>1180</v>
      </c>
      <c r="J1813" t="s">
        <v>121</v>
      </c>
      <c r="K1813" t="s">
        <v>161</v>
      </c>
      <c r="L1813" t="s">
        <v>44</v>
      </c>
      <c r="M1813" s="5">
        <v>60000</v>
      </c>
      <c r="N1813" s="5">
        <v>0</v>
      </c>
      <c r="O1813" s="5">
        <f t="shared" si="112"/>
        <v>60000</v>
      </c>
      <c r="P1813" s="5">
        <v>-60000</v>
      </c>
      <c r="Q1813" s="5">
        <f t="shared" si="113"/>
        <v>0</v>
      </c>
      <c r="R1813" s="5">
        <v>0</v>
      </c>
      <c r="S1813" s="5">
        <v>0</v>
      </c>
      <c r="T1813" s="5">
        <v>0</v>
      </c>
      <c r="U1813" s="5">
        <f t="shared" si="114"/>
        <v>60000</v>
      </c>
      <c r="V1813" s="5">
        <f t="shared" si="115"/>
        <v>60000</v>
      </c>
      <c r="W1813" s="5">
        <v>0</v>
      </c>
      <c r="X1813" t="s">
        <v>1181</v>
      </c>
    </row>
    <row r="1814" spans="1:24" x14ac:dyDescent="0.2">
      <c r="A1814" t="s">
        <v>117</v>
      </c>
      <c r="B1814" t="s">
        <v>118</v>
      </c>
      <c r="C1814" t="s">
        <v>2</v>
      </c>
      <c r="D1814" t="s">
        <v>1046</v>
      </c>
      <c r="E1814" t="s">
        <v>1047</v>
      </c>
      <c r="F1814" t="s">
        <v>1108</v>
      </c>
      <c r="G1814" t="s">
        <v>1109</v>
      </c>
      <c r="H1814" t="s">
        <v>1155</v>
      </c>
      <c r="I1814" t="s">
        <v>1180</v>
      </c>
      <c r="J1814" t="s">
        <v>121</v>
      </c>
      <c r="K1814" t="s">
        <v>173</v>
      </c>
      <c r="L1814" t="s">
        <v>44</v>
      </c>
      <c r="M1814" s="5">
        <v>42294</v>
      </c>
      <c r="N1814" s="5">
        <v>46386</v>
      </c>
      <c r="O1814" s="5">
        <f t="shared" si="112"/>
        <v>88680</v>
      </c>
      <c r="P1814" s="5">
        <v>0</v>
      </c>
      <c r="Q1814" s="5">
        <f t="shared" si="113"/>
        <v>88680</v>
      </c>
      <c r="R1814" s="5">
        <v>46164.23</v>
      </c>
      <c r="S1814" s="5">
        <v>40071.019999999997</v>
      </c>
      <c r="T1814" s="5">
        <v>8904.68</v>
      </c>
      <c r="U1814" s="5">
        <f t="shared" si="114"/>
        <v>48608.98</v>
      </c>
      <c r="V1814" s="5">
        <f t="shared" si="115"/>
        <v>79775.320000000007</v>
      </c>
      <c r="W1814" s="5">
        <v>2444.75</v>
      </c>
      <c r="X1814" t="s">
        <v>1182</v>
      </c>
    </row>
    <row r="1815" spans="1:24" x14ac:dyDescent="0.2">
      <c r="A1815" t="s">
        <v>117</v>
      </c>
      <c r="B1815" t="s">
        <v>118</v>
      </c>
      <c r="C1815" t="s">
        <v>2</v>
      </c>
      <c r="D1815" t="s">
        <v>1046</v>
      </c>
      <c r="E1815" t="s">
        <v>1047</v>
      </c>
      <c r="F1815" t="s">
        <v>1108</v>
      </c>
      <c r="G1815" t="s">
        <v>1109</v>
      </c>
      <c r="H1815" t="s">
        <v>1155</v>
      </c>
      <c r="I1815" t="s">
        <v>1180</v>
      </c>
      <c r="J1815" t="s">
        <v>121</v>
      </c>
      <c r="K1815" t="s">
        <v>707</v>
      </c>
      <c r="L1815" t="s">
        <v>44</v>
      </c>
      <c r="M1815" s="5">
        <v>75000</v>
      </c>
      <c r="N1815" s="5">
        <v>35000</v>
      </c>
      <c r="O1815" s="5">
        <f t="shared" si="112"/>
        <v>110000</v>
      </c>
      <c r="P1815" s="5">
        <v>-49462.03</v>
      </c>
      <c r="Q1815" s="5">
        <f t="shared" si="113"/>
        <v>60537.97</v>
      </c>
      <c r="R1815" s="5">
        <v>0</v>
      </c>
      <c r="S1815" s="5">
        <v>0</v>
      </c>
      <c r="T1815" s="5">
        <v>0</v>
      </c>
      <c r="U1815" s="5">
        <f t="shared" si="114"/>
        <v>110000</v>
      </c>
      <c r="V1815" s="5">
        <f t="shared" si="115"/>
        <v>110000</v>
      </c>
      <c r="W1815" s="5">
        <v>60537.97</v>
      </c>
      <c r="X1815" t="s">
        <v>1169</v>
      </c>
    </row>
    <row r="1816" spans="1:24" x14ac:dyDescent="0.2">
      <c r="A1816" t="s">
        <v>117</v>
      </c>
      <c r="B1816" t="s">
        <v>118</v>
      </c>
      <c r="C1816" t="s">
        <v>2</v>
      </c>
      <c r="D1816" t="s">
        <v>1046</v>
      </c>
      <c r="E1816" t="s">
        <v>1047</v>
      </c>
      <c r="F1816" t="s">
        <v>1108</v>
      </c>
      <c r="G1816" t="s">
        <v>1109</v>
      </c>
      <c r="H1816" t="s">
        <v>1155</v>
      </c>
      <c r="I1816" t="s">
        <v>1180</v>
      </c>
      <c r="J1816" t="s">
        <v>121</v>
      </c>
      <c r="K1816" t="s">
        <v>351</v>
      </c>
      <c r="L1816" t="s">
        <v>44</v>
      </c>
      <c r="M1816" s="5">
        <v>326100</v>
      </c>
      <c r="N1816" s="5">
        <v>0</v>
      </c>
      <c r="O1816" s="5">
        <f t="shared" si="112"/>
        <v>326100</v>
      </c>
      <c r="P1816" s="5">
        <v>0</v>
      </c>
      <c r="Q1816" s="5">
        <f t="shared" si="113"/>
        <v>326100</v>
      </c>
      <c r="R1816" s="5">
        <v>2225.9899999999998</v>
      </c>
      <c r="S1816" s="5">
        <v>234719.57</v>
      </c>
      <c r="T1816" s="5">
        <v>55627.62</v>
      </c>
      <c r="U1816" s="5">
        <f t="shared" si="114"/>
        <v>91380.43</v>
      </c>
      <c r="V1816" s="5">
        <f t="shared" si="115"/>
        <v>270472.38</v>
      </c>
      <c r="W1816" s="5">
        <v>89154.44</v>
      </c>
      <c r="X1816" t="s">
        <v>1170</v>
      </c>
    </row>
    <row r="1817" spans="1:24" x14ac:dyDescent="0.2">
      <c r="A1817" t="s">
        <v>117</v>
      </c>
      <c r="B1817" t="s">
        <v>118</v>
      </c>
      <c r="C1817" t="s">
        <v>2</v>
      </c>
      <c r="D1817" t="s">
        <v>1046</v>
      </c>
      <c r="E1817" t="s">
        <v>1047</v>
      </c>
      <c r="F1817" t="s">
        <v>1108</v>
      </c>
      <c r="G1817" t="s">
        <v>1109</v>
      </c>
      <c r="H1817" t="s">
        <v>1155</v>
      </c>
      <c r="I1817" t="s">
        <v>1180</v>
      </c>
      <c r="J1817" t="s">
        <v>121</v>
      </c>
      <c r="K1817" t="s">
        <v>126</v>
      </c>
      <c r="L1817" t="s">
        <v>44</v>
      </c>
      <c r="M1817" s="5">
        <v>20000</v>
      </c>
      <c r="N1817" s="5">
        <v>0</v>
      </c>
      <c r="O1817" s="5">
        <f t="shared" si="112"/>
        <v>20000</v>
      </c>
      <c r="P1817" s="5">
        <v>0</v>
      </c>
      <c r="Q1817" s="5">
        <f t="shared" si="113"/>
        <v>20000</v>
      </c>
      <c r="R1817" s="5">
        <v>0</v>
      </c>
      <c r="S1817" s="5">
        <v>0</v>
      </c>
      <c r="T1817" s="5">
        <v>0</v>
      </c>
      <c r="U1817" s="5">
        <f t="shared" si="114"/>
        <v>20000</v>
      </c>
      <c r="V1817" s="5">
        <f t="shared" si="115"/>
        <v>20000</v>
      </c>
      <c r="W1817" s="5">
        <v>20000</v>
      </c>
      <c r="X1817" t="s">
        <v>1176</v>
      </c>
    </row>
    <row r="1818" spans="1:24" x14ac:dyDescent="0.2">
      <c r="A1818" t="s">
        <v>117</v>
      </c>
      <c r="B1818" t="s">
        <v>118</v>
      </c>
      <c r="C1818" t="s">
        <v>2</v>
      </c>
      <c r="D1818" t="s">
        <v>1046</v>
      </c>
      <c r="E1818" t="s">
        <v>1047</v>
      </c>
      <c r="F1818" t="s">
        <v>1108</v>
      </c>
      <c r="G1818" t="s">
        <v>1109</v>
      </c>
      <c r="H1818" t="s">
        <v>1155</v>
      </c>
      <c r="I1818" t="s">
        <v>1180</v>
      </c>
      <c r="J1818" t="s">
        <v>121</v>
      </c>
      <c r="K1818" t="s">
        <v>128</v>
      </c>
      <c r="L1818" t="s">
        <v>44</v>
      </c>
      <c r="M1818" s="5">
        <v>36450</v>
      </c>
      <c r="N1818" s="5">
        <v>-17041.52</v>
      </c>
      <c r="O1818" s="5">
        <f t="shared" si="112"/>
        <v>19408.48</v>
      </c>
      <c r="P1818" s="5">
        <v>0</v>
      </c>
      <c r="Q1818" s="5">
        <f t="shared" si="113"/>
        <v>19408.48</v>
      </c>
      <c r="R1818" s="5">
        <v>0</v>
      </c>
      <c r="S1818" s="5">
        <v>19408.48</v>
      </c>
      <c r="T1818" s="5">
        <v>13436.64</v>
      </c>
      <c r="U1818" s="5">
        <f t="shared" si="114"/>
        <v>0</v>
      </c>
      <c r="V1818" s="5">
        <f t="shared" si="115"/>
        <v>5971.84</v>
      </c>
      <c r="W1818" s="5">
        <v>0</v>
      </c>
      <c r="X1818" t="s">
        <v>1171</v>
      </c>
    </row>
    <row r="1819" spans="1:24" x14ac:dyDescent="0.2">
      <c r="A1819" t="s">
        <v>117</v>
      </c>
      <c r="B1819" t="s">
        <v>118</v>
      </c>
      <c r="C1819" t="s">
        <v>2</v>
      </c>
      <c r="D1819" t="s">
        <v>1046</v>
      </c>
      <c r="E1819" t="s">
        <v>1047</v>
      </c>
      <c r="F1819" t="s">
        <v>1108</v>
      </c>
      <c r="G1819" t="s">
        <v>1109</v>
      </c>
      <c r="H1819" t="s">
        <v>1155</v>
      </c>
      <c r="I1819" t="s">
        <v>1180</v>
      </c>
      <c r="J1819" t="s">
        <v>121</v>
      </c>
      <c r="K1819" t="s">
        <v>1183</v>
      </c>
      <c r="L1819" t="s">
        <v>44</v>
      </c>
      <c r="M1819" s="5">
        <v>30000</v>
      </c>
      <c r="N1819" s="5">
        <v>0</v>
      </c>
      <c r="O1819" s="5">
        <f t="shared" si="112"/>
        <v>30000</v>
      </c>
      <c r="P1819" s="5">
        <v>0</v>
      </c>
      <c r="Q1819" s="5">
        <f t="shared" si="113"/>
        <v>30000</v>
      </c>
      <c r="R1819" s="5">
        <v>5.35</v>
      </c>
      <c r="S1819" s="5">
        <v>29545.599999999999</v>
      </c>
      <c r="T1819" s="5">
        <v>0</v>
      </c>
      <c r="U1819" s="5">
        <f t="shared" si="114"/>
        <v>454.40000000000146</v>
      </c>
      <c r="V1819" s="5">
        <f t="shared" si="115"/>
        <v>30000</v>
      </c>
      <c r="W1819" s="5">
        <v>449.05</v>
      </c>
      <c r="X1819" t="s">
        <v>1184</v>
      </c>
    </row>
    <row r="1820" spans="1:24" x14ac:dyDescent="0.2">
      <c r="A1820" t="s">
        <v>117</v>
      </c>
      <c r="B1820" t="s">
        <v>118</v>
      </c>
      <c r="C1820" t="s">
        <v>2</v>
      </c>
      <c r="D1820" t="s">
        <v>1046</v>
      </c>
      <c r="E1820" t="s">
        <v>1047</v>
      </c>
      <c r="F1820" t="s">
        <v>1108</v>
      </c>
      <c r="G1820" t="s">
        <v>1109</v>
      </c>
      <c r="H1820" t="s">
        <v>1155</v>
      </c>
      <c r="I1820" t="s">
        <v>1174</v>
      </c>
      <c r="J1820" t="s">
        <v>223</v>
      </c>
      <c r="K1820" t="s">
        <v>226</v>
      </c>
      <c r="L1820" t="s">
        <v>44</v>
      </c>
      <c r="M1820" s="5">
        <v>10295560</v>
      </c>
      <c r="N1820" s="5">
        <v>-853816.83</v>
      </c>
      <c r="O1820" s="5">
        <f t="shared" si="112"/>
        <v>9441743.1699999999</v>
      </c>
      <c r="P1820" s="5">
        <v>-4711333</v>
      </c>
      <c r="Q1820" s="5">
        <f t="shared" si="113"/>
        <v>4730410.17</v>
      </c>
      <c r="R1820" s="5">
        <v>98422.13</v>
      </c>
      <c r="S1820" s="5">
        <v>2337323.29</v>
      </c>
      <c r="T1820" s="5">
        <v>1445488.14</v>
      </c>
      <c r="U1820" s="5">
        <f t="shared" si="114"/>
        <v>7104419.8799999999</v>
      </c>
      <c r="V1820" s="5">
        <f t="shared" si="115"/>
        <v>7996255.0300000003</v>
      </c>
      <c r="W1820" s="5">
        <v>2294664.75</v>
      </c>
      <c r="X1820" t="s">
        <v>1185</v>
      </c>
    </row>
    <row r="1821" spans="1:24" x14ac:dyDescent="0.2">
      <c r="A1821" t="s">
        <v>117</v>
      </c>
      <c r="B1821" t="s">
        <v>118</v>
      </c>
      <c r="C1821" t="s">
        <v>2</v>
      </c>
      <c r="D1821" t="s">
        <v>1046</v>
      </c>
      <c r="E1821" t="s">
        <v>1047</v>
      </c>
      <c r="F1821" t="s">
        <v>1108</v>
      </c>
      <c r="G1821" t="s">
        <v>1109</v>
      </c>
      <c r="H1821" t="s">
        <v>1155</v>
      </c>
      <c r="I1821" t="s">
        <v>1186</v>
      </c>
      <c r="J1821" t="s">
        <v>223</v>
      </c>
      <c r="K1821" t="s">
        <v>226</v>
      </c>
      <c r="L1821" t="s">
        <v>44</v>
      </c>
      <c r="M1821" s="5">
        <v>2131000</v>
      </c>
      <c r="N1821" s="5">
        <v>-300000</v>
      </c>
      <c r="O1821" s="5">
        <f t="shared" si="112"/>
        <v>1831000</v>
      </c>
      <c r="P1821" s="5">
        <v>-767000</v>
      </c>
      <c r="Q1821" s="5">
        <f t="shared" si="113"/>
        <v>1064000</v>
      </c>
      <c r="R1821" s="5">
        <v>0</v>
      </c>
      <c r="S1821" s="5">
        <v>937419.09</v>
      </c>
      <c r="T1821" s="5">
        <v>326194.56</v>
      </c>
      <c r="U1821" s="5">
        <f t="shared" si="114"/>
        <v>893580.91</v>
      </c>
      <c r="V1821" s="5">
        <f t="shared" si="115"/>
        <v>1504805.44</v>
      </c>
      <c r="W1821" s="5">
        <v>126580.91</v>
      </c>
      <c r="X1821" t="s">
        <v>1185</v>
      </c>
    </row>
    <row r="1822" spans="1:24" x14ac:dyDescent="0.2">
      <c r="A1822" t="s">
        <v>117</v>
      </c>
      <c r="B1822" t="s">
        <v>118</v>
      </c>
      <c r="C1822" t="s">
        <v>2</v>
      </c>
      <c r="D1822" t="s">
        <v>1046</v>
      </c>
      <c r="E1822" t="s">
        <v>1047</v>
      </c>
      <c r="F1822" t="s">
        <v>1108</v>
      </c>
      <c r="G1822" t="s">
        <v>1109</v>
      </c>
      <c r="H1822" t="s">
        <v>1155</v>
      </c>
      <c r="I1822" t="s">
        <v>1165</v>
      </c>
      <c r="J1822" t="s">
        <v>223</v>
      </c>
      <c r="K1822" t="s">
        <v>226</v>
      </c>
      <c r="L1822" t="s">
        <v>44</v>
      </c>
      <c r="M1822" s="5">
        <v>5750350.3600000003</v>
      </c>
      <c r="N1822" s="5">
        <v>488939.56</v>
      </c>
      <c r="O1822" s="5">
        <f t="shared" si="112"/>
        <v>6239289.9199999999</v>
      </c>
      <c r="P1822" s="5">
        <v>-3580565.02</v>
      </c>
      <c r="Q1822" s="5">
        <f t="shared" si="113"/>
        <v>2658724.9</v>
      </c>
      <c r="R1822" s="5">
        <v>119133.4</v>
      </c>
      <c r="S1822" s="5">
        <v>1774677.43</v>
      </c>
      <c r="T1822" s="5">
        <v>1001846.73</v>
      </c>
      <c r="U1822" s="5">
        <f t="shared" si="114"/>
        <v>4464612.49</v>
      </c>
      <c r="V1822" s="5">
        <f t="shared" si="115"/>
        <v>5237443.1899999995</v>
      </c>
      <c r="W1822" s="5">
        <v>764914.07</v>
      </c>
      <c r="X1822" t="s">
        <v>1185</v>
      </c>
    </row>
    <row r="1823" spans="1:24" x14ac:dyDescent="0.2">
      <c r="A1823" t="s">
        <v>117</v>
      </c>
      <c r="B1823" t="s">
        <v>118</v>
      </c>
      <c r="C1823" t="s">
        <v>2</v>
      </c>
      <c r="D1823" t="s">
        <v>1046</v>
      </c>
      <c r="E1823" t="s">
        <v>1047</v>
      </c>
      <c r="F1823" t="s">
        <v>1108</v>
      </c>
      <c r="G1823" t="s">
        <v>1109</v>
      </c>
      <c r="H1823" t="s">
        <v>1155</v>
      </c>
      <c r="I1823" t="s">
        <v>1165</v>
      </c>
      <c r="J1823" t="s">
        <v>223</v>
      </c>
      <c r="K1823" t="s">
        <v>226</v>
      </c>
      <c r="L1823" t="s">
        <v>11</v>
      </c>
      <c r="M1823" s="5">
        <v>616354.76</v>
      </c>
      <c r="N1823" s="5">
        <v>0</v>
      </c>
      <c r="O1823" s="5">
        <f t="shared" si="112"/>
        <v>616354.76</v>
      </c>
      <c r="P1823" s="5">
        <v>-176153.85</v>
      </c>
      <c r="Q1823" s="5">
        <f t="shared" si="113"/>
        <v>440200.91000000003</v>
      </c>
      <c r="R1823" s="5">
        <v>0.01</v>
      </c>
      <c r="S1823" s="5">
        <v>440200.9</v>
      </c>
      <c r="T1823" s="5">
        <v>416563.14</v>
      </c>
      <c r="U1823" s="5">
        <f t="shared" si="114"/>
        <v>176153.86</v>
      </c>
      <c r="V1823" s="5">
        <f t="shared" si="115"/>
        <v>199791.62</v>
      </c>
      <c r="W1823" s="5">
        <v>0</v>
      </c>
      <c r="X1823" t="s">
        <v>1185</v>
      </c>
    </row>
    <row r="1824" spans="1:24" x14ac:dyDescent="0.2">
      <c r="A1824" t="s">
        <v>117</v>
      </c>
      <c r="B1824" t="s">
        <v>118</v>
      </c>
      <c r="C1824" t="s">
        <v>2</v>
      </c>
      <c r="D1824" t="s">
        <v>1046</v>
      </c>
      <c r="E1824" t="s">
        <v>1047</v>
      </c>
      <c r="F1824" t="s">
        <v>1108</v>
      </c>
      <c r="G1824" t="s">
        <v>1109</v>
      </c>
      <c r="H1824" t="s">
        <v>1155</v>
      </c>
      <c r="I1824" t="s">
        <v>1180</v>
      </c>
      <c r="J1824" t="s">
        <v>223</v>
      </c>
      <c r="K1824" t="s">
        <v>226</v>
      </c>
      <c r="L1824" t="s">
        <v>44</v>
      </c>
      <c r="M1824" s="5">
        <v>370000</v>
      </c>
      <c r="N1824" s="5">
        <v>0</v>
      </c>
      <c r="O1824" s="5">
        <f t="shared" si="112"/>
        <v>370000</v>
      </c>
      <c r="P1824" s="5">
        <v>-63820</v>
      </c>
      <c r="Q1824" s="5">
        <f t="shared" si="113"/>
        <v>306180</v>
      </c>
      <c r="R1824" s="5">
        <v>0</v>
      </c>
      <c r="S1824" s="5">
        <v>296776.8</v>
      </c>
      <c r="T1824" s="5">
        <v>225278.8</v>
      </c>
      <c r="U1824" s="5">
        <f t="shared" si="114"/>
        <v>73223.200000000012</v>
      </c>
      <c r="V1824" s="5">
        <f t="shared" si="115"/>
        <v>144721.20000000001</v>
      </c>
      <c r="W1824" s="5">
        <v>9403.2000000000007</v>
      </c>
      <c r="X1824" t="s">
        <v>1185</v>
      </c>
    </row>
    <row r="1825" spans="1:24" x14ac:dyDescent="0.2">
      <c r="A1825" t="s">
        <v>117</v>
      </c>
      <c r="B1825" t="s">
        <v>118</v>
      </c>
      <c r="C1825" t="s">
        <v>2</v>
      </c>
      <c r="D1825" t="s">
        <v>1046</v>
      </c>
      <c r="E1825" t="s">
        <v>1047</v>
      </c>
      <c r="F1825" t="s">
        <v>1108</v>
      </c>
      <c r="G1825" t="s">
        <v>1109</v>
      </c>
      <c r="H1825" t="s">
        <v>1155</v>
      </c>
      <c r="I1825" t="s">
        <v>1187</v>
      </c>
      <c r="J1825" t="s">
        <v>223</v>
      </c>
      <c r="K1825" t="s">
        <v>226</v>
      </c>
      <c r="L1825" t="s">
        <v>44</v>
      </c>
      <c r="M1825" s="5">
        <v>1893500</v>
      </c>
      <c r="N1825" s="5">
        <v>0</v>
      </c>
      <c r="O1825" s="5">
        <f t="shared" si="112"/>
        <v>1893500</v>
      </c>
      <c r="P1825" s="5">
        <v>-273170.11</v>
      </c>
      <c r="Q1825" s="5">
        <f t="shared" si="113"/>
        <v>1620329.8900000001</v>
      </c>
      <c r="R1825" s="5">
        <v>4696.47</v>
      </c>
      <c r="S1825" s="5">
        <v>892531.98</v>
      </c>
      <c r="T1825" s="5">
        <v>456215.56</v>
      </c>
      <c r="U1825" s="5">
        <f t="shared" si="114"/>
        <v>1000968.02</v>
      </c>
      <c r="V1825" s="5">
        <f t="shared" si="115"/>
        <v>1437284.44</v>
      </c>
      <c r="W1825" s="5">
        <v>723101.44</v>
      </c>
      <c r="X1825" t="s">
        <v>1185</v>
      </c>
    </row>
    <row r="1826" spans="1:24" x14ac:dyDescent="0.2">
      <c r="A1826" t="s">
        <v>117</v>
      </c>
      <c r="B1826" t="s">
        <v>118</v>
      </c>
      <c r="C1826" t="s">
        <v>2</v>
      </c>
      <c r="D1826" t="s">
        <v>1046</v>
      </c>
      <c r="E1826" t="s">
        <v>1047</v>
      </c>
      <c r="F1826" t="s">
        <v>1108</v>
      </c>
      <c r="G1826" t="s">
        <v>1109</v>
      </c>
      <c r="H1826" t="s">
        <v>1155</v>
      </c>
      <c r="I1826" t="s">
        <v>1165</v>
      </c>
      <c r="J1826" t="s">
        <v>572</v>
      </c>
      <c r="K1826" t="s">
        <v>882</v>
      </c>
      <c r="L1826" t="s">
        <v>44</v>
      </c>
      <c r="M1826" s="5">
        <v>5000</v>
      </c>
      <c r="N1826" s="5">
        <v>0</v>
      </c>
      <c r="O1826" s="5">
        <f t="shared" si="112"/>
        <v>5000</v>
      </c>
      <c r="P1826" s="5">
        <v>0</v>
      </c>
      <c r="Q1826" s="5">
        <f t="shared" si="113"/>
        <v>5000</v>
      </c>
      <c r="R1826" s="5">
        <v>0</v>
      </c>
      <c r="S1826" s="5">
        <v>60.4</v>
      </c>
      <c r="T1826" s="5">
        <v>0</v>
      </c>
      <c r="U1826" s="5">
        <f t="shared" si="114"/>
        <v>4939.6000000000004</v>
      </c>
      <c r="V1826" s="5">
        <f t="shared" si="115"/>
        <v>5000</v>
      </c>
      <c r="W1826" s="5">
        <v>4939.6000000000004</v>
      </c>
      <c r="X1826" t="s">
        <v>1188</v>
      </c>
    </row>
    <row r="1827" spans="1:24" x14ac:dyDescent="0.2">
      <c r="A1827" t="s">
        <v>117</v>
      </c>
      <c r="B1827" t="s">
        <v>118</v>
      </c>
      <c r="C1827" t="s">
        <v>2</v>
      </c>
      <c r="D1827" t="s">
        <v>1046</v>
      </c>
      <c r="E1827" t="s">
        <v>1047</v>
      </c>
      <c r="F1827" t="s">
        <v>1108</v>
      </c>
      <c r="G1827" t="s">
        <v>1109</v>
      </c>
      <c r="H1827" t="s">
        <v>1155</v>
      </c>
      <c r="I1827" t="s">
        <v>1174</v>
      </c>
      <c r="J1827" t="s">
        <v>575</v>
      </c>
      <c r="K1827" t="s">
        <v>796</v>
      </c>
      <c r="L1827" t="s">
        <v>44</v>
      </c>
      <c r="M1827" s="5">
        <v>0</v>
      </c>
      <c r="N1827" s="5">
        <v>726091.57</v>
      </c>
      <c r="O1827" s="5">
        <f t="shared" si="112"/>
        <v>726091.57</v>
      </c>
      <c r="P1827" s="5">
        <v>0</v>
      </c>
      <c r="Q1827" s="5">
        <f t="shared" si="113"/>
        <v>726091.57</v>
      </c>
      <c r="R1827" s="5">
        <v>0</v>
      </c>
      <c r="S1827" s="5">
        <v>0</v>
      </c>
      <c r="T1827" s="5">
        <v>0</v>
      </c>
      <c r="U1827" s="5">
        <f t="shared" si="114"/>
        <v>726091.57</v>
      </c>
      <c r="V1827" s="5">
        <f t="shared" si="115"/>
        <v>726091.57</v>
      </c>
      <c r="W1827" s="5">
        <v>726091.57</v>
      </c>
      <c r="X1827" t="s">
        <v>1189</v>
      </c>
    </row>
    <row r="1828" spans="1:24" x14ac:dyDescent="0.2">
      <c r="A1828" t="s">
        <v>117</v>
      </c>
      <c r="B1828" t="s">
        <v>118</v>
      </c>
      <c r="C1828" t="s">
        <v>2</v>
      </c>
      <c r="D1828" t="s">
        <v>1046</v>
      </c>
      <c r="E1828" t="s">
        <v>1047</v>
      </c>
      <c r="F1828" t="s">
        <v>1108</v>
      </c>
      <c r="G1828" t="s">
        <v>1109</v>
      </c>
      <c r="H1828" t="s">
        <v>1155</v>
      </c>
      <c r="I1828" t="s">
        <v>1174</v>
      </c>
      <c r="J1828" t="s">
        <v>575</v>
      </c>
      <c r="K1828" t="s">
        <v>576</v>
      </c>
      <c r="L1828" t="s">
        <v>44</v>
      </c>
      <c r="M1828" s="5">
        <v>300000</v>
      </c>
      <c r="N1828" s="5">
        <v>-200000</v>
      </c>
      <c r="O1828" s="5">
        <f t="shared" si="112"/>
        <v>100000</v>
      </c>
      <c r="P1828" s="5">
        <v>-100000</v>
      </c>
      <c r="Q1828" s="5">
        <f t="shared" si="113"/>
        <v>0</v>
      </c>
      <c r="R1828" s="5">
        <v>0</v>
      </c>
      <c r="S1828" s="5">
        <v>0</v>
      </c>
      <c r="T1828" s="5">
        <v>0</v>
      </c>
      <c r="U1828" s="5">
        <f t="shared" si="114"/>
        <v>100000</v>
      </c>
      <c r="V1828" s="5">
        <f t="shared" si="115"/>
        <v>100000</v>
      </c>
      <c r="W1828" s="5">
        <v>0</v>
      </c>
      <c r="X1828" t="s">
        <v>1190</v>
      </c>
    </row>
    <row r="1829" spans="1:24" x14ac:dyDescent="0.2">
      <c r="A1829" t="s">
        <v>117</v>
      </c>
      <c r="B1829" t="s">
        <v>118</v>
      </c>
      <c r="C1829" t="s">
        <v>2</v>
      </c>
      <c r="D1829" t="s">
        <v>1046</v>
      </c>
      <c r="E1829" t="s">
        <v>1047</v>
      </c>
      <c r="F1829" t="s">
        <v>1108</v>
      </c>
      <c r="G1829" t="s">
        <v>1109</v>
      </c>
      <c r="H1829" t="s">
        <v>1155</v>
      </c>
      <c r="I1829" t="s">
        <v>1174</v>
      </c>
      <c r="J1829" t="s">
        <v>231</v>
      </c>
      <c r="K1829" t="s">
        <v>236</v>
      </c>
      <c r="L1829" t="s">
        <v>44</v>
      </c>
      <c r="M1829" s="5">
        <v>0</v>
      </c>
      <c r="N1829" s="5">
        <v>33600</v>
      </c>
      <c r="O1829" s="5">
        <f t="shared" si="112"/>
        <v>33600</v>
      </c>
      <c r="P1829" s="5">
        <v>-33600</v>
      </c>
      <c r="Q1829" s="5">
        <f t="shared" si="113"/>
        <v>0</v>
      </c>
      <c r="R1829" s="5">
        <v>0</v>
      </c>
      <c r="S1829" s="5">
        <v>0</v>
      </c>
      <c r="T1829" s="5">
        <v>0</v>
      </c>
      <c r="U1829" s="5">
        <f t="shared" si="114"/>
        <v>33600</v>
      </c>
      <c r="V1829" s="5">
        <f t="shared" si="115"/>
        <v>33600</v>
      </c>
      <c r="W1829" s="5">
        <v>0</v>
      </c>
      <c r="X1829" t="s">
        <v>1191</v>
      </c>
    </row>
    <row r="1830" spans="1:24" x14ac:dyDescent="0.2">
      <c r="A1830" t="s">
        <v>117</v>
      </c>
      <c r="B1830" t="s">
        <v>118</v>
      </c>
      <c r="C1830" t="s">
        <v>2</v>
      </c>
      <c r="D1830" t="s">
        <v>1046</v>
      </c>
      <c r="E1830" t="s">
        <v>1047</v>
      </c>
      <c r="F1830" t="s">
        <v>1108</v>
      </c>
      <c r="G1830" t="s">
        <v>1109</v>
      </c>
      <c r="H1830" t="s">
        <v>1155</v>
      </c>
      <c r="I1830" t="s">
        <v>1180</v>
      </c>
      <c r="J1830" t="s">
        <v>231</v>
      </c>
      <c r="K1830" t="s">
        <v>236</v>
      </c>
      <c r="L1830" t="s">
        <v>44</v>
      </c>
      <c r="M1830" s="5">
        <v>70000</v>
      </c>
      <c r="N1830" s="5">
        <v>0</v>
      </c>
      <c r="O1830" s="5">
        <f t="shared" si="112"/>
        <v>70000</v>
      </c>
      <c r="P1830" s="5">
        <v>-70000</v>
      </c>
      <c r="Q1830" s="5">
        <f t="shared" si="113"/>
        <v>0</v>
      </c>
      <c r="R1830" s="5">
        <v>0</v>
      </c>
      <c r="S1830" s="5">
        <v>0</v>
      </c>
      <c r="T1830" s="5">
        <v>0</v>
      </c>
      <c r="U1830" s="5">
        <f t="shared" si="114"/>
        <v>70000</v>
      </c>
      <c r="V1830" s="5">
        <f t="shared" si="115"/>
        <v>70000</v>
      </c>
      <c r="W1830" s="5">
        <v>0</v>
      </c>
      <c r="X1830" t="s">
        <v>1191</v>
      </c>
    </row>
    <row r="1831" spans="1:24" x14ac:dyDescent="0.2">
      <c r="A1831" t="s">
        <v>0</v>
      </c>
      <c r="B1831" t="s">
        <v>1</v>
      </c>
      <c r="C1831" t="s">
        <v>247</v>
      </c>
      <c r="D1831" t="s">
        <v>674</v>
      </c>
      <c r="E1831" t="s">
        <v>675</v>
      </c>
      <c r="F1831" t="s">
        <v>1192</v>
      </c>
      <c r="G1831" t="s">
        <v>1193</v>
      </c>
      <c r="H1831" t="s">
        <v>7</v>
      </c>
      <c r="I1831" t="s">
        <v>41</v>
      </c>
      <c r="J1831" t="s">
        <v>90</v>
      </c>
      <c r="K1831" t="s">
        <v>310</v>
      </c>
      <c r="L1831" t="s">
        <v>11</v>
      </c>
      <c r="M1831" s="5">
        <v>5000</v>
      </c>
      <c r="N1831" s="5">
        <v>0</v>
      </c>
      <c r="O1831" s="5">
        <f t="shared" si="112"/>
        <v>5000</v>
      </c>
      <c r="P1831" s="5">
        <v>0</v>
      </c>
      <c r="Q1831" s="5">
        <f t="shared" si="113"/>
        <v>5000</v>
      </c>
      <c r="R1831" s="5">
        <v>0</v>
      </c>
      <c r="S1831" s="5">
        <v>1200</v>
      </c>
      <c r="T1831" s="5">
        <v>0</v>
      </c>
      <c r="U1831" s="5">
        <f t="shared" si="114"/>
        <v>3800</v>
      </c>
      <c r="V1831" s="5">
        <f t="shared" si="115"/>
        <v>5000</v>
      </c>
      <c r="W1831" s="5">
        <v>3800</v>
      </c>
      <c r="X1831" t="s">
        <v>1194</v>
      </c>
    </row>
    <row r="1832" spans="1:24" x14ac:dyDescent="0.2">
      <c r="A1832" t="s">
        <v>0</v>
      </c>
      <c r="B1832" t="s">
        <v>1</v>
      </c>
      <c r="C1832" t="s">
        <v>247</v>
      </c>
      <c r="D1832" t="s">
        <v>674</v>
      </c>
      <c r="E1832" t="s">
        <v>675</v>
      </c>
      <c r="F1832" t="s">
        <v>1195</v>
      </c>
      <c r="G1832" t="s">
        <v>1196</v>
      </c>
      <c r="H1832" t="s">
        <v>792</v>
      </c>
      <c r="I1832" t="s">
        <v>1197</v>
      </c>
      <c r="J1832" t="s">
        <v>982</v>
      </c>
      <c r="K1832" t="s">
        <v>1009</v>
      </c>
      <c r="L1832" t="s">
        <v>11</v>
      </c>
      <c r="M1832" s="5">
        <v>0</v>
      </c>
      <c r="N1832" s="5">
        <v>1413250.73</v>
      </c>
      <c r="O1832" s="5">
        <f t="shared" si="112"/>
        <v>1413250.73</v>
      </c>
      <c r="P1832" s="5">
        <v>-179563.78</v>
      </c>
      <c r="Q1832" s="5">
        <f t="shared" si="113"/>
        <v>1233686.95</v>
      </c>
      <c r="R1832" s="5">
        <v>0</v>
      </c>
      <c r="S1832" s="5">
        <v>1233686.95</v>
      </c>
      <c r="T1832" s="5">
        <v>706625.36</v>
      </c>
      <c r="U1832" s="5">
        <f t="shared" si="114"/>
        <v>179563.78000000003</v>
      </c>
      <c r="V1832" s="5">
        <f t="shared" si="115"/>
        <v>706625.37</v>
      </c>
      <c r="W1832" s="5">
        <v>0</v>
      </c>
      <c r="X1832" t="s">
        <v>1198</v>
      </c>
    </row>
    <row r="1833" spans="1:24" x14ac:dyDescent="0.2">
      <c r="A1833" t="s">
        <v>0</v>
      </c>
      <c r="B1833" t="s">
        <v>1</v>
      </c>
      <c r="C1833" t="s">
        <v>247</v>
      </c>
      <c r="D1833" t="s">
        <v>674</v>
      </c>
      <c r="E1833" t="s">
        <v>675</v>
      </c>
      <c r="F1833" t="s">
        <v>1195</v>
      </c>
      <c r="G1833" t="s">
        <v>1196</v>
      </c>
      <c r="H1833" t="s">
        <v>792</v>
      </c>
      <c r="I1833" t="s">
        <v>1197</v>
      </c>
      <c r="J1833" t="s">
        <v>982</v>
      </c>
      <c r="K1833" t="s">
        <v>1011</v>
      </c>
      <c r="L1833" t="s">
        <v>11</v>
      </c>
      <c r="M1833" s="5">
        <v>1413250.73</v>
      </c>
      <c r="N1833" s="5">
        <v>-1413250.73</v>
      </c>
      <c r="O1833" s="5">
        <f t="shared" si="112"/>
        <v>0</v>
      </c>
      <c r="P1833" s="5">
        <v>0</v>
      </c>
      <c r="Q1833" s="5">
        <f t="shared" si="113"/>
        <v>0</v>
      </c>
      <c r="R1833" s="5">
        <v>0</v>
      </c>
      <c r="S1833" s="5">
        <v>0</v>
      </c>
      <c r="T1833" s="5">
        <v>0</v>
      </c>
      <c r="U1833" s="5">
        <f t="shared" si="114"/>
        <v>0</v>
      </c>
      <c r="V1833" s="5">
        <f t="shared" si="115"/>
        <v>0</v>
      </c>
      <c r="W1833" s="5">
        <v>0</v>
      </c>
      <c r="X1833" t="s">
        <v>1199</v>
      </c>
    </row>
    <row r="1834" spans="1:24" x14ac:dyDescent="0.2">
      <c r="A1834" t="s">
        <v>0</v>
      </c>
      <c r="B1834" t="s">
        <v>1</v>
      </c>
      <c r="C1834" t="s">
        <v>247</v>
      </c>
      <c r="D1834" t="s">
        <v>248</v>
      </c>
      <c r="E1834" t="s">
        <v>249</v>
      </c>
      <c r="F1834" t="s">
        <v>1200</v>
      </c>
      <c r="G1834" t="s">
        <v>1201</v>
      </c>
      <c r="H1834" t="s">
        <v>7</v>
      </c>
      <c r="I1834" t="s">
        <v>41</v>
      </c>
      <c r="J1834" t="s">
        <v>9</v>
      </c>
      <c r="K1834" t="s">
        <v>252</v>
      </c>
      <c r="L1834" t="s">
        <v>11</v>
      </c>
      <c r="M1834" s="5">
        <v>142372.19</v>
      </c>
      <c r="N1834" s="5">
        <v>-136168.19</v>
      </c>
      <c r="O1834" s="5">
        <f t="shared" si="112"/>
        <v>6204</v>
      </c>
      <c r="P1834" s="5">
        <v>0</v>
      </c>
      <c r="Q1834" s="5">
        <f t="shared" si="113"/>
        <v>6204</v>
      </c>
      <c r="R1834" s="5">
        <v>470.4</v>
      </c>
      <c r="S1834" s="5">
        <v>2822.4</v>
      </c>
      <c r="T1834" s="5">
        <v>2822.4</v>
      </c>
      <c r="U1834" s="5">
        <f t="shared" si="114"/>
        <v>3381.6</v>
      </c>
      <c r="V1834" s="5">
        <f t="shared" si="115"/>
        <v>3381.6</v>
      </c>
      <c r="W1834" s="5">
        <v>2911.2</v>
      </c>
      <c r="X1834" t="s">
        <v>253</v>
      </c>
    </row>
    <row r="1835" spans="1:24" x14ac:dyDescent="0.2">
      <c r="A1835" t="s">
        <v>0</v>
      </c>
      <c r="B1835" t="s">
        <v>1</v>
      </c>
      <c r="C1835" t="s">
        <v>247</v>
      </c>
      <c r="D1835" t="s">
        <v>248</v>
      </c>
      <c r="E1835" t="s">
        <v>249</v>
      </c>
      <c r="F1835" t="s">
        <v>1200</v>
      </c>
      <c r="G1835" t="s">
        <v>1201</v>
      </c>
      <c r="H1835" t="s">
        <v>7</v>
      </c>
      <c r="I1835" t="s">
        <v>8</v>
      </c>
      <c r="J1835" t="s">
        <v>9</v>
      </c>
      <c r="K1835" t="s">
        <v>10</v>
      </c>
      <c r="L1835" t="s">
        <v>11</v>
      </c>
      <c r="M1835" s="5">
        <v>3287178.36</v>
      </c>
      <c r="N1835" s="5">
        <v>-40098</v>
      </c>
      <c r="O1835" s="5">
        <f t="shared" si="112"/>
        <v>3247080.36</v>
      </c>
      <c r="P1835" s="5">
        <v>-98796.26</v>
      </c>
      <c r="Q1835" s="5">
        <f t="shared" si="113"/>
        <v>3148284.1</v>
      </c>
      <c r="R1835" s="5">
        <v>0</v>
      </c>
      <c r="S1835" s="5">
        <v>2336570.2799999998</v>
      </c>
      <c r="T1835" s="5">
        <v>2336570.2799999998</v>
      </c>
      <c r="U1835" s="5">
        <f t="shared" si="114"/>
        <v>910510.08000000007</v>
      </c>
      <c r="V1835" s="5">
        <f t="shared" si="115"/>
        <v>910510.08000000007</v>
      </c>
      <c r="W1835" s="5">
        <v>811713.82</v>
      </c>
      <c r="X1835" t="s">
        <v>255</v>
      </c>
    </row>
    <row r="1836" spans="1:24" x14ac:dyDescent="0.2">
      <c r="A1836" t="s">
        <v>0</v>
      </c>
      <c r="B1836" t="s">
        <v>1</v>
      </c>
      <c r="C1836" t="s">
        <v>247</v>
      </c>
      <c r="D1836" t="s">
        <v>248</v>
      </c>
      <c r="E1836" t="s">
        <v>249</v>
      </c>
      <c r="F1836" t="s">
        <v>1200</v>
      </c>
      <c r="G1836" t="s">
        <v>1201</v>
      </c>
      <c r="H1836" t="s">
        <v>7</v>
      </c>
      <c r="I1836" t="s">
        <v>8</v>
      </c>
      <c r="J1836" t="s">
        <v>9</v>
      </c>
      <c r="K1836" t="s">
        <v>15</v>
      </c>
      <c r="L1836" t="s">
        <v>11</v>
      </c>
      <c r="M1836" s="5">
        <v>293188.53000000003</v>
      </c>
      <c r="N1836" s="5">
        <v>-39525.660000000003</v>
      </c>
      <c r="O1836" s="5">
        <f t="shared" si="112"/>
        <v>253662.87000000002</v>
      </c>
      <c r="P1836" s="5">
        <v>0</v>
      </c>
      <c r="Q1836" s="5">
        <f t="shared" si="113"/>
        <v>253662.87000000002</v>
      </c>
      <c r="R1836" s="5">
        <v>18233.53</v>
      </c>
      <c r="S1836" s="5">
        <v>25768.67</v>
      </c>
      <c r="T1836" s="5">
        <v>25768.67</v>
      </c>
      <c r="U1836" s="5">
        <f t="shared" si="114"/>
        <v>227894.2</v>
      </c>
      <c r="V1836" s="5">
        <f t="shared" si="115"/>
        <v>227894.2</v>
      </c>
      <c r="W1836" s="5">
        <v>209660.67</v>
      </c>
      <c r="X1836" t="s">
        <v>257</v>
      </c>
    </row>
    <row r="1837" spans="1:24" x14ac:dyDescent="0.2">
      <c r="A1837" t="s">
        <v>0</v>
      </c>
      <c r="B1837" t="s">
        <v>1</v>
      </c>
      <c r="C1837" t="s">
        <v>247</v>
      </c>
      <c r="D1837" t="s">
        <v>248</v>
      </c>
      <c r="E1837" t="s">
        <v>249</v>
      </c>
      <c r="F1837" t="s">
        <v>1200</v>
      </c>
      <c r="G1837" t="s">
        <v>1201</v>
      </c>
      <c r="H1837" t="s">
        <v>7</v>
      </c>
      <c r="I1837" t="s">
        <v>8</v>
      </c>
      <c r="J1837" t="s">
        <v>9</v>
      </c>
      <c r="K1837" t="s">
        <v>17</v>
      </c>
      <c r="L1837" t="s">
        <v>11</v>
      </c>
      <c r="M1837" s="5">
        <v>109571.4</v>
      </c>
      <c r="N1837" s="5">
        <v>-400</v>
      </c>
      <c r="O1837" s="5">
        <f t="shared" si="112"/>
        <v>109171.4</v>
      </c>
      <c r="P1837" s="5">
        <v>0</v>
      </c>
      <c r="Q1837" s="5">
        <f t="shared" si="113"/>
        <v>109171.4</v>
      </c>
      <c r="R1837" s="5">
        <v>2058.11</v>
      </c>
      <c r="S1837" s="5">
        <v>97859.32</v>
      </c>
      <c r="T1837" s="5">
        <v>97859.32</v>
      </c>
      <c r="U1837" s="5">
        <f t="shared" si="114"/>
        <v>11312.079999999987</v>
      </c>
      <c r="V1837" s="5">
        <f t="shared" si="115"/>
        <v>11312.079999999987</v>
      </c>
      <c r="W1837" s="5">
        <v>9253.9699999999993</v>
      </c>
      <c r="X1837" t="s">
        <v>258</v>
      </c>
    </row>
    <row r="1838" spans="1:24" x14ac:dyDescent="0.2">
      <c r="A1838" t="s">
        <v>0</v>
      </c>
      <c r="B1838" t="s">
        <v>1</v>
      </c>
      <c r="C1838" t="s">
        <v>247</v>
      </c>
      <c r="D1838" t="s">
        <v>248</v>
      </c>
      <c r="E1838" t="s">
        <v>249</v>
      </c>
      <c r="F1838" t="s">
        <v>1200</v>
      </c>
      <c r="G1838" t="s">
        <v>1201</v>
      </c>
      <c r="H1838" t="s">
        <v>7</v>
      </c>
      <c r="I1838" t="s">
        <v>8</v>
      </c>
      <c r="J1838" t="s">
        <v>9</v>
      </c>
      <c r="K1838" t="s">
        <v>27</v>
      </c>
      <c r="L1838" t="s">
        <v>11</v>
      </c>
      <c r="M1838" s="5">
        <v>18457.03</v>
      </c>
      <c r="N1838" s="5">
        <v>0</v>
      </c>
      <c r="O1838" s="5">
        <f t="shared" si="112"/>
        <v>18457.03</v>
      </c>
      <c r="P1838" s="5">
        <v>0</v>
      </c>
      <c r="Q1838" s="5">
        <f t="shared" si="113"/>
        <v>18457.03</v>
      </c>
      <c r="R1838" s="5">
        <v>0</v>
      </c>
      <c r="S1838" s="5">
        <v>14742.59</v>
      </c>
      <c r="T1838" s="5">
        <v>14742.59</v>
      </c>
      <c r="U1838" s="5">
        <f t="shared" si="114"/>
        <v>3714.4399999999987</v>
      </c>
      <c r="V1838" s="5">
        <f t="shared" si="115"/>
        <v>3714.4399999999987</v>
      </c>
      <c r="W1838" s="5">
        <v>3714.44</v>
      </c>
      <c r="X1838" t="s">
        <v>263</v>
      </c>
    </row>
    <row r="1839" spans="1:24" x14ac:dyDescent="0.2">
      <c r="A1839" t="s">
        <v>0</v>
      </c>
      <c r="B1839" t="s">
        <v>1</v>
      </c>
      <c r="C1839" t="s">
        <v>247</v>
      </c>
      <c r="D1839" t="s">
        <v>248</v>
      </c>
      <c r="E1839" t="s">
        <v>249</v>
      </c>
      <c r="F1839" t="s">
        <v>1200</v>
      </c>
      <c r="G1839" t="s">
        <v>1201</v>
      </c>
      <c r="H1839" t="s">
        <v>7</v>
      </c>
      <c r="I1839" t="s">
        <v>8</v>
      </c>
      <c r="J1839" t="s">
        <v>9</v>
      </c>
      <c r="K1839" t="s">
        <v>29</v>
      </c>
      <c r="L1839" t="s">
        <v>11</v>
      </c>
      <c r="M1839" s="5">
        <v>10243.32</v>
      </c>
      <c r="N1839" s="5">
        <v>24102.080000000002</v>
      </c>
      <c r="O1839" s="5">
        <f t="shared" si="112"/>
        <v>34345.4</v>
      </c>
      <c r="P1839" s="5">
        <v>12597.14</v>
      </c>
      <c r="Q1839" s="5">
        <f t="shared" si="113"/>
        <v>46942.54</v>
      </c>
      <c r="R1839" s="5">
        <v>0</v>
      </c>
      <c r="S1839" s="5">
        <v>33342.22</v>
      </c>
      <c r="T1839" s="5">
        <v>33342.22</v>
      </c>
      <c r="U1839" s="5">
        <f t="shared" si="114"/>
        <v>1003.1800000000003</v>
      </c>
      <c r="V1839" s="5">
        <f t="shared" si="115"/>
        <v>1003.1800000000003</v>
      </c>
      <c r="W1839" s="5">
        <v>13600.32</v>
      </c>
      <c r="X1839" t="s">
        <v>264</v>
      </c>
    </row>
    <row r="1840" spans="1:24" x14ac:dyDescent="0.2">
      <c r="A1840" t="s">
        <v>0</v>
      </c>
      <c r="B1840" t="s">
        <v>1</v>
      </c>
      <c r="C1840" t="s">
        <v>247</v>
      </c>
      <c r="D1840" t="s">
        <v>248</v>
      </c>
      <c r="E1840" t="s">
        <v>249</v>
      </c>
      <c r="F1840" t="s">
        <v>1200</v>
      </c>
      <c r="G1840" t="s">
        <v>1201</v>
      </c>
      <c r="H1840" t="s">
        <v>7</v>
      </c>
      <c r="I1840" t="s">
        <v>8</v>
      </c>
      <c r="J1840" t="s">
        <v>9</v>
      </c>
      <c r="K1840" t="s">
        <v>265</v>
      </c>
      <c r="L1840" t="s">
        <v>11</v>
      </c>
      <c r="M1840" s="5">
        <v>231084</v>
      </c>
      <c r="N1840" s="5">
        <v>0</v>
      </c>
      <c r="O1840" s="5">
        <f t="shared" si="112"/>
        <v>231084</v>
      </c>
      <c r="P1840" s="5">
        <v>0</v>
      </c>
      <c r="Q1840" s="5">
        <f t="shared" si="113"/>
        <v>231084</v>
      </c>
      <c r="R1840" s="5">
        <v>98473.1</v>
      </c>
      <c r="S1840" s="5">
        <v>132610.9</v>
      </c>
      <c r="T1840" s="5">
        <v>132610.9</v>
      </c>
      <c r="U1840" s="5">
        <f t="shared" si="114"/>
        <v>98473.1</v>
      </c>
      <c r="V1840" s="5">
        <f t="shared" si="115"/>
        <v>98473.1</v>
      </c>
      <c r="W1840" s="5">
        <v>0</v>
      </c>
      <c r="X1840" t="s">
        <v>266</v>
      </c>
    </row>
    <row r="1841" spans="1:24" x14ac:dyDescent="0.2">
      <c r="A1841" t="s">
        <v>0</v>
      </c>
      <c r="B1841" t="s">
        <v>1</v>
      </c>
      <c r="C1841" t="s">
        <v>247</v>
      </c>
      <c r="D1841" t="s">
        <v>248</v>
      </c>
      <c r="E1841" t="s">
        <v>249</v>
      </c>
      <c r="F1841" t="s">
        <v>1200</v>
      </c>
      <c r="G1841" t="s">
        <v>1201</v>
      </c>
      <c r="H1841" t="s">
        <v>7</v>
      </c>
      <c r="I1841" t="s">
        <v>8</v>
      </c>
      <c r="J1841" t="s">
        <v>9</v>
      </c>
      <c r="K1841" t="s">
        <v>31</v>
      </c>
      <c r="L1841" t="s">
        <v>11</v>
      </c>
      <c r="M1841" s="5">
        <v>16920.57</v>
      </c>
      <c r="N1841" s="5">
        <v>0</v>
      </c>
      <c r="O1841" s="5">
        <f t="shared" si="112"/>
        <v>16920.57</v>
      </c>
      <c r="P1841" s="5">
        <v>-7490.14</v>
      </c>
      <c r="Q1841" s="5">
        <f t="shared" si="113"/>
        <v>9430.43</v>
      </c>
      <c r="R1841" s="5">
        <v>0</v>
      </c>
      <c r="S1841" s="5">
        <v>2425.9699999999998</v>
      </c>
      <c r="T1841" s="5">
        <v>2425.9699999999998</v>
      </c>
      <c r="U1841" s="5">
        <f t="shared" si="114"/>
        <v>14494.6</v>
      </c>
      <c r="V1841" s="5">
        <f t="shared" si="115"/>
        <v>14494.6</v>
      </c>
      <c r="W1841" s="5">
        <v>7004.46</v>
      </c>
      <c r="X1841" t="s">
        <v>267</v>
      </c>
    </row>
    <row r="1842" spans="1:24" x14ac:dyDescent="0.2">
      <c r="A1842" t="s">
        <v>0</v>
      </c>
      <c r="B1842" t="s">
        <v>1</v>
      </c>
      <c r="C1842" t="s">
        <v>247</v>
      </c>
      <c r="D1842" t="s">
        <v>248</v>
      </c>
      <c r="E1842" t="s">
        <v>249</v>
      </c>
      <c r="F1842" t="s">
        <v>1200</v>
      </c>
      <c r="G1842" t="s">
        <v>1201</v>
      </c>
      <c r="H1842" t="s">
        <v>7</v>
      </c>
      <c r="I1842" t="s">
        <v>8</v>
      </c>
      <c r="J1842" t="s">
        <v>9</v>
      </c>
      <c r="K1842" t="s">
        <v>33</v>
      </c>
      <c r="L1842" t="s">
        <v>11</v>
      </c>
      <c r="M1842" s="5">
        <v>11841.14</v>
      </c>
      <c r="N1842" s="5">
        <v>0</v>
      </c>
      <c r="O1842" s="5">
        <f t="shared" si="112"/>
        <v>11841.14</v>
      </c>
      <c r="P1842" s="5">
        <v>1849.34</v>
      </c>
      <c r="Q1842" s="5">
        <f t="shared" si="113"/>
        <v>13690.48</v>
      </c>
      <c r="R1842" s="5">
        <v>0</v>
      </c>
      <c r="S1842" s="5">
        <v>9866.67</v>
      </c>
      <c r="T1842" s="5">
        <v>9866.67</v>
      </c>
      <c r="U1842" s="5">
        <f t="shared" si="114"/>
        <v>1974.4699999999993</v>
      </c>
      <c r="V1842" s="5">
        <f t="shared" si="115"/>
        <v>1974.4699999999993</v>
      </c>
      <c r="W1842" s="5">
        <v>3823.81</v>
      </c>
      <c r="X1842" t="s">
        <v>268</v>
      </c>
    </row>
    <row r="1843" spans="1:24" x14ac:dyDescent="0.2">
      <c r="A1843" t="s">
        <v>0</v>
      </c>
      <c r="B1843" t="s">
        <v>1</v>
      </c>
      <c r="C1843" t="s">
        <v>247</v>
      </c>
      <c r="D1843" t="s">
        <v>248</v>
      </c>
      <c r="E1843" t="s">
        <v>249</v>
      </c>
      <c r="F1843" t="s">
        <v>1200</v>
      </c>
      <c r="G1843" t="s">
        <v>1201</v>
      </c>
      <c r="H1843" t="s">
        <v>7</v>
      </c>
      <c r="I1843" t="s">
        <v>8</v>
      </c>
      <c r="J1843" t="s">
        <v>9</v>
      </c>
      <c r="K1843" t="s">
        <v>35</v>
      </c>
      <c r="L1843" t="s">
        <v>11</v>
      </c>
      <c r="M1843" s="5">
        <v>445060.19</v>
      </c>
      <c r="N1843" s="5">
        <v>-1277.43</v>
      </c>
      <c r="O1843" s="5">
        <f t="shared" si="112"/>
        <v>443782.76</v>
      </c>
      <c r="P1843" s="5">
        <v>0</v>
      </c>
      <c r="Q1843" s="5">
        <f t="shared" si="113"/>
        <v>443782.76</v>
      </c>
      <c r="R1843" s="5">
        <v>10287.129999999999</v>
      </c>
      <c r="S1843" s="5">
        <v>321593.65999999997</v>
      </c>
      <c r="T1843" s="5">
        <v>321593.65999999997</v>
      </c>
      <c r="U1843" s="5">
        <f t="shared" si="114"/>
        <v>122189.10000000003</v>
      </c>
      <c r="V1843" s="5">
        <f t="shared" si="115"/>
        <v>122189.10000000003</v>
      </c>
      <c r="W1843" s="5">
        <v>111901.97</v>
      </c>
      <c r="X1843" t="s">
        <v>254</v>
      </c>
    </row>
    <row r="1844" spans="1:24" x14ac:dyDescent="0.2">
      <c r="A1844" t="s">
        <v>0</v>
      </c>
      <c r="B1844" t="s">
        <v>1</v>
      </c>
      <c r="C1844" t="s">
        <v>247</v>
      </c>
      <c r="D1844" t="s">
        <v>248</v>
      </c>
      <c r="E1844" t="s">
        <v>249</v>
      </c>
      <c r="F1844" t="s">
        <v>1200</v>
      </c>
      <c r="G1844" t="s">
        <v>1201</v>
      </c>
      <c r="H1844" t="s">
        <v>7</v>
      </c>
      <c r="I1844" t="s">
        <v>8</v>
      </c>
      <c r="J1844" t="s">
        <v>9</v>
      </c>
      <c r="K1844" t="s">
        <v>37</v>
      </c>
      <c r="L1844" t="s">
        <v>11</v>
      </c>
      <c r="M1844" s="5">
        <v>293188.53000000003</v>
      </c>
      <c r="N1844" s="5">
        <v>-841.16</v>
      </c>
      <c r="O1844" s="5">
        <f t="shared" si="112"/>
        <v>292347.37000000005</v>
      </c>
      <c r="P1844" s="5">
        <v>-28056.66</v>
      </c>
      <c r="Q1844" s="5">
        <f t="shared" si="113"/>
        <v>264290.71000000008</v>
      </c>
      <c r="R1844" s="5">
        <v>14278.26</v>
      </c>
      <c r="S1844" s="5">
        <v>186339.42</v>
      </c>
      <c r="T1844" s="5">
        <v>186339.42</v>
      </c>
      <c r="U1844" s="5">
        <f t="shared" si="114"/>
        <v>106007.95000000004</v>
      </c>
      <c r="V1844" s="5">
        <f t="shared" si="115"/>
        <v>106007.95000000004</v>
      </c>
      <c r="W1844" s="5">
        <v>63673.03</v>
      </c>
      <c r="X1844" t="s">
        <v>269</v>
      </c>
    </row>
    <row r="1845" spans="1:24" x14ac:dyDescent="0.2">
      <c r="A1845" t="s">
        <v>0</v>
      </c>
      <c r="B1845" t="s">
        <v>1</v>
      </c>
      <c r="C1845" t="s">
        <v>247</v>
      </c>
      <c r="D1845" t="s">
        <v>248</v>
      </c>
      <c r="E1845" t="s">
        <v>249</v>
      </c>
      <c r="F1845" t="s">
        <v>1200</v>
      </c>
      <c r="G1845" t="s">
        <v>1201</v>
      </c>
      <c r="H1845" t="s">
        <v>7</v>
      </c>
      <c r="I1845" t="s">
        <v>8</v>
      </c>
      <c r="J1845" t="s">
        <v>9</v>
      </c>
      <c r="K1845" t="s">
        <v>1202</v>
      </c>
      <c r="L1845" t="s">
        <v>11</v>
      </c>
      <c r="M1845" s="5">
        <v>0</v>
      </c>
      <c r="N1845" s="5">
        <v>68607.66</v>
      </c>
      <c r="O1845" s="5">
        <f t="shared" si="112"/>
        <v>68607.66</v>
      </c>
      <c r="P1845" s="5">
        <v>0</v>
      </c>
      <c r="Q1845" s="5">
        <f t="shared" si="113"/>
        <v>68607.66</v>
      </c>
      <c r="R1845" s="5">
        <v>0</v>
      </c>
      <c r="S1845" s="5">
        <v>62473.93</v>
      </c>
      <c r="T1845" s="5">
        <v>62473.93</v>
      </c>
      <c r="U1845" s="5">
        <f t="shared" si="114"/>
        <v>6133.7300000000032</v>
      </c>
      <c r="V1845" s="5">
        <f t="shared" si="115"/>
        <v>6133.7300000000032</v>
      </c>
      <c r="W1845" s="5">
        <v>6133.73</v>
      </c>
      <c r="X1845" t="s">
        <v>1203</v>
      </c>
    </row>
    <row r="1846" spans="1:24" x14ac:dyDescent="0.2">
      <c r="A1846" t="s">
        <v>0</v>
      </c>
      <c r="B1846" t="s">
        <v>1</v>
      </c>
      <c r="C1846" t="s">
        <v>247</v>
      </c>
      <c r="D1846" t="s">
        <v>248</v>
      </c>
      <c r="E1846" t="s">
        <v>249</v>
      </c>
      <c r="F1846" t="s">
        <v>1200</v>
      </c>
      <c r="G1846" t="s">
        <v>1201</v>
      </c>
      <c r="H1846" t="s">
        <v>7</v>
      </c>
      <c r="I1846" t="s">
        <v>8</v>
      </c>
      <c r="J1846" t="s">
        <v>9</v>
      </c>
      <c r="K1846" t="s">
        <v>39</v>
      </c>
      <c r="L1846" t="s">
        <v>11</v>
      </c>
      <c r="M1846" s="5">
        <v>61573.46</v>
      </c>
      <c r="N1846" s="5">
        <v>-39102.080000000002</v>
      </c>
      <c r="O1846" s="5">
        <f t="shared" si="112"/>
        <v>22471.379999999997</v>
      </c>
      <c r="P1846" s="5">
        <v>0</v>
      </c>
      <c r="Q1846" s="5">
        <f t="shared" si="113"/>
        <v>22471.379999999997</v>
      </c>
      <c r="R1846" s="5">
        <v>0</v>
      </c>
      <c r="S1846" s="5">
        <v>3525.76</v>
      </c>
      <c r="T1846" s="5">
        <v>3525.76</v>
      </c>
      <c r="U1846" s="5">
        <f t="shared" si="114"/>
        <v>18945.619999999995</v>
      </c>
      <c r="V1846" s="5">
        <f t="shared" si="115"/>
        <v>18945.619999999995</v>
      </c>
      <c r="W1846" s="5">
        <v>18945.62</v>
      </c>
      <c r="X1846" t="s">
        <v>270</v>
      </c>
    </row>
    <row r="1847" spans="1:24" x14ac:dyDescent="0.2">
      <c r="A1847" t="s">
        <v>0</v>
      </c>
      <c r="B1847" t="s">
        <v>1</v>
      </c>
      <c r="C1847" t="s">
        <v>247</v>
      </c>
      <c r="D1847" t="s">
        <v>248</v>
      </c>
      <c r="E1847" t="s">
        <v>249</v>
      </c>
      <c r="F1847" t="s">
        <v>1200</v>
      </c>
      <c r="G1847" t="s">
        <v>1201</v>
      </c>
      <c r="H1847" t="s">
        <v>7</v>
      </c>
      <c r="I1847" t="s">
        <v>41</v>
      </c>
      <c r="J1847" t="s">
        <v>42</v>
      </c>
      <c r="K1847" t="s">
        <v>43</v>
      </c>
      <c r="L1847" t="s">
        <v>11</v>
      </c>
      <c r="M1847" s="5">
        <v>6000</v>
      </c>
      <c r="N1847" s="5">
        <v>-3000</v>
      </c>
      <c r="O1847" s="5">
        <f t="shared" si="112"/>
        <v>3000</v>
      </c>
      <c r="P1847" s="5">
        <v>0</v>
      </c>
      <c r="Q1847" s="5">
        <f t="shared" si="113"/>
        <v>3000</v>
      </c>
      <c r="R1847" s="5">
        <v>0</v>
      </c>
      <c r="S1847" s="5">
        <v>2136.7399999999998</v>
      </c>
      <c r="T1847" s="5">
        <v>1477.08</v>
      </c>
      <c r="U1847" s="5">
        <f t="shared" si="114"/>
        <v>863.26000000000022</v>
      </c>
      <c r="V1847" s="5">
        <f t="shared" si="115"/>
        <v>1522.92</v>
      </c>
      <c r="W1847" s="5">
        <v>863.26</v>
      </c>
      <c r="X1847" t="s">
        <v>892</v>
      </c>
    </row>
    <row r="1848" spans="1:24" x14ac:dyDescent="0.2">
      <c r="A1848" t="s">
        <v>0</v>
      </c>
      <c r="B1848" t="s">
        <v>1</v>
      </c>
      <c r="C1848" t="s">
        <v>247</v>
      </c>
      <c r="D1848" t="s">
        <v>248</v>
      </c>
      <c r="E1848" t="s">
        <v>249</v>
      </c>
      <c r="F1848" t="s">
        <v>1200</v>
      </c>
      <c r="G1848" t="s">
        <v>1201</v>
      </c>
      <c r="H1848" t="s">
        <v>7</v>
      </c>
      <c r="I1848" t="s">
        <v>41</v>
      </c>
      <c r="J1848" t="s">
        <v>42</v>
      </c>
      <c r="K1848" t="s">
        <v>46</v>
      </c>
      <c r="L1848" t="s">
        <v>11</v>
      </c>
      <c r="M1848" s="5">
        <v>37500</v>
      </c>
      <c r="N1848" s="5">
        <v>1000</v>
      </c>
      <c r="O1848" s="5">
        <f t="shared" si="112"/>
        <v>38500</v>
      </c>
      <c r="P1848" s="5">
        <v>0</v>
      </c>
      <c r="Q1848" s="5">
        <f t="shared" si="113"/>
        <v>38500</v>
      </c>
      <c r="R1848" s="5">
        <v>0</v>
      </c>
      <c r="S1848" s="5">
        <v>22379.73</v>
      </c>
      <c r="T1848" s="5">
        <v>22326.77</v>
      </c>
      <c r="U1848" s="5">
        <f t="shared" si="114"/>
        <v>16120.27</v>
      </c>
      <c r="V1848" s="5">
        <f t="shared" si="115"/>
        <v>16173.23</v>
      </c>
      <c r="W1848" s="5">
        <v>16120.27</v>
      </c>
      <c r="X1848" t="s">
        <v>893</v>
      </c>
    </row>
    <row r="1849" spans="1:24" x14ac:dyDescent="0.2">
      <c r="A1849" t="s">
        <v>0</v>
      </c>
      <c r="B1849" t="s">
        <v>1</v>
      </c>
      <c r="C1849" t="s">
        <v>247</v>
      </c>
      <c r="D1849" t="s">
        <v>248</v>
      </c>
      <c r="E1849" t="s">
        <v>249</v>
      </c>
      <c r="F1849" t="s">
        <v>1200</v>
      </c>
      <c r="G1849" t="s">
        <v>1201</v>
      </c>
      <c r="H1849" t="s">
        <v>7</v>
      </c>
      <c r="I1849" t="s">
        <v>41</v>
      </c>
      <c r="J1849" t="s">
        <v>42</v>
      </c>
      <c r="K1849" t="s">
        <v>295</v>
      </c>
      <c r="L1849" t="s">
        <v>11</v>
      </c>
      <c r="M1849" s="5">
        <v>500</v>
      </c>
      <c r="N1849" s="5">
        <v>-320</v>
      </c>
      <c r="O1849" s="5">
        <f t="shared" si="112"/>
        <v>180</v>
      </c>
      <c r="P1849" s="5">
        <v>0</v>
      </c>
      <c r="Q1849" s="5">
        <f t="shared" si="113"/>
        <v>180</v>
      </c>
      <c r="R1849" s="5">
        <v>0</v>
      </c>
      <c r="S1849" s="5">
        <v>106.62</v>
      </c>
      <c r="T1849" s="5">
        <v>106.61</v>
      </c>
      <c r="U1849" s="5">
        <f t="shared" si="114"/>
        <v>73.38</v>
      </c>
      <c r="V1849" s="5">
        <f t="shared" si="115"/>
        <v>73.39</v>
      </c>
      <c r="W1849" s="5">
        <v>73.38</v>
      </c>
      <c r="X1849" t="s">
        <v>894</v>
      </c>
    </row>
    <row r="1850" spans="1:24" x14ac:dyDescent="0.2">
      <c r="A1850" t="s">
        <v>0</v>
      </c>
      <c r="B1850" t="s">
        <v>1</v>
      </c>
      <c r="C1850" t="s">
        <v>247</v>
      </c>
      <c r="D1850" t="s">
        <v>248</v>
      </c>
      <c r="E1850" t="s">
        <v>249</v>
      </c>
      <c r="F1850" t="s">
        <v>1200</v>
      </c>
      <c r="G1850" t="s">
        <v>1201</v>
      </c>
      <c r="H1850" t="s">
        <v>7</v>
      </c>
      <c r="I1850" t="s">
        <v>41</v>
      </c>
      <c r="J1850" t="s">
        <v>42</v>
      </c>
      <c r="K1850" t="s">
        <v>50</v>
      </c>
      <c r="L1850" t="s">
        <v>11</v>
      </c>
      <c r="M1850" s="5">
        <v>81500</v>
      </c>
      <c r="N1850" s="5">
        <v>-5200.45</v>
      </c>
      <c r="O1850" s="5">
        <f t="shared" si="112"/>
        <v>76299.55</v>
      </c>
      <c r="P1850" s="5">
        <v>0</v>
      </c>
      <c r="Q1850" s="5">
        <f t="shared" si="113"/>
        <v>76299.55</v>
      </c>
      <c r="R1850" s="5">
        <v>0</v>
      </c>
      <c r="S1850" s="5">
        <v>75784.3</v>
      </c>
      <c r="T1850" s="5">
        <v>32292.67</v>
      </c>
      <c r="U1850" s="5">
        <f t="shared" si="114"/>
        <v>515.25</v>
      </c>
      <c r="V1850" s="5">
        <f t="shared" si="115"/>
        <v>44006.880000000005</v>
      </c>
      <c r="W1850" s="5">
        <v>515.25</v>
      </c>
      <c r="X1850" t="s">
        <v>895</v>
      </c>
    </row>
    <row r="1851" spans="1:24" x14ac:dyDescent="0.2">
      <c r="A1851" t="s">
        <v>0</v>
      </c>
      <c r="B1851" t="s">
        <v>1</v>
      </c>
      <c r="C1851" t="s">
        <v>247</v>
      </c>
      <c r="D1851" t="s">
        <v>248</v>
      </c>
      <c r="E1851" t="s">
        <v>249</v>
      </c>
      <c r="F1851" t="s">
        <v>1200</v>
      </c>
      <c r="G1851" t="s">
        <v>1201</v>
      </c>
      <c r="H1851" t="s">
        <v>7</v>
      </c>
      <c r="I1851" t="s">
        <v>41</v>
      </c>
      <c r="J1851" t="s">
        <v>42</v>
      </c>
      <c r="K1851" t="s">
        <v>54</v>
      </c>
      <c r="L1851" t="s">
        <v>11</v>
      </c>
      <c r="M1851" s="5">
        <v>0</v>
      </c>
      <c r="N1851" s="5">
        <v>768.73</v>
      </c>
      <c r="O1851" s="5">
        <f t="shared" si="112"/>
        <v>768.73</v>
      </c>
      <c r="P1851" s="5">
        <v>0</v>
      </c>
      <c r="Q1851" s="5">
        <f t="shared" si="113"/>
        <v>768.73</v>
      </c>
      <c r="R1851" s="5">
        <v>718.73</v>
      </c>
      <c r="S1851" s="5">
        <v>50</v>
      </c>
      <c r="T1851" s="5">
        <v>50</v>
      </c>
      <c r="U1851" s="5">
        <f t="shared" si="114"/>
        <v>718.73</v>
      </c>
      <c r="V1851" s="5">
        <f t="shared" si="115"/>
        <v>718.73</v>
      </c>
      <c r="W1851" s="5">
        <v>0</v>
      </c>
      <c r="X1851" t="s">
        <v>898</v>
      </c>
    </row>
    <row r="1852" spans="1:24" x14ac:dyDescent="0.2">
      <c r="A1852" t="s">
        <v>0</v>
      </c>
      <c r="B1852" t="s">
        <v>1</v>
      </c>
      <c r="C1852" t="s">
        <v>247</v>
      </c>
      <c r="D1852" t="s">
        <v>248</v>
      </c>
      <c r="E1852" t="s">
        <v>249</v>
      </c>
      <c r="F1852" t="s">
        <v>1200</v>
      </c>
      <c r="G1852" t="s">
        <v>1201</v>
      </c>
      <c r="H1852" t="s">
        <v>7</v>
      </c>
      <c r="I1852" t="s">
        <v>41</v>
      </c>
      <c r="J1852" t="s">
        <v>42</v>
      </c>
      <c r="K1852" t="s">
        <v>297</v>
      </c>
      <c r="L1852" t="s">
        <v>11</v>
      </c>
      <c r="M1852" s="5">
        <v>1200</v>
      </c>
      <c r="N1852" s="5">
        <v>-1200</v>
      </c>
      <c r="O1852" s="5">
        <f t="shared" si="112"/>
        <v>0</v>
      </c>
      <c r="P1852" s="5">
        <v>0</v>
      </c>
      <c r="Q1852" s="5">
        <f t="shared" si="113"/>
        <v>0</v>
      </c>
      <c r="R1852" s="5">
        <v>0</v>
      </c>
      <c r="S1852" s="5">
        <v>0</v>
      </c>
      <c r="T1852" s="5">
        <v>0</v>
      </c>
      <c r="U1852" s="5">
        <f t="shared" si="114"/>
        <v>0</v>
      </c>
      <c r="V1852" s="5">
        <f t="shared" si="115"/>
        <v>0</v>
      </c>
      <c r="W1852" s="5">
        <v>0</v>
      </c>
      <c r="X1852" t="s">
        <v>899</v>
      </c>
    </row>
    <row r="1853" spans="1:24" x14ac:dyDescent="0.2">
      <c r="A1853" t="s">
        <v>0</v>
      </c>
      <c r="B1853" t="s">
        <v>1</v>
      </c>
      <c r="C1853" t="s">
        <v>247</v>
      </c>
      <c r="D1853" t="s">
        <v>248</v>
      </c>
      <c r="E1853" t="s">
        <v>249</v>
      </c>
      <c r="F1853" t="s">
        <v>1200</v>
      </c>
      <c r="G1853" t="s">
        <v>1201</v>
      </c>
      <c r="H1853" t="s">
        <v>7</v>
      </c>
      <c r="I1853" t="s">
        <v>41</v>
      </c>
      <c r="J1853" t="s">
        <v>42</v>
      </c>
      <c r="K1853" t="s">
        <v>56</v>
      </c>
      <c r="L1853" t="s">
        <v>11</v>
      </c>
      <c r="M1853" s="5">
        <v>134000</v>
      </c>
      <c r="N1853" s="5">
        <v>20278.68</v>
      </c>
      <c r="O1853" s="5">
        <f t="shared" si="112"/>
        <v>154278.68</v>
      </c>
      <c r="P1853" s="5">
        <v>0</v>
      </c>
      <c r="Q1853" s="5">
        <f t="shared" si="113"/>
        <v>154278.68</v>
      </c>
      <c r="R1853" s="5">
        <v>0.01</v>
      </c>
      <c r="S1853" s="5">
        <v>143183.23000000001</v>
      </c>
      <c r="T1853" s="5">
        <v>85458.59</v>
      </c>
      <c r="U1853" s="5">
        <f t="shared" si="114"/>
        <v>11095.449999999983</v>
      </c>
      <c r="V1853" s="5">
        <f t="shared" si="115"/>
        <v>68820.09</v>
      </c>
      <c r="W1853" s="5">
        <v>11095.44</v>
      </c>
      <c r="X1853" t="s">
        <v>900</v>
      </c>
    </row>
    <row r="1854" spans="1:24" x14ac:dyDescent="0.2">
      <c r="A1854" t="s">
        <v>0</v>
      </c>
      <c r="B1854" t="s">
        <v>1</v>
      </c>
      <c r="C1854" t="s">
        <v>247</v>
      </c>
      <c r="D1854" t="s">
        <v>248</v>
      </c>
      <c r="E1854" t="s">
        <v>249</v>
      </c>
      <c r="F1854" t="s">
        <v>1200</v>
      </c>
      <c r="G1854" t="s">
        <v>1201</v>
      </c>
      <c r="H1854" t="s">
        <v>7</v>
      </c>
      <c r="I1854" t="s">
        <v>41</v>
      </c>
      <c r="J1854" t="s">
        <v>42</v>
      </c>
      <c r="K1854" t="s">
        <v>58</v>
      </c>
      <c r="L1854" t="s">
        <v>11</v>
      </c>
      <c r="M1854" s="5">
        <v>93000</v>
      </c>
      <c r="N1854" s="5">
        <v>-7390.55</v>
      </c>
      <c r="O1854" s="5">
        <f t="shared" si="112"/>
        <v>85609.45</v>
      </c>
      <c r="P1854" s="5">
        <v>0</v>
      </c>
      <c r="Q1854" s="5">
        <f t="shared" si="113"/>
        <v>85609.45</v>
      </c>
      <c r="R1854" s="5">
        <v>27113.31</v>
      </c>
      <c r="S1854" s="5">
        <v>58496.14</v>
      </c>
      <c r="T1854" s="5">
        <v>53460.3</v>
      </c>
      <c r="U1854" s="5">
        <f t="shared" si="114"/>
        <v>27113.309999999998</v>
      </c>
      <c r="V1854" s="5">
        <f t="shared" si="115"/>
        <v>32149.149999999994</v>
      </c>
      <c r="W1854" s="5">
        <v>0</v>
      </c>
      <c r="X1854" t="s">
        <v>901</v>
      </c>
    </row>
    <row r="1855" spans="1:24" x14ac:dyDescent="0.2">
      <c r="A1855" t="s">
        <v>0</v>
      </c>
      <c r="B1855" t="s">
        <v>1</v>
      </c>
      <c r="C1855" t="s">
        <v>247</v>
      </c>
      <c r="D1855" t="s">
        <v>248</v>
      </c>
      <c r="E1855" t="s">
        <v>249</v>
      </c>
      <c r="F1855" t="s">
        <v>1200</v>
      </c>
      <c r="G1855" t="s">
        <v>1201</v>
      </c>
      <c r="H1855" t="s">
        <v>7</v>
      </c>
      <c r="I1855" t="s">
        <v>41</v>
      </c>
      <c r="J1855" t="s">
        <v>42</v>
      </c>
      <c r="K1855" t="s">
        <v>1204</v>
      </c>
      <c r="L1855" t="s">
        <v>11</v>
      </c>
      <c r="M1855" s="5">
        <v>0</v>
      </c>
      <c r="N1855" s="5">
        <v>7056</v>
      </c>
      <c r="O1855" s="5">
        <f t="shared" si="112"/>
        <v>7056</v>
      </c>
      <c r="P1855" s="5">
        <v>0</v>
      </c>
      <c r="Q1855" s="5">
        <f t="shared" si="113"/>
        <v>7056</v>
      </c>
      <c r="R1855" s="5">
        <v>7056</v>
      </c>
      <c r="S1855" s="5">
        <v>0</v>
      </c>
      <c r="T1855" s="5">
        <v>0</v>
      </c>
      <c r="U1855" s="5">
        <f t="shared" si="114"/>
        <v>7056</v>
      </c>
      <c r="V1855" s="5">
        <f t="shared" si="115"/>
        <v>7056</v>
      </c>
      <c r="W1855" s="5">
        <v>0</v>
      </c>
      <c r="X1855" t="s">
        <v>1205</v>
      </c>
    </row>
    <row r="1856" spans="1:24" x14ac:dyDescent="0.2">
      <c r="A1856" t="s">
        <v>0</v>
      </c>
      <c r="B1856" t="s">
        <v>1</v>
      </c>
      <c r="C1856" t="s">
        <v>247</v>
      </c>
      <c r="D1856" t="s">
        <v>248</v>
      </c>
      <c r="E1856" t="s">
        <v>249</v>
      </c>
      <c r="F1856" t="s">
        <v>1200</v>
      </c>
      <c r="G1856" t="s">
        <v>1201</v>
      </c>
      <c r="H1856" t="s">
        <v>7</v>
      </c>
      <c r="I1856" t="s">
        <v>41</v>
      </c>
      <c r="J1856" t="s">
        <v>42</v>
      </c>
      <c r="K1856" t="s">
        <v>62</v>
      </c>
      <c r="L1856" t="s">
        <v>11</v>
      </c>
      <c r="M1856" s="5">
        <v>0</v>
      </c>
      <c r="N1856" s="5">
        <v>12327.19</v>
      </c>
      <c r="O1856" s="5">
        <f t="shared" si="112"/>
        <v>12327.19</v>
      </c>
      <c r="P1856" s="5">
        <v>0</v>
      </c>
      <c r="Q1856" s="5">
        <f t="shared" si="113"/>
        <v>12327.19</v>
      </c>
      <c r="R1856" s="5">
        <v>0</v>
      </c>
      <c r="S1856" s="5">
        <v>11968.23</v>
      </c>
      <c r="T1856" s="5">
        <v>3854.59</v>
      </c>
      <c r="U1856" s="5">
        <f t="shared" si="114"/>
        <v>358.96000000000095</v>
      </c>
      <c r="V1856" s="5">
        <f t="shared" si="115"/>
        <v>8472.6</v>
      </c>
      <c r="W1856" s="5">
        <v>358.96</v>
      </c>
      <c r="X1856" t="s">
        <v>904</v>
      </c>
    </row>
    <row r="1857" spans="1:24" x14ac:dyDescent="0.2">
      <c r="A1857" t="s">
        <v>0</v>
      </c>
      <c r="B1857" t="s">
        <v>1</v>
      </c>
      <c r="C1857" t="s">
        <v>247</v>
      </c>
      <c r="D1857" t="s">
        <v>248</v>
      </c>
      <c r="E1857" t="s">
        <v>249</v>
      </c>
      <c r="F1857" t="s">
        <v>1200</v>
      </c>
      <c r="G1857" t="s">
        <v>1201</v>
      </c>
      <c r="H1857" t="s">
        <v>7</v>
      </c>
      <c r="I1857" t="s">
        <v>41</v>
      </c>
      <c r="J1857" t="s">
        <v>42</v>
      </c>
      <c r="K1857" t="s">
        <v>299</v>
      </c>
      <c r="L1857" t="s">
        <v>11</v>
      </c>
      <c r="M1857" s="5">
        <v>0</v>
      </c>
      <c r="N1857" s="5">
        <v>179.2</v>
      </c>
      <c r="O1857" s="5">
        <f t="shared" si="112"/>
        <v>179.2</v>
      </c>
      <c r="P1857" s="5">
        <v>0</v>
      </c>
      <c r="Q1857" s="5">
        <f t="shared" si="113"/>
        <v>179.2</v>
      </c>
      <c r="R1857" s="5">
        <v>0</v>
      </c>
      <c r="S1857" s="5">
        <v>156.80000000000001</v>
      </c>
      <c r="T1857" s="5">
        <v>78.400000000000006</v>
      </c>
      <c r="U1857" s="5">
        <f t="shared" si="114"/>
        <v>22.399999999999977</v>
      </c>
      <c r="V1857" s="5">
        <f t="shared" si="115"/>
        <v>100.79999999999998</v>
      </c>
      <c r="W1857" s="5">
        <v>22.4</v>
      </c>
      <c r="X1857" t="s">
        <v>905</v>
      </c>
    </row>
    <row r="1858" spans="1:24" x14ac:dyDescent="0.2">
      <c r="A1858" t="s">
        <v>0</v>
      </c>
      <c r="B1858" t="s">
        <v>1</v>
      </c>
      <c r="C1858" t="s">
        <v>247</v>
      </c>
      <c r="D1858" t="s">
        <v>248</v>
      </c>
      <c r="E1858" t="s">
        <v>249</v>
      </c>
      <c r="F1858" t="s">
        <v>1200</v>
      </c>
      <c r="G1858" t="s">
        <v>1201</v>
      </c>
      <c r="H1858" t="s">
        <v>7</v>
      </c>
      <c r="I1858" t="s">
        <v>41</v>
      </c>
      <c r="J1858" t="s">
        <v>42</v>
      </c>
      <c r="K1858" t="s">
        <v>64</v>
      </c>
      <c r="L1858" t="s">
        <v>11</v>
      </c>
      <c r="M1858" s="5">
        <v>1000</v>
      </c>
      <c r="N1858" s="5">
        <v>1020.14</v>
      </c>
      <c r="O1858" s="5">
        <f t="shared" si="112"/>
        <v>2020.1399999999999</v>
      </c>
      <c r="P1858" s="5">
        <v>0</v>
      </c>
      <c r="Q1858" s="5">
        <f t="shared" si="113"/>
        <v>2020.1399999999999</v>
      </c>
      <c r="R1858" s="5">
        <v>0</v>
      </c>
      <c r="S1858" s="5">
        <v>1669.74</v>
      </c>
      <c r="T1858" s="5">
        <v>901.88</v>
      </c>
      <c r="U1858" s="5">
        <f t="shared" si="114"/>
        <v>350.39999999999986</v>
      </c>
      <c r="V1858" s="5">
        <f t="shared" si="115"/>
        <v>1118.2599999999998</v>
      </c>
      <c r="W1858" s="5">
        <v>350.4</v>
      </c>
      <c r="X1858" t="s">
        <v>906</v>
      </c>
    </row>
    <row r="1859" spans="1:24" x14ac:dyDescent="0.2">
      <c r="A1859" t="s">
        <v>0</v>
      </c>
      <c r="B1859" t="s">
        <v>1</v>
      </c>
      <c r="C1859" t="s">
        <v>247</v>
      </c>
      <c r="D1859" t="s">
        <v>248</v>
      </c>
      <c r="E1859" t="s">
        <v>249</v>
      </c>
      <c r="F1859" t="s">
        <v>1200</v>
      </c>
      <c r="G1859" t="s">
        <v>1201</v>
      </c>
      <c r="H1859" t="s">
        <v>7</v>
      </c>
      <c r="I1859" t="s">
        <v>41</v>
      </c>
      <c r="J1859" t="s">
        <v>42</v>
      </c>
      <c r="K1859" t="s">
        <v>66</v>
      </c>
      <c r="L1859" t="s">
        <v>11</v>
      </c>
      <c r="M1859" s="5">
        <v>0</v>
      </c>
      <c r="N1859" s="5">
        <v>7318.98</v>
      </c>
      <c r="O1859" s="5">
        <f t="shared" ref="O1859:O1922" si="116">+M1859+N1859</f>
        <v>7318.98</v>
      </c>
      <c r="P1859" s="5">
        <v>0</v>
      </c>
      <c r="Q1859" s="5">
        <f t="shared" ref="Q1859:Q1922" si="117">+O1859+P1859</f>
        <v>7318.98</v>
      </c>
      <c r="R1859" s="5">
        <v>0</v>
      </c>
      <c r="S1859" s="5">
        <v>7151.98</v>
      </c>
      <c r="T1859" s="5">
        <v>904.68</v>
      </c>
      <c r="U1859" s="5">
        <f t="shared" ref="U1859:U1922" si="118">+O1859-S1859</f>
        <v>167</v>
      </c>
      <c r="V1859" s="5">
        <f t="shared" ref="V1859:V1922" si="119">+O1859-T1859</f>
        <v>6414.2999999999993</v>
      </c>
      <c r="W1859" s="5">
        <v>167</v>
      </c>
      <c r="X1859" t="s">
        <v>907</v>
      </c>
    </row>
    <row r="1860" spans="1:24" x14ac:dyDescent="0.2">
      <c r="A1860" t="s">
        <v>0</v>
      </c>
      <c r="B1860" t="s">
        <v>1</v>
      </c>
      <c r="C1860" t="s">
        <v>247</v>
      </c>
      <c r="D1860" t="s">
        <v>248</v>
      </c>
      <c r="E1860" t="s">
        <v>249</v>
      </c>
      <c r="F1860" t="s">
        <v>1200</v>
      </c>
      <c r="G1860" t="s">
        <v>1201</v>
      </c>
      <c r="H1860" t="s">
        <v>7</v>
      </c>
      <c r="I1860" t="s">
        <v>41</v>
      </c>
      <c r="J1860" t="s">
        <v>42</v>
      </c>
      <c r="K1860" t="s">
        <v>372</v>
      </c>
      <c r="L1860" t="s">
        <v>11</v>
      </c>
      <c r="M1860" s="5">
        <v>250000</v>
      </c>
      <c r="N1860" s="5">
        <v>99440</v>
      </c>
      <c r="O1860" s="5">
        <f t="shared" si="116"/>
        <v>349440</v>
      </c>
      <c r="P1860" s="5">
        <v>0</v>
      </c>
      <c r="Q1860" s="5">
        <f t="shared" si="117"/>
        <v>349440</v>
      </c>
      <c r="R1860" s="5">
        <v>0</v>
      </c>
      <c r="S1860" s="5">
        <v>349440</v>
      </c>
      <c r="T1860" s="5">
        <v>262080</v>
      </c>
      <c r="U1860" s="5">
        <f t="shared" si="118"/>
        <v>0</v>
      </c>
      <c r="V1860" s="5">
        <f t="shared" si="119"/>
        <v>87360</v>
      </c>
      <c r="W1860" s="5">
        <v>0</v>
      </c>
      <c r="X1860" t="s">
        <v>939</v>
      </c>
    </row>
    <row r="1861" spans="1:24" x14ac:dyDescent="0.2">
      <c r="A1861" t="s">
        <v>0</v>
      </c>
      <c r="B1861" t="s">
        <v>1</v>
      </c>
      <c r="C1861" t="s">
        <v>247</v>
      </c>
      <c r="D1861" t="s">
        <v>248</v>
      </c>
      <c r="E1861" t="s">
        <v>249</v>
      </c>
      <c r="F1861" t="s">
        <v>1200</v>
      </c>
      <c r="G1861" t="s">
        <v>1201</v>
      </c>
      <c r="H1861" t="s">
        <v>7</v>
      </c>
      <c r="I1861" t="s">
        <v>41</v>
      </c>
      <c r="J1861" t="s">
        <v>42</v>
      </c>
      <c r="K1861" t="s">
        <v>1206</v>
      </c>
      <c r="L1861" t="s">
        <v>11</v>
      </c>
      <c r="M1861" s="5">
        <v>0</v>
      </c>
      <c r="N1861" s="5">
        <v>4513.26</v>
      </c>
      <c r="O1861" s="5">
        <f t="shared" si="116"/>
        <v>4513.26</v>
      </c>
      <c r="P1861" s="5">
        <v>0</v>
      </c>
      <c r="Q1861" s="5">
        <f t="shared" si="117"/>
        <v>4513.26</v>
      </c>
      <c r="R1861" s="5">
        <v>0</v>
      </c>
      <c r="S1861" s="5">
        <v>4480</v>
      </c>
      <c r="T1861" s="5">
        <v>0</v>
      </c>
      <c r="U1861" s="5">
        <f t="shared" si="118"/>
        <v>33.260000000000218</v>
      </c>
      <c r="V1861" s="5">
        <f t="shared" si="119"/>
        <v>4513.26</v>
      </c>
      <c r="W1861" s="5">
        <v>33.26</v>
      </c>
      <c r="X1861" t="s">
        <v>1207</v>
      </c>
    </row>
    <row r="1862" spans="1:24" x14ac:dyDescent="0.2">
      <c r="A1862" t="s">
        <v>0</v>
      </c>
      <c r="B1862" t="s">
        <v>1</v>
      </c>
      <c r="C1862" t="s">
        <v>247</v>
      </c>
      <c r="D1862" t="s">
        <v>248</v>
      </c>
      <c r="E1862" t="s">
        <v>249</v>
      </c>
      <c r="F1862" t="s">
        <v>1200</v>
      </c>
      <c r="G1862" t="s">
        <v>1201</v>
      </c>
      <c r="H1862" t="s">
        <v>7</v>
      </c>
      <c r="I1862" t="s">
        <v>41</v>
      </c>
      <c r="J1862" t="s">
        <v>42</v>
      </c>
      <c r="K1862" t="s">
        <v>995</v>
      </c>
      <c r="L1862" t="s">
        <v>11</v>
      </c>
      <c r="M1862" s="5">
        <v>0</v>
      </c>
      <c r="N1862" s="5">
        <v>3920</v>
      </c>
      <c r="O1862" s="5">
        <f t="shared" si="116"/>
        <v>3920</v>
      </c>
      <c r="P1862" s="5">
        <v>0</v>
      </c>
      <c r="Q1862" s="5">
        <f t="shared" si="117"/>
        <v>3920</v>
      </c>
      <c r="R1862" s="5">
        <v>0</v>
      </c>
      <c r="S1862" s="5">
        <v>3920</v>
      </c>
      <c r="T1862" s="5">
        <v>3920</v>
      </c>
      <c r="U1862" s="5">
        <f t="shared" si="118"/>
        <v>0</v>
      </c>
      <c r="V1862" s="5">
        <f t="shared" si="119"/>
        <v>0</v>
      </c>
      <c r="W1862" s="5">
        <v>0</v>
      </c>
      <c r="X1862" t="s">
        <v>996</v>
      </c>
    </row>
    <row r="1863" spans="1:24" x14ac:dyDescent="0.2">
      <c r="A1863" t="s">
        <v>0</v>
      </c>
      <c r="B1863" t="s">
        <v>1</v>
      </c>
      <c r="C1863" t="s">
        <v>247</v>
      </c>
      <c r="D1863" t="s">
        <v>248</v>
      </c>
      <c r="E1863" t="s">
        <v>249</v>
      </c>
      <c r="F1863" t="s">
        <v>1200</v>
      </c>
      <c r="G1863" t="s">
        <v>1201</v>
      </c>
      <c r="H1863" t="s">
        <v>7</v>
      </c>
      <c r="I1863" t="s">
        <v>41</v>
      </c>
      <c r="J1863" t="s">
        <v>42</v>
      </c>
      <c r="K1863" t="s">
        <v>349</v>
      </c>
      <c r="L1863" t="s">
        <v>11</v>
      </c>
      <c r="M1863" s="5">
        <v>0</v>
      </c>
      <c r="N1863" s="5">
        <v>64.989999999999995</v>
      </c>
      <c r="O1863" s="5">
        <f t="shared" si="116"/>
        <v>64.989999999999995</v>
      </c>
      <c r="P1863" s="5">
        <v>0</v>
      </c>
      <c r="Q1863" s="5">
        <f t="shared" si="117"/>
        <v>64.989999999999995</v>
      </c>
      <c r="R1863" s="5">
        <v>0</v>
      </c>
      <c r="S1863" s="5">
        <v>0</v>
      </c>
      <c r="T1863" s="5">
        <v>0</v>
      </c>
      <c r="U1863" s="5">
        <f t="shared" si="118"/>
        <v>64.989999999999995</v>
      </c>
      <c r="V1863" s="5">
        <f t="shared" si="119"/>
        <v>64.989999999999995</v>
      </c>
      <c r="W1863" s="5">
        <v>64.989999999999995</v>
      </c>
      <c r="X1863" t="s">
        <v>978</v>
      </c>
    </row>
    <row r="1864" spans="1:24" x14ac:dyDescent="0.2">
      <c r="A1864" t="s">
        <v>0</v>
      </c>
      <c r="B1864" t="s">
        <v>1</v>
      </c>
      <c r="C1864" t="s">
        <v>247</v>
      </c>
      <c r="D1864" t="s">
        <v>248</v>
      </c>
      <c r="E1864" t="s">
        <v>249</v>
      </c>
      <c r="F1864" t="s">
        <v>1200</v>
      </c>
      <c r="G1864" t="s">
        <v>1201</v>
      </c>
      <c r="H1864" t="s">
        <v>7</v>
      </c>
      <c r="I1864" t="s">
        <v>41</v>
      </c>
      <c r="J1864" t="s">
        <v>42</v>
      </c>
      <c r="K1864" t="s">
        <v>70</v>
      </c>
      <c r="L1864" t="s">
        <v>11</v>
      </c>
      <c r="M1864" s="5">
        <v>0</v>
      </c>
      <c r="N1864" s="5">
        <v>10463.469999999999</v>
      </c>
      <c r="O1864" s="5">
        <f t="shared" si="116"/>
        <v>10463.469999999999</v>
      </c>
      <c r="P1864" s="5">
        <v>0</v>
      </c>
      <c r="Q1864" s="5">
        <f t="shared" si="117"/>
        <v>10463.469999999999</v>
      </c>
      <c r="R1864" s="5">
        <v>0</v>
      </c>
      <c r="S1864" s="5">
        <v>8940.44</v>
      </c>
      <c r="T1864" s="5">
        <v>6913.15</v>
      </c>
      <c r="U1864" s="5">
        <f t="shared" si="118"/>
        <v>1523.0299999999988</v>
      </c>
      <c r="V1864" s="5">
        <f t="shared" si="119"/>
        <v>3550.3199999999997</v>
      </c>
      <c r="W1864" s="5">
        <v>1523.03</v>
      </c>
      <c r="X1864" t="s">
        <v>911</v>
      </c>
    </row>
    <row r="1865" spans="1:24" x14ac:dyDescent="0.2">
      <c r="A1865" t="s">
        <v>0</v>
      </c>
      <c r="B1865" t="s">
        <v>1</v>
      </c>
      <c r="C1865" t="s">
        <v>247</v>
      </c>
      <c r="D1865" t="s">
        <v>248</v>
      </c>
      <c r="E1865" t="s">
        <v>249</v>
      </c>
      <c r="F1865" t="s">
        <v>1200</v>
      </c>
      <c r="G1865" t="s">
        <v>1201</v>
      </c>
      <c r="H1865" t="s">
        <v>7</v>
      </c>
      <c r="I1865" t="s">
        <v>41</v>
      </c>
      <c r="J1865" t="s">
        <v>42</v>
      </c>
      <c r="K1865" t="s">
        <v>280</v>
      </c>
      <c r="L1865" t="s">
        <v>11</v>
      </c>
      <c r="M1865" s="5">
        <v>3600</v>
      </c>
      <c r="N1865" s="5">
        <v>-140.96</v>
      </c>
      <c r="O1865" s="5">
        <f t="shared" si="116"/>
        <v>3459.04</v>
      </c>
      <c r="P1865" s="5">
        <v>0</v>
      </c>
      <c r="Q1865" s="5">
        <f t="shared" si="117"/>
        <v>3459.04</v>
      </c>
      <c r="R1865" s="5">
        <v>0</v>
      </c>
      <c r="S1865" s="5">
        <v>738.49</v>
      </c>
      <c r="T1865" s="5">
        <v>19.45</v>
      </c>
      <c r="U1865" s="5">
        <f t="shared" si="118"/>
        <v>2720.55</v>
      </c>
      <c r="V1865" s="5">
        <f t="shared" si="119"/>
        <v>3439.59</v>
      </c>
      <c r="W1865" s="5">
        <v>2720.55</v>
      </c>
      <c r="X1865" t="s">
        <v>281</v>
      </c>
    </row>
    <row r="1866" spans="1:24" x14ac:dyDescent="0.2">
      <c r="A1866" t="s">
        <v>0</v>
      </c>
      <c r="B1866" t="s">
        <v>1</v>
      </c>
      <c r="C1866" t="s">
        <v>247</v>
      </c>
      <c r="D1866" t="s">
        <v>248</v>
      </c>
      <c r="E1866" t="s">
        <v>249</v>
      </c>
      <c r="F1866" t="s">
        <v>1200</v>
      </c>
      <c r="G1866" t="s">
        <v>1201</v>
      </c>
      <c r="H1866" t="s">
        <v>7</v>
      </c>
      <c r="I1866" t="s">
        <v>41</v>
      </c>
      <c r="J1866" t="s">
        <v>42</v>
      </c>
      <c r="K1866" t="s">
        <v>72</v>
      </c>
      <c r="L1866" t="s">
        <v>11</v>
      </c>
      <c r="M1866" s="5">
        <v>0</v>
      </c>
      <c r="N1866" s="5">
        <v>20493.04</v>
      </c>
      <c r="O1866" s="5">
        <f t="shared" si="116"/>
        <v>20493.04</v>
      </c>
      <c r="P1866" s="5">
        <v>0</v>
      </c>
      <c r="Q1866" s="5">
        <f t="shared" si="117"/>
        <v>20493.04</v>
      </c>
      <c r="R1866" s="5">
        <v>3528</v>
      </c>
      <c r="S1866" s="5">
        <v>16965.04</v>
      </c>
      <c r="T1866" s="5">
        <v>16965.04</v>
      </c>
      <c r="U1866" s="5">
        <f t="shared" si="118"/>
        <v>3528</v>
      </c>
      <c r="V1866" s="5">
        <f t="shared" si="119"/>
        <v>3528</v>
      </c>
      <c r="W1866" s="5">
        <v>0</v>
      </c>
      <c r="X1866" t="s">
        <v>979</v>
      </c>
    </row>
    <row r="1867" spans="1:24" x14ac:dyDescent="0.2">
      <c r="A1867" t="s">
        <v>0</v>
      </c>
      <c r="B1867" t="s">
        <v>1</v>
      </c>
      <c r="C1867" t="s">
        <v>247</v>
      </c>
      <c r="D1867" t="s">
        <v>248</v>
      </c>
      <c r="E1867" t="s">
        <v>249</v>
      </c>
      <c r="F1867" t="s">
        <v>1200</v>
      </c>
      <c r="G1867" t="s">
        <v>1201</v>
      </c>
      <c r="H1867" t="s">
        <v>7</v>
      </c>
      <c r="I1867" t="s">
        <v>41</v>
      </c>
      <c r="J1867" t="s">
        <v>42</v>
      </c>
      <c r="K1867" t="s">
        <v>74</v>
      </c>
      <c r="L1867" t="s">
        <v>11</v>
      </c>
      <c r="M1867" s="5">
        <v>1700</v>
      </c>
      <c r="N1867" s="5">
        <v>-110</v>
      </c>
      <c r="O1867" s="5">
        <f t="shared" si="116"/>
        <v>1590</v>
      </c>
      <c r="P1867" s="5">
        <v>0</v>
      </c>
      <c r="Q1867" s="5">
        <f t="shared" si="117"/>
        <v>1590</v>
      </c>
      <c r="R1867" s="5">
        <v>0</v>
      </c>
      <c r="S1867" s="5">
        <v>1581.43</v>
      </c>
      <c r="T1867" s="5">
        <v>1081.43</v>
      </c>
      <c r="U1867" s="5">
        <f t="shared" si="118"/>
        <v>8.5699999999999363</v>
      </c>
      <c r="V1867" s="5">
        <f t="shared" si="119"/>
        <v>508.56999999999994</v>
      </c>
      <c r="W1867" s="5">
        <v>8.57</v>
      </c>
      <c r="X1867" t="s">
        <v>912</v>
      </c>
    </row>
    <row r="1868" spans="1:24" x14ac:dyDescent="0.2">
      <c r="A1868" t="s">
        <v>0</v>
      </c>
      <c r="B1868" t="s">
        <v>1</v>
      </c>
      <c r="C1868" t="s">
        <v>247</v>
      </c>
      <c r="D1868" t="s">
        <v>248</v>
      </c>
      <c r="E1868" t="s">
        <v>249</v>
      </c>
      <c r="F1868" t="s">
        <v>1200</v>
      </c>
      <c r="G1868" t="s">
        <v>1201</v>
      </c>
      <c r="H1868" t="s">
        <v>7</v>
      </c>
      <c r="I1868" t="s">
        <v>41</v>
      </c>
      <c r="J1868" t="s">
        <v>42</v>
      </c>
      <c r="K1868" t="s">
        <v>76</v>
      </c>
      <c r="L1868" t="s">
        <v>11</v>
      </c>
      <c r="M1868" s="5">
        <v>8000</v>
      </c>
      <c r="N1868" s="5">
        <v>-7900</v>
      </c>
      <c r="O1868" s="5">
        <f t="shared" si="116"/>
        <v>100</v>
      </c>
      <c r="P1868" s="5">
        <v>0</v>
      </c>
      <c r="Q1868" s="5">
        <f t="shared" si="117"/>
        <v>100</v>
      </c>
      <c r="R1868" s="5">
        <v>0</v>
      </c>
      <c r="S1868" s="5">
        <v>38.85</v>
      </c>
      <c r="T1868" s="5">
        <v>38.85</v>
      </c>
      <c r="U1868" s="5">
        <f t="shared" si="118"/>
        <v>61.15</v>
      </c>
      <c r="V1868" s="5">
        <f t="shared" si="119"/>
        <v>61.15</v>
      </c>
      <c r="W1868" s="5">
        <v>61.15</v>
      </c>
      <c r="X1868" t="s">
        <v>913</v>
      </c>
    </row>
    <row r="1869" spans="1:24" x14ac:dyDescent="0.2">
      <c r="A1869" t="s">
        <v>0</v>
      </c>
      <c r="B1869" t="s">
        <v>1</v>
      </c>
      <c r="C1869" t="s">
        <v>247</v>
      </c>
      <c r="D1869" t="s">
        <v>248</v>
      </c>
      <c r="E1869" t="s">
        <v>249</v>
      </c>
      <c r="F1869" t="s">
        <v>1200</v>
      </c>
      <c r="G1869" t="s">
        <v>1201</v>
      </c>
      <c r="H1869" t="s">
        <v>7</v>
      </c>
      <c r="I1869" t="s">
        <v>41</v>
      </c>
      <c r="J1869" t="s">
        <v>42</v>
      </c>
      <c r="K1869" t="s">
        <v>78</v>
      </c>
      <c r="L1869" t="s">
        <v>11</v>
      </c>
      <c r="M1869" s="5">
        <v>850</v>
      </c>
      <c r="N1869" s="5">
        <v>1523.07</v>
      </c>
      <c r="O1869" s="5">
        <f t="shared" si="116"/>
        <v>2373.0699999999997</v>
      </c>
      <c r="P1869" s="5">
        <v>0</v>
      </c>
      <c r="Q1869" s="5">
        <f t="shared" si="117"/>
        <v>2373.0699999999997</v>
      </c>
      <c r="R1869" s="5">
        <v>97.66</v>
      </c>
      <c r="S1869" s="5">
        <v>1988.38</v>
      </c>
      <c r="T1869" s="5">
        <v>1981.59</v>
      </c>
      <c r="U1869" s="5">
        <f t="shared" si="118"/>
        <v>384.6899999999996</v>
      </c>
      <c r="V1869" s="5">
        <f t="shared" si="119"/>
        <v>391.47999999999979</v>
      </c>
      <c r="W1869" s="5">
        <v>287.02999999999997</v>
      </c>
      <c r="X1869" t="s">
        <v>914</v>
      </c>
    </row>
    <row r="1870" spans="1:24" x14ac:dyDescent="0.2">
      <c r="A1870" t="s">
        <v>0</v>
      </c>
      <c r="B1870" t="s">
        <v>1</v>
      </c>
      <c r="C1870" t="s">
        <v>247</v>
      </c>
      <c r="D1870" t="s">
        <v>248</v>
      </c>
      <c r="E1870" t="s">
        <v>249</v>
      </c>
      <c r="F1870" t="s">
        <v>1200</v>
      </c>
      <c r="G1870" t="s">
        <v>1201</v>
      </c>
      <c r="H1870" t="s">
        <v>7</v>
      </c>
      <c r="I1870" t="s">
        <v>41</v>
      </c>
      <c r="J1870" t="s">
        <v>42</v>
      </c>
      <c r="K1870" t="s">
        <v>82</v>
      </c>
      <c r="L1870" t="s">
        <v>11</v>
      </c>
      <c r="M1870" s="5">
        <v>26000</v>
      </c>
      <c r="N1870" s="5">
        <v>-26000</v>
      </c>
      <c r="O1870" s="5">
        <f t="shared" si="116"/>
        <v>0</v>
      </c>
      <c r="P1870" s="5">
        <v>0</v>
      </c>
      <c r="Q1870" s="5">
        <f t="shared" si="117"/>
        <v>0</v>
      </c>
      <c r="R1870" s="5">
        <v>0</v>
      </c>
      <c r="S1870" s="5">
        <v>0</v>
      </c>
      <c r="T1870" s="5">
        <v>0</v>
      </c>
      <c r="U1870" s="5">
        <f t="shared" si="118"/>
        <v>0</v>
      </c>
      <c r="V1870" s="5">
        <f t="shared" si="119"/>
        <v>0</v>
      </c>
      <c r="W1870" s="5">
        <v>0</v>
      </c>
      <c r="X1870" t="s">
        <v>915</v>
      </c>
    </row>
    <row r="1871" spans="1:24" x14ac:dyDescent="0.2">
      <c r="A1871" t="s">
        <v>0</v>
      </c>
      <c r="B1871" t="s">
        <v>1</v>
      </c>
      <c r="C1871" t="s">
        <v>247</v>
      </c>
      <c r="D1871" t="s">
        <v>248</v>
      </c>
      <c r="E1871" t="s">
        <v>249</v>
      </c>
      <c r="F1871" t="s">
        <v>1200</v>
      </c>
      <c r="G1871" t="s">
        <v>1201</v>
      </c>
      <c r="H1871" t="s">
        <v>7</v>
      </c>
      <c r="I1871" t="s">
        <v>41</v>
      </c>
      <c r="J1871" t="s">
        <v>42</v>
      </c>
      <c r="K1871" t="s">
        <v>86</v>
      </c>
      <c r="L1871" t="s">
        <v>11</v>
      </c>
      <c r="M1871" s="5">
        <v>200</v>
      </c>
      <c r="N1871" s="5">
        <v>0</v>
      </c>
      <c r="O1871" s="5">
        <f t="shared" si="116"/>
        <v>200</v>
      </c>
      <c r="P1871" s="5">
        <v>0</v>
      </c>
      <c r="Q1871" s="5">
        <f t="shared" si="117"/>
        <v>200</v>
      </c>
      <c r="R1871" s="5">
        <v>0</v>
      </c>
      <c r="S1871" s="5">
        <v>5.6</v>
      </c>
      <c r="T1871" s="5">
        <v>5.6</v>
      </c>
      <c r="U1871" s="5">
        <f t="shared" si="118"/>
        <v>194.4</v>
      </c>
      <c r="V1871" s="5">
        <f t="shared" si="119"/>
        <v>194.4</v>
      </c>
      <c r="W1871" s="5">
        <v>194.4</v>
      </c>
      <c r="X1871" t="s">
        <v>919</v>
      </c>
    </row>
    <row r="1872" spans="1:24" x14ac:dyDescent="0.2">
      <c r="A1872" t="s">
        <v>0</v>
      </c>
      <c r="B1872" t="s">
        <v>1</v>
      </c>
      <c r="C1872" t="s">
        <v>247</v>
      </c>
      <c r="D1872" t="s">
        <v>248</v>
      </c>
      <c r="E1872" t="s">
        <v>249</v>
      </c>
      <c r="F1872" t="s">
        <v>1200</v>
      </c>
      <c r="G1872" t="s">
        <v>1201</v>
      </c>
      <c r="H1872" t="s">
        <v>7</v>
      </c>
      <c r="I1872" t="s">
        <v>41</v>
      </c>
      <c r="J1872" t="s">
        <v>42</v>
      </c>
      <c r="K1872" t="s">
        <v>88</v>
      </c>
      <c r="L1872" t="s">
        <v>11</v>
      </c>
      <c r="M1872" s="5">
        <v>5000</v>
      </c>
      <c r="N1872" s="5">
        <v>-4188.3999999999996</v>
      </c>
      <c r="O1872" s="5">
        <f t="shared" si="116"/>
        <v>811.60000000000036</v>
      </c>
      <c r="P1872" s="5">
        <v>0</v>
      </c>
      <c r="Q1872" s="5">
        <f t="shared" si="117"/>
        <v>811.60000000000036</v>
      </c>
      <c r="R1872" s="5">
        <v>0</v>
      </c>
      <c r="S1872" s="5">
        <v>811.6</v>
      </c>
      <c r="T1872" s="5">
        <v>811.6</v>
      </c>
      <c r="U1872" s="5">
        <f t="shared" si="118"/>
        <v>0</v>
      </c>
      <c r="V1872" s="5">
        <f t="shared" si="119"/>
        <v>0</v>
      </c>
      <c r="W1872" s="5">
        <v>0</v>
      </c>
      <c r="X1872" t="s">
        <v>920</v>
      </c>
    </row>
    <row r="1873" spans="1:24" x14ac:dyDescent="0.2">
      <c r="A1873" t="s">
        <v>0</v>
      </c>
      <c r="B1873" t="s">
        <v>1</v>
      </c>
      <c r="C1873" t="s">
        <v>247</v>
      </c>
      <c r="D1873" t="s">
        <v>248</v>
      </c>
      <c r="E1873" t="s">
        <v>249</v>
      </c>
      <c r="F1873" t="s">
        <v>1200</v>
      </c>
      <c r="G1873" t="s">
        <v>1201</v>
      </c>
      <c r="H1873" t="s">
        <v>7</v>
      </c>
      <c r="I1873" t="s">
        <v>41</v>
      </c>
      <c r="J1873" t="s">
        <v>42</v>
      </c>
      <c r="K1873" t="s">
        <v>1208</v>
      </c>
      <c r="L1873" t="s">
        <v>11</v>
      </c>
      <c r="M1873" s="5">
        <v>250</v>
      </c>
      <c r="N1873" s="5">
        <v>88.8</v>
      </c>
      <c r="O1873" s="5">
        <f t="shared" si="116"/>
        <v>338.8</v>
      </c>
      <c r="P1873" s="5">
        <v>0</v>
      </c>
      <c r="Q1873" s="5">
        <f t="shared" si="117"/>
        <v>338.8</v>
      </c>
      <c r="R1873" s="5">
        <v>0</v>
      </c>
      <c r="S1873" s="5">
        <v>268.8</v>
      </c>
      <c r="T1873" s="5">
        <v>156.80000000000001</v>
      </c>
      <c r="U1873" s="5">
        <f t="shared" si="118"/>
        <v>70</v>
      </c>
      <c r="V1873" s="5">
        <f t="shared" si="119"/>
        <v>182</v>
      </c>
      <c r="W1873" s="5">
        <v>70</v>
      </c>
      <c r="X1873" t="s">
        <v>1209</v>
      </c>
    </row>
    <row r="1874" spans="1:24" x14ac:dyDescent="0.2">
      <c r="A1874" t="s">
        <v>0</v>
      </c>
      <c r="B1874" t="s">
        <v>1</v>
      </c>
      <c r="C1874" t="s">
        <v>247</v>
      </c>
      <c r="D1874" t="s">
        <v>248</v>
      </c>
      <c r="E1874" t="s">
        <v>249</v>
      </c>
      <c r="F1874" t="s">
        <v>1200</v>
      </c>
      <c r="G1874" t="s">
        <v>1201</v>
      </c>
      <c r="H1874" t="s">
        <v>7</v>
      </c>
      <c r="I1874" t="s">
        <v>41</v>
      </c>
      <c r="J1874" t="s">
        <v>42</v>
      </c>
      <c r="K1874" t="s">
        <v>631</v>
      </c>
      <c r="L1874" t="s">
        <v>11</v>
      </c>
      <c r="M1874" s="5">
        <v>0</v>
      </c>
      <c r="N1874" s="5">
        <v>2153</v>
      </c>
      <c r="O1874" s="5">
        <f t="shared" si="116"/>
        <v>2153</v>
      </c>
      <c r="P1874" s="5">
        <v>0</v>
      </c>
      <c r="Q1874" s="5">
        <f t="shared" si="117"/>
        <v>2153</v>
      </c>
      <c r="R1874" s="5">
        <v>215.04</v>
      </c>
      <c r="S1874" s="5">
        <v>1937.96</v>
      </c>
      <c r="T1874" s="5">
        <v>1937.96</v>
      </c>
      <c r="U1874" s="5">
        <f t="shared" si="118"/>
        <v>215.03999999999996</v>
      </c>
      <c r="V1874" s="5">
        <f t="shared" si="119"/>
        <v>215.03999999999996</v>
      </c>
      <c r="W1874" s="5">
        <v>0</v>
      </c>
      <c r="X1874" t="s">
        <v>1210</v>
      </c>
    </row>
    <row r="1875" spans="1:24" x14ac:dyDescent="0.2">
      <c r="A1875" t="s">
        <v>0</v>
      </c>
      <c r="B1875" t="s">
        <v>1</v>
      </c>
      <c r="C1875" t="s">
        <v>247</v>
      </c>
      <c r="D1875" t="s">
        <v>248</v>
      </c>
      <c r="E1875" t="s">
        <v>249</v>
      </c>
      <c r="F1875" t="s">
        <v>1200</v>
      </c>
      <c r="G1875" t="s">
        <v>1201</v>
      </c>
      <c r="H1875" t="s">
        <v>7</v>
      </c>
      <c r="I1875" t="s">
        <v>41</v>
      </c>
      <c r="J1875" t="s">
        <v>42</v>
      </c>
      <c r="K1875" t="s">
        <v>923</v>
      </c>
      <c r="L1875" t="s">
        <v>11</v>
      </c>
      <c r="M1875" s="5">
        <v>800</v>
      </c>
      <c r="N1875" s="5">
        <v>-800</v>
      </c>
      <c r="O1875" s="5">
        <f t="shared" si="116"/>
        <v>0</v>
      </c>
      <c r="P1875" s="5">
        <v>0</v>
      </c>
      <c r="Q1875" s="5">
        <f t="shared" si="117"/>
        <v>0</v>
      </c>
      <c r="R1875" s="5">
        <v>0</v>
      </c>
      <c r="S1875" s="5">
        <v>0</v>
      </c>
      <c r="T1875" s="5">
        <v>0</v>
      </c>
      <c r="U1875" s="5">
        <f t="shared" si="118"/>
        <v>0</v>
      </c>
      <c r="V1875" s="5">
        <f t="shared" si="119"/>
        <v>0</v>
      </c>
      <c r="W1875" s="5">
        <v>0</v>
      </c>
      <c r="X1875" t="s">
        <v>924</v>
      </c>
    </row>
    <row r="1876" spans="1:24" x14ac:dyDescent="0.2">
      <c r="A1876" t="s">
        <v>0</v>
      </c>
      <c r="B1876" t="s">
        <v>1</v>
      </c>
      <c r="C1876" t="s">
        <v>247</v>
      </c>
      <c r="D1876" t="s">
        <v>248</v>
      </c>
      <c r="E1876" t="s">
        <v>249</v>
      </c>
      <c r="F1876" t="s">
        <v>1200</v>
      </c>
      <c r="G1876" t="s">
        <v>1201</v>
      </c>
      <c r="H1876" t="s">
        <v>7</v>
      </c>
      <c r="I1876" t="s">
        <v>41</v>
      </c>
      <c r="J1876" t="s">
        <v>90</v>
      </c>
      <c r="K1876" t="s">
        <v>91</v>
      </c>
      <c r="L1876" t="s">
        <v>11</v>
      </c>
      <c r="M1876" s="5">
        <v>100</v>
      </c>
      <c r="N1876" s="5">
        <v>100</v>
      </c>
      <c r="O1876" s="5">
        <f t="shared" si="116"/>
        <v>200</v>
      </c>
      <c r="P1876" s="5">
        <v>0</v>
      </c>
      <c r="Q1876" s="5">
        <f t="shared" si="117"/>
        <v>200</v>
      </c>
      <c r="R1876" s="5">
        <v>0</v>
      </c>
      <c r="S1876" s="5">
        <v>101.62</v>
      </c>
      <c r="T1876" s="5">
        <v>101.62</v>
      </c>
      <c r="U1876" s="5">
        <f t="shared" si="118"/>
        <v>98.38</v>
      </c>
      <c r="V1876" s="5">
        <f t="shared" si="119"/>
        <v>98.38</v>
      </c>
      <c r="W1876" s="5">
        <v>98.38</v>
      </c>
      <c r="X1876" t="s">
        <v>925</v>
      </c>
    </row>
    <row r="1877" spans="1:24" x14ac:dyDescent="0.2">
      <c r="A1877" t="s">
        <v>0</v>
      </c>
      <c r="B1877" t="s">
        <v>1</v>
      </c>
      <c r="C1877" t="s">
        <v>247</v>
      </c>
      <c r="D1877" t="s">
        <v>248</v>
      </c>
      <c r="E1877" t="s">
        <v>249</v>
      </c>
      <c r="F1877" t="s">
        <v>1200</v>
      </c>
      <c r="G1877" t="s">
        <v>1201</v>
      </c>
      <c r="H1877" t="s">
        <v>7</v>
      </c>
      <c r="I1877" t="s">
        <v>41</v>
      </c>
      <c r="J1877" t="s">
        <v>90</v>
      </c>
      <c r="K1877" t="s">
        <v>93</v>
      </c>
      <c r="L1877" t="s">
        <v>11</v>
      </c>
      <c r="M1877" s="5">
        <v>500</v>
      </c>
      <c r="N1877" s="5">
        <v>-170</v>
      </c>
      <c r="O1877" s="5">
        <f t="shared" si="116"/>
        <v>330</v>
      </c>
      <c r="P1877" s="5">
        <v>0</v>
      </c>
      <c r="Q1877" s="5">
        <f t="shared" si="117"/>
        <v>330</v>
      </c>
      <c r="R1877" s="5">
        <v>0</v>
      </c>
      <c r="S1877" s="5">
        <v>92.4</v>
      </c>
      <c r="T1877" s="5">
        <v>73.2</v>
      </c>
      <c r="U1877" s="5">
        <f t="shared" si="118"/>
        <v>237.6</v>
      </c>
      <c r="V1877" s="5">
        <f t="shared" si="119"/>
        <v>256.8</v>
      </c>
      <c r="W1877" s="5">
        <v>237.6</v>
      </c>
      <c r="X1877" t="s">
        <v>1004</v>
      </c>
    </row>
    <row r="1878" spans="1:24" x14ac:dyDescent="0.2">
      <c r="A1878" t="s">
        <v>0</v>
      </c>
      <c r="B1878" t="s">
        <v>1</v>
      </c>
      <c r="C1878" t="s">
        <v>247</v>
      </c>
      <c r="D1878" t="s">
        <v>248</v>
      </c>
      <c r="E1878" t="s">
        <v>249</v>
      </c>
      <c r="F1878" t="s">
        <v>1200</v>
      </c>
      <c r="G1878" t="s">
        <v>1201</v>
      </c>
      <c r="H1878" t="s">
        <v>7</v>
      </c>
      <c r="I1878" t="s">
        <v>41</v>
      </c>
      <c r="J1878" t="s">
        <v>90</v>
      </c>
      <c r="K1878" t="s">
        <v>310</v>
      </c>
      <c r="L1878" t="s">
        <v>11</v>
      </c>
      <c r="M1878" s="5">
        <v>220</v>
      </c>
      <c r="N1878" s="5">
        <v>-120</v>
      </c>
      <c r="O1878" s="5">
        <f t="shared" si="116"/>
        <v>100</v>
      </c>
      <c r="P1878" s="5">
        <v>0</v>
      </c>
      <c r="Q1878" s="5">
        <f t="shared" si="117"/>
        <v>100</v>
      </c>
      <c r="R1878" s="5">
        <v>0</v>
      </c>
      <c r="S1878" s="5">
        <v>41.44</v>
      </c>
      <c r="T1878" s="5">
        <v>41.44</v>
      </c>
      <c r="U1878" s="5">
        <f t="shared" si="118"/>
        <v>58.56</v>
      </c>
      <c r="V1878" s="5">
        <f t="shared" si="119"/>
        <v>58.56</v>
      </c>
      <c r="W1878" s="5">
        <v>58.56</v>
      </c>
      <c r="X1878" t="s">
        <v>927</v>
      </c>
    </row>
    <row r="1879" spans="1:24" x14ac:dyDescent="0.2">
      <c r="A1879" t="s">
        <v>0</v>
      </c>
      <c r="B1879" t="s">
        <v>1</v>
      </c>
      <c r="C1879" t="s">
        <v>247</v>
      </c>
      <c r="D1879" t="s">
        <v>248</v>
      </c>
      <c r="E1879" t="s">
        <v>249</v>
      </c>
      <c r="F1879" t="s">
        <v>1200</v>
      </c>
      <c r="G1879" t="s">
        <v>1201</v>
      </c>
      <c r="H1879" t="s">
        <v>282</v>
      </c>
      <c r="I1879" t="s">
        <v>1211</v>
      </c>
      <c r="J1879" t="s">
        <v>121</v>
      </c>
      <c r="K1879" t="s">
        <v>149</v>
      </c>
      <c r="L1879" t="s">
        <v>11</v>
      </c>
      <c r="M1879" s="5">
        <v>13000</v>
      </c>
      <c r="N1879" s="5">
        <v>-1000</v>
      </c>
      <c r="O1879" s="5">
        <f t="shared" si="116"/>
        <v>12000</v>
      </c>
      <c r="P1879" s="5">
        <v>-12000</v>
      </c>
      <c r="Q1879" s="5">
        <f t="shared" si="117"/>
        <v>0</v>
      </c>
      <c r="R1879" s="5">
        <v>0</v>
      </c>
      <c r="S1879" s="5">
        <v>0</v>
      </c>
      <c r="T1879" s="5">
        <v>0</v>
      </c>
      <c r="U1879" s="5">
        <f t="shared" si="118"/>
        <v>12000</v>
      </c>
      <c r="V1879" s="5">
        <f t="shared" si="119"/>
        <v>12000</v>
      </c>
      <c r="W1879" s="5">
        <v>0</v>
      </c>
      <c r="X1879" t="s">
        <v>1212</v>
      </c>
    </row>
    <row r="1880" spans="1:24" x14ac:dyDescent="0.2">
      <c r="A1880" t="s">
        <v>0</v>
      </c>
      <c r="B1880" t="s">
        <v>1</v>
      </c>
      <c r="C1880" t="s">
        <v>247</v>
      </c>
      <c r="D1880" t="s">
        <v>248</v>
      </c>
      <c r="E1880" t="s">
        <v>249</v>
      </c>
      <c r="F1880" t="s">
        <v>1200</v>
      </c>
      <c r="G1880" t="s">
        <v>1201</v>
      </c>
      <c r="H1880" t="s">
        <v>282</v>
      </c>
      <c r="I1880" t="s">
        <v>1211</v>
      </c>
      <c r="J1880" t="s">
        <v>121</v>
      </c>
      <c r="K1880" t="s">
        <v>465</v>
      </c>
      <c r="L1880" t="s">
        <v>11</v>
      </c>
      <c r="M1880" s="5">
        <v>8000</v>
      </c>
      <c r="N1880" s="5">
        <v>-1000</v>
      </c>
      <c r="O1880" s="5">
        <f t="shared" si="116"/>
        <v>7000</v>
      </c>
      <c r="P1880" s="5">
        <v>-7000</v>
      </c>
      <c r="Q1880" s="5">
        <f t="shared" si="117"/>
        <v>0</v>
      </c>
      <c r="R1880" s="5">
        <v>0</v>
      </c>
      <c r="S1880" s="5">
        <v>0</v>
      </c>
      <c r="T1880" s="5">
        <v>0</v>
      </c>
      <c r="U1880" s="5">
        <f t="shared" si="118"/>
        <v>7000</v>
      </c>
      <c r="V1880" s="5">
        <f t="shared" si="119"/>
        <v>7000</v>
      </c>
      <c r="W1880" s="5">
        <v>0</v>
      </c>
      <c r="X1880" t="s">
        <v>946</v>
      </c>
    </row>
    <row r="1881" spans="1:24" x14ac:dyDescent="0.2">
      <c r="A1881" t="s">
        <v>0</v>
      </c>
      <c r="B1881" t="s">
        <v>1</v>
      </c>
      <c r="C1881" t="s">
        <v>247</v>
      </c>
      <c r="D1881" t="s">
        <v>248</v>
      </c>
      <c r="E1881" t="s">
        <v>249</v>
      </c>
      <c r="F1881" t="s">
        <v>1200</v>
      </c>
      <c r="G1881" t="s">
        <v>1201</v>
      </c>
      <c r="H1881" t="s">
        <v>282</v>
      </c>
      <c r="I1881" t="s">
        <v>1211</v>
      </c>
      <c r="J1881" t="s">
        <v>121</v>
      </c>
      <c r="K1881" t="s">
        <v>1213</v>
      </c>
      <c r="L1881" t="s">
        <v>11</v>
      </c>
      <c r="M1881" s="5">
        <v>48000</v>
      </c>
      <c r="N1881" s="5">
        <v>0</v>
      </c>
      <c r="O1881" s="5">
        <f t="shared" si="116"/>
        <v>48000</v>
      </c>
      <c r="P1881" s="5">
        <v>-24000</v>
      </c>
      <c r="Q1881" s="5">
        <f t="shared" si="117"/>
        <v>24000</v>
      </c>
      <c r="R1881" s="5">
        <v>0</v>
      </c>
      <c r="S1881" s="5">
        <v>0</v>
      </c>
      <c r="T1881" s="5">
        <v>0</v>
      </c>
      <c r="U1881" s="5">
        <f t="shared" si="118"/>
        <v>48000</v>
      </c>
      <c r="V1881" s="5">
        <f t="shared" si="119"/>
        <v>48000</v>
      </c>
      <c r="W1881" s="5">
        <v>24000</v>
      </c>
      <c r="X1881" t="s">
        <v>1214</v>
      </c>
    </row>
    <row r="1882" spans="1:24" x14ac:dyDescent="0.2">
      <c r="A1882" t="s">
        <v>0</v>
      </c>
      <c r="B1882" t="s">
        <v>1</v>
      </c>
      <c r="C1882" t="s">
        <v>247</v>
      </c>
      <c r="D1882" t="s">
        <v>248</v>
      </c>
      <c r="E1882" t="s">
        <v>249</v>
      </c>
      <c r="F1882" t="s">
        <v>1200</v>
      </c>
      <c r="G1882" t="s">
        <v>1201</v>
      </c>
      <c r="H1882" t="s">
        <v>282</v>
      </c>
      <c r="I1882" t="s">
        <v>1211</v>
      </c>
      <c r="J1882" t="s">
        <v>121</v>
      </c>
      <c r="K1882" t="s">
        <v>652</v>
      </c>
      <c r="L1882" t="s">
        <v>11</v>
      </c>
      <c r="M1882" s="5">
        <v>0</v>
      </c>
      <c r="N1882" s="5">
        <v>62655.22</v>
      </c>
      <c r="O1882" s="5">
        <f t="shared" si="116"/>
        <v>62655.22</v>
      </c>
      <c r="P1882" s="5">
        <v>0</v>
      </c>
      <c r="Q1882" s="5">
        <f t="shared" si="117"/>
        <v>62655.22</v>
      </c>
      <c r="R1882" s="5">
        <v>0</v>
      </c>
      <c r="S1882" s="5">
        <v>62655.22</v>
      </c>
      <c r="T1882" s="5">
        <v>17344.03</v>
      </c>
      <c r="U1882" s="5">
        <f t="shared" si="118"/>
        <v>0</v>
      </c>
      <c r="V1882" s="5">
        <f t="shared" si="119"/>
        <v>45311.19</v>
      </c>
      <c r="W1882" s="5">
        <v>0</v>
      </c>
      <c r="X1882" t="s">
        <v>1215</v>
      </c>
    </row>
    <row r="1883" spans="1:24" x14ac:dyDescent="0.2">
      <c r="A1883" t="s">
        <v>0</v>
      </c>
      <c r="B1883" t="s">
        <v>1</v>
      </c>
      <c r="C1883" t="s">
        <v>247</v>
      </c>
      <c r="D1883" t="s">
        <v>248</v>
      </c>
      <c r="E1883" t="s">
        <v>249</v>
      </c>
      <c r="F1883" t="s">
        <v>1200</v>
      </c>
      <c r="G1883" t="s">
        <v>1201</v>
      </c>
      <c r="H1883" t="s">
        <v>282</v>
      </c>
      <c r="I1883" t="s">
        <v>1211</v>
      </c>
      <c r="J1883" t="s">
        <v>121</v>
      </c>
      <c r="K1883" t="s">
        <v>122</v>
      </c>
      <c r="L1883" t="s">
        <v>11</v>
      </c>
      <c r="M1883" s="5">
        <v>200</v>
      </c>
      <c r="N1883" s="5">
        <v>0</v>
      </c>
      <c r="O1883" s="5">
        <f t="shared" si="116"/>
        <v>200</v>
      </c>
      <c r="P1883" s="5">
        <v>-200</v>
      </c>
      <c r="Q1883" s="5">
        <f t="shared" si="117"/>
        <v>0</v>
      </c>
      <c r="R1883" s="5">
        <v>0</v>
      </c>
      <c r="S1883" s="5">
        <v>0</v>
      </c>
      <c r="T1883" s="5">
        <v>0</v>
      </c>
      <c r="U1883" s="5">
        <f t="shared" si="118"/>
        <v>200</v>
      </c>
      <c r="V1883" s="5">
        <f t="shared" si="119"/>
        <v>200</v>
      </c>
      <c r="W1883" s="5">
        <v>0</v>
      </c>
      <c r="X1883" t="s">
        <v>1216</v>
      </c>
    </row>
    <row r="1884" spans="1:24" x14ac:dyDescent="0.2">
      <c r="A1884" t="s">
        <v>0</v>
      </c>
      <c r="B1884" t="s">
        <v>1</v>
      </c>
      <c r="C1884" t="s">
        <v>247</v>
      </c>
      <c r="D1884" t="s">
        <v>248</v>
      </c>
      <c r="E1884" t="s">
        <v>249</v>
      </c>
      <c r="F1884" t="s">
        <v>1200</v>
      </c>
      <c r="G1884" t="s">
        <v>1201</v>
      </c>
      <c r="H1884" t="s">
        <v>282</v>
      </c>
      <c r="I1884" t="s">
        <v>1211</v>
      </c>
      <c r="J1884" t="s">
        <v>121</v>
      </c>
      <c r="K1884" t="s">
        <v>351</v>
      </c>
      <c r="L1884" t="s">
        <v>11</v>
      </c>
      <c r="M1884" s="5">
        <v>0</v>
      </c>
      <c r="N1884" s="5">
        <v>17598.03</v>
      </c>
      <c r="O1884" s="5">
        <f t="shared" si="116"/>
        <v>17598.03</v>
      </c>
      <c r="P1884" s="5">
        <v>-17598.03</v>
      </c>
      <c r="Q1884" s="5">
        <f t="shared" si="117"/>
        <v>0</v>
      </c>
      <c r="R1884" s="5">
        <v>0</v>
      </c>
      <c r="S1884" s="5">
        <v>0</v>
      </c>
      <c r="T1884" s="5">
        <v>0</v>
      </c>
      <c r="U1884" s="5">
        <f t="shared" si="118"/>
        <v>17598.03</v>
      </c>
      <c r="V1884" s="5">
        <f t="shared" si="119"/>
        <v>17598.03</v>
      </c>
      <c r="W1884" s="5">
        <v>0</v>
      </c>
      <c r="X1884" t="s">
        <v>933</v>
      </c>
    </row>
    <row r="1885" spans="1:24" x14ac:dyDescent="0.2">
      <c r="A1885" t="s">
        <v>0</v>
      </c>
      <c r="B1885" t="s">
        <v>1</v>
      </c>
      <c r="C1885" t="s">
        <v>247</v>
      </c>
      <c r="D1885" t="s">
        <v>248</v>
      </c>
      <c r="E1885" t="s">
        <v>249</v>
      </c>
      <c r="F1885" t="s">
        <v>1200</v>
      </c>
      <c r="G1885" t="s">
        <v>1201</v>
      </c>
      <c r="H1885" t="s">
        <v>282</v>
      </c>
      <c r="I1885" t="s">
        <v>1211</v>
      </c>
      <c r="J1885" t="s">
        <v>121</v>
      </c>
      <c r="K1885" t="s">
        <v>714</v>
      </c>
      <c r="L1885" t="s">
        <v>11</v>
      </c>
      <c r="M1885" s="5">
        <v>10000</v>
      </c>
      <c r="N1885" s="5">
        <v>30000</v>
      </c>
      <c r="O1885" s="5">
        <f t="shared" si="116"/>
        <v>40000</v>
      </c>
      <c r="P1885" s="5">
        <v>-40000</v>
      </c>
      <c r="Q1885" s="5">
        <f t="shared" si="117"/>
        <v>0</v>
      </c>
      <c r="R1885" s="5">
        <v>0</v>
      </c>
      <c r="S1885" s="5">
        <v>0</v>
      </c>
      <c r="T1885" s="5">
        <v>0</v>
      </c>
      <c r="U1885" s="5">
        <f t="shared" si="118"/>
        <v>40000</v>
      </c>
      <c r="V1885" s="5">
        <f t="shared" si="119"/>
        <v>40000</v>
      </c>
      <c r="W1885" s="5">
        <v>0</v>
      </c>
      <c r="X1885" t="s">
        <v>1217</v>
      </c>
    </row>
    <row r="1886" spans="1:24" x14ac:dyDescent="0.2">
      <c r="A1886" t="s">
        <v>0</v>
      </c>
      <c r="B1886" t="s">
        <v>1</v>
      </c>
      <c r="C1886" t="s">
        <v>247</v>
      </c>
      <c r="D1886" t="s">
        <v>248</v>
      </c>
      <c r="E1886" t="s">
        <v>249</v>
      </c>
      <c r="F1886" t="s">
        <v>1200</v>
      </c>
      <c r="G1886" t="s">
        <v>1201</v>
      </c>
      <c r="H1886" t="s">
        <v>282</v>
      </c>
      <c r="I1886" t="s">
        <v>1211</v>
      </c>
      <c r="J1886" t="s">
        <v>121</v>
      </c>
      <c r="K1886" t="s">
        <v>288</v>
      </c>
      <c r="L1886" t="s">
        <v>11</v>
      </c>
      <c r="M1886" s="5">
        <v>202800</v>
      </c>
      <c r="N1886" s="5">
        <v>-202800</v>
      </c>
      <c r="O1886" s="5">
        <f t="shared" si="116"/>
        <v>0</v>
      </c>
      <c r="P1886" s="5">
        <v>0</v>
      </c>
      <c r="Q1886" s="5">
        <f t="shared" si="117"/>
        <v>0</v>
      </c>
      <c r="R1886" s="5">
        <v>0</v>
      </c>
      <c r="S1886" s="5">
        <v>0</v>
      </c>
      <c r="T1886" s="5">
        <v>0</v>
      </c>
      <c r="U1886" s="5">
        <f t="shared" si="118"/>
        <v>0</v>
      </c>
      <c r="V1886" s="5">
        <f t="shared" si="119"/>
        <v>0</v>
      </c>
      <c r="W1886" s="5">
        <v>0</v>
      </c>
      <c r="X1886" t="s">
        <v>289</v>
      </c>
    </row>
    <row r="1887" spans="1:24" x14ac:dyDescent="0.2">
      <c r="A1887" t="s">
        <v>0</v>
      </c>
      <c r="B1887" t="s">
        <v>1</v>
      </c>
      <c r="C1887" t="s">
        <v>247</v>
      </c>
      <c r="D1887" t="s">
        <v>248</v>
      </c>
      <c r="E1887" t="s">
        <v>249</v>
      </c>
      <c r="F1887" t="s">
        <v>1200</v>
      </c>
      <c r="G1887" t="s">
        <v>1201</v>
      </c>
      <c r="H1887" t="s">
        <v>282</v>
      </c>
      <c r="I1887" t="s">
        <v>1211</v>
      </c>
      <c r="J1887" t="s">
        <v>121</v>
      </c>
      <c r="K1887" t="s">
        <v>359</v>
      </c>
      <c r="L1887" t="s">
        <v>11</v>
      </c>
      <c r="M1887" s="5">
        <v>28125</v>
      </c>
      <c r="N1887" s="5">
        <v>0</v>
      </c>
      <c r="O1887" s="5">
        <f t="shared" si="116"/>
        <v>28125</v>
      </c>
      <c r="P1887" s="5">
        <v>-28125</v>
      </c>
      <c r="Q1887" s="5">
        <f t="shared" si="117"/>
        <v>0</v>
      </c>
      <c r="R1887" s="5">
        <v>0</v>
      </c>
      <c r="S1887" s="5">
        <v>0</v>
      </c>
      <c r="T1887" s="5">
        <v>0</v>
      </c>
      <c r="U1887" s="5">
        <f t="shared" si="118"/>
        <v>28125</v>
      </c>
      <c r="V1887" s="5">
        <f t="shared" si="119"/>
        <v>28125</v>
      </c>
      <c r="W1887" s="5">
        <v>0</v>
      </c>
      <c r="X1887" t="s">
        <v>963</v>
      </c>
    </row>
    <row r="1888" spans="1:24" x14ac:dyDescent="0.2">
      <c r="A1888" t="s">
        <v>0</v>
      </c>
      <c r="B1888" t="s">
        <v>1</v>
      </c>
      <c r="C1888" t="s">
        <v>247</v>
      </c>
      <c r="D1888" t="s">
        <v>248</v>
      </c>
      <c r="E1888" t="s">
        <v>249</v>
      </c>
      <c r="F1888" t="s">
        <v>1200</v>
      </c>
      <c r="G1888" t="s">
        <v>1201</v>
      </c>
      <c r="H1888" t="s">
        <v>282</v>
      </c>
      <c r="I1888" t="s">
        <v>1211</v>
      </c>
      <c r="J1888" t="s">
        <v>231</v>
      </c>
      <c r="K1888" t="s">
        <v>236</v>
      </c>
      <c r="L1888" t="s">
        <v>11</v>
      </c>
      <c r="M1888" s="5">
        <v>0</v>
      </c>
      <c r="N1888" s="5">
        <v>1510.77</v>
      </c>
      <c r="O1888" s="5">
        <f t="shared" si="116"/>
        <v>1510.77</v>
      </c>
      <c r="P1888" s="5">
        <v>-134.4</v>
      </c>
      <c r="Q1888" s="5">
        <f t="shared" si="117"/>
        <v>1376.37</v>
      </c>
      <c r="R1888" s="5">
        <v>1376.37</v>
      </c>
      <c r="S1888" s="5">
        <v>0</v>
      </c>
      <c r="T1888" s="5">
        <v>0</v>
      </c>
      <c r="U1888" s="5">
        <f t="shared" si="118"/>
        <v>1510.77</v>
      </c>
      <c r="V1888" s="5">
        <f t="shared" si="119"/>
        <v>1510.77</v>
      </c>
      <c r="W1888" s="5">
        <v>0</v>
      </c>
      <c r="X1888" t="s">
        <v>956</v>
      </c>
    </row>
    <row r="1889" spans="1:24" x14ac:dyDescent="0.2">
      <c r="A1889" t="s">
        <v>0</v>
      </c>
      <c r="B1889" t="s">
        <v>1</v>
      </c>
      <c r="C1889" t="s">
        <v>247</v>
      </c>
      <c r="D1889" t="s">
        <v>248</v>
      </c>
      <c r="E1889" t="s">
        <v>249</v>
      </c>
      <c r="F1889" t="s">
        <v>1200</v>
      </c>
      <c r="G1889" t="s">
        <v>1201</v>
      </c>
      <c r="H1889" t="s">
        <v>282</v>
      </c>
      <c r="I1889" t="s">
        <v>1211</v>
      </c>
      <c r="J1889" t="s">
        <v>231</v>
      </c>
      <c r="K1889" t="s">
        <v>232</v>
      </c>
      <c r="L1889" t="s">
        <v>11</v>
      </c>
      <c r="M1889" s="5">
        <v>10000</v>
      </c>
      <c r="N1889" s="5">
        <v>-10000</v>
      </c>
      <c r="O1889" s="5">
        <f t="shared" si="116"/>
        <v>0</v>
      </c>
      <c r="P1889" s="5">
        <v>0</v>
      </c>
      <c r="Q1889" s="5">
        <f t="shared" si="117"/>
        <v>0</v>
      </c>
      <c r="R1889" s="5">
        <v>0</v>
      </c>
      <c r="S1889" s="5">
        <v>0</v>
      </c>
      <c r="T1889" s="5">
        <v>0</v>
      </c>
      <c r="U1889" s="5">
        <f t="shared" si="118"/>
        <v>0</v>
      </c>
      <c r="V1889" s="5">
        <f t="shared" si="119"/>
        <v>0</v>
      </c>
      <c r="W1889" s="5">
        <v>0</v>
      </c>
      <c r="X1889" t="s">
        <v>936</v>
      </c>
    </row>
    <row r="1890" spans="1:24" x14ac:dyDescent="0.2">
      <c r="A1890" t="s">
        <v>0</v>
      </c>
      <c r="B1890" t="s">
        <v>1</v>
      </c>
      <c r="C1890" t="s">
        <v>247</v>
      </c>
      <c r="D1890" t="s">
        <v>248</v>
      </c>
      <c r="E1890" t="s">
        <v>249</v>
      </c>
      <c r="F1890" t="s">
        <v>1200</v>
      </c>
      <c r="G1890" t="s">
        <v>1201</v>
      </c>
      <c r="H1890" t="s">
        <v>282</v>
      </c>
      <c r="I1890" t="s">
        <v>1211</v>
      </c>
      <c r="J1890" t="s">
        <v>231</v>
      </c>
      <c r="K1890" t="s">
        <v>234</v>
      </c>
      <c r="L1890" t="s">
        <v>11</v>
      </c>
      <c r="M1890" s="5">
        <v>757633.67</v>
      </c>
      <c r="N1890" s="5">
        <v>15691.2</v>
      </c>
      <c r="O1890" s="5">
        <f t="shared" si="116"/>
        <v>773324.87</v>
      </c>
      <c r="P1890" s="5">
        <v>-709311.6</v>
      </c>
      <c r="Q1890" s="5">
        <f t="shared" si="117"/>
        <v>64013.270000000019</v>
      </c>
      <c r="R1890" s="5">
        <v>0</v>
      </c>
      <c r="S1890" s="5">
        <v>6378.6</v>
      </c>
      <c r="T1890" s="5">
        <v>6378.6</v>
      </c>
      <c r="U1890" s="5">
        <f t="shared" si="118"/>
        <v>766946.27</v>
      </c>
      <c r="V1890" s="5">
        <f t="shared" si="119"/>
        <v>766946.27</v>
      </c>
      <c r="W1890" s="5">
        <v>57634.67</v>
      </c>
      <c r="X1890" t="s">
        <v>957</v>
      </c>
    </row>
    <row r="1891" spans="1:24" x14ac:dyDescent="0.2">
      <c r="A1891" t="s">
        <v>0</v>
      </c>
      <c r="B1891" t="s">
        <v>1</v>
      </c>
      <c r="C1891" t="s">
        <v>247</v>
      </c>
      <c r="D1891" t="s">
        <v>248</v>
      </c>
      <c r="E1891" t="s">
        <v>249</v>
      </c>
      <c r="F1891" t="s">
        <v>1200</v>
      </c>
      <c r="G1891" t="s">
        <v>1201</v>
      </c>
      <c r="H1891" t="s">
        <v>282</v>
      </c>
      <c r="I1891" t="s">
        <v>1211</v>
      </c>
      <c r="J1891" t="s">
        <v>231</v>
      </c>
      <c r="K1891" t="s">
        <v>1218</v>
      </c>
      <c r="L1891" t="s">
        <v>11</v>
      </c>
      <c r="M1891" s="5">
        <v>0</v>
      </c>
      <c r="N1891" s="5">
        <v>87344.78</v>
      </c>
      <c r="O1891" s="5">
        <f t="shared" si="116"/>
        <v>87344.78</v>
      </c>
      <c r="P1891" s="5">
        <v>-87344.78</v>
      </c>
      <c r="Q1891" s="5">
        <f t="shared" si="117"/>
        <v>0</v>
      </c>
      <c r="R1891" s="5">
        <v>0</v>
      </c>
      <c r="S1891" s="5">
        <v>0</v>
      </c>
      <c r="T1891" s="5">
        <v>0</v>
      </c>
      <c r="U1891" s="5">
        <f t="shared" si="118"/>
        <v>87344.78</v>
      </c>
      <c r="V1891" s="5">
        <f t="shared" si="119"/>
        <v>87344.78</v>
      </c>
      <c r="W1891" s="5">
        <v>0</v>
      </c>
      <c r="X1891" t="s">
        <v>1219</v>
      </c>
    </row>
    <row r="1892" spans="1:24" x14ac:dyDescent="0.2">
      <c r="A1892" t="s">
        <v>0</v>
      </c>
      <c r="B1892" t="s">
        <v>1</v>
      </c>
      <c r="C1892" t="s">
        <v>247</v>
      </c>
      <c r="D1892" t="s">
        <v>248</v>
      </c>
      <c r="E1892" t="s">
        <v>249</v>
      </c>
      <c r="F1892" t="s">
        <v>1200</v>
      </c>
      <c r="G1892" t="s">
        <v>1201</v>
      </c>
      <c r="H1892" t="s">
        <v>7</v>
      </c>
      <c r="I1892" t="s">
        <v>8</v>
      </c>
      <c r="J1892" t="s">
        <v>290</v>
      </c>
      <c r="K1892" t="s">
        <v>291</v>
      </c>
      <c r="L1892" t="s">
        <v>11</v>
      </c>
      <c r="M1892" s="5">
        <v>0</v>
      </c>
      <c r="N1892" s="5">
        <v>15000</v>
      </c>
      <c r="O1892" s="5">
        <f t="shared" si="116"/>
        <v>15000</v>
      </c>
      <c r="P1892" s="5">
        <v>0</v>
      </c>
      <c r="Q1892" s="5">
        <f t="shared" si="117"/>
        <v>15000</v>
      </c>
      <c r="R1892" s="5">
        <v>0</v>
      </c>
      <c r="S1892" s="5">
        <v>0</v>
      </c>
      <c r="T1892" s="5">
        <v>0</v>
      </c>
      <c r="U1892" s="5">
        <f t="shared" si="118"/>
        <v>15000</v>
      </c>
      <c r="V1892" s="5">
        <f t="shared" si="119"/>
        <v>15000</v>
      </c>
      <c r="W1892" s="5">
        <v>15000</v>
      </c>
      <c r="X1892" t="s">
        <v>292</v>
      </c>
    </row>
    <row r="1893" spans="1:24" x14ac:dyDescent="0.2">
      <c r="A1893" t="s">
        <v>0</v>
      </c>
      <c r="B1893" t="s">
        <v>1</v>
      </c>
      <c r="C1893" t="s">
        <v>2</v>
      </c>
      <c r="D1893" t="s">
        <v>1056</v>
      </c>
      <c r="E1893" t="s">
        <v>1057</v>
      </c>
      <c r="F1893" t="s">
        <v>1220</v>
      </c>
      <c r="G1893" t="s">
        <v>1221</v>
      </c>
      <c r="H1893" t="s">
        <v>7</v>
      </c>
      <c r="I1893" t="s">
        <v>8</v>
      </c>
      <c r="J1893" t="s">
        <v>9</v>
      </c>
      <c r="K1893" t="s">
        <v>10</v>
      </c>
      <c r="L1893" t="s">
        <v>11</v>
      </c>
      <c r="M1893" s="5">
        <v>1238064</v>
      </c>
      <c r="N1893" s="5">
        <v>-10848</v>
      </c>
      <c r="O1893" s="5">
        <f t="shared" si="116"/>
        <v>1227216</v>
      </c>
      <c r="P1893" s="5">
        <v>-82097.490000000005</v>
      </c>
      <c r="Q1893" s="5">
        <f t="shared" si="117"/>
        <v>1145118.51</v>
      </c>
      <c r="R1893" s="5">
        <v>0</v>
      </c>
      <c r="S1893" s="5">
        <v>758572.12</v>
      </c>
      <c r="T1893" s="5">
        <v>758572.12</v>
      </c>
      <c r="U1893" s="5">
        <f t="shared" si="118"/>
        <v>468643.88</v>
      </c>
      <c r="V1893" s="5">
        <f t="shared" si="119"/>
        <v>468643.88</v>
      </c>
      <c r="W1893" s="5">
        <v>386546.39</v>
      </c>
      <c r="X1893" t="s">
        <v>1222</v>
      </c>
    </row>
    <row r="1894" spans="1:24" x14ac:dyDescent="0.2">
      <c r="A1894" t="s">
        <v>0</v>
      </c>
      <c r="B1894" t="s">
        <v>1</v>
      </c>
      <c r="C1894" t="s">
        <v>2</v>
      </c>
      <c r="D1894" t="s">
        <v>1056</v>
      </c>
      <c r="E1894" t="s">
        <v>1057</v>
      </c>
      <c r="F1894" t="s">
        <v>1220</v>
      </c>
      <c r="G1894" t="s">
        <v>1221</v>
      </c>
      <c r="H1894" t="s">
        <v>7</v>
      </c>
      <c r="I1894" t="s">
        <v>8</v>
      </c>
      <c r="J1894" t="s">
        <v>9</v>
      </c>
      <c r="K1894" t="s">
        <v>13</v>
      </c>
      <c r="L1894" t="s">
        <v>11</v>
      </c>
      <c r="M1894" s="5">
        <v>28381.200000000001</v>
      </c>
      <c r="N1894" s="5">
        <v>0</v>
      </c>
      <c r="O1894" s="5">
        <f t="shared" si="116"/>
        <v>28381.200000000001</v>
      </c>
      <c r="P1894" s="5">
        <v>-7751.47</v>
      </c>
      <c r="Q1894" s="5">
        <f t="shared" si="117"/>
        <v>20629.73</v>
      </c>
      <c r="R1894" s="5">
        <v>0</v>
      </c>
      <c r="S1894" s="5">
        <v>13793.44</v>
      </c>
      <c r="T1894" s="5">
        <v>13793.44</v>
      </c>
      <c r="U1894" s="5">
        <f t="shared" si="118"/>
        <v>14587.76</v>
      </c>
      <c r="V1894" s="5">
        <f t="shared" si="119"/>
        <v>14587.76</v>
      </c>
      <c r="W1894" s="5">
        <v>6836.29</v>
      </c>
      <c r="X1894" t="s">
        <v>1223</v>
      </c>
    </row>
    <row r="1895" spans="1:24" x14ac:dyDescent="0.2">
      <c r="A1895" t="s">
        <v>0</v>
      </c>
      <c r="B1895" t="s">
        <v>1</v>
      </c>
      <c r="C1895" t="s">
        <v>2</v>
      </c>
      <c r="D1895" t="s">
        <v>1056</v>
      </c>
      <c r="E1895" t="s">
        <v>1057</v>
      </c>
      <c r="F1895" t="s">
        <v>1220</v>
      </c>
      <c r="G1895" t="s">
        <v>1221</v>
      </c>
      <c r="H1895" t="s">
        <v>7</v>
      </c>
      <c r="I1895" t="s">
        <v>8</v>
      </c>
      <c r="J1895" t="s">
        <v>9</v>
      </c>
      <c r="K1895" t="s">
        <v>15</v>
      </c>
      <c r="L1895" t="s">
        <v>11</v>
      </c>
      <c r="M1895" s="5">
        <v>105537.1</v>
      </c>
      <c r="N1895" s="5">
        <v>-191</v>
      </c>
      <c r="O1895" s="5">
        <f t="shared" si="116"/>
        <v>105346.1</v>
      </c>
      <c r="P1895" s="5">
        <v>0</v>
      </c>
      <c r="Q1895" s="5">
        <f t="shared" si="117"/>
        <v>105346.1</v>
      </c>
      <c r="R1895" s="5">
        <v>396.1</v>
      </c>
      <c r="S1895" s="5">
        <v>18888.96</v>
      </c>
      <c r="T1895" s="5">
        <v>18888.96</v>
      </c>
      <c r="U1895" s="5">
        <f t="shared" si="118"/>
        <v>86457.140000000014</v>
      </c>
      <c r="V1895" s="5">
        <f t="shared" si="119"/>
        <v>86457.140000000014</v>
      </c>
      <c r="W1895" s="5">
        <v>86061.04</v>
      </c>
      <c r="X1895" t="s">
        <v>1224</v>
      </c>
    </row>
    <row r="1896" spans="1:24" x14ac:dyDescent="0.2">
      <c r="A1896" t="s">
        <v>0</v>
      </c>
      <c r="B1896" t="s">
        <v>1</v>
      </c>
      <c r="C1896" t="s">
        <v>2</v>
      </c>
      <c r="D1896" t="s">
        <v>1056</v>
      </c>
      <c r="E1896" t="s">
        <v>1057</v>
      </c>
      <c r="F1896" t="s">
        <v>1220</v>
      </c>
      <c r="G1896" t="s">
        <v>1221</v>
      </c>
      <c r="H1896" t="s">
        <v>7</v>
      </c>
      <c r="I1896" t="s">
        <v>8</v>
      </c>
      <c r="J1896" t="s">
        <v>9</v>
      </c>
      <c r="K1896" t="s">
        <v>17</v>
      </c>
      <c r="L1896" t="s">
        <v>11</v>
      </c>
      <c r="M1896" s="5">
        <v>31248.14</v>
      </c>
      <c r="N1896" s="5">
        <v>66.67</v>
      </c>
      <c r="O1896" s="5">
        <f t="shared" si="116"/>
        <v>31314.809999999998</v>
      </c>
      <c r="P1896" s="5">
        <v>0</v>
      </c>
      <c r="Q1896" s="5">
        <f t="shared" si="117"/>
        <v>31314.809999999998</v>
      </c>
      <c r="R1896" s="5">
        <v>168.91</v>
      </c>
      <c r="S1896" s="5">
        <v>25264.6</v>
      </c>
      <c r="T1896" s="5">
        <v>25264.6</v>
      </c>
      <c r="U1896" s="5">
        <f t="shared" si="118"/>
        <v>6050.2099999999991</v>
      </c>
      <c r="V1896" s="5">
        <f t="shared" si="119"/>
        <v>6050.2099999999991</v>
      </c>
      <c r="W1896" s="5">
        <v>5881.3</v>
      </c>
      <c r="X1896" t="s">
        <v>1225</v>
      </c>
    </row>
    <row r="1897" spans="1:24" x14ac:dyDescent="0.2">
      <c r="A1897" t="s">
        <v>0</v>
      </c>
      <c r="B1897" t="s">
        <v>1</v>
      </c>
      <c r="C1897" t="s">
        <v>2</v>
      </c>
      <c r="D1897" t="s">
        <v>1056</v>
      </c>
      <c r="E1897" t="s">
        <v>1057</v>
      </c>
      <c r="F1897" t="s">
        <v>1220</v>
      </c>
      <c r="G1897" t="s">
        <v>1221</v>
      </c>
      <c r="H1897" t="s">
        <v>7</v>
      </c>
      <c r="I1897" t="s">
        <v>8</v>
      </c>
      <c r="J1897" t="s">
        <v>9</v>
      </c>
      <c r="K1897" t="s">
        <v>19</v>
      </c>
      <c r="L1897" t="s">
        <v>11</v>
      </c>
      <c r="M1897" s="5">
        <v>528</v>
      </c>
      <c r="N1897" s="5">
        <v>0</v>
      </c>
      <c r="O1897" s="5">
        <f t="shared" si="116"/>
        <v>528</v>
      </c>
      <c r="P1897" s="5">
        <v>-387.99</v>
      </c>
      <c r="Q1897" s="5">
        <f t="shared" si="117"/>
        <v>140.01</v>
      </c>
      <c r="R1897" s="5">
        <v>0</v>
      </c>
      <c r="S1897" s="5">
        <v>81</v>
      </c>
      <c r="T1897" s="5">
        <v>81</v>
      </c>
      <c r="U1897" s="5">
        <f t="shared" si="118"/>
        <v>447</v>
      </c>
      <c r="V1897" s="5">
        <f t="shared" si="119"/>
        <v>447</v>
      </c>
      <c r="W1897" s="5">
        <v>59.01</v>
      </c>
      <c r="X1897" t="s">
        <v>1226</v>
      </c>
    </row>
    <row r="1898" spans="1:24" x14ac:dyDescent="0.2">
      <c r="A1898" t="s">
        <v>0</v>
      </c>
      <c r="B1898" t="s">
        <v>1</v>
      </c>
      <c r="C1898" t="s">
        <v>2</v>
      </c>
      <c r="D1898" t="s">
        <v>1056</v>
      </c>
      <c r="E1898" t="s">
        <v>1057</v>
      </c>
      <c r="F1898" t="s">
        <v>1220</v>
      </c>
      <c r="G1898" t="s">
        <v>1221</v>
      </c>
      <c r="H1898" t="s">
        <v>7</v>
      </c>
      <c r="I1898" t="s">
        <v>8</v>
      </c>
      <c r="J1898" t="s">
        <v>9</v>
      </c>
      <c r="K1898" t="s">
        <v>21</v>
      </c>
      <c r="L1898" t="s">
        <v>11</v>
      </c>
      <c r="M1898" s="5">
        <v>4224</v>
      </c>
      <c r="N1898" s="5">
        <v>0</v>
      </c>
      <c r="O1898" s="5">
        <f t="shared" si="116"/>
        <v>4224</v>
      </c>
      <c r="P1898" s="5">
        <v>-2405.54</v>
      </c>
      <c r="Q1898" s="5">
        <f t="shared" si="117"/>
        <v>1818.46</v>
      </c>
      <c r="R1898" s="5">
        <v>0</v>
      </c>
      <c r="S1898" s="5">
        <v>1052</v>
      </c>
      <c r="T1898" s="5">
        <v>1052</v>
      </c>
      <c r="U1898" s="5">
        <f t="shared" si="118"/>
        <v>3172</v>
      </c>
      <c r="V1898" s="5">
        <f t="shared" si="119"/>
        <v>3172</v>
      </c>
      <c r="W1898" s="5">
        <v>766.46</v>
      </c>
      <c r="X1898" t="s">
        <v>1227</v>
      </c>
    </row>
    <row r="1899" spans="1:24" x14ac:dyDescent="0.2">
      <c r="A1899" t="s">
        <v>0</v>
      </c>
      <c r="B1899" t="s">
        <v>1</v>
      </c>
      <c r="C1899" t="s">
        <v>2</v>
      </c>
      <c r="D1899" t="s">
        <v>1056</v>
      </c>
      <c r="E1899" t="s">
        <v>1057</v>
      </c>
      <c r="F1899" t="s">
        <v>1220</v>
      </c>
      <c r="G1899" t="s">
        <v>1221</v>
      </c>
      <c r="H1899" t="s">
        <v>7</v>
      </c>
      <c r="I1899" t="s">
        <v>8</v>
      </c>
      <c r="J1899" t="s">
        <v>9</v>
      </c>
      <c r="K1899" t="s">
        <v>23</v>
      </c>
      <c r="L1899" t="s">
        <v>11</v>
      </c>
      <c r="M1899" s="5">
        <v>141.91</v>
      </c>
      <c r="N1899" s="5">
        <v>0</v>
      </c>
      <c r="O1899" s="5">
        <f t="shared" si="116"/>
        <v>141.91</v>
      </c>
      <c r="P1899" s="5">
        <v>-141.91</v>
      </c>
      <c r="Q1899" s="5">
        <f t="shared" si="117"/>
        <v>0</v>
      </c>
      <c r="R1899" s="5">
        <v>0</v>
      </c>
      <c r="S1899" s="5">
        <v>0</v>
      </c>
      <c r="T1899" s="5">
        <v>0</v>
      </c>
      <c r="U1899" s="5">
        <f t="shared" si="118"/>
        <v>141.91</v>
      </c>
      <c r="V1899" s="5">
        <f t="shared" si="119"/>
        <v>141.91</v>
      </c>
      <c r="W1899" s="5">
        <v>0</v>
      </c>
      <c r="X1899" t="s">
        <v>1228</v>
      </c>
    </row>
    <row r="1900" spans="1:24" x14ac:dyDescent="0.2">
      <c r="A1900" t="s">
        <v>0</v>
      </c>
      <c r="B1900" t="s">
        <v>1</v>
      </c>
      <c r="C1900" t="s">
        <v>2</v>
      </c>
      <c r="D1900" t="s">
        <v>1056</v>
      </c>
      <c r="E1900" t="s">
        <v>1057</v>
      </c>
      <c r="F1900" t="s">
        <v>1220</v>
      </c>
      <c r="G1900" t="s">
        <v>1221</v>
      </c>
      <c r="H1900" t="s">
        <v>7</v>
      </c>
      <c r="I1900" t="s">
        <v>8</v>
      </c>
      <c r="J1900" t="s">
        <v>9</v>
      </c>
      <c r="K1900" t="s">
        <v>25</v>
      </c>
      <c r="L1900" t="s">
        <v>11</v>
      </c>
      <c r="M1900" s="5">
        <v>851.44</v>
      </c>
      <c r="N1900" s="5">
        <v>0</v>
      </c>
      <c r="O1900" s="5">
        <f t="shared" si="116"/>
        <v>851.44</v>
      </c>
      <c r="P1900" s="5">
        <v>-580.17999999999995</v>
      </c>
      <c r="Q1900" s="5">
        <f t="shared" si="117"/>
        <v>271.2600000000001</v>
      </c>
      <c r="R1900" s="5">
        <v>0</v>
      </c>
      <c r="S1900" s="5">
        <v>180.2</v>
      </c>
      <c r="T1900" s="5">
        <v>180.2</v>
      </c>
      <c r="U1900" s="5">
        <f t="shared" si="118"/>
        <v>671.24</v>
      </c>
      <c r="V1900" s="5">
        <f t="shared" si="119"/>
        <v>671.24</v>
      </c>
      <c r="W1900" s="5">
        <v>91.06</v>
      </c>
      <c r="X1900" t="s">
        <v>1229</v>
      </c>
    </row>
    <row r="1901" spans="1:24" x14ac:dyDescent="0.2">
      <c r="A1901" t="s">
        <v>0</v>
      </c>
      <c r="B1901" t="s">
        <v>1</v>
      </c>
      <c r="C1901" t="s">
        <v>2</v>
      </c>
      <c r="D1901" t="s">
        <v>1056</v>
      </c>
      <c r="E1901" t="s">
        <v>1057</v>
      </c>
      <c r="F1901" t="s">
        <v>1220</v>
      </c>
      <c r="G1901" t="s">
        <v>1221</v>
      </c>
      <c r="H1901" t="s">
        <v>7</v>
      </c>
      <c r="I1901" t="s">
        <v>8</v>
      </c>
      <c r="J1901" t="s">
        <v>9</v>
      </c>
      <c r="K1901" t="s">
        <v>27</v>
      </c>
      <c r="L1901" t="s">
        <v>11</v>
      </c>
      <c r="M1901" s="5">
        <v>9832.32</v>
      </c>
      <c r="N1901" s="5">
        <v>0</v>
      </c>
      <c r="O1901" s="5">
        <f t="shared" si="116"/>
        <v>9832.32</v>
      </c>
      <c r="P1901" s="5">
        <v>3323.11</v>
      </c>
      <c r="Q1901" s="5">
        <f t="shared" si="117"/>
        <v>13155.43</v>
      </c>
      <c r="R1901" s="5">
        <v>0</v>
      </c>
      <c r="S1901" s="5">
        <v>8279.5400000000009</v>
      </c>
      <c r="T1901" s="5">
        <v>8279.5400000000009</v>
      </c>
      <c r="U1901" s="5">
        <f t="shared" si="118"/>
        <v>1552.7799999999988</v>
      </c>
      <c r="V1901" s="5">
        <f t="shared" si="119"/>
        <v>1552.7799999999988</v>
      </c>
      <c r="W1901" s="5">
        <v>4875.8900000000003</v>
      </c>
      <c r="X1901" t="s">
        <v>1230</v>
      </c>
    </row>
    <row r="1902" spans="1:24" x14ac:dyDescent="0.2">
      <c r="A1902" t="s">
        <v>0</v>
      </c>
      <c r="B1902" t="s">
        <v>1</v>
      </c>
      <c r="C1902" t="s">
        <v>2</v>
      </c>
      <c r="D1902" t="s">
        <v>1056</v>
      </c>
      <c r="E1902" t="s">
        <v>1057</v>
      </c>
      <c r="F1902" t="s">
        <v>1220</v>
      </c>
      <c r="G1902" t="s">
        <v>1221</v>
      </c>
      <c r="H1902" t="s">
        <v>7</v>
      </c>
      <c r="I1902" t="s">
        <v>8</v>
      </c>
      <c r="J1902" t="s">
        <v>9</v>
      </c>
      <c r="K1902" t="s">
        <v>29</v>
      </c>
      <c r="L1902" t="s">
        <v>11</v>
      </c>
      <c r="M1902" s="5">
        <v>7213.01</v>
      </c>
      <c r="N1902" s="5">
        <v>0</v>
      </c>
      <c r="O1902" s="5">
        <f t="shared" si="116"/>
        <v>7213.01</v>
      </c>
      <c r="P1902" s="5">
        <v>-3569.26</v>
      </c>
      <c r="Q1902" s="5">
        <f t="shared" si="117"/>
        <v>3643.75</v>
      </c>
      <c r="R1902" s="5">
        <v>0</v>
      </c>
      <c r="S1902" s="5">
        <v>74.5</v>
      </c>
      <c r="T1902" s="5">
        <v>74.5</v>
      </c>
      <c r="U1902" s="5">
        <f t="shared" si="118"/>
        <v>7138.51</v>
      </c>
      <c r="V1902" s="5">
        <f t="shared" si="119"/>
        <v>7138.51</v>
      </c>
      <c r="W1902" s="5">
        <v>3569.25</v>
      </c>
      <c r="X1902" t="s">
        <v>1231</v>
      </c>
    </row>
    <row r="1903" spans="1:24" x14ac:dyDescent="0.2">
      <c r="A1903" t="s">
        <v>0</v>
      </c>
      <c r="B1903" t="s">
        <v>1</v>
      </c>
      <c r="C1903" t="s">
        <v>2</v>
      </c>
      <c r="D1903" t="s">
        <v>1056</v>
      </c>
      <c r="E1903" t="s">
        <v>1057</v>
      </c>
      <c r="F1903" t="s">
        <v>1220</v>
      </c>
      <c r="G1903" t="s">
        <v>1221</v>
      </c>
      <c r="H1903" t="s">
        <v>7</v>
      </c>
      <c r="I1903" t="s">
        <v>8</v>
      </c>
      <c r="J1903" t="s">
        <v>9</v>
      </c>
      <c r="K1903" t="s">
        <v>265</v>
      </c>
      <c r="L1903" t="s">
        <v>11</v>
      </c>
      <c r="M1903" s="5">
        <v>0</v>
      </c>
      <c r="N1903" s="5">
        <v>8556</v>
      </c>
      <c r="O1903" s="5">
        <f t="shared" si="116"/>
        <v>8556</v>
      </c>
      <c r="P1903" s="5">
        <v>0</v>
      </c>
      <c r="Q1903" s="5">
        <f t="shared" si="117"/>
        <v>8556</v>
      </c>
      <c r="R1903" s="5">
        <v>4040.33</v>
      </c>
      <c r="S1903" s="5">
        <v>4515.67</v>
      </c>
      <c r="T1903" s="5">
        <v>4515.67</v>
      </c>
      <c r="U1903" s="5">
        <f t="shared" si="118"/>
        <v>4040.33</v>
      </c>
      <c r="V1903" s="5">
        <f t="shared" si="119"/>
        <v>4040.33</v>
      </c>
      <c r="W1903" s="5">
        <v>0</v>
      </c>
      <c r="X1903" t="s">
        <v>1232</v>
      </c>
    </row>
    <row r="1904" spans="1:24" x14ac:dyDescent="0.2">
      <c r="A1904" t="s">
        <v>0</v>
      </c>
      <c r="B1904" t="s">
        <v>1</v>
      </c>
      <c r="C1904" t="s">
        <v>2</v>
      </c>
      <c r="D1904" t="s">
        <v>1056</v>
      </c>
      <c r="E1904" t="s">
        <v>1057</v>
      </c>
      <c r="F1904" t="s">
        <v>1220</v>
      </c>
      <c r="G1904" t="s">
        <v>1221</v>
      </c>
      <c r="H1904" t="s">
        <v>7</v>
      </c>
      <c r="I1904" t="s">
        <v>8</v>
      </c>
      <c r="J1904" t="s">
        <v>9</v>
      </c>
      <c r="K1904" t="s">
        <v>31</v>
      </c>
      <c r="L1904" t="s">
        <v>11</v>
      </c>
      <c r="M1904" s="5">
        <v>3663.04</v>
      </c>
      <c r="N1904" s="5">
        <v>0</v>
      </c>
      <c r="O1904" s="5">
        <f t="shared" si="116"/>
        <v>3663.04</v>
      </c>
      <c r="P1904" s="5">
        <v>-1626.52</v>
      </c>
      <c r="Q1904" s="5">
        <f t="shared" si="117"/>
        <v>2036.52</v>
      </c>
      <c r="R1904" s="5">
        <v>0</v>
      </c>
      <c r="S1904" s="5">
        <v>410</v>
      </c>
      <c r="T1904" s="5">
        <v>410</v>
      </c>
      <c r="U1904" s="5">
        <f t="shared" si="118"/>
        <v>3253.04</v>
      </c>
      <c r="V1904" s="5">
        <f t="shared" si="119"/>
        <v>3253.04</v>
      </c>
      <c r="W1904" s="5">
        <v>1626.52</v>
      </c>
      <c r="X1904" t="s">
        <v>1233</v>
      </c>
    </row>
    <row r="1905" spans="1:24" x14ac:dyDescent="0.2">
      <c r="A1905" t="s">
        <v>0</v>
      </c>
      <c r="B1905" t="s">
        <v>1</v>
      </c>
      <c r="C1905" t="s">
        <v>2</v>
      </c>
      <c r="D1905" t="s">
        <v>1056</v>
      </c>
      <c r="E1905" t="s">
        <v>1057</v>
      </c>
      <c r="F1905" t="s">
        <v>1220</v>
      </c>
      <c r="G1905" t="s">
        <v>1221</v>
      </c>
      <c r="H1905" t="s">
        <v>7</v>
      </c>
      <c r="I1905" t="s">
        <v>8</v>
      </c>
      <c r="J1905" t="s">
        <v>9</v>
      </c>
      <c r="K1905" t="s">
        <v>33</v>
      </c>
      <c r="L1905" t="s">
        <v>11</v>
      </c>
      <c r="M1905" s="5">
        <v>3326.09</v>
      </c>
      <c r="N1905" s="5">
        <v>0</v>
      </c>
      <c r="O1905" s="5">
        <f t="shared" si="116"/>
        <v>3326.09</v>
      </c>
      <c r="P1905" s="5">
        <v>614.62</v>
      </c>
      <c r="Q1905" s="5">
        <f t="shared" si="117"/>
        <v>3940.71</v>
      </c>
      <c r="R1905" s="5">
        <v>0</v>
      </c>
      <c r="S1905" s="5">
        <v>2506.8000000000002</v>
      </c>
      <c r="T1905" s="5">
        <v>2506.8000000000002</v>
      </c>
      <c r="U1905" s="5">
        <f t="shared" si="118"/>
        <v>819.29</v>
      </c>
      <c r="V1905" s="5">
        <f t="shared" si="119"/>
        <v>819.29</v>
      </c>
      <c r="W1905" s="5">
        <v>1433.91</v>
      </c>
      <c r="X1905" t="s">
        <v>1234</v>
      </c>
    </row>
    <row r="1906" spans="1:24" x14ac:dyDescent="0.2">
      <c r="A1906" t="s">
        <v>0</v>
      </c>
      <c r="B1906" t="s">
        <v>1</v>
      </c>
      <c r="C1906" t="s">
        <v>2</v>
      </c>
      <c r="D1906" t="s">
        <v>1056</v>
      </c>
      <c r="E1906" t="s">
        <v>1057</v>
      </c>
      <c r="F1906" t="s">
        <v>1220</v>
      </c>
      <c r="G1906" t="s">
        <v>1221</v>
      </c>
      <c r="H1906" t="s">
        <v>7</v>
      </c>
      <c r="I1906" t="s">
        <v>8</v>
      </c>
      <c r="J1906" t="s">
        <v>9</v>
      </c>
      <c r="K1906" t="s">
        <v>35</v>
      </c>
      <c r="L1906" t="s">
        <v>11</v>
      </c>
      <c r="M1906" s="5">
        <v>160063.41</v>
      </c>
      <c r="N1906" s="5">
        <v>-289.95</v>
      </c>
      <c r="O1906" s="5">
        <f t="shared" si="116"/>
        <v>159773.46</v>
      </c>
      <c r="P1906" s="5">
        <v>-8857.51</v>
      </c>
      <c r="Q1906" s="5">
        <f t="shared" si="117"/>
        <v>150915.94999999998</v>
      </c>
      <c r="R1906" s="5">
        <v>426.94</v>
      </c>
      <c r="S1906" s="5">
        <v>99622.399999999994</v>
      </c>
      <c r="T1906" s="5">
        <v>99622.399999999994</v>
      </c>
      <c r="U1906" s="5">
        <f t="shared" si="118"/>
        <v>60151.06</v>
      </c>
      <c r="V1906" s="5">
        <f t="shared" si="119"/>
        <v>60151.06</v>
      </c>
      <c r="W1906" s="5">
        <v>50866.61</v>
      </c>
      <c r="X1906" t="s">
        <v>1235</v>
      </c>
    </row>
    <row r="1907" spans="1:24" x14ac:dyDescent="0.2">
      <c r="A1907" t="s">
        <v>0</v>
      </c>
      <c r="B1907" t="s">
        <v>1</v>
      </c>
      <c r="C1907" t="s">
        <v>2</v>
      </c>
      <c r="D1907" t="s">
        <v>1056</v>
      </c>
      <c r="E1907" t="s">
        <v>1057</v>
      </c>
      <c r="F1907" t="s">
        <v>1220</v>
      </c>
      <c r="G1907" t="s">
        <v>1221</v>
      </c>
      <c r="H1907" t="s">
        <v>7</v>
      </c>
      <c r="I1907" t="s">
        <v>8</v>
      </c>
      <c r="J1907" t="s">
        <v>9</v>
      </c>
      <c r="K1907" t="s">
        <v>37</v>
      </c>
      <c r="L1907" t="s">
        <v>11</v>
      </c>
      <c r="M1907" s="5">
        <v>105537.1</v>
      </c>
      <c r="N1907" s="5">
        <v>-191</v>
      </c>
      <c r="O1907" s="5">
        <f t="shared" si="116"/>
        <v>105346.1</v>
      </c>
      <c r="P1907" s="5">
        <v>-28490.46</v>
      </c>
      <c r="Q1907" s="5">
        <f t="shared" si="117"/>
        <v>76855.640000000014</v>
      </c>
      <c r="R1907" s="5">
        <v>713</v>
      </c>
      <c r="S1907" s="5">
        <v>50293.67</v>
      </c>
      <c r="T1907" s="5">
        <v>50293.67</v>
      </c>
      <c r="U1907" s="5">
        <f t="shared" si="118"/>
        <v>55052.430000000008</v>
      </c>
      <c r="V1907" s="5">
        <f t="shared" si="119"/>
        <v>55052.430000000008</v>
      </c>
      <c r="W1907" s="5">
        <v>25848.97</v>
      </c>
      <c r="X1907" t="s">
        <v>1236</v>
      </c>
    </row>
    <row r="1908" spans="1:24" x14ac:dyDescent="0.2">
      <c r="A1908" t="s">
        <v>0</v>
      </c>
      <c r="B1908" t="s">
        <v>1</v>
      </c>
      <c r="C1908" t="s">
        <v>2</v>
      </c>
      <c r="D1908" t="s">
        <v>1056</v>
      </c>
      <c r="E1908" t="s">
        <v>1057</v>
      </c>
      <c r="F1908" t="s">
        <v>1220</v>
      </c>
      <c r="G1908" t="s">
        <v>1221</v>
      </c>
      <c r="H1908" t="s">
        <v>7</v>
      </c>
      <c r="I1908" t="s">
        <v>8</v>
      </c>
      <c r="J1908" t="s">
        <v>9</v>
      </c>
      <c r="K1908" t="s">
        <v>39</v>
      </c>
      <c r="L1908" t="s">
        <v>11</v>
      </c>
      <c r="M1908" s="5">
        <v>25809.79</v>
      </c>
      <c r="N1908" s="5">
        <v>0</v>
      </c>
      <c r="O1908" s="5">
        <f t="shared" si="116"/>
        <v>25809.79</v>
      </c>
      <c r="P1908" s="5">
        <v>0</v>
      </c>
      <c r="Q1908" s="5">
        <f t="shared" si="117"/>
        <v>25809.79</v>
      </c>
      <c r="R1908" s="5">
        <v>0</v>
      </c>
      <c r="S1908" s="5">
        <v>0</v>
      </c>
      <c r="T1908" s="5">
        <v>0</v>
      </c>
      <c r="U1908" s="5">
        <f t="shared" si="118"/>
        <v>25809.79</v>
      </c>
      <c r="V1908" s="5">
        <f t="shared" si="119"/>
        <v>25809.79</v>
      </c>
      <c r="W1908" s="5">
        <v>25809.79</v>
      </c>
      <c r="X1908" t="s">
        <v>1237</v>
      </c>
    </row>
    <row r="1909" spans="1:24" x14ac:dyDescent="0.2">
      <c r="A1909" t="s">
        <v>0</v>
      </c>
      <c r="B1909" t="s">
        <v>1</v>
      </c>
      <c r="C1909" t="s">
        <v>2</v>
      </c>
      <c r="D1909" t="s">
        <v>1056</v>
      </c>
      <c r="E1909" t="s">
        <v>1057</v>
      </c>
      <c r="F1909" t="s">
        <v>1220</v>
      </c>
      <c r="G1909" t="s">
        <v>1221</v>
      </c>
      <c r="H1909" t="s">
        <v>7</v>
      </c>
      <c r="I1909" t="s">
        <v>41</v>
      </c>
      <c r="J1909" t="s">
        <v>42</v>
      </c>
      <c r="K1909" t="s">
        <v>295</v>
      </c>
      <c r="L1909" t="s">
        <v>44</v>
      </c>
      <c r="M1909" s="5">
        <v>46000</v>
      </c>
      <c r="N1909" s="5">
        <v>0</v>
      </c>
      <c r="O1909" s="5">
        <f t="shared" si="116"/>
        <v>46000</v>
      </c>
      <c r="P1909" s="5">
        <v>0</v>
      </c>
      <c r="Q1909" s="5">
        <f t="shared" si="117"/>
        <v>46000</v>
      </c>
      <c r="R1909" s="5">
        <v>0</v>
      </c>
      <c r="S1909" s="5">
        <v>11584</v>
      </c>
      <c r="T1909" s="5">
        <v>3920</v>
      </c>
      <c r="U1909" s="5">
        <f t="shared" si="118"/>
        <v>34416</v>
      </c>
      <c r="V1909" s="5">
        <f t="shared" si="119"/>
        <v>42080</v>
      </c>
      <c r="W1909" s="5">
        <v>34416</v>
      </c>
      <c r="X1909" t="s">
        <v>1238</v>
      </c>
    </row>
    <row r="1910" spans="1:24" x14ac:dyDescent="0.2">
      <c r="A1910" t="s">
        <v>0</v>
      </c>
      <c r="B1910" t="s">
        <v>1</v>
      </c>
      <c r="C1910" t="s">
        <v>2</v>
      </c>
      <c r="D1910" t="s">
        <v>1056</v>
      </c>
      <c r="E1910" t="s">
        <v>1057</v>
      </c>
      <c r="F1910" t="s">
        <v>1220</v>
      </c>
      <c r="G1910" t="s">
        <v>1221</v>
      </c>
      <c r="H1910" t="s">
        <v>7</v>
      </c>
      <c r="I1910" t="s">
        <v>41</v>
      </c>
      <c r="J1910" t="s">
        <v>42</v>
      </c>
      <c r="K1910" t="s">
        <v>52</v>
      </c>
      <c r="L1910" t="s">
        <v>44</v>
      </c>
      <c r="M1910" s="5">
        <v>19000</v>
      </c>
      <c r="N1910" s="5">
        <v>-10000</v>
      </c>
      <c r="O1910" s="5">
        <f t="shared" si="116"/>
        <v>9000</v>
      </c>
      <c r="P1910" s="5">
        <v>0</v>
      </c>
      <c r="Q1910" s="5">
        <f t="shared" si="117"/>
        <v>9000</v>
      </c>
      <c r="R1910" s="5">
        <v>0</v>
      </c>
      <c r="S1910" s="5">
        <v>0</v>
      </c>
      <c r="T1910" s="5">
        <v>0</v>
      </c>
      <c r="U1910" s="5">
        <f t="shared" si="118"/>
        <v>9000</v>
      </c>
      <c r="V1910" s="5">
        <f t="shared" si="119"/>
        <v>9000</v>
      </c>
      <c r="W1910" s="5">
        <v>9000</v>
      </c>
      <c r="X1910" t="s">
        <v>1239</v>
      </c>
    </row>
    <row r="1911" spans="1:24" x14ac:dyDescent="0.2">
      <c r="A1911" t="s">
        <v>0</v>
      </c>
      <c r="B1911" t="s">
        <v>1</v>
      </c>
      <c r="C1911" t="s">
        <v>2</v>
      </c>
      <c r="D1911" t="s">
        <v>1056</v>
      </c>
      <c r="E1911" t="s">
        <v>1057</v>
      </c>
      <c r="F1911" t="s">
        <v>1220</v>
      </c>
      <c r="G1911" t="s">
        <v>1221</v>
      </c>
      <c r="H1911" t="s">
        <v>7</v>
      </c>
      <c r="I1911" t="s">
        <v>41</v>
      </c>
      <c r="J1911" t="s">
        <v>42</v>
      </c>
      <c r="K1911" t="s">
        <v>54</v>
      </c>
      <c r="L1911" t="s">
        <v>44</v>
      </c>
      <c r="M1911" s="5">
        <v>18000</v>
      </c>
      <c r="N1911" s="5">
        <v>-18000</v>
      </c>
      <c r="O1911" s="5">
        <f t="shared" si="116"/>
        <v>0</v>
      </c>
      <c r="P1911" s="5">
        <v>0</v>
      </c>
      <c r="Q1911" s="5">
        <f t="shared" si="117"/>
        <v>0</v>
      </c>
      <c r="R1911" s="5">
        <v>0</v>
      </c>
      <c r="S1911" s="5">
        <v>0</v>
      </c>
      <c r="T1911" s="5">
        <v>0</v>
      </c>
      <c r="U1911" s="5">
        <f t="shared" si="118"/>
        <v>0</v>
      </c>
      <c r="V1911" s="5">
        <f t="shared" si="119"/>
        <v>0</v>
      </c>
      <c r="W1911" s="5">
        <v>0</v>
      </c>
      <c r="X1911" t="s">
        <v>1240</v>
      </c>
    </row>
    <row r="1912" spans="1:24" x14ac:dyDescent="0.2">
      <c r="A1912" t="s">
        <v>0</v>
      </c>
      <c r="B1912" t="s">
        <v>1</v>
      </c>
      <c r="C1912" t="s">
        <v>2</v>
      </c>
      <c r="D1912" t="s">
        <v>1056</v>
      </c>
      <c r="E1912" t="s">
        <v>1057</v>
      </c>
      <c r="F1912" t="s">
        <v>1220</v>
      </c>
      <c r="G1912" t="s">
        <v>1221</v>
      </c>
      <c r="H1912" t="s">
        <v>7</v>
      </c>
      <c r="I1912" t="s">
        <v>41</v>
      </c>
      <c r="J1912" t="s">
        <v>42</v>
      </c>
      <c r="K1912" t="s">
        <v>442</v>
      </c>
      <c r="L1912" t="s">
        <v>44</v>
      </c>
      <c r="M1912" s="5">
        <v>14000</v>
      </c>
      <c r="N1912" s="5">
        <v>-14000</v>
      </c>
      <c r="O1912" s="5">
        <f t="shared" si="116"/>
        <v>0</v>
      </c>
      <c r="P1912" s="5">
        <v>0</v>
      </c>
      <c r="Q1912" s="5">
        <f t="shared" si="117"/>
        <v>0</v>
      </c>
      <c r="R1912" s="5">
        <v>0</v>
      </c>
      <c r="S1912" s="5">
        <v>0</v>
      </c>
      <c r="T1912" s="5">
        <v>0</v>
      </c>
      <c r="U1912" s="5">
        <f t="shared" si="118"/>
        <v>0</v>
      </c>
      <c r="V1912" s="5">
        <f t="shared" si="119"/>
        <v>0</v>
      </c>
      <c r="W1912" s="5">
        <v>0</v>
      </c>
      <c r="X1912" t="s">
        <v>1241</v>
      </c>
    </row>
    <row r="1913" spans="1:24" x14ac:dyDescent="0.2">
      <c r="A1913" t="s">
        <v>0</v>
      </c>
      <c r="B1913" t="s">
        <v>1</v>
      </c>
      <c r="C1913" t="s">
        <v>2</v>
      </c>
      <c r="D1913" t="s">
        <v>1056</v>
      </c>
      <c r="E1913" t="s">
        <v>1057</v>
      </c>
      <c r="F1913" t="s">
        <v>1220</v>
      </c>
      <c r="G1913" t="s">
        <v>1221</v>
      </c>
      <c r="H1913" t="s">
        <v>7</v>
      </c>
      <c r="I1913" t="s">
        <v>41</v>
      </c>
      <c r="J1913" t="s">
        <v>42</v>
      </c>
      <c r="K1913" t="s">
        <v>1242</v>
      </c>
      <c r="L1913" t="s">
        <v>44</v>
      </c>
      <c r="M1913" s="5">
        <v>5824</v>
      </c>
      <c r="N1913" s="5">
        <v>-5824</v>
      </c>
      <c r="O1913" s="5">
        <f t="shared" si="116"/>
        <v>0</v>
      </c>
      <c r="P1913" s="5">
        <v>0</v>
      </c>
      <c r="Q1913" s="5">
        <f t="shared" si="117"/>
        <v>0</v>
      </c>
      <c r="R1913" s="5">
        <v>0</v>
      </c>
      <c r="S1913" s="5">
        <v>0</v>
      </c>
      <c r="T1913" s="5">
        <v>0</v>
      </c>
      <c r="U1913" s="5">
        <f t="shared" si="118"/>
        <v>0</v>
      </c>
      <c r="V1913" s="5">
        <f t="shared" si="119"/>
        <v>0</v>
      </c>
      <c r="W1913" s="5">
        <v>0</v>
      </c>
      <c r="X1913" t="s">
        <v>1243</v>
      </c>
    </row>
    <row r="1914" spans="1:24" x14ac:dyDescent="0.2">
      <c r="A1914" t="s">
        <v>0</v>
      </c>
      <c r="B1914" t="s">
        <v>1</v>
      </c>
      <c r="C1914" t="s">
        <v>2</v>
      </c>
      <c r="D1914" t="s">
        <v>1056</v>
      </c>
      <c r="E1914" t="s">
        <v>1057</v>
      </c>
      <c r="F1914" t="s">
        <v>1220</v>
      </c>
      <c r="G1914" t="s">
        <v>1221</v>
      </c>
      <c r="H1914" t="s">
        <v>7</v>
      </c>
      <c r="I1914" t="s">
        <v>41</v>
      </c>
      <c r="J1914" t="s">
        <v>42</v>
      </c>
      <c r="K1914" t="s">
        <v>62</v>
      </c>
      <c r="L1914" t="s">
        <v>44</v>
      </c>
      <c r="M1914" s="5">
        <v>60000</v>
      </c>
      <c r="N1914" s="5">
        <v>-1687.05</v>
      </c>
      <c r="O1914" s="5">
        <f t="shared" si="116"/>
        <v>58312.95</v>
      </c>
      <c r="P1914" s="5">
        <v>-49908</v>
      </c>
      <c r="Q1914" s="5">
        <f t="shared" si="117"/>
        <v>8404.9499999999971</v>
      </c>
      <c r="R1914" s="5">
        <v>0</v>
      </c>
      <c r="S1914" s="5">
        <v>0</v>
      </c>
      <c r="T1914" s="5">
        <v>0</v>
      </c>
      <c r="U1914" s="5">
        <f t="shared" si="118"/>
        <v>58312.95</v>
      </c>
      <c r="V1914" s="5">
        <f t="shared" si="119"/>
        <v>58312.95</v>
      </c>
      <c r="W1914" s="5">
        <v>8404.9500000000007</v>
      </c>
      <c r="X1914" t="s">
        <v>1244</v>
      </c>
    </row>
    <row r="1915" spans="1:24" x14ac:dyDescent="0.2">
      <c r="A1915" t="s">
        <v>0</v>
      </c>
      <c r="B1915" t="s">
        <v>1</v>
      </c>
      <c r="C1915" t="s">
        <v>2</v>
      </c>
      <c r="D1915" t="s">
        <v>1056</v>
      </c>
      <c r="E1915" t="s">
        <v>1057</v>
      </c>
      <c r="F1915" t="s">
        <v>1220</v>
      </c>
      <c r="G1915" t="s">
        <v>1221</v>
      </c>
      <c r="H1915" t="s">
        <v>7</v>
      </c>
      <c r="I1915" t="s">
        <v>41</v>
      </c>
      <c r="J1915" t="s">
        <v>42</v>
      </c>
      <c r="K1915" t="s">
        <v>64</v>
      </c>
      <c r="L1915" t="s">
        <v>44</v>
      </c>
      <c r="M1915" s="5">
        <v>6000</v>
      </c>
      <c r="N1915" s="5">
        <v>11750</v>
      </c>
      <c r="O1915" s="5">
        <f t="shared" si="116"/>
        <v>17750</v>
      </c>
      <c r="P1915" s="5">
        <v>0</v>
      </c>
      <c r="Q1915" s="5">
        <f t="shared" si="117"/>
        <v>17750</v>
      </c>
      <c r="R1915" s="5">
        <v>0</v>
      </c>
      <c r="S1915" s="5">
        <v>0</v>
      </c>
      <c r="T1915" s="5">
        <v>0</v>
      </c>
      <c r="U1915" s="5">
        <f t="shared" si="118"/>
        <v>17750</v>
      </c>
      <c r="V1915" s="5">
        <f t="shared" si="119"/>
        <v>17750</v>
      </c>
      <c r="W1915" s="5">
        <v>17750</v>
      </c>
      <c r="X1915" t="s">
        <v>1245</v>
      </c>
    </row>
    <row r="1916" spans="1:24" x14ac:dyDescent="0.2">
      <c r="A1916" t="s">
        <v>0</v>
      </c>
      <c r="B1916" t="s">
        <v>1</v>
      </c>
      <c r="C1916" t="s">
        <v>2</v>
      </c>
      <c r="D1916" t="s">
        <v>1056</v>
      </c>
      <c r="E1916" t="s">
        <v>1057</v>
      </c>
      <c r="F1916" t="s">
        <v>1220</v>
      </c>
      <c r="G1916" t="s">
        <v>1221</v>
      </c>
      <c r="H1916" t="s">
        <v>7</v>
      </c>
      <c r="I1916" t="s">
        <v>41</v>
      </c>
      <c r="J1916" t="s">
        <v>42</v>
      </c>
      <c r="K1916" t="s">
        <v>68</v>
      </c>
      <c r="L1916" t="s">
        <v>44</v>
      </c>
      <c r="M1916" s="5">
        <v>0</v>
      </c>
      <c r="N1916" s="5">
        <v>1595.05</v>
      </c>
      <c r="O1916" s="5">
        <f t="shared" si="116"/>
        <v>1595.05</v>
      </c>
      <c r="P1916" s="5">
        <v>0</v>
      </c>
      <c r="Q1916" s="5">
        <f t="shared" si="117"/>
        <v>1595.05</v>
      </c>
      <c r="R1916" s="5">
        <v>0</v>
      </c>
      <c r="S1916" s="5">
        <v>1595.05</v>
      </c>
      <c r="T1916" s="5">
        <v>1595.05</v>
      </c>
      <c r="U1916" s="5">
        <f t="shared" si="118"/>
        <v>0</v>
      </c>
      <c r="V1916" s="5">
        <f t="shared" si="119"/>
        <v>0</v>
      </c>
      <c r="W1916" s="5">
        <v>0</v>
      </c>
      <c r="X1916" t="s">
        <v>1246</v>
      </c>
    </row>
    <row r="1917" spans="1:24" x14ac:dyDescent="0.2">
      <c r="A1917" t="s">
        <v>0</v>
      </c>
      <c r="B1917" t="s">
        <v>1</v>
      </c>
      <c r="C1917" t="s">
        <v>2</v>
      </c>
      <c r="D1917" t="s">
        <v>1056</v>
      </c>
      <c r="E1917" t="s">
        <v>1057</v>
      </c>
      <c r="F1917" t="s">
        <v>1220</v>
      </c>
      <c r="G1917" t="s">
        <v>1221</v>
      </c>
      <c r="H1917" t="s">
        <v>7</v>
      </c>
      <c r="I1917" t="s">
        <v>41</v>
      </c>
      <c r="J1917" t="s">
        <v>42</v>
      </c>
      <c r="K1917" t="s">
        <v>995</v>
      </c>
      <c r="L1917" t="s">
        <v>44</v>
      </c>
      <c r="M1917" s="5">
        <v>0</v>
      </c>
      <c r="N1917" s="5">
        <v>1344</v>
      </c>
      <c r="O1917" s="5">
        <f t="shared" si="116"/>
        <v>1344</v>
      </c>
      <c r="P1917" s="5">
        <v>0</v>
      </c>
      <c r="Q1917" s="5">
        <f t="shared" si="117"/>
        <v>1344</v>
      </c>
      <c r="R1917" s="5">
        <v>0</v>
      </c>
      <c r="S1917" s="5">
        <v>0</v>
      </c>
      <c r="T1917" s="5">
        <v>0</v>
      </c>
      <c r="U1917" s="5">
        <f t="shared" si="118"/>
        <v>1344</v>
      </c>
      <c r="V1917" s="5">
        <f t="shared" si="119"/>
        <v>1344</v>
      </c>
      <c r="W1917" s="5">
        <v>1344</v>
      </c>
      <c r="X1917" t="s">
        <v>1247</v>
      </c>
    </row>
    <row r="1918" spans="1:24" x14ac:dyDescent="0.2">
      <c r="A1918" t="s">
        <v>0</v>
      </c>
      <c r="B1918" t="s">
        <v>1</v>
      </c>
      <c r="C1918" t="s">
        <v>2</v>
      </c>
      <c r="D1918" t="s">
        <v>1056</v>
      </c>
      <c r="E1918" t="s">
        <v>1057</v>
      </c>
      <c r="F1918" t="s">
        <v>1220</v>
      </c>
      <c r="G1918" t="s">
        <v>1221</v>
      </c>
      <c r="H1918" t="s">
        <v>7</v>
      </c>
      <c r="I1918" t="s">
        <v>41</v>
      </c>
      <c r="J1918" t="s">
        <v>42</v>
      </c>
      <c r="K1918" t="s">
        <v>1248</v>
      </c>
      <c r="L1918" t="s">
        <v>44</v>
      </c>
      <c r="M1918" s="5">
        <v>0</v>
      </c>
      <c r="N1918" s="5">
        <v>3396</v>
      </c>
      <c r="O1918" s="5">
        <f t="shared" si="116"/>
        <v>3396</v>
      </c>
      <c r="P1918" s="5">
        <v>0</v>
      </c>
      <c r="Q1918" s="5">
        <f t="shared" si="117"/>
        <v>3396</v>
      </c>
      <c r="R1918" s="5">
        <v>0</v>
      </c>
      <c r="S1918" s="5">
        <v>3000</v>
      </c>
      <c r="T1918" s="5">
        <v>0</v>
      </c>
      <c r="U1918" s="5">
        <f t="shared" si="118"/>
        <v>396</v>
      </c>
      <c r="V1918" s="5">
        <f t="shared" si="119"/>
        <v>3396</v>
      </c>
      <c r="W1918" s="5">
        <v>396</v>
      </c>
      <c r="X1918" t="s">
        <v>1249</v>
      </c>
    </row>
    <row r="1919" spans="1:24" x14ac:dyDescent="0.2">
      <c r="A1919" t="s">
        <v>0</v>
      </c>
      <c r="B1919" t="s">
        <v>1</v>
      </c>
      <c r="C1919" t="s">
        <v>2</v>
      </c>
      <c r="D1919" t="s">
        <v>1056</v>
      </c>
      <c r="E1919" t="s">
        <v>1057</v>
      </c>
      <c r="F1919" t="s">
        <v>1220</v>
      </c>
      <c r="G1919" t="s">
        <v>1221</v>
      </c>
      <c r="H1919" t="s">
        <v>7</v>
      </c>
      <c r="I1919" t="s">
        <v>41</v>
      </c>
      <c r="J1919" t="s">
        <v>42</v>
      </c>
      <c r="K1919" t="s">
        <v>70</v>
      </c>
      <c r="L1919" t="s">
        <v>44</v>
      </c>
      <c r="M1919" s="5">
        <v>0</v>
      </c>
      <c r="N1919" s="5">
        <v>5000</v>
      </c>
      <c r="O1919" s="5">
        <f t="shared" si="116"/>
        <v>5000</v>
      </c>
      <c r="P1919" s="5">
        <v>0</v>
      </c>
      <c r="Q1919" s="5">
        <f t="shared" si="117"/>
        <v>5000</v>
      </c>
      <c r="R1919" s="5">
        <v>0</v>
      </c>
      <c r="S1919" s="5">
        <v>0</v>
      </c>
      <c r="T1919" s="5">
        <v>0</v>
      </c>
      <c r="U1919" s="5">
        <f t="shared" si="118"/>
        <v>5000</v>
      </c>
      <c r="V1919" s="5">
        <f t="shared" si="119"/>
        <v>5000</v>
      </c>
      <c r="W1919" s="5">
        <v>5000</v>
      </c>
      <c r="X1919" t="s">
        <v>1250</v>
      </c>
    </row>
    <row r="1920" spans="1:24" x14ac:dyDescent="0.2">
      <c r="A1920" t="s">
        <v>0</v>
      </c>
      <c r="B1920" t="s">
        <v>1</v>
      </c>
      <c r="C1920" t="s">
        <v>2</v>
      </c>
      <c r="D1920" t="s">
        <v>1056</v>
      </c>
      <c r="E1920" t="s">
        <v>1057</v>
      </c>
      <c r="F1920" t="s">
        <v>1220</v>
      </c>
      <c r="G1920" t="s">
        <v>1221</v>
      </c>
      <c r="H1920" t="s">
        <v>7</v>
      </c>
      <c r="I1920" t="s">
        <v>41</v>
      </c>
      <c r="J1920" t="s">
        <v>42</v>
      </c>
      <c r="K1920" t="s">
        <v>78</v>
      </c>
      <c r="L1920" t="s">
        <v>44</v>
      </c>
      <c r="M1920" s="5">
        <v>220</v>
      </c>
      <c r="N1920" s="5">
        <v>0</v>
      </c>
      <c r="O1920" s="5">
        <f t="shared" si="116"/>
        <v>220</v>
      </c>
      <c r="P1920" s="5">
        <v>0</v>
      </c>
      <c r="Q1920" s="5">
        <f t="shared" si="117"/>
        <v>220</v>
      </c>
      <c r="R1920" s="5">
        <v>0</v>
      </c>
      <c r="S1920" s="5">
        <v>0</v>
      </c>
      <c r="T1920" s="5">
        <v>0</v>
      </c>
      <c r="U1920" s="5">
        <f t="shared" si="118"/>
        <v>220</v>
      </c>
      <c r="V1920" s="5">
        <f t="shared" si="119"/>
        <v>220</v>
      </c>
      <c r="W1920" s="5">
        <v>220</v>
      </c>
      <c r="X1920" t="s">
        <v>1251</v>
      </c>
    </row>
    <row r="1921" spans="1:24" x14ac:dyDescent="0.2">
      <c r="A1921" t="s">
        <v>0</v>
      </c>
      <c r="B1921" t="s">
        <v>1</v>
      </c>
      <c r="C1921" t="s">
        <v>2</v>
      </c>
      <c r="D1921" t="s">
        <v>1056</v>
      </c>
      <c r="E1921" t="s">
        <v>1057</v>
      </c>
      <c r="F1921" t="s">
        <v>1220</v>
      </c>
      <c r="G1921" t="s">
        <v>1221</v>
      </c>
      <c r="H1921" t="s">
        <v>7</v>
      </c>
      <c r="I1921" t="s">
        <v>41</v>
      </c>
      <c r="J1921" t="s">
        <v>42</v>
      </c>
      <c r="K1921" t="s">
        <v>82</v>
      </c>
      <c r="L1921" t="s">
        <v>44</v>
      </c>
      <c r="M1921" s="5">
        <v>0</v>
      </c>
      <c r="N1921" s="5">
        <v>3000</v>
      </c>
      <c r="O1921" s="5">
        <f t="shared" si="116"/>
        <v>3000</v>
      </c>
      <c r="P1921" s="5">
        <v>0</v>
      </c>
      <c r="Q1921" s="5">
        <f t="shared" si="117"/>
        <v>3000</v>
      </c>
      <c r="R1921" s="5">
        <v>0</v>
      </c>
      <c r="S1921" s="5">
        <v>0</v>
      </c>
      <c r="T1921" s="5">
        <v>0</v>
      </c>
      <c r="U1921" s="5">
        <f t="shared" si="118"/>
        <v>3000</v>
      </c>
      <c r="V1921" s="5">
        <f t="shared" si="119"/>
        <v>3000</v>
      </c>
      <c r="W1921" s="5">
        <v>3000</v>
      </c>
      <c r="X1921" t="s">
        <v>1252</v>
      </c>
    </row>
    <row r="1922" spans="1:24" x14ac:dyDescent="0.2">
      <c r="A1922" t="s">
        <v>0</v>
      </c>
      <c r="B1922" t="s">
        <v>1</v>
      </c>
      <c r="C1922" t="s">
        <v>2</v>
      </c>
      <c r="D1922" t="s">
        <v>1056</v>
      </c>
      <c r="E1922" t="s">
        <v>1057</v>
      </c>
      <c r="F1922" t="s">
        <v>1220</v>
      </c>
      <c r="G1922" t="s">
        <v>1221</v>
      </c>
      <c r="H1922" t="s">
        <v>7</v>
      </c>
      <c r="I1922" t="s">
        <v>41</v>
      </c>
      <c r="J1922" t="s">
        <v>42</v>
      </c>
      <c r="K1922" t="s">
        <v>302</v>
      </c>
      <c r="L1922" t="s">
        <v>44</v>
      </c>
      <c r="M1922" s="5">
        <v>18000</v>
      </c>
      <c r="N1922" s="5">
        <v>17291.599999999999</v>
      </c>
      <c r="O1922" s="5">
        <f t="shared" si="116"/>
        <v>35291.599999999999</v>
      </c>
      <c r="P1922" s="5">
        <v>0</v>
      </c>
      <c r="Q1922" s="5">
        <f t="shared" si="117"/>
        <v>35291.599999999999</v>
      </c>
      <c r="R1922" s="5">
        <v>0</v>
      </c>
      <c r="S1922" s="5">
        <v>0</v>
      </c>
      <c r="T1922" s="5">
        <v>0</v>
      </c>
      <c r="U1922" s="5">
        <f t="shared" si="118"/>
        <v>35291.599999999999</v>
      </c>
      <c r="V1922" s="5">
        <f t="shared" si="119"/>
        <v>35291.599999999999</v>
      </c>
      <c r="W1922" s="5">
        <v>35291.599999999999</v>
      </c>
      <c r="X1922" t="s">
        <v>1253</v>
      </c>
    </row>
    <row r="1923" spans="1:24" x14ac:dyDescent="0.2">
      <c r="A1923" t="s">
        <v>0</v>
      </c>
      <c r="B1923" t="s">
        <v>1</v>
      </c>
      <c r="C1923" t="s">
        <v>2</v>
      </c>
      <c r="D1923" t="s">
        <v>1056</v>
      </c>
      <c r="E1923" t="s">
        <v>1057</v>
      </c>
      <c r="F1923" t="s">
        <v>1220</v>
      </c>
      <c r="G1923" t="s">
        <v>1221</v>
      </c>
      <c r="H1923" t="s">
        <v>7</v>
      </c>
      <c r="I1923" t="s">
        <v>41</v>
      </c>
      <c r="J1923" t="s">
        <v>42</v>
      </c>
      <c r="K1923" t="s">
        <v>88</v>
      </c>
      <c r="L1923" t="s">
        <v>11</v>
      </c>
      <c r="M1923" s="5">
        <v>12000</v>
      </c>
      <c r="N1923" s="5">
        <v>0</v>
      </c>
      <c r="O1923" s="5">
        <f t="shared" ref="O1923:O1986" si="120">+M1923+N1923</f>
        <v>12000</v>
      </c>
      <c r="P1923" s="5">
        <v>0</v>
      </c>
      <c r="Q1923" s="5">
        <f t="shared" ref="Q1923:Q1986" si="121">+O1923+P1923</f>
        <v>12000</v>
      </c>
      <c r="R1923" s="5">
        <v>0</v>
      </c>
      <c r="S1923" s="5">
        <v>11999.68</v>
      </c>
      <c r="T1923" s="5">
        <v>11999.68</v>
      </c>
      <c r="U1923" s="5">
        <f t="shared" ref="U1923:U1986" si="122">+O1923-S1923</f>
        <v>0.31999999999970896</v>
      </c>
      <c r="V1923" s="5">
        <f t="shared" ref="V1923:V1986" si="123">+O1923-T1923</f>
        <v>0.31999999999970896</v>
      </c>
      <c r="W1923" s="5">
        <v>0.32</v>
      </c>
      <c r="X1923" t="s">
        <v>1254</v>
      </c>
    </row>
    <row r="1924" spans="1:24" x14ac:dyDescent="0.2">
      <c r="A1924" t="s">
        <v>0</v>
      </c>
      <c r="B1924" t="s">
        <v>1</v>
      </c>
      <c r="C1924" t="s">
        <v>2</v>
      </c>
      <c r="D1924" t="s">
        <v>1056</v>
      </c>
      <c r="E1924" t="s">
        <v>1057</v>
      </c>
      <c r="F1924" t="s">
        <v>1220</v>
      </c>
      <c r="G1924" t="s">
        <v>1221</v>
      </c>
      <c r="H1924" t="s">
        <v>7</v>
      </c>
      <c r="I1924" t="s">
        <v>41</v>
      </c>
      <c r="J1924" t="s">
        <v>42</v>
      </c>
      <c r="K1924" t="s">
        <v>88</v>
      </c>
      <c r="L1924" t="s">
        <v>44</v>
      </c>
      <c r="M1924" s="5">
        <v>37000</v>
      </c>
      <c r="N1924" s="5">
        <v>6134.4</v>
      </c>
      <c r="O1924" s="5">
        <f t="shared" si="120"/>
        <v>43134.400000000001</v>
      </c>
      <c r="P1924" s="5">
        <v>0</v>
      </c>
      <c r="Q1924" s="5">
        <f t="shared" si="121"/>
        <v>43134.400000000001</v>
      </c>
      <c r="R1924" s="5">
        <v>0</v>
      </c>
      <c r="S1924" s="5">
        <v>14880.32</v>
      </c>
      <c r="T1924" s="5">
        <v>14880.32</v>
      </c>
      <c r="U1924" s="5">
        <f t="shared" si="122"/>
        <v>28254.080000000002</v>
      </c>
      <c r="V1924" s="5">
        <f t="shared" si="123"/>
        <v>28254.080000000002</v>
      </c>
      <c r="W1924" s="5">
        <v>28254.080000000002</v>
      </c>
      <c r="X1924" t="s">
        <v>1254</v>
      </c>
    </row>
    <row r="1925" spans="1:24" x14ac:dyDescent="0.2">
      <c r="A1925" t="s">
        <v>117</v>
      </c>
      <c r="B1925" t="s">
        <v>118</v>
      </c>
      <c r="C1925" t="s">
        <v>2</v>
      </c>
      <c r="D1925" t="s">
        <v>1056</v>
      </c>
      <c r="E1925" t="s">
        <v>1057</v>
      </c>
      <c r="F1925" t="s">
        <v>1220</v>
      </c>
      <c r="G1925" t="s">
        <v>1221</v>
      </c>
      <c r="H1925" t="s">
        <v>1255</v>
      </c>
      <c r="I1925" t="s">
        <v>1256</v>
      </c>
      <c r="J1925" t="s">
        <v>121</v>
      </c>
      <c r="K1925" t="s">
        <v>288</v>
      </c>
      <c r="L1925" t="s">
        <v>44</v>
      </c>
      <c r="M1925" s="5">
        <v>10000</v>
      </c>
      <c r="N1925" s="5">
        <v>0</v>
      </c>
      <c r="O1925" s="5">
        <f t="shared" si="120"/>
        <v>10000</v>
      </c>
      <c r="P1925" s="5">
        <v>-10000</v>
      </c>
      <c r="Q1925" s="5">
        <f t="shared" si="121"/>
        <v>0</v>
      </c>
      <c r="R1925" s="5">
        <v>0</v>
      </c>
      <c r="S1925" s="5">
        <v>0</v>
      </c>
      <c r="T1925" s="5">
        <v>0</v>
      </c>
      <c r="U1925" s="5">
        <f t="shared" si="122"/>
        <v>10000</v>
      </c>
      <c r="V1925" s="5">
        <f t="shared" si="123"/>
        <v>10000</v>
      </c>
      <c r="W1925" s="5">
        <v>0</v>
      </c>
      <c r="X1925" t="s">
        <v>1257</v>
      </c>
    </row>
    <row r="1926" spans="1:24" x14ac:dyDescent="0.2">
      <c r="A1926" t="s">
        <v>117</v>
      </c>
      <c r="B1926" t="s">
        <v>118</v>
      </c>
      <c r="C1926" t="s">
        <v>2</v>
      </c>
      <c r="D1926" t="s">
        <v>1056</v>
      </c>
      <c r="E1926" t="s">
        <v>1057</v>
      </c>
      <c r="F1926" t="s">
        <v>1220</v>
      </c>
      <c r="G1926" t="s">
        <v>1221</v>
      </c>
      <c r="H1926" t="s">
        <v>1255</v>
      </c>
      <c r="I1926" t="s">
        <v>1256</v>
      </c>
      <c r="J1926" t="s">
        <v>121</v>
      </c>
      <c r="K1926" t="s">
        <v>473</v>
      </c>
      <c r="L1926" t="s">
        <v>44</v>
      </c>
      <c r="M1926" s="5">
        <v>45000</v>
      </c>
      <c r="N1926" s="5">
        <v>0</v>
      </c>
      <c r="O1926" s="5">
        <f t="shared" si="120"/>
        <v>45000</v>
      </c>
      <c r="P1926" s="5">
        <v>-37000</v>
      </c>
      <c r="Q1926" s="5">
        <f t="shared" si="121"/>
        <v>8000</v>
      </c>
      <c r="R1926" s="5">
        <v>0</v>
      </c>
      <c r="S1926" s="5">
        <v>0</v>
      </c>
      <c r="T1926" s="5">
        <v>0</v>
      </c>
      <c r="U1926" s="5">
        <f t="shared" si="122"/>
        <v>45000</v>
      </c>
      <c r="V1926" s="5">
        <f t="shared" si="123"/>
        <v>45000</v>
      </c>
      <c r="W1926" s="5">
        <v>8000</v>
      </c>
      <c r="X1926" t="s">
        <v>1258</v>
      </c>
    </row>
    <row r="1927" spans="1:24" x14ac:dyDescent="0.2">
      <c r="A1927" t="s">
        <v>117</v>
      </c>
      <c r="B1927" t="s">
        <v>118</v>
      </c>
      <c r="C1927" t="s">
        <v>2</v>
      </c>
      <c r="D1927" t="s">
        <v>1056</v>
      </c>
      <c r="E1927" t="s">
        <v>1057</v>
      </c>
      <c r="F1927" t="s">
        <v>1220</v>
      </c>
      <c r="G1927" t="s">
        <v>1221</v>
      </c>
      <c r="H1927" t="s">
        <v>1259</v>
      </c>
      <c r="I1927" t="s">
        <v>1260</v>
      </c>
      <c r="J1927" t="s">
        <v>121</v>
      </c>
      <c r="K1927" t="s">
        <v>149</v>
      </c>
      <c r="L1927" t="s">
        <v>44</v>
      </c>
      <c r="M1927" s="5">
        <v>5000</v>
      </c>
      <c r="N1927" s="5">
        <v>0</v>
      </c>
      <c r="O1927" s="5">
        <f t="shared" si="120"/>
        <v>5000</v>
      </c>
      <c r="P1927" s="5">
        <v>-5000</v>
      </c>
      <c r="Q1927" s="5">
        <f t="shared" si="121"/>
        <v>0</v>
      </c>
      <c r="R1927" s="5">
        <v>0</v>
      </c>
      <c r="S1927" s="5">
        <v>0</v>
      </c>
      <c r="T1927" s="5">
        <v>0</v>
      </c>
      <c r="U1927" s="5">
        <f t="shared" si="122"/>
        <v>5000</v>
      </c>
      <c r="V1927" s="5">
        <f t="shared" si="123"/>
        <v>5000</v>
      </c>
      <c r="W1927" s="5">
        <v>0</v>
      </c>
      <c r="X1927" t="s">
        <v>1261</v>
      </c>
    </row>
    <row r="1928" spans="1:24" x14ac:dyDescent="0.2">
      <c r="A1928" t="s">
        <v>117</v>
      </c>
      <c r="B1928" t="s">
        <v>118</v>
      </c>
      <c r="C1928" t="s">
        <v>2</v>
      </c>
      <c r="D1928" t="s">
        <v>1056</v>
      </c>
      <c r="E1928" t="s">
        <v>1057</v>
      </c>
      <c r="F1928" t="s">
        <v>1220</v>
      </c>
      <c r="G1928" t="s">
        <v>1221</v>
      </c>
      <c r="H1928" t="s">
        <v>1259</v>
      </c>
      <c r="I1928" t="s">
        <v>1260</v>
      </c>
      <c r="J1928" t="s">
        <v>121</v>
      </c>
      <c r="K1928" t="s">
        <v>137</v>
      </c>
      <c r="L1928" t="s">
        <v>44</v>
      </c>
      <c r="M1928" s="5">
        <v>5000</v>
      </c>
      <c r="N1928" s="5">
        <v>0</v>
      </c>
      <c r="O1928" s="5">
        <f t="shared" si="120"/>
        <v>5000</v>
      </c>
      <c r="P1928" s="5">
        <v>-5000</v>
      </c>
      <c r="Q1928" s="5">
        <f t="shared" si="121"/>
        <v>0</v>
      </c>
      <c r="R1928" s="5">
        <v>0</v>
      </c>
      <c r="S1928" s="5">
        <v>0</v>
      </c>
      <c r="T1928" s="5">
        <v>0</v>
      </c>
      <c r="U1928" s="5">
        <f t="shared" si="122"/>
        <v>5000</v>
      </c>
      <c r="V1928" s="5">
        <f t="shared" si="123"/>
        <v>5000</v>
      </c>
      <c r="W1928" s="5">
        <v>0</v>
      </c>
      <c r="X1928" t="s">
        <v>1262</v>
      </c>
    </row>
    <row r="1929" spans="1:24" x14ac:dyDescent="0.2">
      <c r="A1929" t="s">
        <v>117</v>
      </c>
      <c r="B1929" t="s">
        <v>118</v>
      </c>
      <c r="C1929" t="s">
        <v>2</v>
      </c>
      <c r="D1929" t="s">
        <v>1056</v>
      </c>
      <c r="E1929" t="s">
        <v>1057</v>
      </c>
      <c r="F1929" t="s">
        <v>1220</v>
      </c>
      <c r="G1929" t="s">
        <v>1221</v>
      </c>
      <c r="H1929" t="s">
        <v>1259</v>
      </c>
      <c r="I1929" t="s">
        <v>1260</v>
      </c>
      <c r="J1929" t="s">
        <v>121</v>
      </c>
      <c r="K1929" t="s">
        <v>1263</v>
      </c>
      <c r="L1929" t="s">
        <v>44</v>
      </c>
      <c r="M1929" s="5">
        <v>28500</v>
      </c>
      <c r="N1929" s="5">
        <v>0</v>
      </c>
      <c r="O1929" s="5">
        <f t="shared" si="120"/>
        <v>28500</v>
      </c>
      <c r="P1929" s="5">
        <v>0</v>
      </c>
      <c r="Q1929" s="5">
        <f t="shared" si="121"/>
        <v>28500</v>
      </c>
      <c r="R1929" s="5">
        <v>0</v>
      </c>
      <c r="S1929" s="5">
        <v>0</v>
      </c>
      <c r="T1929" s="5">
        <v>0</v>
      </c>
      <c r="U1929" s="5">
        <f t="shared" si="122"/>
        <v>28500</v>
      </c>
      <c r="V1929" s="5">
        <f t="shared" si="123"/>
        <v>28500</v>
      </c>
      <c r="W1929" s="5">
        <v>28500</v>
      </c>
      <c r="X1929" t="s">
        <v>1264</v>
      </c>
    </row>
    <row r="1930" spans="1:24" x14ac:dyDescent="0.2">
      <c r="A1930" t="s">
        <v>117</v>
      </c>
      <c r="B1930" t="s">
        <v>118</v>
      </c>
      <c r="C1930" t="s">
        <v>2</v>
      </c>
      <c r="D1930" t="s">
        <v>1056</v>
      </c>
      <c r="E1930" t="s">
        <v>1057</v>
      </c>
      <c r="F1930" t="s">
        <v>1220</v>
      </c>
      <c r="G1930" t="s">
        <v>1221</v>
      </c>
      <c r="H1930" t="s">
        <v>1259</v>
      </c>
      <c r="I1930" t="s">
        <v>1260</v>
      </c>
      <c r="J1930" t="s">
        <v>121</v>
      </c>
      <c r="K1930" t="s">
        <v>139</v>
      </c>
      <c r="L1930" t="s">
        <v>44</v>
      </c>
      <c r="M1930" s="5">
        <v>71000</v>
      </c>
      <c r="N1930" s="5">
        <v>0</v>
      </c>
      <c r="O1930" s="5">
        <f t="shared" si="120"/>
        <v>71000</v>
      </c>
      <c r="P1930" s="5">
        <v>-20000</v>
      </c>
      <c r="Q1930" s="5">
        <f t="shared" si="121"/>
        <v>51000</v>
      </c>
      <c r="R1930" s="5">
        <v>0</v>
      </c>
      <c r="S1930" s="5">
        <v>0</v>
      </c>
      <c r="T1930" s="5">
        <v>0</v>
      </c>
      <c r="U1930" s="5">
        <f t="shared" si="122"/>
        <v>71000</v>
      </c>
      <c r="V1930" s="5">
        <f t="shared" si="123"/>
        <v>71000</v>
      </c>
      <c r="W1930" s="5">
        <v>51000</v>
      </c>
      <c r="X1930" t="s">
        <v>1265</v>
      </c>
    </row>
    <row r="1931" spans="1:24" x14ac:dyDescent="0.2">
      <c r="A1931" t="s">
        <v>117</v>
      </c>
      <c r="B1931" t="s">
        <v>118</v>
      </c>
      <c r="C1931" t="s">
        <v>2</v>
      </c>
      <c r="D1931" t="s">
        <v>1056</v>
      </c>
      <c r="E1931" t="s">
        <v>1057</v>
      </c>
      <c r="F1931" t="s">
        <v>1220</v>
      </c>
      <c r="G1931" t="s">
        <v>1221</v>
      </c>
      <c r="H1931" t="s">
        <v>1259</v>
      </c>
      <c r="I1931" t="s">
        <v>1260</v>
      </c>
      <c r="J1931" t="s">
        <v>121</v>
      </c>
      <c r="K1931" t="s">
        <v>1266</v>
      </c>
      <c r="L1931" t="s">
        <v>44</v>
      </c>
      <c r="M1931" s="5">
        <v>16500</v>
      </c>
      <c r="N1931" s="5">
        <v>0</v>
      </c>
      <c r="O1931" s="5">
        <f t="shared" si="120"/>
        <v>16500</v>
      </c>
      <c r="P1931" s="5">
        <v>0</v>
      </c>
      <c r="Q1931" s="5">
        <f t="shared" si="121"/>
        <v>16500</v>
      </c>
      <c r="R1931" s="5">
        <v>0</v>
      </c>
      <c r="S1931" s="5">
        <v>0</v>
      </c>
      <c r="T1931" s="5">
        <v>0</v>
      </c>
      <c r="U1931" s="5">
        <f t="shared" si="122"/>
        <v>16500</v>
      </c>
      <c r="V1931" s="5">
        <f t="shared" si="123"/>
        <v>16500</v>
      </c>
      <c r="W1931" s="5">
        <v>16500</v>
      </c>
      <c r="X1931" t="s">
        <v>1267</v>
      </c>
    </row>
    <row r="1932" spans="1:24" x14ac:dyDescent="0.2">
      <c r="A1932" t="s">
        <v>117</v>
      </c>
      <c r="B1932" t="s">
        <v>118</v>
      </c>
      <c r="C1932" t="s">
        <v>2</v>
      </c>
      <c r="D1932" t="s">
        <v>1056</v>
      </c>
      <c r="E1932" t="s">
        <v>1057</v>
      </c>
      <c r="F1932" t="s">
        <v>1220</v>
      </c>
      <c r="G1932" t="s">
        <v>1221</v>
      </c>
      <c r="H1932" t="s">
        <v>1268</v>
      </c>
      <c r="I1932" t="s">
        <v>1269</v>
      </c>
      <c r="J1932" t="s">
        <v>121</v>
      </c>
      <c r="K1932" t="s">
        <v>288</v>
      </c>
      <c r="L1932" t="s">
        <v>44</v>
      </c>
      <c r="M1932" s="5">
        <v>22000</v>
      </c>
      <c r="N1932" s="5">
        <v>0</v>
      </c>
      <c r="O1932" s="5">
        <f t="shared" si="120"/>
        <v>22000</v>
      </c>
      <c r="P1932" s="5">
        <v>0</v>
      </c>
      <c r="Q1932" s="5">
        <f t="shared" si="121"/>
        <v>22000</v>
      </c>
      <c r="R1932" s="5">
        <v>0</v>
      </c>
      <c r="S1932" s="5">
        <v>0</v>
      </c>
      <c r="T1932" s="5">
        <v>0</v>
      </c>
      <c r="U1932" s="5">
        <f t="shared" si="122"/>
        <v>22000</v>
      </c>
      <c r="V1932" s="5">
        <f t="shared" si="123"/>
        <v>22000</v>
      </c>
      <c r="W1932" s="5">
        <v>22000</v>
      </c>
      <c r="X1932" t="s">
        <v>1270</v>
      </c>
    </row>
    <row r="1933" spans="1:24" x14ac:dyDescent="0.2">
      <c r="A1933" t="s">
        <v>117</v>
      </c>
      <c r="B1933" t="s">
        <v>118</v>
      </c>
      <c r="C1933" t="s">
        <v>2</v>
      </c>
      <c r="D1933" t="s">
        <v>1056</v>
      </c>
      <c r="E1933" t="s">
        <v>1057</v>
      </c>
      <c r="F1933" t="s">
        <v>1220</v>
      </c>
      <c r="G1933" t="s">
        <v>1221</v>
      </c>
      <c r="H1933" t="s">
        <v>1268</v>
      </c>
      <c r="I1933" t="s">
        <v>1269</v>
      </c>
      <c r="J1933" t="s">
        <v>121</v>
      </c>
      <c r="K1933" t="s">
        <v>473</v>
      </c>
      <c r="L1933" t="s">
        <v>44</v>
      </c>
      <c r="M1933" s="5">
        <v>15000</v>
      </c>
      <c r="N1933" s="5">
        <v>0</v>
      </c>
      <c r="O1933" s="5">
        <f t="shared" si="120"/>
        <v>15000</v>
      </c>
      <c r="P1933" s="5">
        <v>0</v>
      </c>
      <c r="Q1933" s="5">
        <f t="shared" si="121"/>
        <v>15000</v>
      </c>
      <c r="R1933" s="5">
        <v>0</v>
      </c>
      <c r="S1933" s="5">
        <v>0</v>
      </c>
      <c r="T1933" s="5">
        <v>0</v>
      </c>
      <c r="U1933" s="5">
        <f t="shared" si="122"/>
        <v>15000</v>
      </c>
      <c r="V1933" s="5">
        <f t="shared" si="123"/>
        <v>15000</v>
      </c>
      <c r="W1933" s="5">
        <v>15000</v>
      </c>
      <c r="X1933" t="s">
        <v>1271</v>
      </c>
    </row>
    <row r="1934" spans="1:24" x14ac:dyDescent="0.2">
      <c r="A1934" t="s">
        <v>117</v>
      </c>
      <c r="B1934" t="s">
        <v>118</v>
      </c>
      <c r="C1934" t="s">
        <v>2</v>
      </c>
      <c r="D1934" t="s">
        <v>1056</v>
      </c>
      <c r="E1934" t="s">
        <v>1057</v>
      </c>
      <c r="F1934" t="s">
        <v>1220</v>
      </c>
      <c r="G1934" t="s">
        <v>1221</v>
      </c>
      <c r="H1934" t="s">
        <v>1272</v>
      </c>
      <c r="I1934" t="s">
        <v>1273</v>
      </c>
      <c r="J1934" t="s">
        <v>121</v>
      </c>
      <c r="K1934" t="s">
        <v>149</v>
      </c>
      <c r="L1934" t="s">
        <v>44</v>
      </c>
      <c r="M1934" s="5">
        <v>30000</v>
      </c>
      <c r="N1934" s="5">
        <v>0</v>
      </c>
      <c r="O1934" s="5">
        <f t="shared" si="120"/>
        <v>30000</v>
      </c>
      <c r="P1934" s="5">
        <v>0</v>
      </c>
      <c r="Q1934" s="5">
        <f t="shared" si="121"/>
        <v>30000</v>
      </c>
      <c r="R1934" s="5">
        <v>0</v>
      </c>
      <c r="S1934" s="5">
        <v>0</v>
      </c>
      <c r="T1934" s="5">
        <v>0</v>
      </c>
      <c r="U1934" s="5">
        <f t="shared" si="122"/>
        <v>30000</v>
      </c>
      <c r="V1934" s="5">
        <f t="shared" si="123"/>
        <v>30000</v>
      </c>
      <c r="W1934" s="5">
        <v>30000</v>
      </c>
      <c r="X1934" t="s">
        <v>1274</v>
      </c>
    </row>
    <row r="1935" spans="1:24" x14ac:dyDescent="0.2">
      <c r="A1935" t="s">
        <v>117</v>
      </c>
      <c r="B1935" t="s">
        <v>118</v>
      </c>
      <c r="C1935" t="s">
        <v>2</v>
      </c>
      <c r="D1935" t="s">
        <v>1056</v>
      </c>
      <c r="E1935" t="s">
        <v>1057</v>
      </c>
      <c r="F1935" t="s">
        <v>1220</v>
      </c>
      <c r="G1935" t="s">
        <v>1221</v>
      </c>
      <c r="H1935" t="s">
        <v>1272</v>
      </c>
      <c r="I1935" t="s">
        <v>1273</v>
      </c>
      <c r="J1935" t="s">
        <v>121</v>
      </c>
      <c r="K1935" t="s">
        <v>465</v>
      </c>
      <c r="L1935" t="s">
        <v>44</v>
      </c>
      <c r="M1935" s="5">
        <v>5000</v>
      </c>
      <c r="N1935" s="5">
        <v>0</v>
      </c>
      <c r="O1935" s="5">
        <f t="shared" si="120"/>
        <v>5000</v>
      </c>
      <c r="P1935" s="5">
        <v>-5000</v>
      </c>
      <c r="Q1935" s="5">
        <f t="shared" si="121"/>
        <v>0</v>
      </c>
      <c r="R1935" s="5">
        <v>0</v>
      </c>
      <c r="S1935" s="5">
        <v>0</v>
      </c>
      <c r="T1935" s="5">
        <v>0</v>
      </c>
      <c r="U1935" s="5">
        <f t="shared" si="122"/>
        <v>5000</v>
      </c>
      <c r="V1935" s="5">
        <f t="shared" si="123"/>
        <v>5000</v>
      </c>
      <c r="W1935" s="5">
        <v>0</v>
      </c>
      <c r="X1935" t="s">
        <v>1275</v>
      </c>
    </row>
    <row r="1936" spans="1:24" x14ac:dyDescent="0.2">
      <c r="A1936" t="s">
        <v>117</v>
      </c>
      <c r="B1936" t="s">
        <v>118</v>
      </c>
      <c r="C1936" t="s">
        <v>2</v>
      </c>
      <c r="D1936" t="s">
        <v>1056</v>
      </c>
      <c r="E1936" t="s">
        <v>1057</v>
      </c>
      <c r="F1936" t="s">
        <v>1220</v>
      </c>
      <c r="G1936" t="s">
        <v>1221</v>
      </c>
      <c r="H1936" t="s">
        <v>1272</v>
      </c>
      <c r="I1936" t="s">
        <v>1273</v>
      </c>
      <c r="J1936" t="s">
        <v>121</v>
      </c>
      <c r="K1936" t="s">
        <v>1263</v>
      </c>
      <c r="L1936" t="s">
        <v>44</v>
      </c>
      <c r="M1936" s="5">
        <v>267000</v>
      </c>
      <c r="N1936" s="5">
        <v>0</v>
      </c>
      <c r="O1936" s="5">
        <f t="shared" si="120"/>
        <v>267000</v>
      </c>
      <c r="P1936" s="5">
        <v>0</v>
      </c>
      <c r="Q1936" s="5">
        <f t="shared" si="121"/>
        <v>267000</v>
      </c>
      <c r="R1936" s="5">
        <v>0</v>
      </c>
      <c r="S1936" s="5">
        <v>0</v>
      </c>
      <c r="T1936" s="5">
        <v>0</v>
      </c>
      <c r="U1936" s="5">
        <f t="shared" si="122"/>
        <v>267000</v>
      </c>
      <c r="V1936" s="5">
        <f t="shared" si="123"/>
        <v>267000</v>
      </c>
      <c r="W1936" s="5">
        <v>267000</v>
      </c>
      <c r="X1936" t="s">
        <v>1276</v>
      </c>
    </row>
    <row r="1937" spans="1:24" x14ac:dyDescent="0.2">
      <c r="A1937" t="s">
        <v>117</v>
      </c>
      <c r="B1937" t="s">
        <v>118</v>
      </c>
      <c r="C1937" t="s">
        <v>2</v>
      </c>
      <c r="D1937" t="s">
        <v>1056</v>
      </c>
      <c r="E1937" t="s">
        <v>1057</v>
      </c>
      <c r="F1937" t="s">
        <v>1220</v>
      </c>
      <c r="G1937" t="s">
        <v>1221</v>
      </c>
      <c r="H1937" t="s">
        <v>1272</v>
      </c>
      <c r="I1937" t="s">
        <v>1273</v>
      </c>
      <c r="J1937" t="s">
        <v>121</v>
      </c>
      <c r="K1937" t="s">
        <v>178</v>
      </c>
      <c r="L1937" t="s">
        <v>44</v>
      </c>
      <c r="M1937" s="5">
        <v>3570</v>
      </c>
      <c r="N1937" s="5">
        <v>0</v>
      </c>
      <c r="O1937" s="5">
        <f t="shared" si="120"/>
        <v>3570</v>
      </c>
      <c r="P1937" s="5">
        <v>0</v>
      </c>
      <c r="Q1937" s="5">
        <f t="shared" si="121"/>
        <v>3570</v>
      </c>
      <c r="R1937" s="5">
        <v>0</v>
      </c>
      <c r="S1937" s="5">
        <v>0</v>
      </c>
      <c r="T1937" s="5">
        <v>0</v>
      </c>
      <c r="U1937" s="5">
        <f t="shared" si="122"/>
        <v>3570</v>
      </c>
      <c r="V1937" s="5">
        <f t="shared" si="123"/>
        <v>3570</v>
      </c>
      <c r="W1937" s="5">
        <v>3570</v>
      </c>
      <c r="X1937" t="s">
        <v>1277</v>
      </c>
    </row>
    <row r="1938" spans="1:24" x14ac:dyDescent="0.2">
      <c r="A1938" t="s">
        <v>117</v>
      </c>
      <c r="B1938" t="s">
        <v>118</v>
      </c>
      <c r="C1938" t="s">
        <v>2</v>
      </c>
      <c r="D1938" t="s">
        <v>1056</v>
      </c>
      <c r="E1938" t="s">
        <v>1057</v>
      </c>
      <c r="F1938" t="s">
        <v>1220</v>
      </c>
      <c r="G1938" t="s">
        <v>1221</v>
      </c>
      <c r="H1938" t="s">
        <v>1272</v>
      </c>
      <c r="I1938" t="s">
        <v>1273</v>
      </c>
      <c r="J1938" t="s">
        <v>121</v>
      </c>
      <c r="K1938" t="s">
        <v>134</v>
      </c>
      <c r="L1938" t="s">
        <v>44</v>
      </c>
      <c r="M1938" s="5">
        <v>1430</v>
      </c>
      <c r="N1938" s="5">
        <v>0</v>
      </c>
      <c r="O1938" s="5">
        <f t="shared" si="120"/>
        <v>1430</v>
      </c>
      <c r="P1938" s="5">
        <v>0</v>
      </c>
      <c r="Q1938" s="5">
        <f t="shared" si="121"/>
        <v>1430</v>
      </c>
      <c r="R1938" s="5">
        <v>0</v>
      </c>
      <c r="S1938" s="5">
        <v>0</v>
      </c>
      <c r="T1938" s="5">
        <v>0</v>
      </c>
      <c r="U1938" s="5">
        <f t="shared" si="122"/>
        <v>1430</v>
      </c>
      <c r="V1938" s="5">
        <f t="shared" si="123"/>
        <v>1430</v>
      </c>
      <c r="W1938" s="5">
        <v>1430</v>
      </c>
      <c r="X1938" t="s">
        <v>1278</v>
      </c>
    </row>
    <row r="1939" spans="1:24" x14ac:dyDescent="0.2">
      <c r="A1939" t="s">
        <v>117</v>
      </c>
      <c r="B1939" t="s">
        <v>118</v>
      </c>
      <c r="C1939" t="s">
        <v>2</v>
      </c>
      <c r="D1939" t="s">
        <v>1056</v>
      </c>
      <c r="E1939" t="s">
        <v>1057</v>
      </c>
      <c r="F1939" t="s">
        <v>1220</v>
      </c>
      <c r="G1939" t="s">
        <v>1221</v>
      </c>
      <c r="H1939" t="s">
        <v>1259</v>
      </c>
      <c r="I1939" t="s">
        <v>1279</v>
      </c>
      <c r="J1939" t="s">
        <v>575</v>
      </c>
      <c r="K1939" t="s">
        <v>576</v>
      </c>
      <c r="L1939" t="s">
        <v>44</v>
      </c>
      <c r="M1939" s="5">
        <v>365417.45</v>
      </c>
      <c r="N1939" s="5">
        <v>0</v>
      </c>
      <c r="O1939" s="5">
        <f t="shared" si="120"/>
        <v>365417.45</v>
      </c>
      <c r="P1939" s="5">
        <v>-315417.45</v>
      </c>
      <c r="Q1939" s="5">
        <f t="shared" si="121"/>
        <v>50000</v>
      </c>
      <c r="R1939" s="5">
        <v>0</v>
      </c>
      <c r="S1939" s="5">
        <v>0</v>
      </c>
      <c r="T1939" s="5">
        <v>0</v>
      </c>
      <c r="U1939" s="5">
        <f t="shared" si="122"/>
        <v>365417.45</v>
      </c>
      <c r="V1939" s="5">
        <f t="shared" si="123"/>
        <v>365417.45</v>
      </c>
      <c r="W1939" s="5">
        <v>50000</v>
      </c>
      <c r="X1939" t="s">
        <v>1280</v>
      </c>
    </row>
    <row r="1940" spans="1:24" x14ac:dyDescent="0.2">
      <c r="A1940" t="s">
        <v>117</v>
      </c>
      <c r="B1940" t="s">
        <v>118</v>
      </c>
      <c r="C1940" t="s">
        <v>2</v>
      </c>
      <c r="D1940" t="s">
        <v>1056</v>
      </c>
      <c r="E1940" t="s">
        <v>1057</v>
      </c>
      <c r="F1940" t="s">
        <v>1220</v>
      </c>
      <c r="G1940" t="s">
        <v>1221</v>
      </c>
      <c r="H1940" t="s">
        <v>1255</v>
      </c>
      <c r="I1940" t="s">
        <v>1256</v>
      </c>
      <c r="J1940" t="s">
        <v>231</v>
      </c>
      <c r="K1940" t="s">
        <v>234</v>
      </c>
      <c r="L1940" t="s">
        <v>44</v>
      </c>
      <c r="M1940" s="5">
        <v>15000</v>
      </c>
      <c r="N1940" s="5">
        <v>0</v>
      </c>
      <c r="O1940" s="5">
        <f t="shared" si="120"/>
        <v>15000</v>
      </c>
      <c r="P1940" s="5">
        <v>-15000</v>
      </c>
      <c r="Q1940" s="5">
        <f t="shared" si="121"/>
        <v>0</v>
      </c>
      <c r="R1940" s="5">
        <v>0</v>
      </c>
      <c r="S1940" s="5">
        <v>0</v>
      </c>
      <c r="T1940" s="5">
        <v>0</v>
      </c>
      <c r="U1940" s="5">
        <f t="shared" si="122"/>
        <v>15000</v>
      </c>
      <c r="V1940" s="5">
        <f t="shared" si="123"/>
        <v>15000</v>
      </c>
      <c r="W1940" s="5">
        <v>0</v>
      </c>
      <c r="X1940" t="s">
        <v>1281</v>
      </c>
    </row>
    <row r="1941" spans="1:24" x14ac:dyDescent="0.2">
      <c r="A1941" t="s">
        <v>117</v>
      </c>
      <c r="B1941" t="s">
        <v>118</v>
      </c>
      <c r="C1941" t="s">
        <v>2</v>
      </c>
      <c r="D1941" t="s">
        <v>1056</v>
      </c>
      <c r="E1941" t="s">
        <v>1057</v>
      </c>
      <c r="F1941" t="s">
        <v>1220</v>
      </c>
      <c r="G1941" t="s">
        <v>1221</v>
      </c>
      <c r="H1941" t="s">
        <v>1268</v>
      </c>
      <c r="I1941" t="s">
        <v>1269</v>
      </c>
      <c r="J1941" t="s">
        <v>231</v>
      </c>
      <c r="K1941" t="s">
        <v>234</v>
      </c>
      <c r="L1941" t="s">
        <v>44</v>
      </c>
      <c r="M1941" s="5">
        <v>13000</v>
      </c>
      <c r="N1941" s="5">
        <v>0</v>
      </c>
      <c r="O1941" s="5">
        <f t="shared" si="120"/>
        <v>13000</v>
      </c>
      <c r="P1941" s="5">
        <v>0</v>
      </c>
      <c r="Q1941" s="5">
        <f t="shared" si="121"/>
        <v>13000</v>
      </c>
      <c r="R1941" s="5">
        <v>0</v>
      </c>
      <c r="S1941" s="5">
        <v>0</v>
      </c>
      <c r="T1941" s="5">
        <v>0</v>
      </c>
      <c r="U1941" s="5">
        <f t="shared" si="122"/>
        <v>13000</v>
      </c>
      <c r="V1941" s="5">
        <f t="shared" si="123"/>
        <v>13000</v>
      </c>
      <c r="W1941" s="5">
        <v>13000</v>
      </c>
      <c r="X1941" t="s">
        <v>1282</v>
      </c>
    </row>
    <row r="1942" spans="1:24" x14ac:dyDescent="0.2">
      <c r="A1942" t="s">
        <v>0</v>
      </c>
      <c r="B1942" t="s">
        <v>1</v>
      </c>
      <c r="C1942" t="s">
        <v>247</v>
      </c>
      <c r="D1942" t="s">
        <v>1283</v>
      </c>
      <c r="E1942" t="s">
        <v>1284</v>
      </c>
      <c r="F1942" t="s">
        <v>1285</v>
      </c>
      <c r="G1942" t="s">
        <v>1286</v>
      </c>
      <c r="H1942" t="s">
        <v>7</v>
      </c>
      <c r="I1942" t="s">
        <v>8</v>
      </c>
      <c r="J1942" t="s">
        <v>9</v>
      </c>
      <c r="K1942" t="s">
        <v>10</v>
      </c>
      <c r="L1942" t="s">
        <v>11</v>
      </c>
      <c r="M1942" s="5">
        <v>777108</v>
      </c>
      <c r="N1942" s="5">
        <v>-18728.099999999999</v>
      </c>
      <c r="O1942" s="5">
        <f t="shared" si="120"/>
        <v>758379.9</v>
      </c>
      <c r="P1942" s="5">
        <v>-30278.45</v>
      </c>
      <c r="Q1942" s="5">
        <f t="shared" si="121"/>
        <v>728101.45000000007</v>
      </c>
      <c r="R1942" s="5">
        <v>0</v>
      </c>
      <c r="S1942" s="5">
        <v>488585.35</v>
      </c>
      <c r="T1942" s="5">
        <v>488585.35</v>
      </c>
      <c r="U1942" s="5">
        <f t="shared" si="122"/>
        <v>269794.55000000005</v>
      </c>
      <c r="V1942" s="5">
        <f t="shared" si="123"/>
        <v>269794.55000000005</v>
      </c>
      <c r="W1942" s="5">
        <v>239516.1</v>
      </c>
      <c r="X1942" t="s">
        <v>1287</v>
      </c>
    </row>
    <row r="1943" spans="1:24" x14ac:dyDescent="0.2">
      <c r="A1943" t="s">
        <v>0</v>
      </c>
      <c r="B1943" t="s">
        <v>1</v>
      </c>
      <c r="C1943" t="s">
        <v>247</v>
      </c>
      <c r="D1943" t="s">
        <v>1283</v>
      </c>
      <c r="E1943" t="s">
        <v>1284</v>
      </c>
      <c r="F1943" t="s">
        <v>1285</v>
      </c>
      <c r="G1943" t="s">
        <v>1286</v>
      </c>
      <c r="H1943" t="s">
        <v>7</v>
      </c>
      <c r="I1943" t="s">
        <v>8</v>
      </c>
      <c r="J1943" t="s">
        <v>9</v>
      </c>
      <c r="K1943" t="s">
        <v>13</v>
      </c>
      <c r="L1943" t="s">
        <v>11</v>
      </c>
      <c r="M1943" s="5">
        <v>67482.12</v>
      </c>
      <c r="N1943" s="5">
        <v>0</v>
      </c>
      <c r="O1943" s="5">
        <f t="shared" si="120"/>
        <v>67482.12</v>
      </c>
      <c r="P1943" s="5">
        <v>-7325.16</v>
      </c>
      <c r="Q1943" s="5">
        <f t="shared" si="121"/>
        <v>60156.959999999992</v>
      </c>
      <c r="R1943" s="5">
        <v>0</v>
      </c>
      <c r="S1943" s="5">
        <v>40104.639999999999</v>
      </c>
      <c r="T1943" s="5">
        <v>40104.639999999999</v>
      </c>
      <c r="U1943" s="5">
        <f t="shared" si="122"/>
        <v>27377.479999999996</v>
      </c>
      <c r="V1943" s="5">
        <f t="shared" si="123"/>
        <v>27377.479999999996</v>
      </c>
      <c r="W1943" s="5">
        <v>20052.32</v>
      </c>
      <c r="X1943" t="s">
        <v>1288</v>
      </c>
    </row>
    <row r="1944" spans="1:24" x14ac:dyDescent="0.2">
      <c r="A1944" t="s">
        <v>0</v>
      </c>
      <c r="B1944" t="s">
        <v>1</v>
      </c>
      <c r="C1944" t="s">
        <v>247</v>
      </c>
      <c r="D1944" t="s">
        <v>1283</v>
      </c>
      <c r="E1944" t="s">
        <v>1284</v>
      </c>
      <c r="F1944" t="s">
        <v>1285</v>
      </c>
      <c r="G1944" t="s">
        <v>1286</v>
      </c>
      <c r="H1944" t="s">
        <v>7</v>
      </c>
      <c r="I1944" t="s">
        <v>8</v>
      </c>
      <c r="J1944" t="s">
        <v>9</v>
      </c>
      <c r="K1944" t="s">
        <v>15</v>
      </c>
      <c r="L1944" t="s">
        <v>11</v>
      </c>
      <c r="M1944" s="5">
        <v>106712.51</v>
      </c>
      <c r="N1944" s="5">
        <v>-724.67</v>
      </c>
      <c r="O1944" s="5">
        <f t="shared" si="120"/>
        <v>105987.84</v>
      </c>
      <c r="P1944" s="5">
        <v>0</v>
      </c>
      <c r="Q1944" s="5">
        <f t="shared" si="121"/>
        <v>105987.84</v>
      </c>
      <c r="R1944" s="5">
        <v>32784.379999999997</v>
      </c>
      <c r="S1944" s="5">
        <v>4628.6000000000004</v>
      </c>
      <c r="T1944" s="5">
        <v>4628.6000000000004</v>
      </c>
      <c r="U1944" s="5">
        <f t="shared" si="122"/>
        <v>101359.23999999999</v>
      </c>
      <c r="V1944" s="5">
        <f t="shared" si="123"/>
        <v>101359.23999999999</v>
      </c>
      <c r="W1944" s="5">
        <v>68574.86</v>
      </c>
      <c r="X1944" t="s">
        <v>1289</v>
      </c>
    </row>
    <row r="1945" spans="1:24" x14ac:dyDescent="0.2">
      <c r="A1945" t="s">
        <v>0</v>
      </c>
      <c r="B1945" t="s">
        <v>1</v>
      </c>
      <c r="C1945" t="s">
        <v>247</v>
      </c>
      <c r="D1945" t="s">
        <v>1283</v>
      </c>
      <c r="E1945" t="s">
        <v>1284</v>
      </c>
      <c r="F1945" t="s">
        <v>1285</v>
      </c>
      <c r="G1945" t="s">
        <v>1286</v>
      </c>
      <c r="H1945" t="s">
        <v>7</v>
      </c>
      <c r="I1945" t="s">
        <v>8</v>
      </c>
      <c r="J1945" t="s">
        <v>9</v>
      </c>
      <c r="K1945" t="s">
        <v>17</v>
      </c>
      <c r="L1945" t="s">
        <v>11</v>
      </c>
      <c r="M1945" s="5">
        <v>32465.599999999999</v>
      </c>
      <c r="N1945" s="5">
        <v>-300</v>
      </c>
      <c r="O1945" s="5">
        <f t="shared" si="120"/>
        <v>32165.599999999999</v>
      </c>
      <c r="P1945" s="5">
        <v>0</v>
      </c>
      <c r="Q1945" s="5">
        <f t="shared" si="121"/>
        <v>32165.599999999999</v>
      </c>
      <c r="R1945" s="5">
        <v>3253.71</v>
      </c>
      <c r="S1945" s="5">
        <v>26062.55</v>
      </c>
      <c r="T1945" s="5">
        <v>26062.55</v>
      </c>
      <c r="U1945" s="5">
        <f t="shared" si="122"/>
        <v>6103.0499999999993</v>
      </c>
      <c r="V1945" s="5">
        <f t="shared" si="123"/>
        <v>6103.0499999999993</v>
      </c>
      <c r="W1945" s="5">
        <v>2849.34</v>
      </c>
      <c r="X1945" t="s">
        <v>1290</v>
      </c>
    </row>
    <row r="1946" spans="1:24" x14ac:dyDescent="0.2">
      <c r="A1946" t="s">
        <v>0</v>
      </c>
      <c r="B1946" t="s">
        <v>1</v>
      </c>
      <c r="C1946" t="s">
        <v>247</v>
      </c>
      <c r="D1946" t="s">
        <v>1283</v>
      </c>
      <c r="E1946" t="s">
        <v>1284</v>
      </c>
      <c r="F1946" t="s">
        <v>1285</v>
      </c>
      <c r="G1946" t="s">
        <v>1286</v>
      </c>
      <c r="H1946" t="s">
        <v>7</v>
      </c>
      <c r="I1946" t="s">
        <v>8</v>
      </c>
      <c r="J1946" t="s">
        <v>9</v>
      </c>
      <c r="K1946" t="s">
        <v>19</v>
      </c>
      <c r="L1946" t="s">
        <v>11</v>
      </c>
      <c r="M1946" s="5">
        <v>1188</v>
      </c>
      <c r="N1946" s="5">
        <v>0</v>
      </c>
      <c r="O1946" s="5">
        <f t="shared" si="120"/>
        <v>1188</v>
      </c>
      <c r="P1946" s="5">
        <v>-773.14</v>
      </c>
      <c r="Q1946" s="5">
        <f t="shared" si="121"/>
        <v>414.86</v>
      </c>
      <c r="R1946" s="5">
        <v>0</v>
      </c>
      <c r="S1946" s="5">
        <v>261</v>
      </c>
      <c r="T1946" s="5">
        <v>261</v>
      </c>
      <c r="U1946" s="5">
        <f t="shared" si="122"/>
        <v>927</v>
      </c>
      <c r="V1946" s="5">
        <f t="shared" si="123"/>
        <v>927</v>
      </c>
      <c r="W1946" s="5">
        <v>153.86000000000001</v>
      </c>
      <c r="X1946" t="s">
        <v>1291</v>
      </c>
    </row>
    <row r="1947" spans="1:24" x14ac:dyDescent="0.2">
      <c r="A1947" t="s">
        <v>0</v>
      </c>
      <c r="B1947" t="s">
        <v>1</v>
      </c>
      <c r="C1947" t="s">
        <v>247</v>
      </c>
      <c r="D1947" t="s">
        <v>1283</v>
      </c>
      <c r="E1947" t="s">
        <v>1284</v>
      </c>
      <c r="F1947" t="s">
        <v>1285</v>
      </c>
      <c r="G1947" t="s">
        <v>1286</v>
      </c>
      <c r="H1947" t="s">
        <v>7</v>
      </c>
      <c r="I1947" t="s">
        <v>8</v>
      </c>
      <c r="J1947" t="s">
        <v>9</v>
      </c>
      <c r="K1947" t="s">
        <v>21</v>
      </c>
      <c r="L1947" t="s">
        <v>11</v>
      </c>
      <c r="M1947" s="5">
        <v>9504</v>
      </c>
      <c r="N1947" s="5">
        <v>0</v>
      </c>
      <c r="O1947" s="5">
        <f t="shared" si="120"/>
        <v>9504</v>
      </c>
      <c r="P1947" s="5">
        <v>-3315.71</v>
      </c>
      <c r="Q1947" s="5">
        <f t="shared" si="121"/>
        <v>6188.29</v>
      </c>
      <c r="R1947" s="5">
        <v>0</v>
      </c>
      <c r="S1947" s="5">
        <v>3748</v>
      </c>
      <c r="T1947" s="5">
        <v>3748</v>
      </c>
      <c r="U1947" s="5">
        <f t="shared" si="122"/>
        <v>5756</v>
      </c>
      <c r="V1947" s="5">
        <f t="shared" si="123"/>
        <v>5756</v>
      </c>
      <c r="W1947" s="5">
        <v>2440.29</v>
      </c>
      <c r="X1947" t="s">
        <v>1292</v>
      </c>
    </row>
    <row r="1948" spans="1:24" x14ac:dyDescent="0.2">
      <c r="A1948" t="s">
        <v>0</v>
      </c>
      <c r="B1948" t="s">
        <v>1</v>
      </c>
      <c r="C1948" t="s">
        <v>247</v>
      </c>
      <c r="D1948" t="s">
        <v>1283</v>
      </c>
      <c r="E1948" t="s">
        <v>1284</v>
      </c>
      <c r="F1948" t="s">
        <v>1285</v>
      </c>
      <c r="G1948" t="s">
        <v>1286</v>
      </c>
      <c r="H1948" t="s">
        <v>7</v>
      </c>
      <c r="I1948" t="s">
        <v>8</v>
      </c>
      <c r="J1948" t="s">
        <v>9</v>
      </c>
      <c r="K1948" t="s">
        <v>23</v>
      </c>
      <c r="L1948" t="s">
        <v>11</v>
      </c>
      <c r="M1948" s="5">
        <v>337.41</v>
      </c>
      <c r="N1948" s="5">
        <v>0</v>
      </c>
      <c r="O1948" s="5">
        <f t="shared" si="120"/>
        <v>337.41</v>
      </c>
      <c r="P1948" s="5">
        <v>-240.61</v>
      </c>
      <c r="Q1948" s="5">
        <f t="shared" si="121"/>
        <v>96.800000000000011</v>
      </c>
      <c r="R1948" s="5">
        <v>0</v>
      </c>
      <c r="S1948" s="5">
        <v>64</v>
      </c>
      <c r="T1948" s="5">
        <v>64</v>
      </c>
      <c r="U1948" s="5">
        <f t="shared" si="122"/>
        <v>273.41000000000003</v>
      </c>
      <c r="V1948" s="5">
        <f t="shared" si="123"/>
        <v>273.41000000000003</v>
      </c>
      <c r="W1948" s="5">
        <v>32.799999999999997</v>
      </c>
      <c r="X1948" t="s">
        <v>1293</v>
      </c>
    </row>
    <row r="1949" spans="1:24" x14ac:dyDescent="0.2">
      <c r="A1949" t="s">
        <v>0</v>
      </c>
      <c r="B1949" t="s">
        <v>1</v>
      </c>
      <c r="C1949" t="s">
        <v>247</v>
      </c>
      <c r="D1949" t="s">
        <v>1283</v>
      </c>
      <c r="E1949" t="s">
        <v>1284</v>
      </c>
      <c r="F1949" t="s">
        <v>1285</v>
      </c>
      <c r="G1949" t="s">
        <v>1286</v>
      </c>
      <c r="H1949" t="s">
        <v>7</v>
      </c>
      <c r="I1949" t="s">
        <v>8</v>
      </c>
      <c r="J1949" t="s">
        <v>9</v>
      </c>
      <c r="K1949" t="s">
        <v>25</v>
      </c>
      <c r="L1949" t="s">
        <v>11</v>
      </c>
      <c r="M1949" s="5">
        <v>2024.46</v>
      </c>
      <c r="N1949" s="5">
        <v>0</v>
      </c>
      <c r="O1949" s="5">
        <f t="shared" si="120"/>
        <v>2024.46</v>
      </c>
      <c r="P1949" s="5">
        <v>401.95</v>
      </c>
      <c r="Q1949" s="5">
        <f t="shared" si="121"/>
        <v>2426.41</v>
      </c>
      <c r="R1949" s="5">
        <v>0</v>
      </c>
      <c r="S1949" s="5">
        <v>1604.24</v>
      </c>
      <c r="T1949" s="5">
        <v>1604.24</v>
      </c>
      <c r="U1949" s="5">
        <f t="shared" si="122"/>
        <v>420.22</v>
      </c>
      <c r="V1949" s="5">
        <f t="shared" si="123"/>
        <v>420.22</v>
      </c>
      <c r="W1949" s="5">
        <v>822.17</v>
      </c>
      <c r="X1949" t="s">
        <v>1294</v>
      </c>
    </row>
    <row r="1950" spans="1:24" x14ac:dyDescent="0.2">
      <c r="A1950" t="s">
        <v>0</v>
      </c>
      <c r="B1950" t="s">
        <v>1</v>
      </c>
      <c r="C1950" t="s">
        <v>247</v>
      </c>
      <c r="D1950" t="s">
        <v>1283</v>
      </c>
      <c r="E1950" t="s">
        <v>1284</v>
      </c>
      <c r="F1950" t="s">
        <v>1285</v>
      </c>
      <c r="G1950" t="s">
        <v>1286</v>
      </c>
      <c r="H1950" t="s">
        <v>7</v>
      </c>
      <c r="I1950" t="s">
        <v>8</v>
      </c>
      <c r="J1950" t="s">
        <v>9</v>
      </c>
      <c r="K1950" t="s">
        <v>27</v>
      </c>
      <c r="L1950" t="s">
        <v>11</v>
      </c>
      <c r="M1950" s="5">
        <v>5784.98</v>
      </c>
      <c r="N1950" s="5">
        <v>5639.95</v>
      </c>
      <c r="O1950" s="5">
        <f t="shared" si="120"/>
        <v>11424.93</v>
      </c>
      <c r="P1950" s="5">
        <v>5277.97</v>
      </c>
      <c r="Q1950" s="5">
        <f t="shared" si="121"/>
        <v>16702.900000000001</v>
      </c>
      <c r="R1950" s="5">
        <v>0</v>
      </c>
      <c r="S1950" s="5">
        <v>11424.93</v>
      </c>
      <c r="T1950" s="5">
        <v>11424.93</v>
      </c>
      <c r="U1950" s="5">
        <f t="shared" si="122"/>
        <v>0</v>
      </c>
      <c r="V1950" s="5">
        <f t="shared" si="123"/>
        <v>0</v>
      </c>
      <c r="W1950" s="5">
        <v>5277.97</v>
      </c>
      <c r="X1950" t="s">
        <v>1295</v>
      </c>
    </row>
    <row r="1951" spans="1:24" x14ac:dyDescent="0.2">
      <c r="A1951" t="s">
        <v>0</v>
      </c>
      <c r="B1951" t="s">
        <v>1</v>
      </c>
      <c r="C1951" t="s">
        <v>247</v>
      </c>
      <c r="D1951" t="s">
        <v>1283</v>
      </c>
      <c r="E1951" t="s">
        <v>1284</v>
      </c>
      <c r="F1951" t="s">
        <v>1285</v>
      </c>
      <c r="G1951" t="s">
        <v>1286</v>
      </c>
      <c r="H1951" t="s">
        <v>7</v>
      </c>
      <c r="I1951" t="s">
        <v>8</v>
      </c>
      <c r="J1951" t="s">
        <v>9</v>
      </c>
      <c r="K1951" t="s">
        <v>29</v>
      </c>
      <c r="L1951" t="s">
        <v>11</v>
      </c>
      <c r="M1951" s="5">
        <v>88535.360000000001</v>
      </c>
      <c r="N1951" s="5">
        <v>0</v>
      </c>
      <c r="O1951" s="5">
        <f t="shared" si="120"/>
        <v>88535.360000000001</v>
      </c>
      <c r="P1951" s="5">
        <v>-5675.88</v>
      </c>
      <c r="Q1951" s="5">
        <f t="shared" si="121"/>
        <v>82859.48</v>
      </c>
      <c r="R1951" s="5">
        <v>0</v>
      </c>
      <c r="S1951" s="5">
        <v>48378.86</v>
      </c>
      <c r="T1951" s="5">
        <v>48378.86</v>
      </c>
      <c r="U1951" s="5">
        <f t="shared" si="122"/>
        <v>40156.5</v>
      </c>
      <c r="V1951" s="5">
        <f t="shared" si="123"/>
        <v>40156.5</v>
      </c>
      <c r="W1951" s="5">
        <v>34480.620000000003</v>
      </c>
      <c r="X1951" t="s">
        <v>1296</v>
      </c>
    </row>
    <row r="1952" spans="1:24" x14ac:dyDescent="0.2">
      <c r="A1952" t="s">
        <v>0</v>
      </c>
      <c r="B1952" t="s">
        <v>1</v>
      </c>
      <c r="C1952" t="s">
        <v>247</v>
      </c>
      <c r="D1952" t="s">
        <v>1283</v>
      </c>
      <c r="E1952" t="s">
        <v>1284</v>
      </c>
      <c r="F1952" t="s">
        <v>1285</v>
      </c>
      <c r="G1952" t="s">
        <v>1286</v>
      </c>
      <c r="H1952" t="s">
        <v>7</v>
      </c>
      <c r="I1952" t="s">
        <v>8</v>
      </c>
      <c r="J1952" t="s">
        <v>9</v>
      </c>
      <c r="K1952" t="s">
        <v>265</v>
      </c>
      <c r="L1952" t="s">
        <v>11</v>
      </c>
      <c r="M1952" s="5">
        <v>435960</v>
      </c>
      <c r="N1952" s="5">
        <v>0</v>
      </c>
      <c r="O1952" s="5">
        <f t="shared" si="120"/>
        <v>435960</v>
      </c>
      <c r="P1952" s="5">
        <v>0</v>
      </c>
      <c r="Q1952" s="5">
        <f t="shared" si="121"/>
        <v>435960</v>
      </c>
      <c r="R1952" s="5">
        <v>188372.97</v>
      </c>
      <c r="S1952" s="5">
        <v>245553.7</v>
      </c>
      <c r="T1952" s="5">
        <v>245553.7</v>
      </c>
      <c r="U1952" s="5">
        <f t="shared" si="122"/>
        <v>190406.3</v>
      </c>
      <c r="V1952" s="5">
        <f t="shared" si="123"/>
        <v>190406.3</v>
      </c>
      <c r="W1952" s="5">
        <v>2033.33</v>
      </c>
      <c r="X1952" t="s">
        <v>1297</v>
      </c>
    </row>
    <row r="1953" spans="1:24" x14ac:dyDescent="0.2">
      <c r="A1953" t="s">
        <v>0</v>
      </c>
      <c r="B1953" t="s">
        <v>1</v>
      </c>
      <c r="C1953" t="s">
        <v>247</v>
      </c>
      <c r="D1953" t="s">
        <v>1283</v>
      </c>
      <c r="E1953" t="s">
        <v>1284</v>
      </c>
      <c r="F1953" t="s">
        <v>1285</v>
      </c>
      <c r="G1953" t="s">
        <v>1286</v>
      </c>
      <c r="H1953" t="s">
        <v>7</v>
      </c>
      <c r="I1953" t="s">
        <v>8</v>
      </c>
      <c r="J1953" t="s">
        <v>9</v>
      </c>
      <c r="K1953" t="s">
        <v>31</v>
      </c>
      <c r="L1953" t="s">
        <v>11</v>
      </c>
      <c r="M1953" s="5">
        <v>1678.99</v>
      </c>
      <c r="N1953" s="5">
        <v>0</v>
      </c>
      <c r="O1953" s="5">
        <f t="shared" si="120"/>
        <v>1678.99</v>
      </c>
      <c r="P1953" s="5">
        <v>-474.96</v>
      </c>
      <c r="Q1953" s="5">
        <f t="shared" si="121"/>
        <v>1204.03</v>
      </c>
      <c r="R1953" s="5">
        <v>0</v>
      </c>
      <c r="S1953" s="5">
        <v>729.07</v>
      </c>
      <c r="T1953" s="5">
        <v>729.07</v>
      </c>
      <c r="U1953" s="5">
        <f t="shared" si="122"/>
        <v>949.92</v>
      </c>
      <c r="V1953" s="5">
        <f t="shared" si="123"/>
        <v>949.92</v>
      </c>
      <c r="W1953" s="5">
        <v>474.96</v>
      </c>
      <c r="X1953" t="s">
        <v>1298</v>
      </c>
    </row>
    <row r="1954" spans="1:24" x14ac:dyDescent="0.2">
      <c r="A1954" t="s">
        <v>0</v>
      </c>
      <c r="B1954" t="s">
        <v>1</v>
      </c>
      <c r="C1954" t="s">
        <v>247</v>
      </c>
      <c r="D1954" t="s">
        <v>1283</v>
      </c>
      <c r="E1954" t="s">
        <v>1284</v>
      </c>
      <c r="F1954" t="s">
        <v>1285</v>
      </c>
      <c r="G1954" t="s">
        <v>1286</v>
      </c>
      <c r="H1954" t="s">
        <v>7</v>
      </c>
      <c r="I1954" t="s">
        <v>8</v>
      </c>
      <c r="J1954" t="s">
        <v>9</v>
      </c>
      <c r="K1954" t="s">
        <v>33</v>
      </c>
      <c r="L1954" t="s">
        <v>11</v>
      </c>
      <c r="M1954" s="5">
        <v>3357.98</v>
      </c>
      <c r="N1954" s="5">
        <v>5292.15</v>
      </c>
      <c r="O1954" s="5">
        <f t="shared" si="120"/>
        <v>8650.1299999999992</v>
      </c>
      <c r="P1954" s="5">
        <v>2945.97</v>
      </c>
      <c r="Q1954" s="5">
        <f t="shared" si="121"/>
        <v>11596.099999999999</v>
      </c>
      <c r="R1954" s="5">
        <v>0</v>
      </c>
      <c r="S1954" s="5">
        <v>8650.1299999999992</v>
      </c>
      <c r="T1954" s="5">
        <v>8650.1299999999992</v>
      </c>
      <c r="U1954" s="5">
        <f t="shared" si="122"/>
        <v>0</v>
      </c>
      <c r="V1954" s="5">
        <f t="shared" si="123"/>
        <v>0</v>
      </c>
      <c r="W1954" s="5">
        <v>2945.97</v>
      </c>
      <c r="X1954" t="s">
        <v>1299</v>
      </c>
    </row>
    <row r="1955" spans="1:24" x14ac:dyDescent="0.2">
      <c r="A1955" t="s">
        <v>0</v>
      </c>
      <c r="B1955" t="s">
        <v>1</v>
      </c>
      <c r="C1955" t="s">
        <v>247</v>
      </c>
      <c r="D1955" t="s">
        <v>1283</v>
      </c>
      <c r="E1955" t="s">
        <v>1284</v>
      </c>
      <c r="F1955" t="s">
        <v>1285</v>
      </c>
      <c r="G1955" t="s">
        <v>1286</v>
      </c>
      <c r="H1955" t="s">
        <v>7</v>
      </c>
      <c r="I1955" t="s">
        <v>8</v>
      </c>
      <c r="J1955" t="s">
        <v>9</v>
      </c>
      <c r="K1955" t="s">
        <v>35</v>
      </c>
      <c r="L1955" t="s">
        <v>11</v>
      </c>
      <c r="M1955" s="5">
        <v>161652.18</v>
      </c>
      <c r="N1955" s="5">
        <v>-1100.04</v>
      </c>
      <c r="O1955" s="5">
        <f t="shared" si="120"/>
        <v>160552.13999999998</v>
      </c>
      <c r="P1955" s="5">
        <v>0</v>
      </c>
      <c r="Q1955" s="5">
        <f t="shared" si="121"/>
        <v>160552.13999999998</v>
      </c>
      <c r="R1955" s="5">
        <v>22434.65</v>
      </c>
      <c r="S1955" s="5">
        <v>101181.28</v>
      </c>
      <c r="T1955" s="5">
        <v>101181.28</v>
      </c>
      <c r="U1955" s="5">
        <f t="shared" si="122"/>
        <v>59370.859999999986</v>
      </c>
      <c r="V1955" s="5">
        <f t="shared" si="123"/>
        <v>59370.859999999986</v>
      </c>
      <c r="W1955" s="5">
        <v>36936.21</v>
      </c>
      <c r="X1955" t="s">
        <v>1300</v>
      </c>
    </row>
    <row r="1956" spans="1:24" x14ac:dyDescent="0.2">
      <c r="A1956" t="s">
        <v>0</v>
      </c>
      <c r="B1956" t="s">
        <v>1</v>
      </c>
      <c r="C1956" t="s">
        <v>247</v>
      </c>
      <c r="D1956" t="s">
        <v>1283</v>
      </c>
      <c r="E1956" t="s">
        <v>1284</v>
      </c>
      <c r="F1956" t="s">
        <v>1285</v>
      </c>
      <c r="G1956" t="s">
        <v>1286</v>
      </c>
      <c r="H1956" t="s">
        <v>7</v>
      </c>
      <c r="I1956" t="s">
        <v>8</v>
      </c>
      <c r="J1956" t="s">
        <v>9</v>
      </c>
      <c r="K1956" t="s">
        <v>37</v>
      </c>
      <c r="L1956" t="s">
        <v>11</v>
      </c>
      <c r="M1956" s="5">
        <v>106712.51</v>
      </c>
      <c r="N1956" s="5">
        <v>-724.67</v>
      </c>
      <c r="O1956" s="5">
        <f t="shared" si="120"/>
        <v>105987.84</v>
      </c>
      <c r="P1956" s="5">
        <v>-10493.86</v>
      </c>
      <c r="Q1956" s="5">
        <f t="shared" si="121"/>
        <v>95493.98</v>
      </c>
      <c r="R1956" s="5">
        <v>28943.34</v>
      </c>
      <c r="S1956" s="5">
        <v>46178.7</v>
      </c>
      <c r="T1956" s="5">
        <v>46178.7</v>
      </c>
      <c r="U1956" s="5">
        <f t="shared" si="122"/>
        <v>59809.14</v>
      </c>
      <c r="V1956" s="5">
        <f t="shared" si="123"/>
        <v>59809.14</v>
      </c>
      <c r="W1956" s="5">
        <v>20371.939999999999</v>
      </c>
      <c r="X1956" t="s">
        <v>1301</v>
      </c>
    </row>
    <row r="1957" spans="1:24" x14ac:dyDescent="0.2">
      <c r="A1957" t="s">
        <v>0</v>
      </c>
      <c r="B1957" t="s">
        <v>1</v>
      </c>
      <c r="C1957" t="s">
        <v>247</v>
      </c>
      <c r="D1957" t="s">
        <v>1283</v>
      </c>
      <c r="E1957" t="s">
        <v>1284</v>
      </c>
      <c r="F1957" t="s">
        <v>1285</v>
      </c>
      <c r="G1957" t="s">
        <v>1286</v>
      </c>
      <c r="H1957" t="s">
        <v>7</v>
      </c>
      <c r="I1957" t="s">
        <v>8</v>
      </c>
      <c r="J1957" t="s">
        <v>9</v>
      </c>
      <c r="K1957" t="s">
        <v>39</v>
      </c>
      <c r="L1957" t="s">
        <v>11</v>
      </c>
      <c r="M1957" s="5">
        <v>10913.5</v>
      </c>
      <c r="N1957" s="5">
        <v>-900</v>
      </c>
      <c r="O1957" s="5">
        <f t="shared" si="120"/>
        <v>10013.5</v>
      </c>
      <c r="P1957" s="5">
        <v>0</v>
      </c>
      <c r="Q1957" s="5">
        <f t="shared" si="121"/>
        <v>10013.5</v>
      </c>
      <c r="R1957" s="5">
        <v>0</v>
      </c>
      <c r="S1957" s="5">
        <v>9673.9699999999993</v>
      </c>
      <c r="T1957" s="5">
        <v>9673.9699999999993</v>
      </c>
      <c r="U1957" s="5">
        <f t="shared" si="122"/>
        <v>339.53000000000065</v>
      </c>
      <c r="V1957" s="5">
        <f t="shared" si="123"/>
        <v>339.53000000000065</v>
      </c>
      <c r="W1957" s="5">
        <v>339.53</v>
      </c>
      <c r="X1957" t="s">
        <v>1302</v>
      </c>
    </row>
    <row r="1958" spans="1:24" x14ac:dyDescent="0.2">
      <c r="A1958" t="s">
        <v>0</v>
      </c>
      <c r="B1958" t="s">
        <v>1</v>
      </c>
      <c r="C1958" t="s">
        <v>247</v>
      </c>
      <c r="D1958" t="s">
        <v>1283</v>
      </c>
      <c r="E1958" t="s">
        <v>1284</v>
      </c>
      <c r="F1958" t="s">
        <v>1285</v>
      </c>
      <c r="G1958" t="s">
        <v>1286</v>
      </c>
      <c r="H1958" t="s">
        <v>282</v>
      </c>
      <c r="I1958" t="s">
        <v>1303</v>
      </c>
      <c r="J1958" t="s">
        <v>121</v>
      </c>
      <c r="K1958" t="s">
        <v>465</v>
      </c>
      <c r="L1958" t="s">
        <v>11</v>
      </c>
      <c r="M1958" s="5">
        <v>2843600</v>
      </c>
      <c r="N1958" s="5">
        <v>0</v>
      </c>
      <c r="O1958" s="5">
        <f t="shared" si="120"/>
        <v>2843600</v>
      </c>
      <c r="P1958" s="5">
        <v>-205136</v>
      </c>
      <c r="Q1958" s="5">
        <f t="shared" si="121"/>
        <v>2638464</v>
      </c>
      <c r="R1958" s="5">
        <v>12750.58</v>
      </c>
      <c r="S1958" s="5">
        <v>1920713.28</v>
      </c>
      <c r="T1958" s="5">
        <v>526317.51</v>
      </c>
      <c r="U1958" s="5">
        <f t="shared" si="122"/>
        <v>922886.72</v>
      </c>
      <c r="V1958" s="5">
        <f t="shared" si="123"/>
        <v>2317282.4900000002</v>
      </c>
      <c r="W1958" s="5">
        <v>705000.14</v>
      </c>
      <c r="X1958" t="s">
        <v>1304</v>
      </c>
    </row>
    <row r="1959" spans="1:24" x14ac:dyDescent="0.2">
      <c r="A1959" t="s">
        <v>0</v>
      </c>
      <c r="B1959" t="s">
        <v>1</v>
      </c>
      <c r="C1959" t="s">
        <v>247</v>
      </c>
      <c r="D1959" t="s">
        <v>1283</v>
      </c>
      <c r="E1959" t="s">
        <v>1284</v>
      </c>
      <c r="F1959" t="s">
        <v>1285</v>
      </c>
      <c r="G1959" t="s">
        <v>1286</v>
      </c>
      <c r="H1959" t="s">
        <v>282</v>
      </c>
      <c r="I1959" t="s">
        <v>1303</v>
      </c>
      <c r="J1959" t="s">
        <v>121</v>
      </c>
      <c r="K1959" t="s">
        <v>1213</v>
      </c>
      <c r="L1959" t="s">
        <v>11</v>
      </c>
      <c r="M1959" s="5">
        <v>600480</v>
      </c>
      <c r="N1959" s="5">
        <v>0</v>
      </c>
      <c r="O1959" s="5">
        <f t="shared" si="120"/>
        <v>600480</v>
      </c>
      <c r="P1959" s="5">
        <v>-11927.04</v>
      </c>
      <c r="Q1959" s="5">
        <f t="shared" si="121"/>
        <v>588552.95999999996</v>
      </c>
      <c r="R1959" s="5">
        <v>47.99</v>
      </c>
      <c r="S1959" s="5">
        <v>576454.56999999995</v>
      </c>
      <c r="T1959" s="5">
        <v>398468.07</v>
      </c>
      <c r="U1959" s="5">
        <f t="shared" si="122"/>
        <v>24025.430000000051</v>
      </c>
      <c r="V1959" s="5">
        <f t="shared" si="123"/>
        <v>202011.93</v>
      </c>
      <c r="W1959" s="5">
        <v>12050.4</v>
      </c>
      <c r="X1959" t="s">
        <v>1305</v>
      </c>
    </row>
    <row r="1960" spans="1:24" x14ac:dyDescent="0.2">
      <c r="A1960" t="s">
        <v>0</v>
      </c>
      <c r="B1960" t="s">
        <v>1</v>
      </c>
      <c r="C1960" t="s">
        <v>247</v>
      </c>
      <c r="D1960" t="s">
        <v>1283</v>
      </c>
      <c r="E1960" t="s">
        <v>1284</v>
      </c>
      <c r="F1960" t="s">
        <v>1285</v>
      </c>
      <c r="G1960" t="s">
        <v>1286</v>
      </c>
      <c r="H1960" t="s">
        <v>282</v>
      </c>
      <c r="I1960" t="s">
        <v>1303</v>
      </c>
      <c r="J1960" t="s">
        <v>121</v>
      </c>
      <c r="K1960" t="s">
        <v>1306</v>
      </c>
      <c r="L1960" t="s">
        <v>11</v>
      </c>
      <c r="M1960" s="5">
        <v>40064</v>
      </c>
      <c r="N1960" s="5">
        <v>0</v>
      </c>
      <c r="O1960" s="5">
        <f t="shared" si="120"/>
        <v>40064</v>
      </c>
      <c r="P1960" s="5">
        <v>-2688</v>
      </c>
      <c r="Q1960" s="5">
        <f t="shared" si="121"/>
        <v>37376</v>
      </c>
      <c r="R1960" s="5">
        <v>12.8</v>
      </c>
      <c r="S1960" s="5">
        <v>37363.199999999997</v>
      </c>
      <c r="T1960" s="5">
        <v>18803.28</v>
      </c>
      <c r="U1960" s="5">
        <f t="shared" si="122"/>
        <v>2700.8000000000029</v>
      </c>
      <c r="V1960" s="5">
        <f t="shared" si="123"/>
        <v>21260.720000000001</v>
      </c>
      <c r="W1960" s="5">
        <v>0</v>
      </c>
      <c r="X1960" t="s">
        <v>1307</v>
      </c>
    </row>
    <row r="1961" spans="1:24" x14ac:dyDescent="0.2">
      <c r="A1961" t="s">
        <v>0</v>
      </c>
      <c r="B1961" t="s">
        <v>1</v>
      </c>
      <c r="C1961" t="s">
        <v>247</v>
      </c>
      <c r="D1961" t="s">
        <v>1283</v>
      </c>
      <c r="E1961" t="s">
        <v>1284</v>
      </c>
      <c r="F1961" t="s">
        <v>1285</v>
      </c>
      <c r="G1961" t="s">
        <v>1286</v>
      </c>
      <c r="H1961" t="s">
        <v>282</v>
      </c>
      <c r="I1961" t="s">
        <v>1303</v>
      </c>
      <c r="J1961" t="s">
        <v>121</v>
      </c>
      <c r="K1961" t="s">
        <v>325</v>
      </c>
      <c r="L1961" t="s">
        <v>11</v>
      </c>
      <c r="M1961" s="5">
        <v>370000</v>
      </c>
      <c r="N1961" s="5">
        <v>0</v>
      </c>
      <c r="O1961" s="5">
        <f t="shared" si="120"/>
        <v>370000</v>
      </c>
      <c r="P1961" s="5">
        <v>0</v>
      </c>
      <c r="Q1961" s="5">
        <f t="shared" si="121"/>
        <v>370000</v>
      </c>
      <c r="R1961" s="5">
        <v>0</v>
      </c>
      <c r="S1961" s="5">
        <v>370000</v>
      </c>
      <c r="T1961" s="5">
        <v>0</v>
      </c>
      <c r="U1961" s="5">
        <f t="shared" si="122"/>
        <v>0</v>
      </c>
      <c r="V1961" s="5">
        <f t="shared" si="123"/>
        <v>370000</v>
      </c>
      <c r="W1961" s="5">
        <v>0</v>
      </c>
      <c r="X1961" t="s">
        <v>1308</v>
      </c>
    </row>
    <row r="1962" spans="1:24" x14ac:dyDescent="0.2">
      <c r="A1962" t="s">
        <v>0</v>
      </c>
      <c r="B1962" t="s">
        <v>1</v>
      </c>
      <c r="C1962" t="s">
        <v>247</v>
      </c>
      <c r="D1962" t="s">
        <v>1283</v>
      </c>
      <c r="E1962" t="s">
        <v>1284</v>
      </c>
      <c r="F1962" t="s">
        <v>1285</v>
      </c>
      <c r="G1962" t="s">
        <v>1286</v>
      </c>
      <c r="H1962" t="s">
        <v>282</v>
      </c>
      <c r="I1962" t="s">
        <v>1303</v>
      </c>
      <c r="J1962" t="s">
        <v>121</v>
      </c>
      <c r="K1962" t="s">
        <v>122</v>
      </c>
      <c r="L1962" t="s">
        <v>11</v>
      </c>
      <c r="M1962" s="5">
        <v>11200</v>
      </c>
      <c r="N1962" s="5">
        <v>0</v>
      </c>
      <c r="O1962" s="5">
        <f t="shared" si="120"/>
        <v>11200</v>
      </c>
      <c r="P1962" s="5">
        <v>0</v>
      </c>
      <c r="Q1962" s="5">
        <f t="shared" si="121"/>
        <v>11200</v>
      </c>
      <c r="R1962" s="5">
        <v>0</v>
      </c>
      <c r="S1962" s="5">
        <v>0</v>
      </c>
      <c r="T1962" s="5">
        <v>0</v>
      </c>
      <c r="U1962" s="5">
        <f t="shared" si="122"/>
        <v>11200</v>
      </c>
      <c r="V1962" s="5">
        <f t="shared" si="123"/>
        <v>11200</v>
      </c>
      <c r="W1962" s="5">
        <v>11200</v>
      </c>
      <c r="X1962" t="s">
        <v>1309</v>
      </c>
    </row>
    <row r="1963" spans="1:24" x14ac:dyDescent="0.2">
      <c r="A1963" t="s">
        <v>0</v>
      </c>
      <c r="B1963" t="s">
        <v>1</v>
      </c>
      <c r="C1963" t="s">
        <v>247</v>
      </c>
      <c r="D1963" t="s">
        <v>1283</v>
      </c>
      <c r="E1963" t="s">
        <v>1284</v>
      </c>
      <c r="F1963" t="s">
        <v>1285</v>
      </c>
      <c r="G1963" t="s">
        <v>1286</v>
      </c>
      <c r="H1963" t="s">
        <v>282</v>
      </c>
      <c r="I1963" t="s">
        <v>1303</v>
      </c>
      <c r="J1963" t="s">
        <v>121</v>
      </c>
      <c r="K1963" t="s">
        <v>288</v>
      </c>
      <c r="L1963" t="s">
        <v>11</v>
      </c>
      <c r="M1963" s="5">
        <v>100000</v>
      </c>
      <c r="N1963" s="5">
        <v>0</v>
      </c>
      <c r="O1963" s="5">
        <f t="shared" si="120"/>
        <v>100000</v>
      </c>
      <c r="P1963" s="5">
        <v>-63600</v>
      </c>
      <c r="Q1963" s="5">
        <f t="shared" si="121"/>
        <v>36400</v>
      </c>
      <c r="R1963" s="5">
        <v>0</v>
      </c>
      <c r="S1963" s="5">
        <v>0</v>
      </c>
      <c r="T1963" s="5">
        <v>0</v>
      </c>
      <c r="U1963" s="5">
        <f t="shared" si="122"/>
        <v>100000</v>
      </c>
      <c r="V1963" s="5">
        <f t="shared" si="123"/>
        <v>100000</v>
      </c>
      <c r="W1963" s="5">
        <v>36400</v>
      </c>
      <c r="X1963" t="s">
        <v>1310</v>
      </c>
    </row>
    <row r="1964" spans="1:24" x14ac:dyDescent="0.2">
      <c r="A1964" t="s">
        <v>0</v>
      </c>
      <c r="B1964" t="s">
        <v>1</v>
      </c>
      <c r="C1964" t="s">
        <v>247</v>
      </c>
      <c r="D1964" t="s">
        <v>1283</v>
      </c>
      <c r="E1964" t="s">
        <v>1284</v>
      </c>
      <c r="F1964" t="s">
        <v>1285</v>
      </c>
      <c r="G1964" t="s">
        <v>1286</v>
      </c>
      <c r="H1964" t="s">
        <v>282</v>
      </c>
      <c r="I1964" t="s">
        <v>1303</v>
      </c>
      <c r="J1964" t="s">
        <v>121</v>
      </c>
      <c r="K1964" t="s">
        <v>473</v>
      </c>
      <c r="L1964" t="s">
        <v>11</v>
      </c>
      <c r="M1964" s="5">
        <v>800</v>
      </c>
      <c r="N1964" s="5">
        <v>0</v>
      </c>
      <c r="O1964" s="5">
        <f t="shared" si="120"/>
        <v>800</v>
      </c>
      <c r="P1964" s="5">
        <v>-800</v>
      </c>
      <c r="Q1964" s="5">
        <f t="shared" si="121"/>
        <v>0</v>
      </c>
      <c r="R1964" s="5">
        <v>0</v>
      </c>
      <c r="S1964" s="5">
        <v>0</v>
      </c>
      <c r="T1964" s="5">
        <v>0</v>
      </c>
      <c r="U1964" s="5">
        <f t="shared" si="122"/>
        <v>800</v>
      </c>
      <c r="V1964" s="5">
        <f t="shared" si="123"/>
        <v>800</v>
      </c>
      <c r="W1964" s="5">
        <v>0</v>
      </c>
      <c r="X1964" t="s">
        <v>1311</v>
      </c>
    </row>
    <row r="1965" spans="1:24" x14ac:dyDescent="0.2">
      <c r="A1965" t="s">
        <v>0</v>
      </c>
      <c r="B1965" t="s">
        <v>1</v>
      </c>
      <c r="C1965" t="s">
        <v>247</v>
      </c>
      <c r="D1965" t="s">
        <v>1283</v>
      </c>
      <c r="E1965" t="s">
        <v>1284</v>
      </c>
      <c r="F1965" t="s">
        <v>1285</v>
      </c>
      <c r="G1965" t="s">
        <v>1286</v>
      </c>
      <c r="H1965" t="s">
        <v>282</v>
      </c>
      <c r="I1965" t="s">
        <v>1303</v>
      </c>
      <c r="J1965" t="s">
        <v>231</v>
      </c>
      <c r="K1965" t="s">
        <v>232</v>
      </c>
      <c r="L1965" t="s">
        <v>11</v>
      </c>
      <c r="M1965" s="5">
        <v>18816</v>
      </c>
      <c r="N1965" s="5">
        <v>0</v>
      </c>
      <c r="O1965" s="5">
        <f t="shared" si="120"/>
        <v>18816</v>
      </c>
      <c r="P1965" s="5">
        <v>0</v>
      </c>
      <c r="Q1965" s="5">
        <f t="shared" si="121"/>
        <v>18816</v>
      </c>
      <c r="R1965" s="5">
        <v>0</v>
      </c>
      <c r="S1965" s="5">
        <v>0</v>
      </c>
      <c r="T1965" s="5">
        <v>0</v>
      </c>
      <c r="U1965" s="5">
        <f t="shared" si="122"/>
        <v>18816</v>
      </c>
      <c r="V1965" s="5">
        <f t="shared" si="123"/>
        <v>18816</v>
      </c>
      <c r="W1965" s="5">
        <v>18816</v>
      </c>
      <c r="X1965" t="s">
        <v>1312</v>
      </c>
    </row>
    <row r="1966" spans="1:24" x14ac:dyDescent="0.2">
      <c r="A1966" t="s">
        <v>0</v>
      </c>
      <c r="B1966" t="s">
        <v>1</v>
      </c>
      <c r="C1966" t="s">
        <v>247</v>
      </c>
      <c r="D1966" t="s">
        <v>1283</v>
      </c>
      <c r="E1966" t="s">
        <v>1284</v>
      </c>
      <c r="F1966" t="s">
        <v>1285</v>
      </c>
      <c r="G1966" t="s">
        <v>1286</v>
      </c>
      <c r="H1966" t="s">
        <v>282</v>
      </c>
      <c r="I1966" t="s">
        <v>1303</v>
      </c>
      <c r="J1966" t="s">
        <v>231</v>
      </c>
      <c r="K1966" t="s">
        <v>1313</v>
      </c>
      <c r="L1966" t="s">
        <v>11</v>
      </c>
      <c r="M1966" s="5">
        <v>5040</v>
      </c>
      <c r="N1966" s="5">
        <v>0</v>
      </c>
      <c r="O1966" s="5">
        <f t="shared" si="120"/>
        <v>5040</v>
      </c>
      <c r="P1966" s="5">
        <v>0</v>
      </c>
      <c r="Q1966" s="5">
        <f t="shared" si="121"/>
        <v>5040</v>
      </c>
      <c r="R1966" s="5">
        <v>0</v>
      </c>
      <c r="S1966" s="5">
        <v>1545.42</v>
      </c>
      <c r="T1966" s="5">
        <v>1545.42</v>
      </c>
      <c r="U1966" s="5">
        <f t="shared" si="122"/>
        <v>3494.58</v>
      </c>
      <c r="V1966" s="5">
        <f t="shared" si="123"/>
        <v>3494.58</v>
      </c>
      <c r="W1966" s="5">
        <v>3494.58</v>
      </c>
      <c r="X1966" t="s">
        <v>1314</v>
      </c>
    </row>
    <row r="1967" spans="1:24" x14ac:dyDescent="0.2">
      <c r="A1967" t="s">
        <v>0</v>
      </c>
      <c r="B1967" t="s">
        <v>1</v>
      </c>
      <c r="C1967" t="s">
        <v>695</v>
      </c>
      <c r="D1967" t="s">
        <v>696</v>
      </c>
      <c r="E1967" t="s">
        <v>697</v>
      </c>
      <c r="F1967" t="s">
        <v>1315</v>
      </c>
      <c r="G1967" t="s">
        <v>1316</v>
      </c>
      <c r="H1967" t="s">
        <v>7</v>
      </c>
      <c r="I1967" t="s">
        <v>8</v>
      </c>
      <c r="J1967" t="s">
        <v>9</v>
      </c>
      <c r="K1967" t="s">
        <v>10</v>
      </c>
      <c r="L1967" t="s">
        <v>11</v>
      </c>
      <c r="M1967" s="5">
        <v>2492376</v>
      </c>
      <c r="N1967" s="5">
        <v>-9491.43</v>
      </c>
      <c r="O1967" s="5">
        <f t="shared" si="120"/>
        <v>2482884.5699999998</v>
      </c>
      <c r="P1967" s="5">
        <v>-214233.69</v>
      </c>
      <c r="Q1967" s="5">
        <f t="shared" si="121"/>
        <v>2268650.88</v>
      </c>
      <c r="R1967" s="5">
        <v>0</v>
      </c>
      <c r="S1967" s="5">
        <v>1502411.84</v>
      </c>
      <c r="T1967" s="5">
        <v>1502411.84</v>
      </c>
      <c r="U1967" s="5">
        <f t="shared" si="122"/>
        <v>980472.72999999975</v>
      </c>
      <c r="V1967" s="5">
        <f t="shared" si="123"/>
        <v>980472.72999999975</v>
      </c>
      <c r="W1967" s="5">
        <v>766239.04</v>
      </c>
      <c r="X1967" t="s">
        <v>1317</v>
      </c>
    </row>
    <row r="1968" spans="1:24" x14ac:dyDescent="0.2">
      <c r="A1968" t="s">
        <v>0</v>
      </c>
      <c r="B1968" t="s">
        <v>1</v>
      </c>
      <c r="C1968" t="s">
        <v>695</v>
      </c>
      <c r="D1968" t="s">
        <v>696</v>
      </c>
      <c r="E1968" t="s">
        <v>697</v>
      </c>
      <c r="F1968" t="s">
        <v>1315</v>
      </c>
      <c r="G1968" t="s">
        <v>1316</v>
      </c>
      <c r="H1968" t="s">
        <v>7</v>
      </c>
      <c r="I1968" t="s">
        <v>8</v>
      </c>
      <c r="J1968" t="s">
        <v>9</v>
      </c>
      <c r="K1968" t="s">
        <v>13</v>
      </c>
      <c r="L1968" t="s">
        <v>11</v>
      </c>
      <c r="M1968" s="5">
        <v>96068.160000000003</v>
      </c>
      <c r="N1968" s="5">
        <v>0</v>
      </c>
      <c r="O1968" s="5">
        <f t="shared" si="120"/>
        <v>96068.160000000003</v>
      </c>
      <c r="P1968" s="5">
        <v>-256.85000000000002</v>
      </c>
      <c r="Q1968" s="5">
        <f t="shared" si="121"/>
        <v>95811.31</v>
      </c>
      <c r="R1968" s="5">
        <v>0</v>
      </c>
      <c r="S1968" s="5">
        <v>62610.1</v>
      </c>
      <c r="T1968" s="5">
        <v>62610.1</v>
      </c>
      <c r="U1968" s="5">
        <f t="shared" si="122"/>
        <v>33458.060000000005</v>
      </c>
      <c r="V1968" s="5">
        <f t="shared" si="123"/>
        <v>33458.060000000005</v>
      </c>
      <c r="W1968" s="5">
        <v>33201.21</v>
      </c>
      <c r="X1968" t="s">
        <v>1318</v>
      </c>
    </row>
    <row r="1969" spans="1:24" x14ac:dyDescent="0.2">
      <c r="A1969" t="s">
        <v>0</v>
      </c>
      <c r="B1969" t="s">
        <v>1</v>
      </c>
      <c r="C1969" t="s">
        <v>695</v>
      </c>
      <c r="D1969" t="s">
        <v>696</v>
      </c>
      <c r="E1969" t="s">
        <v>697</v>
      </c>
      <c r="F1969" t="s">
        <v>1315</v>
      </c>
      <c r="G1969" t="s">
        <v>1316</v>
      </c>
      <c r="H1969" t="s">
        <v>7</v>
      </c>
      <c r="I1969" t="s">
        <v>8</v>
      </c>
      <c r="J1969" t="s">
        <v>9</v>
      </c>
      <c r="K1969" t="s">
        <v>15</v>
      </c>
      <c r="L1969" t="s">
        <v>11</v>
      </c>
      <c r="M1969" s="5">
        <v>230143.68</v>
      </c>
      <c r="N1969" s="5">
        <v>899.83</v>
      </c>
      <c r="O1969" s="5">
        <f t="shared" si="120"/>
        <v>231043.50999999998</v>
      </c>
      <c r="P1969" s="5">
        <v>0</v>
      </c>
      <c r="Q1969" s="5">
        <f t="shared" si="121"/>
        <v>231043.50999999998</v>
      </c>
      <c r="R1969" s="5">
        <v>9660.7999999999993</v>
      </c>
      <c r="S1969" s="5">
        <v>22753.31</v>
      </c>
      <c r="T1969" s="5">
        <v>22753.31</v>
      </c>
      <c r="U1969" s="5">
        <f t="shared" si="122"/>
        <v>208290.19999999998</v>
      </c>
      <c r="V1969" s="5">
        <f t="shared" si="123"/>
        <v>208290.19999999998</v>
      </c>
      <c r="W1969" s="5">
        <v>198629.4</v>
      </c>
      <c r="X1969" t="s">
        <v>1319</v>
      </c>
    </row>
    <row r="1970" spans="1:24" x14ac:dyDescent="0.2">
      <c r="A1970" t="s">
        <v>0</v>
      </c>
      <c r="B1970" t="s">
        <v>1</v>
      </c>
      <c r="C1970" t="s">
        <v>695</v>
      </c>
      <c r="D1970" t="s">
        <v>696</v>
      </c>
      <c r="E1970" t="s">
        <v>697</v>
      </c>
      <c r="F1970" t="s">
        <v>1315</v>
      </c>
      <c r="G1970" t="s">
        <v>1316</v>
      </c>
      <c r="H1970" t="s">
        <v>7</v>
      </c>
      <c r="I1970" t="s">
        <v>8</v>
      </c>
      <c r="J1970" t="s">
        <v>9</v>
      </c>
      <c r="K1970" t="s">
        <v>17</v>
      </c>
      <c r="L1970" t="s">
        <v>11</v>
      </c>
      <c r="M1970" s="5">
        <v>88468.76</v>
      </c>
      <c r="N1970" s="5">
        <v>500</v>
      </c>
      <c r="O1970" s="5">
        <f t="shared" si="120"/>
        <v>88968.76</v>
      </c>
      <c r="P1970" s="5">
        <v>0</v>
      </c>
      <c r="Q1970" s="5">
        <f t="shared" si="121"/>
        <v>88968.76</v>
      </c>
      <c r="R1970" s="5">
        <v>192.68</v>
      </c>
      <c r="S1970" s="5">
        <v>76787.73</v>
      </c>
      <c r="T1970" s="5">
        <v>76787.73</v>
      </c>
      <c r="U1970" s="5">
        <f t="shared" si="122"/>
        <v>12181.029999999999</v>
      </c>
      <c r="V1970" s="5">
        <f t="shared" si="123"/>
        <v>12181.029999999999</v>
      </c>
      <c r="W1970" s="5">
        <v>11988.35</v>
      </c>
      <c r="X1970" t="s">
        <v>1320</v>
      </c>
    </row>
    <row r="1971" spans="1:24" x14ac:dyDescent="0.2">
      <c r="A1971" t="s">
        <v>0</v>
      </c>
      <c r="B1971" t="s">
        <v>1</v>
      </c>
      <c r="C1971" t="s">
        <v>695</v>
      </c>
      <c r="D1971" t="s">
        <v>696</v>
      </c>
      <c r="E1971" t="s">
        <v>697</v>
      </c>
      <c r="F1971" t="s">
        <v>1315</v>
      </c>
      <c r="G1971" t="s">
        <v>1316</v>
      </c>
      <c r="H1971" t="s">
        <v>7</v>
      </c>
      <c r="I1971" t="s">
        <v>8</v>
      </c>
      <c r="J1971" t="s">
        <v>9</v>
      </c>
      <c r="K1971" t="s">
        <v>19</v>
      </c>
      <c r="L1971" t="s">
        <v>11</v>
      </c>
      <c r="M1971" s="5">
        <v>1584</v>
      </c>
      <c r="N1971" s="5">
        <v>0</v>
      </c>
      <c r="O1971" s="5">
        <f t="shared" si="120"/>
        <v>1584</v>
      </c>
      <c r="P1971" s="5">
        <v>-1010.11</v>
      </c>
      <c r="Q1971" s="5">
        <f t="shared" si="121"/>
        <v>573.89</v>
      </c>
      <c r="R1971" s="5">
        <v>0</v>
      </c>
      <c r="S1971" s="5">
        <v>371.5</v>
      </c>
      <c r="T1971" s="5">
        <v>371.5</v>
      </c>
      <c r="U1971" s="5">
        <f t="shared" si="122"/>
        <v>1212.5</v>
      </c>
      <c r="V1971" s="5">
        <f t="shared" si="123"/>
        <v>1212.5</v>
      </c>
      <c r="W1971" s="5">
        <v>202.39</v>
      </c>
      <c r="X1971" t="s">
        <v>1321</v>
      </c>
    </row>
    <row r="1972" spans="1:24" x14ac:dyDescent="0.2">
      <c r="A1972" t="s">
        <v>0</v>
      </c>
      <c r="B1972" t="s">
        <v>1</v>
      </c>
      <c r="C1972" t="s">
        <v>695</v>
      </c>
      <c r="D1972" t="s">
        <v>696</v>
      </c>
      <c r="E1972" t="s">
        <v>697</v>
      </c>
      <c r="F1972" t="s">
        <v>1315</v>
      </c>
      <c r="G1972" t="s">
        <v>1316</v>
      </c>
      <c r="H1972" t="s">
        <v>7</v>
      </c>
      <c r="I1972" t="s">
        <v>8</v>
      </c>
      <c r="J1972" t="s">
        <v>9</v>
      </c>
      <c r="K1972" t="s">
        <v>21</v>
      </c>
      <c r="L1972" t="s">
        <v>11</v>
      </c>
      <c r="M1972" s="5">
        <v>12672</v>
      </c>
      <c r="N1972" s="5">
        <v>0</v>
      </c>
      <c r="O1972" s="5">
        <f t="shared" si="120"/>
        <v>12672</v>
      </c>
      <c r="P1972" s="5">
        <v>-5356.69</v>
      </c>
      <c r="Q1972" s="5">
        <f t="shared" si="121"/>
        <v>7315.31</v>
      </c>
      <c r="R1972" s="5">
        <v>0</v>
      </c>
      <c r="S1972" s="5">
        <v>4548</v>
      </c>
      <c r="T1972" s="5">
        <v>4548</v>
      </c>
      <c r="U1972" s="5">
        <f t="shared" si="122"/>
        <v>8124</v>
      </c>
      <c r="V1972" s="5">
        <f t="shared" si="123"/>
        <v>8124</v>
      </c>
      <c r="W1972" s="5">
        <v>2767.31</v>
      </c>
      <c r="X1972" t="s">
        <v>1322</v>
      </c>
    </row>
    <row r="1973" spans="1:24" x14ac:dyDescent="0.2">
      <c r="A1973" t="s">
        <v>0</v>
      </c>
      <c r="B1973" t="s">
        <v>1</v>
      </c>
      <c r="C1973" t="s">
        <v>695</v>
      </c>
      <c r="D1973" t="s">
        <v>696</v>
      </c>
      <c r="E1973" t="s">
        <v>697</v>
      </c>
      <c r="F1973" t="s">
        <v>1315</v>
      </c>
      <c r="G1973" t="s">
        <v>1316</v>
      </c>
      <c r="H1973" t="s">
        <v>7</v>
      </c>
      <c r="I1973" t="s">
        <v>8</v>
      </c>
      <c r="J1973" t="s">
        <v>9</v>
      </c>
      <c r="K1973" t="s">
        <v>23</v>
      </c>
      <c r="L1973" t="s">
        <v>11</v>
      </c>
      <c r="M1973" s="5">
        <v>480.34</v>
      </c>
      <c r="N1973" s="5">
        <v>0</v>
      </c>
      <c r="O1973" s="5">
        <f t="shared" si="120"/>
        <v>480.34</v>
      </c>
      <c r="P1973" s="5">
        <v>-445.77</v>
      </c>
      <c r="Q1973" s="5">
        <f t="shared" si="121"/>
        <v>34.569999999999993</v>
      </c>
      <c r="R1973" s="5">
        <v>0</v>
      </c>
      <c r="S1973" s="5">
        <v>20</v>
      </c>
      <c r="T1973" s="5">
        <v>20</v>
      </c>
      <c r="U1973" s="5">
        <f t="shared" si="122"/>
        <v>460.34</v>
      </c>
      <c r="V1973" s="5">
        <f t="shared" si="123"/>
        <v>460.34</v>
      </c>
      <c r="W1973" s="5">
        <v>14.57</v>
      </c>
      <c r="X1973" t="s">
        <v>1323</v>
      </c>
    </row>
    <row r="1974" spans="1:24" x14ac:dyDescent="0.2">
      <c r="A1974" t="s">
        <v>0</v>
      </c>
      <c r="B1974" t="s">
        <v>1</v>
      </c>
      <c r="C1974" t="s">
        <v>695</v>
      </c>
      <c r="D1974" t="s">
        <v>696</v>
      </c>
      <c r="E1974" t="s">
        <v>697</v>
      </c>
      <c r="F1974" t="s">
        <v>1315</v>
      </c>
      <c r="G1974" t="s">
        <v>1316</v>
      </c>
      <c r="H1974" t="s">
        <v>7</v>
      </c>
      <c r="I1974" t="s">
        <v>8</v>
      </c>
      <c r="J1974" t="s">
        <v>9</v>
      </c>
      <c r="K1974" t="s">
        <v>25</v>
      </c>
      <c r="L1974" t="s">
        <v>11</v>
      </c>
      <c r="M1974" s="5">
        <v>2882.04</v>
      </c>
      <c r="N1974" s="5">
        <v>0</v>
      </c>
      <c r="O1974" s="5">
        <f t="shared" si="120"/>
        <v>2882.04</v>
      </c>
      <c r="P1974" s="5">
        <v>1017.95</v>
      </c>
      <c r="Q1974" s="5">
        <f t="shared" si="121"/>
        <v>3899.99</v>
      </c>
      <c r="R1974" s="5">
        <v>0</v>
      </c>
      <c r="S1974" s="5">
        <v>2525</v>
      </c>
      <c r="T1974" s="5">
        <v>2525</v>
      </c>
      <c r="U1974" s="5">
        <f t="shared" si="122"/>
        <v>357.03999999999996</v>
      </c>
      <c r="V1974" s="5">
        <f t="shared" si="123"/>
        <v>357.03999999999996</v>
      </c>
      <c r="W1974" s="5">
        <v>1374.99</v>
      </c>
      <c r="X1974" t="s">
        <v>1324</v>
      </c>
    </row>
    <row r="1975" spans="1:24" x14ac:dyDescent="0.2">
      <c r="A1975" t="s">
        <v>0</v>
      </c>
      <c r="B1975" t="s">
        <v>1</v>
      </c>
      <c r="C1975" t="s">
        <v>695</v>
      </c>
      <c r="D1975" t="s">
        <v>696</v>
      </c>
      <c r="E1975" t="s">
        <v>697</v>
      </c>
      <c r="F1975" t="s">
        <v>1315</v>
      </c>
      <c r="G1975" t="s">
        <v>1316</v>
      </c>
      <c r="H1975" t="s">
        <v>7</v>
      </c>
      <c r="I1975" t="s">
        <v>8</v>
      </c>
      <c r="J1975" t="s">
        <v>9</v>
      </c>
      <c r="K1975" t="s">
        <v>27</v>
      </c>
      <c r="L1975" t="s">
        <v>11</v>
      </c>
      <c r="M1975" s="5">
        <v>17424.580000000002</v>
      </c>
      <c r="N1975" s="5">
        <v>0</v>
      </c>
      <c r="O1975" s="5">
        <f t="shared" si="120"/>
        <v>17424.580000000002</v>
      </c>
      <c r="P1975" s="5">
        <v>-5649.66</v>
      </c>
      <c r="Q1975" s="5">
        <f t="shared" si="121"/>
        <v>11774.920000000002</v>
      </c>
      <c r="R1975" s="5">
        <v>0</v>
      </c>
      <c r="S1975" s="5">
        <v>6125.27</v>
      </c>
      <c r="T1975" s="5">
        <v>6125.27</v>
      </c>
      <c r="U1975" s="5">
        <f t="shared" si="122"/>
        <v>11299.310000000001</v>
      </c>
      <c r="V1975" s="5">
        <f t="shared" si="123"/>
        <v>11299.310000000001</v>
      </c>
      <c r="W1975" s="5">
        <v>5649.65</v>
      </c>
      <c r="X1975" t="s">
        <v>1325</v>
      </c>
    </row>
    <row r="1976" spans="1:24" x14ac:dyDescent="0.2">
      <c r="A1976" t="s">
        <v>0</v>
      </c>
      <c r="B1976" t="s">
        <v>1</v>
      </c>
      <c r="C1976" t="s">
        <v>695</v>
      </c>
      <c r="D1976" t="s">
        <v>696</v>
      </c>
      <c r="E1976" t="s">
        <v>697</v>
      </c>
      <c r="F1976" t="s">
        <v>1315</v>
      </c>
      <c r="G1976" t="s">
        <v>1316</v>
      </c>
      <c r="H1976" t="s">
        <v>7</v>
      </c>
      <c r="I1976" t="s">
        <v>8</v>
      </c>
      <c r="J1976" t="s">
        <v>9</v>
      </c>
      <c r="K1976" t="s">
        <v>29</v>
      </c>
      <c r="L1976" t="s">
        <v>11</v>
      </c>
      <c r="M1976" s="5">
        <v>73869.960000000006</v>
      </c>
      <c r="N1976" s="5">
        <v>0</v>
      </c>
      <c r="O1976" s="5">
        <f t="shared" si="120"/>
        <v>73869.960000000006</v>
      </c>
      <c r="P1976" s="5">
        <v>-4864.8900000000003</v>
      </c>
      <c r="Q1976" s="5">
        <f t="shared" si="121"/>
        <v>69005.070000000007</v>
      </c>
      <c r="R1976" s="5">
        <v>0</v>
      </c>
      <c r="S1976" s="5">
        <v>38642.839999999997</v>
      </c>
      <c r="T1976" s="5">
        <v>38642.839999999997</v>
      </c>
      <c r="U1976" s="5">
        <f t="shared" si="122"/>
        <v>35227.12000000001</v>
      </c>
      <c r="V1976" s="5">
        <f t="shared" si="123"/>
        <v>35227.12000000001</v>
      </c>
      <c r="W1976" s="5">
        <v>30362.23</v>
      </c>
      <c r="X1976" t="s">
        <v>1326</v>
      </c>
    </row>
    <row r="1977" spans="1:24" x14ac:dyDescent="0.2">
      <c r="A1977" t="s">
        <v>0</v>
      </c>
      <c r="B1977" t="s">
        <v>1</v>
      </c>
      <c r="C1977" t="s">
        <v>695</v>
      </c>
      <c r="D1977" t="s">
        <v>696</v>
      </c>
      <c r="E1977" t="s">
        <v>697</v>
      </c>
      <c r="F1977" t="s">
        <v>1315</v>
      </c>
      <c r="G1977" t="s">
        <v>1316</v>
      </c>
      <c r="H1977" t="s">
        <v>7</v>
      </c>
      <c r="I1977" t="s">
        <v>8</v>
      </c>
      <c r="J1977" t="s">
        <v>9</v>
      </c>
      <c r="K1977" t="s">
        <v>265</v>
      </c>
      <c r="L1977" t="s">
        <v>11</v>
      </c>
      <c r="M1977" s="5">
        <v>173280</v>
      </c>
      <c r="N1977" s="5">
        <v>7692</v>
      </c>
      <c r="O1977" s="5">
        <f t="shared" si="120"/>
        <v>180972</v>
      </c>
      <c r="P1977" s="5">
        <v>0</v>
      </c>
      <c r="Q1977" s="5">
        <f t="shared" si="121"/>
        <v>180972</v>
      </c>
      <c r="R1977" s="5">
        <v>64555.57</v>
      </c>
      <c r="S1977" s="5">
        <v>116416.43</v>
      </c>
      <c r="T1977" s="5">
        <v>116416.43</v>
      </c>
      <c r="U1977" s="5">
        <f t="shared" si="122"/>
        <v>64555.570000000007</v>
      </c>
      <c r="V1977" s="5">
        <f t="shared" si="123"/>
        <v>64555.570000000007</v>
      </c>
      <c r="W1977" s="5">
        <v>0</v>
      </c>
      <c r="X1977" t="s">
        <v>1327</v>
      </c>
    </row>
    <row r="1978" spans="1:24" x14ac:dyDescent="0.2">
      <c r="A1978" t="s">
        <v>0</v>
      </c>
      <c r="B1978" t="s">
        <v>1</v>
      </c>
      <c r="C1978" t="s">
        <v>695</v>
      </c>
      <c r="D1978" t="s">
        <v>696</v>
      </c>
      <c r="E1978" t="s">
        <v>697</v>
      </c>
      <c r="F1978" t="s">
        <v>1315</v>
      </c>
      <c r="G1978" t="s">
        <v>1316</v>
      </c>
      <c r="H1978" t="s">
        <v>7</v>
      </c>
      <c r="I1978" t="s">
        <v>8</v>
      </c>
      <c r="J1978" t="s">
        <v>9</v>
      </c>
      <c r="K1978" t="s">
        <v>31</v>
      </c>
      <c r="L1978" t="s">
        <v>11</v>
      </c>
      <c r="M1978" s="5">
        <v>4680.32</v>
      </c>
      <c r="N1978" s="5">
        <v>0</v>
      </c>
      <c r="O1978" s="5">
        <f t="shared" si="120"/>
        <v>4680.32</v>
      </c>
      <c r="P1978" s="5">
        <v>-2013.16</v>
      </c>
      <c r="Q1978" s="5">
        <f t="shared" si="121"/>
        <v>2667.16</v>
      </c>
      <c r="R1978" s="5">
        <v>0</v>
      </c>
      <c r="S1978" s="5">
        <v>654</v>
      </c>
      <c r="T1978" s="5">
        <v>654</v>
      </c>
      <c r="U1978" s="5">
        <f t="shared" si="122"/>
        <v>4026.3199999999997</v>
      </c>
      <c r="V1978" s="5">
        <f t="shared" si="123"/>
        <v>4026.3199999999997</v>
      </c>
      <c r="W1978" s="5">
        <v>2013.16</v>
      </c>
      <c r="X1978" t="s">
        <v>1328</v>
      </c>
    </row>
    <row r="1979" spans="1:24" x14ac:dyDescent="0.2">
      <c r="A1979" t="s">
        <v>0</v>
      </c>
      <c r="B1979" t="s">
        <v>1</v>
      </c>
      <c r="C1979" t="s">
        <v>695</v>
      </c>
      <c r="D1979" t="s">
        <v>696</v>
      </c>
      <c r="E1979" t="s">
        <v>697</v>
      </c>
      <c r="F1979" t="s">
        <v>1315</v>
      </c>
      <c r="G1979" t="s">
        <v>1316</v>
      </c>
      <c r="H1979" t="s">
        <v>7</v>
      </c>
      <c r="I1979" t="s">
        <v>8</v>
      </c>
      <c r="J1979" t="s">
        <v>9</v>
      </c>
      <c r="K1979" t="s">
        <v>33</v>
      </c>
      <c r="L1979" t="s">
        <v>11</v>
      </c>
      <c r="M1979" s="5">
        <v>9360.64</v>
      </c>
      <c r="N1979" s="5">
        <v>4.3600000000000003</v>
      </c>
      <c r="O1979" s="5">
        <f t="shared" si="120"/>
        <v>9365</v>
      </c>
      <c r="P1979" s="5">
        <v>5291.15</v>
      </c>
      <c r="Q1979" s="5">
        <f t="shared" si="121"/>
        <v>14656.15</v>
      </c>
      <c r="R1979" s="5">
        <v>0</v>
      </c>
      <c r="S1979" s="5">
        <v>9365</v>
      </c>
      <c r="T1979" s="5">
        <v>9365</v>
      </c>
      <c r="U1979" s="5">
        <f t="shared" si="122"/>
        <v>0</v>
      </c>
      <c r="V1979" s="5">
        <f t="shared" si="123"/>
        <v>0</v>
      </c>
      <c r="W1979" s="5">
        <v>5291.15</v>
      </c>
      <c r="X1979" t="s">
        <v>1329</v>
      </c>
    </row>
    <row r="1980" spans="1:24" x14ac:dyDescent="0.2">
      <c r="A1980" t="s">
        <v>0</v>
      </c>
      <c r="B1980" t="s">
        <v>1</v>
      </c>
      <c r="C1980" t="s">
        <v>695</v>
      </c>
      <c r="D1980" t="s">
        <v>696</v>
      </c>
      <c r="E1980" t="s">
        <v>697</v>
      </c>
      <c r="F1980" t="s">
        <v>1315</v>
      </c>
      <c r="G1980" t="s">
        <v>1316</v>
      </c>
      <c r="H1980" t="s">
        <v>7</v>
      </c>
      <c r="I1980" t="s">
        <v>8</v>
      </c>
      <c r="J1980" t="s">
        <v>9</v>
      </c>
      <c r="K1980" t="s">
        <v>35</v>
      </c>
      <c r="L1980" t="s">
        <v>11</v>
      </c>
      <c r="M1980" s="5">
        <v>348877.76</v>
      </c>
      <c r="N1980" s="5">
        <v>1365.95</v>
      </c>
      <c r="O1980" s="5">
        <f t="shared" si="120"/>
        <v>350243.71</v>
      </c>
      <c r="P1980" s="5">
        <v>-16242.48</v>
      </c>
      <c r="Q1980" s="5">
        <f t="shared" si="121"/>
        <v>334001.23000000004</v>
      </c>
      <c r="R1980" s="5">
        <v>7858.16</v>
      </c>
      <c r="S1980" s="5">
        <v>214476.22</v>
      </c>
      <c r="T1980" s="5">
        <v>214476.22</v>
      </c>
      <c r="U1980" s="5">
        <f t="shared" si="122"/>
        <v>135767.49000000002</v>
      </c>
      <c r="V1980" s="5">
        <f t="shared" si="123"/>
        <v>135767.49000000002</v>
      </c>
      <c r="W1980" s="5">
        <v>111666.85</v>
      </c>
      <c r="X1980" t="s">
        <v>1330</v>
      </c>
    </row>
    <row r="1981" spans="1:24" x14ac:dyDescent="0.2">
      <c r="A1981" t="s">
        <v>0</v>
      </c>
      <c r="B1981" t="s">
        <v>1</v>
      </c>
      <c r="C1981" t="s">
        <v>695</v>
      </c>
      <c r="D1981" t="s">
        <v>696</v>
      </c>
      <c r="E1981" t="s">
        <v>697</v>
      </c>
      <c r="F1981" t="s">
        <v>1315</v>
      </c>
      <c r="G1981" t="s">
        <v>1316</v>
      </c>
      <c r="H1981" t="s">
        <v>7</v>
      </c>
      <c r="I1981" t="s">
        <v>8</v>
      </c>
      <c r="J1981" t="s">
        <v>9</v>
      </c>
      <c r="K1981" t="s">
        <v>37</v>
      </c>
      <c r="L1981" t="s">
        <v>11</v>
      </c>
      <c r="M1981" s="5">
        <v>230143.68</v>
      </c>
      <c r="N1981" s="5">
        <v>899.83</v>
      </c>
      <c r="O1981" s="5">
        <f t="shared" si="120"/>
        <v>231043.50999999998</v>
      </c>
      <c r="P1981" s="5">
        <v>-26981.919999999998</v>
      </c>
      <c r="Q1981" s="5">
        <f t="shared" si="121"/>
        <v>204061.58999999997</v>
      </c>
      <c r="R1981" s="5">
        <v>9423.1200000000008</v>
      </c>
      <c r="S1981" s="5">
        <v>128768.43</v>
      </c>
      <c r="T1981" s="5">
        <v>128768.43</v>
      </c>
      <c r="U1981" s="5">
        <f t="shared" si="122"/>
        <v>102275.07999999999</v>
      </c>
      <c r="V1981" s="5">
        <f t="shared" si="123"/>
        <v>102275.07999999999</v>
      </c>
      <c r="W1981" s="5">
        <v>65870.039999999994</v>
      </c>
      <c r="X1981" t="s">
        <v>1331</v>
      </c>
    </row>
    <row r="1982" spans="1:24" x14ac:dyDescent="0.2">
      <c r="A1982" t="s">
        <v>0</v>
      </c>
      <c r="B1982" t="s">
        <v>1</v>
      </c>
      <c r="C1982" t="s">
        <v>695</v>
      </c>
      <c r="D1982" t="s">
        <v>696</v>
      </c>
      <c r="E1982" t="s">
        <v>697</v>
      </c>
      <c r="F1982" t="s">
        <v>1315</v>
      </c>
      <c r="G1982" t="s">
        <v>1316</v>
      </c>
      <c r="H1982" t="s">
        <v>7</v>
      </c>
      <c r="I1982" t="s">
        <v>8</v>
      </c>
      <c r="J1982" t="s">
        <v>9</v>
      </c>
      <c r="K1982" t="s">
        <v>39</v>
      </c>
      <c r="L1982" t="s">
        <v>11</v>
      </c>
      <c r="M1982" s="5">
        <v>30422.080000000002</v>
      </c>
      <c r="N1982" s="5">
        <v>-9989.77</v>
      </c>
      <c r="O1982" s="5">
        <f t="shared" si="120"/>
        <v>20432.310000000001</v>
      </c>
      <c r="P1982" s="5">
        <v>0</v>
      </c>
      <c r="Q1982" s="5">
        <f t="shared" si="121"/>
        <v>20432.310000000001</v>
      </c>
      <c r="R1982" s="5">
        <v>0</v>
      </c>
      <c r="S1982" s="5">
        <v>4876.07</v>
      </c>
      <c r="T1982" s="5">
        <v>4384.78</v>
      </c>
      <c r="U1982" s="5">
        <f t="shared" si="122"/>
        <v>15556.240000000002</v>
      </c>
      <c r="V1982" s="5">
        <f t="shared" si="123"/>
        <v>16047.530000000002</v>
      </c>
      <c r="W1982" s="5">
        <v>15556.24</v>
      </c>
      <c r="X1982" t="s">
        <v>1332</v>
      </c>
    </row>
    <row r="1983" spans="1:24" x14ac:dyDescent="0.2">
      <c r="A1983" t="s">
        <v>0</v>
      </c>
      <c r="B1983" t="s">
        <v>1</v>
      </c>
      <c r="C1983" t="s">
        <v>695</v>
      </c>
      <c r="D1983" t="s">
        <v>696</v>
      </c>
      <c r="E1983" t="s">
        <v>697</v>
      </c>
      <c r="F1983" t="s">
        <v>1315</v>
      </c>
      <c r="G1983" t="s">
        <v>1316</v>
      </c>
      <c r="H1983" t="s">
        <v>7</v>
      </c>
      <c r="I1983" t="s">
        <v>41</v>
      </c>
      <c r="J1983" t="s">
        <v>42</v>
      </c>
      <c r="K1983" t="s">
        <v>54</v>
      </c>
      <c r="L1983" t="s">
        <v>44</v>
      </c>
      <c r="M1983" s="5">
        <v>8000</v>
      </c>
      <c r="N1983" s="5">
        <v>0</v>
      </c>
      <c r="O1983" s="5">
        <f t="shared" si="120"/>
        <v>8000</v>
      </c>
      <c r="P1983" s="5">
        <v>-8000</v>
      </c>
      <c r="Q1983" s="5">
        <f t="shared" si="121"/>
        <v>0</v>
      </c>
      <c r="R1983" s="5">
        <v>0</v>
      </c>
      <c r="S1983" s="5">
        <v>0</v>
      </c>
      <c r="T1983" s="5">
        <v>0</v>
      </c>
      <c r="U1983" s="5">
        <f t="shared" si="122"/>
        <v>8000</v>
      </c>
      <c r="V1983" s="5">
        <f t="shared" si="123"/>
        <v>8000</v>
      </c>
      <c r="W1983" s="5">
        <v>0</v>
      </c>
      <c r="X1983" t="s">
        <v>1333</v>
      </c>
    </row>
    <row r="1984" spans="1:24" x14ac:dyDescent="0.2">
      <c r="A1984" t="s">
        <v>0</v>
      </c>
      <c r="B1984" t="s">
        <v>1</v>
      </c>
      <c r="C1984" t="s">
        <v>695</v>
      </c>
      <c r="D1984" t="s">
        <v>696</v>
      </c>
      <c r="E1984" t="s">
        <v>697</v>
      </c>
      <c r="F1984" t="s">
        <v>1315</v>
      </c>
      <c r="G1984" t="s">
        <v>1316</v>
      </c>
      <c r="H1984" t="s">
        <v>7</v>
      </c>
      <c r="I1984" t="s">
        <v>41</v>
      </c>
      <c r="J1984" t="s">
        <v>42</v>
      </c>
      <c r="K1984" t="s">
        <v>612</v>
      </c>
      <c r="L1984" t="s">
        <v>44</v>
      </c>
      <c r="M1984" s="5">
        <v>9200</v>
      </c>
      <c r="N1984" s="5">
        <v>0</v>
      </c>
      <c r="O1984" s="5">
        <f t="shared" si="120"/>
        <v>9200</v>
      </c>
      <c r="P1984" s="5">
        <v>-9200</v>
      </c>
      <c r="Q1984" s="5">
        <f t="shared" si="121"/>
        <v>0</v>
      </c>
      <c r="R1984" s="5">
        <v>0</v>
      </c>
      <c r="S1984" s="5">
        <v>0</v>
      </c>
      <c r="T1984" s="5">
        <v>0</v>
      </c>
      <c r="U1984" s="5">
        <f t="shared" si="122"/>
        <v>9200</v>
      </c>
      <c r="V1984" s="5">
        <f t="shared" si="123"/>
        <v>9200</v>
      </c>
      <c r="W1984" s="5">
        <v>0</v>
      </c>
      <c r="X1984" t="s">
        <v>1334</v>
      </c>
    </row>
    <row r="1985" spans="1:24" x14ac:dyDescent="0.2">
      <c r="A1985" t="s">
        <v>0</v>
      </c>
      <c r="B1985" t="s">
        <v>1</v>
      </c>
      <c r="C1985" t="s">
        <v>695</v>
      </c>
      <c r="D1985" t="s">
        <v>696</v>
      </c>
      <c r="E1985" t="s">
        <v>697</v>
      </c>
      <c r="F1985" t="s">
        <v>1315</v>
      </c>
      <c r="G1985" t="s">
        <v>1316</v>
      </c>
      <c r="H1985" t="s">
        <v>7</v>
      </c>
      <c r="I1985" t="s">
        <v>41</v>
      </c>
      <c r="J1985" t="s">
        <v>42</v>
      </c>
      <c r="K1985" t="s">
        <v>62</v>
      </c>
      <c r="L1985" t="s">
        <v>44</v>
      </c>
      <c r="M1985" s="5">
        <v>15000</v>
      </c>
      <c r="N1985" s="5">
        <v>0</v>
      </c>
      <c r="O1985" s="5">
        <f t="shared" si="120"/>
        <v>15000</v>
      </c>
      <c r="P1985" s="5">
        <v>-15000</v>
      </c>
      <c r="Q1985" s="5">
        <f t="shared" si="121"/>
        <v>0</v>
      </c>
      <c r="R1985" s="5">
        <v>0</v>
      </c>
      <c r="S1985" s="5">
        <v>0</v>
      </c>
      <c r="T1985" s="5">
        <v>0</v>
      </c>
      <c r="U1985" s="5">
        <f t="shared" si="122"/>
        <v>15000</v>
      </c>
      <c r="V1985" s="5">
        <f t="shared" si="123"/>
        <v>15000</v>
      </c>
      <c r="W1985" s="5">
        <v>0</v>
      </c>
      <c r="X1985" t="s">
        <v>1335</v>
      </c>
    </row>
    <row r="1986" spans="1:24" x14ac:dyDescent="0.2">
      <c r="A1986" t="s">
        <v>0</v>
      </c>
      <c r="B1986" t="s">
        <v>1</v>
      </c>
      <c r="C1986" t="s">
        <v>695</v>
      </c>
      <c r="D1986" t="s">
        <v>696</v>
      </c>
      <c r="E1986" t="s">
        <v>697</v>
      </c>
      <c r="F1986" t="s">
        <v>1315</v>
      </c>
      <c r="G1986" t="s">
        <v>1316</v>
      </c>
      <c r="H1986" t="s">
        <v>7</v>
      </c>
      <c r="I1986" t="s">
        <v>41</v>
      </c>
      <c r="J1986" t="s">
        <v>42</v>
      </c>
      <c r="K1986" t="s">
        <v>88</v>
      </c>
      <c r="L1986" t="s">
        <v>44</v>
      </c>
      <c r="M1986" s="5">
        <v>5000</v>
      </c>
      <c r="N1986" s="5">
        <v>0</v>
      </c>
      <c r="O1986" s="5">
        <f t="shared" si="120"/>
        <v>5000</v>
      </c>
      <c r="P1986" s="5">
        <v>-5000</v>
      </c>
      <c r="Q1986" s="5">
        <f t="shared" si="121"/>
        <v>0</v>
      </c>
      <c r="R1986" s="5">
        <v>0</v>
      </c>
      <c r="S1986" s="5">
        <v>0</v>
      </c>
      <c r="T1986" s="5">
        <v>0</v>
      </c>
      <c r="U1986" s="5">
        <f t="shared" si="122"/>
        <v>5000</v>
      </c>
      <c r="V1986" s="5">
        <f t="shared" si="123"/>
        <v>5000</v>
      </c>
      <c r="W1986" s="5">
        <v>0</v>
      </c>
      <c r="X1986" t="s">
        <v>1336</v>
      </c>
    </row>
    <row r="1987" spans="1:24" x14ac:dyDescent="0.2">
      <c r="A1987" t="s">
        <v>0</v>
      </c>
      <c r="B1987" t="s">
        <v>1</v>
      </c>
      <c r="C1987" t="s">
        <v>695</v>
      </c>
      <c r="D1987" t="s">
        <v>696</v>
      </c>
      <c r="E1987" t="s">
        <v>697</v>
      </c>
      <c r="F1987" t="s">
        <v>1315</v>
      </c>
      <c r="G1987" t="s">
        <v>1316</v>
      </c>
      <c r="H1987" t="s">
        <v>180</v>
      </c>
      <c r="I1987" t="s">
        <v>181</v>
      </c>
      <c r="J1987" t="s">
        <v>97</v>
      </c>
      <c r="K1987" t="s">
        <v>98</v>
      </c>
      <c r="L1987" t="s">
        <v>11</v>
      </c>
      <c r="M1987" s="5">
        <v>17702</v>
      </c>
      <c r="N1987" s="5">
        <v>0</v>
      </c>
      <c r="O1987" s="5">
        <f t="shared" ref="O1987:O2050" si="124">+M1987+N1987</f>
        <v>17702</v>
      </c>
      <c r="P1987" s="5">
        <v>0</v>
      </c>
      <c r="Q1987" s="5">
        <f t="shared" ref="Q1987:Q2050" si="125">+O1987+P1987</f>
        <v>17702</v>
      </c>
      <c r="R1987" s="5">
        <v>14385.64</v>
      </c>
      <c r="S1987" s="5">
        <v>3316.36</v>
      </c>
      <c r="T1987" s="5">
        <v>3316.36</v>
      </c>
      <c r="U1987" s="5">
        <f t="shared" ref="U1987:U2050" si="126">+O1987-S1987</f>
        <v>14385.64</v>
      </c>
      <c r="V1987" s="5">
        <f t="shared" ref="V1987:V2050" si="127">+O1987-T1987</f>
        <v>14385.64</v>
      </c>
      <c r="W1987" s="5">
        <v>0</v>
      </c>
      <c r="X1987" t="s">
        <v>1337</v>
      </c>
    </row>
    <row r="1988" spans="1:24" x14ac:dyDescent="0.2">
      <c r="A1988" t="s">
        <v>0</v>
      </c>
      <c r="B1988" t="s">
        <v>1</v>
      </c>
      <c r="C1988" t="s">
        <v>695</v>
      </c>
      <c r="D1988" t="s">
        <v>696</v>
      </c>
      <c r="E1988" t="s">
        <v>697</v>
      </c>
      <c r="F1988" t="s">
        <v>1315</v>
      </c>
      <c r="G1988" t="s">
        <v>1316</v>
      </c>
      <c r="H1988" t="s">
        <v>180</v>
      </c>
      <c r="I1988" t="s">
        <v>181</v>
      </c>
      <c r="J1988" t="s">
        <v>97</v>
      </c>
      <c r="K1988" t="s">
        <v>100</v>
      </c>
      <c r="L1988" t="s">
        <v>11</v>
      </c>
      <c r="M1988" s="5">
        <v>6898.94</v>
      </c>
      <c r="N1988" s="5">
        <v>0</v>
      </c>
      <c r="O1988" s="5">
        <f t="shared" si="124"/>
        <v>6898.94</v>
      </c>
      <c r="P1988" s="5">
        <v>0</v>
      </c>
      <c r="Q1988" s="5">
        <f t="shared" si="125"/>
        <v>6898.94</v>
      </c>
      <c r="R1988" s="5">
        <v>330.06</v>
      </c>
      <c r="S1988" s="5">
        <v>6469.94</v>
      </c>
      <c r="T1988" s="5">
        <v>6469.94</v>
      </c>
      <c r="U1988" s="5">
        <f t="shared" si="126"/>
        <v>429</v>
      </c>
      <c r="V1988" s="5">
        <f t="shared" si="127"/>
        <v>429</v>
      </c>
      <c r="W1988" s="5">
        <v>98.94</v>
      </c>
      <c r="X1988" t="s">
        <v>1338</v>
      </c>
    </row>
    <row r="1989" spans="1:24" x14ac:dyDescent="0.2">
      <c r="A1989" t="s">
        <v>0</v>
      </c>
      <c r="B1989" t="s">
        <v>1</v>
      </c>
      <c r="C1989" t="s">
        <v>695</v>
      </c>
      <c r="D1989" t="s">
        <v>696</v>
      </c>
      <c r="E1989" t="s">
        <v>697</v>
      </c>
      <c r="F1989" t="s">
        <v>1315</v>
      </c>
      <c r="G1989" t="s">
        <v>1316</v>
      </c>
      <c r="H1989" t="s">
        <v>180</v>
      </c>
      <c r="I1989" t="s">
        <v>181</v>
      </c>
      <c r="J1989" t="s">
        <v>97</v>
      </c>
      <c r="K1989" t="s">
        <v>1339</v>
      </c>
      <c r="L1989" t="s">
        <v>11</v>
      </c>
      <c r="M1989" s="5">
        <v>0</v>
      </c>
      <c r="N1989" s="5">
        <v>2550</v>
      </c>
      <c r="O1989" s="5">
        <f t="shared" si="124"/>
        <v>2550</v>
      </c>
      <c r="P1989" s="5">
        <v>-2073.9499999999998</v>
      </c>
      <c r="Q1989" s="5">
        <f t="shared" si="125"/>
        <v>476.05000000000018</v>
      </c>
      <c r="R1989" s="5">
        <v>0</v>
      </c>
      <c r="S1989" s="5">
        <v>302.83999999999997</v>
      </c>
      <c r="T1989" s="5">
        <v>302.83999999999997</v>
      </c>
      <c r="U1989" s="5">
        <f t="shared" si="126"/>
        <v>2247.16</v>
      </c>
      <c r="V1989" s="5">
        <f t="shared" si="127"/>
        <v>2247.16</v>
      </c>
      <c r="W1989" s="5">
        <v>173.21</v>
      </c>
      <c r="X1989" t="s">
        <v>1340</v>
      </c>
    </row>
    <row r="1990" spans="1:24" x14ac:dyDescent="0.2">
      <c r="A1990" t="s">
        <v>0</v>
      </c>
      <c r="B1990" t="s">
        <v>1</v>
      </c>
      <c r="C1990" t="s">
        <v>695</v>
      </c>
      <c r="D1990" t="s">
        <v>696</v>
      </c>
      <c r="E1990" t="s">
        <v>697</v>
      </c>
      <c r="F1990" t="s">
        <v>1315</v>
      </c>
      <c r="G1990" t="s">
        <v>1316</v>
      </c>
      <c r="H1990" t="s">
        <v>180</v>
      </c>
      <c r="I1990" t="s">
        <v>181</v>
      </c>
      <c r="J1990" t="s">
        <v>97</v>
      </c>
      <c r="K1990" t="s">
        <v>104</v>
      </c>
      <c r="L1990" t="s">
        <v>11</v>
      </c>
      <c r="M1990" s="5">
        <v>212424</v>
      </c>
      <c r="N1990" s="5">
        <v>0</v>
      </c>
      <c r="O1990" s="5">
        <f t="shared" si="124"/>
        <v>212424</v>
      </c>
      <c r="P1990" s="5">
        <v>10770.94</v>
      </c>
      <c r="Q1990" s="5">
        <f t="shared" si="125"/>
        <v>223194.94</v>
      </c>
      <c r="R1990" s="5">
        <v>63850.96</v>
      </c>
      <c r="S1990" s="5">
        <v>148573.04</v>
      </c>
      <c r="T1990" s="5">
        <v>148573.04</v>
      </c>
      <c r="U1990" s="5">
        <f t="shared" si="126"/>
        <v>63850.959999999992</v>
      </c>
      <c r="V1990" s="5">
        <f t="shared" si="127"/>
        <v>63850.959999999992</v>
      </c>
      <c r="W1990" s="5">
        <v>10770.94</v>
      </c>
      <c r="X1990" t="s">
        <v>1341</v>
      </c>
    </row>
    <row r="1991" spans="1:24" x14ac:dyDescent="0.2">
      <c r="A1991" t="s">
        <v>0</v>
      </c>
      <c r="B1991" t="s">
        <v>1</v>
      </c>
      <c r="C1991" t="s">
        <v>695</v>
      </c>
      <c r="D1991" t="s">
        <v>696</v>
      </c>
      <c r="E1991" t="s">
        <v>697</v>
      </c>
      <c r="F1991" t="s">
        <v>1315</v>
      </c>
      <c r="G1991" t="s">
        <v>1316</v>
      </c>
      <c r="H1991" t="s">
        <v>180</v>
      </c>
      <c r="I1991" t="s">
        <v>181</v>
      </c>
      <c r="J1991" t="s">
        <v>97</v>
      </c>
      <c r="K1991" t="s">
        <v>1342</v>
      </c>
      <c r="L1991" t="s">
        <v>11</v>
      </c>
      <c r="M1991" s="5">
        <v>0</v>
      </c>
      <c r="N1991" s="5">
        <v>550</v>
      </c>
      <c r="O1991" s="5">
        <f t="shared" si="124"/>
        <v>550</v>
      </c>
      <c r="P1991" s="5">
        <v>425</v>
      </c>
      <c r="Q1991" s="5">
        <f t="shared" si="125"/>
        <v>975</v>
      </c>
      <c r="R1991" s="5">
        <v>0</v>
      </c>
      <c r="S1991" s="5">
        <v>546</v>
      </c>
      <c r="T1991" s="5">
        <v>546</v>
      </c>
      <c r="U1991" s="5">
        <f t="shared" si="126"/>
        <v>4</v>
      </c>
      <c r="V1991" s="5">
        <f t="shared" si="127"/>
        <v>4</v>
      </c>
      <c r="W1991" s="5">
        <v>429</v>
      </c>
      <c r="X1991" t="s">
        <v>1343</v>
      </c>
    </row>
    <row r="1992" spans="1:24" x14ac:dyDescent="0.2">
      <c r="A1992" t="s">
        <v>0</v>
      </c>
      <c r="B1992" t="s">
        <v>1</v>
      </c>
      <c r="C1992" t="s">
        <v>695</v>
      </c>
      <c r="D1992" t="s">
        <v>696</v>
      </c>
      <c r="E1992" t="s">
        <v>697</v>
      </c>
      <c r="F1992" t="s">
        <v>1315</v>
      </c>
      <c r="G1992" t="s">
        <v>1316</v>
      </c>
      <c r="H1992" t="s">
        <v>180</v>
      </c>
      <c r="I1992" t="s">
        <v>181</v>
      </c>
      <c r="J1992" t="s">
        <v>97</v>
      </c>
      <c r="K1992" t="s">
        <v>106</v>
      </c>
      <c r="L1992" t="s">
        <v>11</v>
      </c>
      <c r="M1992" s="5">
        <v>26871.64</v>
      </c>
      <c r="N1992" s="5">
        <v>0</v>
      </c>
      <c r="O1992" s="5">
        <f t="shared" si="124"/>
        <v>26871.64</v>
      </c>
      <c r="P1992" s="5">
        <v>1467.91</v>
      </c>
      <c r="Q1992" s="5">
        <f t="shared" si="125"/>
        <v>28339.55</v>
      </c>
      <c r="R1992" s="5">
        <v>8016.18</v>
      </c>
      <c r="S1992" s="5">
        <v>18855.46</v>
      </c>
      <c r="T1992" s="5">
        <v>18855.46</v>
      </c>
      <c r="U1992" s="5">
        <f t="shared" si="126"/>
        <v>8016.18</v>
      </c>
      <c r="V1992" s="5">
        <f t="shared" si="127"/>
        <v>8016.18</v>
      </c>
      <c r="W1992" s="5">
        <v>1467.91</v>
      </c>
      <c r="X1992" t="s">
        <v>1344</v>
      </c>
    </row>
    <row r="1993" spans="1:24" x14ac:dyDescent="0.2">
      <c r="A1993" t="s">
        <v>0</v>
      </c>
      <c r="B1993" t="s">
        <v>1</v>
      </c>
      <c r="C1993" t="s">
        <v>695</v>
      </c>
      <c r="D1993" t="s">
        <v>696</v>
      </c>
      <c r="E1993" t="s">
        <v>697</v>
      </c>
      <c r="F1993" t="s">
        <v>1315</v>
      </c>
      <c r="G1993" t="s">
        <v>1316</v>
      </c>
      <c r="H1993" t="s">
        <v>180</v>
      </c>
      <c r="I1993" t="s">
        <v>181</v>
      </c>
      <c r="J1993" t="s">
        <v>97</v>
      </c>
      <c r="K1993" t="s">
        <v>108</v>
      </c>
      <c r="L1993" t="s">
        <v>11</v>
      </c>
      <c r="M1993" s="5">
        <v>17702</v>
      </c>
      <c r="N1993" s="5">
        <v>0</v>
      </c>
      <c r="O1993" s="5">
        <f t="shared" si="124"/>
        <v>17702</v>
      </c>
      <c r="P1993" s="5">
        <v>0</v>
      </c>
      <c r="Q1993" s="5">
        <f t="shared" si="125"/>
        <v>17702</v>
      </c>
      <c r="R1993" s="5">
        <v>11254.03</v>
      </c>
      <c r="S1993" s="5">
        <v>6447.97</v>
      </c>
      <c r="T1993" s="5">
        <v>6447.97</v>
      </c>
      <c r="U1993" s="5">
        <f t="shared" si="126"/>
        <v>11254.029999999999</v>
      </c>
      <c r="V1993" s="5">
        <f t="shared" si="127"/>
        <v>11254.029999999999</v>
      </c>
      <c r="W1993" s="5">
        <v>0</v>
      </c>
      <c r="X1993" t="s">
        <v>1345</v>
      </c>
    </row>
    <row r="1994" spans="1:24" x14ac:dyDescent="0.2">
      <c r="A1994" t="s">
        <v>0</v>
      </c>
      <c r="B1994" t="s">
        <v>1</v>
      </c>
      <c r="C1994" t="s">
        <v>695</v>
      </c>
      <c r="D1994" t="s">
        <v>696</v>
      </c>
      <c r="E1994" t="s">
        <v>697</v>
      </c>
      <c r="F1994" t="s">
        <v>1315</v>
      </c>
      <c r="G1994" t="s">
        <v>1316</v>
      </c>
      <c r="H1994" t="s">
        <v>180</v>
      </c>
      <c r="I1994" t="s">
        <v>1346</v>
      </c>
      <c r="J1994" t="s">
        <v>97</v>
      </c>
      <c r="K1994" t="s">
        <v>98</v>
      </c>
      <c r="L1994" t="s">
        <v>11</v>
      </c>
      <c r="M1994" s="5">
        <v>35372</v>
      </c>
      <c r="N1994" s="5">
        <v>0</v>
      </c>
      <c r="O1994" s="5">
        <f t="shared" si="124"/>
        <v>35372</v>
      </c>
      <c r="P1994" s="5">
        <v>0</v>
      </c>
      <c r="Q1994" s="5">
        <f t="shared" si="125"/>
        <v>35372</v>
      </c>
      <c r="R1994" s="5">
        <v>33217.120000000003</v>
      </c>
      <c r="S1994" s="5">
        <v>2154.88</v>
      </c>
      <c r="T1994" s="5">
        <v>2018.71</v>
      </c>
      <c r="U1994" s="5">
        <f t="shared" si="126"/>
        <v>33217.120000000003</v>
      </c>
      <c r="V1994" s="5">
        <f t="shared" si="127"/>
        <v>33353.29</v>
      </c>
      <c r="W1994" s="5">
        <v>0</v>
      </c>
      <c r="X1994" t="s">
        <v>1337</v>
      </c>
    </row>
    <row r="1995" spans="1:24" x14ac:dyDescent="0.2">
      <c r="A1995" t="s">
        <v>0</v>
      </c>
      <c r="B1995" t="s">
        <v>1</v>
      </c>
      <c r="C1995" t="s">
        <v>695</v>
      </c>
      <c r="D1995" t="s">
        <v>696</v>
      </c>
      <c r="E1995" t="s">
        <v>697</v>
      </c>
      <c r="F1995" t="s">
        <v>1315</v>
      </c>
      <c r="G1995" t="s">
        <v>1316</v>
      </c>
      <c r="H1995" t="s">
        <v>180</v>
      </c>
      <c r="I1995" t="s">
        <v>1346</v>
      </c>
      <c r="J1995" t="s">
        <v>97</v>
      </c>
      <c r="K1995" t="s">
        <v>100</v>
      </c>
      <c r="L1995" t="s">
        <v>11</v>
      </c>
      <c r="M1995" s="5">
        <v>15421.16</v>
      </c>
      <c r="N1995" s="5">
        <v>0</v>
      </c>
      <c r="O1995" s="5">
        <f t="shared" si="124"/>
        <v>15421.16</v>
      </c>
      <c r="P1995" s="5">
        <v>0</v>
      </c>
      <c r="Q1995" s="5">
        <f t="shared" si="125"/>
        <v>15421.16</v>
      </c>
      <c r="R1995" s="5">
        <v>3626.69</v>
      </c>
      <c r="S1995" s="5">
        <v>11573.31</v>
      </c>
      <c r="T1995" s="5">
        <v>11339.98</v>
      </c>
      <c r="U1995" s="5">
        <f t="shared" si="126"/>
        <v>3847.8500000000004</v>
      </c>
      <c r="V1995" s="5">
        <f t="shared" si="127"/>
        <v>4081.1800000000003</v>
      </c>
      <c r="W1995" s="5">
        <v>221.16</v>
      </c>
      <c r="X1995" t="s">
        <v>1338</v>
      </c>
    </row>
    <row r="1996" spans="1:24" x14ac:dyDescent="0.2">
      <c r="A1996" t="s">
        <v>0</v>
      </c>
      <c r="B1996" t="s">
        <v>1</v>
      </c>
      <c r="C1996" t="s">
        <v>695</v>
      </c>
      <c r="D1996" t="s">
        <v>696</v>
      </c>
      <c r="E1996" t="s">
        <v>697</v>
      </c>
      <c r="F1996" t="s">
        <v>1315</v>
      </c>
      <c r="G1996" t="s">
        <v>1316</v>
      </c>
      <c r="H1996" t="s">
        <v>180</v>
      </c>
      <c r="I1996" t="s">
        <v>1346</v>
      </c>
      <c r="J1996" t="s">
        <v>97</v>
      </c>
      <c r="K1996" t="s">
        <v>102</v>
      </c>
      <c r="L1996" t="s">
        <v>11</v>
      </c>
      <c r="M1996" s="5">
        <v>0</v>
      </c>
      <c r="N1996" s="5">
        <v>13358.84</v>
      </c>
      <c r="O1996" s="5">
        <f t="shared" si="124"/>
        <v>13358.84</v>
      </c>
      <c r="P1996" s="5">
        <v>10495.93</v>
      </c>
      <c r="Q1996" s="5">
        <f t="shared" si="125"/>
        <v>23854.77</v>
      </c>
      <c r="R1996" s="5">
        <v>0</v>
      </c>
      <c r="S1996" s="5">
        <v>13358.67</v>
      </c>
      <c r="T1996" s="5">
        <v>13358.67</v>
      </c>
      <c r="U1996" s="5">
        <f t="shared" si="126"/>
        <v>0.17000000000007276</v>
      </c>
      <c r="V1996" s="5">
        <f t="shared" si="127"/>
        <v>0.17000000000007276</v>
      </c>
      <c r="W1996" s="5">
        <v>10496.1</v>
      </c>
      <c r="X1996" t="s">
        <v>1347</v>
      </c>
    </row>
    <row r="1997" spans="1:24" x14ac:dyDescent="0.2">
      <c r="A1997" t="s">
        <v>0</v>
      </c>
      <c r="B1997" t="s">
        <v>1</v>
      </c>
      <c r="C1997" t="s">
        <v>695</v>
      </c>
      <c r="D1997" t="s">
        <v>696</v>
      </c>
      <c r="E1997" t="s">
        <v>697</v>
      </c>
      <c r="F1997" t="s">
        <v>1315</v>
      </c>
      <c r="G1997" t="s">
        <v>1316</v>
      </c>
      <c r="H1997" t="s">
        <v>180</v>
      </c>
      <c r="I1997" t="s">
        <v>1346</v>
      </c>
      <c r="J1997" t="s">
        <v>97</v>
      </c>
      <c r="K1997" t="s">
        <v>1339</v>
      </c>
      <c r="L1997" t="s">
        <v>11</v>
      </c>
      <c r="M1997" s="5">
        <v>0</v>
      </c>
      <c r="N1997" s="5">
        <v>2850</v>
      </c>
      <c r="O1997" s="5">
        <f t="shared" si="124"/>
        <v>2850</v>
      </c>
      <c r="P1997" s="5">
        <v>0</v>
      </c>
      <c r="Q1997" s="5">
        <f t="shared" si="125"/>
        <v>2850</v>
      </c>
      <c r="R1997" s="5">
        <v>0</v>
      </c>
      <c r="S1997" s="5">
        <v>1537.11</v>
      </c>
      <c r="T1997" s="5">
        <v>1537.11</v>
      </c>
      <c r="U1997" s="5">
        <f t="shared" si="126"/>
        <v>1312.89</v>
      </c>
      <c r="V1997" s="5">
        <f t="shared" si="127"/>
        <v>1312.89</v>
      </c>
      <c r="W1997" s="5">
        <v>1312.89</v>
      </c>
      <c r="X1997" t="s">
        <v>1340</v>
      </c>
    </row>
    <row r="1998" spans="1:24" x14ac:dyDescent="0.2">
      <c r="A1998" t="s">
        <v>0</v>
      </c>
      <c r="B1998" t="s">
        <v>1</v>
      </c>
      <c r="C1998" t="s">
        <v>695</v>
      </c>
      <c r="D1998" t="s">
        <v>696</v>
      </c>
      <c r="E1998" t="s">
        <v>697</v>
      </c>
      <c r="F1998" t="s">
        <v>1315</v>
      </c>
      <c r="G1998" t="s">
        <v>1316</v>
      </c>
      <c r="H1998" t="s">
        <v>180</v>
      </c>
      <c r="I1998" t="s">
        <v>1346</v>
      </c>
      <c r="J1998" t="s">
        <v>97</v>
      </c>
      <c r="K1998" t="s">
        <v>104</v>
      </c>
      <c r="L1998" t="s">
        <v>11</v>
      </c>
      <c r="M1998" s="5">
        <v>424464</v>
      </c>
      <c r="N1998" s="5">
        <v>0</v>
      </c>
      <c r="O1998" s="5">
        <f t="shared" si="124"/>
        <v>424464</v>
      </c>
      <c r="P1998" s="5">
        <v>0</v>
      </c>
      <c r="Q1998" s="5">
        <f t="shared" si="125"/>
        <v>424464</v>
      </c>
      <c r="R1998" s="5">
        <v>179548.21</v>
      </c>
      <c r="S1998" s="5">
        <v>244915.79</v>
      </c>
      <c r="T1998" s="5">
        <v>244915.79</v>
      </c>
      <c r="U1998" s="5">
        <f t="shared" si="126"/>
        <v>179548.21</v>
      </c>
      <c r="V1998" s="5">
        <f t="shared" si="127"/>
        <v>179548.21</v>
      </c>
      <c r="W1998" s="5">
        <v>0</v>
      </c>
      <c r="X1998" t="s">
        <v>1341</v>
      </c>
    </row>
    <row r="1999" spans="1:24" x14ac:dyDescent="0.2">
      <c r="A1999" t="s">
        <v>0</v>
      </c>
      <c r="B1999" t="s">
        <v>1</v>
      </c>
      <c r="C1999" t="s">
        <v>695</v>
      </c>
      <c r="D1999" t="s">
        <v>696</v>
      </c>
      <c r="E1999" t="s">
        <v>697</v>
      </c>
      <c r="F1999" t="s">
        <v>1315</v>
      </c>
      <c r="G1999" t="s">
        <v>1316</v>
      </c>
      <c r="H1999" t="s">
        <v>180</v>
      </c>
      <c r="I1999" t="s">
        <v>1346</v>
      </c>
      <c r="J1999" t="s">
        <v>97</v>
      </c>
      <c r="K1999" t="s">
        <v>1348</v>
      </c>
      <c r="L1999" t="s">
        <v>11</v>
      </c>
      <c r="M1999" s="5">
        <v>0</v>
      </c>
      <c r="N1999" s="5">
        <v>3274</v>
      </c>
      <c r="O1999" s="5">
        <f t="shared" si="124"/>
        <v>3274</v>
      </c>
      <c r="P1999" s="5">
        <v>2572.41</v>
      </c>
      <c r="Q1999" s="5">
        <f t="shared" si="125"/>
        <v>5846.41</v>
      </c>
      <c r="R1999" s="5">
        <v>0</v>
      </c>
      <c r="S1999" s="5">
        <v>3273.99</v>
      </c>
      <c r="T1999" s="5">
        <v>3273.99</v>
      </c>
      <c r="U1999" s="5">
        <f t="shared" si="126"/>
        <v>1.0000000000218279E-2</v>
      </c>
      <c r="V1999" s="5">
        <f t="shared" si="127"/>
        <v>1.0000000000218279E-2</v>
      </c>
      <c r="W1999" s="5">
        <v>2572.42</v>
      </c>
      <c r="X1999" t="s">
        <v>1349</v>
      </c>
    </row>
    <row r="2000" spans="1:24" x14ac:dyDescent="0.2">
      <c r="A2000" t="s">
        <v>0</v>
      </c>
      <c r="B2000" t="s">
        <v>1</v>
      </c>
      <c r="C2000" t="s">
        <v>695</v>
      </c>
      <c r="D2000" t="s">
        <v>696</v>
      </c>
      <c r="E2000" t="s">
        <v>697</v>
      </c>
      <c r="F2000" t="s">
        <v>1315</v>
      </c>
      <c r="G2000" t="s">
        <v>1316</v>
      </c>
      <c r="H2000" t="s">
        <v>180</v>
      </c>
      <c r="I2000" t="s">
        <v>1346</v>
      </c>
      <c r="J2000" t="s">
        <v>97</v>
      </c>
      <c r="K2000" t="s">
        <v>106</v>
      </c>
      <c r="L2000" t="s">
        <v>11</v>
      </c>
      <c r="M2000" s="5">
        <v>53694.7</v>
      </c>
      <c r="N2000" s="5">
        <v>0</v>
      </c>
      <c r="O2000" s="5">
        <f t="shared" si="124"/>
        <v>53694.7</v>
      </c>
      <c r="P2000" s="5">
        <v>0</v>
      </c>
      <c r="Q2000" s="5">
        <f t="shared" si="125"/>
        <v>53694.7</v>
      </c>
      <c r="R2000" s="5">
        <v>20609.07</v>
      </c>
      <c r="S2000" s="5">
        <v>33085.629999999997</v>
      </c>
      <c r="T2000" s="5">
        <v>33085.629999999997</v>
      </c>
      <c r="U2000" s="5">
        <f t="shared" si="126"/>
        <v>20609.07</v>
      </c>
      <c r="V2000" s="5">
        <f t="shared" si="127"/>
        <v>20609.07</v>
      </c>
      <c r="W2000" s="5">
        <v>0</v>
      </c>
      <c r="X2000" t="s">
        <v>1344</v>
      </c>
    </row>
    <row r="2001" spans="1:24" x14ac:dyDescent="0.2">
      <c r="A2001" t="s">
        <v>0</v>
      </c>
      <c r="B2001" t="s">
        <v>1</v>
      </c>
      <c r="C2001" t="s">
        <v>695</v>
      </c>
      <c r="D2001" t="s">
        <v>696</v>
      </c>
      <c r="E2001" t="s">
        <v>697</v>
      </c>
      <c r="F2001" t="s">
        <v>1315</v>
      </c>
      <c r="G2001" t="s">
        <v>1316</v>
      </c>
      <c r="H2001" t="s">
        <v>180</v>
      </c>
      <c r="I2001" t="s">
        <v>1346</v>
      </c>
      <c r="J2001" t="s">
        <v>97</v>
      </c>
      <c r="K2001" t="s">
        <v>108</v>
      </c>
      <c r="L2001" t="s">
        <v>11</v>
      </c>
      <c r="M2001" s="5">
        <v>35372</v>
      </c>
      <c r="N2001" s="5">
        <v>0</v>
      </c>
      <c r="O2001" s="5">
        <f t="shared" si="124"/>
        <v>35372</v>
      </c>
      <c r="P2001" s="5">
        <v>0</v>
      </c>
      <c r="Q2001" s="5">
        <f t="shared" si="125"/>
        <v>35372</v>
      </c>
      <c r="R2001" s="5">
        <v>23215.48</v>
      </c>
      <c r="S2001" s="5">
        <v>12156.52</v>
      </c>
      <c r="T2001" s="5">
        <v>12156.52</v>
      </c>
      <c r="U2001" s="5">
        <f t="shared" si="126"/>
        <v>23215.48</v>
      </c>
      <c r="V2001" s="5">
        <f t="shared" si="127"/>
        <v>23215.48</v>
      </c>
      <c r="W2001" s="5">
        <v>0</v>
      </c>
      <c r="X2001" t="s">
        <v>1345</v>
      </c>
    </row>
    <row r="2002" spans="1:24" x14ac:dyDescent="0.2">
      <c r="A2002" t="s">
        <v>0</v>
      </c>
      <c r="B2002" t="s">
        <v>1</v>
      </c>
      <c r="C2002" t="s">
        <v>695</v>
      </c>
      <c r="D2002" t="s">
        <v>696</v>
      </c>
      <c r="E2002" t="s">
        <v>697</v>
      </c>
      <c r="F2002" t="s">
        <v>1315</v>
      </c>
      <c r="G2002" t="s">
        <v>1316</v>
      </c>
      <c r="H2002" t="s">
        <v>180</v>
      </c>
      <c r="I2002" t="s">
        <v>181</v>
      </c>
      <c r="J2002" t="s">
        <v>121</v>
      </c>
      <c r="K2002" t="s">
        <v>137</v>
      </c>
      <c r="L2002" t="s">
        <v>44</v>
      </c>
      <c r="M2002" s="5">
        <v>2492000</v>
      </c>
      <c r="N2002" s="5">
        <v>-632150</v>
      </c>
      <c r="O2002" s="5">
        <f t="shared" si="124"/>
        <v>1859850</v>
      </c>
      <c r="P2002" s="5">
        <v>81400</v>
      </c>
      <c r="Q2002" s="5">
        <f t="shared" si="125"/>
        <v>1941250</v>
      </c>
      <c r="R2002" s="5">
        <v>0</v>
      </c>
      <c r="S2002" s="5">
        <v>1263250</v>
      </c>
      <c r="T2002" s="5">
        <v>1263250</v>
      </c>
      <c r="U2002" s="5">
        <f t="shared" si="126"/>
        <v>596600</v>
      </c>
      <c r="V2002" s="5">
        <f t="shared" si="127"/>
        <v>596600</v>
      </c>
      <c r="W2002" s="5">
        <v>678000</v>
      </c>
      <c r="X2002" t="s">
        <v>702</v>
      </c>
    </row>
    <row r="2003" spans="1:24" x14ac:dyDescent="0.2">
      <c r="A2003" t="s">
        <v>0</v>
      </c>
      <c r="B2003" t="s">
        <v>1</v>
      </c>
      <c r="C2003" t="s">
        <v>695</v>
      </c>
      <c r="D2003" t="s">
        <v>696</v>
      </c>
      <c r="E2003" t="s">
        <v>697</v>
      </c>
      <c r="F2003" t="s">
        <v>1315</v>
      </c>
      <c r="G2003" t="s">
        <v>1316</v>
      </c>
      <c r="H2003" t="s">
        <v>180</v>
      </c>
      <c r="I2003" t="s">
        <v>181</v>
      </c>
      <c r="J2003" t="s">
        <v>121</v>
      </c>
      <c r="K2003" t="s">
        <v>141</v>
      </c>
      <c r="L2003" t="s">
        <v>44</v>
      </c>
      <c r="M2003" s="5">
        <v>1068000</v>
      </c>
      <c r="N2003" s="5">
        <v>-1056000</v>
      </c>
      <c r="O2003" s="5">
        <f t="shared" si="124"/>
        <v>12000</v>
      </c>
      <c r="P2003" s="5">
        <v>0</v>
      </c>
      <c r="Q2003" s="5">
        <f t="shared" si="125"/>
        <v>12000</v>
      </c>
      <c r="R2003" s="5">
        <v>0</v>
      </c>
      <c r="S2003" s="5">
        <v>0</v>
      </c>
      <c r="T2003" s="5">
        <v>0</v>
      </c>
      <c r="U2003" s="5">
        <f t="shared" si="126"/>
        <v>12000</v>
      </c>
      <c r="V2003" s="5">
        <f t="shared" si="127"/>
        <v>12000</v>
      </c>
      <c r="W2003" s="5">
        <v>12000</v>
      </c>
      <c r="X2003" t="s">
        <v>1350</v>
      </c>
    </row>
    <row r="2004" spans="1:24" x14ac:dyDescent="0.2">
      <c r="A2004" t="s">
        <v>0</v>
      </c>
      <c r="B2004" t="s">
        <v>1</v>
      </c>
      <c r="C2004" t="s">
        <v>695</v>
      </c>
      <c r="D2004" t="s">
        <v>696</v>
      </c>
      <c r="E2004" t="s">
        <v>697</v>
      </c>
      <c r="F2004" t="s">
        <v>1315</v>
      </c>
      <c r="G2004" t="s">
        <v>1316</v>
      </c>
      <c r="H2004" t="s">
        <v>180</v>
      </c>
      <c r="I2004" t="s">
        <v>1351</v>
      </c>
      <c r="J2004" t="s">
        <v>121</v>
      </c>
      <c r="K2004" t="s">
        <v>149</v>
      </c>
      <c r="L2004" t="s">
        <v>44</v>
      </c>
      <c r="M2004" s="5">
        <v>28000</v>
      </c>
      <c r="N2004" s="5">
        <v>-28000</v>
      </c>
      <c r="O2004" s="5">
        <f t="shared" si="124"/>
        <v>0</v>
      </c>
      <c r="P2004" s="5">
        <v>0</v>
      </c>
      <c r="Q2004" s="5">
        <f t="shared" si="125"/>
        <v>0</v>
      </c>
      <c r="R2004" s="5">
        <v>0</v>
      </c>
      <c r="S2004" s="5">
        <v>0</v>
      </c>
      <c r="T2004" s="5">
        <v>0</v>
      </c>
      <c r="U2004" s="5">
        <f t="shared" si="126"/>
        <v>0</v>
      </c>
      <c r="V2004" s="5">
        <f t="shared" si="127"/>
        <v>0</v>
      </c>
      <c r="W2004" s="5">
        <v>0</v>
      </c>
      <c r="X2004" t="s">
        <v>701</v>
      </c>
    </row>
    <row r="2005" spans="1:24" x14ac:dyDescent="0.2">
      <c r="A2005" t="s">
        <v>0</v>
      </c>
      <c r="B2005" t="s">
        <v>1</v>
      </c>
      <c r="C2005" t="s">
        <v>695</v>
      </c>
      <c r="D2005" t="s">
        <v>696</v>
      </c>
      <c r="E2005" t="s">
        <v>697</v>
      </c>
      <c r="F2005" t="s">
        <v>1315</v>
      </c>
      <c r="G2005" t="s">
        <v>1316</v>
      </c>
      <c r="H2005" t="s">
        <v>180</v>
      </c>
      <c r="I2005" t="s">
        <v>1351</v>
      </c>
      <c r="J2005" t="s">
        <v>121</v>
      </c>
      <c r="K2005" t="s">
        <v>137</v>
      </c>
      <c r="L2005" t="s">
        <v>44</v>
      </c>
      <c r="M2005" s="5">
        <v>292500</v>
      </c>
      <c r="N2005" s="5">
        <v>-228000</v>
      </c>
      <c r="O2005" s="5">
        <f t="shared" si="124"/>
        <v>64500</v>
      </c>
      <c r="P2005" s="5">
        <v>-49500</v>
      </c>
      <c r="Q2005" s="5">
        <f t="shared" si="125"/>
        <v>15000</v>
      </c>
      <c r="R2005" s="5">
        <v>0</v>
      </c>
      <c r="S2005" s="5">
        <v>0</v>
      </c>
      <c r="T2005" s="5">
        <v>0</v>
      </c>
      <c r="U2005" s="5">
        <f t="shared" si="126"/>
        <v>64500</v>
      </c>
      <c r="V2005" s="5">
        <f t="shared" si="127"/>
        <v>64500</v>
      </c>
      <c r="W2005" s="5">
        <v>15000</v>
      </c>
      <c r="X2005" t="s">
        <v>702</v>
      </c>
    </row>
    <row r="2006" spans="1:24" x14ac:dyDescent="0.2">
      <c r="A2006" t="s">
        <v>0</v>
      </c>
      <c r="B2006" t="s">
        <v>1</v>
      </c>
      <c r="C2006" t="s">
        <v>695</v>
      </c>
      <c r="D2006" t="s">
        <v>696</v>
      </c>
      <c r="E2006" t="s">
        <v>697</v>
      </c>
      <c r="F2006" t="s">
        <v>1315</v>
      </c>
      <c r="G2006" t="s">
        <v>1316</v>
      </c>
      <c r="H2006" t="s">
        <v>180</v>
      </c>
      <c r="I2006" t="s">
        <v>1351</v>
      </c>
      <c r="J2006" t="s">
        <v>121</v>
      </c>
      <c r="K2006" t="s">
        <v>465</v>
      </c>
      <c r="L2006" t="s">
        <v>44</v>
      </c>
      <c r="M2006" s="5">
        <v>7000</v>
      </c>
      <c r="N2006" s="5">
        <v>-7000</v>
      </c>
      <c r="O2006" s="5">
        <f t="shared" si="124"/>
        <v>0</v>
      </c>
      <c r="P2006" s="5">
        <v>0</v>
      </c>
      <c r="Q2006" s="5">
        <f t="shared" si="125"/>
        <v>0</v>
      </c>
      <c r="R2006" s="5">
        <v>0</v>
      </c>
      <c r="S2006" s="5">
        <v>0</v>
      </c>
      <c r="T2006" s="5">
        <v>0</v>
      </c>
      <c r="U2006" s="5">
        <f t="shared" si="126"/>
        <v>0</v>
      </c>
      <c r="V2006" s="5">
        <f t="shared" si="127"/>
        <v>0</v>
      </c>
      <c r="W2006" s="5">
        <v>0</v>
      </c>
      <c r="X2006" t="s">
        <v>1352</v>
      </c>
    </row>
    <row r="2007" spans="1:24" x14ac:dyDescent="0.2">
      <c r="A2007" t="s">
        <v>0</v>
      </c>
      <c r="B2007" t="s">
        <v>1</v>
      </c>
      <c r="C2007" t="s">
        <v>695</v>
      </c>
      <c r="D2007" t="s">
        <v>696</v>
      </c>
      <c r="E2007" t="s">
        <v>697</v>
      </c>
      <c r="F2007" t="s">
        <v>1315</v>
      </c>
      <c r="G2007" t="s">
        <v>1316</v>
      </c>
      <c r="H2007" t="s">
        <v>180</v>
      </c>
      <c r="I2007" t="s">
        <v>1351</v>
      </c>
      <c r="J2007" t="s">
        <v>121</v>
      </c>
      <c r="K2007" t="s">
        <v>151</v>
      </c>
      <c r="L2007" t="s">
        <v>44</v>
      </c>
      <c r="M2007" s="5">
        <v>1000</v>
      </c>
      <c r="N2007" s="5">
        <v>-1000</v>
      </c>
      <c r="O2007" s="5">
        <f t="shared" si="124"/>
        <v>0</v>
      </c>
      <c r="P2007" s="5">
        <v>0</v>
      </c>
      <c r="Q2007" s="5">
        <f t="shared" si="125"/>
        <v>0</v>
      </c>
      <c r="R2007" s="5">
        <v>0</v>
      </c>
      <c r="S2007" s="5">
        <v>0</v>
      </c>
      <c r="T2007" s="5">
        <v>0</v>
      </c>
      <c r="U2007" s="5">
        <f t="shared" si="126"/>
        <v>0</v>
      </c>
      <c r="V2007" s="5">
        <f t="shared" si="127"/>
        <v>0</v>
      </c>
      <c r="W2007" s="5">
        <v>0</v>
      </c>
      <c r="X2007" t="s">
        <v>1353</v>
      </c>
    </row>
    <row r="2008" spans="1:24" x14ac:dyDescent="0.2">
      <c r="A2008" t="s">
        <v>0</v>
      </c>
      <c r="B2008" t="s">
        <v>1</v>
      </c>
      <c r="C2008" t="s">
        <v>695</v>
      </c>
      <c r="D2008" t="s">
        <v>696</v>
      </c>
      <c r="E2008" t="s">
        <v>697</v>
      </c>
      <c r="F2008" t="s">
        <v>1315</v>
      </c>
      <c r="G2008" t="s">
        <v>1316</v>
      </c>
      <c r="H2008" t="s">
        <v>180</v>
      </c>
      <c r="I2008" t="s">
        <v>1351</v>
      </c>
      <c r="J2008" t="s">
        <v>121</v>
      </c>
      <c r="K2008" t="s">
        <v>161</v>
      </c>
      <c r="L2008" t="s">
        <v>44</v>
      </c>
      <c r="M2008" s="5">
        <v>20000</v>
      </c>
      <c r="N2008" s="5">
        <v>0</v>
      </c>
      <c r="O2008" s="5">
        <f t="shared" si="124"/>
        <v>20000</v>
      </c>
      <c r="P2008" s="5">
        <v>-20000</v>
      </c>
      <c r="Q2008" s="5">
        <f t="shared" si="125"/>
        <v>0</v>
      </c>
      <c r="R2008" s="5">
        <v>0</v>
      </c>
      <c r="S2008" s="5">
        <v>0</v>
      </c>
      <c r="T2008" s="5">
        <v>0</v>
      </c>
      <c r="U2008" s="5">
        <f t="shared" si="126"/>
        <v>20000</v>
      </c>
      <c r="V2008" s="5">
        <f t="shared" si="127"/>
        <v>20000</v>
      </c>
      <c r="W2008" s="5">
        <v>0</v>
      </c>
      <c r="X2008" t="s">
        <v>706</v>
      </c>
    </row>
    <row r="2009" spans="1:24" x14ac:dyDescent="0.2">
      <c r="A2009" t="s">
        <v>0</v>
      </c>
      <c r="B2009" t="s">
        <v>1</v>
      </c>
      <c r="C2009" t="s">
        <v>695</v>
      </c>
      <c r="D2009" t="s">
        <v>696</v>
      </c>
      <c r="E2009" t="s">
        <v>697</v>
      </c>
      <c r="F2009" t="s">
        <v>1315</v>
      </c>
      <c r="G2009" t="s">
        <v>1316</v>
      </c>
      <c r="H2009" t="s">
        <v>180</v>
      </c>
      <c r="I2009" t="s">
        <v>1351</v>
      </c>
      <c r="J2009" t="s">
        <v>121</v>
      </c>
      <c r="K2009" t="s">
        <v>707</v>
      </c>
      <c r="L2009" t="s">
        <v>44</v>
      </c>
      <c r="M2009" s="5">
        <v>15000</v>
      </c>
      <c r="N2009" s="5">
        <v>0</v>
      </c>
      <c r="O2009" s="5">
        <f t="shared" si="124"/>
        <v>15000</v>
      </c>
      <c r="P2009" s="5">
        <v>-15000</v>
      </c>
      <c r="Q2009" s="5">
        <f t="shared" si="125"/>
        <v>0</v>
      </c>
      <c r="R2009" s="5">
        <v>0</v>
      </c>
      <c r="S2009" s="5">
        <v>0</v>
      </c>
      <c r="T2009" s="5">
        <v>0</v>
      </c>
      <c r="U2009" s="5">
        <f t="shared" si="126"/>
        <v>15000</v>
      </c>
      <c r="V2009" s="5">
        <f t="shared" si="127"/>
        <v>15000</v>
      </c>
      <c r="W2009" s="5">
        <v>0</v>
      </c>
      <c r="X2009" t="s">
        <v>708</v>
      </c>
    </row>
    <row r="2010" spans="1:24" x14ac:dyDescent="0.2">
      <c r="A2010" t="s">
        <v>0</v>
      </c>
      <c r="B2010" t="s">
        <v>1</v>
      </c>
      <c r="C2010" t="s">
        <v>695</v>
      </c>
      <c r="D2010" t="s">
        <v>696</v>
      </c>
      <c r="E2010" t="s">
        <v>697</v>
      </c>
      <c r="F2010" t="s">
        <v>1315</v>
      </c>
      <c r="G2010" t="s">
        <v>1316</v>
      </c>
      <c r="H2010" t="s">
        <v>180</v>
      </c>
      <c r="I2010" t="s">
        <v>1351</v>
      </c>
      <c r="J2010" t="s">
        <v>121</v>
      </c>
      <c r="K2010" t="s">
        <v>128</v>
      </c>
      <c r="L2010" t="s">
        <v>44</v>
      </c>
      <c r="M2010" s="5">
        <v>65000</v>
      </c>
      <c r="N2010" s="5">
        <v>-10000</v>
      </c>
      <c r="O2010" s="5">
        <f t="shared" si="124"/>
        <v>55000</v>
      </c>
      <c r="P2010" s="5">
        <v>-5000</v>
      </c>
      <c r="Q2010" s="5">
        <f t="shared" si="125"/>
        <v>50000</v>
      </c>
      <c r="R2010" s="5">
        <v>0</v>
      </c>
      <c r="S2010" s="5">
        <v>0</v>
      </c>
      <c r="T2010" s="5">
        <v>0</v>
      </c>
      <c r="U2010" s="5">
        <f t="shared" si="126"/>
        <v>55000</v>
      </c>
      <c r="V2010" s="5">
        <f t="shared" si="127"/>
        <v>55000</v>
      </c>
      <c r="W2010" s="5">
        <v>50000</v>
      </c>
      <c r="X2010" t="s">
        <v>1354</v>
      </c>
    </row>
    <row r="2011" spans="1:24" x14ac:dyDescent="0.2">
      <c r="A2011" t="s">
        <v>0</v>
      </c>
      <c r="B2011" t="s">
        <v>1</v>
      </c>
      <c r="C2011" t="s">
        <v>695</v>
      </c>
      <c r="D2011" t="s">
        <v>696</v>
      </c>
      <c r="E2011" t="s">
        <v>697</v>
      </c>
      <c r="F2011" t="s">
        <v>1315</v>
      </c>
      <c r="G2011" t="s">
        <v>1316</v>
      </c>
      <c r="H2011" t="s">
        <v>180</v>
      </c>
      <c r="I2011" t="s">
        <v>1351</v>
      </c>
      <c r="J2011" t="s">
        <v>121</v>
      </c>
      <c r="K2011" t="s">
        <v>145</v>
      </c>
      <c r="L2011" t="s">
        <v>44</v>
      </c>
      <c r="M2011" s="5">
        <v>95000</v>
      </c>
      <c r="N2011" s="5">
        <v>-95000</v>
      </c>
      <c r="O2011" s="5">
        <f t="shared" si="124"/>
        <v>0</v>
      </c>
      <c r="P2011" s="5">
        <v>0</v>
      </c>
      <c r="Q2011" s="5">
        <f t="shared" si="125"/>
        <v>0</v>
      </c>
      <c r="R2011" s="5">
        <v>0</v>
      </c>
      <c r="S2011" s="5">
        <v>0</v>
      </c>
      <c r="T2011" s="5">
        <v>0</v>
      </c>
      <c r="U2011" s="5">
        <f t="shared" si="126"/>
        <v>0</v>
      </c>
      <c r="V2011" s="5">
        <f t="shared" si="127"/>
        <v>0</v>
      </c>
      <c r="W2011" s="5">
        <v>0</v>
      </c>
      <c r="X2011" t="s">
        <v>703</v>
      </c>
    </row>
    <row r="2012" spans="1:24" x14ac:dyDescent="0.2">
      <c r="A2012" t="s">
        <v>0</v>
      </c>
      <c r="B2012" t="s">
        <v>1</v>
      </c>
      <c r="C2012" t="s">
        <v>695</v>
      </c>
      <c r="D2012" t="s">
        <v>696</v>
      </c>
      <c r="E2012" t="s">
        <v>697</v>
      </c>
      <c r="F2012" t="s">
        <v>1315</v>
      </c>
      <c r="G2012" t="s">
        <v>1316</v>
      </c>
      <c r="H2012" t="s">
        <v>180</v>
      </c>
      <c r="I2012" t="s">
        <v>1351</v>
      </c>
      <c r="J2012" t="s">
        <v>121</v>
      </c>
      <c r="K2012" t="s">
        <v>155</v>
      </c>
      <c r="L2012" t="s">
        <v>44</v>
      </c>
      <c r="M2012" s="5">
        <v>1500</v>
      </c>
      <c r="N2012" s="5">
        <v>-1000</v>
      </c>
      <c r="O2012" s="5">
        <f t="shared" si="124"/>
        <v>500</v>
      </c>
      <c r="P2012" s="5">
        <v>-500</v>
      </c>
      <c r="Q2012" s="5">
        <f t="shared" si="125"/>
        <v>0</v>
      </c>
      <c r="R2012" s="5">
        <v>0</v>
      </c>
      <c r="S2012" s="5">
        <v>0</v>
      </c>
      <c r="T2012" s="5">
        <v>0</v>
      </c>
      <c r="U2012" s="5">
        <f t="shared" si="126"/>
        <v>500</v>
      </c>
      <c r="V2012" s="5">
        <f t="shared" si="127"/>
        <v>500</v>
      </c>
      <c r="W2012" s="5">
        <v>0</v>
      </c>
      <c r="X2012" t="s">
        <v>718</v>
      </c>
    </row>
    <row r="2013" spans="1:24" x14ac:dyDescent="0.2">
      <c r="A2013" t="s">
        <v>0</v>
      </c>
      <c r="B2013" t="s">
        <v>1</v>
      </c>
      <c r="C2013" t="s">
        <v>695</v>
      </c>
      <c r="D2013" t="s">
        <v>696</v>
      </c>
      <c r="E2013" t="s">
        <v>697</v>
      </c>
      <c r="F2013" t="s">
        <v>1315</v>
      </c>
      <c r="G2013" t="s">
        <v>1316</v>
      </c>
      <c r="H2013" t="s">
        <v>180</v>
      </c>
      <c r="I2013" t="s">
        <v>1346</v>
      </c>
      <c r="J2013" t="s">
        <v>121</v>
      </c>
      <c r="K2013" t="s">
        <v>149</v>
      </c>
      <c r="L2013" t="s">
        <v>44</v>
      </c>
      <c r="M2013" s="5">
        <v>7000</v>
      </c>
      <c r="N2013" s="5">
        <v>0</v>
      </c>
      <c r="O2013" s="5">
        <f t="shared" si="124"/>
        <v>7000</v>
      </c>
      <c r="P2013" s="5">
        <v>-7000</v>
      </c>
      <c r="Q2013" s="5">
        <f t="shared" si="125"/>
        <v>0</v>
      </c>
      <c r="R2013" s="5">
        <v>0</v>
      </c>
      <c r="S2013" s="5">
        <v>0</v>
      </c>
      <c r="T2013" s="5">
        <v>0</v>
      </c>
      <c r="U2013" s="5">
        <f t="shared" si="126"/>
        <v>7000</v>
      </c>
      <c r="V2013" s="5">
        <f t="shared" si="127"/>
        <v>7000</v>
      </c>
      <c r="W2013" s="5">
        <v>0</v>
      </c>
      <c r="X2013" t="s">
        <v>701</v>
      </c>
    </row>
    <row r="2014" spans="1:24" x14ac:dyDescent="0.2">
      <c r="A2014" t="s">
        <v>0</v>
      </c>
      <c r="B2014" t="s">
        <v>1</v>
      </c>
      <c r="C2014" t="s">
        <v>695</v>
      </c>
      <c r="D2014" t="s">
        <v>696</v>
      </c>
      <c r="E2014" t="s">
        <v>697</v>
      </c>
      <c r="F2014" t="s">
        <v>1315</v>
      </c>
      <c r="G2014" t="s">
        <v>1316</v>
      </c>
      <c r="H2014" t="s">
        <v>180</v>
      </c>
      <c r="I2014" t="s">
        <v>1346</v>
      </c>
      <c r="J2014" t="s">
        <v>121</v>
      </c>
      <c r="K2014" t="s">
        <v>137</v>
      </c>
      <c r="L2014" t="s">
        <v>44</v>
      </c>
      <c r="M2014" s="5">
        <v>211700</v>
      </c>
      <c r="N2014" s="5">
        <v>-111440</v>
      </c>
      <c r="O2014" s="5">
        <f t="shared" si="124"/>
        <v>100260</v>
      </c>
      <c r="P2014" s="5">
        <v>-100260</v>
      </c>
      <c r="Q2014" s="5">
        <f t="shared" si="125"/>
        <v>0</v>
      </c>
      <c r="R2014" s="5">
        <v>0</v>
      </c>
      <c r="S2014" s="5">
        <v>0</v>
      </c>
      <c r="T2014" s="5">
        <v>0</v>
      </c>
      <c r="U2014" s="5">
        <f t="shared" si="126"/>
        <v>100260</v>
      </c>
      <c r="V2014" s="5">
        <f t="shared" si="127"/>
        <v>100260</v>
      </c>
      <c r="W2014" s="5">
        <v>0</v>
      </c>
      <c r="X2014" t="s">
        <v>702</v>
      </c>
    </row>
    <row r="2015" spans="1:24" x14ac:dyDescent="0.2">
      <c r="A2015" t="s">
        <v>0</v>
      </c>
      <c r="B2015" t="s">
        <v>1</v>
      </c>
      <c r="C2015" t="s">
        <v>695</v>
      </c>
      <c r="D2015" t="s">
        <v>696</v>
      </c>
      <c r="E2015" t="s">
        <v>697</v>
      </c>
      <c r="F2015" t="s">
        <v>1315</v>
      </c>
      <c r="G2015" t="s">
        <v>1316</v>
      </c>
      <c r="H2015" t="s">
        <v>180</v>
      </c>
      <c r="I2015" t="s">
        <v>1346</v>
      </c>
      <c r="J2015" t="s">
        <v>121</v>
      </c>
      <c r="K2015" t="s">
        <v>465</v>
      </c>
      <c r="L2015" t="s">
        <v>44</v>
      </c>
      <c r="M2015" s="5">
        <v>7500</v>
      </c>
      <c r="N2015" s="5">
        <v>0</v>
      </c>
      <c r="O2015" s="5">
        <f t="shared" si="124"/>
        <v>7500</v>
      </c>
      <c r="P2015" s="5">
        <v>-7500</v>
      </c>
      <c r="Q2015" s="5">
        <f t="shared" si="125"/>
        <v>0</v>
      </c>
      <c r="R2015" s="5">
        <v>0</v>
      </c>
      <c r="S2015" s="5">
        <v>0</v>
      </c>
      <c r="T2015" s="5">
        <v>0</v>
      </c>
      <c r="U2015" s="5">
        <f t="shared" si="126"/>
        <v>7500</v>
      </c>
      <c r="V2015" s="5">
        <f t="shared" si="127"/>
        <v>7500</v>
      </c>
      <c r="W2015" s="5">
        <v>0</v>
      </c>
      <c r="X2015" t="s">
        <v>1352</v>
      </c>
    </row>
    <row r="2016" spans="1:24" x14ac:dyDescent="0.2">
      <c r="A2016" t="s">
        <v>0</v>
      </c>
      <c r="B2016" t="s">
        <v>1</v>
      </c>
      <c r="C2016" t="s">
        <v>695</v>
      </c>
      <c r="D2016" t="s">
        <v>696</v>
      </c>
      <c r="E2016" t="s">
        <v>697</v>
      </c>
      <c r="F2016" t="s">
        <v>1315</v>
      </c>
      <c r="G2016" t="s">
        <v>1316</v>
      </c>
      <c r="H2016" t="s">
        <v>180</v>
      </c>
      <c r="I2016" t="s">
        <v>1346</v>
      </c>
      <c r="J2016" t="s">
        <v>121</v>
      </c>
      <c r="K2016" t="s">
        <v>214</v>
      </c>
      <c r="L2016" t="s">
        <v>44</v>
      </c>
      <c r="M2016" s="5">
        <v>51570.400000000001</v>
      </c>
      <c r="N2016" s="5">
        <v>0</v>
      </c>
      <c r="O2016" s="5">
        <f t="shared" si="124"/>
        <v>51570.400000000001</v>
      </c>
      <c r="P2016" s="5">
        <v>-29000</v>
      </c>
      <c r="Q2016" s="5">
        <f t="shared" si="125"/>
        <v>22570.400000000001</v>
      </c>
      <c r="R2016" s="5">
        <v>0</v>
      </c>
      <c r="S2016" s="5">
        <v>16570.400000000001</v>
      </c>
      <c r="T2016" s="5">
        <v>8858.08</v>
      </c>
      <c r="U2016" s="5">
        <f t="shared" si="126"/>
        <v>35000</v>
      </c>
      <c r="V2016" s="5">
        <f t="shared" si="127"/>
        <v>42712.32</v>
      </c>
      <c r="W2016" s="5">
        <v>6000</v>
      </c>
      <c r="X2016" t="s">
        <v>1355</v>
      </c>
    </row>
    <row r="2017" spans="1:24" x14ac:dyDescent="0.2">
      <c r="A2017" t="s">
        <v>0</v>
      </c>
      <c r="B2017" t="s">
        <v>1</v>
      </c>
      <c r="C2017" t="s">
        <v>695</v>
      </c>
      <c r="D2017" t="s">
        <v>696</v>
      </c>
      <c r="E2017" t="s">
        <v>697</v>
      </c>
      <c r="F2017" t="s">
        <v>1315</v>
      </c>
      <c r="G2017" t="s">
        <v>1316</v>
      </c>
      <c r="H2017" t="s">
        <v>180</v>
      </c>
      <c r="I2017" t="s">
        <v>1346</v>
      </c>
      <c r="J2017" t="s">
        <v>121</v>
      </c>
      <c r="K2017" t="s">
        <v>161</v>
      </c>
      <c r="L2017" t="s">
        <v>44</v>
      </c>
      <c r="M2017" s="5">
        <v>184154.4</v>
      </c>
      <c r="N2017" s="5">
        <v>0</v>
      </c>
      <c r="O2017" s="5">
        <f t="shared" si="124"/>
        <v>184154.4</v>
      </c>
      <c r="P2017" s="5">
        <v>-87500</v>
      </c>
      <c r="Q2017" s="5">
        <f t="shared" si="125"/>
        <v>96654.399999999994</v>
      </c>
      <c r="R2017" s="5">
        <v>0</v>
      </c>
      <c r="S2017" s="5">
        <v>8421.2800000000007</v>
      </c>
      <c r="T2017" s="5">
        <v>3973.76</v>
      </c>
      <c r="U2017" s="5">
        <f t="shared" si="126"/>
        <v>175733.12</v>
      </c>
      <c r="V2017" s="5">
        <f t="shared" si="127"/>
        <v>180180.63999999998</v>
      </c>
      <c r="W2017" s="5">
        <v>88233.12</v>
      </c>
      <c r="X2017" t="s">
        <v>706</v>
      </c>
    </row>
    <row r="2018" spans="1:24" x14ac:dyDescent="0.2">
      <c r="A2018" t="s">
        <v>0</v>
      </c>
      <c r="B2018" t="s">
        <v>1</v>
      </c>
      <c r="C2018" t="s">
        <v>695</v>
      </c>
      <c r="D2018" t="s">
        <v>696</v>
      </c>
      <c r="E2018" t="s">
        <v>697</v>
      </c>
      <c r="F2018" t="s">
        <v>1315</v>
      </c>
      <c r="G2018" t="s">
        <v>1316</v>
      </c>
      <c r="H2018" t="s">
        <v>180</v>
      </c>
      <c r="I2018" t="s">
        <v>1346</v>
      </c>
      <c r="J2018" t="s">
        <v>121</v>
      </c>
      <c r="K2018" t="s">
        <v>163</v>
      </c>
      <c r="L2018" t="s">
        <v>44</v>
      </c>
      <c r="M2018" s="5">
        <v>12804.62</v>
      </c>
      <c r="N2018" s="5">
        <v>0</v>
      </c>
      <c r="O2018" s="5">
        <f t="shared" si="124"/>
        <v>12804.62</v>
      </c>
      <c r="P2018" s="5">
        <v>-12804.62</v>
      </c>
      <c r="Q2018" s="5">
        <f t="shared" si="125"/>
        <v>0</v>
      </c>
      <c r="R2018" s="5">
        <v>0</v>
      </c>
      <c r="S2018" s="5">
        <v>0</v>
      </c>
      <c r="T2018" s="5">
        <v>0</v>
      </c>
      <c r="U2018" s="5">
        <f t="shared" si="126"/>
        <v>12804.62</v>
      </c>
      <c r="V2018" s="5">
        <f t="shared" si="127"/>
        <v>12804.62</v>
      </c>
      <c r="W2018" s="5">
        <v>0</v>
      </c>
      <c r="X2018" t="s">
        <v>1356</v>
      </c>
    </row>
    <row r="2019" spans="1:24" x14ac:dyDescent="0.2">
      <c r="A2019" t="s">
        <v>0</v>
      </c>
      <c r="B2019" t="s">
        <v>1</v>
      </c>
      <c r="C2019" t="s">
        <v>695</v>
      </c>
      <c r="D2019" t="s">
        <v>696</v>
      </c>
      <c r="E2019" t="s">
        <v>697</v>
      </c>
      <c r="F2019" t="s">
        <v>1315</v>
      </c>
      <c r="G2019" t="s">
        <v>1316</v>
      </c>
      <c r="H2019" t="s">
        <v>180</v>
      </c>
      <c r="I2019" t="s">
        <v>1346</v>
      </c>
      <c r="J2019" t="s">
        <v>121</v>
      </c>
      <c r="K2019" t="s">
        <v>122</v>
      </c>
      <c r="L2019" t="s">
        <v>44</v>
      </c>
      <c r="M2019" s="5">
        <v>48352.3</v>
      </c>
      <c r="N2019" s="5">
        <v>0</v>
      </c>
      <c r="O2019" s="5">
        <f t="shared" si="124"/>
        <v>48352.3</v>
      </c>
      <c r="P2019" s="5">
        <v>-29800</v>
      </c>
      <c r="Q2019" s="5">
        <f t="shared" si="125"/>
        <v>18552.300000000003</v>
      </c>
      <c r="R2019" s="5">
        <v>0</v>
      </c>
      <c r="S2019" s="5">
        <v>18552.3</v>
      </c>
      <c r="T2019" s="5">
        <v>7155.68</v>
      </c>
      <c r="U2019" s="5">
        <f t="shared" si="126"/>
        <v>29800.000000000004</v>
      </c>
      <c r="V2019" s="5">
        <f t="shared" si="127"/>
        <v>41196.620000000003</v>
      </c>
      <c r="W2019" s="5">
        <v>0</v>
      </c>
      <c r="X2019" t="s">
        <v>1357</v>
      </c>
    </row>
    <row r="2020" spans="1:24" x14ac:dyDescent="0.2">
      <c r="A2020" t="s">
        <v>0</v>
      </c>
      <c r="B2020" t="s">
        <v>1</v>
      </c>
      <c r="C2020" t="s">
        <v>695</v>
      </c>
      <c r="D2020" t="s">
        <v>696</v>
      </c>
      <c r="E2020" t="s">
        <v>697</v>
      </c>
      <c r="F2020" t="s">
        <v>1315</v>
      </c>
      <c r="G2020" t="s">
        <v>1316</v>
      </c>
      <c r="H2020" t="s">
        <v>180</v>
      </c>
      <c r="I2020" t="s">
        <v>1346</v>
      </c>
      <c r="J2020" t="s">
        <v>121</v>
      </c>
      <c r="K2020" t="s">
        <v>173</v>
      </c>
      <c r="L2020" t="s">
        <v>44</v>
      </c>
      <c r="M2020" s="5">
        <v>20913.28</v>
      </c>
      <c r="N2020" s="5">
        <v>0</v>
      </c>
      <c r="O2020" s="5">
        <f t="shared" si="124"/>
        <v>20913.28</v>
      </c>
      <c r="P2020" s="5">
        <v>-15913.28</v>
      </c>
      <c r="Q2020" s="5">
        <f t="shared" si="125"/>
        <v>4999.9999999999982</v>
      </c>
      <c r="R2020" s="5">
        <v>0</v>
      </c>
      <c r="S2020" s="5">
        <v>0</v>
      </c>
      <c r="T2020" s="5">
        <v>0</v>
      </c>
      <c r="U2020" s="5">
        <f t="shared" si="126"/>
        <v>20913.28</v>
      </c>
      <c r="V2020" s="5">
        <f t="shared" si="127"/>
        <v>20913.28</v>
      </c>
      <c r="W2020" s="5">
        <v>5000</v>
      </c>
      <c r="X2020" t="s">
        <v>1358</v>
      </c>
    </row>
    <row r="2021" spans="1:24" x14ac:dyDescent="0.2">
      <c r="A2021" t="s">
        <v>0</v>
      </c>
      <c r="B2021" t="s">
        <v>1</v>
      </c>
      <c r="C2021" t="s">
        <v>695</v>
      </c>
      <c r="D2021" t="s">
        <v>696</v>
      </c>
      <c r="E2021" t="s">
        <v>697</v>
      </c>
      <c r="F2021" t="s">
        <v>1315</v>
      </c>
      <c r="G2021" t="s">
        <v>1316</v>
      </c>
      <c r="H2021" t="s">
        <v>180</v>
      </c>
      <c r="I2021" t="s">
        <v>1346</v>
      </c>
      <c r="J2021" t="s">
        <v>121</v>
      </c>
      <c r="K2021" t="s">
        <v>128</v>
      </c>
      <c r="L2021" t="s">
        <v>44</v>
      </c>
      <c r="M2021" s="5">
        <v>2240</v>
      </c>
      <c r="N2021" s="5">
        <v>-2240</v>
      </c>
      <c r="O2021" s="5">
        <f t="shared" si="124"/>
        <v>0</v>
      </c>
      <c r="P2021" s="5">
        <v>0</v>
      </c>
      <c r="Q2021" s="5">
        <f t="shared" si="125"/>
        <v>0</v>
      </c>
      <c r="R2021" s="5">
        <v>0</v>
      </c>
      <c r="S2021" s="5">
        <v>0</v>
      </c>
      <c r="T2021" s="5">
        <v>0</v>
      </c>
      <c r="U2021" s="5">
        <f t="shared" si="126"/>
        <v>0</v>
      </c>
      <c r="V2021" s="5">
        <f t="shared" si="127"/>
        <v>0</v>
      </c>
      <c r="W2021" s="5">
        <v>0</v>
      </c>
      <c r="X2021" t="s">
        <v>1354</v>
      </c>
    </row>
    <row r="2022" spans="1:24" x14ac:dyDescent="0.2">
      <c r="A2022" t="s">
        <v>0</v>
      </c>
      <c r="B2022" t="s">
        <v>1</v>
      </c>
      <c r="C2022" t="s">
        <v>695</v>
      </c>
      <c r="D2022" t="s">
        <v>696</v>
      </c>
      <c r="E2022" t="s">
        <v>697</v>
      </c>
      <c r="F2022" t="s">
        <v>1315</v>
      </c>
      <c r="G2022" t="s">
        <v>1316</v>
      </c>
      <c r="H2022" t="s">
        <v>180</v>
      </c>
      <c r="I2022" t="s">
        <v>1346</v>
      </c>
      <c r="J2022" t="s">
        <v>121</v>
      </c>
      <c r="K2022" t="s">
        <v>145</v>
      </c>
      <c r="L2022" t="s">
        <v>44</v>
      </c>
      <c r="M2022" s="5">
        <v>95870</v>
      </c>
      <c r="N2022" s="5">
        <v>-61870</v>
      </c>
      <c r="O2022" s="5">
        <f t="shared" si="124"/>
        <v>34000</v>
      </c>
      <c r="P2022" s="5">
        <v>-34000</v>
      </c>
      <c r="Q2022" s="5">
        <f t="shared" si="125"/>
        <v>0</v>
      </c>
      <c r="R2022" s="5">
        <v>0</v>
      </c>
      <c r="S2022" s="5">
        <v>0</v>
      </c>
      <c r="T2022" s="5">
        <v>0</v>
      </c>
      <c r="U2022" s="5">
        <f t="shared" si="126"/>
        <v>34000</v>
      </c>
      <c r="V2022" s="5">
        <f t="shared" si="127"/>
        <v>34000</v>
      </c>
      <c r="W2022" s="5">
        <v>0</v>
      </c>
      <c r="X2022" t="s">
        <v>703</v>
      </c>
    </row>
    <row r="2023" spans="1:24" x14ac:dyDescent="0.2">
      <c r="A2023" t="s">
        <v>0</v>
      </c>
      <c r="B2023" t="s">
        <v>1</v>
      </c>
      <c r="C2023" t="s">
        <v>695</v>
      </c>
      <c r="D2023" t="s">
        <v>696</v>
      </c>
      <c r="E2023" t="s">
        <v>697</v>
      </c>
      <c r="F2023" t="s">
        <v>1315</v>
      </c>
      <c r="G2023" t="s">
        <v>1316</v>
      </c>
      <c r="H2023" t="s">
        <v>180</v>
      </c>
      <c r="I2023" t="s">
        <v>1346</v>
      </c>
      <c r="J2023" t="s">
        <v>121</v>
      </c>
      <c r="K2023" t="s">
        <v>359</v>
      </c>
      <c r="L2023" t="s">
        <v>44</v>
      </c>
      <c r="M2023" s="5">
        <v>2500</v>
      </c>
      <c r="N2023" s="5">
        <v>0</v>
      </c>
      <c r="O2023" s="5">
        <f t="shared" si="124"/>
        <v>2500</v>
      </c>
      <c r="P2023" s="5">
        <v>0</v>
      </c>
      <c r="Q2023" s="5">
        <f t="shared" si="125"/>
        <v>2500</v>
      </c>
      <c r="R2023" s="5">
        <v>0</v>
      </c>
      <c r="S2023" s="5">
        <v>0</v>
      </c>
      <c r="T2023" s="5">
        <v>0</v>
      </c>
      <c r="U2023" s="5">
        <f t="shared" si="126"/>
        <v>2500</v>
      </c>
      <c r="V2023" s="5">
        <f t="shared" si="127"/>
        <v>2500</v>
      </c>
      <c r="W2023" s="5">
        <v>2500</v>
      </c>
      <c r="X2023" t="s">
        <v>1359</v>
      </c>
    </row>
    <row r="2024" spans="1:24" x14ac:dyDescent="0.2">
      <c r="A2024" t="s">
        <v>0</v>
      </c>
      <c r="B2024" t="s">
        <v>1</v>
      </c>
      <c r="C2024" t="s">
        <v>695</v>
      </c>
      <c r="D2024" t="s">
        <v>696</v>
      </c>
      <c r="E2024" t="s">
        <v>697</v>
      </c>
      <c r="F2024" t="s">
        <v>1315</v>
      </c>
      <c r="G2024" t="s">
        <v>1316</v>
      </c>
      <c r="H2024" t="s">
        <v>180</v>
      </c>
      <c r="I2024" t="s">
        <v>1346</v>
      </c>
      <c r="J2024" t="s">
        <v>121</v>
      </c>
      <c r="K2024" t="s">
        <v>175</v>
      </c>
      <c r="L2024" t="s">
        <v>44</v>
      </c>
      <c r="M2024" s="5">
        <v>5340</v>
      </c>
      <c r="N2024" s="5">
        <v>0</v>
      </c>
      <c r="O2024" s="5">
        <f t="shared" si="124"/>
        <v>5340</v>
      </c>
      <c r="P2024" s="5">
        <v>-5340</v>
      </c>
      <c r="Q2024" s="5">
        <f t="shared" si="125"/>
        <v>0</v>
      </c>
      <c r="R2024" s="5">
        <v>0</v>
      </c>
      <c r="S2024" s="5">
        <v>0</v>
      </c>
      <c r="T2024" s="5">
        <v>0</v>
      </c>
      <c r="U2024" s="5">
        <f t="shared" si="126"/>
        <v>5340</v>
      </c>
      <c r="V2024" s="5">
        <f t="shared" si="127"/>
        <v>5340</v>
      </c>
      <c r="W2024" s="5">
        <v>0</v>
      </c>
      <c r="X2024" t="s">
        <v>1360</v>
      </c>
    </row>
    <row r="2025" spans="1:24" x14ac:dyDescent="0.2">
      <c r="A2025" t="s">
        <v>0</v>
      </c>
      <c r="B2025" t="s">
        <v>1</v>
      </c>
      <c r="C2025" t="s">
        <v>695</v>
      </c>
      <c r="D2025" t="s">
        <v>696</v>
      </c>
      <c r="E2025" t="s">
        <v>697</v>
      </c>
      <c r="F2025" t="s">
        <v>1315</v>
      </c>
      <c r="G2025" t="s">
        <v>1316</v>
      </c>
      <c r="H2025" t="s">
        <v>180</v>
      </c>
      <c r="I2025" t="s">
        <v>1346</v>
      </c>
      <c r="J2025" t="s">
        <v>121</v>
      </c>
      <c r="K2025" t="s">
        <v>155</v>
      </c>
      <c r="L2025" t="s">
        <v>44</v>
      </c>
      <c r="M2025" s="5">
        <v>7000</v>
      </c>
      <c r="N2025" s="5">
        <v>0</v>
      </c>
      <c r="O2025" s="5">
        <f t="shared" si="124"/>
        <v>7000</v>
      </c>
      <c r="P2025" s="5">
        <v>-7000</v>
      </c>
      <c r="Q2025" s="5">
        <f t="shared" si="125"/>
        <v>0</v>
      </c>
      <c r="R2025" s="5">
        <v>0</v>
      </c>
      <c r="S2025" s="5">
        <v>0</v>
      </c>
      <c r="T2025" s="5">
        <v>0</v>
      </c>
      <c r="U2025" s="5">
        <f t="shared" si="126"/>
        <v>7000</v>
      </c>
      <c r="V2025" s="5">
        <f t="shared" si="127"/>
        <v>7000</v>
      </c>
      <c r="W2025" s="5">
        <v>0</v>
      </c>
      <c r="X2025" t="s">
        <v>718</v>
      </c>
    </row>
    <row r="2026" spans="1:24" x14ac:dyDescent="0.2">
      <c r="A2026" t="s">
        <v>0</v>
      </c>
      <c r="B2026" t="s">
        <v>1</v>
      </c>
      <c r="C2026" t="s">
        <v>695</v>
      </c>
      <c r="D2026" t="s">
        <v>696</v>
      </c>
      <c r="E2026" t="s">
        <v>697</v>
      </c>
      <c r="F2026" t="s">
        <v>1315</v>
      </c>
      <c r="G2026" t="s">
        <v>1316</v>
      </c>
      <c r="H2026" t="s">
        <v>180</v>
      </c>
      <c r="I2026" t="s">
        <v>1346</v>
      </c>
      <c r="J2026" t="s">
        <v>121</v>
      </c>
      <c r="K2026" t="s">
        <v>722</v>
      </c>
      <c r="L2026" t="s">
        <v>44</v>
      </c>
      <c r="M2026" s="5">
        <v>2000</v>
      </c>
      <c r="N2026" s="5">
        <v>0</v>
      </c>
      <c r="O2026" s="5">
        <f t="shared" si="124"/>
        <v>2000</v>
      </c>
      <c r="P2026" s="5">
        <v>-2000</v>
      </c>
      <c r="Q2026" s="5">
        <f t="shared" si="125"/>
        <v>0</v>
      </c>
      <c r="R2026" s="5">
        <v>0</v>
      </c>
      <c r="S2026" s="5">
        <v>0</v>
      </c>
      <c r="T2026" s="5">
        <v>0</v>
      </c>
      <c r="U2026" s="5">
        <f t="shared" si="126"/>
        <v>2000</v>
      </c>
      <c r="V2026" s="5">
        <f t="shared" si="127"/>
        <v>2000</v>
      </c>
      <c r="W2026" s="5">
        <v>0</v>
      </c>
      <c r="X2026" t="s">
        <v>723</v>
      </c>
    </row>
    <row r="2027" spans="1:24" x14ac:dyDescent="0.2">
      <c r="A2027" t="s">
        <v>0</v>
      </c>
      <c r="B2027" t="s">
        <v>1</v>
      </c>
      <c r="C2027" t="s">
        <v>695</v>
      </c>
      <c r="D2027" t="s">
        <v>696</v>
      </c>
      <c r="E2027" t="s">
        <v>697</v>
      </c>
      <c r="F2027" t="s">
        <v>1315</v>
      </c>
      <c r="G2027" t="s">
        <v>1316</v>
      </c>
      <c r="H2027" t="s">
        <v>180</v>
      </c>
      <c r="I2027" t="s">
        <v>1346</v>
      </c>
      <c r="J2027" t="s">
        <v>121</v>
      </c>
      <c r="K2027" t="s">
        <v>1361</v>
      </c>
      <c r="L2027" t="s">
        <v>44</v>
      </c>
      <c r="M2027" s="5">
        <v>6160</v>
      </c>
      <c r="N2027" s="5">
        <v>0</v>
      </c>
      <c r="O2027" s="5">
        <f t="shared" si="124"/>
        <v>6160</v>
      </c>
      <c r="P2027" s="5">
        <v>0</v>
      </c>
      <c r="Q2027" s="5">
        <f t="shared" si="125"/>
        <v>6160</v>
      </c>
      <c r="R2027" s="5">
        <v>0</v>
      </c>
      <c r="S2027" s="5">
        <v>0</v>
      </c>
      <c r="T2027" s="5">
        <v>0</v>
      </c>
      <c r="U2027" s="5">
        <f t="shared" si="126"/>
        <v>6160</v>
      </c>
      <c r="V2027" s="5">
        <f t="shared" si="127"/>
        <v>6160</v>
      </c>
      <c r="W2027" s="5">
        <v>6160</v>
      </c>
      <c r="X2027" t="s">
        <v>1362</v>
      </c>
    </row>
    <row r="2028" spans="1:24" x14ac:dyDescent="0.2">
      <c r="A2028" t="s">
        <v>0</v>
      </c>
      <c r="B2028" t="s">
        <v>1</v>
      </c>
      <c r="C2028" t="s">
        <v>695</v>
      </c>
      <c r="D2028" t="s">
        <v>696</v>
      </c>
      <c r="E2028" t="s">
        <v>697</v>
      </c>
      <c r="F2028" t="s">
        <v>1315</v>
      </c>
      <c r="G2028" t="s">
        <v>1316</v>
      </c>
      <c r="H2028" t="s">
        <v>180</v>
      </c>
      <c r="I2028" t="s">
        <v>1363</v>
      </c>
      <c r="J2028" t="s">
        <v>121</v>
      </c>
      <c r="K2028" t="s">
        <v>126</v>
      </c>
      <c r="L2028" t="s">
        <v>44</v>
      </c>
      <c r="M2028" s="5">
        <v>50000</v>
      </c>
      <c r="N2028" s="5">
        <v>-50000</v>
      </c>
      <c r="O2028" s="5">
        <f t="shared" si="124"/>
        <v>0</v>
      </c>
      <c r="P2028" s="5">
        <v>0</v>
      </c>
      <c r="Q2028" s="5">
        <f t="shared" si="125"/>
        <v>0</v>
      </c>
      <c r="R2028" s="5">
        <v>0</v>
      </c>
      <c r="S2028" s="5">
        <v>0</v>
      </c>
      <c r="T2028" s="5">
        <v>0</v>
      </c>
      <c r="U2028" s="5">
        <f t="shared" si="126"/>
        <v>0</v>
      </c>
      <c r="V2028" s="5">
        <f t="shared" si="127"/>
        <v>0</v>
      </c>
      <c r="W2028" s="5">
        <v>0</v>
      </c>
      <c r="X2028" t="s">
        <v>716</v>
      </c>
    </row>
    <row r="2029" spans="1:24" x14ac:dyDescent="0.2">
      <c r="A2029" t="s">
        <v>0</v>
      </c>
      <c r="B2029" t="s">
        <v>1</v>
      </c>
      <c r="C2029" t="s">
        <v>695</v>
      </c>
      <c r="D2029" t="s">
        <v>696</v>
      </c>
      <c r="E2029" t="s">
        <v>697</v>
      </c>
      <c r="F2029" t="s">
        <v>1315</v>
      </c>
      <c r="G2029" t="s">
        <v>1316</v>
      </c>
      <c r="H2029" t="s">
        <v>180</v>
      </c>
      <c r="I2029" t="s">
        <v>1363</v>
      </c>
      <c r="J2029" t="s">
        <v>121</v>
      </c>
      <c r="K2029" t="s">
        <v>128</v>
      </c>
      <c r="L2029" t="s">
        <v>44</v>
      </c>
      <c r="M2029" s="5">
        <v>50000</v>
      </c>
      <c r="N2029" s="5">
        <v>-50000</v>
      </c>
      <c r="O2029" s="5">
        <f t="shared" si="124"/>
        <v>0</v>
      </c>
      <c r="P2029" s="5">
        <v>0</v>
      </c>
      <c r="Q2029" s="5">
        <f t="shared" si="125"/>
        <v>0</v>
      </c>
      <c r="R2029" s="5">
        <v>0</v>
      </c>
      <c r="S2029" s="5">
        <v>0</v>
      </c>
      <c r="T2029" s="5">
        <v>0</v>
      </c>
      <c r="U2029" s="5">
        <f t="shared" si="126"/>
        <v>0</v>
      </c>
      <c r="V2029" s="5">
        <f t="shared" si="127"/>
        <v>0</v>
      </c>
      <c r="W2029" s="5">
        <v>0</v>
      </c>
      <c r="X2029" t="s">
        <v>1354</v>
      </c>
    </row>
    <row r="2030" spans="1:24" x14ac:dyDescent="0.2">
      <c r="A2030" t="s">
        <v>0</v>
      </c>
      <c r="B2030" t="s">
        <v>1</v>
      </c>
      <c r="C2030" t="s">
        <v>695</v>
      </c>
      <c r="D2030" t="s">
        <v>696</v>
      </c>
      <c r="E2030" t="s">
        <v>697</v>
      </c>
      <c r="F2030" t="s">
        <v>1315</v>
      </c>
      <c r="G2030" t="s">
        <v>1316</v>
      </c>
      <c r="H2030" t="s">
        <v>180</v>
      </c>
      <c r="I2030" t="s">
        <v>183</v>
      </c>
      <c r="J2030" t="s">
        <v>121</v>
      </c>
      <c r="K2030" t="s">
        <v>149</v>
      </c>
      <c r="L2030" t="s">
        <v>44</v>
      </c>
      <c r="M2030" s="5">
        <v>33700</v>
      </c>
      <c r="N2030" s="5">
        <v>-17700</v>
      </c>
      <c r="O2030" s="5">
        <f t="shared" si="124"/>
        <v>16000</v>
      </c>
      <c r="P2030" s="5">
        <v>-16000</v>
      </c>
      <c r="Q2030" s="5">
        <f t="shared" si="125"/>
        <v>0</v>
      </c>
      <c r="R2030" s="5">
        <v>0</v>
      </c>
      <c r="S2030" s="5">
        <v>0</v>
      </c>
      <c r="T2030" s="5">
        <v>0</v>
      </c>
      <c r="U2030" s="5">
        <f t="shared" si="126"/>
        <v>16000</v>
      </c>
      <c r="V2030" s="5">
        <f t="shared" si="127"/>
        <v>16000</v>
      </c>
      <c r="W2030" s="5">
        <v>0</v>
      </c>
      <c r="X2030" t="s">
        <v>701</v>
      </c>
    </row>
    <row r="2031" spans="1:24" x14ac:dyDescent="0.2">
      <c r="A2031" t="s">
        <v>0</v>
      </c>
      <c r="B2031" t="s">
        <v>1</v>
      </c>
      <c r="C2031" t="s">
        <v>695</v>
      </c>
      <c r="D2031" t="s">
        <v>696</v>
      </c>
      <c r="E2031" t="s">
        <v>697</v>
      </c>
      <c r="F2031" t="s">
        <v>1315</v>
      </c>
      <c r="G2031" t="s">
        <v>1316</v>
      </c>
      <c r="H2031" t="s">
        <v>180</v>
      </c>
      <c r="I2031" t="s">
        <v>183</v>
      </c>
      <c r="J2031" t="s">
        <v>121</v>
      </c>
      <c r="K2031" t="s">
        <v>137</v>
      </c>
      <c r="L2031" t="s">
        <v>44</v>
      </c>
      <c r="M2031" s="5">
        <v>505200</v>
      </c>
      <c r="N2031" s="5">
        <v>-365000</v>
      </c>
      <c r="O2031" s="5">
        <f t="shared" si="124"/>
        <v>140200</v>
      </c>
      <c r="P2031" s="5">
        <v>-140200</v>
      </c>
      <c r="Q2031" s="5">
        <f t="shared" si="125"/>
        <v>0</v>
      </c>
      <c r="R2031" s="5">
        <v>0</v>
      </c>
      <c r="S2031" s="5">
        <v>0</v>
      </c>
      <c r="T2031" s="5">
        <v>0</v>
      </c>
      <c r="U2031" s="5">
        <f t="shared" si="126"/>
        <v>140200</v>
      </c>
      <c r="V2031" s="5">
        <f t="shared" si="127"/>
        <v>140200</v>
      </c>
      <c r="W2031" s="5">
        <v>0</v>
      </c>
      <c r="X2031" t="s">
        <v>702</v>
      </c>
    </row>
    <row r="2032" spans="1:24" x14ac:dyDescent="0.2">
      <c r="A2032" t="s">
        <v>0</v>
      </c>
      <c r="B2032" t="s">
        <v>1</v>
      </c>
      <c r="C2032" t="s">
        <v>695</v>
      </c>
      <c r="D2032" t="s">
        <v>696</v>
      </c>
      <c r="E2032" t="s">
        <v>697</v>
      </c>
      <c r="F2032" t="s">
        <v>1315</v>
      </c>
      <c r="G2032" t="s">
        <v>1316</v>
      </c>
      <c r="H2032" t="s">
        <v>180</v>
      </c>
      <c r="I2032" t="s">
        <v>183</v>
      </c>
      <c r="J2032" t="s">
        <v>121</v>
      </c>
      <c r="K2032" t="s">
        <v>161</v>
      </c>
      <c r="L2032" t="s">
        <v>44</v>
      </c>
      <c r="M2032" s="5">
        <v>60000</v>
      </c>
      <c r="N2032" s="5">
        <v>-7000</v>
      </c>
      <c r="O2032" s="5">
        <f t="shared" si="124"/>
        <v>53000</v>
      </c>
      <c r="P2032" s="5">
        <v>-48000</v>
      </c>
      <c r="Q2032" s="5">
        <f t="shared" si="125"/>
        <v>5000</v>
      </c>
      <c r="R2032" s="5">
        <v>0</v>
      </c>
      <c r="S2032" s="5">
        <v>0</v>
      </c>
      <c r="T2032" s="5">
        <v>0</v>
      </c>
      <c r="U2032" s="5">
        <f t="shared" si="126"/>
        <v>53000</v>
      </c>
      <c r="V2032" s="5">
        <f t="shared" si="127"/>
        <v>53000</v>
      </c>
      <c r="W2032" s="5">
        <v>5000</v>
      </c>
      <c r="X2032" t="s">
        <v>706</v>
      </c>
    </row>
    <row r="2033" spans="1:24" x14ac:dyDescent="0.2">
      <c r="A2033" t="s">
        <v>0</v>
      </c>
      <c r="B2033" t="s">
        <v>1</v>
      </c>
      <c r="C2033" t="s">
        <v>695</v>
      </c>
      <c r="D2033" t="s">
        <v>696</v>
      </c>
      <c r="E2033" t="s">
        <v>697</v>
      </c>
      <c r="F2033" t="s">
        <v>1315</v>
      </c>
      <c r="G2033" t="s">
        <v>1316</v>
      </c>
      <c r="H2033" t="s">
        <v>180</v>
      </c>
      <c r="I2033" t="s">
        <v>183</v>
      </c>
      <c r="J2033" t="s">
        <v>121</v>
      </c>
      <c r="K2033" t="s">
        <v>122</v>
      </c>
      <c r="L2033" t="s">
        <v>44</v>
      </c>
      <c r="M2033" s="5">
        <v>8000</v>
      </c>
      <c r="N2033" s="5">
        <v>0</v>
      </c>
      <c r="O2033" s="5">
        <f t="shared" si="124"/>
        <v>8000</v>
      </c>
      <c r="P2033" s="5">
        <v>-7000</v>
      </c>
      <c r="Q2033" s="5">
        <f t="shared" si="125"/>
        <v>1000</v>
      </c>
      <c r="R2033" s="5">
        <v>0</v>
      </c>
      <c r="S2033" s="5">
        <v>0</v>
      </c>
      <c r="T2033" s="5">
        <v>0</v>
      </c>
      <c r="U2033" s="5">
        <f t="shared" si="126"/>
        <v>8000</v>
      </c>
      <c r="V2033" s="5">
        <f t="shared" si="127"/>
        <v>8000</v>
      </c>
      <c r="W2033" s="5">
        <v>1000</v>
      </c>
      <c r="X2033" t="s">
        <v>1357</v>
      </c>
    </row>
    <row r="2034" spans="1:24" x14ac:dyDescent="0.2">
      <c r="A2034" t="s">
        <v>0</v>
      </c>
      <c r="B2034" t="s">
        <v>1</v>
      </c>
      <c r="C2034" t="s">
        <v>695</v>
      </c>
      <c r="D2034" t="s">
        <v>696</v>
      </c>
      <c r="E2034" t="s">
        <v>697</v>
      </c>
      <c r="F2034" t="s">
        <v>1315</v>
      </c>
      <c r="G2034" t="s">
        <v>1316</v>
      </c>
      <c r="H2034" t="s">
        <v>180</v>
      </c>
      <c r="I2034" t="s">
        <v>183</v>
      </c>
      <c r="J2034" t="s">
        <v>121</v>
      </c>
      <c r="K2034" t="s">
        <v>141</v>
      </c>
      <c r="L2034" t="s">
        <v>44</v>
      </c>
      <c r="M2034" s="5">
        <v>113000</v>
      </c>
      <c r="N2034" s="5">
        <v>-89000</v>
      </c>
      <c r="O2034" s="5">
        <f t="shared" si="124"/>
        <v>24000</v>
      </c>
      <c r="P2034" s="5">
        <v>-24000</v>
      </c>
      <c r="Q2034" s="5">
        <f t="shared" si="125"/>
        <v>0</v>
      </c>
      <c r="R2034" s="5">
        <v>0</v>
      </c>
      <c r="S2034" s="5">
        <v>0</v>
      </c>
      <c r="T2034" s="5">
        <v>0</v>
      </c>
      <c r="U2034" s="5">
        <f t="shared" si="126"/>
        <v>24000</v>
      </c>
      <c r="V2034" s="5">
        <f t="shared" si="127"/>
        <v>24000</v>
      </c>
      <c r="W2034" s="5">
        <v>0</v>
      </c>
      <c r="X2034" t="s">
        <v>1350</v>
      </c>
    </row>
    <row r="2035" spans="1:24" x14ac:dyDescent="0.2">
      <c r="A2035" t="s">
        <v>0</v>
      </c>
      <c r="B2035" t="s">
        <v>1</v>
      </c>
      <c r="C2035" t="s">
        <v>695</v>
      </c>
      <c r="D2035" t="s">
        <v>696</v>
      </c>
      <c r="E2035" t="s">
        <v>697</v>
      </c>
      <c r="F2035" t="s">
        <v>1315</v>
      </c>
      <c r="G2035" t="s">
        <v>1316</v>
      </c>
      <c r="H2035" t="s">
        <v>180</v>
      </c>
      <c r="I2035" t="s">
        <v>183</v>
      </c>
      <c r="J2035" t="s">
        <v>121</v>
      </c>
      <c r="K2035" t="s">
        <v>128</v>
      </c>
      <c r="L2035" t="s">
        <v>44</v>
      </c>
      <c r="M2035" s="5">
        <v>24000</v>
      </c>
      <c r="N2035" s="5">
        <v>-14000</v>
      </c>
      <c r="O2035" s="5">
        <f t="shared" si="124"/>
        <v>10000</v>
      </c>
      <c r="P2035" s="5">
        <v>-10000</v>
      </c>
      <c r="Q2035" s="5">
        <f t="shared" si="125"/>
        <v>0</v>
      </c>
      <c r="R2035" s="5">
        <v>0</v>
      </c>
      <c r="S2035" s="5">
        <v>0</v>
      </c>
      <c r="T2035" s="5">
        <v>0</v>
      </c>
      <c r="U2035" s="5">
        <f t="shared" si="126"/>
        <v>10000</v>
      </c>
      <c r="V2035" s="5">
        <f t="shared" si="127"/>
        <v>10000</v>
      </c>
      <c r="W2035" s="5">
        <v>0</v>
      </c>
      <c r="X2035" t="s">
        <v>1354</v>
      </c>
    </row>
    <row r="2036" spans="1:24" x14ac:dyDescent="0.2">
      <c r="A2036" t="s">
        <v>0</v>
      </c>
      <c r="B2036" t="s">
        <v>1</v>
      </c>
      <c r="C2036" t="s">
        <v>695</v>
      </c>
      <c r="D2036" t="s">
        <v>696</v>
      </c>
      <c r="E2036" t="s">
        <v>697</v>
      </c>
      <c r="F2036" t="s">
        <v>1315</v>
      </c>
      <c r="G2036" t="s">
        <v>1316</v>
      </c>
      <c r="H2036" t="s">
        <v>180</v>
      </c>
      <c r="I2036" t="s">
        <v>183</v>
      </c>
      <c r="J2036" t="s">
        <v>121</v>
      </c>
      <c r="K2036" t="s">
        <v>175</v>
      </c>
      <c r="L2036" t="s">
        <v>44</v>
      </c>
      <c r="M2036" s="5">
        <v>3000</v>
      </c>
      <c r="N2036" s="5">
        <v>0</v>
      </c>
      <c r="O2036" s="5">
        <f t="shared" si="124"/>
        <v>3000</v>
      </c>
      <c r="P2036" s="5">
        <v>0</v>
      </c>
      <c r="Q2036" s="5">
        <f t="shared" si="125"/>
        <v>3000</v>
      </c>
      <c r="R2036" s="5">
        <v>0</v>
      </c>
      <c r="S2036" s="5">
        <v>0</v>
      </c>
      <c r="T2036" s="5">
        <v>0</v>
      </c>
      <c r="U2036" s="5">
        <f t="shared" si="126"/>
        <v>3000</v>
      </c>
      <c r="V2036" s="5">
        <f t="shared" si="127"/>
        <v>3000</v>
      </c>
      <c r="W2036" s="5">
        <v>3000</v>
      </c>
      <c r="X2036" t="s">
        <v>1360</v>
      </c>
    </row>
    <row r="2037" spans="1:24" x14ac:dyDescent="0.2">
      <c r="A2037" t="s">
        <v>0</v>
      </c>
      <c r="B2037" t="s">
        <v>1</v>
      </c>
      <c r="C2037" t="s">
        <v>695</v>
      </c>
      <c r="D2037" t="s">
        <v>696</v>
      </c>
      <c r="E2037" t="s">
        <v>697</v>
      </c>
      <c r="F2037" t="s">
        <v>1315</v>
      </c>
      <c r="G2037" t="s">
        <v>1316</v>
      </c>
      <c r="H2037" t="s">
        <v>180</v>
      </c>
      <c r="I2037" t="s">
        <v>183</v>
      </c>
      <c r="J2037" t="s">
        <v>121</v>
      </c>
      <c r="K2037" t="s">
        <v>554</v>
      </c>
      <c r="L2037" t="s">
        <v>44</v>
      </c>
      <c r="M2037" s="5">
        <v>10000</v>
      </c>
      <c r="N2037" s="5">
        <v>0</v>
      </c>
      <c r="O2037" s="5">
        <f t="shared" si="124"/>
        <v>10000</v>
      </c>
      <c r="P2037" s="5">
        <v>0</v>
      </c>
      <c r="Q2037" s="5">
        <f t="shared" si="125"/>
        <v>10000</v>
      </c>
      <c r="R2037" s="5">
        <v>0.43</v>
      </c>
      <c r="S2037" s="5">
        <v>7799.56</v>
      </c>
      <c r="T2037" s="5">
        <v>0</v>
      </c>
      <c r="U2037" s="5">
        <f t="shared" si="126"/>
        <v>2200.4399999999996</v>
      </c>
      <c r="V2037" s="5">
        <f t="shared" si="127"/>
        <v>10000</v>
      </c>
      <c r="W2037" s="5">
        <v>2200.0100000000002</v>
      </c>
      <c r="X2037" t="s">
        <v>1364</v>
      </c>
    </row>
    <row r="2038" spans="1:24" x14ac:dyDescent="0.2">
      <c r="A2038" t="s">
        <v>0</v>
      </c>
      <c r="B2038" t="s">
        <v>1</v>
      </c>
      <c r="C2038" t="s">
        <v>695</v>
      </c>
      <c r="D2038" t="s">
        <v>696</v>
      </c>
      <c r="E2038" t="s">
        <v>697</v>
      </c>
      <c r="F2038" t="s">
        <v>1315</v>
      </c>
      <c r="G2038" t="s">
        <v>1316</v>
      </c>
      <c r="H2038" t="s">
        <v>180</v>
      </c>
      <c r="I2038" t="s">
        <v>183</v>
      </c>
      <c r="J2038" t="s">
        <v>121</v>
      </c>
      <c r="K2038" t="s">
        <v>342</v>
      </c>
      <c r="L2038" t="s">
        <v>44</v>
      </c>
      <c r="M2038" s="5">
        <v>2000</v>
      </c>
      <c r="N2038" s="5">
        <v>0</v>
      </c>
      <c r="O2038" s="5">
        <f t="shared" si="124"/>
        <v>2000</v>
      </c>
      <c r="P2038" s="5">
        <v>-2000</v>
      </c>
      <c r="Q2038" s="5">
        <f t="shared" si="125"/>
        <v>0</v>
      </c>
      <c r="R2038" s="5">
        <v>0</v>
      </c>
      <c r="S2038" s="5">
        <v>0</v>
      </c>
      <c r="T2038" s="5">
        <v>0</v>
      </c>
      <c r="U2038" s="5">
        <f t="shared" si="126"/>
        <v>2000</v>
      </c>
      <c r="V2038" s="5">
        <f t="shared" si="127"/>
        <v>2000</v>
      </c>
      <c r="W2038" s="5">
        <v>0</v>
      </c>
      <c r="X2038" t="s">
        <v>719</v>
      </c>
    </row>
    <row r="2039" spans="1:24" x14ac:dyDescent="0.2">
      <c r="A2039" t="s">
        <v>0</v>
      </c>
      <c r="B2039" t="s">
        <v>1</v>
      </c>
      <c r="C2039" t="s">
        <v>695</v>
      </c>
      <c r="D2039" t="s">
        <v>696</v>
      </c>
      <c r="E2039" t="s">
        <v>697</v>
      </c>
      <c r="F2039" t="s">
        <v>1315</v>
      </c>
      <c r="G2039" t="s">
        <v>1316</v>
      </c>
      <c r="H2039" t="s">
        <v>180</v>
      </c>
      <c r="I2039" t="s">
        <v>1346</v>
      </c>
      <c r="J2039" t="s">
        <v>223</v>
      </c>
      <c r="K2039" t="s">
        <v>344</v>
      </c>
      <c r="L2039" t="s">
        <v>44</v>
      </c>
      <c r="M2039" s="5">
        <v>10000</v>
      </c>
      <c r="N2039" s="5">
        <v>0</v>
      </c>
      <c r="O2039" s="5">
        <f t="shared" si="124"/>
        <v>10000</v>
      </c>
      <c r="P2039" s="5">
        <v>-10000</v>
      </c>
      <c r="Q2039" s="5">
        <f t="shared" si="125"/>
        <v>0</v>
      </c>
      <c r="R2039" s="5">
        <v>0</v>
      </c>
      <c r="S2039" s="5">
        <v>0</v>
      </c>
      <c r="T2039" s="5">
        <v>0</v>
      </c>
      <c r="U2039" s="5">
        <f t="shared" si="126"/>
        <v>10000</v>
      </c>
      <c r="V2039" s="5">
        <f t="shared" si="127"/>
        <v>10000</v>
      </c>
      <c r="W2039" s="5">
        <v>0</v>
      </c>
      <c r="X2039" t="s">
        <v>1365</v>
      </c>
    </row>
    <row r="2040" spans="1:24" x14ac:dyDescent="0.2">
      <c r="A2040" t="s">
        <v>0</v>
      </c>
      <c r="B2040" t="s">
        <v>1</v>
      </c>
      <c r="C2040" t="s">
        <v>695</v>
      </c>
      <c r="D2040" t="s">
        <v>696</v>
      </c>
      <c r="E2040" t="s">
        <v>697</v>
      </c>
      <c r="F2040" t="s">
        <v>1315</v>
      </c>
      <c r="G2040" t="s">
        <v>1316</v>
      </c>
      <c r="H2040" t="s">
        <v>180</v>
      </c>
      <c r="I2040" t="s">
        <v>1351</v>
      </c>
      <c r="J2040" t="s">
        <v>575</v>
      </c>
      <c r="K2040" t="s">
        <v>576</v>
      </c>
      <c r="L2040" t="s">
        <v>44</v>
      </c>
      <c r="M2040" s="5">
        <v>55000</v>
      </c>
      <c r="N2040" s="5">
        <v>0</v>
      </c>
      <c r="O2040" s="5">
        <f t="shared" si="124"/>
        <v>55000</v>
      </c>
      <c r="P2040" s="5">
        <v>0</v>
      </c>
      <c r="Q2040" s="5">
        <f t="shared" si="125"/>
        <v>55000</v>
      </c>
      <c r="R2040" s="5">
        <v>0</v>
      </c>
      <c r="S2040" s="5">
        <v>0</v>
      </c>
      <c r="T2040" s="5">
        <v>0</v>
      </c>
      <c r="U2040" s="5">
        <f t="shared" si="126"/>
        <v>55000</v>
      </c>
      <c r="V2040" s="5">
        <f t="shared" si="127"/>
        <v>55000</v>
      </c>
      <c r="W2040" s="5">
        <v>55000</v>
      </c>
      <c r="X2040" t="s">
        <v>1366</v>
      </c>
    </row>
    <row r="2041" spans="1:24" x14ac:dyDescent="0.2">
      <c r="A2041" t="s">
        <v>0</v>
      </c>
      <c r="B2041" t="s">
        <v>1</v>
      </c>
      <c r="C2041" t="s">
        <v>695</v>
      </c>
      <c r="D2041" t="s">
        <v>696</v>
      </c>
      <c r="E2041" t="s">
        <v>697</v>
      </c>
      <c r="F2041" t="s">
        <v>1315</v>
      </c>
      <c r="G2041" t="s">
        <v>1316</v>
      </c>
      <c r="H2041" t="s">
        <v>180</v>
      </c>
      <c r="I2041" t="s">
        <v>183</v>
      </c>
      <c r="J2041" t="s">
        <v>575</v>
      </c>
      <c r="K2041" t="s">
        <v>796</v>
      </c>
      <c r="L2041" t="s">
        <v>44</v>
      </c>
      <c r="M2041" s="5">
        <v>161100</v>
      </c>
      <c r="N2041" s="5">
        <v>-61100</v>
      </c>
      <c r="O2041" s="5">
        <f t="shared" si="124"/>
        <v>100000</v>
      </c>
      <c r="P2041" s="5">
        <v>-100000</v>
      </c>
      <c r="Q2041" s="5">
        <f t="shared" si="125"/>
        <v>0</v>
      </c>
      <c r="R2041" s="5">
        <v>0</v>
      </c>
      <c r="S2041" s="5">
        <v>0</v>
      </c>
      <c r="T2041" s="5">
        <v>0</v>
      </c>
      <c r="U2041" s="5">
        <f t="shared" si="126"/>
        <v>100000</v>
      </c>
      <c r="V2041" s="5">
        <f t="shared" si="127"/>
        <v>100000</v>
      </c>
      <c r="W2041" s="5">
        <v>0</v>
      </c>
      <c r="X2041" t="s">
        <v>1367</v>
      </c>
    </row>
    <row r="2042" spans="1:24" x14ac:dyDescent="0.2">
      <c r="A2042" t="s">
        <v>0</v>
      </c>
      <c r="B2042" t="s">
        <v>1</v>
      </c>
      <c r="C2042" t="s">
        <v>695</v>
      </c>
      <c r="D2042" t="s">
        <v>696</v>
      </c>
      <c r="E2042" t="s">
        <v>697</v>
      </c>
      <c r="F2042" t="s">
        <v>1315</v>
      </c>
      <c r="G2042" t="s">
        <v>1316</v>
      </c>
      <c r="H2042" t="s">
        <v>180</v>
      </c>
      <c r="I2042" t="s">
        <v>1351</v>
      </c>
      <c r="J2042" t="s">
        <v>231</v>
      </c>
      <c r="K2042" t="s">
        <v>232</v>
      </c>
      <c r="L2042" t="s">
        <v>44</v>
      </c>
      <c r="M2042" s="5">
        <v>10000</v>
      </c>
      <c r="N2042" s="5">
        <v>0</v>
      </c>
      <c r="O2042" s="5">
        <f t="shared" si="124"/>
        <v>10000</v>
      </c>
      <c r="P2042" s="5">
        <v>-10000</v>
      </c>
      <c r="Q2042" s="5">
        <f t="shared" si="125"/>
        <v>0</v>
      </c>
      <c r="R2042" s="5">
        <v>0</v>
      </c>
      <c r="S2042" s="5">
        <v>0</v>
      </c>
      <c r="T2042" s="5">
        <v>0</v>
      </c>
      <c r="U2042" s="5">
        <f t="shared" si="126"/>
        <v>10000</v>
      </c>
      <c r="V2042" s="5">
        <f t="shared" si="127"/>
        <v>10000</v>
      </c>
      <c r="W2042" s="5">
        <v>0</v>
      </c>
      <c r="X2042" t="s">
        <v>726</v>
      </c>
    </row>
    <row r="2043" spans="1:24" x14ac:dyDescent="0.2">
      <c r="A2043" t="s">
        <v>0</v>
      </c>
      <c r="B2043" t="s">
        <v>1</v>
      </c>
      <c r="C2043" t="s">
        <v>695</v>
      </c>
      <c r="D2043" t="s">
        <v>696</v>
      </c>
      <c r="E2043" t="s">
        <v>697</v>
      </c>
      <c r="F2043" t="s">
        <v>1315</v>
      </c>
      <c r="G2043" t="s">
        <v>1316</v>
      </c>
      <c r="H2043" t="s">
        <v>180</v>
      </c>
      <c r="I2043" t="s">
        <v>1346</v>
      </c>
      <c r="J2043" t="s">
        <v>231</v>
      </c>
      <c r="K2043" t="s">
        <v>236</v>
      </c>
      <c r="L2043" t="s">
        <v>44</v>
      </c>
      <c r="M2043" s="5">
        <v>6000</v>
      </c>
      <c r="N2043" s="5">
        <v>0</v>
      </c>
      <c r="O2043" s="5">
        <f t="shared" si="124"/>
        <v>6000</v>
      </c>
      <c r="P2043" s="5">
        <v>-6000</v>
      </c>
      <c r="Q2043" s="5">
        <f t="shared" si="125"/>
        <v>0</v>
      </c>
      <c r="R2043" s="5">
        <v>0</v>
      </c>
      <c r="S2043" s="5">
        <v>0</v>
      </c>
      <c r="T2043" s="5">
        <v>0</v>
      </c>
      <c r="U2043" s="5">
        <f t="shared" si="126"/>
        <v>6000</v>
      </c>
      <c r="V2043" s="5">
        <f t="shared" si="127"/>
        <v>6000</v>
      </c>
      <c r="W2043" s="5">
        <v>0</v>
      </c>
      <c r="X2043" t="s">
        <v>725</v>
      </c>
    </row>
    <row r="2044" spans="1:24" x14ac:dyDescent="0.2">
      <c r="A2044" t="s">
        <v>0</v>
      </c>
      <c r="B2044" t="s">
        <v>1</v>
      </c>
      <c r="C2044" t="s">
        <v>695</v>
      </c>
      <c r="D2044" t="s">
        <v>696</v>
      </c>
      <c r="E2044" t="s">
        <v>697</v>
      </c>
      <c r="F2044" t="s">
        <v>1315</v>
      </c>
      <c r="G2044" t="s">
        <v>1316</v>
      </c>
      <c r="H2044" t="s">
        <v>180</v>
      </c>
      <c r="I2044" t="s">
        <v>1346</v>
      </c>
      <c r="J2044" t="s">
        <v>231</v>
      </c>
      <c r="K2044" t="s">
        <v>232</v>
      </c>
      <c r="L2044" t="s">
        <v>44</v>
      </c>
      <c r="M2044" s="5">
        <v>54840</v>
      </c>
      <c r="N2044" s="5">
        <v>0</v>
      </c>
      <c r="O2044" s="5">
        <f t="shared" si="124"/>
        <v>54840</v>
      </c>
      <c r="P2044" s="5">
        <v>-54840</v>
      </c>
      <c r="Q2044" s="5">
        <f t="shared" si="125"/>
        <v>0</v>
      </c>
      <c r="R2044" s="5">
        <v>0</v>
      </c>
      <c r="S2044" s="5">
        <v>0</v>
      </c>
      <c r="T2044" s="5">
        <v>0</v>
      </c>
      <c r="U2044" s="5">
        <f t="shared" si="126"/>
        <v>54840</v>
      </c>
      <c r="V2044" s="5">
        <f t="shared" si="127"/>
        <v>54840</v>
      </c>
      <c r="W2044" s="5">
        <v>0</v>
      </c>
      <c r="X2044" t="s">
        <v>726</v>
      </c>
    </row>
    <row r="2045" spans="1:24" x14ac:dyDescent="0.2">
      <c r="A2045" t="s">
        <v>0</v>
      </c>
      <c r="B2045" t="s">
        <v>1</v>
      </c>
      <c r="C2045" t="s">
        <v>695</v>
      </c>
      <c r="D2045" t="s">
        <v>696</v>
      </c>
      <c r="E2045" t="s">
        <v>697</v>
      </c>
      <c r="F2045" t="s">
        <v>1315</v>
      </c>
      <c r="G2045" t="s">
        <v>1316</v>
      </c>
      <c r="H2045" t="s">
        <v>180</v>
      </c>
      <c r="I2045" t="s">
        <v>1346</v>
      </c>
      <c r="J2045" t="s">
        <v>231</v>
      </c>
      <c r="K2045" t="s">
        <v>390</v>
      </c>
      <c r="L2045" t="s">
        <v>44</v>
      </c>
      <c r="M2045" s="5">
        <v>4000</v>
      </c>
      <c r="N2045" s="5">
        <v>0</v>
      </c>
      <c r="O2045" s="5">
        <f t="shared" si="124"/>
        <v>4000</v>
      </c>
      <c r="P2045" s="5">
        <v>-4000</v>
      </c>
      <c r="Q2045" s="5">
        <f t="shared" si="125"/>
        <v>0</v>
      </c>
      <c r="R2045" s="5">
        <v>0</v>
      </c>
      <c r="S2045" s="5">
        <v>0</v>
      </c>
      <c r="T2045" s="5">
        <v>0</v>
      </c>
      <c r="U2045" s="5">
        <f t="shared" si="126"/>
        <v>4000</v>
      </c>
      <c r="V2045" s="5">
        <f t="shared" si="127"/>
        <v>4000</v>
      </c>
      <c r="W2045" s="5">
        <v>0</v>
      </c>
      <c r="X2045" t="s">
        <v>1368</v>
      </c>
    </row>
    <row r="2046" spans="1:24" x14ac:dyDescent="0.2">
      <c r="A2046" t="s">
        <v>0</v>
      </c>
      <c r="B2046" t="s">
        <v>1</v>
      </c>
      <c r="C2046" t="s">
        <v>695</v>
      </c>
      <c r="D2046" t="s">
        <v>696</v>
      </c>
      <c r="E2046" t="s">
        <v>697</v>
      </c>
      <c r="F2046" t="s">
        <v>1315</v>
      </c>
      <c r="G2046" t="s">
        <v>1316</v>
      </c>
      <c r="H2046" t="s">
        <v>180</v>
      </c>
      <c r="I2046" t="s">
        <v>1346</v>
      </c>
      <c r="J2046" t="s">
        <v>231</v>
      </c>
      <c r="K2046" t="s">
        <v>234</v>
      </c>
      <c r="L2046" t="s">
        <v>44</v>
      </c>
      <c r="M2046" s="5">
        <v>10055</v>
      </c>
      <c r="N2046" s="5">
        <v>0</v>
      </c>
      <c r="O2046" s="5">
        <f t="shared" si="124"/>
        <v>10055</v>
      </c>
      <c r="P2046" s="5">
        <v>-10055</v>
      </c>
      <c r="Q2046" s="5">
        <f t="shared" si="125"/>
        <v>0</v>
      </c>
      <c r="R2046" s="5">
        <v>0</v>
      </c>
      <c r="S2046" s="5">
        <v>0</v>
      </c>
      <c r="T2046" s="5">
        <v>0</v>
      </c>
      <c r="U2046" s="5">
        <f t="shared" si="126"/>
        <v>10055</v>
      </c>
      <c r="V2046" s="5">
        <f t="shared" si="127"/>
        <v>10055</v>
      </c>
      <c r="W2046" s="5">
        <v>0</v>
      </c>
      <c r="X2046" t="s">
        <v>724</v>
      </c>
    </row>
    <row r="2047" spans="1:24" x14ac:dyDescent="0.2">
      <c r="A2047" t="s">
        <v>0</v>
      </c>
      <c r="B2047" t="s">
        <v>1</v>
      </c>
      <c r="C2047" t="s">
        <v>695</v>
      </c>
      <c r="D2047" t="s">
        <v>696</v>
      </c>
      <c r="E2047" t="s">
        <v>697</v>
      </c>
      <c r="F2047" t="s">
        <v>1315</v>
      </c>
      <c r="G2047" t="s">
        <v>1316</v>
      </c>
      <c r="H2047" t="s">
        <v>180</v>
      </c>
      <c r="I2047" t="s">
        <v>183</v>
      </c>
      <c r="J2047" t="s">
        <v>231</v>
      </c>
      <c r="K2047" t="s">
        <v>236</v>
      </c>
      <c r="L2047" t="s">
        <v>44</v>
      </c>
      <c r="M2047" s="5">
        <v>5000</v>
      </c>
      <c r="N2047" s="5">
        <v>0</v>
      </c>
      <c r="O2047" s="5">
        <f t="shared" si="124"/>
        <v>5000</v>
      </c>
      <c r="P2047" s="5">
        <v>-5000</v>
      </c>
      <c r="Q2047" s="5">
        <f t="shared" si="125"/>
        <v>0</v>
      </c>
      <c r="R2047" s="5">
        <v>0</v>
      </c>
      <c r="S2047" s="5">
        <v>0</v>
      </c>
      <c r="T2047" s="5">
        <v>0</v>
      </c>
      <c r="U2047" s="5">
        <f t="shared" si="126"/>
        <v>5000</v>
      </c>
      <c r="V2047" s="5">
        <f t="shared" si="127"/>
        <v>5000</v>
      </c>
      <c r="W2047" s="5">
        <v>0</v>
      </c>
      <c r="X2047" t="s">
        <v>725</v>
      </c>
    </row>
    <row r="2048" spans="1:24" x14ac:dyDescent="0.2">
      <c r="A2048" t="s">
        <v>0</v>
      </c>
      <c r="B2048" t="s">
        <v>1</v>
      </c>
      <c r="C2048" t="s">
        <v>695</v>
      </c>
      <c r="D2048" t="s">
        <v>696</v>
      </c>
      <c r="E2048" t="s">
        <v>697</v>
      </c>
      <c r="F2048" t="s">
        <v>1315</v>
      </c>
      <c r="G2048" t="s">
        <v>1316</v>
      </c>
      <c r="H2048" t="s">
        <v>180</v>
      </c>
      <c r="I2048" t="s">
        <v>183</v>
      </c>
      <c r="J2048" t="s">
        <v>231</v>
      </c>
      <c r="K2048" t="s">
        <v>232</v>
      </c>
      <c r="L2048" t="s">
        <v>44</v>
      </c>
      <c r="M2048" s="5">
        <v>60000</v>
      </c>
      <c r="N2048" s="5">
        <v>-7000</v>
      </c>
      <c r="O2048" s="5">
        <f t="shared" si="124"/>
        <v>53000</v>
      </c>
      <c r="P2048" s="5">
        <v>-53000</v>
      </c>
      <c r="Q2048" s="5">
        <f t="shared" si="125"/>
        <v>0</v>
      </c>
      <c r="R2048" s="5">
        <v>0</v>
      </c>
      <c r="S2048" s="5">
        <v>0</v>
      </c>
      <c r="T2048" s="5">
        <v>0</v>
      </c>
      <c r="U2048" s="5">
        <f t="shared" si="126"/>
        <v>53000</v>
      </c>
      <c r="V2048" s="5">
        <f t="shared" si="127"/>
        <v>53000</v>
      </c>
      <c r="W2048" s="5">
        <v>0</v>
      </c>
      <c r="X2048" t="s">
        <v>726</v>
      </c>
    </row>
    <row r="2049" spans="1:24" x14ac:dyDescent="0.2">
      <c r="A2049" t="s">
        <v>0</v>
      </c>
      <c r="B2049" t="s">
        <v>1</v>
      </c>
      <c r="C2049" t="s">
        <v>695</v>
      </c>
      <c r="D2049" t="s">
        <v>696</v>
      </c>
      <c r="E2049" t="s">
        <v>697</v>
      </c>
      <c r="F2049" t="s">
        <v>1315</v>
      </c>
      <c r="G2049" t="s">
        <v>1316</v>
      </c>
      <c r="H2049" t="s">
        <v>180</v>
      </c>
      <c r="I2049" t="s">
        <v>183</v>
      </c>
      <c r="J2049" t="s">
        <v>231</v>
      </c>
      <c r="K2049" t="s">
        <v>234</v>
      </c>
      <c r="L2049" t="s">
        <v>44</v>
      </c>
      <c r="M2049" s="5">
        <v>5000</v>
      </c>
      <c r="N2049" s="5">
        <v>0</v>
      </c>
      <c r="O2049" s="5">
        <f t="shared" si="124"/>
        <v>5000</v>
      </c>
      <c r="P2049" s="5">
        <v>-5000</v>
      </c>
      <c r="Q2049" s="5">
        <f t="shared" si="125"/>
        <v>0</v>
      </c>
      <c r="R2049" s="5">
        <v>0</v>
      </c>
      <c r="S2049" s="5">
        <v>0</v>
      </c>
      <c r="T2049" s="5">
        <v>0</v>
      </c>
      <c r="U2049" s="5">
        <f t="shared" si="126"/>
        <v>5000</v>
      </c>
      <c r="V2049" s="5">
        <f t="shared" si="127"/>
        <v>5000</v>
      </c>
      <c r="W2049" s="5">
        <v>0</v>
      </c>
      <c r="X2049" t="s">
        <v>724</v>
      </c>
    </row>
    <row r="2050" spans="1:24" x14ac:dyDescent="0.2">
      <c r="A2050" t="s">
        <v>0</v>
      </c>
      <c r="B2050" t="s">
        <v>1</v>
      </c>
      <c r="C2050" t="s">
        <v>695</v>
      </c>
      <c r="D2050" t="s">
        <v>696</v>
      </c>
      <c r="E2050" t="s">
        <v>697</v>
      </c>
      <c r="F2050" t="s">
        <v>1315</v>
      </c>
      <c r="G2050" t="s">
        <v>1316</v>
      </c>
      <c r="H2050" t="s">
        <v>180</v>
      </c>
      <c r="I2050" t="s">
        <v>183</v>
      </c>
      <c r="J2050" t="s">
        <v>231</v>
      </c>
      <c r="K2050" t="s">
        <v>1369</v>
      </c>
      <c r="L2050" t="s">
        <v>44</v>
      </c>
      <c r="M2050" s="5">
        <v>10000</v>
      </c>
      <c r="N2050" s="5">
        <v>0</v>
      </c>
      <c r="O2050" s="5">
        <f t="shared" si="124"/>
        <v>10000</v>
      </c>
      <c r="P2050" s="5">
        <v>-10000</v>
      </c>
      <c r="Q2050" s="5">
        <f t="shared" si="125"/>
        <v>0</v>
      </c>
      <c r="R2050" s="5">
        <v>0</v>
      </c>
      <c r="S2050" s="5">
        <v>0</v>
      </c>
      <c r="T2050" s="5">
        <v>0</v>
      </c>
      <c r="U2050" s="5">
        <f t="shared" si="126"/>
        <v>10000</v>
      </c>
      <c r="V2050" s="5">
        <f t="shared" si="127"/>
        <v>10000</v>
      </c>
      <c r="W2050" s="5">
        <v>0</v>
      </c>
      <c r="X2050" t="s">
        <v>1370</v>
      </c>
    </row>
    <row r="2051" spans="1:24" x14ac:dyDescent="0.2">
      <c r="A2051" t="s">
        <v>0</v>
      </c>
      <c r="B2051" t="s">
        <v>1</v>
      </c>
      <c r="C2051" t="s">
        <v>695</v>
      </c>
      <c r="D2051" t="s">
        <v>788</v>
      </c>
      <c r="E2051" t="s">
        <v>789</v>
      </c>
      <c r="F2051" t="s">
        <v>1371</v>
      </c>
      <c r="G2051" t="s">
        <v>1372</v>
      </c>
      <c r="H2051" t="s">
        <v>7</v>
      </c>
      <c r="I2051" t="s">
        <v>8</v>
      </c>
      <c r="J2051" t="s">
        <v>9</v>
      </c>
      <c r="K2051" t="s">
        <v>10</v>
      </c>
      <c r="L2051" t="s">
        <v>11</v>
      </c>
      <c r="M2051" s="5">
        <v>656868</v>
      </c>
      <c r="N2051" s="5">
        <v>-5784.33</v>
      </c>
      <c r="O2051" s="5">
        <f t="shared" ref="O2051:O2114" si="128">+M2051+N2051</f>
        <v>651083.67000000004</v>
      </c>
      <c r="P2051" s="5">
        <v>-32891.74</v>
      </c>
      <c r="Q2051" s="5">
        <f t="shared" ref="Q2051:Q2114" si="129">+O2051+P2051</f>
        <v>618191.93000000005</v>
      </c>
      <c r="R2051" s="5">
        <v>0</v>
      </c>
      <c r="S2051" s="5">
        <v>414449.2</v>
      </c>
      <c r="T2051" s="5">
        <v>414082</v>
      </c>
      <c r="U2051" s="5">
        <f t="shared" ref="U2051:U2114" si="130">+O2051-S2051</f>
        <v>236634.47000000003</v>
      </c>
      <c r="V2051" s="5">
        <f t="shared" ref="V2051:V2114" si="131">+O2051-T2051</f>
        <v>237001.67000000004</v>
      </c>
      <c r="W2051" s="5">
        <v>203742.73</v>
      </c>
      <c r="X2051" t="s">
        <v>1373</v>
      </c>
    </row>
    <row r="2052" spans="1:24" x14ac:dyDescent="0.2">
      <c r="A2052" t="s">
        <v>0</v>
      </c>
      <c r="B2052" t="s">
        <v>1</v>
      </c>
      <c r="C2052" t="s">
        <v>695</v>
      </c>
      <c r="D2052" t="s">
        <v>788</v>
      </c>
      <c r="E2052" t="s">
        <v>789</v>
      </c>
      <c r="F2052" t="s">
        <v>1371</v>
      </c>
      <c r="G2052" t="s">
        <v>1372</v>
      </c>
      <c r="H2052" t="s">
        <v>7</v>
      </c>
      <c r="I2052" t="s">
        <v>8</v>
      </c>
      <c r="J2052" t="s">
        <v>9</v>
      </c>
      <c r="K2052" t="s">
        <v>15</v>
      </c>
      <c r="L2052" t="s">
        <v>11</v>
      </c>
      <c r="M2052" s="5">
        <v>59289</v>
      </c>
      <c r="N2052" s="5">
        <v>0</v>
      </c>
      <c r="O2052" s="5">
        <f t="shared" si="128"/>
        <v>59289</v>
      </c>
      <c r="P2052" s="5">
        <v>0</v>
      </c>
      <c r="Q2052" s="5">
        <f t="shared" si="129"/>
        <v>59289</v>
      </c>
      <c r="R2052" s="5">
        <v>4550</v>
      </c>
      <c r="S2052" s="5">
        <v>8417.27</v>
      </c>
      <c r="T2052" s="5">
        <v>8386.67</v>
      </c>
      <c r="U2052" s="5">
        <f t="shared" si="130"/>
        <v>50871.729999999996</v>
      </c>
      <c r="V2052" s="5">
        <f t="shared" si="131"/>
        <v>50902.33</v>
      </c>
      <c r="W2052" s="5">
        <v>46321.73</v>
      </c>
      <c r="X2052" t="s">
        <v>1374</v>
      </c>
    </row>
    <row r="2053" spans="1:24" x14ac:dyDescent="0.2">
      <c r="A2053" t="s">
        <v>0</v>
      </c>
      <c r="B2053" t="s">
        <v>1</v>
      </c>
      <c r="C2053" t="s">
        <v>695</v>
      </c>
      <c r="D2053" t="s">
        <v>788</v>
      </c>
      <c r="E2053" t="s">
        <v>789</v>
      </c>
      <c r="F2053" t="s">
        <v>1371</v>
      </c>
      <c r="G2053" t="s">
        <v>1372</v>
      </c>
      <c r="H2053" t="s">
        <v>7</v>
      </c>
      <c r="I2053" t="s">
        <v>8</v>
      </c>
      <c r="J2053" t="s">
        <v>9</v>
      </c>
      <c r="K2053" t="s">
        <v>17</v>
      </c>
      <c r="L2053" t="s">
        <v>11</v>
      </c>
      <c r="M2053" s="5">
        <v>15421.16</v>
      </c>
      <c r="N2053" s="5">
        <v>0</v>
      </c>
      <c r="O2053" s="5">
        <f t="shared" si="128"/>
        <v>15421.16</v>
      </c>
      <c r="P2053" s="5">
        <v>0</v>
      </c>
      <c r="Q2053" s="5">
        <f t="shared" si="129"/>
        <v>15421.16</v>
      </c>
      <c r="R2053" s="5">
        <v>177.78</v>
      </c>
      <c r="S2053" s="5">
        <v>12884.25</v>
      </c>
      <c r="T2053" s="5">
        <v>12870.92</v>
      </c>
      <c r="U2053" s="5">
        <f t="shared" si="130"/>
        <v>2536.91</v>
      </c>
      <c r="V2053" s="5">
        <f t="shared" si="131"/>
        <v>2550.2399999999998</v>
      </c>
      <c r="W2053" s="5">
        <v>2359.13</v>
      </c>
      <c r="X2053" t="s">
        <v>1375</v>
      </c>
    </row>
    <row r="2054" spans="1:24" x14ac:dyDescent="0.2">
      <c r="A2054" t="s">
        <v>0</v>
      </c>
      <c r="B2054" t="s">
        <v>1</v>
      </c>
      <c r="C2054" t="s">
        <v>695</v>
      </c>
      <c r="D2054" t="s">
        <v>788</v>
      </c>
      <c r="E2054" t="s">
        <v>789</v>
      </c>
      <c r="F2054" t="s">
        <v>1371</v>
      </c>
      <c r="G2054" t="s">
        <v>1372</v>
      </c>
      <c r="H2054" t="s">
        <v>7</v>
      </c>
      <c r="I2054" t="s">
        <v>8</v>
      </c>
      <c r="J2054" t="s">
        <v>9</v>
      </c>
      <c r="K2054" t="s">
        <v>27</v>
      </c>
      <c r="L2054" t="s">
        <v>11</v>
      </c>
      <c r="M2054" s="5">
        <v>3825.77</v>
      </c>
      <c r="N2054" s="5">
        <v>0</v>
      </c>
      <c r="O2054" s="5">
        <f t="shared" si="128"/>
        <v>3825.77</v>
      </c>
      <c r="P2054" s="5">
        <v>2558.16</v>
      </c>
      <c r="Q2054" s="5">
        <f t="shared" si="129"/>
        <v>6383.93</v>
      </c>
      <c r="R2054" s="5">
        <v>0</v>
      </c>
      <c r="S2054" s="5">
        <v>3575</v>
      </c>
      <c r="T2054" s="5">
        <v>3575</v>
      </c>
      <c r="U2054" s="5">
        <f t="shared" si="130"/>
        <v>250.76999999999998</v>
      </c>
      <c r="V2054" s="5">
        <f t="shared" si="131"/>
        <v>250.76999999999998</v>
      </c>
      <c r="W2054" s="5">
        <v>2808.93</v>
      </c>
      <c r="X2054" t="s">
        <v>1376</v>
      </c>
    </row>
    <row r="2055" spans="1:24" x14ac:dyDescent="0.2">
      <c r="A2055" t="s">
        <v>0</v>
      </c>
      <c r="B2055" t="s">
        <v>1</v>
      </c>
      <c r="C2055" t="s">
        <v>695</v>
      </c>
      <c r="D2055" t="s">
        <v>788</v>
      </c>
      <c r="E2055" t="s">
        <v>789</v>
      </c>
      <c r="F2055" t="s">
        <v>1371</v>
      </c>
      <c r="G2055" t="s">
        <v>1372</v>
      </c>
      <c r="H2055" t="s">
        <v>7</v>
      </c>
      <c r="I2055" t="s">
        <v>8</v>
      </c>
      <c r="J2055" t="s">
        <v>9</v>
      </c>
      <c r="K2055" t="s">
        <v>29</v>
      </c>
      <c r="L2055" t="s">
        <v>11</v>
      </c>
      <c r="M2055" s="5">
        <v>9165.7900000000009</v>
      </c>
      <c r="N2055" s="5">
        <v>0</v>
      </c>
      <c r="O2055" s="5">
        <f t="shared" si="128"/>
        <v>9165.7900000000009</v>
      </c>
      <c r="P2055" s="5">
        <v>-4582.8999999999996</v>
      </c>
      <c r="Q2055" s="5">
        <f t="shared" si="129"/>
        <v>4582.8900000000012</v>
      </c>
      <c r="R2055" s="5">
        <v>0</v>
      </c>
      <c r="S2055" s="5">
        <v>0</v>
      </c>
      <c r="T2055" s="5">
        <v>0</v>
      </c>
      <c r="U2055" s="5">
        <f t="shared" si="130"/>
        <v>9165.7900000000009</v>
      </c>
      <c r="V2055" s="5">
        <f t="shared" si="131"/>
        <v>9165.7900000000009</v>
      </c>
      <c r="W2055" s="5">
        <v>4582.8900000000003</v>
      </c>
      <c r="X2055" t="s">
        <v>1377</v>
      </c>
    </row>
    <row r="2056" spans="1:24" x14ac:dyDescent="0.2">
      <c r="A2056" t="s">
        <v>0</v>
      </c>
      <c r="B2056" t="s">
        <v>1</v>
      </c>
      <c r="C2056" t="s">
        <v>695</v>
      </c>
      <c r="D2056" t="s">
        <v>788</v>
      </c>
      <c r="E2056" t="s">
        <v>789</v>
      </c>
      <c r="F2056" t="s">
        <v>1371</v>
      </c>
      <c r="G2056" t="s">
        <v>1372</v>
      </c>
      <c r="H2056" t="s">
        <v>7</v>
      </c>
      <c r="I2056" t="s">
        <v>8</v>
      </c>
      <c r="J2056" t="s">
        <v>9</v>
      </c>
      <c r="K2056" t="s">
        <v>265</v>
      </c>
      <c r="L2056" t="s">
        <v>11</v>
      </c>
      <c r="M2056" s="5">
        <v>54600</v>
      </c>
      <c r="N2056" s="5">
        <v>0</v>
      </c>
      <c r="O2056" s="5">
        <f t="shared" si="128"/>
        <v>54600</v>
      </c>
      <c r="P2056" s="5">
        <v>0</v>
      </c>
      <c r="Q2056" s="5">
        <f t="shared" si="129"/>
        <v>54600</v>
      </c>
      <c r="R2056" s="5">
        <v>30650</v>
      </c>
      <c r="S2056" s="5">
        <v>23950</v>
      </c>
      <c r="T2056" s="5">
        <v>23950</v>
      </c>
      <c r="U2056" s="5">
        <f t="shared" si="130"/>
        <v>30650</v>
      </c>
      <c r="V2056" s="5">
        <f t="shared" si="131"/>
        <v>30650</v>
      </c>
      <c r="W2056" s="5">
        <v>0</v>
      </c>
      <c r="X2056" t="s">
        <v>1378</v>
      </c>
    </row>
    <row r="2057" spans="1:24" x14ac:dyDescent="0.2">
      <c r="A2057" t="s">
        <v>0</v>
      </c>
      <c r="B2057" t="s">
        <v>1</v>
      </c>
      <c r="C2057" t="s">
        <v>695</v>
      </c>
      <c r="D2057" t="s">
        <v>788</v>
      </c>
      <c r="E2057" t="s">
        <v>789</v>
      </c>
      <c r="F2057" t="s">
        <v>1371</v>
      </c>
      <c r="G2057" t="s">
        <v>1372</v>
      </c>
      <c r="H2057" t="s">
        <v>7</v>
      </c>
      <c r="I2057" t="s">
        <v>8</v>
      </c>
      <c r="J2057" t="s">
        <v>9</v>
      </c>
      <c r="K2057" t="s">
        <v>31</v>
      </c>
      <c r="L2057" t="s">
        <v>11</v>
      </c>
      <c r="M2057" s="5">
        <v>5025.43</v>
      </c>
      <c r="N2057" s="5">
        <v>0</v>
      </c>
      <c r="O2057" s="5">
        <f t="shared" si="128"/>
        <v>5025.43</v>
      </c>
      <c r="P2057" s="5">
        <v>-2350.2199999999998</v>
      </c>
      <c r="Q2057" s="5">
        <f t="shared" si="129"/>
        <v>2675.2100000000005</v>
      </c>
      <c r="R2057" s="5">
        <v>0</v>
      </c>
      <c r="S2057" s="5">
        <v>325</v>
      </c>
      <c r="T2057" s="5">
        <v>325</v>
      </c>
      <c r="U2057" s="5">
        <f t="shared" si="130"/>
        <v>4700.43</v>
      </c>
      <c r="V2057" s="5">
        <f t="shared" si="131"/>
        <v>4700.43</v>
      </c>
      <c r="W2057" s="5">
        <v>2350.21</v>
      </c>
      <c r="X2057" t="s">
        <v>1379</v>
      </c>
    </row>
    <row r="2058" spans="1:24" x14ac:dyDescent="0.2">
      <c r="A2058" t="s">
        <v>0</v>
      </c>
      <c r="B2058" t="s">
        <v>1</v>
      </c>
      <c r="C2058" t="s">
        <v>695</v>
      </c>
      <c r="D2058" t="s">
        <v>788</v>
      </c>
      <c r="E2058" t="s">
        <v>789</v>
      </c>
      <c r="F2058" t="s">
        <v>1371</v>
      </c>
      <c r="G2058" t="s">
        <v>1372</v>
      </c>
      <c r="H2058" t="s">
        <v>7</v>
      </c>
      <c r="I2058" t="s">
        <v>8</v>
      </c>
      <c r="J2058" t="s">
        <v>9</v>
      </c>
      <c r="K2058" t="s">
        <v>33</v>
      </c>
      <c r="L2058" t="s">
        <v>11</v>
      </c>
      <c r="M2058" s="5">
        <v>1729.74</v>
      </c>
      <c r="N2058" s="5">
        <v>0</v>
      </c>
      <c r="O2058" s="5">
        <f t="shared" si="128"/>
        <v>1729.74</v>
      </c>
      <c r="P2058" s="5">
        <v>-864.87</v>
      </c>
      <c r="Q2058" s="5">
        <f t="shared" si="129"/>
        <v>864.87</v>
      </c>
      <c r="R2058" s="5">
        <v>0</v>
      </c>
      <c r="S2058" s="5">
        <v>0</v>
      </c>
      <c r="T2058" s="5">
        <v>0</v>
      </c>
      <c r="U2058" s="5">
        <f t="shared" si="130"/>
        <v>1729.74</v>
      </c>
      <c r="V2058" s="5">
        <f t="shared" si="131"/>
        <v>1729.74</v>
      </c>
      <c r="W2058" s="5">
        <v>864.87</v>
      </c>
      <c r="X2058" t="s">
        <v>1380</v>
      </c>
    </row>
    <row r="2059" spans="1:24" x14ac:dyDescent="0.2">
      <c r="A2059" t="s">
        <v>0</v>
      </c>
      <c r="B2059" t="s">
        <v>1</v>
      </c>
      <c r="C2059" t="s">
        <v>695</v>
      </c>
      <c r="D2059" t="s">
        <v>788</v>
      </c>
      <c r="E2059" t="s">
        <v>789</v>
      </c>
      <c r="F2059" t="s">
        <v>1371</v>
      </c>
      <c r="G2059" t="s">
        <v>1372</v>
      </c>
      <c r="H2059" t="s">
        <v>7</v>
      </c>
      <c r="I2059" t="s">
        <v>8</v>
      </c>
      <c r="J2059" t="s">
        <v>9</v>
      </c>
      <c r="K2059" t="s">
        <v>35</v>
      </c>
      <c r="L2059" t="s">
        <v>11</v>
      </c>
      <c r="M2059" s="5">
        <v>90000.7</v>
      </c>
      <c r="N2059" s="5">
        <v>0</v>
      </c>
      <c r="O2059" s="5">
        <f t="shared" si="128"/>
        <v>90000.7</v>
      </c>
      <c r="P2059" s="5">
        <v>-1519.5</v>
      </c>
      <c r="Q2059" s="5">
        <f t="shared" si="129"/>
        <v>88481.2</v>
      </c>
      <c r="R2059" s="5">
        <v>3877.22</v>
      </c>
      <c r="S2059" s="5">
        <v>55951.199999999997</v>
      </c>
      <c r="T2059" s="5">
        <v>55904.75</v>
      </c>
      <c r="U2059" s="5">
        <f t="shared" si="130"/>
        <v>34049.5</v>
      </c>
      <c r="V2059" s="5">
        <f t="shared" si="131"/>
        <v>34095.949999999997</v>
      </c>
      <c r="W2059" s="5">
        <v>28652.78</v>
      </c>
      <c r="X2059" t="s">
        <v>1381</v>
      </c>
    </row>
    <row r="2060" spans="1:24" x14ac:dyDescent="0.2">
      <c r="A2060" t="s">
        <v>0</v>
      </c>
      <c r="B2060" t="s">
        <v>1</v>
      </c>
      <c r="C2060" t="s">
        <v>695</v>
      </c>
      <c r="D2060" t="s">
        <v>788</v>
      </c>
      <c r="E2060" t="s">
        <v>789</v>
      </c>
      <c r="F2060" t="s">
        <v>1371</v>
      </c>
      <c r="G2060" t="s">
        <v>1372</v>
      </c>
      <c r="H2060" t="s">
        <v>7</v>
      </c>
      <c r="I2060" t="s">
        <v>8</v>
      </c>
      <c r="J2060" t="s">
        <v>9</v>
      </c>
      <c r="K2060" t="s">
        <v>37</v>
      </c>
      <c r="L2060" t="s">
        <v>11</v>
      </c>
      <c r="M2060" s="5">
        <v>59289</v>
      </c>
      <c r="N2060" s="5">
        <v>0</v>
      </c>
      <c r="O2060" s="5">
        <f t="shared" si="128"/>
        <v>59289</v>
      </c>
      <c r="P2060" s="5">
        <v>-12361.21</v>
      </c>
      <c r="Q2060" s="5">
        <f t="shared" si="129"/>
        <v>46927.79</v>
      </c>
      <c r="R2060" s="5">
        <v>4220.96</v>
      </c>
      <c r="S2060" s="5">
        <v>28885.439999999999</v>
      </c>
      <c r="T2060" s="5">
        <v>28885.439999999999</v>
      </c>
      <c r="U2060" s="5">
        <f t="shared" si="130"/>
        <v>30403.56</v>
      </c>
      <c r="V2060" s="5">
        <f t="shared" si="131"/>
        <v>30403.56</v>
      </c>
      <c r="W2060" s="5">
        <v>13821.39</v>
      </c>
      <c r="X2060" t="s">
        <v>1382</v>
      </c>
    </row>
    <row r="2061" spans="1:24" x14ac:dyDescent="0.2">
      <c r="A2061" t="s">
        <v>0</v>
      </c>
      <c r="B2061" t="s">
        <v>1</v>
      </c>
      <c r="C2061" t="s">
        <v>695</v>
      </c>
      <c r="D2061" t="s">
        <v>788</v>
      </c>
      <c r="E2061" t="s">
        <v>789</v>
      </c>
      <c r="F2061" t="s">
        <v>1371</v>
      </c>
      <c r="G2061" t="s">
        <v>1372</v>
      </c>
      <c r="H2061" t="s">
        <v>7</v>
      </c>
      <c r="I2061" t="s">
        <v>8</v>
      </c>
      <c r="J2061" t="s">
        <v>9</v>
      </c>
      <c r="K2061" t="s">
        <v>39</v>
      </c>
      <c r="L2061" t="s">
        <v>11</v>
      </c>
      <c r="M2061" s="5">
        <v>6665.3</v>
      </c>
      <c r="N2061" s="5">
        <v>0</v>
      </c>
      <c r="O2061" s="5">
        <f t="shared" si="128"/>
        <v>6665.3</v>
      </c>
      <c r="P2061" s="5">
        <v>0</v>
      </c>
      <c r="Q2061" s="5">
        <f t="shared" si="129"/>
        <v>6665.3</v>
      </c>
      <c r="R2061" s="5">
        <v>0</v>
      </c>
      <c r="S2061" s="5">
        <v>30.6</v>
      </c>
      <c r="T2061" s="5">
        <v>0</v>
      </c>
      <c r="U2061" s="5">
        <f t="shared" si="130"/>
        <v>6634.7</v>
      </c>
      <c r="V2061" s="5">
        <f t="shared" si="131"/>
        <v>6665.3</v>
      </c>
      <c r="W2061" s="5">
        <v>6634.7</v>
      </c>
      <c r="X2061" t="s">
        <v>1383</v>
      </c>
    </row>
    <row r="2062" spans="1:24" x14ac:dyDescent="0.2">
      <c r="A2062" t="s">
        <v>0</v>
      </c>
      <c r="B2062" t="s">
        <v>1</v>
      </c>
      <c r="C2062" t="s">
        <v>695</v>
      </c>
      <c r="D2062" t="s">
        <v>788</v>
      </c>
      <c r="E2062" t="s">
        <v>789</v>
      </c>
      <c r="F2062" t="s">
        <v>1371</v>
      </c>
      <c r="G2062" t="s">
        <v>1372</v>
      </c>
      <c r="H2062" t="s">
        <v>195</v>
      </c>
      <c r="I2062" t="s">
        <v>1384</v>
      </c>
      <c r="J2062" t="s">
        <v>97</v>
      </c>
      <c r="K2062" t="s">
        <v>98</v>
      </c>
      <c r="L2062" t="s">
        <v>11</v>
      </c>
      <c r="M2062" s="5">
        <v>7873</v>
      </c>
      <c r="N2062" s="5">
        <v>0</v>
      </c>
      <c r="O2062" s="5">
        <f t="shared" si="128"/>
        <v>7873</v>
      </c>
      <c r="P2062" s="5">
        <v>0</v>
      </c>
      <c r="Q2062" s="5">
        <f t="shared" si="129"/>
        <v>7873</v>
      </c>
      <c r="R2062" s="5">
        <v>6984.36</v>
      </c>
      <c r="S2062" s="5">
        <v>888.64</v>
      </c>
      <c r="T2062" s="5">
        <v>888.64</v>
      </c>
      <c r="U2062" s="5">
        <f t="shared" si="130"/>
        <v>6984.36</v>
      </c>
      <c r="V2062" s="5">
        <f t="shared" si="131"/>
        <v>6984.36</v>
      </c>
      <c r="W2062" s="5">
        <v>0</v>
      </c>
      <c r="X2062" t="s">
        <v>1385</v>
      </c>
    </row>
    <row r="2063" spans="1:24" x14ac:dyDescent="0.2">
      <c r="A2063" t="s">
        <v>0</v>
      </c>
      <c r="B2063" t="s">
        <v>1</v>
      </c>
      <c r="C2063" t="s">
        <v>695</v>
      </c>
      <c r="D2063" t="s">
        <v>788</v>
      </c>
      <c r="E2063" t="s">
        <v>789</v>
      </c>
      <c r="F2063" t="s">
        <v>1371</v>
      </c>
      <c r="G2063" t="s">
        <v>1372</v>
      </c>
      <c r="H2063" t="s">
        <v>195</v>
      </c>
      <c r="I2063" t="s">
        <v>1384</v>
      </c>
      <c r="J2063" t="s">
        <v>97</v>
      </c>
      <c r="K2063" t="s">
        <v>100</v>
      </c>
      <c r="L2063" t="s">
        <v>11</v>
      </c>
      <c r="M2063" s="5">
        <v>2434.92</v>
      </c>
      <c r="N2063" s="5">
        <v>0</v>
      </c>
      <c r="O2063" s="5">
        <f t="shared" si="128"/>
        <v>2434.92</v>
      </c>
      <c r="P2063" s="5">
        <v>0</v>
      </c>
      <c r="Q2063" s="5">
        <f t="shared" si="129"/>
        <v>2434.92</v>
      </c>
      <c r="R2063" s="5">
        <v>1646.69</v>
      </c>
      <c r="S2063" s="5">
        <v>753.31</v>
      </c>
      <c r="T2063" s="5">
        <v>753.31</v>
      </c>
      <c r="U2063" s="5">
        <f t="shared" si="130"/>
        <v>1681.6100000000001</v>
      </c>
      <c r="V2063" s="5">
        <f t="shared" si="131"/>
        <v>1681.6100000000001</v>
      </c>
      <c r="W2063" s="5">
        <v>34.92</v>
      </c>
      <c r="X2063" t="s">
        <v>1386</v>
      </c>
    </row>
    <row r="2064" spans="1:24" x14ac:dyDescent="0.2">
      <c r="A2064" t="s">
        <v>0</v>
      </c>
      <c r="B2064" t="s">
        <v>1</v>
      </c>
      <c r="C2064" t="s">
        <v>695</v>
      </c>
      <c r="D2064" t="s">
        <v>788</v>
      </c>
      <c r="E2064" t="s">
        <v>789</v>
      </c>
      <c r="F2064" t="s">
        <v>1371</v>
      </c>
      <c r="G2064" t="s">
        <v>1372</v>
      </c>
      <c r="H2064" t="s">
        <v>195</v>
      </c>
      <c r="I2064" t="s">
        <v>1384</v>
      </c>
      <c r="J2064" t="s">
        <v>97</v>
      </c>
      <c r="K2064" t="s">
        <v>104</v>
      </c>
      <c r="L2064" t="s">
        <v>11</v>
      </c>
      <c r="M2064" s="5">
        <v>94476</v>
      </c>
      <c r="N2064" s="5">
        <v>0</v>
      </c>
      <c r="O2064" s="5">
        <f t="shared" si="128"/>
        <v>94476</v>
      </c>
      <c r="P2064" s="5">
        <v>0</v>
      </c>
      <c r="Q2064" s="5">
        <f t="shared" si="129"/>
        <v>94476</v>
      </c>
      <c r="R2064" s="5">
        <v>65892</v>
      </c>
      <c r="S2064" s="5">
        <v>28584</v>
      </c>
      <c r="T2064" s="5">
        <v>28584</v>
      </c>
      <c r="U2064" s="5">
        <f t="shared" si="130"/>
        <v>65892</v>
      </c>
      <c r="V2064" s="5">
        <f t="shared" si="131"/>
        <v>65892</v>
      </c>
      <c r="W2064" s="5">
        <v>0</v>
      </c>
      <c r="X2064" t="s">
        <v>1387</v>
      </c>
    </row>
    <row r="2065" spans="1:24" x14ac:dyDescent="0.2">
      <c r="A2065" t="s">
        <v>0</v>
      </c>
      <c r="B2065" t="s">
        <v>1</v>
      </c>
      <c r="C2065" t="s">
        <v>695</v>
      </c>
      <c r="D2065" t="s">
        <v>788</v>
      </c>
      <c r="E2065" t="s">
        <v>789</v>
      </c>
      <c r="F2065" t="s">
        <v>1371</v>
      </c>
      <c r="G2065" t="s">
        <v>1372</v>
      </c>
      <c r="H2065" t="s">
        <v>195</v>
      </c>
      <c r="I2065" t="s">
        <v>1384</v>
      </c>
      <c r="J2065" t="s">
        <v>97</v>
      </c>
      <c r="K2065" t="s">
        <v>106</v>
      </c>
      <c r="L2065" t="s">
        <v>11</v>
      </c>
      <c r="M2065" s="5">
        <v>11951.21</v>
      </c>
      <c r="N2065" s="5">
        <v>0</v>
      </c>
      <c r="O2065" s="5">
        <f t="shared" si="128"/>
        <v>11951.21</v>
      </c>
      <c r="P2065" s="5">
        <v>0</v>
      </c>
      <c r="Q2065" s="5">
        <f t="shared" si="129"/>
        <v>11951.21</v>
      </c>
      <c r="R2065" s="5">
        <v>8335.3700000000008</v>
      </c>
      <c r="S2065" s="5">
        <v>3615.84</v>
      </c>
      <c r="T2065" s="5">
        <v>3615.84</v>
      </c>
      <c r="U2065" s="5">
        <f t="shared" si="130"/>
        <v>8335.369999999999</v>
      </c>
      <c r="V2065" s="5">
        <f t="shared" si="131"/>
        <v>8335.369999999999</v>
      </c>
      <c r="W2065" s="5">
        <v>0</v>
      </c>
      <c r="X2065" t="s">
        <v>1388</v>
      </c>
    </row>
    <row r="2066" spans="1:24" x14ac:dyDescent="0.2">
      <c r="A2066" t="s">
        <v>0</v>
      </c>
      <c r="B2066" t="s">
        <v>1</v>
      </c>
      <c r="C2066" t="s">
        <v>695</v>
      </c>
      <c r="D2066" t="s">
        <v>788</v>
      </c>
      <c r="E2066" t="s">
        <v>789</v>
      </c>
      <c r="F2066" t="s">
        <v>1371</v>
      </c>
      <c r="G2066" t="s">
        <v>1372</v>
      </c>
      <c r="H2066" t="s">
        <v>195</v>
      </c>
      <c r="I2066" t="s">
        <v>1384</v>
      </c>
      <c r="J2066" t="s">
        <v>97</v>
      </c>
      <c r="K2066" t="s">
        <v>108</v>
      </c>
      <c r="L2066" t="s">
        <v>11</v>
      </c>
      <c r="M2066" s="5">
        <v>7873</v>
      </c>
      <c r="N2066" s="5">
        <v>0</v>
      </c>
      <c r="O2066" s="5">
        <f t="shared" si="128"/>
        <v>7873</v>
      </c>
      <c r="P2066" s="5">
        <v>0</v>
      </c>
      <c r="Q2066" s="5">
        <f t="shared" si="129"/>
        <v>7873</v>
      </c>
      <c r="R2066" s="5">
        <v>7773.04</v>
      </c>
      <c r="S2066" s="5">
        <v>99.96</v>
      </c>
      <c r="T2066" s="5">
        <v>99.96</v>
      </c>
      <c r="U2066" s="5">
        <f t="shared" si="130"/>
        <v>7773.04</v>
      </c>
      <c r="V2066" s="5">
        <f t="shared" si="131"/>
        <v>7773.04</v>
      </c>
      <c r="W2066" s="5">
        <v>0</v>
      </c>
      <c r="X2066" t="s">
        <v>1389</v>
      </c>
    </row>
    <row r="2067" spans="1:24" x14ac:dyDescent="0.2">
      <c r="A2067" t="s">
        <v>0</v>
      </c>
      <c r="B2067" t="s">
        <v>1</v>
      </c>
      <c r="C2067" t="s">
        <v>695</v>
      </c>
      <c r="D2067" t="s">
        <v>788</v>
      </c>
      <c r="E2067" t="s">
        <v>789</v>
      </c>
      <c r="F2067" t="s">
        <v>1371</v>
      </c>
      <c r="G2067" t="s">
        <v>1372</v>
      </c>
      <c r="H2067" t="s">
        <v>195</v>
      </c>
      <c r="I2067" t="s">
        <v>196</v>
      </c>
      <c r="J2067" t="s">
        <v>97</v>
      </c>
      <c r="K2067" t="s">
        <v>98</v>
      </c>
      <c r="L2067" t="s">
        <v>11</v>
      </c>
      <c r="M2067" s="5">
        <v>5673</v>
      </c>
      <c r="N2067" s="5">
        <v>0</v>
      </c>
      <c r="O2067" s="5">
        <f t="shared" si="128"/>
        <v>5673</v>
      </c>
      <c r="P2067" s="5">
        <v>0</v>
      </c>
      <c r="Q2067" s="5">
        <f t="shared" si="129"/>
        <v>5673</v>
      </c>
      <c r="R2067" s="5">
        <v>5002.3599999999997</v>
      </c>
      <c r="S2067" s="5">
        <v>670.64</v>
      </c>
      <c r="T2067" s="5">
        <v>670.64</v>
      </c>
      <c r="U2067" s="5">
        <f t="shared" si="130"/>
        <v>5002.3599999999997</v>
      </c>
      <c r="V2067" s="5">
        <f t="shared" si="131"/>
        <v>5002.3599999999997</v>
      </c>
      <c r="W2067" s="5">
        <v>0</v>
      </c>
      <c r="X2067" t="s">
        <v>1385</v>
      </c>
    </row>
    <row r="2068" spans="1:24" x14ac:dyDescent="0.2">
      <c r="A2068" t="s">
        <v>0</v>
      </c>
      <c r="B2068" t="s">
        <v>1</v>
      </c>
      <c r="C2068" t="s">
        <v>695</v>
      </c>
      <c r="D2068" t="s">
        <v>788</v>
      </c>
      <c r="E2068" t="s">
        <v>789</v>
      </c>
      <c r="F2068" t="s">
        <v>1371</v>
      </c>
      <c r="G2068" t="s">
        <v>1372</v>
      </c>
      <c r="H2068" t="s">
        <v>195</v>
      </c>
      <c r="I2068" t="s">
        <v>196</v>
      </c>
      <c r="J2068" t="s">
        <v>97</v>
      </c>
      <c r="K2068" t="s">
        <v>100</v>
      </c>
      <c r="L2068" t="s">
        <v>11</v>
      </c>
      <c r="M2068" s="5">
        <v>2434.92</v>
      </c>
      <c r="N2068" s="5">
        <v>586.63</v>
      </c>
      <c r="O2068" s="5">
        <f t="shared" si="128"/>
        <v>3021.55</v>
      </c>
      <c r="P2068" s="5">
        <v>0</v>
      </c>
      <c r="Q2068" s="5">
        <f t="shared" si="129"/>
        <v>3021.55</v>
      </c>
      <c r="R2068" s="5">
        <v>0</v>
      </c>
      <c r="S2068" s="5">
        <v>2986.66</v>
      </c>
      <c r="T2068" s="5">
        <v>2986.66</v>
      </c>
      <c r="U2068" s="5">
        <f t="shared" si="130"/>
        <v>34.890000000000327</v>
      </c>
      <c r="V2068" s="5">
        <f t="shared" si="131"/>
        <v>34.890000000000327</v>
      </c>
      <c r="W2068" s="5">
        <v>34.89</v>
      </c>
      <c r="X2068" t="s">
        <v>1386</v>
      </c>
    </row>
    <row r="2069" spans="1:24" x14ac:dyDescent="0.2">
      <c r="A2069" t="s">
        <v>0</v>
      </c>
      <c r="B2069" t="s">
        <v>1</v>
      </c>
      <c r="C2069" t="s">
        <v>695</v>
      </c>
      <c r="D2069" t="s">
        <v>788</v>
      </c>
      <c r="E2069" t="s">
        <v>789</v>
      </c>
      <c r="F2069" t="s">
        <v>1371</v>
      </c>
      <c r="G2069" t="s">
        <v>1372</v>
      </c>
      <c r="H2069" t="s">
        <v>195</v>
      </c>
      <c r="I2069" t="s">
        <v>196</v>
      </c>
      <c r="J2069" t="s">
        <v>97</v>
      </c>
      <c r="K2069" t="s">
        <v>102</v>
      </c>
      <c r="L2069" t="s">
        <v>11</v>
      </c>
      <c r="M2069" s="5">
        <v>0</v>
      </c>
      <c r="N2069" s="5">
        <v>612</v>
      </c>
      <c r="O2069" s="5">
        <f t="shared" si="128"/>
        <v>612</v>
      </c>
      <c r="P2069" s="5">
        <v>0</v>
      </c>
      <c r="Q2069" s="5">
        <f t="shared" si="129"/>
        <v>612</v>
      </c>
      <c r="R2069" s="5">
        <v>0</v>
      </c>
      <c r="S2069" s="5">
        <v>612</v>
      </c>
      <c r="T2069" s="5">
        <v>612</v>
      </c>
      <c r="U2069" s="5">
        <f t="shared" si="130"/>
        <v>0</v>
      </c>
      <c r="V2069" s="5">
        <f t="shared" si="131"/>
        <v>0</v>
      </c>
      <c r="W2069" s="5">
        <v>0</v>
      </c>
      <c r="X2069" t="s">
        <v>1390</v>
      </c>
    </row>
    <row r="2070" spans="1:24" x14ac:dyDescent="0.2">
      <c r="A2070" t="s">
        <v>0</v>
      </c>
      <c r="B2070" t="s">
        <v>1</v>
      </c>
      <c r="C2070" t="s">
        <v>695</v>
      </c>
      <c r="D2070" t="s">
        <v>788</v>
      </c>
      <c r="E2070" t="s">
        <v>789</v>
      </c>
      <c r="F2070" t="s">
        <v>1371</v>
      </c>
      <c r="G2070" t="s">
        <v>1372</v>
      </c>
      <c r="H2070" t="s">
        <v>195</v>
      </c>
      <c r="I2070" t="s">
        <v>196</v>
      </c>
      <c r="J2070" t="s">
        <v>97</v>
      </c>
      <c r="K2070" t="s">
        <v>104</v>
      </c>
      <c r="L2070" t="s">
        <v>11</v>
      </c>
      <c r="M2070" s="5">
        <v>68076</v>
      </c>
      <c r="N2070" s="5">
        <v>4002</v>
      </c>
      <c r="O2070" s="5">
        <f t="shared" si="128"/>
        <v>72078</v>
      </c>
      <c r="P2070" s="5">
        <v>41140.33</v>
      </c>
      <c r="Q2070" s="5">
        <f t="shared" si="129"/>
        <v>113218.33</v>
      </c>
      <c r="R2070" s="5">
        <v>0</v>
      </c>
      <c r="S2070" s="5">
        <v>72078</v>
      </c>
      <c r="T2070" s="5">
        <v>72078</v>
      </c>
      <c r="U2070" s="5">
        <f t="shared" si="130"/>
        <v>0</v>
      </c>
      <c r="V2070" s="5">
        <f t="shared" si="131"/>
        <v>0</v>
      </c>
      <c r="W2070" s="5">
        <v>41140.33</v>
      </c>
      <c r="X2070" t="s">
        <v>1387</v>
      </c>
    </row>
    <row r="2071" spans="1:24" x14ac:dyDescent="0.2">
      <c r="A2071" t="s">
        <v>0</v>
      </c>
      <c r="B2071" t="s">
        <v>1</v>
      </c>
      <c r="C2071" t="s">
        <v>695</v>
      </c>
      <c r="D2071" t="s">
        <v>788</v>
      </c>
      <c r="E2071" t="s">
        <v>789</v>
      </c>
      <c r="F2071" t="s">
        <v>1371</v>
      </c>
      <c r="G2071" t="s">
        <v>1372</v>
      </c>
      <c r="H2071" t="s">
        <v>195</v>
      </c>
      <c r="I2071" t="s">
        <v>196</v>
      </c>
      <c r="J2071" t="s">
        <v>97</v>
      </c>
      <c r="K2071" t="s">
        <v>106</v>
      </c>
      <c r="L2071" t="s">
        <v>11</v>
      </c>
      <c r="M2071" s="5">
        <v>8611.61</v>
      </c>
      <c r="N2071" s="5">
        <v>583.70000000000005</v>
      </c>
      <c r="O2071" s="5">
        <f t="shared" si="128"/>
        <v>9195.3100000000013</v>
      </c>
      <c r="P2071" s="5">
        <v>5204.29</v>
      </c>
      <c r="Q2071" s="5">
        <f t="shared" si="129"/>
        <v>14399.600000000002</v>
      </c>
      <c r="R2071" s="5">
        <v>0</v>
      </c>
      <c r="S2071" s="5">
        <v>9195.31</v>
      </c>
      <c r="T2071" s="5">
        <v>9195.31</v>
      </c>
      <c r="U2071" s="5">
        <f t="shared" si="130"/>
        <v>0</v>
      </c>
      <c r="V2071" s="5">
        <f t="shared" si="131"/>
        <v>0</v>
      </c>
      <c r="W2071" s="5">
        <v>5204.29</v>
      </c>
      <c r="X2071" t="s">
        <v>1388</v>
      </c>
    </row>
    <row r="2072" spans="1:24" x14ac:dyDescent="0.2">
      <c r="A2072" t="s">
        <v>0</v>
      </c>
      <c r="B2072" t="s">
        <v>1</v>
      </c>
      <c r="C2072" t="s">
        <v>695</v>
      </c>
      <c r="D2072" t="s">
        <v>788</v>
      </c>
      <c r="E2072" t="s">
        <v>789</v>
      </c>
      <c r="F2072" t="s">
        <v>1371</v>
      </c>
      <c r="G2072" t="s">
        <v>1372</v>
      </c>
      <c r="H2072" t="s">
        <v>195</v>
      </c>
      <c r="I2072" t="s">
        <v>196</v>
      </c>
      <c r="J2072" t="s">
        <v>97</v>
      </c>
      <c r="K2072" t="s">
        <v>108</v>
      </c>
      <c r="L2072" t="s">
        <v>11</v>
      </c>
      <c r="M2072" s="5">
        <v>5673</v>
      </c>
      <c r="N2072" s="5">
        <v>0</v>
      </c>
      <c r="O2072" s="5">
        <f t="shared" si="128"/>
        <v>5673</v>
      </c>
      <c r="P2072" s="5">
        <v>0</v>
      </c>
      <c r="Q2072" s="5">
        <f t="shared" si="129"/>
        <v>5673</v>
      </c>
      <c r="R2072" s="5">
        <v>2255.98</v>
      </c>
      <c r="S2072" s="5">
        <v>3417.02</v>
      </c>
      <c r="T2072" s="5">
        <v>3417.02</v>
      </c>
      <c r="U2072" s="5">
        <f t="shared" si="130"/>
        <v>2255.98</v>
      </c>
      <c r="V2072" s="5">
        <f t="shared" si="131"/>
        <v>2255.98</v>
      </c>
      <c r="W2072" s="5">
        <v>0</v>
      </c>
      <c r="X2072" t="s">
        <v>1389</v>
      </c>
    </row>
    <row r="2073" spans="1:24" x14ac:dyDescent="0.2">
      <c r="A2073" t="s">
        <v>0</v>
      </c>
      <c r="B2073" t="s">
        <v>1</v>
      </c>
      <c r="C2073" t="s">
        <v>695</v>
      </c>
      <c r="D2073" t="s">
        <v>788</v>
      </c>
      <c r="E2073" t="s">
        <v>789</v>
      </c>
      <c r="F2073" t="s">
        <v>1371</v>
      </c>
      <c r="G2073" t="s">
        <v>1372</v>
      </c>
      <c r="H2073" t="s">
        <v>195</v>
      </c>
      <c r="I2073" t="s">
        <v>1384</v>
      </c>
      <c r="J2073" t="s">
        <v>121</v>
      </c>
      <c r="K2073" t="s">
        <v>149</v>
      </c>
      <c r="L2073" t="s">
        <v>44</v>
      </c>
      <c r="M2073" s="5">
        <v>0</v>
      </c>
      <c r="N2073" s="5">
        <v>0</v>
      </c>
      <c r="O2073" s="5">
        <f t="shared" si="128"/>
        <v>0</v>
      </c>
      <c r="P2073" s="5">
        <v>28000</v>
      </c>
      <c r="Q2073" s="5">
        <f t="shared" si="129"/>
        <v>28000</v>
      </c>
      <c r="R2073" s="5">
        <v>0</v>
      </c>
      <c r="S2073" s="5">
        <v>0</v>
      </c>
      <c r="T2073" s="5">
        <v>0</v>
      </c>
      <c r="U2073" s="5">
        <f t="shared" si="130"/>
        <v>0</v>
      </c>
      <c r="V2073" s="5">
        <f t="shared" si="131"/>
        <v>0</v>
      </c>
      <c r="W2073" s="5">
        <v>28000</v>
      </c>
      <c r="X2073" t="s">
        <v>1391</v>
      </c>
    </row>
    <row r="2074" spans="1:24" x14ac:dyDescent="0.2">
      <c r="A2074" t="s">
        <v>0</v>
      </c>
      <c r="B2074" t="s">
        <v>1</v>
      </c>
      <c r="C2074" t="s">
        <v>695</v>
      </c>
      <c r="D2074" t="s">
        <v>788</v>
      </c>
      <c r="E2074" t="s">
        <v>789</v>
      </c>
      <c r="F2074" t="s">
        <v>1371</v>
      </c>
      <c r="G2074" t="s">
        <v>1372</v>
      </c>
      <c r="H2074" t="s">
        <v>195</v>
      </c>
      <c r="I2074" t="s">
        <v>1384</v>
      </c>
      <c r="J2074" t="s">
        <v>121</v>
      </c>
      <c r="K2074" t="s">
        <v>137</v>
      </c>
      <c r="L2074" t="s">
        <v>44</v>
      </c>
      <c r="M2074" s="5">
        <v>7000</v>
      </c>
      <c r="N2074" s="5">
        <v>0</v>
      </c>
      <c r="O2074" s="5">
        <f t="shared" si="128"/>
        <v>7000</v>
      </c>
      <c r="P2074" s="5">
        <v>38080.480000000003</v>
      </c>
      <c r="Q2074" s="5">
        <f t="shared" si="129"/>
        <v>45080.480000000003</v>
      </c>
      <c r="R2074" s="5">
        <v>0</v>
      </c>
      <c r="S2074" s="5">
        <v>0</v>
      </c>
      <c r="T2074" s="5">
        <v>0</v>
      </c>
      <c r="U2074" s="5">
        <f t="shared" si="130"/>
        <v>7000</v>
      </c>
      <c r="V2074" s="5">
        <f t="shared" si="131"/>
        <v>7000</v>
      </c>
      <c r="W2074" s="5">
        <v>45080.480000000003</v>
      </c>
      <c r="X2074" t="s">
        <v>1392</v>
      </c>
    </row>
    <row r="2075" spans="1:24" x14ac:dyDescent="0.2">
      <c r="A2075" t="s">
        <v>0</v>
      </c>
      <c r="B2075" t="s">
        <v>1</v>
      </c>
      <c r="C2075" t="s">
        <v>695</v>
      </c>
      <c r="D2075" t="s">
        <v>788</v>
      </c>
      <c r="E2075" t="s">
        <v>789</v>
      </c>
      <c r="F2075" t="s">
        <v>1371</v>
      </c>
      <c r="G2075" t="s">
        <v>1372</v>
      </c>
      <c r="H2075" t="s">
        <v>195</v>
      </c>
      <c r="I2075" t="s">
        <v>1384</v>
      </c>
      <c r="J2075" t="s">
        <v>121</v>
      </c>
      <c r="K2075" t="s">
        <v>151</v>
      </c>
      <c r="L2075" t="s">
        <v>44</v>
      </c>
      <c r="M2075" s="5">
        <v>172000</v>
      </c>
      <c r="N2075" s="5">
        <v>0</v>
      </c>
      <c r="O2075" s="5">
        <f t="shared" si="128"/>
        <v>172000</v>
      </c>
      <c r="P2075" s="5">
        <v>-5000</v>
      </c>
      <c r="Q2075" s="5">
        <f t="shared" si="129"/>
        <v>167000</v>
      </c>
      <c r="R2075" s="5">
        <v>0</v>
      </c>
      <c r="S2075" s="5">
        <v>0</v>
      </c>
      <c r="T2075" s="5">
        <v>0</v>
      </c>
      <c r="U2075" s="5">
        <f t="shared" si="130"/>
        <v>172000</v>
      </c>
      <c r="V2075" s="5">
        <f t="shared" si="131"/>
        <v>172000</v>
      </c>
      <c r="W2075" s="5">
        <v>167000</v>
      </c>
      <c r="X2075" t="s">
        <v>1393</v>
      </c>
    </row>
    <row r="2076" spans="1:24" x14ac:dyDescent="0.2">
      <c r="A2076" t="s">
        <v>0</v>
      </c>
      <c r="B2076" t="s">
        <v>1</v>
      </c>
      <c r="C2076" t="s">
        <v>695</v>
      </c>
      <c r="D2076" t="s">
        <v>788</v>
      </c>
      <c r="E2076" t="s">
        <v>789</v>
      </c>
      <c r="F2076" t="s">
        <v>1371</v>
      </c>
      <c r="G2076" t="s">
        <v>1372</v>
      </c>
      <c r="H2076" t="s">
        <v>195</v>
      </c>
      <c r="I2076" t="s">
        <v>1384</v>
      </c>
      <c r="J2076" t="s">
        <v>121</v>
      </c>
      <c r="K2076" t="s">
        <v>161</v>
      </c>
      <c r="L2076" t="s">
        <v>44</v>
      </c>
      <c r="M2076" s="5">
        <v>2500</v>
      </c>
      <c r="N2076" s="5">
        <v>0</v>
      </c>
      <c r="O2076" s="5">
        <f t="shared" si="128"/>
        <v>2500</v>
      </c>
      <c r="P2076" s="5">
        <v>37500</v>
      </c>
      <c r="Q2076" s="5">
        <f t="shared" si="129"/>
        <v>40000</v>
      </c>
      <c r="R2076" s="5">
        <v>0</v>
      </c>
      <c r="S2076" s="5">
        <v>0</v>
      </c>
      <c r="T2076" s="5">
        <v>0</v>
      </c>
      <c r="U2076" s="5">
        <f t="shared" si="130"/>
        <v>2500</v>
      </c>
      <c r="V2076" s="5">
        <f t="shared" si="131"/>
        <v>2500</v>
      </c>
      <c r="W2076" s="5">
        <v>40000</v>
      </c>
      <c r="X2076" t="s">
        <v>1394</v>
      </c>
    </row>
    <row r="2077" spans="1:24" x14ac:dyDescent="0.2">
      <c r="A2077" t="s">
        <v>0</v>
      </c>
      <c r="B2077" t="s">
        <v>1</v>
      </c>
      <c r="C2077" t="s">
        <v>695</v>
      </c>
      <c r="D2077" t="s">
        <v>788</v>
      </c>
      <c r="E2077" t="s">
        <v>789</v>
      </c>
      <c r="F2077" t="s">
        <v>1371</v>
      </c>
      <c r="G2077" t="s">
        <v>1372</v>
      </c>
      <c r="H2077" t="s">
        <v>195</v>
      </c>
      <c r="I2077" t="s">
        <v>1384</v>
      </c>
      <c r="J2077" t="s">
        <v>121</v>
      </c>
      <c r="K2077" t="s">
        <v>128</v>
      </c>
      <c r="L2077" t="s">
        <v>44</v>
      </c>
      <c r="M2077" s="5">
        <v>30000</v>
      </c>
      <c r="N2077" s="5">
        <v>0</v>
      </c>
      <c r="O2077" s="5">
        <f t="shared" si="128"/>
        <v>30000</v>
      </c>
      <c r="P2077" s="5">
        <v>-30000</v>
      </c>
      <c r="Q2077" s="5">
        <f t="shared" si="129"/>
        <v>0</v>
      </c>
      <c r="R2077" s="5">
        <v>0</v>
      </c>
      <c r="S2077" s="5">
        <v>0</v>
      </c>
      <c r="T2077" s="5">
        <v>0</v>
      </c>
      <c r="U2077" s="5">
        <f t="shared" si="130"/>
        <v>30000</v>
      </c>
      <c r="V2077" s="5">
        <f t="shared" si="131"/>
        <v>30000</v>
      </c>
      <c r="W2077" s="5">
        <v>0</v>
      </c>
      <c r="X2077" t="s">
        <v>1395</v>
      </c>
    </row>
    <row r="2078" spans="1:24" x14ac:dyDescent="0.2">
      <c r="A2078" t="s">
        <v>0</v>
      </c>
      <c r="B2078" t="s">
        <v>1</v>
      </c>
      <c r="C2078" t="s">
        <v>695</v>
      </c>
      <c r="D2078" t="s">
        <v>788</v>
      </c>
      <c r="E2078" t="s">
        <v>789</v>
      </c>
      <c r="F2078" t="s">
        <v>1371</v>
      </c>
      <c r="G2078" t="s">
        <v>1372</v>
      </c>
      <c r="H2078" t="s">
        <v>195</v>
      </c>
      <c r="I2078" t="s">
        <v>1384</v>
      </c>
      <c r="J2078" t="s">
        <v>121</v>
      </c>
      <c r="K2078" t="s">
        <v>145</v>
      </c>
      <c r="L2078" t="s">
        <v>44</v>
      </c>
      <c r="M2078" s="5">
        <v>8000</v>
      </c>
      <c r="N2078" s="5">
        <v>0</v>
      </c>
      <c r="O2078" s="5">
        <f t="shared" si="128"/>
        <v>8000</v>
      </c>
      <c r="P2078" s="5">
        <v>-6902.4</v>
      </c>
      <c r="Q2078" s="5">
        <f t="shared" si="129"/>
        <v>1097.6000000000004</v>
      </c>
      <c r="R2078" s="5">
        <v>0</v>
      </c>
      <c r="S2078" s="5">
        <v>1097.5999999999999</v>
      </c>
      <c r="T2078" s="5">
        <v>0</v>
      </c>
      <c r="U2078" s="5">
        <f t="shared" si="130"/>
        <v>6902.4</v>
      </c>
      <c r="V2078" s="5">
        <f t="shared" si="131"/>
        <v>8000</v>
      </c>
      <c r="W2078" s="5">
        <v>0</v>
      </c>
      <c r="X2078" t="s">
        <v>1396</v>
      </c>
    </row>
    <row r="2079" spans="1:24" x14ac:dyDescent="0.2">
      <c r="A2079" t="s">
        <v>0</v>
      </c>
      <c r="B2079" t="s">
        <v>1</v>
      </c>
      <c r="C2079" t="s">
        <v>695</v>
      </c>
      <c r="D2079" t="s">
        <v>788</v>
      </c>
      <c r="E2079" t="s">
        <v>789</v>
      </c>
      <c r="F2079" t="s">
        <v>1371</v>
      </c>
      <c r="G2079" t="s">
        <v>1372</v>
      </c>
      <c r="H2079" t="s">
        <v>195</v>
      </c>
      <c r="I2079" t="s">
        <v>1384</v>
      </c>
      <c r="J2079" t="s">
        <v>121</v>
      </c>
      <c r="K2079" t="s">
        <v>218</v>
      </c>
      <c r="L2079" t="s">
        <v>44</v>
      </c>
      <c r="M2079" s="5">
        <v>0</v>
      </c>
      <c r="N2079" s="5">
        <v>0</v>
      </c>
      <c r="O2079" s="5">
        <f t="shared" si="128"/>
        <v>0</v>
      </c>
      <c r="P2079" s="5">
        <v>850</v>
      </c>
      <c r="Q2079" s="5">
        <f t="shared" si="129"/>
        <v>850</v>
      </c>
      <c r="R2079" s="5">
        <v>0</v>
      </c>
      <c r="S2079" s="5">
        <v>0</v>
      </c>
      <c r="T2079" s="5">
        <v>0</v>
      </c>
      <c r="U2079" s="5">
        <f t="shared" si="130"/>
        <v>0</v>
      </c>
      <c r="V2079" s="5">
        <f t="shared" si="131"/>
        <v>0</v>
      </c>
      <c r="W2079" s="5">
        <v>850</v>
      </c>
      <c r="X2079" t="s">
        <v>1397</v>
      </c>
    </row>
    <row r="2080" spans="1:24" x14ac:dyDescent="0.2">
      <c r="A2080" t="s">
        <v>0</v>
      </c>
      <c r="B2080" t="s">
        <v>1</v>
      </c>
      <c r="C2080" t="s">
        <v>695</v>
      </c>
      <c r="D2080" t="s">
        <v>788</v>
      </c>
      <c r="E2080" t="s">
        <v>789</v>
      </c>
      <c r="F2080" t="s">
        <v>1371</v>
      </c>
      <c r="G2080" t="s">
        <v>1372</v>
      </c>
      <c r="H2080" t="s">
        <v>195</v>
      </c>
      <c r="I2080" t="s">
        <v>1384</v>
      </c>
      <c r="J2080" t="s">
        <v>121</v>
      </c>
      <c r="K2080" t="s">
        <v>1398</v>
      </c>
      <c r="L2080" t="s">
        <v>44</v>
      </c>
      <c r="M2080" s="5">
        <v>0</v>
      </c>
      <c r="N2080" s="5">
        <v>0</v>
      </c>
      <c r="O2080" s="5">
        <f t="shared" si="128"/>
        <v>0</v>
      </c>
      <c r="P2080" s="5">
        <v>115</v>
      </c>
      <c r="Q2080" s="5">
        <f t="shared" si="129"/>
        <v>115</v>
      </c>
      <c r="R2080" s="5">
        <v>0</v>
      </c>
      <c r="S2080" s="5">
        <v>0</v>
      </c>
      <c r="T2080" s="5">
        <v>0</v>
      </c>
      <c r="U2080" s="5">
        <f t="shared" si="130"/>
        <v>0</v>
      </c>
      <c r="V2080" s="5">
        <f t="shared" si="131"/>
        <v>0</v>
      </c>
      <c r="W2080" s="5">
        <v>115</v>
      </c>
      <c r="X2080" t="s">
        <v>1399</v>
      </c>
    </row>
    <row r="2081" spans="1:24" x14ac:dyDescent="0.2">
      <c r="A2081" t="s">
        <v>0</v>
      </c>
      <c r="B2081" t="s">
        <v>1</v>
      </c>
      <c r="C2081" t="s">
        <v>695</v>
      </c>
      <c r="D2081" t="s">
        <v>788</v>
      </c>
      <c r="E2081" t="s">
        <v>789</v>
      </c>
      <c r="F2081" t="s">
        <v>1371</v>
      </c>
      <c r="G2081" t="s">
        <v>1372</v>
      </c>
      <c r="H2081" t="s">
        <v>195</v>
      </c>
      <c r="I2081" t="s">
        <v>1384</v>
      </c>
      <c r="J2081" t="s">
        <v>121</v>
      </c>
      <c r="K2081" t="s">
        <v>155</v>
      </c>
      <c r="L2081" t="s">
        <v>44</v>
      </c>
      <c r="M2081" s="5">
        <v>0</v>
      </c>
      <c r="N2081" s="5">
        <v>0</v>
      </c>
      <c r="O2081" s="5">
        <f t="shared" si="128"/>
        <v>0</v>
      </c>
      <c r="P2081" s="5">
        <v>7000</v>
      </c>
      <c r="Q2081" s="5">
        <f t="shared" si="129"/>
        <v>7000</v>
      </c>
      <c r="R2081" s="5">
        <v>0</v>
      </c>
      <c r="S2081" s="5">
        <v>0</v>
      </c>
      <c r="T2081" s="5">
        <v>0</v>
      </c>
      <c r="U2081" s="5">
        <f t="shared" si="130"/>
        <v>0</v>
      </c>
      <c r="V2081" s="5">
        <f t="shared" si="131"/>
        <v>0</v>
      </c>
      <c r="W2081" s="5">
        <v>7000</v>
      </c>
      <c r="X2081" t="s">
        <v>1400</v>
      </c>
    </row>
    <row r="2082" spans="1:24" x14ac:dyDescent="0.2">
      <c r="A2082" t="s">
        <v>0</v>
      </c>
      <c r="B2082" t="s">
        <v>1</v>
      </c>
      <c r="C2082" t="s">
        <v>695</v>
      </c>
      <c r="D2082" t="s">
        <v>788</v>
      </c>
      <c r="E2082" t="s">
        <v>789</v>
      </c>
      <c r="F2082" t="s">
        <v>1371</v>
      </c>
      <c r="G2082" t="s">
        <v>1372</v>
      </c>
      <c r="H2082" t="s">
        <v>195</v>
      </c>
      <c r="I2082" t="s">
        <v>1384</v>
      </c>
      <c r="J2082" t="s">
        <v>121</v>
      </c>
      <c r="K2082" t="s">
        <v>168</v>
      </c>
      <c r="L2082" t="s">
        <v>44</v>
      </c>
      <c r="M2082" s="5">
        <v>4000</v>
      </c>
      <c r="N2082" s="5">
        <v>0</v>
      </c>
      <c r="O2082" s="5">
        <f t="shared" si="128"/>
        <v>4000</v>
      </c>
      <c r="P2082" s="5">
        <v>-2965</v>
      </c>
      <c r="Q2082" s="5">
        <f t="shared" si="129"/>
        <v>1035</v>
      </c>
      <c r="R2082" s="5">
        <v>0</v>
      </c>
      <c r="S2082" s="5">
        <v>0</v>
      </c>
      <c r="T2082" s="5">
        <v>0</v>
      </c>
      <c r="U2082" s="5">
        <f t="shared" si="130"/>
        <v>4000</v>
      </c>
      <c r="V2082" s="5">
        <f t="shared" si="131"/>
        <v>4000</v>
      </c>
      <c r="W2082" s="5">
        <v>1035</v>
      </c>
      <c r="X2082" t="s">
        <v>1401</v>
      </c>
    </row>
    <row r="2083" spans="1:24" x14ac:dyDescent="0.2">
      <c r="A2083" t="s">
        <v>0</v>
      </c>
      <c r="B2083" t="s">
        <v>1</v>
      </c>
      <c r="C2083" t="s">
        <v>695</v>
      </c>
      <c r="D2083" t="s">
        <v>788</v>
      </c>
      <c r="E2083" t="s">
        <v>789</v>
      </c>
      <c r="F2083" t="s">
        <v>1371</v>
      </c>
      <c r="G2083" t="s">
        <v>1372</v>
      </c>
      <c r="H2083" t="s">
        <v>195</v>
      </c>
      <c r="I2083" t="s">
        <v>1384</v>
      </c>
      <c r="J2083" t="s">
        <v>121</v>
      </c>
      <c r="K2083" t="s">
        <v>385</v>
      </c>
      <c r="L2083" t="s">
        <v>44</v>
      </c>
      <c r="M2083" s="5">
        <v>500</v>
      </c>
      <c r="N2083" s="5">
        <v>0</v>
      </c>
      <c r="O2083" s="5">
        <f t="shared" si="128"/>
        <v>500</v>
      </c>
      <c r="P2083" s="5">
        <v>0</v>
      </c>
      <c r="Q2083" s="5">
        <f t="shared" si="129"/>
        <v>500</v>
      </c>
      <c r="R2083" s="5">
        <v>0</v>
      </c>
      <c r="S2083" s="5">
        <v>0</v>
      </c>
      <c r="T2083" s="5">
        <v>0</v>
      </c>
      <c r="U2083" s="5">
        <f t="shared" si="130"/>
        <v>500</v>
      </c>
      <c r="V2083" s="5">
        <f t="shared" si="131"/>
        <v>500</v>
      </c>
      <c r="W2083" s="5">
        <v>500</v>
      </c>
      <c r="X2083" t="s">
        <v>1402</v>
      </c>
    </row>
    <row r="2084" spans="1:24" x14ac:dyDescent="0.2">
      <c r="A2084" t="s">
        <v>0</v>
      </c>
      <c r="B2084" t="s">
        <v>1</v>
      </c>
      <c r="C2084" t="s">
        <v>695</v>
      </c>
      <c r="D2084" t="s">
        <v>788</v>
      </c>
      <c r="E2084" t="s">
        <v>789</v>
      </c>
      <c r="F2084" t="s">
        <v>1371</v>
      </c>
      <c r="G2084" t="s">
        <v>1372</v>
      </c>
      <c r="H2084" t="s">
        <v>195</v>
      </c>
      <c r="I2084" t="s">
        <v>196</v>
      </c>
      <c r="J2084" t="s">
        <v>121</v>
      </c>
      <c r="K2084" t="s">
        <v>149</v>
      </c>
      <c r="L2084" t="s">
        <v>44</v>
      </c>
      <c r="M2084" s="5">
        <v>50000</v>
      </c>
      <c r="N2084" s="5">
        <v>0</v>
      </c>
      <c r="O2084" s="5">
        <f t="shared" si="128"/>
        <v>50000</v>
      </c>
      <c r="P2084" s="5">
        <v>-50000</v>
      </c>
      <c r="Q2084" s="5">
        <f t="shared" si="129"/>
        <v>0</v>
      </c>
      <c r="R2084" s="5">
        <v>0</v>
      </c>
      <c r="S2084" s="5">
        <v>0</v>
      </c>
      <c r="T2084" s="5">
        <v>0</v>
      </c>
      <c r="U2084" s="5">
        <f t="shared" si="130"/>
        <v>50000</v>
      </c>
      <c r="V2084" s="5">
        <f t="shared" si="131"/>
        <v>50000</v>
      </c>
      <c r="W2084" s="5">
        <v>0</v>
      </c>
      <c r="X2084" t="s">
        <v>1391</v>
      </c>
    </row>
    <row r="2085" spans="1:24" x14ac:dyDescent="0.2">
      <c r="A2085" t="s">
        <v>0</v>
      </c>
      <c r="B2085" t="s">
        <v>1</v>
      </c>
      <c r="C2085" t="s">
        <v>695</v>
      </c>
      <c r="D2085" t="s">
        <v>788</v>
      </c>
      <c r="E2085" t="s">
        <v>789</v>
      </c>
      <c r="F2085" t="s">
        <v>1371</v>
      </c>
      <c r="G2085" t="s">
        <v>1372</v>
      </c>
      <c r="H2085" t="s">
        <v>195</v>
      </c>
      <c r="I2085" t="s">
        <v>196</v>
      </c>
      <c r="J2085" t="s">
        <v>121</v>
      </c>
      <c r="K2085" t="s">
        <v>137</v>
      </c>
      <c r="L2085" t="s">
        <v>44</v>
      </c>
      <c r="M2085" s="5">
        <v>476600</v>
      </c>
      <c r="N2085" s="5">
        <v>-240000</v>
      </c>
      <c r="O2085" s="5">
        <f t="shared" si="128"/>
        <v>236600</v>
      </c>
      <c r="P2085" s="5">
        <v>-217724.3</v>
      </c>
      <c r="Q2085" s="5">
        <f t="shared" si="129"/>
        <v>18875.700000000012</v>
      </c>
      <c r="R2085" s="5">
        <v>22.4</v>
      </c>
      <c r="S2085" s="5">
        <v>18853.3</v>
      </c>
      <c r="T2085" s="5">
        <v>13938.4</v>
      </c>
      <c r="U2085" s="5">
        <f t="shared" si="130"/>
        <v>217746.7</v>
      </c>
      <c r="V2085" s="5">
        <f t="shared" si="131"/>
        <v>222661.6</v>
      </c>
      <c r="W2085" s="5">
        <v>0</v>
      </c>
      <c r="X2085" t="s">
        <v>1392</v>
      </c>
    </row>
    <row r="2086" spans="1:24" x14ac:dyDescent="0.2">
      <c r="A2086" t="s">
        <v>0</v>
      </c>
      <c r="B2086" t="s">
        <v>1</v>
      </c>
      <c r="C2086" t="s">
        <v>695</v>
      </c>
      <c r="D2086" t="s">
        <v>788</v>
      </c>
      <c r="E2086" t="s">
        <v>789</v>
      </c>
      <c r="F2086" t="s">
        <v>1371</v>
      </c>
      <c r="G2086" t="s">
        <v>1372</v>
      </c>
      <c r="H2086" t="s">
        <v>195</v>
      </c>
      <c r="I2086" t="s">
        <v>196</v>
      </c>
      <c r="J2086" t="s">
        <v>121</v>
      </c>
      <c r="K2086" t="s">
        <v>465</v>
      </c>
      <c r="L2086" t="s">
        <v>44</v>
      </c>
      <c r="M2086" s="5">
        <v>30000</v>
      </c>
      <c r="N2086" s="5">
        <v>0</v>
      </c>
      <c r="O2086" s="5">
        <f t="shared" si="128"/>
        <v>30000</v>
      </c>
      <c r="P2086" s="5">
        <v>-30000</v>
      </c>
      <c r="Q2086" s="5">
        <f t="shared" si="129"/>
        <v>0</v>
      </c>
      <c r="R2086" s="5">
        <v>0</v>
      </c>
      <c r="S2086" s="5">
        <v>0</v>
      </c>
      <c r="T2086" s="5">
        <v>0</v>
      </c>
      <c r="U2086" s="5">
        <f t="shared" si="130"/>
        <v>30000</v>
      </c>
      <c r="V2086" s="5">
        <f t="shared" si="131"/>
        <v>30000</v>
      </c>
      <c r="W2086" s="5">
        <v>0</v>
      </c>
      <c r="X2086" t="s">
        <v>1403</v>
      </c>
    </row>
    <row r="2087" spans="1:24" x14ac:dyDescent="0.2">
      <c r="A2087" t="s">
        <v>0</v>
      </c>
      <c r="B2087" t="s">
        <v>1</v>
      </c>
      <c r="C2087" t="s">
        <v>695</v>
      </c>
      <c r="D2087" t="s">
        <v>788</v>
      </c>
      <c r="E2087" t="s">
        <v>789</v>
      </c>
      <c r="F2087" t="s">
        <v>1371</v>
      </c>
      <c r="G2087" t="s">
        <v>1372</v>
      </c>
      <c r="H2087" t="s">
        <v>195</v>
      </c>
      <c r="I2087" t="s">
        <v>196</v>
      </c>
      <c r="J2087" t="s">
        <v>121</v>
      </c>
      <c r="K2087" t="s">
        <v>151</v>
      </c>
      <c r="L2087" t="s">
        <v>44</v>
      </c>
      <c r="M2087" s="5">
        <v>20000</v>
      </c>
      <c r="N2087" s="5">
        <v>0</v>
      </c>
      <c r="O2087" s="5">
        <f t="shared" si="128"/>
        <v>20000</v>
      </c>
      <c r="P2087" s="5">
        <v>-950</v>
      </c>
      <c r="Q2087" s="5">
        <f t="shared" si="129"/>
        <v>19050</v>
      </c>
      <c r="R2087" s="5">
        <v>0</v>
      </c>
      <c r="S2087" s="5">
        <v>504</v>
      </c>
      <c r="T2087" s="5">
        <v>504</v>
      </c>
      <c r="U2087" s="5">
        <f t="shared" si="130"/>
        <v>19496</v>
      </c>
      <c r="V2087" s="5">
        <f t="shared" si="131"/>
        <v>19496</v>
      </c>
      <c r="W2087" s="5">
        <v>18546</v>
      </c>
      <c r="X2087" t="s">
        <v>1393</v>
      </c>
    </row>
    <row r="2088" spans="1:24" x14ac:dyDescent="0.2">
      <c r="A2088" t="s">
        <v>0</v>
      </c>
      <c r="B2088" t="s">
        <v>1</v>
      </c>
      <c r="C2088" t="s">
        <v>695</v>
      </c>
      <c r="D2088" t="s">
        <v>788</v>
      </c>
      <c r="E2088" t="s">
        <v>789</v>
      </c>
      <c r="F2088" t="s">
        <v>1371</v>
      </c>
      <c r="G2088" t="s">
        <v>1372</v>
      </c>
      <c r="H2088" t="s">
        <v>195</v>
      </c>
      <c r="I2088" t="s">
        <v>196</v>
      </c>
      <c r="J2088" t="s">
        <v>121</v>
      </c>
      <c r="K2088" t="s">
        <v>1044</v>
      </c>
      <c r="L2088" t="s">
        <v>44</v>
      </c>
      <c r="M2088" s="5">
        <v>91500</v>
      </c>
      <c r="N2088" s="5">
        <v>-35000</v>
      </c>
      <c r="O2088" s="5">
        <f t="shared" si="128"/>
        <v>56500</v>
      </c>
      <c r="P2088" s="5">
        <v>-56500</v>
      </c>
      <c r="Q2088" s="5">
        <f t="shared" si="129"/>
        <v>0</v>
      </c>
      <c r="R2088" s="5">
        <v>0</v>
      </c>
      <c r="S2088" s="5">
        <v>0</v>
      </c>
      <c r="T2088" s="5">
        <v>0</v>
      </c>
      <c r="U2088" s="5">
        <f t="shared" si="130"/>
        <v>56500</v>
      </c>
      <c r="V2088" s="5">
        <f t="shared" si="131"/>
        <v>56500</v>
      </c>
      <c r="W2088" s="5">
        <v>0</v>
      </c>
      <c r="X2088" t="s">
        <v>1404</v>
      </c>
    </row>
    <row r="2089" spans="1:24" x14ac:dyDescent="0.2">
      <c r="A2089" t="s">
        <v>0</v>
      </c>
      <c r="B2089" t="s">
        <v>1</v>
      </c>
      <c r="C2089" t="s">
        <v>695</v>
      </c>
      <c r="D2089" t="s">
        <v>788</v>
      </c>
      <c r="E2089" t="s">
        <v>789</v>
      </c>
      <c r="F2089" t="s">
        <v>1371</v>
      </c>
      <c r="G2089" t="s">
        <v>1372</v>
      </c>
      <c r="H2089" t="s">
        <v>195</v>
      </c>
      <c r="I2089" t="s">
        <v>196</v>
      </c>
      <c r="J2089" t="s">
        <v>121</v>
      </c>
      <c r="K2089" t="s">
        <v>145</v>
      </c>
      <c r="L2089" t="s">
        <v>44</v>
      </c>
      <c r="M2089" s="5">
        <v>71000</v>
      </c>
      <c r="N2089" s="5">
        <v>-6500</v>
      </c>
      <c r="O2089" s="5">
        <f t="shared" si="128"/>
        <v>64500</v>
      </c>
      <c r="P2089" s="5">
        <v>-60272</v>
      </c>
      <c r="Q2089" s="5">
        <f t="shared" si="129"/>
        <v>4228</v>
      </c>
      <c r="R2089" s="5">
        <v>0</v>
      </c>
      <c r="S2089" s="5">
        <v>4228</v>
      </c>
      <c r="T2089" s="5">
        <v>0</v>
      </c>
      <c r="U2089" s="5">
        <f t="shared" si="130"/>
        <v>60272</v>
      </c>
      <c r="V2089" s="5">
        <f t="shared" si="131"/>
        <v>64500</v>
      </c>
      <c r="W2089" s="5">
        <v>0</v>
      </c>
      <c r="X2089" t="s">
        <v>1396</v>
      </c>
    </row>
    <row r="2090" spans="1:24" x14ac:dyDescent="0.2">
      <c r="A2090" t="s">
        <v>0</v>
      </c>
      <c r="B2090" t="s">
        <v>1</v>
      </c>
      <c r="C2090" t="s">
        <v>695</v>
      </c>
      <c r="D2090" t="s">
        <v>788</v>
      </c>
      <c r="E2090" t="s">
        <v>789</v>
      </c>
      <c r="F2090" t="s">
        <v>1371</v>
      </c>
      <c r="G2090" t="s">
        <v>1372</v>
      </c>
      <c r="H2090" t="s">
        <v>195</v>
      </c>
      <c r="I2090" t="s">
        <v>196</v>
      </c>
      <c r="J2090" t="s">
        <v>121</v>
      </c>
      <c r="K2090" t="s">
        <v>473</v>
      </c>
      <c r="L2090" t="s">
        <v>44</v>
      </c>
      <c r="M2090" s="5">
        <v>0</v>
      </c>
      <c r="N2090" s="5">
        <v>0</v>
      </c>
      <c r="O2090" s="5">
        <f t="shared" si="128"/>
        <v>0</v>
      </c>
      <c r="P2090" s="5">
        <v>3000</v>
      </c>
      <c r="Q2090" s="5">
        <f t="shared" si="129"/>
        <v>3000</v>
      </c>
      <c r="R2090" s="5">
        <v>0</v>
      </c>
      <c r="S2090" s="5">
        <v>0</v>
      </c>
      <c r="T2090" s="5">
        <v>0</v>
      </c>
      <c r="U2090" s="5">
        <f t="shared" si="130"/>
        <v>0</v>
      </c>
      <c r="V2090" s="5">
        <f t="shared" si="131"/>
        <v>0</v>
      </c>
      <c r="W2090" s="5">
        <v>3000</v>
      </c>
      <c r="X2090" t="s">
        <v>1405</v>
      </c>
    </row>
    <row r="2091" spans="1:24" x14ac:dyDescent="0.2">
      <c r="A2091" t="s">
        <v>0</v>
      </c>
      <c r="B2091" t="s">
        <v>1</v>
      </c>
      <c r="C2091" t="s">
        <v>695</v>
      </c>
      <c r="D2091" t="s">
        <v>788</v>
      </c>
      <c r="E2091" t="s">
        <v>789</v>
      </c>
      <c r="F2091" t="s">
        <v>1371</v>
      </c>
      <c r="G2091" t="s">
        <v>1372</v>
      </c>
      <c r="H2091" t="s">
        <v>195</v>
      </c>
      <c r="I2091" t="s">
        <v>196</v>
      </c>
      <c r="J2091" t="s">
        <v>121</v>
      </c>
      <c r="K2091" t="s">
        <v>1406</v>
      </c>
      <c r="L2091" t="s">
        <v>44</v>
      </c>
      <c r="M2091" s="5">
        <v>0</v>
      </c>
      <c r="N2091" s="5">
        <v>32000</v>
      </c>
      <c r="O2091" s="5">
        <f t="shared" si="128"/>
        <v>32000</v>
      </c>
      <c r="P2091" s="5">
        <v>0</v>
      </c>
      <c r="Q2091" s="5">
        <f t="shared" si="129"/>
        <v>32000</v>
      </c>
      <c r="R2091" s="5">
        <v>2997</v>
      </c>
      <c r="S2091" s="5">
        <v>24975</v>
      </c>
      <c r="T2091" s="5">
        <v>0</v>
      </c>
      <c r="U2091" s="5">
        <f t="shared" si="130"/>
        <v>7025</v>
      </c>
      <c r="V2091" s="5">
        <f t="shared" si="131"/>
        <v>32000</v>
      </c>
      <c r="W2091" s="5">
        <v>4028</v>
      </c>
      <c r="X2091" t="s">
        <v>1407</v>
      </c>
    </row>
    <row r="2092" spans="1:24" x14ac:dyDescent="0.2">
      <c r="A2092" t="s">
        <v>0</v>
      </c>
      <c r="B2092" t="s">
        <v>1</v>
      </c>
      <c r="C2092" t="s">
        <v>695</v>
      </c>
      <c r="D2092" t="s">
        <v>788</v>
      </c>
      <c r="E2092" t="s">
        <v>789</v>
      </c>
      <c r="F2092" t="s">
        <v>1371</v>
      </c>
      <c r="G2092" t="s">
        <v>1372</v>
      </c>
      <c r="H2092" t="s">
        <v>195</v>
      </c>
      <c r="I2092" t="s">
        <v>196</v>
      </c>
      <c r="J2092" t="s">
        <v>121</v>
      </c>
      <c r="K2092" t="s">
        <v>178</v>
      </c>
      <c r="L2092" t="s">
        <v>44</v>
      </c>
      <c r="M2092" s="5">
        <v>0</v>
      </c>
      <c r="N2092" s="5">
        <v>12700</v>
      </c>
      <c r="O2092" s="5">
        <f t="shared" si="128"/>
        <v>12700</v>
      </c>
      <c r="P2092" s="5">
        <v>20000</v>
      </c>
      <c r="Q2092" s="5">
        <f t="shared" si="129"/>
        <v>32700</v>
      </c>
      <c r="R2092" s="5">
        <v>0</v>
      </c>
      <c r="S2092" s="5">
        <v>11745.16</v>
      </c>
      <c r="T2092" s="5">
        <v>11745.16</v>
      </c>
      <c r="U2092" s="5">
        <f t="shared" si="130"/>
        <v>954.84000000000015</v>
      </c>
      <c r="V2092" s="5">
        <f t="shared" si="131"/>
        <v>954.84000000000015</v>
      </c>
      <c r="W2092" s="5">
        <v>20954.84</v>
      </c>
      <c r="X2092" t="s">
        <v>1408</v>
      </c>
    </row>
    <row r="2093" spans="1:24" x14ac:dyDescent="0.2">
      <c r="A2093" t="s">
        <v>0</v>
      </c>
      <c r="B2093" t="s">
        <v>1</v>
      </c>
      <c r="C2093" t="s">
        <v>695</v>
      </c>
      <c r="D2093" t="s">
        <v>788</v>
      </c>
      <c r="E2093" t="s">
        <v>789</v>
      </c>
      <c r="F2093" t="s">
        <v>1371</v>
      </c>
      <c r="G2093" t="s">
        <v>1372</v>
      </c>
      <c r="H2093" t="s">
        <v>195</v>
      </c>
      <c r="I2093" t="s">
        <v>196</v>
      </c>
      <c r="J2093" t="s">
        <v>121</v>
      </c>
      <c r="K2093" t="s">
        <v>218</v>
      </c>
      <c r="L2093" t="s">
        <v>44</v>
      </c>
      <c r="M2093" s="5">
        <v>0</v>
      </c>
      <c r="N2093" s="5">
        <v>1200</v>
      </c>
      <c r="O2093" s="5">
        <f t="shared" si="128"/>
        <v>1200</v>
      </c>
      <c r="P2093" s="5">
        <v>0</v>
      </c>
      <c r="Q2093" s="5">
        <f t="shared" si="129"/>
        <v>1200</v>
      </c>
      <c r="R2093" s="5">
        <v>0</v>
      </c>
      <c r="S2093" s="5">
        <v>1075.2</v>
      </c>
      <c r="T2093" s="5">
        <v>1075.2</v>
      </c>
      <c r="U2093" s="5">
        <f t="shared" si="130"/>
        <v>124.79999999999995</v>
      </c>
      <c r="V2093" s="5">
        <f t="shared" si="131"/>
        <v>124.79999999999995</v>
      </c>
      <c r="W2093" s="5">
        <v>124.8</v>
      </c>
      <c r="X2093" t="s">
        <v>1397</v>
      </c>
    </row>
    <row r="2094" spans="1:24" x14ac:dyDescent="0.2">
      <c r="A2094" t="s">
        <v>0</v>
      </c>
      <c r="B2094" t="s">
        <v>1</v>
      </c>
      <c r="C2094" t="s">
        <v>695</v>
      </c>
      <c r="D2094" t="s">
        <v>788</v>
      </c>
      <c r="E2094" t="s">
        <v>789</v>
      </c>
      <c r="F2094" t="s">
        <v>1371</v>
      </c>
      <c r="G2094" t="s">
        <v>1372</v>
      </c>
      <c r="H2094" t="s">
        <v>195</v>
      </c>
      <c r="I2094" t="s">
        <v>196</v>
      </c>
      <c r="J2094" t="s">
        <v>121</v>
      </c>
      <c r="K2094" t="s">
        <v>168</v>
      </c>
      <c r="L2094" t="s">
        <v>44</v>
      </c>
      <c r="M2094" s="5">
        <v>0</v>
      </c>
      <c r="N2094" s="5">
        <v>100</v>
      </c>
      <c r="O2094" s="5">
        <f t="shared" si="128"/>
        <v>100</v>
      </c>
      <c r="P2094" s="5">
        <v>0</v>
      </c>
      <c r="Q2094" s="5">
        <f t="shared" si="129"/>
        <v>100</v>
      </c>
      <c r="R2094" s="5">
        <v>0</v>
      </c>
      <c r="S2094" s="5">
        <v>67.2</v>
      </c>
      <c r="T2094" s="5">
        <v>67.2</v>
      </c>
      <c r="U2094" s="5">
        <f t="shared" si="130"/>
        <v>32.799999999999997</v>
      </c>
      <c r="V2094" s="5">
        <f t="shared" si="131"/>
        <v>32.799999999999997</v>
      </c>
      <c r="W2094" s="5">
        <v>32.799999999999997</v>
      </c>
      <c r="X2094" t="s">
        <v>1401</v>
      </c>
    </row>
    <row r="2095" spans="1:24" x14ac:dyDescent="0.2">
      <c r="A2095" t="s">
        <v>0</v>
      </c>
      <c r="B2095" t="s">
        <v>1</v>
      </c>
      <c r="C2095" t="s">
        <v>695</v>
      </c>
      <c r="D2095" t="s">
        <v>788</v>
      </c>
      <c r="E2095" t="s">
        <v>789</v>
      </c>
      <c r="F2095" t="s">
        <v>1371</v>
      </c>
      <c r="G2095" t="s">
        <v>1372</v>
      </c>
      <c r="H2095" t="s">
        <v>195</v>
      </c>
      <c r="I2095" t="s">
        <v>196</v>
      </c>
      <c r="J2095" t="s">
        <v>121</v>
      </c>
      <c r="K2095" t="s">
        <v>1409</v>
      </c>
      <c r="L2095" t="s">
        <v>44</v>
      </c>
      <c r="M2095" s="5">
        <v>0</v>
      </c>
      <c r="N2095" s="5">
        <v>0</v>
      </c>
      <c r="O2095" s="5">
        <f t="shared" si="128"/>
        <v>0</v>
      </c>
      <c r="P2095" s="5">
        <v>950</v>
      </c>
      <c r="Q2095" s="5">
        <f t="shared" si="129"/>
        <v>950</v>
      </c>
      <c r="R2095" s="5">
        <v>0</v>
      </c>
      <c r="S2095" s="5">
        <v>0</v>
      </c>
      <c r="T2095" s="5">
        <v>0</v>
      </c>
      <c r="U2095" s="5">
        <f t="shared" si="130"/>
        <v>0</v>
      </c>
      <c r="V2095" s="5">
        <f t="shared" si="131"/>
        <v>0</v>
      </c>
      <c r="W2095" s="5">
        <v>950</v>
      </c>
      <c r="X2095" t="s">
        <v>1410</v>
      </c>
    </row>
    <row r="2096" spans="1:24" x14ac:dyDescent="0.2">
      <c r="A2096" t="s">
        <v>0</v>
      </c>
      <c r="B2096" t="s">
        <v>1</v>
      </c>
      <c r="C2096" t="s">
        <v>695</v>
      </c>
      <c r="D2096" t="s">
        <v>788</v>
      </c>
      <c r="E2096" t="s">
        <v>789</v>
      </c>
      <c r="F2096" t="s">
        <v>1371</v>
      </c>
      <c r="G2096" t="s">
        <v>1372</v>
      </c>
      <c r="H2096" t="s">
        <v>195</v>
      </c>
      <c r="I2096" t="s">
        <v>196</v>
      </c>
      <c r="J2096" t="s">
        <v>121</v>
      </c>
      <c r="K2096" t="s">
        <v>556</v>
      </c>
      <c r="L2096" t="s">
        <v>44</v>
      </c>
      <c r="M2096" s="5">
        <v>0</v>
      </c>
      <c r="N2096" s="5">
        <v>250</v>
      </c>
      <c r="O2096" s="5">
        <f t="shared" si="128"/>
        <v>250</v>
      </c>
      <c r="P2096" s="5">
        <v>0</v>
      </c>
      <c r="Q2096" s="5">
        <f t="shared" si="129"/>
        <v>250</v>
      </c>
      <c r="R2096" s="5">
        <v>0</v>
      </c>
      <c r="S2096" s="5">
        <v>235.2</v>
      </c>
      <c r="T2096" s="5">
        <v>235.2</v>
      </c>
      <c r="U2096" s="5">
        <f t="shared" si="130"/>
        <v>14.800000000000011</v>
      </c>
      <c r="V2096" s="5">
        <f t="shared" si="131"/>
        <v>14.800000000000011</v>
      </c>
      <c r="W2096" s="5">
        <v>14.8</v>
      </c>
      <c r="X2096" t="s">
        <v>1411</v>
      </c>
    </row>
    <row r="2097" spans="1:24" x14ac:dyDescent="0.2">
      <c r="A2097" t="s">
        <v>0</v>
      </c>
      <c r="B2097" t="s">
        <v>1</v>
      </c>
      <c r="C2097" t="s">
        <v>695</v>
      </c>
      <c r="D2097" t="s">
        <v>788</v>
      </c>
      <c r="E2097" t="s">
        <v>789</v>
      </c>
      <c r="F2097" t="s">
        <v>1371</v>
      </c>
      <c r="G2097" t="s">
        <v>1372</v>
      </c>
      <c r="H2097" t="s">
        <v>195</v>
      </c>
      <c r="I2097" t="s">
        <v>196</v>
      </c>
      <c r="J2097" t="s">
        <v>121</v>
      </c>
      <c r="K2097" t="s">
        <v>385</v>
      </c>
      <c r="L2097" t="s">
        <v>44</v>
      </c>
      <c r="M2097" s="5">
        <v>0</v>
      </c>
      <c r="N2097" s="5">
        <v>250</v>
      </c>
      <c r="O2097" s="5">
        <f t="shared" si="128"/>
        <v>250</v>
      </c>
      <c r="P2097" s="5">
        <v>0</v>
      </c>
      <c r="Q2097" s="5">
        <f t="shared" si="129"/>
        <v>250</v>
      </c>
      <c r="R2097" s="5">
        <v>0</v>
      </c>
      <c r="S2097" s="5">
        <v>219.52</v>
      </c>
      <c r="T2097" s="5">
        <v>219.52</v>
      </c>
      <c r="U2097" s="5">
        <f t="shared" si="130"/>
        <v>30.47999999999999</v>
      </c>
      <c r="V2097" s="5">
        <f t="shared" si="131"/>
        <v>30.47999999999999</v>
      </c>
      <c r="W2097" s="5">
        <v>30.48</v>
      </c>
      <c r="X2097" t="s">
        <v>1402</v>
      </c>
    </row>
    <row r="2098" spans="1:24" x14ac:dyDescent="0.2">
      <c r="A2098" t="s">
        <v>0</v>
      </c>
      <c r="B2098" t="s">
        <v>1</v>
      </c>
      <c r="C2098" t="s">
        <v>695</v>
      </c>
      <c r="D2098" t="s">
        <v>788</v>
      </c>
      <c r="E2098" t="s">
        <v>789</v>
      </c>
      <c r="F2098" t="s">
        <v>1371</v>
      </c>
      <c r="G2098" t="s">
        <v>1372</v>
      </c>
      <c r="H2098" t="s">
        <v>195</v>
      </c>
      <c r="I2098" t="s">
        <v>1412</v>
      </c>
      <c r="J2098" t="s">
        <v>121</v>
      </c>
      <c r="K2098" t="s">
        <v>353</v>
      </c>
      <c r="L2098" t="s">
        <v>44</v>
      </c>
      <c r="M2098" s="5">
        <v>1000</v>
      </c>
      <c r="N2098" s="5">
        <v>-1000</v>
      </c>
      <c r="O2098" s="5">
        <f t="shared" si="128"/>
        <v>0</v>
      </c>
      <c r="P2098" s="5">
        <v>0</v>
      </c>
      <c r="Q2098" s="5">
        <f t="shared" si="129"/>
        <v>0</v>
      </c>
      <c r="R2098" s="5">
        <v>0</v>
      </c>
      <c r="S2098" s="5">
        <v>0</v>
      </c>
      <c r="T2098" s="5">
        <v>0</v>
      </c>
      <c r="U2098" s="5">
        <f t="shared" si="130"/>
        <v>0</v>
      </c>
      <c r="V2098" s="5">
        <f t="shared" si="131"/>
        <v>0</v>
      </c>
      <c r="W2098" s="5">
        <v>0</v>
      </c>
      <c r="X2098" t="s">
        <v>1413</v>
      </c>
    </row>
    <row r="2099" spans="1:24" x14ac:dyDescent="0.2">
      <c r="A2099" t="s">
        <v>0</v>
      </c>
      <c r="B2099" t="s">
        <v>1</v>
      </c>
      <c r="C2099" t="s">
        <v>695</v>
      </c>
      <c r="D2099" t="s">
        <v>788</v>
      </c>
      <c r="E2099" t="s">
        <v>789</v>
      </c>
      <c r="F2099" t="s">
        <v>1371</v>
      </c>
      <c r="G2099" t="s">
        <v>1372</v>
      </c>
      <c r="H2099" t="s">
        <v>195</v>
      </c>
      <c r="I2099" t="s">
        <v>1412</v>
      </c>
      <c r="J2099" t="s">
        <v>121</v>
      </c>
      <c r="K2099" t="s">
        <v>355</v>
      </c>
      <c r="L2099" t="s">
        <v>44</v>
      </c>
      <c r="M2099" s="5">
        <v>3000</v>
      </c>
      <c r="N2099" s="5">
        <v>-3000</v>
      </c>
      <c r="O2099" s="5">
        <f t="shared" si="128"/>
        <v>0</v>
      </c>
      <c r="P2099" s="5">
        <v>0</v>
      </c>
      <c r="Q2099" s="5">
        <f t="shared" si="129"/>
        <v>0</v>
      </c>
      <c r="R2099" s="5">
        <v>0</v>
      </c>
      <c r="S2099" s="5">
        <v>0</v>
      </c>
      <c r="T2099" s="5">
        <v>0</v>
      </c>
      <c r="U2099" s="5">
        <f t="shared" si="130"/>
        <v>0</v>
      </c>
      <c r="V2099" s="5">
        <f t="shared" si="131"/>
        <v>0</v>
      </c>
      <c r="W2099" s="5">
        <v>0</v>
      </c>
      <c r="X2099" t="s">
        <v>1414</v>
      </c>
    </row>
    <row r="2100" spans="1:24" x14ac:dyDescent="0.2">
      <c r="A2100" t="s">
        <v>0</v>
      </c>
      <c r="B2100" t="s">
        <v>1</v>
      </c>
      <c r="C2100" t="s">
        <v>695</v>
      </c>
      <c r="D2100" t="s">
        <v>788</v>
      </c>
      <c r="E2100" t="s">
        <v>789</v>
      </c>
      <c r="F2100" t="s">
        <v>1371</v>
      </c>
      <c r="G2100" t="s">
        <v>1372</v>
      </c>
      <c r="H2100" t="s">
        <v>195</v>
      </c>
      <c r="I2100" t="s">
        <v>1412</v>
      </c>
      <c r="J2100" t="s">
        <v>121</v>
      </c>
      <c r="K2100" t="s">
        <v>357</v>
      </c>
      <c r="L2100" t="s">
        <v>44</v>
      </c>
      <c r="M2100" s="5">
        <v>7000</v>
      </c>
      <c r="N2100" s="5">
        <v>-7000</v>
      </c>
      <c r="O2100" s="5">
        <f t="shared" si="128"/>
        <v>0</v>
      </c>
      <c r="P2100" s="5">
        <v>0</v>
      </c>
      <c r="Q2100" s="5">
        <f t="shared" si="129"/>
        <v>0</v>
      </c>
      <c r="R2100" s="5">
        <v>0</v>
      </c>
      <c r="S2100" s="5">
        <v>0</v>
      </c>
      <c r="T2100" s="5">
        <v>0</v>
      </c>
      <c r="U2100" s="5">
        <f t="shared" si="130"/>
        <v>0</v>
      </c>
      <c r="V2100" s="5">
        <f t="shared" si="131"/>
        <v>0</v>
      </c>
      <c r="W2100" s="5">
        <v>0</v>
      </c>
      <c r="X2100" t="s">
        <v>1415</v>
      </c>
    </row>
    <row r="2101" spans="1:24" x14ac:dyDescent="0.2">
      <c r="A2101" t="s">
        <v>0</v>
      </c>
      <c r="B2101" t="s">
        <v>1</v>
      </c>
      <c r="C2101" t="s">
        <v>695</v>
      </c>
      <c r="D2101" t="s">
        <v>788</v>
      </c>
      <c r="E2101" t="s">
        <v>789</v>
      </c>
      <c r="F2101" t="s">
        <v>1371</v>
      </c>
      <c r="G2101" t="s">
        <v>1372</v>
      </c>
      <c r="H2101" t="s">
        <v>195</v>
      </c>
      <c r="I2101" t="s">
        <v>1412</v>
      </c>
      <c r="J2101" t="s">
        <v>121</v>
      </c>
      <c r="K2101" t="s">
        <v>159</v>
      </c>
      <c r="L2101" t="s">
        <v>44</v>
      </c>
      <c r="M2101" s="5">
        <v>30000</v>
      </c>
      <c r="N2101" s="5">
        <v>-30000</v>
      </c>
      <c r="O2101" s="5">
        <f t="shared" si="128"/>
        <v>0</v>
      </c>
      <c r="P2101" s="5">
        <v>0</v>
      </c>
      <c r="Q2101" s="5">
        <f t="shared" si="129"/>
        <v>0</v>
      </c>
      <c r="R2101" s="5">
        <v>0</v>
      </c>
      <c r="S2101" s="5">
        <v>0</v>
      </c>
      <c r="T2101" s="5">
        <v>0</v>
      </c>
      <c r="U2101" s="5">
        <f t="shared" si="130"/>
        <v>0</v>
      </c>
      <c r="V2101" s="5">
        <f t="shared" si="131"/>
        <v>0</v>
      </c>
      <c r="W2101" s="5">
        <v>0</v>
      </c>
      <c r="X2101" t="s">
        <v>1416</v>
      </c>
    </row>
    <row r="2102" spans="1:24" x14ac:dyDescent="0.2">
      <c r="A2102" t="s">
        <v>0</v>
      </c>
      <c r="B2102" t="s">
        <v>1</v>
      </c>
      <c r="C2102" t="s">
        <v>695</v>
      </c>
      <c r="D2102" t="s">
        <v>788</v>
      </c>
      <c r="E2102" t="s">
        <v>789</v>
      </c>
      <c r="F2102" t="s">
        <v>1371</v>
      </c>
      <c r="G2102" t="s">
        <v>1372</v>
      </c>
      <c r="H2102" t="s">
        <v>195</v>
      </c>
      <c r="I2102" t="s">
        <v>1412</v>
      </c>
      <c r="J2102" t="s">
        <v>121</v>
      </c>
      <c r="K2102" t="s">
        <v>467</v>
      </c>
      <c r="L2102" t="s">
        <v>44</v>
      </c>
      <c r="M2102" s="5">
        <v>7400</v>
      </c>
      <c r="N2102" s="5">
        <v>600</v>
      </c>
      <c r="O2102" s="5">
        <f t="shared" si="128"/>
        <v>8000</v>
      </c>
      <c r="P2102" s="5">
        <v>0</v>
      </c>
      <c r="Q2102" s="5">
        <f t="shared" si="129"/>
        <v>8000</v>
      </c>
      <c r="R2102" s="5">
        <v>0</v>
      </c>
      <c r="S2102" s="5">
        <v>0</v>
      </c>
      <c r="T2102" s="5">
        <v>0</v>
      </c>
      <c r="U2102" s="5">
        <f t="shared" si="130"/>
        <v>8000</v>
      </c>
      <c r="V2102" s="5">
        <f t="shared" si="131"/>
        <v>8000</v>
      </c>
      <c r="W2102" s="5">
        <v>8000</v>
      </c>
      <c r="X2102" t="s">
        <v>1417</v>
      </c>
    </row>
    <row r="2103" spans="1:24" x14ac:dyDescent="0.2">
      <c r="A2103" t="s">
        <v>0</v>
      </c>
      <c r="B2103" t="s">
        <v>1</v>
      </c>
      <c r="C2103" t="s">
        <v>695</v>
      </c>
      <c r="D2103" t="s">
        <v>788</v>
      </c>
      <c r="E2103" t="s">
        <v>789</v>
      </c>
      <c r="F2103" t="s">
        <v>1371</v>
      </c>
      <c r="G2103" t="s">
        <v>1372</v>
      </c>
      <c r="H2103" t="s">
        <v>195</v>
      </c>
      <c r="I2103" t="s">
        <v>1412</v>
      </c>
      <c r="J2103" t="s">
        <v>121</v>
      </c>
      <c r="K2103" t="s">
        <v>151</v>
      </c>
      <c r="L2103" t="s">
        <v>44</v>
      </c>
      <c r="M2103" s="5">
        <v>3000</v>
      </c>
      <c r="N2103" s="5">
        <v>-3000</v>
      </c>
      <c r="O2103" s="5">
        <f t="shared" si="128"/>
        <v>0</v>
      </c>
      <c r="P2103" s="5">
        <v>0</v>
      </c>
      <c r="Q2103" s="5">
        <f t="shared" si="129"/>
        <v>0</v>
      </c>
      <c r="R2103" s="5">
        <v>0</v>
      </c>
      <c r="S2103" s="5">
        <v>0</v>
      </c>
      <c r="T2103" s="5">
        <v>0</v>
      </c>
      <c r="U2103" s="5">
        <f t="shared" si="130"/>
        <v>0</v>
      </c>
      <c r="V2103" s="5">
        <f t="shared" si="131"/>
        <v>0</v>
      </c>
      <c r="W2103" s="5">
        <v>0</v>
      </c>
      <c r="X2103" t="s">
        <v>1393</v>
      </c>
    </row>
    <row r="2104" spans="1:24" x14ac:dyDescent="0.2">
      <c r="A2104" t="s">
        <v>0</v>
      </c>
      <c r="B2104" t="s">
        <v>1</v>
      </c>
      <c r="C2104" t="s">
        <v>695</v>
      </c>
      <c r="D2104" t="s">
        <v>788</v>
      </c>
      <c r="E2104" t="s">
        <v>789</v>
      </c>
      <c r="F2104" t="s">
        <v>1371</v>
      </c>
      <c r="G2104" t="s">
        <v>1372</v>
      </c>
      <c r="H2104" t="s">
        <v>195</v>
      </c>
      <c r="I2104" t="s">
        <v>1412</v>
      </c>
      <c r="J2104" t="s">
        <v>121</v>
      </c>
      <c r="K2104" t="s">
        <v>161</v>
      </c>
      <c r="L2104" t="s">
        <v>44</v>
      </c>
      <c r="M2104" s="5">
        <v>340000</v>
      </c>
      <c r="N2104" s="5">
        <v>-340000</v>
      </c>
      <c r="O2104" s="5">
        <f t="shared" si="128"/>
        <v>0</v>
      </c>
      <c r="P2104" s="5">
        <v>0</v>
      </c>
      <c r="Q2104" s="5">
        <f t="shared" si="129"/>
        <v>0</v>
      </c>
      <c r="R2104" s="5">
        <v>0</v>
      </c>
      <c r="S2104" s="5">
        <v>0</v>
      </c>
      <c r="T2104" s="5">
        <v>0</v>
      </c>
      <c r="U2104" s="5">
        <f t="shared" si="130"/>
        <v>0</v>
      </c>
      <c r="V2104" s="5">
        <f t="shared" si="131"/>
        <v>0</v>
      </c>
      <c r="W2104" s="5">
        <v>0</v>
      </c>
      <c r="X2104" t="s">
        <v>1394</v>
      </c>
    </row>
    <row r="2105" spans="1:24" x14ac:dyDescent="0.2">
      <c r="A2105" t="s">
        <v>0</v>
      </c>
      <c r="B2105" t="s">
        <v>1</v>
      </c>
      <c r="C2105" t="s">
        <v>695</v>
      </c>
      <c r="D2105" t="s">
        <v>788</v>
      </c>
      <c r="E2105" t="s">
        <v>789</v>
      </c>
      <c r="F2105" t="s">
        <v>1371</v>
      </c>
      <c r="G2105" t="s">
        <v>1372</v>
      </c>
      <c r="H2105" t="s">
        <v>195</v>
      </c>
      <c r="I2105" t="s">
        <v>1412</v>
      </c>
      <c r="J2105" t="s">
        <v>121</v>
      </c>
      <c r="K2105" t="s">
        <v>128</v>
      </c>
      <c r="L2105" t="s">
        <v>44</v>
      </c>
      <c r="M2105" s="5">
        <v>154916.70000000001</v>
      </c>
      <c r="N2105" s="5">
        <v>-11324.58</v>
      </c>
      <c r="O2105" s="5">
        <f t="shared" si="128"/>
        <v>143592.12000000002</v>
      </c>
      <c r="P2105" s="5">
        <v>-73000</v>
      </c>
      <c r="Q2105" s="5">
        <f t="shared" si="129"/>
        <v>70592.120000000024</v>
      </c>
      <c r="R2105" s="5">
        <v>0</v>
      </c>
      <c r="S2105" s="5">
        <v>0</v>
      </c>
      <c r="T2105" s="5">
        <v>0</v>
      </c>
      <c r="U2105" s="5">
        <f t="shared" si="130"/>
        <v>143592.12000000002</v>
      </c>
      <c r="V2105" s="5">
        <f t="shared" si="131"/>
        <v>143592.12000000002</v>
      </c>
      <c r="W2105" s="5">
        <v>70592.12</v>
      </c>
      <c r="X2105" t="s">
        <v>1395</v>
      </c>
    </row>
    <row r="2106" spans="1:24" x14ac:dyDescent="0.2">
      <c r="A2106" t="s">
        <v>0</v>
      </c>
      <c r="B2106" t="s">
        <v>1</v>
      </c>
      <c r="C2106" t="s">
        <v>695</v>
      </c>
      <c r="D2106" t="s">
        <v>788</v>
      </c>
      <c r="E2106" t="s">
        <v>789</v>
      </c>
      <c r="F2106" t="s">
        <v>1371</v>
      </c>
      <c r="G2106" t="s">
        <v>1372</v>
      </c>
      <c r="H2106" t="s">
        <v>195</v>
      </c>
      <c r="I2106" t="s">
        <v>1412</v>
      </c>
      <c r="J2106" t="s">
        <v>121</v>
      </c>
      <c r="K2106" t="s">
        <v>145</v>
      </c>
      <c r="L2106" t="s">
        <v>44</v>
      </c>
      <c r="M2106" s="5">
        <v>35000</v>
      </c>
      <c r="N2106" s="5">
        <v>-35000</v>
      </c>
      <c r="O2106" s="5">
        <f t="shared" si="128"/>
        <v>0</v>
      </c>
      <c r="P2106" s="5">
        <v>0</v>
      </c>
      <c r="Q2106" s="5">
        <f t="shared" si="129"/>
        <v>0</v>
      </c>
      <c r="R2106" s="5">
        <v>0</v>
      </c>
      <c r="S2106" s="5">
        <v>0</v>
      </c>
      <c r="T2106" s="5">
        <v>0</v>
      </c>
      <c r="U2106" s="5">
        <f t="shared" si="130"/>
        <v>0</v>
      </c>
      <c r="V2106" s="5">
        <f t="shared" si="131"/>
        <v>0</v>
      </c>
      <c r="W2106" s="5">
        <v>0</v>
      </c>
      <c r="X2106" t="s">
        <v>1396</v>
      </c>
    </row>
    <row r="2107" spans="1:24" x14ac:dyDescent="0.2">
      <c r="A2107" t="s">
        <v>0</v>
      </c>
      <c r="B2107" t="s">
        <v>1</v>
      </c>
      <c r="C2107" t="s">
        <v>695</v>
      </c>
      <c r="D2107" t="s">
        <v>788</v>
      </c>
      <c r="E2107" t="s">
        <v>789</v>
      </c>
      <c r="F2107" t="s">
        <v>1371</v>
      </c>
      <c r="G2107" t="s">
        <v>1372</v>
      </c>
      <c r="H2107" t="s">
        <v>195</v>
      </c>
      <c r="I2107" t="s">
        <v>1412</v>
      </c>
      <c r="J2107" t="s">
        <v>121</v>
      </c>
      <c r="K2107" t="s">
        <v>168</v>
      </c>
      <c r="L2107" t="s">
        <v>44</v>
      </c>
      <c r="M2107" s="5">
        <v>1000</v>
      </c>
      <c r="N2107" s="5">
        <v>-1000</v>
      </c>
      <c r="O2107" s="5">
        <f t="shared" si="128"/>
        <v>0</v>
      </c>
      <c r="P2107" s="5">
        <v>0</v>
      </c>
      <c r="Q2107" s="5">
        <f t="shared" si="129"/>
        <v>0</v>
      </c>
      <c r="R2107" s="5">
        <v>0</v>
      </c>
      <c r="S2107" s="5">
        <v>0</v>
      </c>
      <c r="T2107" s="5">
        <v>0</v>
      </c>
      <c r="U2107" s="5">
        <f t="shared" si="130"/>
        <v>0</v>
      </c>
      <c r="V2107" s="5">
        <f t="shared" si="131"/>
        <v>0</v>
      </c>
      <c r="W2107" s="5">
        <v>0</v>
      </c>
      <c r="X2107" t="s">
        <v>1401</v>
      </c>
    </row>
    <row r="2108" spans="1:24" x14ac:dyDescent="0.2">
      <c r="A2108" t="s">
        <v>0</v>
      </c>
      <c r="B2108" t="s">
        <v>1</v>
      </c>
      <c r="C2108" t="s">
        <v>695</v>
      </c>
      <c r="D2108" t="s">
        <v>788</v>
      </c>
      <c r="E2108" t="s">
        <v>789</v>
      </c>
      <c r="F2108" t="s">
        <v>1371</v>
      </c>
      <c r="G2108" t="s">
        <v>1372</v>
      </c>
      <c r="H2108" t="s">
        <v>195</v>
      </c>
      <c r="I2108" t="s">
        <v>1412</v>
      </c>
      <c r="J2108" t="s">
        <v>121</v>
      </c>
      <c r="K2108" t="s">
        <v>342</v>
      </c>
      <c r="L2108" t="s">
        <v>44</v>
      </c>
      <c r="M2108" s="5">
        <v>4083.3</v>
      </c>
      <c r="N2108" s="5">
        <v>-4083.3</v>
      </c>
      <c r="O2108" s="5">
        <f t="shared" si="128"/>
        <v>0</v>
      </c>
      <c r="P2108" s="5">
        <v>0</v>
      </c>
      <c r="Q2108" s="5">
        <f t="shared" si="129"/>
        <v>0</v>
      </c>
      <c r="R2108" s="5">
        <v>0</v>
      </c>
      <c r="S2108" s="5">
        <v>0</v>
      </c>
      <c r="T2108" s="5">
        <v>0</v>
      </c>
      <c r="U2108" s="5">
        <f t="shared" si="130"/>
        <v>0</v>
      </c>
      <c r="V2108" s="5">
        <f t="shared" si="131"/>
        <v>0</v>
      </c>
      <c r="W2108" s="5">
        <v>0</v>
      </c>
      <c r="X2108" t="s">
        <v>1418</v>
      </c>
    </row>
    <row r="2109" spans="1:24" x14ac:dyDescent="0.2">
      <c r="A2109" t="s">
        <v>0</v>
      </c>
      <c r="B2109" t="s">
        <v>1</v>
      </c>
      <c r="C2109" t="s">
        <v>695</v>
      </c>
      <c r="D2109" t="s">
        <v>788</v>
      </c>
      <c r="E2109" t="s">
        <v>789</v>
      </c>
      <c r="F2109" t="s">
        <v>1371</v>
      </c>
      <c r="G2109" t="s">
        <v>1372</v>
      </c>
      <c r="H2109" t="s">
        <v>195</v>
      </c>
      <c r="I2109" t="s">
        <v>1412</v>
      </c>
      <c r="J2109" t="s">
        <v>121</v>
      </c>
      <c r="K2109" t="s">
        <v>385</v>
      </c>
      <c r="L2109" t="s">
        <v>44</v>
      </c>
      <c r="M2109" s="5">
        <v>1000</v>
      </c>
      <c r="N2109" s="5">
        <v>-1000</v>
      </c>
      <c r="O2109" s="5">
        <f t="shared" si="128"/>
        <v>0</v>
      </c>
      <c r="P2109" s="5">
        <v>0</v>
      </c>
      <c r="Q2109" s="5">
        <f t="shared" si="129"/>
        <v>0</v>
      </c>
      <c r="R2109" s="5">
        <v>0</v>
      </c>
      <c r="S2109" s="5">
        <v>0</v>
      </c>
      <c r="T2109" s="5">
        <v>0</v>
      </c>
      <c r="U2109" s="5">
        <f t="shared" si="130"/>
        <v>0</v>
      </c>
      <c r="V2109" s="5">
        <f t="shared" si="131"/>
        <v>0</v>
      </c>
      <c r="W2109" s="5">
        <v>0</v>
      </c>
      <c r="X2109" t="s">
        <v>1402</v>
      </c>
    </row>
    <row r="2110" spans="1:24" x14ac:dyDescent="0.2">
      <c r="A2110" t="s">
        <v>0</v>
      </c>
      <c r="B2110" t="s">
        <v>1</v>
      </c>
      <c r="C2110" t="s">
        <v>695</v>
      </c>
      <c r="D2110" t="s">
        <v>788</v>
      </c>
      <c r="E2110" t="s">
        <v>789</v>
      </c>
      <c r="F2110" t="s">
        <v>1371</v>
      </c>
      <c r="G2110" t="s">
        <v>1372</v>
      </c>
      <c r="H2110" t="s">
        <v>1419</v>
      </c>
      <c r="I2110" t="s">
        <v>1420</v>
      </c>
      <c r="J2110" t="s">
        <v>575</v>
      </c>
      <c r="K2110" t="s">
        <v>576</v>
      </c>
      <c r="L2110" t="s">
        <v>44</v>
      </c>
      <c r="M2110" s="5">
        <v>74179.58</v>
      </c>
      <c r="N2110" s="5">
        <v>0</v>
      </c>
      <c r="O2110" s="5">
        <f t="shared" si="128"/>
        <v>74179.58</v>
      </c>
      <c r="P2110" s="5">
        <v>0</v>
      </c>
      <c r="Q2110" s="5">
        <f t="shared" si="129"/>
        <v>74179.58</v>
      </c>
      <c r="R2110" s="5">
        <v>0</v>
      </c>
      <c r="S2110" s="5">
        <v>0</v>
      </c>
      <c r="T2110" s="5">
        <v>0</v>
      </c>
      <c r="U2110" s="5">
        <f t="shared" si="130"/>
        <v>74179.58</v>
      </c>
      <c r="V2110" s="5">
        <f t="shared" si="131"/>
        <v>74179.58</v>
      </c>
      <c r="W2110" s="5">
        <v>74179.58</v>
      </c>
      <c r="X2110" t="s">
        <v>1421</v>
      </c>
    </row>
    <row r="2111" spans="1:24" x14ac:dyDescent="0.2">
      <c r="A2111" t="s">
        <v>0</v>
      </c>
      <c r="B2111" t="s">
        <v>1</v>
      </c>
      <c r="C2111" t="s">
        <v>695</v>
      </c>
      <c r="D2111" t="s">
        <v>788</v>
      </c>
      <c r="E2111" t="s">
        <v>789</v>
      </c>
      <c r="F2111" t="s">
        <v>1371</v>
      </c>
      <c r="G2111" t="s">
        <v>1372</v>
      </c>
      <c r="H2111" t="s">
        <v>1419</v>
      </c>
      <c r="I2111" t="s">
        <v>1420</v>
      </c>
      <c r="J2111" t="s">
        <v>575</v>
      </c>
      <c r="K2111" t="s">
        <v>1422</v>
      </c>
      <c r="L2111" t="s">
        <v>44</v>
      </c>
      <c r="M2111" s="5">
        <v>303660</v>
      </c>
      <c r="N2111" s="5">
        <v>0</v>
      </c>
      <c r="O2111" s="5">
        <f t="shared" si="128"/>
        <v>303660</v>
      </c>
      <c r="P2111" s="5">
        <v>0</v>
      </c>
      <c r="Q2111" s="5">
        <f t="shared" si="129"/>
        <v>303660</v>
      </c>
      <c r="R2111" s="5">
        <v>0</v>
      </c>
      <c r="S2111" s="5">
        <v>153660</v>
      </c>
      <c r="T2111" s="5">
        <v>153660</v>
      </c>
      <c r="U2111" s="5">
        <f t="shared" si="130"/>
        <v>150000</v>
      </c>
      <c r="V2111" s="5">
        <f t="shared" si="131"/>
        <v>150000</v>
      </c>
      <c r="W2111" s="5">
        <v>150000</v>
      </c>
      <c r="X2111" t="s">
        <v>1423</v>
      </c>
    </row>
    <row r="2112" spans="1:24" x14ac:dyDescent="0.2">
      <c r="A2112" t="s">
        <v>0</v>
      </c>
      <c r="B2112" t="s">
        <v>1</v>
      </c>
      <c r="C2112" t="s">
        <v>695</v>
      </c>
      <c r="D2112" t="s">
        <v>788</v>
      </c>
      <c r="E2112" t="s">
        <v>789</v>
      </c>
      <c r="F2112" t="s">
        <v>1371</v>
      </c>
      <c r="G2112" t="s">
        <v>1372</v>
      </c>
      <c r="H2112" t="s">
        <v>195</v>
      </c>
      <c r="I2112" t="s">
        <v>1384</v>
      </c>
      <c r="J2112" t="s">
        <v>575</v>
      </c>
      <c r="K2112" t="s">
        <v>576</v>
      </c>
      <c r="L2112" t="s">
        <v>44</v>
      </c>
      <c r="M2112" s="5">
        <v>100000</v>
      </c>
      <c r="N2112" s="5">
        <v>0</v>
      </c>
      <c r="O2112" s="5">
        <f t="shared" si="128"/>
        <v>100000</v>
      </c>
      <c r="P2112" s="5">
        <v>-95000</v>
      </c>
      <c r="Q2112" s="5">
        <f t="shared" si="129"/>
        <v>5000</v>
      </c>
      <c r="R2112" s="5">
        <v>0</v>
      </c>
      <c r="S2112" s="5">
        <v>0</v>
      </c>
      <c r="T2112" s="5">
        <v>0</v>
      </c>
      <c r="U2112" s="5">
        <f t="shared" si="130"/>
        <v>100000</v>
      </c>
      <c r="V2112" s="5">
        <f t="shared" si="131"/>
        <v>100000</v>
      </c>
      <c r="W2112" s="5">
        <v>5000</v>
      </c>
      <c r="X2112" t="s">
        <v>1424</v>
      </c>
    </row>
    <row r="2113" spans="1:24" x14ac:dyDescent="0.2">
      <c r="A2113" t="s">
        <v>0</v>
      </c>
      <c r="B2113" t="s">
        <v>1</v>
      </c>
      <c r="C2113" t="s">
        <v>695</v>
      </c>
      <c r="D2113" t="s">
        <v>788</v>
      </c>
      <c r="E2113" t="s">
        <v>789</v>
      </c>
      <c r="F2113" t="s">
        <v>1371</v>
      </c>
      <c r="G2113" t="s">
        <v>1372</v>
      </c>
      <c r="H2113" t="s">
        <v>195</v>
      </c>
      <c r="I2113" t="s">
        <v>196</v>
      </c>
      <c r="J2113" t="s">
        <v>575</v>
      </c>
      <c r="K2113" t="s">
        <v>576</v>
      </c>
      <c r="L2113" t="s">
        <v>44</v>
      </c>
      <c r="M2113" s="5">
        <v>0</v>
      </c>
      <c r="N2113" s="5">
        <v>27000</v>
      </c>
      <c r="O2113" s="5">
        <f t="shared" si="128"/>
        <v>27000</v>
      </c>
      <c r="P2113" s="5">
        <v>0</v>
      </c>
      <c r="Q2113" s="5">
        <f t="shared" si="129"/>
        <v>27000</v>
      </c>
      <c r="R2113" s="5">
        <v>0</v>
      </c>
      <c r="S2113" s="5">
        <v>25000</v>
      </c>
      <c r="T2113" s="5">
        <v>12500</v>
      </c>
      <c r="U2113" s="5">
        <f t="shared" si="130"/>
        <v>2000</v>
      </c>
      <c r="V2113" s="5">
        <f t="shared" si="131"/>
        <v>14500</v>
      </c>
      <c r="W2113" s="5">
        <v>2000</v>
      </c>
      <c r="X2113" t="s">
        <v>1424</v>
      </c>
    </row>
    <row r="2114" spans="1:24" x14ac:dyDescent="0.2">
      <c r="A2114" t="s">
        <v>0</v>
      </c>
      <c r="B2114" t="s">
        <v>1</v>
      </c>
      <c r="C2114" t="s">
        <v>695</v>
      </c>
      <c r="D2114" t="s">
        <v>788</v>
      </c>
      <c r="E2114" t="s">
        <v>789</v>
      </c>
      <c r="F2114" t="s">
        <v>1371</v>
      </c>
      <c r="G2114" t="s">
        <v>1372</v>
      </c>
      <c r="H2114" t="s">
        <v>195</v>
      </c>
      <c r="I2114" t="s">
        <v>1384</v>
      </c>
      <c r="J2114" t="s">
        <v>231</v>
      </c>
      <c r="K2114" t="s">
        <v>236</v>
      </c>
      <c r="L2114" t="s">
        <v>44</v>
      </c>
      <c r="M2114" s="5">
        <v>9000</v>
      </c>
      <c r="N2114" s="5">
        <v>0</v>
      </c>
      <c r="O2114" s="5">
        <f t="shared" si="128"/>
        <v>9000</v>
      </c>
      <c r="P2114" s="5">
        <v>0</v>
      </c>
      <c r="Q2114" s="5">
        <f t="shared" si="129"/>
        <v>9000</v>
      </c>
      <c r="R2114" s="5">
        <v>0</v>
      </c>
      <c r="S2114" s="5">
        <v>0</v>
      </c>
      <c r="T2114" s="5">
        <v>0</v>
      </c>
      <c r="U2114" s="5">
        <f t="shared" si="130"/>
        <v>9000</v>
      </c>
      <c r="V2114" s="5">
        <f t="shared" si="131"/>
        <v>9000</v>
      </c>
      <c r="W2114" s="5">
        <v>9000</v>
      </c>
      <c r="X2114" t="s">
        <v>1425</v>
      </c>
    </row>
    <row r="2115" spans="1:24" x14ac:dyDescent="0.2">
      <c r="A2115" t="s">
        <v>0</v>
      </c>
      <c r="B2115" t="s">
        <v>1</v>
      </c>
      <c r="C2115" t="s">
        <v>695</v>
      </c>
      <c r="D2115" t="s">
        <v>788</v>
      </c>
      <c r="E2115" t="s">
        <v>789</v>
      </c>
      <c r="F2115" t="s">
        <v>1371</v>
      </c>
      <c r="G2115" t="s">
        <v>1372</v>
      </c>
      <c r="H2115" t="s">
        <v>195</v>
      </c>
      <c r="I2115" t="s">
        <v>1384</v>
      </c>
      <c r="J2115" t="s">
        <v>231</v>
      </c>
      <c r="K2115" t="s">
        <v>232</v>
      </c>
      <c r="L2115" t="s">
        <v>44</v>
      </c>
      <c r="M2115" s="5">
        <v>4500</v>
      </c>
      <c r="N2115" s="5">
        <v>0</v>
      </c>
      <c r="O2115" s="5">
        <f t="shared" ref="O2115:O2178" si="132">+M2115+N2115</f>
        <v>4500</v>
      </c>
      <c r="P2115" s="5">
        <v>0</v>
      </c>
      <c r="Q2115" s="5">
        <f t="shared" ref="Q2115:Q2178" si="133">+O2115+P2115</f>
        <v>4500</v>
      </c>
      <c r="R2115" s="5">
        <v>0</v>
      </c>
      <c r="S2115" s="5">
        <v>0</v>
      </c>
      <c r="T2115" s="5">
        <v>0</v>
      </c>
      <c r="U2115" s="5">
        <f t="shared" ref="U2115:U2178" si="134">+O2115-S2115</f>
        <v>4500</v>
      </c>
      <c r="V2115" s="5">
        <f t="shared" ref="V2115:V2178" si="135">+O2115-T2115</f>
        <v>4500</v>
      </c>
      <c r="W2115" s="5">
        <v>4500</v>
      </c>
      <c r="X2115" t="s">
        <v>1426</v>
      </c>
    </row>
    <row r="2116" spans="1:24" x14ac:dyDescent="0.2">
      <c r="A2116" t="s">
        <v>0</v>
      </c>
      <c r="B2116" t="s">
        <v>1</v>
      </c>
      <c r="C2116" t="s">
        <v>695</v>
      </c>
      <c r="D2116" t="s">
        <v>788</v>
      </c>
      <c r="E2116" t="s">
        <v>789</v>
      </c>
      <c r="F2116" t="s">
        <v>1371</v>
      </c>
      <c r="G2116" t="s">
        <v>1372</v>
      </c>
      <c r="H2116" t="s">
        <v>195</v>
      </c>
      <c r="I2116" t="s">
        <v>1384</v>
      </c>
      <c r="J2116" t="s">
        <v>231</v>
      </c>
      <c r="K2116" t="s">
        <v>234</v>
      </c>
      <c r="L2116" t="s">
        <v>44</v>
      </c>
      <c r="M2116" s="5">
        <v>7000</v>
      </c>
      <c r="N2116" s="5">
        <v>0</v>
      </c>
      <c r="O2116" s="5">
        <f t="shared" si="132"/>
        <v>7000</v>
      </c>
      <c r="P2116" s="5">
        <v>35600</v>
      </c>
      <c r="Q2116" s="5">
        <f t="shared" si="133"/>
        <v>42600</v>
      </c>
      <c r="R2116" s="5">
        <v>0</v>
      </c>
      <c r="S2116" s="5">
        <v>0</v>
      </c>
      <c r="T2116" s="5">
        <v>0</v>
      </c>
      <c r="U2116" s="5">
        <f t="shared" si="134"/>
        <v>7000</v>
      </c>
      <c r="V2116" s="5">
        <f t="shared" si="135"/>
        <v>7000</v>
      </c>
      <c r="W2116" s="5">
        <v>42600</v>
      </c>
      <c r="X2116" t="s">
        <v>1427</v>
      </c>
    </row>
    <row r="2117" spans="1:24" x14ac:dyDescent="0.2">
      <c r="A2117" t="s">
        <v>0</v>
      </c>
      <c r="B2117" t="s">
        <v>1</v>
      </c>
      <c r="C2117" t="s">
        <v>695</v>
      </c>
      <c r="D2117" t="s">
        <v>788</v>
      </c>
      <c r="E2117" t="s">
        <v>789</v>
      </c>
      <c r="F2117" t="s">
        <v>1371</v>
      </c>
      <c r="G2117" t="s">
        <v>1372</v>
      </c>
      <c r="H2117" t="s">
        <v>195</v>
      </c>
      <c r="I2117" t="s">
        <v>1384</v>
      </c>
      <c r="J2117" t="s">
        <v>231</v>
      </c>
      <c r="K2117" t="s">
        <v>241</v>
      </c>
      <c r="L2117" t="s">
        <v>44</v>
      </c>
      <c r="M2117" s="5">
        <v>2000</v>
      </c>
      <c r="N2117" s="5">
        <v>0</v>
      </c>
      <c r="O2117" s="5">
        <f t="shared" si="132"/>
        <v>2000</v>
      </c>
      <c r="P2117" s="5">
        <v>0</v>
      </c>
      <c r="Q2117" s="5">
        <f t="shared" si="133"/>
        <v>2000</v>
      </c>
      <c r="R2117" s="5">
        <v>0</v>
      </c>
      <c r="S2117" s="5">
        <v>0</v>
      </c>
      <c r="T2117" s="5">
        <v>0</v>
      </c>
      <c r="U2117" s="5">
        <f t="shared" si="134"/>
        <v>2000</v>
      </c>
      <c r="V2117" s="5">
        <f t="shared" si="135"/>
        <v>2000</v>
      </c>
      <c r="W2117" s="5">
        <v>2000</v>
      </c>
      <c r="X2117" t="s">
        <v>1428</v>
      </c>
    </row>
    <row r="2118" spans="1:24" x14ac:dyDescent="0.2">
      <c r="A2118" t="s">
        <v>0</v>
      </c>
      <c r="B2118" t="s">
        <v>1</v>
      </c>
      <c r="C2118" t="s">
        <v>695</v>
      </c>
      <c r="D2118" t="s">
        <v>788</v>
      </c>
      <c r="E2118" t="s">
        <v>789</v>
      </c>
      <c r="F2118" t="s">
        <v>1371</v>
      </c>
      <c r="G2118" t="s">
        <v>1372</v>
      </c>
      <c r="H2118" t="s">
        <v>195</v>
      </c>
      <c r="I2118" t="s">
        <v>196</v>
      </c>
      <c r="J2118" t="s">
        <v>231</v>
      </c>
      <c r="K2118" t="s">
        <v>232</v>
      </c>
      <c r="L2118" t="s">
        <v>44</v>
      </c>
      <c r="M2118" s="5">
        <v>118500</v>
      </c>
      <c r="N2118" s="5">
        <v>0</v>
      </c>
      <c r="O2118" s="5">
        <f t="shared" si="132"/>
        <v>118500</v>
      </c>
      <c r="P2118" s="5">
        <v>-118500</v>
      </c>
      <c r="Q2118" s="5">
        <f t="shared" si="133"/>
        <v>0</v>
      </c>
      <c r="R2118" s="5">
        <v>0</v>
      </c>
      <c r="S2118" s="5">
        <v>0</v>
      </c>
      <c r="T2118" s="5">
        <v>0</v>
      </c>
      <c r="U2118" s="5">
        <f t="shared" si="134"/>
        <v>118500</v>
      </c>
      <c r="V2118" s="5">
        <f t="shared" si="135"/>
        <v>118500</v>
      </c>
      <c r="W2118" s="5">
        <v>0</v>
      </c>
      <c r="X2118" t="s">
        <v>1426</v>
      </c>
    </row>
    <row r="2119" spans="1:24" x14ac:dyDescent="0.2">
      <c r="A2119" t="s">
        <v>0</v>
      </c>
      <c r="B2119" t="s">
        <v>1</v>
      </c>
      <c r="C2119" t="s">
        <v>695</v>
      </c>
      <c r="D2119" t="s">
        <v>788</v>
      </c>
      <c r="E2119" t="s">
        <v>789</v>
      </c>
      <c r="F2119" t="s">
        <v>1371</v>
      </c>
      <c r="G2119" t="s">
        <v>1372</v>
      </c>
      <c r="H2119" t="s">
        <v>195</v>
      </c>
      <c r="I2119" t="s">
        <v>196</v>
      </c>
      <c r="J2119" t="s">
        <v>231</v>
      </c>
      <c r="K2119" t="s">
        <v>234</v>
      </c>
      <c r="L2119" t="s">
        <v>44</v>
      </c>
      <c r="M2119" s="5">
        <v>0</v>
      </c>
      <c r="N2119" s="5">
        <v>0</v>
      </c>
      <c r="O2119" s="5">
        <f t="shared" si="132"/>
        <v>0</v>
      </c>
      <c r="P2119" s="5">
        <v>57000</v>
      </c>
      <c r="Q2119" s="5">
        <f t="shared" si="133"/>
        <v>57000</v>
      </c>
      <c r="R2119" s="5">
        <v>0</v>
      </c>
      <c r="S2119" s="5">
        <v>0</v>
      </c>
      <c r="T2119" s="5">
        <v>0</v>
      </c>
      <c r="U2119" s="5">
        <f t="shared" si="134"/>
        <v>0</v>
      </c>
      <c r="V2119" s="5">
        <f t="shared" si="135"/>
        <v>0</v>
      </c>
      <c r="W2119" s="5">
        <v>57000</v>
      </c>
      <c r="X2119" t="s">
        <v>1427</v>
      </c>
    </row>
    <row r="2120" spans="1:24" x14ac:dyDescent="0.2">
      <c r="A2120" t="s">
        <v>0</v>
      </c>
      <c r="B2120" t="s">
        <v>1</v>
      </c>
      <c r="C2120" t="s">
        <v>695</v>
      </c>
      <c r="D2120" t="s">
        <v>788</v>
      </c>
      <c r="E2120" t="s">
        <v>789</v>
      </c>
      <c r="F2120" t="s">
        <v>1371</v>
      </c>
      <c r="G2120" t="s">
        <v>1372</v>
      </c>
      <c r="H2120" t="s">
        <v>195</v>
      </c>
      <c r="I2120" t="s">
        <v>1412</v>
      </c>
      <c r="J2120" t="s">
        <v>231</v>
      </c>
      <c r="K2120" t="s">
        <v>236</v>
      </c>
      <c r="L2120" t="s">
        <v>44</v>
      </c>
      <c r="M2120" s="5">
        <v>15000</v>
      </c>
      <c r="N2120" s="5">
        <v>0</v>
      </c>
      <c r="O2120" s="5">
        <f t="shared" si="132"/>
        <v>15000</v>
      </c>
      <c r="P2120" s="5">
        <v>0</v>
      </c>
      <c r="Q2120" s="5">
        <f t="shared" si="133"/>
        <v>15000</v>
      </c>
      <c r="R2120" s="5">
        <v>0</v>
      </c>
      <c r="S2120" s="5">
        <v>0</v>
      </c>
      <c r="T2120" s="5">
        <v>0</v>
      </c>
      <c r="U2120" s="5">
        <f t="shared" si="134"/>
        <v>15000</v>
      </c>
      <c r="V2120" s="5">
        <f t="shared" si="135"/>
        <v>15000</v>
      </c>
      <c r="W2120" s="5">
        <v>15000</v>
      </c>
      <c r="X2120" t="s">
        <v>1425</v>
      </c>
    </row>
    <row r="2121" spans="1:24" x14ac:dyDescent="0.2">
      <c r="A2121" t="s">
        <v>0</v>
      </c>
      <c r="B2121" t="s">
        <v>1</v>
      </c>
      <c r="C2121" t="s">
        <v>695</v>
      </c>
      <c r="D2121" t="s">
        <v>788</v>
      </c>
      <c r="E2121" t="s">
        <v>789</v>
      </c>
      <c r="F2121" t="s">
        <v>1371</v>
      </c>
      <c r="G2121" t="s">
        <v>1372</v>
      </c>
      <c r="H2121" t="s">
        <v>195</v>
      </c>
      <c r="I2121" t="s">
        <v>1412</v>
      </c>
      <c r="J2121" t="s">
        <v>231</v>
      </c>
      <c r="K2121" t="s">
        <v>232</v>
      </c>
      <c r="L2121" t="s">
        <v>44</v>
      </c>
      <c r="M2121" s="5">
        <v>25000.12</v>
      </c>
      <c r="N2121" s="5">
        <v>-25000.12</v>
      </c>
      <c r="O2121" s="5">
        <f t="shared" si="132"/>
        <v>0</v>
      </c>
      <c r="P2121" s="5">
        <v>0</v>
      </c>
      <c r="Q2121" s="5">
        <f t="shared" si="133"/>
        <v>0</v>
      </c>
      <c r="R2121" s="5">
        <v>0</v>
      </c>
      <c r="S2121" s="5">
        <v>0</v>
      </c>
      <c r="T2121" s="5">
        <v>0</v>
      </c>
      <c r="U2121" s="5">
        <f t="shared" si="134"/>
        <v>0</v>
      </c>
      <c r="V2121" s="5">
        <f t="shared" si="135"/>
        <v>0</v>
      </c>
      <c r="W2121" s="5">
        <v>0</v>
      </c>
      <c r="X2121" t="s">
        <v>1426</v>
      </c>
    </row>
    <row r="2122" spans="1:24" x14ac:dyDescent="0.2">
      <c r="A2122" t="s">
        <v>0</v>
      </c>
      <c r="B2122" t="s">
        <v>1</v>
      </c>
      <c r="C2122" t="s">
        <v>695</v>
      </c>
      <c r="D2122" t="s">
        <v>788</v>
      </c>
      <c r="E2122" t="s">
        <v>789</v>
      </c>
      <c r="F2122" t="s">
        <v>1371</v>
      </c>
      <c r="G2122" t="s">
        <v>1372</v>
      </c>
      <c r="H2122" t="s">
        <v>195</v>
      </c>
      <c r="I2122" t="s">
        <v>1412</v>
      </c>
      <c r="J2122" t="s">
        <v>231</v>
      </c>
      <c r="K2122" t="s">
        <v>234</v>
      </c>
      <c r="L2122" t="s">
        <v>44</v>
      </c>
      <c r="M2122" s="5">
        <v>20000</v>
      </c>
      <c r="N2122" s="5">
        <v>0</v>
      </c>
      <c r="O2122" s="5">
        <f t="shared" si="132"/>
        <v>20000</v>
      </c>
      <c r="P2122" s="5">
        <v>0</v>
      </c>
      <c r="Q2122" s="5">
        <f t="shared" si="133"/>
        <v>20000</v>
      </c>
      <c r="R2122" s="5">
        <v>0</v>
      </c>
      <c r="S2122" s="5">
        <v>0</v>
      </c>
      <c r="T2122" s="5">
        <v>0</v>
      </c>
      <c r="U2122" s="5">
        <f t="shared" si="134"/>
        <v>20000</v>
      </c>
      <c r="V2122" s="5">
        <f t="shared" si="135"/>
        <v>20000</v>
      </c>
      <c r="W2122" s="5">
        <v>20000</v>
      </c>
      <c r="X2122" t="s">
        <v>1427</v>
      </c>
    </row>
    <row r="2123" spans="1:24" x14ac:dyDescent="0.2">
      <c r="A2123" t="s">
        <v>0</v>
      </c>
      <c r="B2123" t="s">
        <v>1</v>
      </c>
      <c r="C2123" t="s">
        <v>2</v>
      </c>
      <c r="D2123" t="s">
        <v>482</v>
      </c>
      <c r="E2123" t="s">
        <v>483</v>
      </c>
      <c r="F2123" t="s">
        <v>1429</v>
      </c>
      <c r="G2123" t="s">
        <v>1430</v>
      </c>
      <c r="H2123" t="s">
        <v>7</v>
      </c>
      <c r="I2123" t="s">
        <v>8</v>
      </c>
      <c r="J2123" t="s">
        <v>9</v>
      </c>
      <c r="K2123" t="s">
        <v>10</v>
      </c>
      <c r="L2123" t="s">
        <v>11</v>
      </c>
      <c r="M2123" s="5">
        <v>1279057.44</v>
      </c>
      <c r="N2123" s="5">
        <v>-105.54</v>
      </c>
      <c r="O2123" s="5">
        <f t="shared" si="132"/>
        <v>1278951.8999999999</v>
      </c>
      <c r="P2123" s="5">
        <v>-83680.05</v>
      </c>
      <c r="Q2123" s="5">
        <f t="shared" si="133"/>
        <v>1195271.8499999999</v>
      </c>
      <c r="R2123" s="5">
        <v>0</v>
      </c>
      <c r="S2123" s="5">
        <v>787897.76</v>
      </c>
      <c r="T2123" s="5">
        <v>787897.76</v>
      </c>
      <c r="U2123" s="5">
        <f t="shared" si="134"/>
        <v>491054.1399999999</v>
      </c>
      <c r="V2123" s="5">
        <f t="shared" si="135"/>
        <v>491054.1399999999</v>
      </c>
      <c r="W2123" s="5">
        <v>407374.09</v>
      </c>
      <c r="X2123" t="s">
        <v>486</v>
      </c>
    </row>
    <row r="2124" spans="1:24" x14ac:dyDescent="0.2">
      <c r="A2124" t="s">
        <v>0</v>
      </c>
      <c r="B2124" t="s">
        <v>1</v>
      </c>
      <c r="C2124" t="s">
        <v>2</v>
      </c>
      <c r="D2124" t="s">
        <v>482</v>
      </c>
      <c r="E2124" t="s">
        <v>483</v>
      </c>
      <c r="F2124" t="s">
        <v>1429</v>
      </c>
      <c r="G2124" t="s">
        <v>1430</v>
      </c>
      <c r="H2124" t="s">
        <v>7</v>
      </c>
      <c r="I2124" t="s">
        <v>8</v>
      </c>
      <c r="J2124" t="s">
        <v>9</v>
      </c>
      <c r="K2124" t="s">
        <v>13</v>
      </c>
      <c r="L2124" t="s">
        <v>11</v>
      </c>
      <c r="M2124" s="5">
        <v>51510.12</v>
      </c>
      <c r="N2124" s="5">
        <v>0</v>
      </c>
      <c r="O2124" s="5">
        <f t="shared" si="132"/>
        <v>51510.12</v>
      </c>
      <c r="P2124" s="5">
        <v>-3221.95</v>
      </c>
      <c r="Q2124" s="5">
        <f t="shared" si="133"/>
        <v>48288.170000000006</v>
      </c>
      <c r="R2124" s="5">
        <v>0</v>
      </c>
      <c r="S2124" s="5">
        <v>31218.46</v>
      </c>
      <c r="T2124" s="5">
        <v>31218.46</v>
      </c>
      <c r="U2124" s="5">
        <f t="shared" si="134"/>
        <v>20291.660000000003</v>
      </c>
      <c r="V2124" s="5">
        <f t="shared" si="135"/>
        <v>20291.660000000003</v>
      </c>
      <c r="W2124" s="5">
        <v>17069.71</v>
      </c>
      <c r="X2124" t="s">
        <v>487</v>
      </c>
    </row>
    <row r="2125" spans="1:24" x14ac:dyDescent="0.2">
      <c r="A2125" t="s">
        <v>0</v>
      </c>
      <c r="B2125" t="s">
        <v>1</v>
      </c>
      <c r="C2125" t="s">
        <v>2</v>
      </c>
      <c r="D2125" t="s">
        <v>482</v>
      </c>
      <c r="E2125" t="s">
        <v>483</v>
      </c>
      <c r="F2125" t="s">
        <v>1429</v>
      </c>
      <c r="G2125" t="s">
        <v>1430</v>
      </c>
      <c r="H2125" t="s">
        <v>7</v>
      </c>
      <c r="I2125" t="s">
        <v>8</v>
      </c>
      <c r="J2125" t="s">
        <v>9</v>
      </c>
      <c r="K2125" t="s">
        <v>15</v>
      </c>
      <c r="L2125" t="s">
        <v>11</v>
      </c>
      <c r="M2125" s="5">
        <v>124580.63</v>
      </c>
      <c r="N2125" s="5">
        <v>0</v>
      </c>
      <c r="O2125" s="5">
        <f t="shared" si="132"/>
        <v>124580.63</v>
      </c>
      <c r="P2125" s="5">
        <v>0</v>
      </c>
      <c r="Q2125" s="5">
        <f t="shared" si="133"/>
        <v>124580.63</v>
      </c>
      <c r="R2125" s="5">
        <v>7248.39</v>
      </c>
      <c r="S2125" s="5">
        <v>25158.560000000001</v>
      </c>
      <c r="T2125" s="5">
        <v>25158.560000000001</v>
      </c>
      <c r="U2125" s="5">
        <f t="shared" si="134"/>
        <v>99422.07</v>
      </c>
      <c r="V2125" s="5">
        <f t="shared" si="135"/>
        <v>99422.07</v>
      </c>
      <c r="W2125" s="5">
        <v>92173.68</v>
      </c>
      <c r="X2125" t="s">
        <v>488</v>
      </c>
    </row>
    <row r="2126" spans="1:24" x14ac:dyDescent="0.2">
      <c r="A2126" t="s">
        <v>0</v>
      </c>
      <c r="B2126" t="s">
        <v>1</v>
      </c>
      <c r="C2126" t="s">
        <v>2</v>
      </c>
      <c r="D2126" t="s">
        <v>482</v>
      </c>
      <c r="E2126" t="s">
        <v>483</v>
      </c>
      <c r="F2126" t="s">
        <v>1429</v>
      </c>
      <c r="G2126" t="s">
        <v>1430</v>
      </c>
      <c r="H2126" t="s">
        <v>7</v>
      </c>
      <c r="I2126" t="s">
        <v>8</v>
      </c>
      <c r="J2126" t="s">
        <v>9</v>
      </c>
      <c r="K2126" t="s">
        <v>17</v>
      </c>
      <c r="L2126" t="s">
        <v>11</v>
      </c>
      <c r="M2126" s="5">
        <v>38552.9</v>
      </c>
      <c r="N2126" s="5">
        <v>0</v>
      </c>
      <c r="O2126" s="5">
        <f t="shared" si="132"/>
        <v>38552.9</v>
      </c>
      <c r="P2126" s="5">
        <v>0</v>
      </c>
      <c r="Q2126" s="5">
        <f t="shared" si="133"/>
        <v>38552.9</v>
      </c>
      <c r="R2126" s="5">
        <v>552.77</v>
      </c>
      <c r="S2126" s="5">
        <v>31017.31</v>
      </c>
      <c r="T2126" s="5">
        <v>31017.31</v>
      </c>
      <c r="U2126" s="5">
        <f t="shared" si="134"/>
        <v>7535.59</v>
      </c>
      <c r="V2126" s="5">
        <f t="shared" si="135"/>
        <v>7535.59</v>
      </c>
      <c r="W2126" s="5">
        <v>6982.82</v>
      </c>
      <c r="X2126" t="s">
        <v>489</v>
      </c>
    </row>
    <row r="2127" spans="1:24" x14ac:dyDescent="0.2">
      <c r="A2127" t="s">
        <v>0</v>
      </c>
      <c r="B2127" t="s">
        <v>1</v>
      </c>
      <c r="C2127" t="s">
        <v>2</v>
      </c>
      <c r="D2127" t="s">
        <v>482</v>
      </c>
      <c r="E2127" t="s">
        <v>483</v>
      </c>
      <c r="F2127" t="s">
        <v>1429</v>
      </c>
      <c r="G2127" t="s">
        <v>1430</v>
      </c>
      <c r="H2127" t="s">
        <v>7</v>
      </c>
      <c r="I2127" t="s">
        <v>8</v>
      </c>
      <c r="J2127" t="s">
        <v>9</v>
      </c>
      <c r="K2127" t="s">
        <v>19</v>
      </c>
      <c r="L2127" t="s">
        <v>11</v>
      </c>
      <c r="M2127" s="5">
        <v>924</v>
      </c>
      <c r="N2127" s="5">
        <v>0</v>
      </c>
      <c r="O2127" s="5">
        <f t="shared" si="132"/>
        <v>924</v>
      </c>
      <c r="P2127" s="5">
        <v>-761.51</v>
      </c>
      <c r="Q2127" s="5">
        <f t="shared" si="133"/>
        <v>162.49</v>
      </c>
      <c r="R2127" s="5">
        <v>0</v>
      </c>
      <c r="S2127" s="5">
        <v>129.5</v>
      </c>
      <c r="T2127" s="5">
        <v>129.5</v>
      </c>
      <c r="U2127" s="5">
        <f t="shared" si="134"/>
        <v>794.5</v>
      </c>
      <c r="V2127" s="5">
        <f t="shared" si="135"/>
        <v>794.5</v>
      </c>
      <c r="W2127" s="5">
        <v>32.99</v>
      </c>
      <c r="X2127" t="s">
        <v>490</v>
      </c>
    </row>
    <row r="2128" spans="1:24" x14ac:dyDescent="0.2">
      <c r="A2128" t="s">
        <v>0</v>
      </c>
      <c r="B2128" t="s">
        <v>1</v>
      </c>
      <c r="C2128" t="s">
        <v>2</v>
      </c>
      <c r="D2128" t="s">
        <v>482</v>
      </c>
      <c r="E2128" t="s">
        <v>483</v>
      </c>
      <c r="F2128" t="s">
        <v>1429</v>
      </c>
      <c r="G2128" t="s">
        <v>1430</v>
      </c>
      <c r="H2128" t="s">
        <v>7</v>
      </c>
      <c r="I2128" t="s">
        <v>8</v>
      </c>
      <c r="J2128" t="s">
        <v>9</v>
      </c>
      <c r="K2128" t="s">
        <v>21</v>
      </c>
      <c r="L2128" t="s">
        <v>11</v>
      </c>
      <c r="M2128" s="5">
        <v>7392</v>
      </c>
      <c r="N2128" s="5">
        <v>0</v>
      </c>
      <c r="O2128" s="5">
        <f t="shared" si="132"/>
        <v>7392</v>
      </c>
      <c r="P2128" s="5">
        <v>-3222.69</v>
      </c>
      <c r="Q2128" s="5">
        <f t="shared" si="133"/>
        <v>4169.3099999999995</v>
      </c>
      <c r="R2128" s="5">
        <v>0</v>
      </c>
      <c r="S2128" s="5">
        <v>2696</v>
      </c>
      <c r="T2128" s="5">
        <v>2696</v>
      </c>
      <c r="U2128" s="5">
        <f t="shared" si="134"/>
        <v>4696</v>
      </c>
      <c r="V2128" s="5">
        <f t="shared" si="135"/>
        <v>4696</v>
      </c>
      <c r="W2128" s="5">
        <v>1473.31</v>
      </c>
      <c r="X2128" t="s">
        <v>491</v>
      </c>
    </row>
    <row r="2129" spans="1:24" x14ac:dyDescent="0.2">
      <c r="A2129" t="s">
        <v>0</v>
      </c>
      <c r="B2129" t="s">
        <v>1</v>
      </c>
      <c r="C2129" t="s">
        <v>2</v>
      </c>
      <c r="D2129" t="s">
        <v>482</v>
      </c>
      <c r="E2129" t="s">
        <v>483</v>
      </c>
      <c r="F2129" t="s">
        <v>1429</v>
      </c>
      <c r="G2129" t="s">
        <v>1430</v>
      </c>
      <c r="H2129" t="s">
        <v>7</v>
      </c>
      <c r="I2129" t="s">
        <v>8</v>
      </c>
      <c r="J2129" t="s">
        <v>9</v>
      </c>
      <c r="K2129" t="s">
        <v>23</v>
      </c>
      <c r="L2129" t="s">
        <v>11</v>
      </c>
      <c r="M2129" s="5">
        <v>257.55</v>
      </c>
      <c r="N2129" s="5">
        <v>0</v>
      </c>
      <c r="O2129" s="5">
        <f t="shared" si="132"/>
        <v>257.55</v>
      </c>
      <c r="P2129" s="5">
        <v>-160.75</v>
      </c>
      <c r="Q2129" s="5">
        <f t="shared" si="133"/>
        <v>96.800000000000011</v>
      </c>
      <c r="R2129" s="5">
        <v>0</v>
      </c>
      <c r="S2129" s="5">
        <v>64</v>
      </c>
      <c r="T2129" s="5">
        <v>64</v>
      </c>
      <c r="U2129" s="5">
        <f t="shared" si="134"/>
        <v>193.55</v>
      </c>
      <c r="V2129" s="5">
        <f t="shared" si="135"/>
        <v>193.55</v>
      </c>
      <c r="W2129" s="5">
        <v>32.799999999999997</v>
      </c>
      <c r="X2129" t="s">
        <v>492</v>
      </c>
    </row>
    <row r="2130" spans="1:24" x14ac:dyDescent="0.2">
      <c r="A2130" t="s">
        <v>0</v>
      </c>
      <c r="B2130" t="s">
        <v>1</v>
      </c>
      <c r="C2130" t="s">
        <v>2</v>
      </c>
      <c r="D2130" t="s">
        <v>482</v>
      </c>
      <c r="E2130" t="s">
        <v>483</v>
      </c>
      <c r="F2130" t="s">
        <v>1429</v>
      </c>
      <c r="G2130" t="s">
        <v>1430</v>
      </c>
      <c r="H2130" t="s">
        <v>7</v>
      </c>
      <c r="I2130" t="s">
        <v>8</v>
      </c>
      <c r="J2130" t="s">
        <v>9</v>
      </c>
      <c r="K2130" t="s">
        <v>25</v>
      </c>
      <c r="L2130" t="s">
        <v>11</v>
      </c>
      <c r="M2130" s="5">
        <v>1545.3</v>
      </c>
      <c r="N2130" s="5">
        <v>0</v>
      </c>
      <c r="O2130" s="5">
        <f t="shared" si="132"/>
        <v>1545.3</v>
      </c>
      <c r="P2130" s="5">
        <v>-229.13</v>
      </c>
      <c r="Q2130" s="5">
        <f t="shared" si="133"/>
        <v>1316.17</v>
      </c>
      <c r="R2130" s="5">
        <v>0</v>
      </c>
      <c r="S2130" s="5">
        <v>844.86</v>
      </c>
      <c r="T2130" s="5">
        <v>844.86</v>
      </c>
      <c r="U2130" s="5">
        <f t="shared" si="134"/>
        <v>700.43999999999994</v>
      </c>
      <c r="V2130" s="5">
        <f t="shared" si="135"/>
        <v>700.43999999999994</v>
      </c>
      <c r="W2130" s="5">
        <v>471.31</v>
      </c>
      <c r="X2130" t="s">
        <v>493</v>
      </c>
    </row>
    <row r="2131" spans="1:24" x14ac:dyDescent="0.2">
      <c r="A2131" t="s">
        <v>0</v>
      </c>
      <c r="B2131" t="s">
        <v>1</v>
      </c>
      <c r="C2131" t="s">
        <v>2</v>
      </c>
      <c r="D2131" t="s">
        <v>482</v>
      </c>
      <c r="E2131" t="s">
        <v>483</v>
      </c>
      <c r="F2131" t="s">
        <v>1429</v>
      </c>
      <c r="G2131" t="s">
        <v>1430</v>
      </c>
      <c r="H2131" t="s">
        <v>7</v>
      </c>
      <c r="I2131" t="s">
        <v>8</v>
      </c>
      <c r="J2131" t="s">
        <v>9</v>
      </c>
      <c r="K2131" t="s">
        <v>27</v>
      </c>
      <c r="L2131" t="s">
        <v>11</v>
      </c>
      <c r="M2131" s="5">
        <v>6094.01</v>
      </c>
      <c r="N2131" s="5">
        <v>0</v>
      </c>
      <c r="O2131" s="5">
        <f t="shared" si="132"/>
        <v>6094.01</v>
      </c>
      <c r="P2131" s="5">
        <v>-2297.0100000000002</v>
      </c>
      <c r="Q2131" s="5">
        <f t="shared" si="133"/>
        <v>3797</v>
      </c>
      <c r="R2131" s="5">
        <v>0</v>
      </c>
      <c r="S2131" s="5">
        <v>2356.8000000000002</v>
      </c>
      <c r="T2131" s="5">
        <v>2356.8000000000002</v>
      </c>
      <c r="U2131" s="5">
        <f t="shared" si="134"/>
        <v>3737.21</v>
      </c>
      <c r="V2131" s="5">
        <f t="shared" si="135"/>
        <v>3737.21</v>
      </c>
      <c r="W2131" s="5">
        <v>1440.2</v>
      </c>
      <c r="X2131" t="s">
        <v>494</v>
      </c>
    </row>
    <row r="2132" spans="1:24" x14ac:dyDescent="0.2">
      <c r="A2132" t="s">
        <v>0</v>
      </c>
      <c r="B2132" t="s">
        <v>1</v>
      </c>
      <c r="C2132" t="s">
        <v>2</v>
      </c>
      <c r="D2132" t="s">
        <v>482</v>
      </c>
      <c r="E2132" t="s">
        <v>483</v>
      </c>
      <c r="F2132" t="s">
        <v>1429</v>
      </c>
      <c r="G2132" t="s">
        <v>1430</v>
      </c>
      <c r="H2132" t="s">
        <v>7</v>
      </c>
      <c r="I2132" t="s">
        <v>8</v>
      </c>
      <c r="J2132" t="s">
        <v>9</v>
      </c>
      <c r="K2132" t="s">
        <v>29</v>
      </c>
      <c r="L2132" t="s">
        <v>11</v>
      </c>
      <c r="M2132" s="5">
        <v>86531.43</v>
      </c>
      <c r="N2132" s="5">
        <v>0</v>
      </c>
      <c r="O2132" s="5">
        <f t="shared" si="132"/>
        <v>86531.43</v>
      </c>
      <c r="P2132" s="5">
        <v>-80161.36</v>
      </c>
      <c r="Q2132" s="5">
        <f t="shared" si="133"/>
        <v>6370.0699999999924</v>
      </c>
      <c r="R2132" s="5">
        <v>0</v>
      </c>
      <c r="S2132" s="5">
        <v>3889.81</v>
      </c>
      <c r="T2132" s="5">
        <v>3889.81</v>
      </c>
      <c r="U2132" s="5">
        <f t="shared" si="134"/>
        <v>82641.62</v>
      </c>
      <c r="V2132" s="5">
        <f t="shared" si="135"/>
        <v>82641.62</v>
      </c>
      <c r="W2132" s="5">
        <v>2480.2600000000002</v>
      </c>
      <c r="X2132" t="s">
        <v>495</v>
      </c>
    </row>
    <row r="2133" spans="1:24" x14ac:dyDescent="0.2">
      <c r="A2133" t="s">
        <v>0</v>
      </c>
      <c r="B2133" t="s">
        <v>1</v>
      </c>
      <c r="C2133" t="s">
        <v>2</v>
      </c>
      <c r="D2133" t="s">
        <v>482</v>
      </c>
      <c r="E2133" t="s">
        <v>483</v>
      </c>
      <c r="F2133" t="s">
        <v>1429</v>
      </c>
      <c r="G2133" t="s">
        <v>1430</v>
      </c>
      <c r="H2133" t="s">
        <v>7</v>
      </c>
      <c r="I2133" t="s">
        <v>8</v>
      </c>
      <c r="J2133" t="s">
        <v>9</v>
      </c>
      <c r="K2133" t="s">
        <v>265</v>
      </c>
      <c r="L2133" t="s">
        <v>11</v>
      </c>
      <c r="M2133" s="5">
        <v>164400</v>
      </c>
      <c r="N2133" s="5">
        <v>0</v>
      </c>
      <c r="O2133" s="5">
        <f t="shared" si="132"/>
        <v>164400</v>
      </c>
      <c r="P2133" s="5">
        <v>0</v>
      </c>
      <c r="Q2133" s="5">
        <f t="shared" si="133"/>
        <v>164400</v>
      </c>
      <c r="R2133" s="5">
        <v>44800</v>
      </c>
      <c r="S2133" s="5">
        <v>89600</v>
      </c>
      <c r="T2133" s="5">
        <v>89600</v>
      </c>
      <c r="U2133" s="5">
        <f t="shared" si="134"/>
        <v>74800</v>
      </c>
      <c r="V2133" s="5">
        <f t="shared" si="135"/>
        <v>74800</v>
      </c>
      <c r="W2133" s="5">
        <v>30000</v>
      </c>
      <c r="X2133" t="s">
        <v>496</v>
      </c>
    </row>
    <row r="2134" spans="1:24" x14ac:dyDescent="0.2">
      <c r="A2134" t="s">
        <v>0</v>
      </c>
      <c r="B2134" t="s">
        <v>1</v>
      </c>
      <c r="C2134" t="s">
        <v>2</v>
      </c>
      <c r="D2134" t="s">
        <v>482</v>
      </c>
      <c r="E2134" t="s">
        <v>483</v>
      </c>
      <c r="F2134" t="s">
        <v>1429</v>
      </c>
      <c r="G2134" t="s">
        <v>1430</v>
      </c>
      <c r="H2134" t="s">
        <v>7</v>
      </c>
      <c r="I2134" t="s">
        <v>8</v>
      </c>
      <c r="J2134" t="s">
        <v>9</v>
      </c>
      <c r="K2134" t="s">
        <v>31</v>
      </c>
      <c r="L2134" t="s">
        <v>11</v>
      </c>
      <c r="M2134" s="5">
        <v>4385.5600000000004</v>
      </c>
      <c r="N2134" s="5">
        <v>0</v>
      </c>
      <c r="O2134" s="5">
        <f t="shared" si="132"/>
        <v>4385.5600000000004</v>
      </c>
      <c r="P2134" s="5">
        <v>-2034.45</v>
      </c>
      <c r="Q2134" s="5">
        <f t="shared" si="133"/>
        <v>2351.1100000000006</v>
      </c>
      <c r="R2134" s="5">
        <v>0</v>
      </c>
      <c r="S2134" s="5">
        <v>316.67</v>
      </c>
      <c r="T2134" s="5">
        <v>316.67</v>
      </c>
      <c r="U2134" s="5">
        <f t="shared" si="134"/>
        <v>4068.8900000000003</v>
      </c>
      <c r="V2134" s="5">
        <f t="shared" si="135"/>
        <v>4068.8900000000003</v>
      </c>
      <c r="W2134" s="5">
        <v>2034.44</v>
      </c>
      <c r="X2134" t="s">
        <v>497</v>
      </c>
    </row>
    <row r="2135" spans="1:24" x14ac:dyDescent="0.2">
      <c r="A2135" t="s">
        <v>0</v>
      </c>
      <c r="B2135" t="s">
        <v>1</v>
      </c>
      <c r="C2135" t="s">
        <v>2</v>
      </c>
      <c r="D2135" t="s">
        <v>482</v>
      </c>
      <c r="E2135" t="s">
        <v>483</v>
      </c>
      <c r="F2135" t="s">
        <v>1429</v>
      </c>
      <c r="G2135" t="s">
        <v>1430</v>
      </c>
      <c r="H2135" t="s">
        <v>7</v>
      </c>
      <c r="I2135" t="s">
        <v>8</v>
      </c>
      <c r="J2135" t="s">
        <v>9</v>
      </c>
      <c r="K2135" t="s">
        <v>33</v>
      </c>
      <c r="L2135" t="s">
        <v>11</v>
      </c>
      <c r="M2135" s="5">
        <v>4771.13</v>
      </c>
      <c r="N2135" s="5">
        <v>105.54</v>
      </c>
      <c r="O2135" s="5">
        <f t="shared" si="132"/>
        <v>4876.67</v>
      </c>
      <c r="P2135" s="5">
        <v>2240.7800000000002</v>
      </c>
      <c r="Q2135" s="5">
        <f t="shared" si="133"/>
        <v>7117.4500000000007</v>
      </c>
      <c r="R2135" s="5">
        <v>0</v>
      </c>
      <c r="S2135" s="5">
        <v>4876.67</v>
      </c>
      <c r="T2135" s="5">
        <v>4876.67</v>
      </c>
      <c r="U2135" s="5">
        <f t="shared" si="134"/>
        <v>0</v>
      </c>
      <c r="V2135" s="5">
        <f t="shared" si="135"/>
        <v>0</v>
      </c>
      <c r="W2135" s="5">
        <v>2240.7800000000002</v>
      </c>
      <c r="X2135" t="s">
        <v>498</v>
      </c>
    </row>
    <row r="2136" spans="1:24" x14ac:dyDescent="0.2">
      <c r="A2136" t="s">
        <v>0</v>
      </c>
      <c r="B2136" t="s">
        <v>1</v>
      </c>
      <c r="C2136" t="s">
        <v>2</v>
      </c>
      <c r="D2136" t="s">
        <v>482</v>
      </c>
      <c r="E2136" t="s">
        <v>483</v>
      </c>
      <c r="F2136" t="s">
        <v>1429</v>
      </c>
      <c r="G2136" t="s">
        <v>1430</v>
      </c>
      <c r="H2136" t="s">
        <v>7</v>
      </c>
      <c r="I2136" t="s">
        <v>8</v>
      </c>
      <c r="J2136" t="s">
        <v>9</v>
      </c>
      <c r="K2136" t="s">
        <v>35</v>
      </c>
      <c r="L2136" t="s">
        <v>11</v>
      </c>
      <c r="M2136" s="5">
        <v>188855.85</v>
      </c>
      <c r="N2136" s="5">
        <v>0</v>
      </c>
      <c r="O2136" s="5">
        <f t="shared" si="132"/>
        <v>188855.85</v>
      </c>
      <c r="P2136" s="5">
        <v>-6520.22</v>
      </c>
      <c r="Q2136" s="5">
        <f t="shared" si="133"/>
        <v>182335.63</v>
      </c>
      <c r="R2136" s="5">
        <v>5050.17</v>
      </c>
      <c r="S2136" s="5">
        <v>115916.99</v>
      </c>
      <c r="T2136" s="5">
        <v>115916.99</v>
      </c>
      <c r="U2136" s="5">
        <f t="shared" si="134"/>
        <v>72938.86</v>
      </c>
      <c r="V2136" s="5">
        <f t="shared" si="135"/>
        <v>72938.86</v>
      </c>
      <c r="W2136" s="5">
        <v>61368.47</v>
      </c>
      <c r="X2136" t="s">
        <v>499</v>
      </c>
    </row>
    <row r="2137" spans="1:24" x14ac:dyDescent="0.2">
      <c r="A2137" t="s">
        <v>0</v>
      </c>
      <c r="B2137" t="s">
        <v>1</v>
      </c>
      <c r="C2137" t="s">
        <v>2</v>
      </c>
      <c r="D2137" t="s">
        <v>482</v>
      </c>
      <c r="E2137" t="s">
        <v>483</v>
      </c>
      <c r="F2137" t="s">
        <v>1429</v>
      </c>
      <c r="G2137" t="s">
        <v>1430</v>
      </c>
      <c r="H2137" t="s">
        <v>7</v>
      </c>
      <c r="I2137" t="s">
        <v>8</v>
      </c>
      <c r="J2137" t="s">
        <v>9</v>
      </c>
      <c r="K2137" t="s">
        <v>37</v>
      </c>
      <c r="L2137" t="s">
        <v>11</v>
      </c>
      <c r="M2137" s="5">
        <v>124580.63</v>
      </c>
      <c r="N2137" s="5">
        <v>0</v>
      </c>
      <c r="O2137" s="5">
        <f t="shared" si="132"/>
        <v>124580.63</v>
      </c>
      <c r="P2137" s="5">
        <v>-21479.91</v>
      </c>
      <c r="Q2137" s="5">
        <f t="shared" si="133"/>
        <v>103100.72</v>
      </c>
      <c r="R2137" s="5">
        <v>9043.33</v>
      </c>
      <c r="S2137" s="5">
        <v>62591.74</v>
      </c>
      <c r="T2137" s="5">
        <v>62591.74</v>
      </c>
      <c r="U2137" s="5">
        <f t="shared" si="134"/>
        <v>61988.890000000007</v>
      </c>
      <c r="V2137" s="5">
        <f t="shared" si="135"/>
        <v>61988.890000000007</v>
      </c>
      <c r="W2137" s="5">
        <v>31465.65</v>
      </c>
      <c r="X2137" t="s">
        <v>500</v>
      </c>
    </row>
    <row r="2138" spans="1:24" x14ac:dyDescent="0.2">
      <c r="A2138" t="s">
        <v>0</v>
      </c>
      <c r="B2138" t="s">
        <v>1</v>
      </c>
      <c r="C2138" t="s">
        <v>2</v>
      </c>
      <c r="D2138" t="s">
        <v>482</v>
      </c>
      <c r="E2138" t="s">
        <v>483</v>
      </c>
      <c r="F2138" t="s">
        <v>1429</v>
      </c>
      <c r="G2138" t="s">
        <v>1430</v>
      </c>
      <c r="H2138" t="s">
        <v>7</v>
      </c>
      <c r="I2138" t="s">
        <v>8</v>
      </c>
      <c r="J2138" t="s">
        <v>9</v>
      </c>
      <c r="K2138" t="s">
        <v>39</v>
      </c>
      <c r="L2138" t="s">
        <v>11</v>
      </c>
      <c r="M2138" s="5">
        <v>15506.16</v>
      </c>
      <c r="N2138" s="5">
        <v>0</v>
      </c>
      <c r="O2138" s="5">
        <f t="shared" si="132"/>
        <v>15506.16</v>
      </c>
      <c r="P2138" s="5">
        <v>0</v>
      </c>
      <c r="Q2138" s="5">
        <f t="shared" si="133"/>
        <v>15506.16</v>
      </c>
      <c r="R2138" s="5">
        <v>0</v>
      </c>
      <c r="S2138" s="5">
        <v>2145.46</v>
      </c>
      <c r="T2138" s="5">
        <v>2145.46</v>
      </c>
      <c r="U2138" s="5">
        <f t="shared" si="134"/>
        <v>13360.7</v>
      </c>
      <c r="V2138" s="5">
        <f t="shared" si="135"/>
        <v>13360.7</v>
      </c>
      <c r="W2138" s="5">
        <v>13360.7</v>
      </c>
      <c r="X2138" t="s">
        <v>501</v>
      </c>
    </row>
    <row r="2139" spans="1:24" x14ac:dyDescent="0.2">
      <c r="A2139" t="s">
        <v>0</v>
      </c>
      <c r="B2139" t="s">
        <v>1</v>
      </c>
      <c r="C2139" t="s">
        <v>2</v>
      </c>
      <c r="D2139" t="s">
        <v>482</v>
      </c>
      <c r="E2139" t="s">
        <v>483</v>
      </c>
      <c r="F2139" t="s">
        <v>1429</v>
      </c>
      <c r="G2139" t="s">
        <v>1430</v>
      </c>
      <c r="H2139" t="s">
        <v>7</v>
      </c>
      <c r="I2139" t="s">
        <v>41</v>
      </c>
      <c r="J2139" t="s">
        <v>42</v>
      </c>
      <c r="K2139" t="s">
        <v>54</v>
      </c>
      <c r="L2139" t="s">
        <v>44</v>
      </c>
      <c r="M2139" s="5">
        <v>1750</v>
      </c>
      <c r="N2139" s="5">
        <v>0</v>
      </c>
      <c r="O2139" s="5">
        <f t="shared" si="132"/>
        <v>1750</v>
      </c>
      <c r="P2139" s="5">
        <v>-1750</v>
      </c>
      <c r="Q2139" s="5">
        <f t="shared" si="133"/>
        <v>0</v>
      </c>
      <c r="R2139" s="5">
        <v>0</v>
      </c>
      <c r="S2139" s="5">
        <v>0</v>
      </c>
      <c r="T2139" s="5">
        <v>0</v>
      </c>
      <c r="U2139" s="5">
        <f t="shared" si="134"/>
        <v>1750</v>
      </c>
      <c r="V2139" s="5">
        <f t="shared" si="135"/>
        <v>1750</v>
      </c>
      <c r="W2139" s="5">
        <v>0</v>
      </c>
      <c r="X2139" t="s">
        <v>506</v>
      </c>
    </row>
    <row r="2140" spans="1:24" x14ac:dyDescent="0.2">
      <c r="A2140" t="s">
        <v>0</v>
      </c>
      <c r="B2140" t="s">
        <v>1</v>
      </c>
      <c r="C2140" t="s">
        <v>2</v>
      </c>
      <c r="D2140" t="s">
        <v>482</v>
      </c>
      <c r="E2140" t="s">
        <v>483</v>
      </c>
      <c r="F2140" t="s">
        <v>1429</v>
      </c>
      <c r="G2140" t="s">
        <v>1430</v>
      </c>
      <c r="H2140" t="s">
        <v>7</v>
      </c>
      <c r="I2140" t="s">
        <v>41</v>
      </c>
      <c r="J2140" t="s">
        <v>42</v>
      </c>
      <c r="K2140" t="s">
        <v>902</v>
      </c>
      <c r="L2140" t="s">
        <v>44</v>
      </c>
      <c r="M2140" s="5">
        <v>5500</v>
      </c>
      <c r="N2140" s="5">
        <v>0</v>
      </c>
      <c r="O2140" s="5">
        <f t="shared" si="132"/>
        <v>5500</v>
      </c>
      <c r="P2140" s="5">
        <v>0</v>
      </c>
      <c r="Q2140" s="5">
        <f t="shared" si="133"/>
        <v>5500</v>
      </c>
      <c r="R2140" s="5">
        <v>0</v>
      </c>
      <c r="S2140" s="5">
        <v>5500</v>
      </c>
      <c r="T2140" s="5">
        <v>0</v>
      </c>
      <c r="U2140" s="5">
        <f t="shared" si="134"/>
        <v>0</v>
      </c>
      <c r="V2140" s="5">
        <f t="shared" si="135"/>
        <v>5500</v>
      </c>
      <c r="W2140" s="5">
        <v>0</v>
      </c>
      <c r="X2140" t="s">
        <v>1431</v>
      </c>
    </row>
    <row r="2141" spans="1:24" x14ac:dyDescent="0.2">
      <c r="A2141" t="s">
        <v>0</v>
      </c>
      <c r="B2141" t="s">
        <v>1</v>
      </c>
      <c r="C2141" t="s">
        <v>2</v>
      </c>
      <c r="D2141" t="s">
        <v>482</v>
      </c>
      <c r="E2141" t="s">
        <v>483</v>
      </c>
      <c r="F2141" t="s">
        <v>1429</v>
      </c>
      <c r="G2141" t="s">
        <v>1430</v>
      </c>
      <c r="H2141" t="s">
        <v>7</v>
      </c>
      <c r="I2141" t="s">
        <v>41</v>
      </c>
      <c r="J2141" t="s">
        <v>42</v>
      </c>
      <c r="K2141" t="s">
        <v>62</v>
      </c>
      <c r="L2141" t="s">
        <v>44</v>
      </c>
      <c r="M2141" s="5">
        <v>50000</v>
      </c>
      <c r="N2141" s="5">
        <v>0</v>
      </c>
      <c r="O2141" s="5">
        <f t="shared" si="132"/>
        <v>50000</v>
      </c>
      <c r="P2141" s="5">
        <v>-40000</v>
      </c>
      <c r="Q2141" s="5">
        <f t="shared" si="133"/>
        <v>10000</v>
      </c>
      <c r="R2141" s="5">
        <v>0</v>
      </c>
      <c r="S2141" s="5">
        <v>0</v>
      </c>
      <c r="T2141" s="5">
        <v>0</v>
      </c>
      <c r="U2141" s="5">
        <f t="shared" si="134"/>
        <v>50000</v>
      </c>
      <c r="V2141" s="5">
        <f t="shared" si="135"/>
        <v>50000</v>
      </c>
      <c r="W2141" s="5">
        <v>10000</v>
      </c>
      <c r="X2141" t="s">
        <v>510</v>
      </c>
    </row>
    <row r="2142" spans="1:24" x14ac:dyDescent="0.2">
      <c r="A2142" t="s">
        <v>117</v>
      </c>
      <c r="B2142" t="s">
        <v>118</v>
      </c>
      <c r="C2142" t="s">
        <v>2</v>
      </c>
      <c r="D2142" t="s">
        <v>482</v>
      </c>
      <c r="E2142" t="s">
        <v>483</v>
      </c>
      <c r="F2142" t="s">
        <v>1429</v>
      </c>
      <c r="G2142" t="s">
        <v>1430</v>
      </c>
      <c r="H2142" t="s">
        <v>523</v>
      </c>
      <c r="I2142" t="s">
        <v>1432</v>
      </c>
      <c r="J2142" t="s">
        <v>121</v>
      </c>
      <c r="K2142" t="s">
        <v>465</v>
      </c>
      <c r="L2142" t="s">
        <v>44</v>
      </c>
      <c r="M2142" s="5">
        <v>600000</v>
      </c>
      <c r="N2142" s="5">
        <v>0</v>
      </c>
      <c r="O2142" s="5">
        <f t="shared" si="132"/>
        <v>600000</v>
      </c>
      <c r="P2142" s="5">
        <v>0</v>
      </c>
      <c r="Q2142" s="5">
        <f t="shared" si="133"/>
        <v>600000</v>
      </c>
      <c r="R2142" s="5">
        <v>0</v>
      </c>
      <c r="S2142" s="5">
        <v>599999.97</v>
      </c>
      <c r="T2142" s="5">
        <v>78400</v>
      </c>
      <c r="U2142" s="5">
        <f t="shared" si="134"/>
        <v>3.0000000027939677E-2</v>
      </c>
      <c r="V2142" s="5">
        <f t="shared" si="135"/>
        <v>521600</v>
      </c>
      <c r="W2142" s="5">
        <v>0.03</v>
      </c>
      <c r="X2142" t="s">
        <v>535</v>
      </c>
    </row>
    <row r="2143" spans="1:24" x14ac:dyDescent="0.2">
      <c r="A2143" t="s">
        <v>117</v>
      </c>
      <c r="B2143" t="s">
        <v>118</v>
      </c>
      <c r="C2143" t="s">
        <v>2</v>
      </c>
      <c r="D2143" t="s">
        <v>482</v>
      </c>
      <c r="E2143" t="s">
        <v>483</v>
      </c>
      <c r="F2143" t="s">
        <v>1429</v>
      </c>
      <c r="G2143" t="s">
        <v>1430</v>
      </c>
      <c r="H2143" t="s">
        <v>566</v>
      </c>
      <c r="I2143" t="s">
        <v>1433</v>
      </c>
      <c r="J2143" t="s">
        <v>121</v>
      </c>
      <c r="K2143" t="s">
        <v>465</v>
      </c>
      <c r="L2143" t="s">
        <v>44</v>
      </c>
      <c r="M2143" s="5">
        <v>0</v>
      </c>
      <c r="N2143" s="5">
        <v>37464</v>
      </c>
      <c r="O2143" s="5">
        <f t="shared" si="132"/>
        <v>37464</v>
      </c>
      <c r="P2143" s="5">
        <v>0</v>
      </c>
      <c r="Q2143" s="5">
        <f t="shared" si="133"/>
        <v>37464</v>
      </c>
      <c r="R2143" s="5">
        <v>0</v>
      </c>
      <c r="S2143" s="5">
        <v>37464</v>
      </c>
      <c r="T2143" s="5">
        <v>37464</v>
      </c>
      <c r="U2143" s="5">
        <f t="shared" si="134"/>
        <v>0</v>
      </c>
      <c r="V2143" s="5">
        <f t="shared" si="135"/>
        <v>0</v>
      </c>
      <c r="W2143" s="5">
        <v>0</v>
      </c>
      <c r="X2143" t="s">
        <v>1434</v>
      </c>
    </row>
    <row r="2144" spans="1:24" x14ac:dyDescent="0.2">
      <c r="A2144" t="s">
        <v>117</v>
      </c>
      <c r="B2144" t="s">
        <v>118</v>
      </c>
      <c r="C2144" t="s">
        <v>2</v>
      </c>
      <c r="D2144" t="s">
        <v>482</v>
      </c>
      <c r="E2144" t="s">
        <v>483</v>
      </c>
      <c r="F2144" t="s">
        <v>1429</v>
      </c>
      <c r="G2144" t="s">
        <v>1430</v>
      </c>
      <c r="H2144" t="s">
        <v>566</v>
      </c>
      <c r="I2144" t="s">
        <v>1433</v>
      </c>
      <c r="J2144" t="s">
        <v>121</v>
      </c>
      <c r="K2144" t="s">
        <v>122</v>
      </c>
      <c r="L2144" t="s">
        <v>44</v>
      </c>
      <c r="M2144" s="5">
        <v>0</v>
      </c>
      <c r="N2144" s="5">
        <v>2288.16</v>
      </c>
      <c r="O2144" s="5">
        <f t="shared" si="132"/>
        <v>2288.16</v>
      </c>
      <c r="P2144" s="5">
        <v>0</v>
      </c>
      <c r="Q2144" s="5">
        <f t="shared" si="133"/>
        <v>2288.16</v>
      </c>
      <c r="R2144" s="5">
        <v>0</v>
      </c>
      <c r="S2144" s="5">
        <v>2288.16</v>
      </c>
      <c r="T2144" s="5">
        <v>2288.16</v>
      </c>
      <c r="U2144" s="5">
        <f t="shared" si="134"/>
        <v>0</v>
      </c>
      <c r="V2144" s="5">
        <f t="shared" si="135"/>
        <v>0</v>
      </c>
      <c r="W2144" s="5">
        <v>0</v>
      </c>
      <c r="X2144" t="s">
        <v>1435</v>
      </c>
    </row>
    <row r="2145" spans="1:24" x14ac:dyDescent="0.2">
      <c r="A2145" t="s">
        <v>117</v>
      </c>
      <c r="B2145" t="s">
        <v>118</v>
      </c>
      <c r="C2145" t="s">
        <v>2</v>
      </c>
      <c r="D2145" t="s">
        <v>482</v>
      </c>
      <c r="E2145" t="s">
        <v>483</v>
      </c>
      <c r="F2145" t="s">
        <v>1429</v>
      </c>
      <c r="G2145" t="s">
        <v>1430</v>
      </c>
      <c r="H2145" t="s">
        <v>566</v>
      </c>
      <c r="I2145" t="s">
        <v>1433</v>
      </c>
      <c r="J2145" t="s">
        <v>121</v>
      </c>
      <c r="K2145" t="s">
        <v>351</v>
      </c>
      <c r="L2145" t="s">
        <v>44</v>
      </c>
      <c r="M2145" s="5">
        <v>640000</v>
      </c>
      <c r="N2145" s="5">
        <v>-276203.2</v>
      </c>
      <c r="O2145" s="5">
        <f t="shared" si="132"/>
        <v>363796.8</v>
      </c>
      <c r="P2145" s="5">
        <v>-350356.8</v>
      </c>
      <c r="Q2145" s="5">
        <f t="shared" si="133"/>
        <v>13440</v>
      </c>
      <c r="R2145" s="5">
        <v>0</v>
      </c>
      <c r="S2145" s="5">
        <v>13440</v>
      </c>
      <c r="T2145" s="5">
        <v>9408</v>
      </c>
      <c r="U2145" s="5">
        <f t="shared" si="134"/>
        <v>350356.8</v>
      </c>
      <c r="V2145" s="5">
        <f t="shared" si="135"/>
        <v>354388.8</v>
      </c>
      <c r="W2145" s="5">
        <v>0</v>
      </c>
      <c r="X2145" t="s">
        <v>1436</v>
      </c>
    </row>
    <row r="2146" spans="1:24" x14ac:dyDescent="0.2">
      <c r="A2146" t="s">
        <v>117</v>
      </c>
      <c r="B2146" t="s">
        <v>118</v>
      </c>
      <c r="C2146" t="s">
        <v>2</v>
      </c>
      <c r="D2146" t="s">
        <v>482</v>
      </c>
      <c r="E2146" t="s">
        <v>483</v>
      </c>
      <c r="F2146" t="s">
        <v>1429</v>
      </c>
      <c r="G2146" t="s">
        <v>1430</v>
      </c>
      <c r="H2146" t="s">
        <v>566</v>
      </c>
      <c r="I2146" t="s">
        <v>1433</v>
      </c>
      <c r="J2146" t="s">
        <v>121</v>
      </c>
      <c r="K2146" t="s">
        <v>126</v>
      </c>
      <c r="L2146" t="s">
        <v>44</v>
      </c>
      <c r="M2146" s="5">
        <v>420000</v>
      </c>
      <c r="N2146" s="5">
        <v>0</v>
      </c>
      <c r="O2146" s="5">
        <f t="shared" si="132"/>
        <v>420000</v>
      </c>
      <c r="P2146" s="5">
        <v>-420000</v>
      </c>
      <c r="Q2146" s="5">
        <f t="shared" si="133"/>
        <v>0</v>
      </c>
      <c r="R2146" s="5">
        <v>0</v>
      </c>
      <c r="S2146" s="5">
        <v>0</v>
      </c>
      <c r="T2146" s="5">
        <v>0</v>
      </c>
      <c r="U2146" s="5">
        <f t="shared" si="134"/>
        <v>420000</v>
      </c>
      <c r="V2146" s="5">
        <f t="shared" si="135"/>
        <v>420000</v>
      </c>
      <c r="W2146" s="5">
        <v>0</v>
      </c>
      <c r="X2146" t="s">
        <v>1437</v>
      </c>
    </row>
    <row r="2147" spans="1:24" x14ac:dyDescent="0.2">
      <c r="A2147" t="s">
        <v>117</v>
      </c>
      <c r="B2147" t="s">
        <v>118</v>
      </c>
      <c r="C2147" t="s">
        <v>2</v>
      </c>
      <c r="D2147" t="s">
        <v>482</v>
      </c>
      <c r="E2147" t="s">
        <v>483</v>
      </c>
      <c r="F2147" t="s">
        <v>1429</v>
      </c>
      <c r="G2147" t="s">
        <v>1430</v>
      </c>
      <c r="H2147" t="s">
        <v>566</v>
      </c>
      <c r="I2147" t="s">
        <v>1433</v>
      </c>
      <c r="J2147" t="s">
        <v>121</v>
      </c>
      <c r="K2147" t="s">
        <v>128</v>
      </c>
      <c r="L2147" t="s">
        <v>44</v>
      </c>
      <c r="M2147" s="5">
        <v>23520</v>
      </c>
      <c r="N2147" s="5">
        <v>0</v>
      </c>
      <c r="O2147" s="5">
        <f t="shared" si="132"/>
        <v>23520</v>
      </c>
      <c r="P2147" s="5">
        <v>-1529</v>
      </c>
      <c r="Q2147" s="5">
        <f t="shared" si="133"/>
        <v>21991</v>
      </c>
      <c r="R2147" s="5">
        <v>7792.2</v>
      </c>
      <c r="S2147" s="5">
        <v>10588.48</v>
      </c>
      <c r="T2147" s="5">
        <v>2793.28</v>
      </c>
      <c r="U2147" s="5">
        <f t="shared" si="134"/>
        <v>12931.52</v>
      </c>
      <c r="V2147" s="5">
        <f t="shared" si="135"/>
        <v>20726.72</v>
      </c>
      <c r="W2147" s="5">
        <v>3610.32</v>
      </c>
      <c r="X2147" t="s">
        <v>1438</v>
      </c>
    </row>
    <row r="2148" spans="1:24" x14ac:dyDescent="0.2">
      <c r="A2148" t="s">
        <v>117</v>
      </c>
      <c r="B2148" t="s">
        <v>118</v>
      </c>
      <c r="C2148" t="s">
        <v>2</v>
      </c>
      <c r="D2148" t="s">
        <v>482</v>
      </c>
      <c r="E2148" t="s">
        <v>483</v>
      </c>
      <c r="F2148" t="s">
        <v>1429</v>
      </c>
      <c r="G2148" t="s">
        <v>1430</v>
      </c>
      <c r="H2148" t="s">
        <v>566</v>
      </c>
      <c r="I2148" t="s">
        <v>1439</v>
      </c>
      <c r="J2148" t="s">
        <v>121</v>
      </c>
      <c r="K2148" t="s">
        <v>351</v>
      </c>
      <c r="L2148" t="s">
        <v>44</v>
      </c>
      <c r="M2148" s="5">
        <v>60000</v>
      </c>
      <c r="N2148" s="5">
        <v>154560</v>
      </c>
      <c r="O2148" s="5">
        <f t="shared" si="132"/>
        <v>214560</v>
      </c>
      <c r="P2148" s="5">
        <v>-25760</v>
      </c>
      <c r="Q2148" s="5">
        <f t="shared" si="133"/>
        <v>188800</v>
      </c>
      <c r="R2148" s="5">
        <v>128801.60000000001</v>
      </c>
      <c r="S2148" s="5">
        <v>59998.400000000001</v>
      </c>
      <c r="T2148" s="5">
        <v>41998.879999999997</v>
      </c>
      <c r="U2148" s="5">
        <f t="shared" si="134"/>
        <v>154561.60000000001</v>
      </c>
      <c r="V2148" s="5">
        <f t="shared" si="135"/>
        <v>172561.12</v>
      </c>
      <c r="W2148" s="5">
        <v>0</v>
      </c>
      <c r="X2148" t="s">
        <v>1436</v>
      </c>
    </row>
    <row r="2149" spans="1:24" x14ac:dyDescent="0.2">
      <c r="A2149" t="s">
        <v>117</v>
      </c>
      <c r="B2149" t="s">
        <v>118</v>
      </c>
      <c r="C2149" t="s">
        <v>2</v>
      </c>
      <c r="D2149" t="s">
        <v>482</v>
      </c>
      <c r="E2149" t="s">
        <v>483</v>
      </c>
      <c r="F2149" t="s">
        <v>1429</v>
      </c>
      <c r="G2149" t="s">
        <v>1430</v>
      </c>
      <c r="H2149" t="s">
        <v>566</v>
      </c>
      <c r="I2149" t="s">
        <v>1440</v>
      </c>
      <c r="J2149" t="s">
        <v>121</v>
      </c>
      <c r="K2149" t="s">
        <v>465</v>
      </c>
      <c r="L2149" t="s">
        <v>44</v>
      </c>
      <c r="M2149" s="5">
        <v>200000</v>
      </c>
      <c r="N2149" s="5">
        <v>0</v>
      </c>
      <c r="O2149" s="5">
        <f t="shared" si="132"/>
        <v>200000</v>
      </c>
      <c r="P2149" s="5">
        <v>-146000</v>
      </c>
      <c r="Q2149" s="5">
        <f t="shared" si="133"/>
        <v>54000</v>
      </c>
      <c r="R2149" s="5">
        <v>822.4</v>
      </c>
      <c r="S2149" s="5">
        <v>53177.599999999999</v>
      </c>
      <c r="T2149" s="5">
        <v>0</v>
      </c>
      <c r="U2149" s="5">
        <f t="shared" si="134"/>
        <v>146822.39999999999</v>
      </c>
      <c r="V2149" s="5">
        <f t="shared" si="135"/>
        <v>200000</v>
      </c>
      <c r="W2149" s="5">
        <v>0</v>
      </c>
      <c r="X2149" t="s">
        <v>1434</v>
      </c>
    </row>
    <row r="2150" spans="1:24" x14ac:dyDescent="0.2">
      <c r="A2150" t="s">
        <v>117</v>
      </c>
      <c r="B2150" t="s">
        <v>118</v>
      </c>
      <c r="C2150" t="s">
        <v>2</v>
      </c>
      <c r="D2150" t="s">
        <v>482</v>
      </c>
      <c r="E2150" t="s">
        <v>483</v>
      </c>
      <c r="F2150" t="s">
        <v>1429</v>
      </c>
      <c r="G2150" t="s">
        <v>1430</v>
      </c>
      <c r="H2150" t="s">
        <v>566</v>
      </c>
      <c r="I2150" t="s">
        <v>1440</v>
      </c>
      <c r="J2150" t="s">
        <v>121</v>
      </c>
      <c r="K2150" t="s">
        <v>351</v>
      </c>
      <c r="L2150" t="s">
        <v>44</v>
      </c>
      <c r="M2150" s="5">
        <v>800000</v>
      </c>
      <c r="N2150" s="5">
        <v>0</v>
      </c>
      <c r="O2150" s="5">
        <f t="shared" si="132"/>
        <v>800000</v>
      </c>
      <c r="P2150" s="5">
        <v>-575478.68000000005</v>
      </c>
      <c r="Q2150" s="5">
        <f t="shared" si="133"/>
        <v>224521.31999999995</v>
      </c>
      <c r="R2150" s="5">
        <v>66504.45</v>
      </c>
      <c r="S2150" s="5">
        <v>102049.95</v>
      </c>
      <c r="T2150" s="5">
        <v>39613.07</v>
      </c>
      <c r="U2150" s="5">
        <f t="shared" si="134"/>
        <v>697950.05</v>
      </c>
      <c r="V2150" s="5">
        <f t="shared" si="135"/>
        <v>760386.93</v>
      </c>
      <c r="W2150" s="5">
        <v>55966.92</v>
      </c>
      <c r="X2150" t="s">
        <v>1436</v>
      </c>
    </row>
    <row r="2151" spans="1:24" x14ac:dyDescent="0.2">
      <c r="A2151" t="s">
        <v>117</v>
      </c>
      <c r="B2151" t="s">
        <v>118</v>
      </c>
      <c r="C2151" t="s">
        <v>2</v>
      </c>
      <c r="D2151" t="s">
        <v>482</v>
      </c>
      <c r="E2151" t="s">
        <v>483</v>
      </c>
      <c r="F2151" t="s">
        <v>1429</v>
      </c>
      <c r="G2151" t="s">
        <v>1430</v>
      </c>
      <c r="H2151" t="s">
        <v>1441</v>
      </c>
      <c r="I2151" t="s">
        <v>1442</v>
      </c>
      <c r="J2151" t="s">
        <v>121</v>
      </c>
      <c r="K2151" t="s">
        <v>314</v>
      </c>
      <c r="L2151" t="s">
        <v>44</v>
      </c>
      <c r="M2151" s="5">
        <v>0</v>
      </c>
      <c r="N2151" s="5">
        <v>1276.8</v>
      </c>
      <c r="O2151" s="5">
        <f t="shared" si="132"/>
        <v>1276.8</v>
      </c>
      <c r="P2151" s="5">
        <v>0</v>
      </c>
      <c r="Q2151" s="5">
        <f t="shared" si="133"/>
        <v>1276.8</v>
      </c>
      <c r="R2151" s="5">
        <v>0</v>
      </c>
      <c r="S2151" s="5">
        <v>1276.8</v>
      </c>
      <c r="T2151" s="5">
        <v>1276.8</v>
      </c>
      <c r="U2151" s="5">
        <f t="shared" si="134"/>
        <v>0</v>
      </c>
      <c r="V2151" s="5">
        <f t="shared" si="135"/>
        <v>0</v>
      </c>
      <c r="W2151" s="5">
        <v>0</v>
      </c>
      <c r="X2151" t="s">
        <v>1443</v>
      </c>
    </row>
    <row r="2152" spans="1:24" x14ac:dyDescent="0.2">
      <c r="A2152" t="s">
        <v>117</v>
      </c>
      <c r="B2152" t="s">
        <v>118</v>
      </c>
      <c r="C2152" t="s">
        <v>2</v>
      </c>
      <c r="D2152" t="s">
        <v>482</v>
      </c>
      <c r="E2152" t="s">
        <v>483</v>
      </c>
      <c r="F2152" t="s">
        <v>1429</v>
      </c>
      <c r="G2152" t="s">
        <v>1430</v>
      </c>
      <c r="H2152" t="s">
        <v>1441</v>
      </c>
      <c r="I2152" t="s">
        <v>1442</v>
      </c>
      <c r="J2152" t="s">
        <v>121</v>
      </c>
      <c r="K2152" t="s">
        <v>351</v>
      </c>
      <c r="L2152" t="s">
        <v>44</v>
      </c>
      <c r="M2152" s="5">
        <v>740000</v>
      </c>
      <c r="N2152" s="5">
        <v>78506.399999999994</v>
      </c>
      <c r="O2152" s="5">
        <f t="shared" si="132"/>
        <v>818506.4</v>
      </c>
      <c r="P2152" s="5">
        <v>-598723</v>
      </c>
      <c r="Q2152" s="5">
        <f t="shared" si="133"/>
        <v>219783.40000000002</v>
      </c>
      <c r="R2152" s="5">
        <v>626.02</v>
      </c>
      <c r="S2152" s="5">
        <v>197420.38</v>
      </c>
      <c r="T2152" s="5">
        <v>114124.02</v>
      </c>
      <c r="U2152" s="5">
        <f t="shared" si="134"/>
        <v>621086.02</v>
      </c>
      <c r="V2152" s="5">
        <f t="shared" si="135"/>
        <v>704382.38</v>
      </c>
      <c r="W2152" s="5">
        <v>21737</v>
      </c>
      <c r="X2152" t="s">
        <v>1444</v>
      </c>
    </row>
    <row r="2153" spans="1:24" x14ac:dyDescent="0.2">
      <c r="A2153" t="s">
        <v>117</v>
      </c>
      <c r="B2153" t="s">
        <v>118</v>
      </c>
      <c r="C2153" t="s">
        <v>2</v>
      </c>
      <c r="D2153" t="s">
        <v>482</v>
      </c>
      <c r="E2153" t="s">
        <v>483</v>
      </c>
      <c r="F2153" t="s">
        <v>1429</v>
      </c>
      <c r="G2153" t="s">
        <v>1430</v>
      </c>
      <c r="H2153" t="s">
        <v>1441</v>
      </c>
      <c r="I2153" t="s">
        <v>1442</v>
      </c>
      <c r="J2153" t="s">
        <v>121</v>
      </c>
      <c r="K2153" t="s">
        <v>126</v>
      </c>
      <c r="L2153" t="s">
        <v>44</v>
      </c>
      <c r="M2153" s="5">
        <v>1100000</v>
      </c>
      <c r="N2153" s="5">
        <v>0</v>
      </c>
      <c r="O2153" s="5">
        <f t="shared" si="132"/>
        <v>1100000</v>
      </c>
      <c r="P2153" s="5">
        <v>-1064305.26</v>
      </c>
      <c r="Q2153" s="5">
        <f t="shared" si="133"/>
        <v>35694.739999999991</v>
      </c>
      <c r="R2153" s="5">
        <v>0</v>
      </c>
      <c r="S2153" s="5">
        <v>0</v>
      </c>
      <c r="T2153" s="5">
        <v>0</v>
      </c>
      <c r="U2153" s="5">
        <f t="shared" si="134"/>
        <v>1100000</v>
      </c>
      <c r="V2153" s="5">
        <f t="shared" si="135"/>
        <v>1100000</v>
      </c>
      <c r="W2153" s="5">
        <v>35694.74</v>
      </c>
      <c r="X2153" t="s">
        <v>1445</v>
      </c>
    </row>
    <row r="2154" spans="1:24" x14ac:dyDescent="0.2">
      <c r="A2154" t="s">
        <v>117</v>
      </c>
      <c r="B2154" t="s">
        <v>118</v>
      </c>
      <c r="C2154" t="s">
        <v>2</v>
      </c>
      <c r="D2154" t="s">
        <v>482</v>
      </c>
      <c r="E2154" t="s">
        <v>483</v>
      </c>
      <c r="F2154" t="s">
        <v>1429</v>
      </c>
      <c r="G2154" t="s">
        <v>1430</v>
      </c>
      <c r="H2154" t="s">
        <v>1441</v>
      </c>
      <c r="I2154" t="s">
        <v>1442</v>
      </c>
      <c r="J2154" t="s">
        <v>121</v>
      </c>
      <c r="K2154" t="s">
        <v>128</v>
      </c>
      <c r="L2154" t="s">
        <v>44</v>
      </c>
      <c r="M2154" s="5">
        <v>300000</v>
      </c>
      <c r="N2154" s="5">
        <v>0</v>
      </c>
      <c r="O2154" s="5">
        <f t="shared" si="132"/>
        <v>300000</v>
      </c>
      <c r="P2154" s="5">
        <v>0</v>
      </c>
      <c r="Q2154" s="5">
        <f t="shared" si="133"/>
        <v>300000</v>
      </c>
      <c r="R2154" s="5">
        <v>288198.40000000002</v>
      </c>
      <c r="S2154" s="5">
        <v>0</v>
      </c>
      <c r="T2154" s="5">
        <v>0</v>
      </c>
      <c r="U2154" s="5">
        <f t="shared" si="134"/>
        <v>300000</v>
      </c>
      <c r="V2154" s="5">
        <f t="shared" si="135"/>
        <v>300000</v>
      </c>
      <c r="W2154" s="5">
        <v>11801.6</v>
      </c>
      <c r="X2154" t="s">
        <v>1446</v>
      </c>
    </row>
    <row r="2155" spans="1:24" x14ac:dyDescent="0.2">
      <c r="A2155" t="s">
        <v>117</v>
      </c>
      <c r="B2155" t="s">
        <v>118</v>
      </c>
      <c r="C2155" t="s">
        <v>2</v>
      </c>
      <c r="D2155" t="s">
        <v>482</v>
      </c>
      <c r="E2155" t="s">
        <v>483</v>
      </c>
      <c r="F2155" t="s">
        <v>1429</v>
      </c>
      <c r="G2155" t="s">
        <v>1430</v>
      </c>
      <c r="H2155" t="s">
        <v>566</v>
      </c>
      <c r="I2155" t="s">
        <v>1433</v>
      </c>
      <c r="J2155" t="s">
        <v>231</v>
      </c>
      <c r="K2155" t="s">
        <v>232</v>
      </c>
      <c r="L2155" t="s">
        <v>44</v>
      </c>
      <c r="M2155" s="5">
        <v>0</v>
      </c>
      <c r="N2155" s="5">
        <v>4396</v>
      </c>
      <c r="O2155" s="5">
        <f t="shared" si="132"/>
        <v>4396</v>
      </c>
      <c r="P2155" s="5">
        <v>-4396</v>
      </c>
      <c r="Q2155" s="5">
        <f t="shared" si="133"/>
        <v>0</v>
      </c>
      <c r="R2155" s="5">
        <v>0</v>
      </c>
      <c r="S2155" s="5">
        <v>0</v>
      </c>
      <c r="T2155" s="5">
        <v>0</v>
      </c>
      <c r="U2155" s="5">
        <f t="shared" si="134"/>
        <v>4396</v>
      </c>
      <c r="V2155" s="5">
        <f t="shared" si="135"/>
        <v>4396</v>
      </c>
      <c r="W2155" s="5">
        <v>0</v>
      </c>
      <c r="X2155" t="s">
        <v>1450</v>
      </c>
    </row>
    <row r="2156" spans="1:24" x14ac:dyDescent="0.2">
      <c r="A2156" t="s">
        <v>117</v>
      </c>
      <c r="B2156" t="s">
        <v>118</v>
      </c>
      <c r="C2156" t="s">
        <v>2</v>
      </c>
      <c r="D2156" t="s">
        <v>482</v>
      </c>
      <c r="E2156" t="s">
        <v>483</v>
      </c>
      <c r="F2156" t="s">
        <v>1429</v>
      </c>
      <c r="G2156" t="s">
        <v>1430</v>
      </c>
      <c r="H2156" t="s">
        <v>566</v>
      </c>
      <c r="I2156" t="s">
        <v>1433</v>
      </c>
      <c r="J2156" t="s">
        <v>231</v>
      </c>
      <c r="K2156" t="s">
        <v>234</v>
      </c>
      <c r="L2156" t="s">
        <v>44</v>
      </c>
      <c r="M2156" s="5">
        <v>596480</v>
      </c>
      <c r="N2156" s="5">
        <v>-2288.16</v>
      </c>
      <c r="O2156" s="5">
        <f t="shared" si="132"/>
        <v>594191.84</v>
      </c>
      <c r="P2156" s="5">
        <v>-73000</v>
      </c>
      <c r="Q2156" s="5">
        <f t="shared" si="133"/>
        <v>521191.83999999997</v>
      </c>
      <c r="R2156" s="5">
        <v>0</v>
      </c>
      <c r="S2156" s="5">
        <v>7000</v>
      </c>
      <c r="T2156" s="5">
        <v>7000</v>
      </c>
      <c r="U2156" s="5">
        <f t="shared" si="134"/>
        <v>587191.84</v>
      </c>
      <c r="V2156" s="5">
        <f t="shared" si="135"/>
        <v>587191.84</v>
      </c>
      <c r="W2156" s="5">
        <v>514191.84</v>
      </c>
      <c r="X2156" t="s">
        <v>1451</v>
      </c>
    </row>
    <row r="2157" spans="1:24" x14ac:dyDescent="0.2">
      <c r="A2157" t="s">
        <v>0</v>
      </c>
      <c r="B2157" t="s">
        <v>1</v>
      </c>
      <c r="C2157" t="s">
        <v>695</v>
      </c>
      <c r="D2157" t="s">
        <v>1454</v>
      </c>
      <c r="E2157" t="s">
        <v>1455</v>
      </c>
      <c r="F2157" t="s">
        <v>1456</v>
      </c>
      <c r="G2157" t="s">
        <v>1457</v>
      </c>
      <c r="H2157" t="s">
        <v>7</v>
      </c>
      <c r="I2157" t="s">
        <v>8</v>
      </c>
      <c r="J2157" t="s">
        <v>9</v>
      </c>
      <c r="K2157" t="s">
        <v>10</v>
      </c>
      <c r="L2157" t="s">
        <v>11</v>
      </c>
      <c r="M2157" s="5">
        <v>766215.36</v>
      </c>
      <c r="N2157" s="5">
        <v>-18893.54</v>
      </c>
      <c r="O2157" s="5">
        <f t="shared" si="132"/>
        <v>747321.82</v>
      </c>
      <c r="P2157" s="5">
        <v>0</v>
      </c>
      <c r="Q2157" s="5">
        <f t="shared" si="133"/>
        <v>747321.82</v>
      </c>
      <c r="R2157" s="5">
        <v>0</v>
      </c>
      <c r="S2157" s="5">
        <v>451065.62</v>
      </c>
      <c r="T2157" s="5">
        <v>451065.62</v>
      </c>
      <c r="U2157" s="5">
        <f t="shared" si="134"/>
        <v>296256.19999999995</v>
      </c>
      <c r="V2157" s="5">
        <f t="shared" si="135"/>
        <v>296256.19999999995</v>
      </c>
      <c r="W2157" s="5">
        <v>296256.2</v>
      </c>
      <c r="X2157" t="s">
        <v>1458</v>
      </c>
    </row>
    <row r="2158" spans="1:24" x14ac:dyDescent="0.2">
      <c r="A2158" t="s">
        <v>0</v>
      </c>
      <c r="B2158" t="s">
        <v>1</v>
      </c>
      <c r="C2158" t="s">
        <v>695</v>
      </c>
      <c r="D2158" t="s">
        <v>1454</v>
      </c>
      <c r="E2158" t="s">
        <v>1455</v>
      </c>
      <c r="F2158" t="s">
        <v>1456</v>
      </c>
      <c r="G2158" t="s">
        <v>1457</v>
      </c>
      <c r="H2158" t="s">
        <v>7</v>
      </c>
      <c r="I2158" t="s">
        <v>8</v>
      </c>
      <c r="J2158" t="s">
        <v>9</v>
      </c>
      <c r="K2158" t="s">
        <v>13</v>
      </c>
      <c r="L2158" t="s">
        <v>11</v>
      </c>
      <c r="M2158" s="5">
        <v>44890.2</v>
      </c>
      <c r="N2158" s="5">
        <v>0</v>
      </c>
      <c r="O2158" s="5">
        <f t="shared" si="132"/>
        <v>44890.2</v>
      </c>
      <c r="P2158" s="5">
        <v>0</v>
      </c>
      <c r="Q2158" s="5">
        <f t="shared" si="133"/>
        <v>44890.2</v>
      </c>
      <c r="R2158" s="5">
        <v>0</v>
      </c>
      <c r="S2158" s="5">
        <v>29926.799999999999</v>
      </c>
      <c r="T2158" s="5">
        <v>29926.799999999999</v>
      </c>
      <c r="U2158" s="5">
        <f t="shared" si="134"/>
        <v>14963.399999999998</v>
      </c>
      <c r="V2158" s="5">
        <f t="shared" si="135"/>
        <v>14963.399999999998</v>
      </c>
      <c r="W2158" s="5">
        <v>14963.4</v>
      </c>
      <c r="X2158" t="s">
        <v>1459</v>
      </c>
    </row>
    <row r="2159" spans="1:24" x14ac:dyDescent="0.2">
      <c r="A2159" t="s">
        <v>0</v>
      </c>
      <c r="B2159" t="s">
        <v>1</v>
      </c>
      <c r="C2159" t="s">
        <v>695</v>
      </c>
      <c r="D2159" t="s">
        <v>1454</v>
      </c>
      <c r="E2159" t="s">
        <v>1455</v>
      </c>
      <c r="F2159" t="s">
        <v>1456</v>
      </c>
      <c r="G2159" t="s">
        <v>1457</v>
      </c>
      <c r="H2159" t="s">
        <v>7</v>
      </c>
      <c r="I2159" t="s">
        <v>8</v>
      </c>
      <c r="J2159" t="s">
        <v>9</v>
      </c>
      <c r="K2159" t="s">
        <v>15</v>
      </c>
      <c r="L2159" t="s">
        <v>11</v>
      </c>
      <c r="M2159" s="5">
        <v>123336.13</v>
      </c>
      <c r="N2159" s="5">
        <v>-10982.24</v>
      </c>
      <c r="O2159" s="5">
        <f t="shared" si="132"/>
        <v>112353.89</v>
      </c>
      <c r="P2159" s="5">
        <v>0</v>
      </c>
      <c r="Q2159" s="5">
        <f t="shared" si="133"/>
        <v>112353.89</v>
      </c>
      <c r="R2159" s="5">
        <v>37918.99</v>
      </c>
      <c r="S2159" s="5">
        <v>14089.07</v>
      </c>
      <c r="T2159" s="5">
        <v>14089.07</v>
      </c>
      <c r="U2159" s="5">
        <f t="shared" si="134"/>
        <v>98264.82</v>
      </c>
      <c r="V2159" s="5">
        <f t="shared" si="135"/>
        <v>98264.82</v>
      </c>
      <c r="W2159" s="5">
        <v>60345.83</v>
      </c>
      <c r="X2159" t="s">
        <v>1460</v>
      </c>
    </row>
    <row r="2160" spans="1:24" x14ac:dyDescent="0.2">
      <c r="A2160" t="s">
        <v>0</v>
      </c>
      <c r="B2160" t="s">
        <v>1</v>
      </c>
      <c r="C2160" t="s">
        <v>695</v>
      </c>
      <c r="D2160" t="s">
        <v>1454</v>
      </c>
      <c r="E2160" t="s">
        <v>1455</v>
      </c>
      <c r="F2160" t="s">
        <v>1456</v>
      </c>
      <c r="G2160" t="s">
        <v>1457</v>
      </c>
      <c r="H2160" t="s">
        <v>7</v>
      </c>
      <c r="I2160" t="s">
        <v>8</v>
      </c>
      <c r="J2160" t="s">
        <v>9</v>
      </c>
      <c r="K2160" t="s">
        <v>17</v>
      </c>
      <c r="L2160" t="s">
        <v>11</v>
      </c>
      <c r="M2160" s="5">
        <v>29624.86</v>
      </c>
      <c r="N2160" s="5">
        <v>-3233.33</v>
      </c>
      <c r="O2160" s="5">
        <f t="shared" si="132"/>
        <v>26391.53</v>
      </c>
      <c r="P2160" s="5">
        <v>0</v>
      </c>
      <c r="Q2160" s="5">
        <f t="shared" si="133"/>
        <v>26391.53</v>
      </c>
      <c r="R2160" s="5">
        <v>8199.6200000000008</v>
      </c>
      <c r="S2160" s="5">
        <v>16121.5</v>
      </c>
      <c r="T2160" s="5">
        <v>16121.5</v>
      </c>
      <c r="U2160" s="5">
        <f t="shared" si="134"/>
        <v>10270.029999999999</v>
      </c>
      <c r="V2160" s="5">
        <f t="shared" si="135"/>
        <v>10270.029999999999</v>
      </c>
      <c r="W2160" s="5">
        <v>2070.41</v>
      </c>
      <c r="X2160" t="s">
        <v>1461</v>
      </c>
    </row>
    <row r="2161" spans="1:24" x14ac:dyDescent="0.2">
      <c r="A2161" t="s">
        <v>0</v>
      </c>
      <c r="B2161" t="s">
        <v>1</v>
      </c>
      <c r="C2161" t="s">
        <v>695</v>
      </c>
      <c r="D2161" t="s">
        <v>1454</v>
      </c>
      <c r="E2161" t="s">
        <v>1455</v>
      </c>
      <c r="F2161" t="s">
        <v>1456</v>
      </c>
      <c r="G2161" t="s">
        <v>1457</v>
      </c>
      <c r="H2161" t="s">
        <v>7</v>
      </c>
      <c r="I2161" t="s">
        <v>8</v>
      </c>
      <c r="J2161" t="s">
        <v>9</v>
      </c>
      <c r="K2161" t="s">
        <v>19</v>
      </c>
      <c r="L2161" t="s">
        <v>11</v>
      </c>
      <c r="M2161" s="5">
        <v>792</v>
      </c>
      <c r="N2161" s="5">
        <v>0</v>
      </c>
      <c r="O2161" s="5">
        <f t="shared" si="132"/>
        <v>792</v>
      </c>
      <c r="P2161" s="5">
        <v>0</v>
      </c>
      <c r="Q2161" s="5">
        <f t="shared" si="133"/>
        <v>792</v>
      </c>
      <c r="R2161" s="5">
        <v>0</v>
      </c>
      <c r="S2161" s="5">
        <v>334</v>
      </c>
      <c r="T2161" s="5">
        <v>334</v>
      </c>
      <c r="U2161" s="5">
        <f t="shared" si="134"/>
        <v>458</v>
      </c>
      <c r="V2161" s="5">
        <f t="shared" si="135"/>
        <v>458</v>
      </c>
      <c r="W2161" s="5">
        <v>458</v>
      </c>
      <c r="X2161" t="s">
        <v>1462</v>
      </c>
    </row>
    <row r="2162" spans="1:24" x14ac:dyDescent="0.2">
      <c r="A2162" t="s">
        <v>0</v>
      </c>
      <c r="B2162" t="s">
        <v>1</v>
      </c>
      <c r="C2162" t="s">
        <v>695</v>
      </c>
      <c r="D2162" t="s">
        <v>1454</v>
      </c>
      <c r="E2162" t="s">
        <v>1455</v>
      </c>
      <c r="F2162" t="s">
        <v>1456</v>
      </c>
      <c r="G2162" t="s">
        <v>1457</v>
      </c>
      <c r="H2162" t="s">
        <v>7</v>
      </c>
      <c r="I2162" t="s">
        <v>8</v>
      </c>
      <c r="J2162" t="s">
        <v>9</v>
      </c>
      <c r="K2162" t="s">
        <v>21</v>
      </c>
      <c r="L2162" t="s">
        <v>11</v>
      </c>
      <c r="M2162" s="5">
        <v>6336</v>
      </c>
      <c r="N2162" s="5">
        <v>0</v>
      </c>
      <c r="O2162" s="5">
        <f t="shared" si="132"/>
        <v>6336</v>
      </c>
      <c r="P2162" s="5">
        <v>0</v>
      </c>
      <c r="Q2162" s="5">
        <f t="shared" si="133"/>
        <v>6336</v>
      </c>
      <c r="R2162" s="5">
        <v>0</v>
      </c>
      <c r="S2162" s="5">
        <v>3336</v>
      </c>
      <c r="T2162" s="5">
        <v>3336</v>
      </c>
      <c r="U2162" s="5">
        <f t="shared" si="134"/>
        <v>3000</v>
      </c>
      <c r="V2162" s="5">
        <f t="shared" si="135"/>
        <v>3000</v>
      </c>
      <c r="W2162" s="5">
        <v>3000</v>
      </c>
      <c r="X2162" t="s">
        <v>1463</v>
      </c>
    </row>
    <row r="2163" spans="1:24" x14ac:dyDescent="0.2">
      <c r="A2163" t="s">
        <v>0</v>
      </c>
      <c r="B2163" t="s">
        <v>1</v>
      </c>
      <c r="C2163" t="s">
        <v>695</v>
      </c>
      <c r="D2163" t="s">
        <v>1454</v>
      </c>
      <c r="E2163" t="s">
        <v>1455</v>
      </c>
      <c r="F2163" t="s">
        <v>1456</v>
      </c>
      <c r="G2163" t="s">
        <v>1457</v>
      </c>
      <c r="H2163" t="s">
        <v>7</v>
      </c>
      <c r="I2163" t="s">
        <v>8</v>
      </c>
      <c r="J2163" t="s">
        <v>9</v>
      </c>
      <c r="K2163" t="s">
        <v>23</v>
      </c>
      <c r="L2163" t="s">
        <v>11</v>
      </c>
      <c r="M2163" s="5">
        <v>224.45</v>
      </c>
      <c r="N2163" s="5">
        <v>0</v>
      </c>
      <c r="O2163" s="5">
        <f t="shared" si="132"/>
        <v>224.45</v>
      </c>
      <c r="P2163" s="5">
        <v>0</v>
      </c>
      <c r="Q2163" s="5">
        <f t="shared" si="133"/>
        <v>224.45</v>
      </c>
      <c r="R2163" s="5">
        <v>0</v>
      </c>
      <c r="S2163" s="5">
        <v>0</v>
      </c>
      <c r="T2163" s="5">
        <v>0</v>
      </c>
      <c r="U2163" s="5">
        <f t="shared" si="134"/>
        <v>224.45</v>
      </c>
      <c r="V2163" s="5">
        <f t="shared" si="135"/>
        <v>224.45</v>
      </c>
      <c r="W2163" s="5">
        <v>224.45</v>
      </c>
      <c r="X2163" t="s">
        <v>1464</v>
      </c>
    </row>
    <row r="2164" spans="1:24" x14ac:dyDescent="0.2">
      <c r="A2164" t="s">
        <v>0</v>
      </c>
      <c r="B2164" t="s">
        <v>1</v>
      </c>
      <c r="C2164" t="s">
        <v>695</v>
      </c>
      <c r="D2164" t="s">
        <v>1454</v>
      </c>
      <c r="E2164" t="s">
        <v>1455</v>
      </c>
      <c r="F2164" t="s">
        <v>1456</v>
      </c>
      <c r="G2164" t="s">
        <v>1457</v>
      </c>
      <c r="H2164" t="s">
        <v>7</v>
      </c>
      <c r="I2164" t="s">
        <v>8</v>
      </c>
      <c r="J2164" t="s">
        <v>9</v>
      </c>
      <c r="K2164" t="s">
        <v>25</v>
      </c>
      <c r="L2164" t="s">
        <v>11</v>
      </c>
      <c r="M2164" s="5">
        <v>1346.71</v>
      </c>
      <c r="N2164" s="5">
        <v>0</v>
      </c>
      <c r="O2164" s="5">
        <f t="shared" si="132"/>
        <v>1346.71</v>
      </c>
      <c r="P2164" s="5">
        <v>0</v>
      </c>
      <c r="Q2164" s="5">
        <f t="shared" si="133"/>
        <v>1346.71</v>
      </c>
      <c r="R2164" s="5">
        <v>0</v>
      </c>
      <c r="S2164" s="5">
        <v>913.94</v>
      </c>
      <c r="T2164" s="5">
        <v>913.94</v>
      </c>
      <c r="U2164" s="5">
        <f t="shared" si="134"/>
        <v>432.77</v>
      </c>
      <c r="V2164" s="5">
        <f t="shared" si="135"/>
        <v>432.77</v>
      </c>
      <c r="W2164" s="5">
        <v>432.77</v>
      </c>
      <c r="X2164" t="s">
        <v>1465</v>
      </c>
    </row>
    <row r="2165" spans="1:24" x14ac:dyDescent="0.2">
      <c r="A2165" t="s">
        <v>0</v>
      </c>
      <c r="B2165" t="s">
        <v>1</v>
      </c>
      <c r="C2165" t="s">
        <v>695</v>
      </c>
      <c r="D2165" t="s">
        <v>1454</v>
      </c>
      <c r="E2165" t="s">
        <v>1455</v>
      </c>
      <c r="F2165" t="s">
        <v>1456</v>
      </c>
      <c r="G2165" t="s">
        <v>1457</v>
      </c>
      <c r="H2165" t="s">
        <v>7</v>
      </c>
      <c r="I2165" t="s">
        <v>8</v>
      </c>
      <c r="J2165" t="s">
        <v>9</v>
      </c>
      <c r="K2165" t="s">
        <v>27</v>
      </c>
      <c r="L2165" t="s">
        <v>11</v>
      </c>
      <c r="M2165" s="5">
        <v>4835.6899999999996</v>
      </c>
      <c r="N2165" s="5">
        <v>18584.14</v>
      </c>
      <c r="O2165" s="5">
        <f t="shared" si="132"/>
        <v>23419.829999999998</v>
      </c>
      <c r="P2165" s="5">
        <v>16951.63</v>
      </c>
      <c r="Q2165" s="5">
        <f t="shared" si="133"/>
        <v>40371.46</v>
      </c>
      <c r="R2165" s="5">
        <v>0</v>
      </c>
      <c r="S2165" s="5">
        <v>23419.83</v>
      </c>
      <c r="T2165" s="5">
        <v>23419.83</v>
      </c>
      <c r="U2165" s="5">
        <f t="shared" si="134"/>
        <v>0</v>
      </c>
      <c r="V2165" s="5">
        <f t="shared" si="135"/>
        <v>0</v>
      </c>
      <c r="W2165" s="5">
        <v>16951.63</v>
      </c>
      <c r="X2165" t="s">
        <v>1466</v>
      </c>
    </row>
    <row r="2166" spans="1:24" x14ac:dyDescent="0.2">
      <c r="A2166" t="s">
        <v>0</v>
      </c>
      <c r="B2166" t="s">
        <v>1</v>
      </c>
      <c r="C2166" t="s">
        <v>695</v>
      </c>
      <c r="D2166" t="s">
        <v>1454</v>
      </c>
      <c r="E2166" t="s">
        <v>1455</v>
      </c>
      <c r="F2166" t="s">
        <v>1456</v>
      </c>
      <c r="G2166" t="s">
        <v>1457</v>
      </c>
      <c r="H2166" t="s">
        <v>7</v>
      </c>
      <c r="I2166" t="s">
        <v>8</v>
      </c>
      <c r="J2166" t="s">
        <v>9</v>
      </c>
      <c r="K2166" t="s">
        <v>29</v>
      </c>
      <c r="L2166" t="s">
        <v>11</v>
      </c>
      <c r="M2166" s="5">
        <v>1997.44</v>
      </c>
      <c r="N2166" s="5">
        <v>1168.54</v>
      </c>
      <c r="O2166" s="5">
        <f t="shared" si="132"/>
        <v>3165.98</v>
      </c>
      <c r="P2166" s="5">
        <v>2067.66</v>
      </c>
      <c r="Q2166" s="5">
        <f t="shared" si="133"/>
        <v>5233.6399999999994</v>
      </c>
      <c r="R2166" s="5">
        <v>0</v>
      </c>
      <c r="S2166" s="5">
        <v>3165.98</v>
      </c>
      <c r="T2166" s="5">
        <v>3165.98</v>
      </c>
      <c r="U2166" s="5">
        <f t="shared" si="134"/>
        <v>0</v>
      </c>
      <c r="V2166" s="5">
        <f t="shared" si="135"/>
        <v>0</v>
      </c>
      <c r="W2166" s="5">
        <v>2067.66</v>
      </c>
      <c r="X2166" t="s">
        <v>1467</v>
      </c>
    </row>
    <row r="2167" spans="1:24" x14ac:dyDescent="0.2">
      <c r="A2167" t="s">
        <v>0</v>
      </c>
      <c r="B2167" t="s">
        <v>1</v>
      </c>
      <c r="C2167" t="s">
        <v>695</v>
      </c>
      <c r="D2167" t="s">
        <v>1454</v>
      </c>
      <c r="E2167" t="s">
        <v>1455</v>
      </c>
      <c r="F2167" t="s">
        <v>1456</v>
      </c>
      <c r="G2167" t="s">
        <v>1457</v>
      </c>
      <c r="H2167" t="s">
        <v>7</v>
      </c>
      <c r="I2167" t="s">
        <v>8</v>
      </c>
      <c r="J2167" t="s">
        <v>9</v>
      </c>
      <c r="K2167" t="s">
        <v>265</v>
      </c>
      <c r="L2167" t="s">
        <v>11</v>
      </c>
      <c r="M2167" s="5">
        <v>668928</v>
      </c>
      <c r="N2167" s="5">
        <v>-137760</v>
      </c>
      <c r="O2167" s="5">
        <f t="shared" si="132"/>
        <v>531168</v>
      </c>
      <c r="P2167" s="5">
        <v>0</v>
      </c>
      <c r="Q2167" s="5">
        <f t="shared" si="133"/>
        <v>531168</v>
      </c>
      <c r="R2167" s="5">
        <v>308818.65999999997</v>
      </c>
      <c r="S2167" s="5">
        <v>222349.34</v>
      </c>
      <c r="T2167" s="5">
        <v>222349.34</v>
      </c>
      <c r="U2167" s="5">
        <f t="shared" si="134"/>
        <v>308818.66000000003</v>
      </c>
      <c r="V2167" s="5">
        <f t="shared" si="135"/>
        <v>308818.66000000003</v>
      </c>
      <c r="W2167" s="5">
        <v>0</v>
      </c>
      <c r="X2167" t="s">
        <v>1468</v>
      </c>
    </row>
    <row r="2168" spans="1:24" x14ac:dyDescent="0.2">
      <c r="A2168" t="s">
        <v>0</v>
      </c>
      <c r="B2168" t="s">
        <v>1</v>
      </c>
      <c r="C2168" t="s">
        <v>695</v>
      </c>
      <c r="D2168" t="s">
        <v>1454</v>
      </c>
      <c r="E2168" t="s">
        <v>1455</v>
      </c>
      <c r="F2168" t="s">
        <v>1456</v>
      </c>
      <c r="G2168" t="s">
        <v>1457</v>
      </c>
      <c r="H2168" t="s">
        <v>7</v>
      </c>
      <c r="I2168" t="s">
        <v>8</v>
      </c>
      <c r="J2168" t="s">
        <v>9</v>
      </c>
      <c r="K2168" t="s">
        <v>31</v>
      </c>
      <c r="L2168" t="s">
        <v>11</v>
      </c>
      <c r="M2168" s="5">
        <v>9353.16</v>
      </c>
      <c r="N2168" s="5">
        <v>0</v>
      </c>
      <c r="O2168" s="5">
        <f t="shared" si="132"/>
        <v>9353.16</v>
      </c>
      <c r="P2168" s="5">
        <v>-4016.58</v>
      </c>
      <c r="Q2168" s="5">
        <f t="shared" si="133"/>
        <v>5336.58</v>
      </c>
      <c r="R2168" s="5">
        <v>0</v>
      </c>
      <c r="S2168" s="5">
        <v>1320</v>
      </c>
      <c r="T2168" s="5">
        <v>1320</v>
      </c>
      <c r="U2168" s="5">
        <f t="shared" si="134"/>
        <v>8033.16</v>
      </c>
      <c r="V2168" s="5">
        <f t="shared" si="135"/>
        <v>8033.16</v>
      </c>
      <c r="W2168" s="5">
        <v>4016.58</v>
      </c>
      <c r="X2168" t="s">
        <v>1469</v>
      </c>
    </row>
    <row r="2169" spans="1:24" x14ac:dyDescent="0.2">
      <c r="A2169" t="s">
        <v>0</v>
      </c>
      <c r="B2169" t="s">
        <v>1</v>
      </c>
      <c r="C2169" t="s">
        <v>695</v>
      </c>
      <c r="D2169" t="s">
        <v>1454</v>
      </c>
      <c r="E2169" t="s">
        <v>1455</v>
      </c>
      <c r="F2169" t="s">
        <v>1456</v>
      </c>
      <c r="G2169" t="s">
        <v>1457</v>
      </c>
      <c r="H2169" t="s">
        <v>7</v>
      </c>
      <c r="I2169" t="s">
        <v>8</v>
      </c>
      <c r="J2169" t="s">
        <v>9</v>
      </c>
      <c r="K2169" t="s">
        <v>33</v>
      </c>
      <c r="L2169" t="s">
        <v>11</v>
      </c>
      <c r="M2169" s="5">
        <v>2706.32</v>
      </c>
      <c r="N2169" s="5">
        <v>2477</v>
      </c>
      <c r="O2169" s="5">
        <f t="shared" si="132"/>
        <v>5183.32</v>
      </c>
      <c r="P2169" s="5">
        <v>4072.43</v>
      </c>
      <c r="Q2169" s="5">
        <f t="shared" si="133"/>
        <v>9255.75</v>
      </c>
      <c r="R2169" s="5">
        <v>0</v>
      </c>
      <c r="S2169" s="5">
        <v>5183.22</v>
      </c>
      <c r="T2169" s="5">
        <v>5183.22</v>
      </c>
      <c r="U2169" s="5">
        <f t="shared" si="134"/>
        <v>9.9999999999454303E-2</v>
      </c>
      <c r="V2169" s="5">
        <f t="shared" si="135"/>
        <v>9.9999999999454303E-2</v>
      </c>
      <c r="W2169" s="5">
        <v>4072.53</v>
      </c>
      <c r="X2169" t="s">
        <v>1470</v>
      </c>
    </row>
    <row r="2170" spans="1:24" x14ac:dyDescent="0.2">
      <c r="A2170" t="s">
        <v>0</v>
      </c>
      <c r="B2170" t="s">
        <v>1</v>
      </c>
      <c r="C2170" t="s">
        <v>695</v>
      </c>
      <c r="D2170" t="s">
        <v>1454</v>
      </c>
      <c r="E2170" t="s">
        <v>1455</v>
      </c>
      <c r="F2170" t="s">
        <v>1456</v>
      </c>
      <c r="G2170" t="s">
        <v>1457</v>
      </c>
      <c r="H2170" t="s">
        <v>7</v>
      </c>
      <c r="I2170" t="s">
        <v>8</v>
      </c>
      <c r="J2170" t="s">
        <v>9</v>
      </c>
      <c r="K2170" t="s">
        <v>35</v>
      </c>
      <c r="L2170" t="s">
        <v>11</v>
      </c>
      <c r="M2170" s="5">
        <v>186999.8</v>
      </c>
      <c r="N2170" s="5">
        <v>-16671.16</v>
      </c>
      <c r="O2170" s="5">
        <f t="shared" si="132"/>
        <v>170328.63999999998</v>
      </c>
      <c r="P2170" s="5">
        <v>0</v>
      </c>
      <c r="Q2170" s="5">
        <f t="shared" si="133"/>
        <v>170328.63999999998</v>
      </c>
      <c r="R2170" s="5">
        <v>37343.46</v>
      </c>
      <c r="S2170" s="5">
        <v>92870.36</v>
      </c>
      <c r="T2170" s="5">
        <v>92870.36</v>
      </c>
      <c r="U2170" s="5">
        <f t="shared" si="134"/>
        <v>77458.279999999984</v>
      </c>
      <c r="V2170" s="5">
        <f t="shared" si="135"/>
        <v>77458.279999999984</v>
      </c>
      <c r="W2170" s="5">
        <v>40114.82</v>
      </c>
      <c r="X2170" t="s">
        <v>1471</v>
      </c>
    </row>
    <row r="2171" spans="1:24" x14ac:dyDescent="0.2">
      <c r="A2171" t="s">
        <v>0</v>
      </c>
      <c r="B2171" t="s">
        <v>1</v>
      </c>
      <c r="C2171" t="s">
        <v>695</v>
      </c>
      <c r="D2171" t="s">
        <v>1454</v>
      </c>
      <c r="E2171" t="s">
        <v>1455</v>
      </c>
      <c r="F2171" t="s">
        <v>1456</v>
      </c>
      <c r="G2171" t="s">
        <v>1457</v>
      </c>
      <c r="H2171" t="s">
        <v>7</v>
      </c>
      <c r="I2171" t="s">
        <v>8</v>
      </c>
      <c r="J2171" t="s">
        <v>9</v>
      </c>
      <c r="K2171" t="s">
        <v>37</v>
      </c>
      <c r="L2171" t="s">
        <v>11</v>
      </c>
      <c r="M2171" s="5">
        <v>123336.13</v>
      </c>
      <c r="N2171" s="5">
        <v>-10982.25</v>
      </c>
      <c r="O2171" s="5">
        <f t="shared" si="132"/>
        <v>112353.88</v>
      </c>
      <c r="P2171" s="5">
        <v>0</v>
      </c>
      <c r="Q2171" s="5">
        <f t="shared" si="133"/>
        <v>112353.88</v>
      </c>
      <c r="R2171" s="5">
        <v>39309.35</v>
      </c>
      <c r="S2171" s="5">
        <v>32805.64</v>
      </c>
      <c r="T2171" s="5">
        <v>32805.64</v>
      </c>
      <c r="U2171" s="5">
        <f t="shared" si="134"/>
        <v>79548.240000000005</v>
      </c>
      <c r="V2171" s="5">
        <f t="shared" si="135"/>
        <v>79548.240000000005</v>
      </c>
      <c r="W2171" s="5">
        <v>40238.89</v>
      </c>
      <c r="X2171" t="s">
        <v>1472</v>
      </c>
    </row>
    <row r="2172" spans="1:24" x14ac:dyDescent="0.2">
      <c r="A2172" t="s">
        <v>0</v>
      </c>
      <c r="B2172" t="s">
        <v>1</v>
      </c>
      <c r="C2172" t="s">
        <v>695</v>
      </c>
      <c r="D2172" t="s">
        <v>1454</v>
      </c>
      <c r="E2172" t="s">
        <v>1455</v>
      </c>
      <c r="F2172" t="s">
        <v>1456</v>
      </c>
      <c r="G2172" t="s">
        <v>1457</v>
      </c>
      <c r="H2172" t="s">
        <v>7</v>
      </c>
      <c r="I2172" t="s">
        <v>8</v>
      </c>
      <c r="J2172" t="s">
        <v>9</v>
      </c>
      <c r="K2172" t="s">
        <v>39</v>
      </c>
      <c r="L2172" t="s">
        <v>11</v>
      </c>
      <c r="M2172" s="5">
        <v>8795.5400000000009</v>
      </c>
      <c r="N2172" s="5">
        <v>0</v>
      </c>
      <c r="O2172" s="5">
        <f t="shared" si="132"/>
        <v>8795.5400000000009</v>
      </c>
      <c r="P2172" s="5">
        <v>0</v>
      </c>
      <c r="Q2172" s="5">
        <f t="shared" si="133"/>
        <v>8795.5400000000009</v>
      </c>
      <c r="R2172" s="5">
        <v>0</v>
      </c>
      <c r="S2172" s="5">
        <v>5340.63</v>
      </c>
      <c r="T2172" s="5">
        <v>5340.63</v>
      </c>
      <c r="U2172" s="5">
        <f t="shared" si="134"/>
        <v>3454.9100000000008</v>
      </c>
      <c r="V2172" s="5">
        <f t="shared" si="135"/>
        <v>3454.9100000000008</v>
      </c>
      <c r="W2172" s="5">
        <v>3454.91</v>
      </c>
      <c r="X2172" t="s">
        <v>1473</v>
      </c>
    </row>
    <row r="2173" spans="1:24" x14ac:dyDescent="0.2">
      <c r="A2173" t="s">
        <v>0</v>
      </c>
      <c r="B2173" t="s">
        <v>1</v>
      </c>
      <c r="C2173" t="s">
        <v>695</v>
      </c>
      <c r="D2173" t="s">
        <v>1454</v>
      </c>
      <c r="E2173" t="s">
        <v>1455</v>
      </c>
      <c r="F2173" t="s">
        <v>1456</v>
      </c>
      <c r="G2173" t="s">
        <v>1457</v>
      </c>
      <c r="H2173" t="s">
        <v>7</v>
      </c>
      <c r="I2173" t="s">
        <v>41</v>
      </c>
      <c r="J2173" t="s">
        <v>42</v>
      </c>
      <c r="K2173" t="s">
        <v>62</v>
      </c>
      <c r="L2173" t="s">
        <v>44</v>
      </c>
      <c r="M2173" s="5">
        <v>100000</v>
      </c>
      <c r="N2173" s="5">
        <v>0</v>
      </c>
      <c r="O2173" s="5">
        <f t="shared" si="132"/>
        <v>100000</v>
      </c>
      <c r="P2173" s="5">
        <v>0</v>
      </c>
      <c r="Q2173" s="5">
        <f t="shared" si="133"/>
        <v>100000</v>
      </c>
      <c r="R2173" s="5">
        <v>0</v>
      </c>
      <c r="S2173" s="5">
        <v>0</v>
      </c>
      <c r="T2173" s="5">
        <v>0</v>
      </c>
      <c r="U2173" s="5">
        <f t="shared" si="134"/>
        <v>100000</v>
      </c>
      <c r="V2173" s="5">
        <f t="shared" si="135"/>
        <v>100000</v>
      </c>
      <c r="W2173" s="5">
        <v>100000</v>
      </c>
      <c r="X2173" t="s">
        <v>1474</v>
      </c>
    </row>
    <row r="2174" spans="1:24" x14ac:dyDescent="0.2">
      <c r="A2174" t="s">
        <v>0</v>
      </c>
      <c r="B2174" t="s">
        <v>1</v>
      </c>
      <c r="C2174" t="s">
        <v>695</v>
      </c>
      <c r="D2174" t="s">
        <v>1454</v>
      </c>
      <c r="E2174" t="s">
        <v>1455</v>
      </c>
      <c r="F2174" t="s">
        <v>1456</v>
      </c>
      <c r="G2174" t="s">
        <v>1457</v>
      </c>
      <c r="H2174" t="s">
        <v>110</v>
      </c>
      <c r="I2174" t="s">
        <v>111</v>
      </c>
      <c r="J2174" t="s">
        <v>97</v>
      </c>
      <c r="K2174" t="s">
        <v>98</v>
      </c>
      <c r="L2174" t="s">
        <v>11</v>
      </c>
      <c r="M2174" s="5">
        <v>0</v>
      </c>
      <c r="N2174" s="5">
        <v>11755</v>
      </c>
      <c r="O2174" s="5">
        <f t="shared" si="132"/>
        <v>11755</v>
      </c>
      <c r="P2174" s="5">
        <v>0</v>
      </c>
      <c r="Q2174" s="5">
        <f t="shared" si="133"/>
        <v>11755</v>
      </c>
      <c r="R2174" s="5">
        <v>10767.21</v>
      </c>
      <c r="S2174" s="5">
        <v>987.79</v>
      </c>
      <c r="T2174" s="5">
        <v>987.79</v>
      </c>
      <c r="U2174" s="5">
        <f t="shared" si="134"/>
        <v>10767.21</v>
      </c>
      <c r="V2174" s="5">
        <f t="shared" si="135"/>
        <v>10767.21</v>
      </c>
      <c r="W2174" s="5">
        <v>0</v>
      </c>
      <c r="X2174" t="s">
        <v>1475</v>
      </c>
    </row>
    <row r="2175" spans="1:24" x14ac:dyDescent="0.2">
      <c r="A2175" t="s">
        <v>0</v>
      </c>
      <c r="B2175" t="s">
        <v>1</v>
      </c>
      <c r="C2175" t="s">
        <v>695</v>
      </c>
      <c r="D2175" t="s">
        <v>1454</v>
      </c>
      <c r="E2175" t="s">
        <v>1455</v>
      </c>
      <c r="F2175" t="s">
        <v>1456</v>
      </c>
      <c r="G2175" t="s">
        <v>1457</v>
      </c>
      <c r="H2175" t="s">
        <v>110</v>
      </c>
      <c r="I2175" t="s">
        <v>111</v>
      </c>
      <c r="J2175" t="s">
        <v>97</v>
      </c>
      <c r="K2175" t="s">
        <v>98</v>
      </c>
      <c r="L2175" t="s">
        <v>44</v>
      </c>
      <c r="M2175" s="5">
        <v>0</v>
      </c>
      <c r="N2175" s="5">
        <v>51806.75</v>
      </c>
      <c r="O2175" s="5">
        <f t="shared" si="132"/>
        <v>51806.75</v>
      </c>
      <c r="P2175" s="5">
        <v>0</v>
      </c>
      <c r="Q2175" s="5">
        <f t="shared" si="133"/>
        <v>51806.75</v>
      </c>
      <c r="R2175" s="5">
        <v>46597.29</v>
      </c>
      <c r="S2175" s="5">
        <v>5209.46</v>
      </c>
      <c r="T2175" s="5">
        <v>5209.46</v>
      </c>
      <c r="U2175" s="5">
        <f t="shared" si="134"/>
        <v>46597.29</v>
      </c>
      <c r="V2175" s="5">
        <f t="shared" si="135"/>
        <v>46597.29</v>
      </c>
      <c r="W2175" s="5">
        <v>0</v>
      </c>
      <c r="X2175" t="s">
        <v>1475</v>
      </c>
    </row>
    <row r="2176" spans="1:24" x14ac:dyDescent="0.2">
      <c r="A2176" t="s">
        <v>0</v>
      </c>
      <c r="B2176" t="s">
        <v>1</v>
      </c>
      <c r="C2176" t="s">
        <v>695</v>
      </c>
      <c r="D2176" t="s">
        <v>1454</v>
      </c>
      <c r="E2176" t="s">
        <v>1455</v>
      </c>
      <c r="F2176" t="s">
        <v>1456</v>
      </c>
      <c r="G2176" t="s">
        <v>1457</v>
      </c>
      <c r="H2176" t="s">
        <v>110</v>
      </c>
      <c r="I2176" t="s">
        <v>111</v>
      </c>
      <c r="J2176" t="s">
        <v>97</v>
      </c>
      <c r="K2176" t="s">
        <v>100</v>
      </c>
      <c r="L2176" t="s">
        <v>11</v>
      </c>
      <c r="M2176" s="5">
        <v>0</v>
      </c>
      <c r="N2176" s="5">
        <v>3600</v>
      </c>
      <c r="O2176" s="5">
        <f t="shared" si="132"/>
        <v>3600</v>
      </c>
      <c r="P2176" s="5">
        <v>0</v>
      </c>
      <c r="Q2176" s="5">
        <f t="shared" si="133"/>
        <v>3600</v>
      </c>
      <c r="R2176" s="5">
        <v>3321.14</v>
      </c>
      <c r="S2176" s="5">
        <v>278.86</v>
      </c>
      <c r="T2176" s="5">
        <v>278.86</v>
      </c>
      <c r="U2176" s="5">
        <f t="shared" si="134"/>
        <v>3321.14</v>
      </c>
      <c r="V2176" s="5">
        <f t="shared" si="135"/>
        <v>3321.14</v>
      </c>
      <c r="W2176" s="5">
        <v>0</v>
      </c>
      <c r="X2176" t="s">
        <v>1476</v>
      </c>
    </row>
    <row r="2177" spans="1:24" x14ac:dyDescent="0.2">
      <c r="A2177" t="s">
        <v>0</v>
      </c>
      <c r="B2177" t="s">
        <v>1</v>
      </c>
      <c r="C2177" t="s">
        <v>695</v>
      </c>
      <c r="D2177" t="s">
        <v>1454</v>
      </c>
      <c r="E2177" t="s">
        <v>1455</v>
      </c>
      <c r="F2177" t="s">
        <v>1456</v>
      </c>
      <c r="G2177" t="s">
        <v>1457</v>
      </c>
      <c r="H2177" t="s">
        <v>110</v>
      </c>
      <c r="I2177" t="s">
        <v>111</v>
      </c>
      <c r="J2177" t="s">
        <v>97</v>
      </c>
      <c r="K2177" t="s">
        <v>100</v>
      </c>
      <c r="L2177" t="s">
        <v>44</v>
      </c>
      <c r="M2177" s="5">
        <v>0</v>
      </c>
      <c r="N2177" s="5">
        <v>19333.330000000002</v>
      </c>
      <c r="O2177" s="5">
        <f t="shared" si="132"/>
        <v>19333.330000000002</v>
      </c>
      <c r="P2177" s="5">
        <v>0</v>
      </c>
      <c r="Q2177" s="5">
        <f t="shared" si="133"/>
        <v>19333.330000000002</v>
      </c>
      <c r="R2177" s="5">
        <v>9121.34</v>
      </c>
      <c r="S2177" s="5">
        <v>10211.99</v>
      </c>
      <c r="T2177" s="5">
        <v>10211.99</v>
      </c>
      <c r="U2177" s="5">
        <f t="shared" si="134"/>
        <v>9121.340000000002</v>
      </c>
      <c r="V2177" s="5">
        <f t="shared" si="135"/>
        <v>9121.340000000002</v>
      </c>
      <c r="W2177" s="5">
        <v>0</v>
      </c>
      <c r="X2177" t="s">
        <v>1476</v>
      </c>
    </row>
    <row r="2178" spans="1:24" x14ac:dyDescent="0.2">
      <c r="A2178" t="s">
        <v>0</v>
      </c>
      <c r="B2178" t="s">
        <v>1</v>
      </c>
      <c r="C2178" t="s">
        <v>695</v>
      </c>
      <c r="D2178" t="s">
        <v>1454</v>
      </c>
      <c r="E2178" t="s">
        <v>1455</v>
      </c>
      <c r="F2178" t="s">
        <v>1456</v>
      </c>
      <c r="G2178" t="s">
        <v>1457</v>
      </c>
      <c r="H2178" t="s">
        <v>110</v>
      </c>
      <c r="I2178" t="s">
        <v>111</v>
      </c>
      <c r="J2178" t="s">
        <v>97</v>
      </c>
      <c r="K2178" t="s">
        <v>102</v>
      </c>
      <c r="L2178" t="s">
        <v>11</v>
      </c>
      <c r="M2178" s="5">
        <v>0</v>
      </c>
      <c r="N2178" s="5">
        <v>2636.86</v>
      </c>
      <c r="O2178" s="5">
        <f t="shared" si="132"/>
        <v>2636.86</v>
      </c>
      <c r="P2178" s="5">
        <v>1013.04</v>
      </c>
      <c r="Q2178" s="5">
        <f t="shared" si="133"/>
        <v>3649.9</v>
      </c>
      <c r="R2178" s="5">
        <v>0</v>
      </c>
      <c r="S2178" s="5">
        <v>2591.36</v>
      </c>
      <c r="T2178" s="5">
        <v>2591.36</v>
      </c>
      <c r="U2178" s="5">
        <f t="shared" si="134"/>
        <v>45.5</v>
      </c>
      <c r="V2178" s="5">
        <f t="shared" si="135"/>
        <v>45.5</v>
      </c>
      <c r="W2178" s="5">
        <v>1058.54</v>
      </c>
      <c r="X2178" t="s">
        <v>1477</v>
      </c>
    </row>
    <row r="2179" spans="1:24" x14ac:dyDescent="0.2">
      <c r="A2179" t="s">
        <v>0</v>
      </c>
      <c r="B2179" t="s">
        <v>1</v>
      </c>
      <c r="C2179" t="s">
        <v>695</v>
      </c>
      <c r="D2179" t="s">
        <v>1454</v>
      </c>
      <c r="E2179" t="s">
        <v>1455</v>
      </c>
      <c r="F2179" t="s">
        <v>1456</v>
      </c>
      <c r="G2179" t="s">
        <v>1457</v>
      </c>
      <c r="H2179" t="s">
        <v>110</v>
      </c>
      <c r="I2179" t="s">
        <v>111</v>
      </c>
      <c r="J2179" t="s">
        <v>97</v>
      </c>
      <c r="K2179" t="s">
        <v>104</v>
      </c>
      <c r="L2179" t="s">
        <v>11</v>
      </c>
      <c r="M2179" s="5">
        <v>0</v>
      </c>
      <c r="N2179" s="5">
        <v>141060</v>
      </c>
      <c r="O2179" s="5">
        <f t="shared" ref="O2179:O2242" si="136">+M2179+N2179</f>
        <v>141060</v>
      </c>
      <c r="P2179" s="5">
        <v>1942.71</v>
      </c>
      <c r="Q2179" s="5">
        <f t="shared" ref="Q2179:Q2242" si="137">+O2179+P2179</f>
        <v>143002.71</v>
      </c>
      <c r="R2179" s="5">
        <v>58331.16</v>
      </c>
      <c r="S2179" s="5">
        <v>82728.84</v>
      </c>
      <c r="T2179" s="5">
        <v>82728.84</v>
      </c>
      <c r="U2179" s="5">
        <f t="shared" ref="U2179:U2242" si="138">+O2179-S2179</f>
        <v>58331.16</v>
      </c>
      <c r="V2179" s="5">
        <f t="shared" ref="V2179:V2242" si="139">+O2179-T2179</f>
        <v>58331.16</v>
      </c>
      <c r="W2179" s="5">
        <v>1942.71</v>
      </c>
      <c r="X2179" t="s">
        <v>1478</v>
      </c>
    </row>
    <row r="2180" spans="1:24" x14ac:dyDescent="0.2">
      <c r="A2180" t="s">
        <v>0</v>
      </c>
      <c r="B2180" t="s">
        <v>1</v>
      </c>
      <c r="C2180" t="s">
        <v>695</v>
      </c>
      <c r="D2180" t="s">
        <v>1454</v>
      </c>
      <c r="E2180" t="s">
        <v>1455</v>
      </c>
      <c r="F2180" t="s">
        <v>1456</v>
      </c>
      <c r="G2180" t="s">
        <v>1457</v>
      </c>
      <c r="H2180" t="s">
        <v>110</v>
      </c>
      <c r="I2180" t="s">
        <v>111</v>
      </c>
      <c r="J2180" t="s">
        <v>97</v>
      </c>
      <c r="K2180" t="s">
        <v>104</v>
      </c>
      <c r="L2180" t="s">
        <v>44</v>
      </c>
      <c r="M2180" s="5">
        <v>0</v>
      </c>
      <c r="N2180" s="5">
        <v>621681</v>
      </c>
      <c r="O2180" s="5">
        <f t="shared" si="136"/>
        <v>621681</v>
      </c>
      <c r="P2180" s="5">
        <v>0</v>
      </c>
      <c r="Q2180" s="5">
        <f t="shared" si="137"/>
        <v>621681</v>
      </c>
      <c r="R2180" s="5">
        <v>308075.09999999998</v>
      </c>
      <c r="S2180" s="5">
        <v>313605.90000000002</v>
      </c>
      <c r="T2180" s="5">
        <v>313605.90000000002</v>
      </c>
      <c r="U2180" s="5">
        <f t="shared" si="138"/>
        <v>308075.09999999998</v>
      </c>
      <c r="V2180" s="5">
        <f t="shared" si="139"/>
        <v>308075.09999999998</v>
      </c>
      <c r="W2180" s="5">
        <v>0</v>
      </c>
      <c r="X2180" t="s">
        <v>1478</v>
      </c>
    </row>
    <row r="2181" spans="1:24" x14ac:dyDescent="0.2">
      <c r="A2181" t="s">
        <v>0</v>
      </c>
      <c r="B2181" t="s">
        <v>1</v>
      </c>
      <c r="C2181" t="s">
        <v>695</v>
      </c>
      <c r="D2181" t="s">
        <v>1454</v>
      </c>
      <c r="E2181" t="s">
        <v>1455</v>
      </c>
      <c r="F2181" t="s">
        <v>1456</v>
      </c>
      <c r="G2181" t="s">
        <v>1457</v>
      </c>
      <c r="H2181" t="s">
        <v>110</v>
      </c>
      <c r="I2181" t="s">
        <v>111</v>
      </c>
      <c r="J2181" t="s">
        <v>97</v>
      </c>
      <c r="K2181" t="s">
        <v>106</v>
      </c>
      <c r="L2181" t="s">
        <v>11</v>
      </c>
      <c r="M2181" s="5">
        <v>0</v>
      </c>
      <c r="N2181" s="5">
        <v>17844.09</v>
      </c>
      <c r="O2181" s="5">
        <f t="shared" si="136"/>
        <v>17844.09</v>
      </c>
      <c r="P2181" s="5">
        <v>0</v>
      </c>
      <c r="Q2181" s="5">
        <f t="shared" si="137"/>
        <v>17844.09</v>
      </c>
      <c r="R2181" s="5">
        <v>7378.87</v>
      </c>
      <c r="S2181" s="5">
        <v>10465.219999999999</v>
      </c>
      <c r="T2181" s="5">
        <v>10465.219999999999</v>
      </c>
      <c r="U2181" s="5">
        <f t="shared" si="138"/>
        <v>7378.8700000000008</v>
      </c>
      <c r="V2181" s="5">
        <f t="shared" si="139"/>
        <v>7378.8700000000008</v>
      </c>
      <c r="W2181" s="5">
        <v>0</v>
      </c>
      <c r="X2181" t="s">
        <v>1479</v>
      </c>
    </row>
    <row r="2182" spans="1:24" x14ac:dyDescent="0.2">
      <c r="A2182" t="s">
        <v>0</v>
      </c>
      <c r="B2182" t="s">
        <v>1</v>
      </c>
      <c r="C2182" t="s">
        <v>695</v>
      </c>
      <c r="D2182" t="s">
        <v>1454</v>
      </c>
      <c r="E2182" t="s">
        <v>1455</v>
      </c>
      <c r="F2182" t="s">
        <v>1456</v>
      </c>
      <c r="G2182" t="s">
        <v>1457</v>
      </c>
      <c r="H2182" t="s">
        <v>110</v>
      </c>
      <c r="I2182" t="s">
        <v>111</v>
      </c>
      <c r="J2182" t="s">
        <v>97</v>
      </c>
      <c r="K2182" t="s">
        <v>106</v>
      </c>
      <c r="L2182" t="s">
        <v>44</v>
      </c>
      <c r="M2182" s="5">
        <v>0</v>
      </c>
      <c r="N2182" s="5">
        <v>78643.5</v>
      </c>
      <c r="O2182" s="5">
        <f t="shared" si="136"/>
        <v>78643.5</v>
      </c>
      <c r="P2182" s="5">
        <v>0</v>
      </c>
      <c r="Q2182" s="5">
        <f t="shared" si="137"/>
        <v>78643.5</v>
      </c>
      <c r="R2182" s="5">
        <v>38644.839999999997</v>
      </c>
      <c r="S2182" s="5">
        <v>39998.660000000003</v>
      </c>
      <c r="T2182" s="5">
        <v>39998.660000000003</v>
      </c>
      <c r="U2182" s="5">
        <f t="shared" si="138"/>
        <v>38644.839999999997</v>
      </c>
      <c r="V2182" s="5">
        <f t="shared" si="139"/>
        <v>38644.839999999997</v>
      </c>
      <c r="W2182" s="5">
        <v>0</v>
      </c>
      <c r="X2182" t="s">
        <v>1479</v>
      </c>
    </row>
    <row r="2183" spans="1:24" x14ac:dyDescent="0.2">
      <c r="A2183" t="s">
        <v>0</v>
      </c>
      <c r="B2183" t="s">
        <v>1</v>
      </c>
      <c r="C2183" t="s">
        <v>695</v>
      </c>
      <c r="D2183" t="s">
        <v>1454</v>
      </c>
      <c r="E2183" t="s">
        <v>1455</v>
      </c>
      <c r="F2183" t="s">
        <v>1456</v>
      </c>
      <c r="G2183" t="s">
        <v>1457</v>
      </c>
      <c r="H2183" t="s">
        <v>110</v>
      </c>
      <c r="I2183" t="s">
        <v>111</v>
      </c>
      <c r="J2183" t="s">
        <v>97</v>
      </c>
      <c r="K2183" t="s">
        <v>108</v>
      </c>
      <c r="L2183" t="s">
        <v>44</v>
      </c>
      <c r="M2183" s="5">
        <v>0</v>
      </c>
      <c r="N2183" s="5">
        <v>51806.75</v>
      </c>
      <c r="O2183" s="5">
        <f t="shared" si="136"/>
        <v>51806.75</v>
      </c>
      <c r="P2183" s="5">
        <v>0</v>
      </c>
      <c r="Q2183" s="5">
        <f t="shared" si="137"/>
        <v>51806.75</v>
      </c>
      <c r="R2183" s="5">
        <v>48443.47</v>
      </c>
      <c r="S2183" s="5">
        <v>3363.03</v>
      </c>
      <c r="T2183" s="5">
        <v>3363.03</v>
      </c>
      <c r="U2183" s="5">
        <f t="shared" si="138"/>
        <v>48443.72</v>
      </c>
      <c r="V2183" s="5">
        <f t="shared" si="139"/>
        <v>48443.72</v>
      </c>
      <c r="W2183" s="5">
        <v>0.25</v>
      </c>
      <c r="X2183" t="s">
        <v>1480</v>
      </c>
    </row>
    <row r="2184" spans="1:24" x14ac:dyDescent="0.2">
      <c r="A2184" t="s">
        <v>0</v>
      </c>
      <c r="B2184" t="s">
        <v>1</v>
      </c>
      <c r="C2184" t="s">
        <v>695</v>
      </c>
      <c r="D2184" t="s">
        <v>1454</v>
      </c>
      <c r="E2184" t="s">
        <v>1455</v>
      </c>
      <c r="F2184" t="s">
        <v>1456</v>
      </c>
      <c r="G2184" t="s">
        <v>1457</v>
      </c>
      <c r="H2184" t="s">
        <v>110</v>
      </c>
      <c r="I2184" t="s">
        <v>111</v>
      </c>
      <c r="J2184" t="s">
        <v>97</v>
      </c>
      <c r="K2184" t="s">
        <v>108</v>
      </c>
      <c r="L2184" t="s">
        <v>11</v>
      </c>
      <c r="M2184" s="5">
        <v>0</v>
      </c>
      <c r="N2184" s="5">
        <v>11755</v>
      </c>
      <c r="O2184" s="5">
        <f t="shared" si="136"/>
        <v>11755</v>
      </c>
      <c r="P2184" s="5">
        <v>0</v>
      </c>
      <c r="Q2184" s="5">
        <f t="shared" si="137"/>
        <v>11755</v>
      </c>
      <c r="R2184" s="5">
        <v>10601.93</v>
      </c>
      <c r="S2184" s="5">
        <v>1153.07</v>
      </c>
      <c r="T2184" s="5">
        <v>1153.07</v>
      </c>
      <c r="U2184" s="5">
        <f t="shared" si="138"/>
        <v>10601.93</v>
      </c>
      <c r="V2184" s="5">
        <f t="shared" si="139"/>
        <v>10601.93</v>
      </c>
      <c r="W2184" s="5">
        <v>0</v>
      </c>
      <c r="X2184" t="s">
        <v>1480</v>
      </c>
    </row>
    <row r="2185" spans="1:24" x14ac:dyDescent="0.2">
      <c r="A2185" t="s">
        <v>0</v>
      </c>
      <c r="B2185" t="s">
        <v>1</v>
      </c>
      <c r="C2185" t="s">
        <v>695</v>
      </c>
      <c r="D2185" t="s">
        <v>1454</v>
      </c>
      <c r="E2185" t="s">
        <v>1455</v>
      </c>
      <c r="F2185" t="s">
        <v>1456</v>
      </c>
      <c r="G2185" t="s">
        <v>1457</v>
      </c>
      <c r="H2185" t="s">
        <v>1481</v>
      </c>
      <c r="I2185" t="s">
        <v>1482</v>
      </c>
      <c r="J2185" t="s">
        <v>121</v>
      </c>
      <c r="K2185" t="s">
        <v>325</v>
      </c>
      <c r="L2185" t="s">
        <v>44</v>
      </c>
      <c r="M2185" s="5">
        <v>3500</v>
      </c>
      <c r="N2185" s="5">
        <v>-3500</v>
      </c>
      <c r="O2185" s="5">
        <f t="shared" si="136"/>
        <v>0</v>
      </c>
      <c r="P2185" s="5">
        <v>0</v>
      </c>
      <c r="Q2185" s="5">
        <f t="shared" si="137"/>
        <v>0</v>
      </c>
      <c r="R2185" s="5">
        <v>0</v>
      </c>
      <c r="S2185" s="5">
        <v>0</v>
      </c>
      <c r="T2185" s="5">
        <v>0</v>
      </c>
      <c r="U2185" s="5">
        <f t="shared" si="138"/>
        <v>0</v>
      </c>
      <c r="V2185" s="5">
        <f t="shared" si="139"/>
        <v>0</v>
      </c>
      <c r="W2185" s="5">
        <v>0</v>
      </c>
      <c r="X2185" t="s">
        <v>1483</v>
      </c>
    </row>
    <row r="2186" spans="1:24" x14ac:dyDescent="0.2">
      <c r="A2186" t="s">
        <v>0</v>
      </c>
      <c r="B2186" t="s">
        <v>1</v>
      </c>
      <c r="C2186" t="s">
        <v>695</v>
      </c>
      <c r="D2186" t="s">
        <v>1454</v>
      </c>
      <c r="E2186" t="s">
        <v>1455</v>
      </c>
      <c r="F2186" t="s">
        <v>1456</v>
      </c>
      <c r="G2186" t="s">
        <v>1457</v>
      </c>
      <c r="H2186" t="s">
        <v>1481</v>
      </c>
      <c r="I2186" t="s">
        <v>1482</v>
      </c>
      <c r="J2186" t="s">
        <v>121</v>
      </c>
      <c r="K2186" t="s">
        <v>314</v>
      </c>
      <c r="L2186" t="s">
        <v>44</v>
      </c>
      <c r="M2186" s="5">
        <v>3500</v>
      </c>
      <c r="N2186" s="5">
        <v>-3500</v>
      </c>
      <c r="O2186" s="5">
        <f t="shared" si="136"/>
        <v>0</v>
      </c>
      <c r="P2186" s="5">
        <v>0</v>
      </c>
      <c r="Q2186" s="5">
        <f t="shared" si="137"/>
        <v>0</v>
      </c>
      <c r="R2186" s="5">
        <v>0</v>
      </c>
      <c r="S2186" s="5">
        <v>0</v>
      </c>
      <c r="T2186" s="5">
        <v>0</v>
      </c>
      <c r="U2186" s="5">
        <f t="shared" si="138"/>
        <v>0</v>
      </c>
      <c r="V2186" s="5">
        <f t="shared" si="139"/>
        <v>0</v>
      </c>
      <c r="W2186" s="5">
        <v>0</v>
      </c>
      <c r="X2186" t="s">
        <v>1484</v>
      </c>
    </row>
    <row r="2187" spans="1:24" x14ac:dyDescent="0.2">
      <c r="A2187" t="s">
        <v>0</v>
      </c>
      <c r="B2187" t="s">
        <v>1</v>
      </c>
      <c r="C2187" t="s">
        <v>695</v>
      </c>
      <c r="D2187" t="s">
        <v>1454</v>
      </c>
      <c r="E2187" t="s">
        <v>1455</v>
      </c>
      <c r="F2187" t="s">
        <v>1456</v>
      </c>
      <c r="G2187" t="s">
        <v>1457</v>
      </c>
      <c r="H2187" t="s">
        <v>1481</v>
      </c>
      <c r="I2187" t="s">
        <v>1482</v>
      </c>
      <c r="J2187" t="s">
        <v>121</v>
      </c>
      <c r="K2187" t="s">
        <v>126</v>
      </c>
      <c r="L2187" t="s">
        <v>44</v>
      </c>
      <c r="M2187" s="5">
        <v>65000</v>
      </c>
      <c r="N2187" s="5">
        <v>-65000</v>
      </c>
      <c r="O2187" s="5">
        <f t="shared" si="136"/>
        <v>0</v>
      </c>
      <c r="P2187" s="5">
        <v>0</v>
      </c>
      <c r="Q2187" s="5">
        <f t="shared" si="137"/>
        <v>0</v>
      </c>
      <c r="R2187" s="5">
        <v>0</v>
      </c>
      <c r="S2187" s="5">
        <v>0</v>
      </c>
      <c r="T2187" s="5">
        <v>0</v>
      </c>
      <c r="U2187" s="5">
        <f t="shared" si="138"/>
        <v>0</v>
      </c>
      <c r="V2187" s="5">
        <f t="shared" si="139"/>
        <v>0</v>
      </c>
      <c r="W2187" s="5">
        <v>0</v>
      </c>
      <c r="X2187" t="s">
        <v>1485</v>
      </c>
    </row>
    <row r="2188" spans="1:24" x14ac:dyDescent="0.2">
      <c r="A2188" t="s">
        <v>0</v>
      </c>
      <c r="B2188" t="s">
        <v>1</v>
      </c>
      <c r="C2188" t="s">
        <v>695</v>
      </c>
      <c r="D2188" t="s">
        <v>1454</v>
      </c>
      <c r="E2188" t="s">
        <v>1455</v>
      </c>
      <c r="F2188" t="s">
        <v>1456</v>
      </c>
      <c r="G2188" t="s">
        <v>1457</v>
      </c>
      <c r="H2188" t="s">
        <v>110</v>
      </c>
      <c r="I2188" t="s">
        <v>1486</v>
      </c>
      <c r="J2188" t="s">
        <v>121</v>
      </c>
      <c r="K2188" t="s">
        <v>990</v>
      </c>
      <c r="L2188" t="s">
        <v>44</v>
      </c>
      <c r="M2188" s="5">
        <v>0</v>
      </c>
      <c r="N2188" s="5">
        <v>160080</v>
      </c>
      <c r="O2188" s="5">
        <f t="shared" si="136"/>
        <v>160080</v>
      </c>
      <c r="P2188" s="5">
        <v>-100080</v>
      </c>
      <c r="Q2188" s="5">
        <f t="shared" si="137"/>
        <v>60000</v>
      </c>
      <c r="R2188" s="5">
        <v>0</v>
      </c>
      <c r="S2188" s="5">
        <v>0</v>
      </c>
      <c r="T2188" s="5">
        <v>0</v>
      </c>
      <c r="U2188" s="5">
        <f t="shared" si="138"/>
        <v>160080</v>
      </c>
      <c r="V2188" s="5">
        <f t="shared" si="139"/>
        <v>160080</v>
      </c>
      <c r="W2188" s="5">
        <v>60000</v>
      </c>
      <c r="X2188" t="s">
        <v>1487</v>
      </c>
    </row>
    <row r="2189" spans="1:24" x14ac:dyDescent="0.2">
      <c r="A2189" t="s">
        <v>0</v>
      </c>
      <c r="B2189" t="s">
        <v>1</v>
      </c>
      <c r="C2189" t="s">
        <v>695</v>
      </c>
      <c r="D2189" t="s">
        <v>1454</v>
      </c>
      <c r="E2189" t="s">
        <v>1455</v>
      </c>
      <c r="F2189" t="s">
        <v>1456</v>
      </c>
      <c r="G2189" t="s">
        <v>1457</v>
      </c>
      <c r="H2189" t="s">
        <v>110</v>
      </c>
      <c r="I2189" t="s">
        <v>1486</v>
      </c>
      <c r="J2189" t="s">
        <v>121</v>
      </c>
      <c r="K2189" t="s">
        <v>149</v>
      </c>
      <c r="L2189" t="s">
        <v>44</v>
      </c>
      <c r="M2189" s="5">
        <v>0</v>
      </c>
      <c r="N2189" s="5">
        <v>9498.7199999999993</v>
      </c>
      <c r="O2189" s="5">
        <f t="shared" si="136"/>
        <v>9498.7199999999993</v>
      </c>
      <c r="P2189" s="5">
        <v>0</v>
      </c>
      <c r="Q2189" s="5">
        <f t="shared" si="137"/>
        <v>9498.7199999999993</v>
      </c>
      <c r="R2189" s="5">
        <v>0</v>
      </c>
      <c r="S2189" s="5">
        <v>0</v>
      </c>
      <c r="T2189" s="5">
        <v>0</v>
      </c>
      <c r="U2189" s="5">
        <f t="shared" si="138"/>
        <v>9498.7199999999993</v>
      </c>
      <c r="V2189" s="5">
        <f t="shared" si="139"/>
        <v>9498.7199999999993</v>
      </c>
      <c r="W2189" s="5">
        <v>9498.7199999999993</v>
      </c>
      <c r="X2189" t="s">
        <v>1488</v>
      </c>
    </row>
    <row r="2190" spans="1:24" x14ac:dyDescent="0.2">
      <c r="A2190" t="s">
        <v>0</v>
      </c>
      <c r="B2190" t="s">
        <v>1</v>
      </c>
      <c r="C2190" t="s">
        <v>695</v>
      </c>
      <c r="D2190" t="s">
        <v>1454</v>
      </c>
      <c r="E2190" t="s">
        <v>1455</v>
      </c>
      <c r="F2190" t="s">
        <v>1456</v>
      </c>
      <c r="G2190" t="s">
        <v>1457</v>
      </c>
      <c r="H2190" t="s">
        <v>110</v>
      </c>
      <c r="I2190" t="s">
        <v>1486</v>
      </c>
      <c r="J2190" t="s">
        <v>121</v>
      </c>
      <c r="K2190" t="s">
        <v>1489</v>
      </c>
      <c r="L2190" t="s">
        <v>44</v>
      </c>
      <c r="M2190" s="5">
        <v>0</v>
      </c>
      <c r="N2190" s="5">
        <v>728000</v>
      </c>
      <c r="O2190" s="5">
        <f t="shared" si="136"/>
        <v>728000</v>
      </c>
      <c r="P2190" s="5">
        <v>0</v>
      </c>
      <c r="Q2190" s="5">
        <f t="shared" si="137"/>
        <v>728000</v>
      </c>
      <c r="R2190" s="5">
        <v>0</v>
      </c>
      <c r="S2190" s="5">
        <v>728000</v>
      </c>
      <c r="T2190" s="5">
        <v>0</v>
      </c>
      <c r="U2190" s="5">
        <f t="shared" si="138"/>
        <v>0</v>
      </c>
      <c r="V2190" s="5">
        <f t="shared" si="139"/>
        <v>728000</v>
      </c>
      <c r="W2190" s="5">
        <v>0</v>
      </c>
      <c r="X2190" t="s">
        <v>1490</v>
      </c>
    </row>
    <row r="2191" spans="1:24" x14ac:dyDescent="0.2">
      <c r="A2191" t="s">
        <v>0</v>
      </c>
      <c r="B2191" t="s">
        <v>1</v>
      </c>
      <c r="C2191" t="s">
        <v>695</v>
      </c>
      <c r="D2191" t="s">
        <v>1454</v>
      </c>
      <c r="E2191" t="s">
        <v>1455</v>
      </c>
      <c r="F2191" t="s">
        <v>1456</v>
      </c>
      <c r="G2191" t="s">
        <v>1457</v>
      </c>
      <c r="H2191" t="s">
        <v>110</v>
      </c>
      <c r="I2191" t="s">
        <v>1486</v>
      </c>
      <c r="J2191" t="s">
        <v>121</v>
      </c>
      <c r="K2191" t="s">
        <v>1491</v>
      </c>
      <c r="L2191" t="s">
        <v>44</v>
      </c>
      <c r="M2191" s="5">
        <v>0</v>
      </c>
      <c r="N2191" s="5">
        <v>7840</v>
      </c>
      <c r="O2191" s="5">
        <f t="shared" si="136"/>
        <v>7840</v>
      </c>
      <c r="P2191" s="5">
        <v>0</v>
      </c>
      <c r="Q2191" s="5">
        <f t="shared" si="137"/>
        <v>7840</v>
      </c>
      <c r="R2191" s="5">
        <v>1600</v>
      </c>
      <c r="S2191" s="5">
        <v>0</v>
      </c>
      <c r="T2191" s="5">
        <v>0</v>
      </c>
      <c r="U2191" s="5">
        <f t="shared" si="138"/>
        <v>7840</v>
      </c>
      <c r="V2191" s="5">
        <f t="shared" si="139"/>
        <v>7840</v>
      </c>
      <c r="W2191" s="5">
        <v>6240</v>
      </c>
      <c r="X2191" t="s">
        <v>1492</v>
      </c>
    </row>
    <row r="2192" spans="1:24" x14ac:dyDescent="0.2">
      <c r="A2192" t="s">
        <v>0</v>
      </c>
      <c r="B2192" t="s">
        <v>1</v>
      </c>
      <c r="C2192" t="s">
        <v>695</v>
      </c>
      <c r="D2192" t="s">
        <v>1454</v>
      </c>
      <c r="E2192" t="s">
        <v>1455</v>
      </c>
      <c r="F2192" t="s">
        <v>1456</v>
      </c>
      <c r="G2192" t="s">
        <v>1457</v>
      </c>
      <c r="H2192" t="s">
        <v>110</v>
      </c>
      <c r="I2192" t="s">
        <v>1486</v>
      </c>
      <c r="J2192" t="s">
        <v>121</v>
      </c>
      <c r="K2192" t="s">
        <v>161</v>
      </c>
      <c r="L2192" t="s">
        <v>44</v>
      </c>
      <c r="M2192" s="5">
        <v>0</v>
      </c>
      <c r="N2192" s="5">
        <v>7001.12</v>
      </c>
      <c r="O2192" s="5">
        <f t="shared" si="136"/>
        <v>7001.12</v>
      </c>
      <c r="P2192" s="5">
        <v>0</v>
      </c>
      <c r="Q2192" s="5">
        <f t="shared" si="137"/>
        <v>7001.12</v>
      </c>
      <c r="R2192" s="5">
        <v>0</v>
      </c>
      <c r="S2192" s="5">
        <v>0</v>
      </c>
      <c r="T2192" s="5">
        <v>0</v>
      </c>
      <c r="U2192" s="5">
        <f t="shared" si="138"/>
        <v>7001.12</v>
      </c>
      <c r="V2192" s="5">
        <f t="shared" si="139"/>
        <v>7001.12</v>
      </c>
      <c r="W2192" s="5">
        <v>7001.12</v>
      </c>
      <c r="X2192" t="s">
        <v>1493</v>
      </c>
    </row>
    <row r="2193" spans="1:24" x14ac:dyDescent="0.2">
      <c r="A2193" t="s">
        <v>0</v>
      </c>
      <c r="B2193" t="s">
        <v>1</v>
      </c>
      <c r="C2193" t="s">
        <v>695</v>
      </c>
      <c r="D2193" t="s">
        <v>1454</v>
      </c>
      <c r="E2193" t="s">
        <v>1455</v>
      </c>
      <c r="F2193" t="s">
        <v>1456</v>
      </c>
      <c r="G2193" t="s">
        <v>1457</v>
      </c>
      <c r="H2193" t="s">
        <v>110</v>
      </c>
      <c r="I2193" t="s">
        <v>1486</v>
      </c>
      <c r="J2193" t="s">
        <v>121</v>
      </c>
      <c r="K2193" t="s">
        <v>178</v>
      </c>
      <c r="L2193" t="s">
        <v>44</v>
      </c>
      <c r="M2193" s="5">
        <v>0</v>
      </c>
      <c r="N2193" s="5">
        <v>7050</v>
      </c>
      <c r="O2193" s="5">
        <f t="shared" si="136"/>
        <v>7050</v>
      </c>
      <c r="P2193" s="5">
        <v>0</v>
      </c>
      <c r="Q2193" s="5">
        <f t="shared" si="137"/>
        <v>7050</v>
      </c>
      <c r="R2193" s="5">
        <v>7050</v>
      </c>
      <c r="S2193" s="5">
        <v>0</v>
      </c>
      <c r="T2193" s="5">
        <v>0</v>
      </c>
      <c r="U2193" s="5">
        <f t="shared" si="138"/>
        <v>7050</v>
      </c>
      <c r="V2193" s="5">
        <f t="shared" si="139"/>
        <v>7050</v>
      </c>
      <c r="W2193" s="5">
        <v>0</v>
      </c>
      <c r="X2193" t="s">
        <v>1494</v>
      </c>
    </row>
    <row r="2194" spans="1:24" x14ac:dyDescent="0.2">
      <c r="A2194" t="s">
        <v>0</v>
      </c>
      <c r="B2194" t="s">
        <v>1</v>
      </c>
      <c r="C2194" t="s">
        <v>695</v>
      </c>
      <c r="D2194" t="s">
        <v>1454</v>
      </c>
      <c r="E2194" t="s">
        <v>1455</v>
      </c>
      <c r="F2194" t="s">
        <v>1456</v>
      </c>
      <c r="G2194" t="s">
        <v>1457</v>
      </c>
      <c r="H2194" t="s">
        <v>110</v>
      </c>
      <c r="I2194" t="s">
        <v>1486</v>
      </c>
      <c r="J2194" t="s">
        <v>121</v>
      </c>
      <c r="K2194" t="s">
        <v>130</v>
      </c>
      <c r="L2194" t="s">
        <v>44</v>
      </c>
      <c r="M2194" s="5">
        <v>0</v>
      </c>
      <c r="N2194" s="5">
        <v>1020.88</v>
      </c>
      <c r="O2194" s="5">
        <f t="shared" si="136"/>
        <v>1020.88</v>
      </c>
      <c r="P2194" s="5">
        <v>0</v>
      </c>
      <c r="Q2194" s="5">
        <f t="shared" si="137"/>
        <v>1020.88</v>
      </c>
      <c r="R2194" s="5">
        <v>873.6</v>
      </c>
      <c r="S2194" s="5">
        <v>0</v>
      </c>
      <c r="T2194" s="5">
        <v>0</v>
      </c>
      <c r="U2194" s="5">
        <f t="shared" si="138"/>
        <v>1020.88</v>
      </c>
      <c r="V2194" s="5">
        <f t="shared" si="139"/>
        <v>1020.88</v>
      </c>
      <c r="W2194" s="5">
        <v>147.28</v>
      </c>
      <c r="X2194" t="s">
        <v>1495</v>
      </c>
    </row>
    <row r="2195" spans="1:24" x14ac:dyDescent="0.2">
      <c r="A2195" t="s">
        <v>0</v>
      </c>
      <c r="B2195" t="s">
        <v>1</v>
      </c>
      <c r="C2195" t="s">
        <v>695</v>
      </c>
      <c r="D2195" t="s">
        <v>1454</v>
      </c>
      <c r="E2195" t="s">
        <v>1455</v>
      </c>
      <c r="F2195" t="s">
        <v>1456</v>
      </c>
      <c r="G2195" t="s">
        <v>1457</v>
      </c>
      <c r="H2195" t="s">
        <v>110</v>
      </c>
      <c r="I2195" t="s">
        <v>1486</v>
      </c>
      <c r="J2195" t="s">
        <v>121</v>
      </c>
      <c r="K2195" t="s">
        <v>218</v>
      </c>
      <c r="L2195" t="s">
        <v>44</v>
      </c>
      <c r="M2195" s="5">
        <v>0</v>
      </c>
      <c r="N2195" s="5">
        <v>28864.66</v>
      </c>
      <c r="O2195" s="5">
        <f t="shared" si="136"/>
        <v>28864.66</v>
      </c>
      <c r="P2195" s="5">
        <v>0</v>
      </c>
      <c r="Q2195" s="5">
        <f t="shared" si="137"/>
        <v>28864.66</v>
      </c>
      <c r="R2195" s="5">
        <v>9596.25</v>
      </c>
      <c r="S2195" s="5">
        <v>7940.8</v>
      </c>
      <c r="T2195" s="5">
        <v>0</v>
      </c>
      <c r="U2195" s="5">
        <f t="shared" si="138"/>
        <v>20923.86</v>
      </c>
      <c r="V2195" s="5">
        <f t="shared" si="139"/>
        <v>28864.66</v>
      </c>
      <c r="W2195" s="5">
        <v>11327.61</v>
      </c>
      <c r="X2195" t="s">
        <v>1496</v>
      </c>
    </row>
    <row r="2196" spans="1:24" x14ac:dyDescent="0.2">
      <c r="A2196" t="s">
        <v>0</v>
      </c>
      <c r="B2196" t="s">
        <v>1</v>
      </c>
      <c r="C2196" t="s">
        <v>695</v>
      </c>
      <c r="D2196" t="s">
        <v>1454</v>
      </c>
      <c r="E2196" t="s">
        <v>1455</v>
      </c>
      <c r="F2196" t="s">
        <v>1456</v>
      </c>
      <c r="G2196" t="s">
        <v>1457</v>
      </c>
      <c r="H2196" t="s">
        <v>110</v>
      </c>
      <c r="I2196" t="s">
        <v>1486</v>
      </c>
      <c r="J2196" t="s">
        <v>121</v>
      </c>
      <c r="K2196" t="s">
        <v>204</v>
      </c>
      <c r="L2196" t="s">
        <v>44</v>
      </c>
      <c r="M2196" s="5">
        <v>0</v>
      </c>
      <c r="N2196" s="5">
        <v>4621007.62</v>
      </c>
      <c r="O2196" s="5">
        <f t="shared" si="136"/>
        <v>4621007.62</v>
      </c>
      <c r="P2196" s="5">
        <v>0</v>
      </c>
      <c r="Q2196" s="5">
        <f t="shared" si="137"/>
        <v>4621007.62</v>
      </c>
      <c r="R2196" s="5">
        <v>0</v>
      </c>
      <c r="S2196" s="5">
        <v>4234677.57</v>
      </c>
      <c r="T2196" s="5">
        <v>0</v>
      </c>
      <c r="U2196" s="5">
        <f t="shared" si="138"/>
        <v>386330.04999999981</v>
      </c>
      <c r="V2196" s="5">
        <f t="shared" si="139"/>
        <v>4621007.62</v>
      </c>
      <c r="W2196" s="5">
        <v>386330.05</v>
      </c>
      <c r="X2196" t="s">
        <v>1497</v>
      </c>
    </row>
    <row r="2197" spans="1:24" x14ac:dyDescent="0.2">
      <c r="A2197" t="s">
        <v>0</v>
      </c>
      <c r="B2197" t="s">
        <v>1</v>
      </c>
      <c r="C2197" t="s">
        <v>695</v>
      </c>
      <c r="D2197" t="s">
        <v>1454</v>
      </c>
      <c r="E2197" t="s">
        <v>1455</v>
      </c>
      <c r="F2197" t="s">
        <v>1456</v>
      </c>
      <c r="G2197" t="s">
        <v>1457</v>
      </c>
      <c r="H2197" t="s">
        <v>110</v>
      </c>
      <c r="I2197" t="s">
        <v>1486</v>
      </c>
      <c r="J2197" t="s">
        <v>121</v>
      </c>
      <c r="K2197" t="s">
        <v>556</v>
      </c>
      <c r="L2197" t="s">
        <v>44</v>
      </c>
      <c r="M2197" s="5">
        <v>0</v>
      </c>
      <c r="N2197" s="5">
        <v>2440367.36</v>
      </c>
      <c r="O2197" s="5">
        <f t="shared" si="136"/>
        <v>2440367.36</v>
      </c>
      <c r="P2197" s="5">
        <v>0</v>
      </c>
      <c r="Q2197" s="5">
        <f t="shared" si="137"/>
        <v>2440367.36</v>
      </c>
      <c r="R2197" s="5">
        <v>0</v>
      </c>
      <c r="S2197" s="5">
        <v>7932.4</v>
      </c>
      <c r="T2197" s="5">
        <v>0</v>
      </c>
      <c r="U2197" s="5">
        <f t="shared" si="138"/>
        <v>2432434.96</v>
      </c>
      <c r="V2197" s="5">
        <f t="shared" si="139"/>
        <v>2440367.36</v>
      </c>
      <c r="W2197" s="5">
        <v>2432434.96</v>
      </c>
      <c r="X2197" t="s">
        <v>1498</v>
      </c>
    </row>
    <row r="2198" spans="1:24" x14ac:dyDescent="0.2">
      <c r="A2198" t="s">
        <v>0</v>
      </c>
      <c r="B2198" t="s">
        <v>1</v>
      </c>
      <c r="C2198" t="s">
        <v>695</v>
      </c>
      <c r="D2198" t="s">
        <v>1454</v>
      </c>
      <c r="E2198" t="s">
        <v>1455</v>
      </c>
      <c r="F2198" t="s">
        <v>1456</v>
      </c>
      <c r="G2198" t="s">
        <v>1457</v>
      </c>
      <c r="H2198" t="s">
        <v>110</v>
      </c>
      <c r="I2198" t="s">
        <v>1486</v>
      </c>
      <c r="J2198" t="s">
        <v>121</v>
      </c>
      <c r="K2198" t="s">
        <v>385</v>
      </c>
      <c r="L2198" t="s">
        <v>44</v>
      </c>
      <c r="M2198" s="5">
        <v>0</v>
      </c>
      <c r="N2198" s="5">
        <v>2265.7600000000002</v>
      </c>
      <c r="O2198" s="5">
        <f t="shared" si="136"/>
        <v>2265.7600000000002</v>
      </c>
      <c r="P2198" s="5">
        <v>0</v>
      </c>
      <c r="Q2198" s="5">
        <f t="shared" si="137"/>
        <v>2265.7600000000002</v>
      </c>
      <c r="R2198" s="5">
        <v>732.48</v>
      </c>
      <c r="S2198" s="5">
        <v>0</v>
      </c>
      <c r="T2198" s="5">
        <v>0</v>
      </c>
      <c r="U2198" s="5">
        <f t="shared" si="138"/>
        <v>2265.7600000000002</v>
      </c>
      <c r="V2198" s="5">
        <f t="shared" si="139"/>
        <v>2265.7600000000002</v>
      </c>
      <c r="W2198" s="5">
        <v>1533.28</v>
      </c>
      <c r="X2198" t="s">
        <v>1499</v>
      </c>
    </row>
    <row r="2199" spans="1:24" x14ac:dyDescent="0.2">
      <c r="A2199" t="s">
        <v>0</v>
      </c>
      <c r="B2199" t="s">
        <v>1</v>
      </c>
      <c r="C2199" t="s">
        <v>695</v>
      </c>
      <c r="D2199" t="s">
        <v>1454</v>
      </c>
      <c r="E2199" t="s">
        <v>1455</v>
      </c>
      <c r="F2199" t="s">
        <v>1456</v>
      </c>
      <c r="G2199" t="s">
        <v>1457</v>
      </c>
      <c r="H2199" t="s">
        <v>110</v>
      </c>
      <c r="I2199" t="s">
        <v>199</v>
      </c>
      <c r="J2199" t="s">
        <v>121</v>
      </c>
      <c r="K2199" t="s">
        <v>122</v>
      </c>
      <c r="L2199" t="s">
        <v>44</v>
      </c>
      <c r="M2199" s="5">
        <v>2500</v>
      </c>
      <c r="N2199" s="5">
        <v>0</v>
      </c>
      <c r="O2199" s="5">
        <f t="shared" si="136"/>
        <v>2500</v>
      </c>
      <c r="P2199" s="5">
        <v>0</v>
      </c>
      <c r="Q2199" s="5">
        <f t="shared" si="137"/>
        <v>2500</v>
      </c>
      <c r="R2199" s="5">
        <v>0</v>
      </c>
      <c r="S2199" s="5">
        <v>0</v>
      </c>
      <c r="T2199" s="5">
        <v>0</v>
      </c>
      <c r="U2199" s="5">
        <f t="shared" si="138"/>
        <v>2500</v>
      </c>
      <c r="V2199" s="5">
        <f t="shared" si="139"/>
        <v>2500</v>
      </c>
      <c r="W2199" s="5">
        <v>2500</v>
      </c>
      <c r="X2199" t="s">
        <v>1500</v>
      </c>
    </row>
    <row r="2200" spans="1:24" x14ac:dyDescent="0.2">
      <c r="A2200" t="s">
        <v>0</v>
      </c>
      <c r="B2200" t="s">
        <v>1</v>
      </c>
      <c r="C2200" t="s">
        <v>695</v>
      </c>
      <c r="D2200" t="s">
        <v>1454</v>
      </c>
      <c r="E2200" t="s">
        <v>1455</v>
      </c>
      <c r="F2200" t="s">
        <v>1456</v>
      </c>
      <c r="G2200" t="s">
        <v>1457</v>
      </c>
      <c r="H2200" t="s">
        <v>110</v>
      </c>
      <c r="I2200" t="s">
        <v>199</v>
      </c>
      <c r="J2200" t="s">
        <v>121</v>
      </c>
      <c r="K2200" t="s">
        <v>128</v>
      </c>
      <c r="L2200" t="s">
        <v>44</v>
      </c>
      <c r="M2200" s="5">
        <v>7799.89</v>
      </c>
      <c r="N2200" s="5">
        <v>0</v>
      </c>
      <c r="O2200" s="5">
        <f t="shared" si="136"/>
        <v>7799.89</v>
      </c>
      <c r="P2200" s="5">
        <v>0</v>
      </c>
      <c r="Q2200" s="5">
        <f t="shared" si="137"/>
        <v>7799.89</v>
      </c>
      <c r="R2200" s="5">
        <v>0</v>
      </c>
      <c r="S2200" s="5">
        <v>0</v>
      </c>
      <c r="T2200" s="5">
        <v>0</v>
      </c>
      <c r="U2200" s="5">
        <f t="shared" si="138"/>
        <v>7799.89</v>
      </c>
      <c r="V2200" s="5">
        <f t="shared" si="139"/>
        <v>7799.89</v>
      </c>
      <c r="W2200" s="5">
        <v>7799.89</v>
      </c>
      <c r="X2200" t="s">
        <v>1501</v>
      </c>
    </row>
    <row r="2201" spans="1:24" x14ac:dyDescent="0.2">
      <c r="A2201" t="s">
        <v>0</v>
      </c>
      <c r="B2201" t="s">
        <v>1</v>
      </c>
      <c r="C2201" t="s">
        <v>695</v>
      </c>
      <c r="D2201" t="s">
        <v>1454</v>
      </c>
      <c r="E2201" t="s">
        <v>1455</v>
      </c>
      <c r="F2201" t="s">
        <v>1456</v>
      </c>
      <c r="G2201" t="s">
        <v>1457</v>
      </c>
      <c r="H2201" t="s">
        <v>110</v>
      </c>
      <c r="I2201" t="s">
        <v>199</v>
      </c>
      <c r="J2201" t="s">
        <v>121</v>
      </c>
      <c r="K2201" t="s">
        <v>130</v>
      </c>
      <c r="L2201" t="s">
        <v>44</v>
      </c>
      <c r="M2201" s="5">
        <v>1000</v>
      </c>
      <c r="N2201" s="5">
        <v>0</v>
      </c>
      <c r="O2201" s="5">
        <f t="shared" si="136"/>
        <v>1000</v>
      </c>
      <c r="P2201" s="5">
        <v>0</v>
      </c>
      <c r="Q2201" s="5">
        <f t="shared" si="137"/>
        <v>1000</v>
      </c>
      <c r="R2201" s="5">
        <v>0</v>
      </c>
      <c r="S2201" s="5">
        <v>0</v>
      </c>
      <c r="T2201" s="5">
        <v>0</v>
      </c>
      <c r="U2201" s="5">
        <f t="shared" si="138"/>
        <v>1000</v>
      </c>
      <c r="V2201" s="5">
        <f t="shared" si="139"/>
        <v>1000</v>
      </c>
      <c r="W2201" s="5">
        <v>1000</v>
      </c>
      <c r="X2201" t="s">
        <v>1495</v>
      </c>
    </row>
    <row r="2202" spans="1:24" x14ac:dyDescent="0.2">
      <c r="A2202" t="s">
        <v>0</v>
      </c>
      <c r="B2202" t="s">
        <v>1</v>
      </c>
      <c r="C2202" t="s">
        <v>695</v>
      </c>
      <c r="D2202" t="s">
        <v>1454</v>
      </c>
      <c r="E2202" t="s">
        <v>1455</v>
      </c>
      <c r="F2202" t="s">
        <v>1456</v>
      </c>
      <c r="G2202" t="s">
        <v>1457</v>
      </c>
      <c r="H2202" t="s">
        <v>110</v>
      </c>
      <c r="I2202" t="s">
        <v>199</v>
      </c>
      <c r="J2202" t="s">
        <v>121</v>
      </c>
      <c r="K2202" t="s">
        <v>204</v>
      </c>
      <c r="L2202" t="s">
        <v>44</v>
      </c>
      <c r="M2202" s="5">
        <v>55000</v>
      </c>
      <c r="N2202" s="5">
        <v>0</v>
      </c>
      <c r="O2202" s="5">
        <f t="shared" si="136"/>
        <v>55000</v>
      </c>
      <c r="P2202" s="5">
        <v>0</v>
      </c>
      <c r="Q2202" s="5">
        <f t="shared" si="137"/>
        <v>55000</v>
      </c>
      <c r="R2202" s="5">
        <v>26224.959999999999</v>
      </c>
      <c r="S2202" s="5">
        <v>0</v>
      </c>
      <c r="T2202" s="5">
        <v>0</v>
      </c>
      <c r="U2202" s="5">
        <f t="shared" si="138"/>
        <v>55000</v>
      </c>
      <c r="V2202" s="5">
        <f t="shared" si="139"/>
        <v>55000</v>
      </c>
      <c r="W2202" s="5">
        <v>28775.040000000001</v>
      </c>
      <c r="X2202" t="s">
        <v>1497</v>
      </c>
    </row>
    <row r="2203" spans="1:24" x14ac:dyDescent="0.2">
      <c r="A2203" t="s">
        <v>0</v>
      </c>
      <c r="B2203" t="s">
        <v>1</v>
      </c>
      <c r="C2203" t="s">
        <v>695</v>
      </c>
      <c r="D2203" t="s">
        <v>1454</v>
      </c>
      <c r="E2203" t="s">
        <v>1455</v>
      </c>
      <c r="F2203" t="s">
        <v>1456</v>
      </c>
      <c r="G2203" t="s">
        <v>1457</v>
      </c>
      <c r="H2203" t="s">
        <v>110</v>
      </c>
      <c r="I2203" t="s">
        <v>111</v>
      </c>
      <c r="J2203" t="s">
        <v>121</v>
      </c>
      <c r="K2203" t="s">
        <v>149</v>
      </c>
      <c r="L2203" t="s">
        <v>44</v>
      </c>
      <c r="M2203" s="5">
        <v>12000</v>
      </c>
      <c r="N2203" s="5">
        <v>0</v>
      </c>
      <c r="O2203" s="5">
        <f t="shared" si="136"/>
        <v>12000</v>
      </c>
      <c r="P2203" s="5">
        <v>-1264</v>
      </c>
      <c r="Q2203" s="5">
        <f t="shared" si="137"/>
        <v>10736</v>
      </c>
      <c r="R2203" s="5">
        <v>0</v>
      </c>
      <c r="S2203" s="5">
        <v>0</v>
      </c>
      <c r="T2203" s="5">
        <v>0</v>
      </c>
      <c r="U2203" s="5">
        <f t="shared" si="138"/>
        <v>12000</v>
      </c>
      <c r="V2203" s="5">
        <f t="shared" si="139"/>
        <v>12000</v>
      </c>
      <c r="W2203" s="5">
        <v>10736</v>
      </c>
      <c r="X2203" t="s">
        <v>1488</v>
      </c>
    </row>
    <row r="2204" spans="1:24" x14ac:dyDescent="0.2">
      <c r="A2204" t="s">
        <v>0</v>
      </c>
      <c r="B2204" t="s">
        <v>1</v>
      </c>
      <c r="C2204" t="s">
        <v>695</v>
      </c>
      <c r="D2204" t="s">
        <v>1454</v>
      </c>
      <c r="E2204" t="s">
        <v>1455</v>
      </c>
      <c r="F2204" t="s">
        <v>1456</v>
      </c>
      <c r="G2204" t="s">
        <v>1457</v>
      </c>
      <c r="H2204" t="s">
        <v>110</v>
      </c>
      <c r="I2204" t="s">
        <v>111</v>
      </c>
      <c r="J2204" t="s">
        <v>121</v>
      </c>
      <c r="K2204" t="s">
        <v>214</v>
      </c>
      <c r="L2204" t="s">
        <v>44</v>
      </c>
      <c r="M2204" s="5">
        <v>16680</v>
      </c>
      <c r="N2204" s="5">
        <v>0</v>
      </c>
      <c r="O2204" s="5">
        <f t="shared" si="136"/>
        <v>16680</v>
      </c>
      <c r="P2204" s="5">
        <v>-12200</v>
      </c>
      <c r="Q2204" s="5">
        <f t="shared" si="137"/>
        <v>4480</v>
      </c>
      <c r="R2204" s="5">
        <v>0</v>
      </c>
      <c r="S2204" s="5">
        <v>0</v>
      </c>
      <c r="T2204" s="5">
        <v>0</v>
      </c>
      <c r="U2204" s="5">
        <f t="shared" si="138"/>
        <v>16680</v>
      </c>
      <c r="V2204" s="5">
        <f t="shared" si="139"/>
        <v>16680</v>
      </c>
      <c r="W2204" s="5">
        <v>4480</v>
      </c>
      <c r="X2204" t="s">
        <v>1502</v>
      </c>
    </row>
    <row r="2205" spans="1:24" x14ac:dyDescent="0.2">
      <c r="A2205" t="s">
        <v>0</v>
      </c>
      <c r="B2205" t="s">
        <v>1</v>
      </c>
      <c r="C2205" t="s">
        <v>695</v>
      </c>
      <c r="D2205" t="s">
        <v>1454</v>
      </c>
      <c r="E2205" t="s">
        <v>1455</v>
      </c>
      <c r="F2205" t="s">
        <v>1456</v>
      </c>
      <c r="G2205" t="s">
        <v>1457</v>
      </c>
      <c r="H2205" t="s">
        <v>110</v>
      </c>
      <c r="I2205" t="s">
        <v>111</v>
      </c>
      <c r="J2205" t="s">
        <v>121</v>
      </c>
      <c r="K2205" t="s">
        <v>1503</v>
      </c>
      <c r="L2205" t="s">
        <v>44</v>
      </c>
      <c r="M2205" s="5">
        <v>15150</v>
      </c>
      <c r="N2205" s="5">
        <v>0</v>
      </c>
      <c r="O2205" s="5">
        <f t="shared" si="136"/>
        <v>15150</v>
      </c>
      <c r="P2205" s="5">
        <v>-14814</v>
      </c>
      <c r="Q2205" s="5">
        <f t="shared" si="137"/>
        <v>336</v>
      </c>
      <c r="R2205" s="5">
        <v>0</v>
      </c>
      <c r="S2205" s="5">
        <v>0</v>
      </c>
      <c r="T2205" s="5">
        <v>0</v>
      </c>
      <c r="U2205" s="5">
        <f t="shared" si="138"/>
        <v>15150</v>
      </c>
      <c r="V2205" s="5">
        <f t="shared" si="139"/>
        <v>15150</v>
      </c>
      <c r="W2205" s="5">
        <v>336</v>
      </c>
      <c r="X2205" t="s">
        <v>1504</v>
      </c>
    </row>
    <row r="2206" spans="1:24" x14ac:dyDescent="0.2">
      <c r="A2206" t="s">
        <v>0</v>
      </c>
      <c r="B2206" t="s">
        <v>1</v>
      </c>
      <c r="C2206" t="s">
        <v>695</v>
      </c>
      <c r="D2206" t="s">
        <v>1454</v>
      </c>
      <c r="E2206" t="s">
        <v>1455</v>
      </c>
      <c r="F2206" t="s">
        <v>1456</v>
      </c>
      <c r="G2206" t="s">
        <v>1457</v>
      </c>
      <c r="H2206" t="s">
        <v>110</v>
      </c>
      <c r="I2206" t="s">
        <v>111</v>
      </c>
      <c r="J2206" t="s">
        <v>121</v>
      </c>
      <c r="K2206" t="s">
        <v>122</v>
      </c>
      <c r="L2206" t="s">
        <v>44</v>
      </c>
      <c r="M2206" s="5">
        <v>3930.01</v>
      </c>
      <c r="N2206" s="5">
        <v>0</v>
      </c>
      <c r="O2206" s="5">
        <f t="shared" si="136"/>
        <v>3930.01</v>
      </c>
      <c r="P2206" s="5">
        <v>-3930.01</v>
      </c>
      <c r="Q2206" s="5">
        <f t="shared" si="137"/>
        <v>0</v>
      </c>
      <c r="R2206" s="5">
        <v>0</v>
      </c>
      <c r="S2206" s="5">
        <v>0</v>
      </c>
      <c r="T2206" s="5">
        <v>0</v>
      </c>
      <c r="U2206" s="5">
        <f t="shared" si="138"/>
        <v>3930.01</v>
      </c>
      <c r="V2206" s="5">
        <f t="shared" si="139"/>
        <v>3930.01</v>
      </c>
      <c r="W2206" s="5">
        <v>0</v>
      </c>
      <c r="X2206" t="s">
        <v>1500</v>
      </c>
    </row>
    <row r="2207" spans="1:24" x14ac:dyDescent="0.2">
      <c r="A2207" t="s">
        <v>0</v>
      </c>
      <c r="B2207" t="s">
        <v>1</v>
      </c>
      <c r="C2207" t="s">
        <v>695</v>
      </c>
      <c r="D2207" t="s">
        <v>1454</v>
      </c>
      <c r="E2207" t="s">
        <v>1455</v>
      </c>
      <c r="F2207" t="s">
        <v>1456</v>
      </c>
      <c r="G2207" t="s">
        <v>1457</v>
      </c>
      <c r="H2207" t="s">
        <v>110</v>
      </c>
      <c r="I2207" t="s">
        <v>111</v>
      </c>
      <c r="J2207" t="s">
        <v>121</v>
      </c>
      <c r="K2207" t="s">
        <v>128</v>
      </c>
      <c r="L2207" t="s">
        <v>44</v>
      </c>
      <c r="M2207" s="5">
        <v>870996</v>
      </c>
      <c r="N2207" s="5">
        <v>-823271.33</v>
      </c>
      <c r="O2207" s="5">
        <f t="shared" si="136"/>
        <v>47724.670000000042</v>
      </c>
      <c r="P2207" s="5">
        <v>0</v>
      </c>
      <c r="Q2207" s="5">
        <f t="shared" si="137"/>
        <v>47724.670000000042</v>
      </c>
      <c r="R2207" s="5">
        <v>0</v>
      </c>
      <c r="S2207" s="5">
        <v>5873.91</v>
      </c>
      <c r="T2207" s="5">
        <v>5622.15</v>
      </c>
      <c r="U2207" s="5">
        <f t="shared" si="138"/>
        <v>41850.760000000038</v>
      </c>
      <c r="V2207" s="5">
        <f t="shared" si="139"/>
        <v>42102.52000000004</v>
      </c>
      <c r="W2207" s="5">
        <v>41850.76</v>
      </c>
      <c r="X2207" t="s">
        <v>1501</v>
      </c>
    </row>
    <row r="2208" spans="1:24" x14ac:dyDescent="0.2">
      <c r="A2208" t="s">
        <v>0</v>
      </c>
      <c r="B2208" t="s">
        <v>1</v>
      </c>
      <c r="C2208" t="s">
        <v>695</v>
      </c>
      <c r="D2208" t="s">
        <v>1454</v>
      </c>
      <c r="E2208" t="s">
        <v>1455</v>
      </c>
      <c r="F2208" t="s">
        <v>1456</v>
      </c>
      <c r="G2208" t="s">
        <v>1457</v>
      </c>
      <c r="H2208" t="s">
        <v>110</v>
      </c>
      <c r="I2208" t="s">
        <v>111</v>
      </c>
      <c r="J2208" t="s">
        <v>121</v>
      </c>
      <c r="K2208" t="s">
        <v>288</v>
      </c>
      <c r="L2208" t="s">
        <v>44</v>
      </c>
      <c r="M2208" s="5">
        <v>20000</v>
      </c>
      <c r="N2208" s="5">
        <v>0</v>
      </c>
      <c r="O2208" s="5">
        <f t="shared" si="136"/>
        <v>20000</v>
      </c>
      <c r="P2208" s="5">
        <v>-2000</v>
      </c>
      <c r="Q2208" s="5">
        <f t="shared" si="137"/>
        <v>18000</v>
      </c>
      <c r="R2208" s="5">
        <v>0</v>
      </c>
      <c r="S2208" s="5">
        <v>0</v>
      </c>
      <c r="T2208" s="5">
        <v>0</v>
      </c>
      <c r="U2208" s="5">
        <f t="shared" si="138"/>
        <v>20000</v>
      </c>
      <c r="V2208" s="5">
        <f t="shared" si="139"/>
        <v>20000</v>
      </c>
      <c r="W2208" s="5">
        <v>18000</v>
      </c>
      <c r="X2208" t="s">
        <v>1505</v>
      </c>
    </row>
    <row r="2209" spans="1:24" x14ac:dyDescent="0.2">
      <c r="A2209" t="s">
        <v>0</v>
      </c>
      <c r="B2209" t="s">
        <v>1</v>
      </c>
      <c r="C2209" t="s">
        <v>695</v>
      </c>
      <c r="D2209" t="s">
        <v>1454</v>
      </c>
      <c r="E2209" t="s">
        <v>1455</v>
      </c>
      <c r="F2209" t="s">
        <v>1456</v>
      </c>
      <c r="G2209" t="s">
        <v>1457</v>
      </c>
      <c r="H2209" t="s">
        <v>110</v>
      </c>
      <c r="I2209" t="s">
        <v>111</v>
      </c>
      <c r="J2209" t="s">
        <v>121</v>
      </c>
      <c r="K2209" t="s">
        <v>359</v>
      </c>
      <c r="L2209" t="s">
        <v>44</v>
      </c>
      <c r="M2209" s="5">
        <v>312.5</v>
      </c>
      <c r="N2209" s="5">
        <v>0</v>
      </c>
      <c r="O2209" s="5">
        <f t="shared" si="136"/>
        <v>312.5</v>
      </c>
      <c r="P2209" s="5">
        <v>0</v>
      </c>
      <c r="Q2209" s="5">
        <f t="shared" si="137"/>
        <v>312.5</v>
      </c>
      <c r="R2209" s="5">
        <v>0</v>
      </c>
      <c r="S2209" s="5">
        <v>0</v>
      </c>
      <c r="T2209" s="5">
        <v>0</v>
      </c>
      <c r="U2209" s="5">
        <f t="shared" si="138"/>
        <v>312.5</v>
      </c>
      <c r="V2209" s="5">
        <f t="shared" si="139"/>
        <v>312.5</v>
      </c>
      <c r="W2209" s="5">
        <v>312.5</v>
      </c>
      <c r="X2209" t="s">
        <v>1506</v>
      </c>
    </row>
    <row r="2210" spans="1:24" x14ac:dyDescent="0.2">
      <c r="A2210" t="s">
        <v>0</v>
      </c>
      <c r="B2210" t="s">
        <v>1</v>
      </c>
      <c r="C2210" t="s">
        <v>695</v>
      </c>
      <c r="D2210" t="s">
        <v>1454</v>
      </c>
      <c r="E2210" t="s">
        <v>1455</v>
      </c>
      <c r="F2210" t="s">
        <v>1456</v>
      </c>
      <c r="G2210" t="s">
        <v>1457</v>
      </c>
      <c r="H2210" t="s">
        <v>110</v>
      </c>
      <c r="I2210" t="s">
        <v>111</v>
      </c>
      <c r="J2210" t="s">
        <v>121</v>
      </c>
      <c r="K2210" t="s">
        <v>178</v>
      </c>
      <c r="L2210" t="s">
        <v>44</v>
      </c>
      <c r="M2210" s="5">
        <v>13500</v>
      </c>
      <c r="N2210" s="5">
        <v>0</v>
      </c>
      <c r="O2210" s="5">
        <f t="shared" si="136"/>
        <v>13500</v>
      </c>
      <c r="P2210" s="5">
        <v>0</v>
      </c>
      <c r="Q2210" s="5">
        <f t="shared" si="137"/>
        <v>13500</v>
      </c>
      <c r="R2210" s="5">
        <v>0</v>
      </c>
      <c r="S2210" s="5">
        <v>0</v>
      </c>
      <c r="T2210" s="5">
        <v>0</v>
      </c>
      <c r="U2210" s="5">
        <f t="shared" si="138"/>
        <v>13500</v>
      </c>
      <c r="V2210" s="5">
        <f t="shared" si="139"/>
        <v>13500</v>
      </c>
      <c r="W2210" s="5">
        <v>13500</v>
      </c>
      <c r="X2210" t="s">
        <v>1494</v>
      </c>
    </row>
    <row r="2211" spans="1:24" x14ac:dyDescent="0.2">
      <c r="A2211" t="s">
        <v>0</v>
      </c>
      <c r="B2211" t="s">
        <v>1</v>
      </c>
      <c r="C2211" t="s">
        <v>695</v>
      </c>
      <c r="D2211" t="s">
        <v>1454</v>
      </c>
      <c r="E2211" t="s">
        <v>1455</v>
      </c>
      <c r="F2211" t="s">
        <v>1456</v>
      </c>
      <c r="G2211" t="s">
        <v>1457</v>
      </c>
      <c r="H2211" t="s">
        <v>110</v>
      </c>
      <c r="I2211" t="s">
        <v>111</v>
      </c>
      <c r="J2211" t="s">
        <v>121</v>
      </c>
      <c r="K2211" t="s">
        <v>130</v>
      </c>
      <c r="L2211" t="s">
        <v>44</v>
      </c>
      <c r="M2211" s="5">
        <v>1000</v>
      </c>
      <c r="N2211" s="5">
        <v>0</v>
      </c>
      <c r="O2211" s="5">
        <f t="shared" si="136"/>
        <v>1000</v>
      </c>
      <c r="P2211" s="5">
        <v>0</v>
      </c>
      <c r="Q2211" s="5">
        <f t="shared" si="137"/>
        <v>1000</v>
      </c>
      <c r="R2211" s="5">
        <v>0</v>
      </c>
      <c r="S2211" s="5">
        <v>0</v>
      </c>
      <c r="T2211" s="5">
        <v>0</v>
      </c>
      <c r="U2211" s="5">
        <f t="shared" si="138"/>
        <v>1000</v>
      </c>
      <c r="V2211" s="5">
        <f t="shared" si="139"/>
        <v>1000</v>
      </c>
      <c r="W2211" s="5">
        <v>1000</v>
      </c>
      <c r="X2211" t="s">
        <v>1495</v>
      </c>
    </row>
    <row r="2212" spans="1:24" x14ac:dyDescent="0.2">
      <c r="A2212" t="s">
        <v>0</v>
      </c>
      <c r="B2212" t="s">
        <v>1</v>
      </c>
      <c r="C2212" t="s">
        <v>695</v>
      </c>
      <c r="D2212" t="s">
        <v>1454</v>
      </c>
      <c r="E2212" t="s">
        <v>1455</v>
      </c>
      <c r="F2212" t="s">
        <v>1456</v>
      </c>
      <c r="G2212" t="s">
        <v>1457</v>
      </c>
      <c r="H2212" t="s">
        <v>110</v>
      </c>
      <c r="I2212" t="s">
        <v>111</v>
      </c>
      <c r="J2212" t="s">
        <v>121</v>
      </c>
      <c r="K2212" t="s">
        <v>218</v>
      </c>
      <c r="L2212" t="s">
        <v>44</v>
      </c>
      <c r="M2212" s="5">
        <v>11654</v>
      </c>
      <c r="N2212" s="5">
        <v>0</v>
      </c>
      <c r="O2212" s="5">
        <f t="shared" si="136"/>
        <v>11654</v>
      </c>
      <c r="P2212" s="5">
        <v>-4001</v>
      </c>
      <c r="Q2212" s="5">
        <f t="shared" si="137"/>
        <v>7653</v>
      </c>
      <c r="R2212" s="5">
        <v>1721.91</v>
      </c>
      <c r="S2212" s="5">
        <v>474.9</v>
      </c>
      <c r="T2212" s="5">
        <v>277.72000000000003</v>
      </c>
      <c r="U2212" s="5">
        <f t="shared" si="138"/>
        <v>11179.1</v>
      </c>
      <c r="V2212" s="5">
        <f t="shared" si="139"/>
        <v>11376.28</v>
      </c>
      <c r="W2212" s="5">
        <v>5456.19</v>
      </c>
      <c r="X2212" t="s">
        <v>1496</v>
      </c>
    </row>
    <row r="2213" spans="1:24" x14ac:dyDescent="0.2">
      <c r="A2213" t="s">
        <v>0</v>
      </c>
      <c r="B2213" t="s">
        <v>1</v>
      </c>
      <c r="C2213" t="s">
        <v>695</v>
      </c>
      <c r="D2213" t="s">
        <v>1454</v>
      </c>
      <c r="E2213" t="s">
        <v>1455</v>
      </c>
      <c r="F2213" t="s">
        <v>1456</v>
      </c>
      <c r="G2213" t="s">
        <v>1457</v>
      </c>
      <c r="H2213" t="s">
        <v>110</v>
      </c>
      <c r="I2213" t="s">
        <v>111</v>
      </c>
      <c r="J2213" t="s">
        <v>121</v>
      </c>
      <c r="K2213" t="s">
        <v>166</v>
      </c>
      <c r="L2213" t="s">
        <v>44</v>
      </c>
      <c r="M2213" s="5">
        <v>2000</v>
      </c>
      <c r="N2213" s="5">
        <v>0</v>
      </c>
      <c r="O2213" s="5">
        <f t="shared" si="136"/>
        <v>2000</v>
      </c>
      <c r="P2213" s="5">
        <v>0</v>
      </c>
      <c r="Q2213" s="5">
        <f t="shared" si="137"/>
        <v>2000</v>
      </c>
      <c r="R2213" s="5">
        <v>0</v>
      </c>
      <c r="S2213" s="5">
        <v>0</v>
      </c>
      <c r="T2213" s="5">
        <v>0</v>
      </c>
      <c r="U2213" s="5">
        <f t="shared" si="138"/>
        <v>2000</v>
      </c>
      <c r="V2213" s="5">
        <f t="shared" si="139"/>
        <v>2000</v>
      </c>
      <c r="W2213" s="5">
        <v>2000</v>
      </c>
      <c r="X2213" t="s">
        <v>1507</v>
      </c>
    </row>
    <row r="2214" spans="1:24" x14ac:dyDescent="0.2">
      <c r="A2214" t="s">
        <v>0</v>
      </c>
      <c r="B2214" t="s">
        <v>1</v>
      </c>
      <c r="C2214" t="s">
        <v>695</v>
      </c>
      <c r="D2214" t="s">
        <v>1454</v>
      </c>
      <c r="E2214" t="s">
        <v>1455</v>
      </c>
      <c r="F2214" t="s">
        <v>1456</v>
      </c>
      <c r="G2214" t="s">
        <v>1457</v>
      </c>
      <c r="H2214" t="s">
        <v>110</v>
      </c>
      <c r="I2214" t="s">
        <v>111</v>
      </c>
      <c r="J2214" t="s">
        <v>121</v>
      </c>
      <c r="K2214" t="s">
        <v>551</v>
      </c>
      <c r="L2214" t="s">
        <v>44</v>
      </c>
      <c r="M2214" s="5">
        <v>28084</v>
      </c>
      <c r="N2214" s="5">
        <v>0</v>
      </c>
      <c r="O2214" s="5">
        <f t="shared" si="136"/>
        <v>28084</v>
      </c>
      <c r="P2214" s="5">
        <v>-20720</v>
      </c>
      <c r="Q2214" s="5">
        <f t="shared" si="137"/>
        <v>7364</v>
      </c>
      <c r="R2214" s="5">
        <v>1453.4</v>
      </c>
      <c r="S2214" s="5">
        <v>1072.8399999999999</v>
      </c>
      <c r="T2214" s="5">
        <v>632.84</v>
      </c>
      <c r="U2214" s="5">
        <f t="shared" si="138"/>
        <v>27011.16</v>
      </c>
      <c r="V2214" s="5">
        <f t="shared" si="139"/>
        <v>27451.16</v>
      </c>
      <c r="W2214" s="5">
        <v>4837.76</v>
      </c>
      <c r="X2214" t="s">
        <v>1508</v>
      </c>
    </row>
    <row r="2215" spans="1:24" x14ac:dyDescent="0.2">
      <c r="A2215" t="s">
        <v>0</v>
      </c>
      <c r="B2215" t="s">
        <v>1</v>
      </c>
      <c r="C2215" t="s">
        <v>695</v>
      </c>
      <c r="D2215" t="s">
        <v>1454</v>
      </c>
      <c r="E2215" t="s">
        <v>1455</v>
      </c>
      <c r="F2215" t="s">
        <v>1456</v>
      </c>
      <c r="G2215" t="s">
        <v>1457</v>
      </c>
      <c r="H2215" t="s">
        <v>110</v>
      </c>
      <c r="I2215" t="s">
        <v>111</v>
      </c>
      <c r="J2215" t="s">
        <v>121</v>
      </c>
      <c r="K2215" t="s">
        <v>204</v>
      </c>
      <c r="L2215" t="s">
        <v>44</v>
      </c>
      <c r="M2215" s="5">
        <v>2000</v>
      </c>
      <c r="N2215" s="5">
        <v>0</v>
      </c>
      <c r="O2215" s="5">
        <f t="shared" si="136"/>
        <v>2000</v>
      </c>
      <c r="P2215" s="5">
        <v>-2000</v>
      </c>
      <c r="Q2215" s="5">
        <f t="shared" si="137"/>
        <v>0</v>
      </c>
      <c r="R2215" s="5">
        <v>0</v>
      </c>
      <c r="S2215" s="5">
        <v>0</v>
      </c>
      <c r="T2215" s="5">
        <v>0</v>
      </c>
      <c r="U2215" s="5">
        <f t="shared" si="138"/>
        <v>2000</v>
      </c>
      <c r="V2215" s="5">
        <f t="shared" si="139"/>
        <v>2000</v>
      </c>
      <c r="W2215" s="5">
        <v>0</v>
      </c>
      <c r="X2215" t="s">
        <v>1497</v>
      </c>
    </row>
    <row r="2216" spans="1:24" x14ac:dyDescent="0.2">
      <c r="A2216" t="s">
        <v>0</v>
      </c>
      <c r="B2216" t="s">
        <v>1</v>
      </c>
      <c r="C2216" t="s">
        <v>695</v>
      </c>
      <c r="D2216" t="s">
        <v>1454</v>
      </c>
      <c r="E2216" t="s">
        <v>1455</v>
      </c>
      <c r="F2216" t="s">
        <v>1456</v>
      </c>
      <c r="G2216" t="s">
        <v>1457</v>
      </c>
      <c r="H2216" t="s">
        <v>110</v>
      </c>
      <c r="I2216" t="s">
        <v>111</v>
      </c>
      <c r="J2216" t="s">
        <v>121</v>
      </c>
      <c r="K2216" t="s">
        <v>554</v>
      </c>
      <c r="L2216" t="s">
        <v>44</v>
      </c>
      <c r="M2216" s="5">
        <v>4916</v>
      </c>
      <c r="N2216" s="5">
        <v>0</v>
      </c>
      <c r="O2216" s="5">
        <f t="shared" si="136"/>
        <v>4916</v>
      </c>
      <c r="P2216" s="5">
        <v>-3572</v>
      </c>
      <c r="Q2216" s="5">
        <f t="shared" si="137"/>
        <v>1344</v>
      </c>
      <c r="R2216" s="5">
        <v>0</v>
      </c>
      <c r="S2216" s="5">
        <v>1236.82</v>
      </c>
      <c r="T2216" s="5">
        <v>0</v>
      </c>
      <c r="U2216" s="5">
        <f t="shared" si="138"/>
        <v>3679.1800000000003</v>
      </c>
      <c r="V2216" s="5">
        <f t="shared" si="139"/>
        <v>4916</v>
      </c>
      <c r="W2216" s="5">
        <v>107.18</v>
      </c>
      <c r="X2216" t="s">
        <v>1509</v>
      </c>
    </row>
    <row r="2217" spans="1:24" x14ac:dyDescent="0.2">
      <c r="A2217" t="s">
        <v>0</v>
      </c>
      <c r="B2217" t="s">
        <v>1</v>
      </c>
      <c r="C2217" t="s">
        <v>695</v>
      </c>
      <c r="D2217" t="s">
        <v>1454</v>
      </c>
      <c r="E2217" t="s">
        <v>1455</v>
      </c>
      <c r="F2217" t="s">
        <v>1456</v>
      </c>
      <c r="G2217" t="s">
        <v>1457</v>
      </c>
      <c r="H2217" t="s">
        <v>110</v>
      </c>
      <c r="I2217" t="s">
        <v>111</v>
      </c>
      <c r="J2217" t="s">
        <v>121</v>
      </c>
      <c r="K2217" t="s">
        <v>1510</v>
      </c>
      <c r="L2217" t="s">
        <v>44</v>
      </c>
      <c r="M2217" s="5">
        <v>11340</v>
      </c>
      <c r="N2217" s="5">
        <v>0</v>
      </c>
      <c r="O2217" s="5">
        <f t="shared" si="136"/>
        <v>11340</v>
      </c>
      <c r="P2217" s="5">
        <v>-3437.28</v>
      </c>
      <c r="Q2217" s="5">
        <f t="shared" si="137"/>
        <v>7902.7199999999993</v>
      </c>
      <c r="R2217" s="5">
        <v>0</v>
      </c>
      <c r="S2217" s="5">
        <v>0</v>
      </c>
      <c r="T2217" s="5">
        <v>0</v>
      </c>
      <c r="U2217" s="5">
        <f t="shared" si="138"/>
        <v>11340</v>
      </c>
      <c r="V2217" s="5">
        <f t="shared" si="139"/>
        <v>11340</v>
      </c>
      <c r="W2217" s="5">
        <v>7902.72</v>
      </c>
      <c r="X2217" t="s">
        <v>1511</v>
      </c>
    </row>
    <row r="2218" spans="1:24" x14ac:dyDescent="0.2">
      <c r="A2218" t="s">
        <v>0</v>
      </c>
      <c r="B2218" t="s">
        <v>1</v>
      </c>
      <c r="C2218" t="s">
        <v>695</v>
      </c>
      <c r="D2218" t="s">
        <v>1454</v>
      </c>
      <c r="E2218" t="s">
        <v>1455</v>
      </c>
      <c r="F2218" t="s">
        <v>1456</v>
      </c>
      <c r="G2218" t="s">
        <v>1457</v>
      </c>
      <c r="H2218" t="s">
        <v>110</v>
      </c>
      <c r="I2218" t="s">
        <v>111</v>
      </c>
      <c r="J2218" t="s">
        <v>121</v>
      </c>
      <c r="K2218" t="s">
        <v>871</v>
      </c>
      <c r="L2218" t="s">
        <v>44</v>
      </c>
      <c r="M2218" s="5">
        <v>293101.99</v>
      </c>
      <c r="N2218" s="5">
        <v>0</v>
      </c>
      <c r="O2218" s="5">
        <f t="shared" si="136"/>
        <v>293101.99</v>
      </c>
      <c r="P2218" s="5">
        <v>-140264.07</v>
      </c>
      <c r="Q2218" s="5">
        <f t="shared" si="137"/>
        <v>152837.91999999998</v>
      </c>
      <c r="R2218" s="5">
        <v>20201</v>
      </c>
      <c r="S2218" s="5">
        <v>78266.03</v>
      </c>
      <c r="T2218" s="5">
        <v>71184.83</v>
      </c>
      <c r="U2218" s="5">
        <f t="shared" si="138"/>
        <v>214835.96</v>
      </c>
      <c r="V2218" s="5">
        <f t="shared" si="139"/>
        <v>221917.15999999997</v>
      </c>
      <c r="W2218" s="5">
        <v>54370.89</v>
      </c>
      <c r="X2218" t="s">
        <v>1512</v>
      </c>
    </row>
    <row r="2219" spans="1:24" x14ac:dyDescent="0.2">
      <c r="A2219" t="s">
        <v>0</v>
      </c>
      <c r="B2219" t="s">
        <v>1</v>
      </c>
      <c r="C2219" t="s">
        <v>695</v>
      </c>
      <c r="D2219" t="s">
        <v>1454</v>
      </c>
      <c r="E2219" t="s">
        <v>1455</v>
      </c>
      <c r="F2219" t="s">
        <v>1456</v>
      </c>
      <c r="G2219" t="s">
        <v>1457</v>
      </c>
      <c r="H2219" t="s">
        <v>110</v>
      </c>
      <c r="I2219" t="s">
        <v>111</v>
      </c>
      <c r="J2219" t="s">
        <v>121</v>
      </c>
      <c r="K2219" t="s">
        <v>556</v>
      </c>
      <c r="L2219" t="s">
        <v>44</v>
      </c>
      <c r="M2219" s="5">
        <v>149475</v>
      </c>
      <c r="N2219" s="5">
        <v>0</v>
      </c>
      <c r="O2219" s="5">
        <f t="shared" si="136"/>
        <v>149475</v>
      </c>
      <c r="P2219" s="5">
        <v>-39629.1</v>
      </c>
      <c r="Q2219" s="5">
        <f t="shared" si="137"/>
        <v>109845.9</v>
      </c>
      <c r="R2219" s="5">
        <v>23641.56</v>
      </c>
      <c r="S2219" s="5">
        <v>34787.97</v>
      </c>
      <c r="T2219" s="5">
        <v>8090.88</v>
      </c>
      <c r="U2219" s="5">
        <f t="shared" si="138"/>
        <v>114687.03</v>
      </c>
      <c r="V2219" s="5">
        <f t="shared" si="139"/>
        <v>141384.12</v>
      </c>
      <c r="W2219" s="5">
        <v>51416.37</v>
      </c>
      <c r="X2219" t="s">
        <v>1498</v>
      </c>
    </row>
    <row r="2220" spans="1:24" x14ac:dyDescent="0.2">
      <c r="A2220" t="s">
        <v>0</v>
      </c>
      <c r="B2220" t="s">
        <v>1</v>
      </c>
      <c r="C2220" t="s">
        <v>695</v>
      </c>
      <c r="D2220" t="s">
        <v>1454</v>
      </c>
      <c r="E2220" t="s">
        <v>1455</v>
      </c>
      <c r="F2220" t="s">
        <v>1456</v>
      </c>
      <c r="G2220" t="s">
        <v>1457</v>
      </c>
      <c r="H2220" t="s">
        <v>110</v>
      </c>
      <c r="I2220" t="s">
        <v>1513</v>
      </c>
      <c r="J2220" t="s">
        <v>121</v>
      </c>
      <c r="K2220" t="s">
        <v>128</v>
      </c>
      <c r="L2220" t="s">
        <v>44</v>
      </c>
      <c r="M2220" s="5">
        <v>251272.44</v>
      </c>
      <c r="N2220" s="5">
        <v>-251272.44</v>
      </c>
      <c r="O2220" s="5">
        <f t="shared" si="136"/>
        <v>0</v>
      </c>
      <c r="P2220" s="5">
        <v>0</v>
      </c>
      <c r="Q2220" s="5">
        <f t="shared" si="137"/>
        <v>0</v>
      </c>
      <c r="R2220" s="5">
        <v>0</v>
      </c>
      <c r="S2220" s="5">
        <v>0</v>
      </c>
      <c r="T2220" s="5">
        <v>0</v>
      </c>
      <c r="U2220" s="5">
        <f t="shared" si="138"/>
        <v>0</v>
      </c>
      <c r="V2220" s="5">
        <f t="shared" si="139"/>
        <v>0</v>
      </c>
      <c r="W2220" s="5">
        <v>0</v>
      </c>
      <c r="X2220" t="s">
        <v>1501</v>
      </c>
    </row>
    <row r="2221" spans="1:24" x14ac:dyDescent="0.2">
      <c r="A2221" t="s">
        <v>0</v>
      </c>
      <c r="B2221" t="s">
        <v>1</v>
      </c>
      <c r="C2221" t="s">
        <v>695</v>
      </c>
      <c r="D2221" t="s">
        <v>1454</v>
      </c>
      <c r="E2221" t="s">
        <v>1455</v>
      </c>
      <c r="F2221" t="s">
        <v>1456</v>
      </c>
      <c r="G2221" t="s">
        <v>1457</v>
      </c>
      <c r="H2221" t="s">
        <v>110</v>
      </c>
      <c r="I2221" t="s">
        <v>1486</v>
      </c>
      <c r="J2221" t="s">
        <v>231</v>
      </c>
      <c r="K2221" t="s">
        <v>234</v>
      </c>
      <c r="L2221" t="s">
        <v>44</v>
      </c>
      <c r="M2221" s="5">
        <v>700000</v>
      </c>
      <c r="N2221" s="5">
        <v>6368.32</v>
      </c>
      <c r="O2221" s="5">
        <f t="shared" si="136"/>
        <v>706368.32</v>
      </c>
      <c r="P2221" s="5">
        <v>-700000</v>
      </c>
      <c r="Q2221" s="5">
        <f t="shared" si="137"/>
        <v>6368.3199999999488</v>
      </c>
      <c r="R2221" s="5">
        <v>6368.32</v>
      </c>
      <c r="S2221" s="5">
        <v>0</v>
      </c>
      <c r="T2221" s="5">
        <v>0</v>
      </c>
      <c r="U2221" s="5">
        <f t="shared" si="138"/>
        <v>706368.32</v>
      </c>
      <c r="V2221" s="5">
        <f t="shared" si="139"/>
        <v>706368.32</v>
      </c>
      <c r="W2221" s="5">
        <v>0</v>
      </c>
      <c r="X2221" t="s">
        <v>1514</v>
      </c>
    </row>
    <row r="2222" spans="1:24" x14ac:dyDescent="0.2">
      <c r="A2222" t="s">
        <v>0</v>
      </c>
      <c r="B2222" t="s">
        <v>1</v>
      </c>
      <c r="C2222" t="s">
        <v>695</v>
      </c>
      <c r="D2222" t="s">
        <v>1454</v>
      </c>
      <c r="E2222" t="s">
        <v>1455</v>
      </c>
      <c r="F2222" t="s">
        <v>1456</v>
      </c>
      <c r="G2222" t="s">
        <v>1457</v>
      </c>
      <c r="H2222" t="s">
        <v>110</v>
      </c>
      <c r="I2222" t="s">
        <v>111</v>
      </c>
      <c r="J2222" t="s">
        <v>231</v>
      </c>
      <c r="K2222" t="s">
        <v>232</v>
      </c>
      <c r="L2222" t="s">
        <v>44</v>
      </c>
      <c r="M2222" s="5">
        <v>682960.5</v>
      </c>
      <c r="N2222" s="5">
        <v>-150000</v>
      </c>
      <c r="O2222" s="5">
        <f t="shared" si="136"/>
        <v>532960.5</v>
      </c>
      <c r="P2222" s="5">
        <v>-135938.96</v>
      </c>
      <c r="Q2222" s="5">
        <f t="shared" si="137"/>
        <v>397021.54000000004</v>
      </c>
      <c r="R2222" s="5">
        <v>0</v>
      </c>
      <c r="S2222" s="5">
        <v>0</v>
      </c>
      <c r="T2222" s="5">
        <v>0</v>
      </c>
      <c r="U2222" s="5">
        <f t="shared" si="138"/>
        <v>532960.5</v>
      </c>
      <c r="V2222" s="5">
        <f t="shared" si="139"/>
        <v>532960.5</v>
      </c>
      <c r="W2222" s="5">
        <v>397021.54</v>
      </c>
      <c r="X2222" t="s">
        <v>1515</v>
      </c>
    </row>
    <row r="2223" spans="1:24" x14ac:dyDescent="0.2">
      <c r="A2223" t="s">
        <v>0</v>
      </c>
      <c r="B2223" t="s">
        <v>1</v>
      </c>
      <c r="C2223" t="s">
        <v>695</v>
      </c>
      <c r="D2223" t="s">
        <v>1454</v>
      </c>
      <c r="E2223" t="s">
        <v>1455</v>
      </c>
      <c r="F2223" t="s">
        <v>1456</v>
      </c>
      <c r="G2223" t="s">
        <v>1457</v>
      </c>
      <c r="H2223" t="s">
        <v>110</v>
      </c>
      <c r="I2223" t="s">
        <v>111</v>
      </c>
      <c r="J2223" t="s">
        <v>231</v>
      </c>
      <c r="K2223" t="s">
        <v>234</v>
      </c>
      <c r="L2223" t="s">
        <v>44</v>
      </c>
      <c r="M2223" s="5">
        <v>187000</v>
      </c>
      <c r="N2223" s="5">
        <v>0</v>
      </c>
      <c r="O2223" s="5">
        <f t="shared" si="136"/>
        <v>187000</v>
      </c>
      <c r="P2223" s="5">
        <v>-100000</v>
      </c>
      <c r="Q2223" s="5">
        <f t="shared" si="137"/>
        <v>87000</v>
      </c>
      <c r="R2223" s="5">
        <v>0</v>
      </c>
      <c r="S2223" s="5">
        <v>0</v>
      </c>
      <c r="T2223" s="5">
        <v>0</v>
      </c>
      <c r="U2223" s="5">
        <f t="shared" si="138"/>
        <v>187000</v>
      </c>
      <c r="V2223" s="5">
        <f t="shared" si="139"/>
        <v>187000</v>
      </c>
      <c r="W2223" s="5">
        <v>87000</v>
      </c>
      <c r="X2223" t="s">
        <v>1514</v>
      </c>
    </row>
    <row r="2224" spans="1:24" x14ac:dyDescent="0.2">
      <c r="A2224" t="s">
        <v>0</v>
      </c>
      <c r="B2224" t="s">
        <v>1</v>
      </c>
      <c r="C2224" t="s">
        <v>418</v>
      </c>
      <c r="D2224" t="s">
        <v>802</v>
      </c>
      <c r="E2224" t="s">
        <v>803</v>
      </c>
      <c r="F2224" t="s">
        <v>1516</v>
      </c>
      <c r="G2224" t="s">
        <v>1517</v>
      </c>
      <c r="H2224" t="s">
        <v>7</v>
      </c>
      <c r="I2224" t="s">
        <v>8</v>
      </c>
      <c r="J2224" t="s">
        <v>9</v>
      </c>
      <c r="K2224" t="s">
        <v>10</v>
      </c>
      <c r="L2224" t="s">
        <v>11</v>
      </c>
      <c r="M2224" s="5">
        <v>413436</v>
      </c>
      <c r="N2224" s="5">
        <v>-27075</v>
      </c>
      <c r="O2224" s="5">
        <f t="shared" si="136"/>
        <v>386361</v>
      </c>
      <c r="P2224" s="5">
        <v>0</v>
      </c>
      <c r="Q2224" s="5">
        <f t="shared" si="137"/>
        <v>386361</v>
      </c>
      <c r="R2224" s="5">
        <v>0</v>
      </c>
      <c r="S2224" s="5">
        <v>249574</v>
      </c>
      <c r="T2224" s="5">
        <v>249574</v>
      </c>
      <c r="U2224" s="5">
        <f t="shared" si="138"/>
        <v>136787</v>
      </c>
      <c r="V2224" s="5">
        <f t="shared" si="139"/>
        <v>136787</v>
      </c>
      <c r="W2224" s="5">
        <v>136787</v>
      </c>
      <c r="X2224" t="s">
        <v>1518</v>
      </c>
    </row>
    <row r="2225" spans="1:24" x14ac:dyDescent="0.2">
      <c r="A2225" t="s">
        <v>0</v>
      </c>
      <c r="B2225" t="s">
        <v>1</v>
      </c>
      <c r="C2225" t="s">
        <v>418</v>
      </c>
      <c r="D2225" t="s">
        <v>802</v>
      </c>
      <c r="E2225" t="s">
        <v>803</v>
      </c>
      <c r="F2225" t="s">
        <v>1516</v>
      </c>
      <c r="G2225" t="s">
        <v>1517</v>
      </c>
      <c r="H2225" t="s">
        <v>7</v>
      </c>
      <c r="I2225" t="s">
        <v>8</v>
      </c>
      <c r="J2225" t="s">
        <v>9</v>
      </c>
      <c r="K2225" t="s">
        <v>13</v>
      </c>
      <c r="L2225" t="s">
        <v>11</v>
      </c>
      <c r="M2225" s="5">
        <v>15016.08</v>
      </c>
      <c r="N2225" s="5">
        <v>-15016.08</v>
      </c>
      <c r="O2225" s="5">
        <f t="shared" si="136"/>
        <v>0</v>
      </c>
      <c r="P2225" s="5">
        <v>0</v>
      </c>
      <c r="Q2225" s="5">
        <f t="shared" si="137"/>
        <v>0</v>
      </c>
      <c r="R2225" s="5">
        <v>0</v>
      </c>
      <c r="S2225" s="5">
        <v>0</v>
      </c>
      <c r="T2225" s="5">
        <v>0</v>
      </c>
      <c r="U2225" s="5">
        <f t="shared" si="138"/>
        <v>0</v>
      </c>
      <c r="V2225" s="5">
        <f t="shared" si="139"/>
        <v>0</v>
      </c>
      <c r="W2225" s="5">
        <v>0</v>
      </c>
      <c r="X2225" t="s">
        <v>1519</v>
      </c>
    </row>
    <row r="2226" spans="1:24" x14ac:dyDescent="0.2">
      <c r="A2226" t="s">
        <v>0</v>
      </c>
      <c r="B2226" t="s">
        <v>1</v>
      </c>
      <c r="C2226" t="s">
        <v>418</v>
      </c>
      <c r="D2226" t="s">
        <v>802</v>
      </c>
      <c r="E2226" t="s">
        <v>803</v>
      </c>
      <c r="F2226" t="s">
        <v>1516</v>
      </c>
      <c r="G2226" t="s">
        <v>1517</v>
      </c>
      <c r="H2226" t="s">
        <v>7</v>
      </c>
      <c r="I2226" t="s">
        <v>8</v>
      </c>
      <c r="J2226" t="s">
        <v>9</v>
      </c>
      <c r="K2226" t="s">
        <v>15</v>
      </c>
      <c r="L2226" t="s">
        <v>11</v>
      </c>
      <c r="M2226" s="5">
        <v>40754.339999999997</v>
      </c>
      <c r="N2226" s="5">
        <v>0</v>
      </c>
      <c r="O2226" s="5">
        <f t="shared" si="136"/>
        <v>40754.339999999997</v>
      </c>
      <c r="P2226" s="5">
        <v>0</v>
      </c>
      <c r="Q2226" s="5">
        <f t="shared" si="137"/>
        <v>40754.339999999997</v>
      </c>
      <c r="R2226" s="5">
        <v>3000</v>
      </c>
      <c r="S2226" s="5">
        <v>11672.67</v>
      </c>
      <c r="T2226" s="5">
        <v>11672.67</v>
      </c>
      <c r="U2226" s="5">
        <f t="shared" si="138"/>
        <v>29081.67</v>
      </c>
      <c r="V2226" s="5">
        <f t="shared" si="139"/>
        <v>29081.67</v>
      </c>
      <c r="W2226" s="5">
        <v>26081.67</v>
      </c>
      <c r="X2226" t="s">
        <v>1520</v>
      </c>
    </row>
    <row r="2227" spans="1:24" x14ac:dyDescent="0.2">
      <c r="A2227" t="s">
        <v>0</v>
      </c>
      <c r="B2227" t="s">
        <v>1</v>
      </c>
      <c r="C2227" t="s">
        <v>418</v>
      </c>
      <c r="D2227" t="s">
        <v>802</v>
      </c>
      <c r="E2227" t="s">
        <v>803</v>
      </c>
      <c r="F2227" t="s">
        <v>1516</v>
      </c>
      <c r="G2227" t="s">
        <v>1517</v>
      </c>
      <c r="H2227" t="s">
        <v>7</v>
      </c>
      <c r="I2227" t="s">
        <v>8</v>
      </c>
      <c r="J2227" t="s">
        <v>9</v>
      </c>
      <c r="K2227" t="s">
        <v>17</v>
      </c>
      <c r="L2227" t="s">
        <v>11</v>
      </c>
      <c r="M2227" s="5">
        <v>7710.58</v>
      </c>
      <c r="N2227" s="5">
        <v>0</v>
      </c>
      <c r="O2227" s="5">
        <f t="shared" si="136"/>
        <v>7710.58</v>
      </c>
      <c r="P2227" s="5">
        <v>0</v>
      </c>
      <c r="Q2227" s="5">
        <f t="shared" si="137"/>
        <v>7710.58</v>
      </c>
      <c r="R2227" s="5">
        <v>0</v>
      </c>
      <c r="S2227" s="5">
        <v>5083.74</v>
      </c>
      <c r="T2227" s="5">
        <v>5083.74</v>
      </c>
      <c r="U2227" s="5">
        <f t="shared" si="138"/>
        <v>2626.84</v>
      </c>
      <c r="V2227" s="5">
        <f t="shared" si="139"/>
        <v>2626.84</v>
      </c>
      <c r="W2227" s="5">
        <v>2626.84</v>
      </c>
      <c r="X2227" t="s">
        <v>1521</v>
      </c>
    </row>
    <row r="2228" spans="1:24" x14ac:dyDescent="0.2">
      <c r="A2228" t="s">
        <v>0</v>
      </c>
      <c r="B2228" t="s">
        <v>1</v>
      </c>
      <c r="C2228" t="s">
        <v>418</v>
      </c>
      <c r="D2228" t="s">
        <v>802</v>
      </c>
      <c r="E2228" t="s">
        <v>803</v>
      </c>
      <c r="F2228" t="s">
        <v>1516</v>
      </c>
      <c r="G2228" t="s">
        <v>1517</v>
      </c>
      <c r="H2228" t="s">
        <v>7</v>
      </c>
      <c r="I2228" t="s">
        <v>8</v>
      </c>
      <c r="J2228" t="s">
        <v>9</v>
      </c>
      <c r="K2228" t="s">
        <v>19</v>
      </c>
      <c r="L2228" t="s">
        <v>11</v>
      </c>
      <c r="M2228" s="5">
        <v>264</v>
      </c>
      <c r="N2228" s="5">
        <v>-264</v>
      </c>
      <c r="O2228" s="5">
        <f t="shared" si="136"/>
        <v>0</v>
      </c>
      <c r="P2228" s="5">
        <v>0</v>
      </c>
      <c r="Q2228" s="5">
        <f t="shared" si="137"/>
        <v>0</v>
      </c>
      <c r="R2228" s="5">
        <v>0</v>
      </c>
      <c r="S2228" s="5">
        <v>0</v>
      </c>
      <c r="T2228" s="5">
        <v>0</v>
      </c>
      <c r="U2228" s="5">
        <f t="shared" si="138"/>
        <v>0</v>
      </c>
      <c r="V2228" s="5">
        <f t="shared" si="139"/>
        <v>0</v>
      </c>
      <c r="W2228" s="5">
        <v>0</v>
      </c>
      <c r="X2228" t="s">
        <v>1522</v>
      </c>
    </row>
    <row r="2229" spans="1:24" x14ac:dyDescent="0.2">
      <c r="A2229" t="s">
        <v>0</v>
      </c>
      <c r="B2229" t="s">
        <v>1</v>
      </c>
      <c r="C2229" t="s">
        <v>418</v>
      </c>
      <c r="D2229" t="s">
        <v>802</v>
      </c>
      <c r="E2229" t="s">
        <v>803</v>
      </c>
      <c r="F2229" t="s">
        <v>1516</v>
      </c>
      <c r="G2229" t="s">
        <v>1517</v>
      </c>
      <c r="H2229" t="s">
        <v>7</v>
      </c>
      <c r="I2229" t="s">
        <v>8</v>
      </c>
      <c r="J2229" t="s">
        <v>9</v>
      </c>
      <c r="K2229" t="s">
        <v>21</v>
      </c>
      <c r="L2229" t="s">
        <v>11</v>
      </c>
      <c r="M2229" s="5">
        <v>2112</v>
      </c>
      <c r="N2229" s="5">
        <v>-2112</v>
      </c>
      <c r="O2229" s="5">
        <f t="shared" si="136"/>
        <v>0</v>
      </c>
      <c r="P2229" s="5">
        <v>0</v>
      </c>
      <c r="Q2229" s="5">
        <f t="shared" si="137"/>
        <v>0</v>
      </c>
      <c r="R2229" s="5">
        <v>0</v>
      </c>
      <c r="S2229" s="5">
        <v>0</v>
      </c>
      <c r="T2229" s="5">
        <v>0</v>
      </c>
      <c r="U2229" s="5">
        <f t="shared" si="138"/>
        <v>0</v>
      </c>
      <c r="V2229" s="5">
        <f t="shared" si="139"/>
        <v>0</v>
      </c>
      <c r="W2229" s="5">
        <v>0</v>
      </c>
      <c r="X2229" t="s">
        <v>1523</v>
      </c>
    </row>
    <row r="2230" spans="1:24" x14ac:dyDescent="0.2">
      <c r="A2230" t="s">
        <v>0</v>
      </c>
      <c r="B2230" t="s">
        <v>1</v>
      </c>
      <c r="C2230" t="s">
        <v>418</v>
      </c>
      <c r="D2230" t="s">
        <v>802</v>
      </c>
      <c r="E2230" t="s">
        <v>803</v>
      </c>
      <c r="F2230" t="s">
        <v>1516</v>
      </c>
      <c r="G2230" t="s">
        <v>1517</v>
      </c>
      <c r="H2230" t="s">
        <v>7</v>
      </c>
      <c r="I2230" t="s">
        <v>8</v>
      </c>
      <c r="J2230" t="s">
        <v>9</v>
      </c>
      <c r="K2230" t="s">
        <v>23</v>
      </c>
      <c r="L2230" t="s">
        <v>11</v>
      </c>
      <c r="M2230" s="5">
        <v>75.08</v>
      </c>
      <c r="N2230" s="5">
        <v>-75.08</v>
      </c>
      <c r="O2230" s="5">
        <f t="shared" si="136"/>
        <v>0</v>
      </c>
      <c r="P2230" s="5">
        <v>0</v>
      </c>
      <c r="Q2230" s="5">
        <f t="shared" si="137"/>
        <v>0</v>
      </c>
      <c r="R2230" s="5">
        <v>0</v>
      </c>
      <c r="S2230" s="5">
        <v>0</v>
      </c>
      <c r="T2230" s="5">
        <v>0</v>
      </c>
      <c r="U2230" s="5">
        <f t="shared" si="138"/>
        <v>0</v>
      </c>
      <c r="V2230" s="5">
        <f t="shared" si="139"/>
        <v>0</v>
      </c>
      <c r="W2230" s="5">
        <v>0</v>
      </c>
      <c r="X2230" t="s">
        <v>1524</v>
      </c>
    </row>
    <row r="2231" spans="1:24" x14ac:dyDescent="0.2">
      <c r="A2231" t="s">
        <v>0</v>
      </c>
      <c r="B2231" t="s">
        <v>1</v>
      </c>
      <c r="C2231" t="s">
        <v>418</v>
      </c>
      <c r="D2231" t="s">
        <v>802</v>
      </c>
      <c r="E2231" t="s">
        <v>803</v>
      </c>
      <c r="F2231" t="s">
        <v>1516</v>
      </c>
      <c r="G2231" t="s">
        <v>1517</v>
      </c>
      <c r="H2231" t="s">
        <v>7</v>
      </c>
      <c r="I2231" t="s">
        <v>8</v>
      </c>
      <c r="J2231" t="s">
        <v>9</v>
      </c>
      <c r="K2231" t="s">
        <v>25</v>
      </c>
      <c r="L2231" t="s">
        <v>11</v>
      </c>
      <c r="M2231" s="5">
        <v>450.48</v>
      </c>
      <c r="N2231" s="5">
        <v>-450.48</v>
      </c>
      <c r="O2231" s="5">
        <f t="shared" si="136"/>
        <v>0</v>
      </c>
      <c r="P2231" s="5">
        <v>0</v>
      </c>
      <c r="Q2231" s="5">
        <f t="shared" si="137"/>
        <v>0</v>
      </c>
      <c r="R2231" s="5">
        <v>0</v>
      </c>
      <c r="S2231" s="5">
        <v>0</v>
      </c>
      <c r="T2231" s="5">
        <v>0</v>
      </c>
      <c r="U2231" s="5">
        <f t="shared" si="138"/>
        <v>0</v>
      </c>
      <c r="V2231" s="5">
        <f t="shared" si="139"/>
        <v>0</v>
      </c>
      <c r="W2231" s="5">
        <v>0</v>
      </c>
      <c r="X2231" t="s">
        <v>1525</v>
      </c>
    </row>
    <row r="2232" spans="1:24" x14ac:dyDescent="0.2">
      <c r="A2232" t="s">
        <v>0</v>
      </c>
      <c r="B2232" t="s">
        <v>1</v>
      </c>
      <c r="C2232" t="s">
        <v>418</v>
      </c>
      <c r="D2232" t="s">
        <v>802</v>
      </c>
      <c r="E2232" t="s">
        <v>803</v>
      </c>
      <c r="F2232" t="s">
        <v>1516</v>
      </c>
      <c r="G2232" t="s">
        <v>1517</v>
      </c>
      <c r="H2232" t="s">
        <v>7</v>
      </c>
      <c r="I2232" t="s">
        <v>8</v>
      </c>
      <c r="J2232" t="s">
        <v>9</v>
      </c>
      <c r="K2232" t="s">
        <v>27</v>
      </c>
      <c r="L2232" t="s">
        <v>11</v>
      </c>
      <c r="M2232" s="5">
        <v>8804.9500000000007</v>
      </c>
      <c r="N2232" s="5">
        <v>-8804.9500000000007</v>
      </c>
      <c r="O2232" s="5">
        <f t="shared" si="136"/>
        <v>0</v>
      </c>
      <c r="P2232" s="5">
        <v>0</v>
      </c>
      <c r="Q2232" s="5">
        <f t="shared" si="137"/>
        <v>0</v>
      </c>
      <c r="R2232" s="5">
        <v>0</v>
      </c>
      <c r="S2232" s="5">
        <v>0</v>
      </c>
      <c r="T2232" s="5">
        <v>0</v>
      </c>
      <c r="U2232" s="5">
        <f t="shared" si="138"/>
        <v>0</v>
      </c>
      <c r="V2232" s="5">
        <f t="shared" si="139"/>
        <v>0</v>
      </c>
      <c r="W2232" s="5">
        <v>0</v>
      </c>
      <c r="X2232" t="s">
        <v>1526</v>
      </c>
    </row>
    <row r="2233" spans="1:24" x14ac:dyDescent="0.2">
      <c r="A2233" t="s">
        <v>0</v>
      </c>
      <c r="B2233" t="s">
        <v>1</v>
      </c>
      <c r="C2233" t="s">
        <v>418</v>
      </c>
      <c r="D2233" t="s">
        <v>802</v>
      </c>
      <c r="E2233" t="s">
        <v>803</v>
      </c>
      <c r="F2233" t="s">
        <v>1516</v>
      </c>
      <c r="G2233" t="s">
        <v>1517</v>
      </c>
      <c r="H2233" t="s">
        <v>7</v>
      </c>
      <c r="I2233" t="s">
        <v>8</v>
      </c>
      <c r="J2233" t="s">
        <v>9</v>
      </c>
      <c r="K2233" t="s">
        <v>29</v>
      </c>
      <c r="L2233" t="s">
        <v>11</v>
      </c>
      <c r="M2233" s="5">
        <v>1369.54</v>
      </c>
      <c r="N2233" s="5">
        <v>-1369.54</v>
      </c>
      <c r="O2233" s="5">
        <f t="shared" si="136"/>
        <v>0</v>
      </c>
      <c r="P2233" s="5">
        <v>0</v>
      </c>
      <c r="Q2233" s="5">
        <f t="shared" si="137"/>
        <v>0</v>
      </c>
      <c r="R2233" s="5">
        <v>0</v>
      </c>
      <c r="S2233" s="5">
        <v>0</v>
      </c>
      <c r="T2233" s="5">
        <v>0</v>
      </c>
      <c r="U2233" s="5">
        <f t="shared" si="138"/>
        <v>0</v>
      </c>
      <c r="V2233" s="5">
        <f t="shared" si="139"/>
        <v>0</v>
      </c>
      <c r="W2233" s="5">
        <v>0</v>
      </c>
      <c r="X2233" t="s">
        <v>1527</v>
      </c>
    </row>
    <row r="2234" spans="1:24" x14ac:dyDescent="0.2">
      <c r="A2234" t="s">
        <v>0</v>
      </c>
      <c r="B2234" t="s">
        <v>1</v>
      </c>
      <c r="C2234" t="s">
        <v>418</v>
      </c>
      <c r="D2234" t="s">
        <v>802</v>
      </c>
      <c r="E2234" t="s">
        <v>803</v>
      </c>
      <c r="F2234" t="s">
        <v>1516</v>
      </c>
      <c r="G2234" t="s">
        <v>1517</v>
      </c>
      <c r="H2234" t="s">
        <v>7</v>
      </c>
      <c r="I2234" t="s">
        <v>8</v>
      </c>
      <c r="J2234" t="s">
        <v>9</v>
      </c>
      <c r="K2234" t="s">
        <v>265</v>
      </c>
      <c r="L2234" t="s">
        <v>11</v>
      </c>
      <c r="M2234" s="5">
        <v>60600</v>
      </c>
      <c r="N2234" s="5">
        <v>-24600</v>
      </c>
      <c r="O2234" s="5">
        <f t="shared" si="136"/>
        <v>36000</v>
      </c>
      <c r="P2234" s="5">
        <v>0</v>
      </c>
      <c r="Q2234" s="5">
        <f t="shared" si="137"/>
        <v>36000</v>
      </c>
      <c r="R2234" s="5">
        <v>12000</v>
      </c>
      <c r="S2234" s="5">
        <v>24000</v>
      </c>
      <c r="T2234" s="5">
        <v>24000</v>
      </c>
      <c r="U2234" s="5">
        <f t="shared" si="138"/>
        <v>12000</v>
      </c>
      <c r="V2234" s="5">
        <f t="shared" si="139"/>
        <v>12000</v>
      </c>
      <c r="W2234" s="5">
        <v>0</v>
      </c>
      <c r="X2234" t="s">
        <v>1528</v>
      </c>
    </row>
    <row r="2235" spans="1:24" x14ac:dyDescent="0.2">
      <c r="A2235" t="s">
        <v>0</v>
      </c>
      <c r="B2235" t="s">
        <v>1</v>
      </c>
      <c r="C2235" t="s">
        <v>418</v>
      </c>
      <c r="D2235" t="s">
        <v>802</v>
      </c>
      <c r="E2235" t="s">
        <v>803</v>
      </c>
      <c r="F2235" t="s">
        <v>1516</v>
      </c>
      <c r="G2235" t="s">
        <v>1517</v>
      </c>
      <c r="H2235" t="s">
        <v>7</v>
      </c>
      <c r="I2235" t="s">
        <v>8</v>
      </c>
      <c r="J2235" t="s">
        <v>9</v>
      </c>
      <c r="K2235" t="s">
        <v>31</v>
      </c>
      <c r="L2235" t="s">
        <v>11</v>
      </c>
      <c r="M2235" s="5">
        <v>2076.64</v>
      </c>
      <c r="N2235" s="5">
        <v>-2076.64</v>
      </c>
      <c r="O2235" s="5">
        <f t="shared" si="136"/>
        <v>0</v>
      </c>
      <c r="P2235" s="5">
        <v>0</v>
      </c>
      <c r="Q2235" s="5">
        <f t="shared" si="137"/>
        <v>0</v>
      </c>
      <c r="R2235" s="5">
        <v>0</v>
      </c>
      <c r="S2235" s="5">
        <v>0</v>
      </c>
      <c r="T2235" s="5">
        <v>0</v>
      </c>
      <c r="U2235" s="5">
        <f t="shared" si="138"/>
        <v>0</v>
      </c>
      <c r="V2235" s="5">
        <f t="shared" si="139"/>
        <v>0</v>
      </c>
      <c r="W2235" s="5">
        <v>0</v>
      </c>
      <c r="X2235" t="s">
        <v>1529</v>
      </c>
    </row>
    <row r="2236" spans="1:24" x14ac:dyDescent="0.2">
      <c r="A2236" t="s">
        <v>0</v>
      </c>
      <c r="B2236" t="s">
        <v>1</v>
      </c>
      <c r="C2236" t="s">
        <v>418</v>
      </c>
      <c r="D2236" t="s">
        <v>802</v>
      </c>
      <c r="E2236" t="s">
        <v>803</v>
      </c>
      <c r="F2236" t="s">
        <v>1516</v>
      </c>
      <c r="G2236" t="s">
        <v>1517</v>
      </c>
      <c r="H2236" t="s">
        <v>7</v>
      </c>
      <c r="I2236" t="s">
        <v>8</v>
      </c>
      <c r="J2236" t="s">
        <v>9</v>
      </c>
      <c r="K2236" t="s">
        <v>33</v>
      </c>
      <c r="L2236" t="s">
        <v>11</v>
      </c>
      <c r="M2236" s="5">
        <v>1653.28</v>
      </c>
      <c r="N2236" s="5">
        <v>-1653.28</v>
      </c>
      <c r="O2236" s="5">
        <f t="shared" si="136"/>
        <v>0</v>
      </c>
      <c r="P2236" s="5">
        <v>0</v>
      </c>
      <c r="Q2236" s="5">
        <f t="shared" si="137"/>
        <v>0</v>
      </c>
      <c r="R2236" s="5">
        <v>0</v>
      </c>
      <c r="S2236" s="5">
        <v>0</v>
      </c>
      <c r="T2236" s="5">
        <v>0</v>
      </c>
      <c r="U2236" s="5">
        <f t="shared" si="138"/>
        <v>0</v>
      </c>
      <c r="V2236" s="5">
        <f t="shared" si="139"/>
        <v>0</v>
      </c>
      <c r="W2236" s="5">
        <v>0</v>
      </c>
      <c r="X2236" t="s">
        <v>1530</v>
      </c>
    </row>
    <row r="2237" spans="1:24" x14ac:dyDescent="0.2">
      <c r="A2237" t="s">
        <v>0</v>
      </c>
      <c r="B2237" t="s">
        <v>1</v>
      </c>
      <c r="C2237" t="s">
        <v>418</v>
      </c>
      <c r="D2237" t="s">
        <v>802</v>
      </c>
      <c r="E2237" t="s">
        <v>803</v>
      </c>
      <c r="F2237" t="s">
        <v>1516</v>
      </c>
      <c r="G2237" t="s">
        <v>1517</v>
      </c>
      <c r="H2237" t="s">
        <v>7</v>
      </c>
      <c r="I2237" t="s">
        <v>8</v>
      </c>
      <c r="J2237" t="s">
        <v>9</v>
      </c>
      <c r="K2237" t="s">
        <v>35</v>
      </c>
      <c r="L2237" t="s">
        <v>11</v>
      </c>
      <c r="M2237" s="5">
        <v>61790.01</v>
      </c>
      <c r="N2237" s="5">
        <v>0</v>
      </c>
      <c r="O2237" s="5">
        <f t="shared" si="136"/>
        <v>61790.01</v>
      </c>
      <c r="P2237" s="5">
        <v>0</v>
      </c>
      <c r="Q2237" s="5">
        <f t="shared" si="137"/>
        <v>61790.01</v>
      </c>
      <c r="R2237" s="5">
        <v>1518</v>
      </c>
      <c r="S2237" s="5">
        <v>34607.47</v>
      </c>
      <c r="T2237" s="5">
        <v>34607.47</v>
      </c>
      <c r="U2237" s="5">
        <f t="shared" si="138"/>
        <v>27182.54</v>
      </c>
      <c r="V2237" s="5">
        <f t="shared" si="139"/>
        <v>27182.54</v>
      </c>
      <c r="W2237" s="5">
        <v>25664.54</v>
      </c>
      <c r="X2237" t="s">
        <v>1531</v>
      </c>
    </row>
    <row r="2238" spans="1:24" x14ac:dyDescent="0.2">
      <c r="A2238" t="s">
        <v>0</v>
      </c>
      <c r="B2238" t="s">
        <v>1</v>
      </c>
      <c r="C2238" t="s">
        <v>418</v>
      </c>
      <c r="D2238" t="s">
        <v>802</v>
      </c>
      <c r="E2238" t="s">
        <v>803</v>
      </c>
      <c r="F2238" t="s">
        <v>1516</v>
      </c>
      <c r="G2238" t="s">
        <v>1517</v>
      </c>
      <c r="H2238" t="s">
        <v>7</v>
      </c>
      <c r="I2238" t="s">
        <v>8</v>
      </c>
      <c r="J2238" t="s">
        <v>9</v>
      </c>
      <c r="K2238" t="s">
        <v>37</v>
      </c>
      <c r="L2238" t="s">
        <v>11</v>
      </c>
      <c r="M2238" s="5">
        <v>40754.339999999997</v>
      </c>
      <c r="N2238" s="5">
        <v>0</v>
      </c>
      <c r="O2238" s="5">
        <f t="shared" si="136"/>
        <v>40754.339999999997</v>
      </c>
      <c r="P2238" s="5">
        <v>0</v>
      </c>
      <c r="Q2238" s="5">
        <f t="shared" si="137"/>
        <v>40754.339999999997</v>
      </c>
      <c r="R2238" s="5">
        <v>1000.8</v>
      </c>
      <c r="S2238" s="5">
        <v>18705.77</v>
      </c>
      <c r="T2238" s="5">
        <v>18705.77</v>
      </c>
      <c r="U2238" s="5">
        <f t="shared" si="138"/>
        <v>22048.569999999996</v>
      </c>
      <c r="V2238" s="5">
        <f t="shared" si="139"/>
        <v>22048.569999999996</v>
      </c>
      <c r="W2238" s="5">
        <v>21047.77</v>
      </c>
      <c r="X2238" t="s">
        <v>1532</v>
      </c>
    </row>
    <row r="2239" spans="1:24" x14ac:dyDescent="0.2">
      <c r="A2239" t="s">
        <v>0</v>
      </c>
      <c r="B2239" t="s">
        <v>1</v>
      </c>
      <c r="C2239" t="s">
        <v>418</v>
      </c>
      <c r="D2239" t="s">
        <v>802</v>
      </c>
      <c r="E2239" t="s">
        <v>803</v>
      </c>
      <c r="F2239" t="s">
        <v>1516</v>
      </c>
      <c r="G2239" t="s">
        <v>1517</v>
      </c>
      <c r="H2239" t="s">
        <v>7</v>
      </c>
      <c r="I2239" t="s">
        <v>8</v>
      </c>
      <c r="J2239" t="s">
        <v>9</v>
      </c>
      <c r="K2239" t="s">
        <v>39</v>
      </c>
      <c r="L2239" t="s">
        <v>11</v>
      </c>
      <c r="M2239" s="5">
        <v>5748.16</v>
      </c>
      <c r="N2239" s="5">
        <v>0</v>
      </c>
      <c r="O2239" s="5">
        <f t="shared" si="136"/>
        <v>5748.16</v>
      </c>
      <c r="P2239" s="5">
        <v>0</v>
      </c>
      <c r="Q2239" s="5">
        <f t="shared" si="137"/>
        <v>5748.16</v>
      </c>
      <c r="R2239" s="5">
        <v>0</v>
      </c>
      <c r="S2239" s="5">
        <v>3490.47</v>
      </c>
      <c r="T2239" s="5">
        <v>3490.47</v>
      </c>
      <c r="U2239" s="5">
        <f t="shared" si="138"/>
        <v>2257.69</v>
      </c>
      <c r="V2239" s="5">
        <f t="shared" si="139"/>
        <v>2257.69</v>
      </c>
      <c r="W2239" s="5">
        <v>2257.69</v>
      </c>
      <c r="X2239" t="s">
        <v>1533</v>
      </c>
    </row>
    <row r="2240" spans="1:24" x14ac:dyDescent="0.2">
      <c r="A2240" t="s">
        <v>184</v>
      </c>
      <c r="B2240" t="s">
        <v>185</v>
      </c>
      <c r="C2240" t="s">
        <v>418</v>
      </c>
      <c r="D2240" t="s">
        <v>802</v>
      </c>
      <c r="E2240" t="s">
        <v>803</v>
      </c>
      <c r="F2240" t="s">
        <v>1516</v>
      </c>
      <c r="G2240" t="s">
        <v>1517</v>
      </c>
      <c r="H2240" t="s">
        <v>1534</v>
      </c>
      <c r="I2240" t="s">
        <v>1535</v>
      </c>
      <c r="J2240" t="s">
        <v>121</v>
      </c>
      <c r="K2240" t="s">
        <v>128</v>
      </c>
      <c r="L2240" t="s">
        <v>44</v>
      </c>
      <c r="M2240" s="5">
        <v>6000</v>
      </c>
      <c r="N2240" s="5">
        <v>-6000</v>
      </c>
      <c r="O2240" s="5">
        <f t="shared" si="136"/>
        <v>0</v>
      </c>
      <c r="P2240" s="5">
        <v>0</v>
      </c>
      <c r="Q2240" s="5">
        <f t="shared" si="137"/>
        <v>0</v>
      </c>
      <c r="R2240" s="5">
        <v>0</v>
      </c>
      <c r="S2240" s="5">
        <v>0</v>
      </c>
      <c r="T2240" s="5">
        <v>0</v>
      </c>
      <c r="U2240" s="5">
        <f t="shared" si="138"/>
        <v>0</v>
      </c>
      <c r="V2240" s="5">
        <f t="shared" si="139"/>
        <v>0</v>
      </c>
      <c r="W2240" s="5">
        <v>0</v>
      </c>
      <c r="X2240" t="s">
        <v>1536</v>
      </c>
    </row>
    <row r="2241" spans="1:24" x14ac:dyDescent="0.2">
      <c r="A2241" t="s">
        <v>184</v>
      </c>
      <c r="B2241" t="s">
        <v>185</v>
      </c>
      <c r="C2241" t="s">
        <v>418</v>
      </c>
      <c r="D2241" t="s">
        <v>802</v>
      </c>
      <c r="E2241" t="s">
        <v>803</v>
      </c>
      <c r="F2241" t="s">
        <v>1516</v>
      </c>
      <c r="G2241" t="s">
        <v>1517</v>
      </c>
      <c r="H2241" t="s">
        <v>1537</v>
      </c>
      <c r="I2241" t="s">
        <v>1538</v>
      </c>
      <c r="J2241" t="s">
        <v>121</v>
      </c>
      <c r="K2241" t="s">
        <v>314</v>
      </c>
      <c r="L2241" t="s">
        <v>44</v>
      </c>
      <c r="M2241" s="5">
        <v>6000</v>
      </c>
      <c r="N2241" s="5">
        <v>0</v>
      </c>
      <c r="O2241" s="5">
        <f t="shared" si="136"/>
        <v>6000</v>
      </c>
      <c r="P2241" s="5">
        <v>-4478.66</v>
      </c>
      <c r="Q2241" s="5">
        <f t="shared" si="137"/>
        <v>1521.3400000000001</v>
      </c>
      <c r="R2241" s="5">
        <v>0</v>
      </c>
      <c r="S2241" s="5">
        <v>1521.34</v>
      </c>
      <c r="T2241" s="5">
        <v>0</v>
      </c>
      <c r="U2241" s="5">
        <f t="shared" si="138"/>
        <v>4478.66</v>
      </c>
      <c r="V2241" s="5">
        <f t="shared" si="139"/>
        <v>6000</v>
      </c>
      <c r="W2241" s="5">
        <v>0</v>
      </c>
      <c r="X2241" t="s">
        <v>1539</v>
      </c>
    </row>
    <row r="2242" spans="1:24" x14ac:dyDescent="0.2">
      <c r="A2242" t="s">
        <v>184</v>
      </c>
      <c r="B2242" t="s">
        <v>185</v>
      </c>
      <c r="C2242" t="s">
        <v>418</v>
      </c>
      <c r="D2242" t="s">
        <v>802</v>
      </c>
      <c r="E2242" t="s">
        <v>803</v>
      </c>
      <c r="F2242" t="s">
        <v>1516</v>
      </c>
      <c r="G2242" t="s">
        <v>1517</v>
      </c>
      <c r="H2242" t="s">
        <v>1537</v>
      </c>
      <c r="I2242" t="s">
        <v>1538</v>
      </c>
      <c r="J2242" t="s">
        <v>121</v>
      </c>
      <c r="K2242" t="s">
        <v>351</v>
      </c>
      <c r="L2242" t="s">
        <v>44</v>
      </c>
      <c r="M2242" s="5">
        <v>83000</v>
      </c>
      <c r="N2242" s="5">
        <v>0</v>
      </c>
      <c r="O2242" s="5">
        <f t="shared" si="136"/>
        <v>83000</v>
      </c>
      <c r="P2242" s="5">
        <v>-83000</v>
      </c>
      <c r="Q2242" s="5">
        <f t="shared" si="137"/>
        <v>0</v>
      </c>
      <c r="R2242" s="5">
        <v>0</v>
      </c>
      <c r="S2242" s="5">
        <v>0</v>
      </c>
      <c r="T2242" s="5">
        <v>0</v>
      </c>
      <c r="U2242" s="5">
        <f t="shared" si="138"/>
        <v>83000</v>
      </c>
      <c r="V2242" s="5">
        <f t="shared" si="139"/>
        <v>83000</v>
      </c>
      <c r="W2242" s="5">
        <v>0</v>
      </c>
      <c r="X2242" t="s">
        <v>1540</v>
      </c>
    </row>
    <row r="2243" spans="1:24" x14ac:dyDescent="0.2">
      <c r="A2243" t="s">
        <v>184</v>
      </c>
      <c r="B2243" t="s">
        <v>185</v>
      </c>
      <c r="C2243" t="s">
        <v>418</v>
      </c>
      <c r="D2243" t="s">
        <v>802</v>
      </c>
      <c r="E2243" t="s">
        <v>803</v>
      </c>
      <c r="F2243" t="s">
        <v>1516</v>
      </c>
      <c r="G2243" t="s">
        <v>1517</v>
      </c>
      <c r="H2243" t="s">
        <v>1537</v>
      </c>
      <c r="I2243" t="s">
        <v>1538</v>
      </c>
      <c r="J2243" t="s">
        <v>121</v>
      </c>
      <c r="K2243" t="s">
        <v>128</v>
      </c>
      <c r="L2243" t="s">
        <v>44</v>
      </c>
      <c r="M2243" s="5">
        <v>4574</v>
      </c>
      <c r="N2243" s="5">
        <v>0</v>
      </c>
      <c r="O2243" s="5">
        <f t="shared" ref="O2243:O2306" si="140">+M2243+N2243</f>
        <v>4574</v>
      </c>
      <c r="P2243" s="5">
        <v>-4574</v>
      </c>
      <c r="Q2243" s="5">
        <f t="shared" ref="Q2243:Q2306" si="141">+O2243+P2243</f>
        <v>0</v>
      </c>
      <c r="R2243" s="5">
        <v>0</v>
      </c>
      <c r="S2243" s="5">
        <v>0</v>
      </c>
      <c r="T2243" s="5">
        <v>0</v>
      </c>
      <c r="U2243" s="5">
        <f t="shared" ref="U2243:U2306" si="142">+O2243-S2243</f>
        <v>4574</v>
      </c>
      <c r="V2243" s="5">
        <f t="shared" ref="V2243:V2306" si="143">+O2243-T2243</f>
        <v>4574</v>
      </c>
      <c r="W2243" s="5">
        <v>0</v>
      </c>
      <c r="X2243" t="s">
        <v>1541</v>
      </c>
    </row>
    <row r="2244" spans="1:24" x14ac:dyDescent="0.2">
      <c r="A2244" t="s">
        <v>184</v>
      </c>
      <c r="B2244" t="s">
        <v>185</v>
      </c>
      <c r="C2244" t="s">
        <v>418</v>
      </c>
      <c r="D2244" t="s">
        <v>802</v>
      </c>
      <c r="E2244" t="s">
        <v>803</v>
      </c>
      <c r="F2244" t="s">
        <v>1516</v>
      </c>
      <c r="G2244" t="s">
        <v>1517</v>
      </c>
      <c r="H2244" t="s">
        <v>1542</v>
      </c>
      <c r="I2244" t="s">
        <v>1543</v>
      </c>
      <c r="J2244" t="s">
        <v>121</v>
      </c>
      <c r="K2244" t="s">
        <v>314</v>
      </c>
      <c r="L2244" t="s">
        <v>44</v>
      </c>
      <c r="M2244" s="5">
        <v>1000</v>
      </c>
      <c r="N2244" s="5">
        <v>0</v>
      </c>
      <c r="O2244" s="5">
        <f t="shared" si="140"/>
        <v>1000</v>
      </c>
      <c r="P2244" s="5">
        <v>-1000</v>
      </c>
      <c r="Q2244" s="5">
        <f t="shared" si="141"/>
        <v>0</v>
      </c>
      <c r="R2244" s="5">
        <v>0</v>
      </c>
      <c r="S2244" s="5">
        <v>0</v>
      </c>
      <c r="T2244" s="5">
        <v>0</v>
      </c>
      <c r="U2244" s="5">
        <f t="shared" si="142"/>
        <v>1000</v>
      </c>
      <c r="V2244" s="5">
        <f t="shared" si="143"/>
        <v>1000</v>
      </c>
      <c r="W2244" s="5">
        <v>0</v>
      </c>
      <c r="X2244" t="s">
        <v>1544</v>
      </c>
    </row>
    <row r="2245" spans="1:24" x14ac:dyDescent="0.2">
      <c r="A2245" t="s">
        <v>184</v>
      </c>
      <c r="B2245" t="s">
        <v>185</v>
      </c>
      <c r="C2245" t="s">
        <v>418</v>
      </c>
      <c r="D2245" t="s">
        <v>802</v>
      </c>
      <c r="E2245" t="s">
        <v>803</v>
      </c>
      <c r="F2245" t="s">
        <v>1516</v>
      </c>
      <c r="G2245" t="s">
        <v>1517</v>
      </c>
      <c r="H2245" t="s">
        <v>1542</v>
      </c>
      <c r="I2245" t="s">
        <v>1543</v>
      </c>
      <c r="J2245" t="s">
        <v>121</v>
      </c>
      <c r="K2245" t="s">
        <v>351</v>
      </c>
      <c r="L2245" t="s">
        <v>44</v>
      </c>
      <c r="M2245" s="5">
        <v>44000</v>
      </c>
      <c r="N2245" s="5">
        <v>17000</v>
      </c>
      <c r="O2245" s="5">
        <f t="shared" si="140"/>
        <v>61000</v>
      </c>
      <c r="P2245" s="5">
        <v>-61000</v>
      </c>
      <c r="Q2245" s="5">
        <f t="shared" si="141"/>
        <v>0</v>
      </c>
      <c r="R2245" s="5">
        <v>0</v>
      </c>
      <c r="S2245" s="5">
        <v>0</v>
      </c>
      <c r="T2245" s="5">
        <v>0</v>
      </c>
      <c r="U2245" s="5">
        <f t="shared" si="142"/>
        <v>61000</v>
      </c>
      <c r="V2245" s="5">
        <f t="shared" si="143"/>
        <v>61000</v>
      </c>
      <c r="W2245" s="5">
        <v>0</v>
      </c>
      <c r="X2245" t="s">
        <v>1545</v>
      </c>
    </row>
    <row r="2246" spans="1:24" x14ac:dyDescent="0.2">
      <c r="A2246" t="s">
        <v>184</v>
      </c>
      <c r="B2246" t="s">
        <v>185</v>
      </c>
      <c r="C2246" t="s">
        <v>418</v>
      </c>
      <c r="D2246" t="s">
        <v>802</v>
      </c>
      <c r="E2246" t="s">
        <v>803</v>
      </c>
      <c r="F2246" t="s">
        <v>1516</v>
      </c>
      <c r="G2246" t="s">
        <v>1517</v>
      </c>
      <c r="H2246" t="s">
        <v>1534</v>
      </c>
      <c r="I2246" t="s">
        <v>1535</v>
      </c>
      <c r="J2246" t="s">
        <v>575</v>
      </c>
      <c r="K2246" t="s">
        <v>576</v>
      </c>
      <c r="L2246" t="s">
        <v>44</v>
      </c>
      <c r="M2246" s="5">
        <v>36000</v>
      </c>
      <c r="N2246" s="5">
        <v>6000</v>
      </c>
      <c r="O2246" s="5">
        <f t="shared" si="140"/>
        <v>42000</v>
      </c>
      <c r="P2246" s="5">
        <v>-42000</v>
      </c>
      <c r="Q2246" s="5">
        <f t="shared" si="141"/>
        <v>0</v>
      </c>
      <c r="R2246" s="5">
        <v>0</v>
      </c>
      <c r="S2246" s="5">
        <v>0</v>
      </c>
      <c r="T2246" s="5">
        <v>0</v>
      </c>
      <c r="U2246" s="5">
        <f t="shared" si="142"/>
        <v>42000</v>
      </c>
      <c r="V2246" s="5">
        <f t="shared" si="143"/>
        <v>42000</v>
      </c>
      <c r="W2246" s="5">
        <v>0</v>
      </c>
      <c r="X2246" t="s">
        <v>1546</v>
      </c>
    </row>
    <row r="2247" spans="1:24" x14ac:dyDescent="0.2">
      <c r="A2247" t="s">
        <v>184</v>
      </c>
      <c r="B2247" t="s">
        <v>185</v>
      </c>
      <c r="C2247" t="s">
        <v>418</v>
      </c>
      <c r="D2247" t="s">
        <v>802</v>
      </c>
      <c r="E2247" t="s">
        <v>803</v>
      </c>
      <c r="F2247" t="s">
        <v>1516</v>
      </c>
      <c r="G2247" t="s">
        <v>1517</v>
      </c>
      <c r="H2247" t="s">
        <v>1537</v>
      </c>
      <c r="I2247" t="s">
        <v>1538</v>
      </c>
      <c r="J2247" t="s">
        <v>575</v>
      </c>
      <c r="K2247" t="s">
        <v>576</v>
      </c>
      <c r="L2247" t="s">
        <v>44</v>
      </c>
      <c r="M2247" s="5">
        <v>50000</v>
      </c>
      <c r="N2247" s="5">
        <v>0</v>
      </c>
      <c r="O2247" s="5">
        <f t="shared" si="140"/>
        <v>50000</v>
      </c>
      <c r="P2247" s="5">
        <v>-50000</v>
      </c>
      <c r="Q2247" s="5">
        <f t="shared" si="141"/>
        <v>0</v>
      </c>
      <c r="R2247" s="5">
        <v>0</v>
      </c>
      <c r="S2247" s="5">
        <v>0</v>
      </c>
      <c r="T2247" s="5">
        <v>0</v>
      </c>
      <c r="U2247" s="5">
        <f t="shared" si="142"/>
        <v>50000</v>
      </c>
      <c r="V2247" s="5">
        <f t="shared" si="143"/>
        <v>50000</v>
      </c>
      <c r="W2247" s="5">
        <v>0</v>
      </c>
      <c r="X2247" t="s">
        <v>1547</v>
      </c>
    </row>
    <row r="2248" spans="1:24" x14ac:dyDescent="0.2">
      <c r="A2248" t="s">
        <v>184</v>
      </c>
      <c r="B2248" t="s">
        <v>185</v>
      </c>
      <c r="C2248" t="s">
        <v>418</v>
      </c>
      <c r="D2248" t="s">
        <v>802</v>
      </c>
      <c r="E2248" t="s">
        <v>803</v>
      </c>
      <c r="F2248" t="s">
        <v>1516</v>
      </c>
      <c r="G2248" t="s">
        <v>1517</v>
      </c>
      <c r="H2248" t="s">
        <v>1542</v>
      </c>
      <c r="I2248" t="s">
        <v>1543</v>
      </c>
      <c r="J2248" t="s">
        <v>575</v>
      </c>
      <c r="K2248" t="s">
        <v>576</v>
      </c>
      <c r="L2248" t="s">
        <v>44</v>
      </c>
      <c r="M2248" s="5">
        <v>43000</v>
      </c>
      <c r="N2248" s="5">
        <v>-17000</v>
      </c>
      <c r="O2248" s="5">
        <f t="shared" si="140"/>
        <v>26000</v>
      </c>
      <c r="P2248" s="5">
        <v>-26000</v>
      </c>
      <c r="Q2248" s="5">
        <f t="shared" si="141"/>
        <v>0</v>
      </c>
      <c r="R2248" s="5">
        <v>0</v>
      </c>
      <c r="S2248" s="5">
        <v>0</v>
      </c>
      <c r="T2248" s="5">
        <v>0</v>
      </c>
      <c r="U2248" s="5">
        <f t="shared" si="142"/>
        <v>26000</v>
      </c>
      <c r="V2248" s="5">
        <f t="shared" si="143"/>
        <v>26000</v>
      </c>
      <c r="W2248" s="5">
        <v>0</v>
      </c>
      <c r="X2248" t="s">
        <v>1548</v>
      </c>
    </row>
    <row r="2249" spans="1:24" x14ac:dyDescent="0.2">
      <c r="A2249" t="s">
        <v>0</v>
      </c>
      <c r="B2249" t="s">
        <v>1</v>
      </c>
      <c r="C2249" t="s">
        <v>695</v>
      </c>
      <c r="D2249" t="s">
        <v>727</v>
      </c>
      <c r="E2249" t="s">
        <v>728</v>
      </c>
      <c r="F2249" t="s">
        <v>1549</v>
      </c>
      <c r="G2249" t="s">
        <v>1550</v>
      </c>
      <c r="H2249" t="s">
        <v>7</v>
      </c>
      <c r="I2249" t="s">
        <v>8</v>
      </c>
      <c r="J2249" t="s">
        <v>9</v>
      </c>
      <c r="K2249" t="s">
        <v>10</v>
      </c>
      <c r="L2249" t="s">
        <v>11</v>
      </c>
      <c r="M2249" s="5">
        <v>1203444</v>
      </c>
      <c r="N2249" s="5">
        <v>-21399.33</v>
      </c>
      <c r="O2249" s="5">
        <f t="shared" si="140"/>
        <v>1182044.67</v>
      </c>
      <c r="P2249" s="5">
        <v>-169818.91</v>
      </c>
      <c r="Q2249" s="5">
        <f t="shared" si="141"/>
        <v>1012225.7599999999</v>
      </c>
      <c r="R2249" s="5">
        <v>0</v>
      </c>
      <c r="S2249" s="5">
        <v>671261.29</v>
      </c>
      <c r="T2249" s="5">
        <v>669461.29</v>
      </c>
      <c r="U2249" s="5">
        <f t="shared" si="142"/>
        <v>510783.37999999989</v>
      </c>
      <c r="V2249" s="5">
        <f t="shared" si="143"/>
        <v>512583.37999999989</v>
      </c>
      <c r="W2249" s="5">
        <v>340964.47</v>
      </c>
      <c r="X2249" t="s">
        <v>731</v>
      </c>
    </row>
    <row r="2250" spans="1:24" x14ac:dyDescent="0.2">
      <c r="A2250" t="s">
        <v>0</v>
      </c>
      <c r="B2250" t="s">
        <v>1</v>
      </c>
      <c r="C2250" t="s">
        <v>695</v>
      </c>
      <c r="D2250" t="s">
        <v>727</v>
      </c>
      <c r="E2250" t="s">
        <v>728</v>
      </c>
      <c r="F2250" t="s">
        <v>1549</v>
      </c>
      <c r="G2250" t="s">
        <v>1550</v>
      </c>
      <c r="H2250" t="s">
        <v>7</v>
      </c>
      <c r="I2250" t="s">
        <v>8</v>
      </c>
      <c r="J2250" t="s">
        <v>9</v>
      </c>
      <c r="K2250" t="s">
        <v>13</v>
      </c>
      <c r="L2250" t="s">
        <v>11</v>
      </c>
      <c r="M2250" s="5">
        <v>216840.24</v>
      </c>
      <c r="N2250" s="5">
        <v>0</v>
      </c>
      <c r="O2250" s="5">
        <f t="shared" si="140"/>
        <v>216840.24</v>
      </c>
      <c r="P2250" s="5">
        <v>-8560.6299999999992</v>
      </c>
      <c r="Q2250" s="5">
        <f t="shared" si="141"/>
        <v>208279.61</v>
      </c>
      <c r="R2250" s="5">
        <v>0</v>
      </c>
      <c r="S2250" s="5">
        <v>137676.95000000001</v>
      </c>
      <c r="T2250" s="5">
        <v>137676.95000000001</v>
      </c>
      <c r="U2250" s="5">
        <f t="shared" si="142"/>
        <v>79163.289999999979</v>
      </c>
      <c r="V2250" s="5">
        <f t="shared" si="143"/>
        <v>79163.289999999979</v>
      </c>
      <c r="W2250" s="5">
        <v>70602.66</v>
      </c>
      <c r="X2250" t="s">
        <v>732</v>
      </c>
    </row>
    <row r="2251" spans="1:24" x14ac:dyDescent="0.2">
      <c r="A2251" t="s">
        <v>0</v>
      </c>
      <c r="B2251" t="s">
        <v>1</v>
      </c>
      <c r="C2251" t="s">
        <v>695</v>
      </c>
      <c r="D2251" t="s">
        <v>727</v>
      </c>
      <c r="E2251" t="s">
        <v>728</v>
      </c>
      <c r="F2251" t="s">
        <v>1549</v>
      </c>
      <c r="G2251" t="s">
        <v>1550</v>
      </c>
      <c r="H2251" t="s">
        <v>7</v>
      </c>
      <c r="I2251" t="s">
        <v>8</v>
      </c>
      <c r="J2251" t="s">
        <v>9</v>
      </c>
      <c r="K2251" t="s">
        <v>733</v>
      </c>
      <c r="L2251" t="s">
        <v>11</v>
      </c>
      <c r="M2251" s="5">
        <v>4008084</v>
      </c>
      <c r="N2251" s="5">
        <v>-1334994.8600000001</v>
      </c>
      <c r="O2251" s="5">
        <f t="shared" si="140"/>
        <v>2673089.1399999997</v>
      </c>
      <c r="P2251" s="5">
        <v>-302326.63</v>
      </c>
      <c r="Q2251" s="5">
        <f t="shared" si="141"/>
        <v>2370762.5099999998</v>
      </c>
      <c r="R2251" s="5">
        <v>0</v>
      </c>
      <c r="S2251" s="5">
        <v>1569108.5</v>
      </c>
      <c r="T2251" s="5">
        <v>1569108.5</v>
      </c>
      <c r="U2251" s="5">
        <f t="shared" si="142"/>
        <v>1103980.6399999997</v>
      </c>
      <c r="V2251" s="5">
        <f t="shared" si="143"/>
        <v>1103980.6399999997</v>
      </c>
      <c r="W2251" s="5">
        <v>801654.01</v>
      </c>
      <c r="X2251" t="s">
        <v>734</v>
      </c>
    </row>
    <row r="2252" spans="1:24" x14ac:dyDescent="0.2">
      <c r="A2252" t="s">
        <v>0</v>
      </c>
      <c r="B2252" t="s">
        <v>1</v>
      </c>
      <c r="C2252" t="s">
        <v>695</v>
      </c>
      <c r="D2252" t="s">
        <v>727</v>
      </c>
      <c r="E2252" t="s">
        <v>728</v>
      </c>
      <c r="F2252" t="s">
        <v>1549</v>
      </c>
      <c r="G2252" t="s">
        <v>1550</v>
      </c>
      <c r="H2252" t="s">
        <v>7</v>
      </c>
      <c r="I2252" t="s">
        <v>8</v>
      </c>
      <c r="J2252" t="s">
        <v>9</v>
      </c>
      <c r="K2252" t="s">
        <v>15</v>
      </c>
      <c r="L2252" t="s">
        <v>11</v>
      </c>
      <c r="M2252" s="5">
        <v>488627.02</v>
      </c>
      <c r="N2252" s="5">
        <v>-91036.52</v>
      </c>
      <c r="O2252" s="5">
        <f t="shared" si="140"/>
        <v>397590.5</v>
      </c>
      <c r="P2252" s="5">
        <v>0</v>
      </c>
      <c r="Q2252" s="5">
        <f t="shared" si="141"/>
        <v>397590.5</v>
      </c>
      <c r="R2252" s="5">
        <v>50074.89</v>
      </c>
      <c r="S2252" s="5">
        <v>26664.17</v>
      </c>
      <c r="T2252" s="5">
        <v>26305.84</v>
      </c>
      <c r="U2252" s="5">
        <f t="shared" si="142"/>
        <v>370926.33</v>
      </c>
      <c r="V2252" s="5">
        <f t="shared" si="143"/>
        <v>371284.66</v>
      </c>
      <c r="W2252" s="5">
        <v>320851.44</v>
      </c>
      <c r="X2252" t="s">
        <v>735</v>
      </c>
    </row>
    <row r="2253" spans="1:24" x14ac:dyDescent="0.2">
      <c r="A2253" t="s">
        <v>0</v>
      </c>
      <c r="B2253" t="s">
        <v>1</v>
      </c>
      <c r="C2253" t="s">
        <v>695</v>
      </c>
      <c r="D2253" t="s">
        <v>727</v>
      </c>
      <c r="E2253" t="s">
        <v>728</v>
      </c>
      <c r="F2253" t="s">
        <v>1549</v>
      </c>
      <c r="G2253" t="s">
        <v>1550</v>
      </c>
      <c r="H2253" t="s">
        <v>7</v>
      </c>
      <c r="I2253" t="s">
        <v>8</v>
      </c>
      <c r="J2253" t="s">
        <v>9</v>
      </c>
      <c r="K2253" t="s">
        <v>15</v>
      </c>
      <c r="L2253" t="s">
        <v>44</v>
      </c>
      <c r="M2253" s="5">
        <v>0</v>
      </c>
      <c r="N2253" s="5">
        <v>7761.5</v>
      </c>
      <c r="O2253" s="5">
        <f t="shared" si="140"/>
        <v>7761.5</v>
      </c>
      <c r="P2253" s="5">
        <v>0</v>
      </c>
      <c r="Q2253" s="5">
        <f t="shared" si="141"/>
        <v>7761.5</v>
      </c>
      <c r="R2253" s="5">
        <v>7371.17</v>
      </c>
      <c r="S2253" s="5">
        <v>390.33</v>
      </c>
      <c r="T2253" s="5">
        <v>390.33</v>
      </c>
      <c r="U2253" s="5">
        <f t="shared" si="142"/>
        <v>7371.17</v>
      </c>
      <c r="V2253" s="5">
        <f t="shared" si="143"/>
        <v>7371.17</v>
      </c>
      <c r="W2253" s="5">
        <v>0</v>
      </c>
      <c r="X2253" t="s">
        <v>735</v>
      </c>
    </row>
    <row r="2254" spans="1:24" x14ac:dyDescent="0.2">
      <c r="A2254" t="s">
        <v>0</v>
      </c>
      <c r="B2254" t="s">
        <v>1</v>
      </c>
      <c r="C2254" t="s">
        <v>695</v>
      </c>
      <c r="D2254" t="s">
        <v>727</v>
      </c>
      <c r="E2254" t="s">
        <v>728</v>
      </c>
      <c r="F2254" t="s">
        <v>1549</v>
      </c>
      <c r="G2254" t="s">
        <v>1550</v>
      </c>
      <c r="H2254" t="s">
        <v>7</v>
      </c>
      <c r="I2254" t="s">
        <v>8</v>
      </c>
      <c r="J2254" t="s">
        <v>9</v>
      </c>
      <c r="K2254" t="s">
        <v>17</v>
      </c>
      <c r="L2254" t="s">
        <v>44</v>
      </c>
      <c r="M2254" s="5">
        <v>0</v>
      </c>
      <c r="N2254" s="5">
        <v>3800</v>
      </c>
      <c r="O2254" s="5">
        <f t="shared" si="140"/>
        <v>3800</v>
      </c>
      <c r="P2254" s="5">
        <v>0</v>
      </c>
      <c r="Q2254" s="5">
        <f t="shared" si="141"/>
        <v>3800</v>
      </c>
      <c r="R2254" s="5">
        <v>3475.58</v>
      </c>
      <c r="S2254" s="5">
        <v>191.09</v>
      </c>
      <c r="T2254" s="5">
        <v>191.09</v>
      </c>
      <c r="U2254" s="5">
        <f t="shared" si="142"/>
        <v>3608.91</v>
      </c>
      <c r="V2254" s="5">
        <f t="shared" si="143"/>
        <v>3608.91</v>
      </c>
      <c r="W2254" s="5">
        <v>133.33000000000001</v>
      </c>
      <c r="X2254" t="s">
        <v>736</v>
      </c>
    </row>
    <row r="2255" spans="1:24" x14ac:dyDescent="0.2">
      <c r="A2255" t="s">
        <v>0</v>
      </c>
      <c r="B2255" t="s">
        <v>1</v>
      </c>
      <c r="C2255" t="s">
        <v>695</v>
      </c>
      <c r="D2255" t="s">
        <v>727</v>
      </c>
      <c r="E2255" t="s">
        <v>728</v>
      </c>
      <c r="F2255" t="s">
        <v>1549</v>
      </c>
      <c r="G2255" t="s">
        <v>1550</v>
      </c>
      <c r="H2255" t="s">
        <v>7</v>
      </c>
      <c r="I2255" t="s">
        <v>8</v>
      </c>
      <c r="J2255" t="s">
        <v>9</v>
      </c>
      <c r="K2255" t="s">
        <v>17</v>
      </c>
      <c r="L2255" t="s">
        <v>11</v>
      </c>
      <c r="M2255" s="5">
        <v>196822.7</v>
      </c>
      <c r="N2255" s="5">
        <v>-42617.58</v>
      </c>
      <c r="O2255" s="5">
        <f t="shared" si="140"/>
        <v>154205.12</v>
      </c>
      <c r="P2255" s="5">
        <v>0</v>
      </c>
      <c r="Q2255" s="5">
        <f t="shared" si="141"/>
        <v>154205.12</v>
      </c>
      <c r="R2255" s="5">
        <v>10044.89</v>
      </c>
      <c r="S2255" s="5">
        <v>124395.27</v>
      </c>
      <c r="T2255" s="5">
        <v>124175.27</v>
      </c>
      <c r="U2255" s="5">
        <f t="shared" si="142"/>
        <v>29809.849999999991</v>
      </c>
      <c r="V2255" s="5">
        <f t="shared" si="143"/>
        <v>30029.849999999991</v>
      </c>
      <c r="W2255" s="5">
        <v>19764.96</v>
      </c>
      <c r="X2255" t="s">
        <v>736</v>
      </c>
    </row>
    <row r="2256" spans="1:24" x14ac:dyDescent="0.2">
      <c r="A2256" t="s">
        <v>0</v>
      </c>
      <c r="B2256" t="s">
        <v>1</v>
      </c>
      <c r="C2256" t="s">
        <v>695</v>
      </c>
      <c r="D2256" t="s">
        <v>727</v>
      </c>
      <c r="E2256" t="s">
        <v>728</v>
      </c>
      <c r="F2256" t="s">
        <v>1549</v>
      </c>
      <c r="G2256" t="s">
        <v>1550</v>
      </c>
      <c r="H2256" t="s">
        <v>7</v>
      </c>
      <c r="I2256" t="s">
        <v>8</v>
      </c>
      <c r="J2256" t="s">
        <v>9</v>
      </c>
      <c r="K2256" t="s">
        <v>19</v>
      </c>
      <c r="L2256" t="s">
        <v>11</v>
      </c>
      <c r="M2256" s="5">
        <v>3696</v>
      </c>
      <c r="N2256" s="5">
        <v>0</v>
      </c>
      <c r="O2256" s="5">
        <f t="shared" si="140"/>
        <v>3696</v>
      </c>
      <c r="P2256" s="5">
        <v>-2107.44</v>
      </c>
      <c r="Q2256" s="5">
        <f t="shared" si="141"/>
        <v>1588.56</v>
      </c>
      <c r="R2256" s="5">
        <v>0</v>
      </c>
      <c r="S2256" s="5">
        <v>1045.5</v>
      </c>
      <c r="T2256" s="5">
        <v>1045.5</v>
      </c>
      <c r="U2256" s="5">
        <f t="shared" si="142"/>
        <v>2650.5</v>
      </c>
      <c r="V2256" s="5">
        <f t="shared" si="143"/>
        <v>2650.5</v>
      </c>
      <c r="W2256" s="5">
        <v>543.05999999999995</v>
      </c>
      <c r="X2256" t="s">
        <v>737</v>
      </c>
    </row>
    <row r="2257" spans="1:24" x14ac:dyDescent="0.2">
      <c r="A2257" t="s">
        <v>0</v>
      </c>
      <c r="B2257" t="s">
        <v>1</v>
      </c>
      <c r="C2257" t="s">
        <v>695</v>
      </c>
      <c r="D2257" t="s">
        <v>727</v>
      </c>
      <c r="E2257" t="s">
        <v>728</v>
      </c>
      <c r="F2257" t="s">
        <v>1549</v>
      </c>
      <c r="G2257" t="s">
        <v>1550</v>
      </c>
      <c r="H2257" t="s">
        <v>7</v>
      </c>
      <c r="I2257" t="s">
        <v>8</v>
      </c>
      <c r="J2257" t="s">
        <v>9</v>
      </c>
      <c r="K2257" t="s">
        <v>21</v>
      </c>
      <c r="L2257" t="s">
        <v>11</v>
      </c>
      <c r="M2257" s="5">
        <v>29568</v>
      </c>
      <c r="N2257" s="5">
        <v>0</v>
      </c>
      <c r="O2257" s="5">
        <f t="shared" si="140"/>
        <v>29568</v>
      </c>
      <c r="P2257" s="5">
        <v>-12987.54</v>
      </c>
      <c r="Q2257" s="5">
        <f t="shared" si="141"/>
        <v>16580.46</v>
      </c>
      <c r="R2257" s="5">
        <v>0</v>
      </c>
      <c r="S2257" s="5">
        <v>10604</v>
      </c>
      <c r="T2257" s="5">
        <v>10604</v>
      </c>
      <c r="U2257" s="5">
        <f t="shared" si="142"/>
        <v>18964</v>
      </c>
      <c r="V2257" s="5">
        <f t="shared" si="143"/>
        <v>18964</v>
      </c>
      <c r="W2257" s="5">
        <v>5976.46</v>
      </c>
      <c r="X2257" t="s">
        <v>738</v>
      </c>
    </row>
    <row r="2258" spans="1:24" x14ac:dyDescent="0.2">
      <c r="A2258" t="s">
        <v>0</v>
      </c>
      <c r="B2258" t="s">
        <v>1</v>
      </c>
      <c r="C2258" t="s">
        <v>695</v>
      </c>
      <c r="D2258" t="s">
        <v>727</v>
      </c>
      <c r="E2258" t="s">
        <v>728</v>
      </c>
      <c r="F2258" t="s">
        <v>1549</v>
      </c>
      <c r="G2258" t="s">
        <v>1550</v>
      </c>
      <c r="H2258" t="s">
        <v>7</v>
      </c>
      <c r="I2258" t="s">
        <v>8</v>
      </c>
      <c r="J2258" t="s">
        <v>9</v>
      </c>
      <c r="K2258" t="s">
        <v>23</v>
      </c>
      <c r="L2258" t="s">
        <v>11</v>
      </c>
      <c r="M2258" s="5">
        <v>1084.2</v>
      </c>
      <c r="N2258" s="5">
        <v>0</v>
      </c>
      <c r="O2258" s="5">
        <f t="shared" si="140"/>
        <v>1084.2</v>
      </c>
      <c r="P2258" s="5">
        <v>-939</v>
      </c>
      <c r="Q2258" s="5">
        <f t="shared" si="141"/>
        <v>145.20000000000005</v>
      </c>
      <c r="R2258" s="5">
        <v>0</v>
      </c>
      <c r="S2258" s="5">
        <v>96</v>
      </c>
      <c r="T2258" s="5">
        <v>96</v>
      </c>
      <c r="U2258" s="5">
        <f t="shared" si="142"/>
        <v>988.2</v>
      </c>
      <c r="V2258" s="5">
        <f t="shared" si="143"/>
        <v>988.2</v>
      </c>
      <c r="W2258" s="5">
        <v>49.2</v>
      </c>
      <c r="X2258" t="s">
        <v>739</v>
      </c>
    </row>
    <row r="2259" spans="1:24" x14ac:dyDescent="0.2">
      <c r="A2259" t="s">
        <v>0</v>
      </c>
      <c r="B2259" t="s">
        <v>1</v>
      </c>
      <c r="C2259" t="s">
        <v>695</v>
      </c>
      <c r="D2259" t="s">
        <v>727</v>
      </c>
      <c r="E2259" t="s">
        <v>728</v>
      </c>
      <c r="F2259" t="s">
        <v>1549</v>
      </c>
      <c r="G2259" t="s">
        <v>1550</v>
      </c>
      <c r="H2259" t="s">
        <v>7</v>
      </c>
      <c r="I2259" t="s">
        <v>8</v>
      </c>
      <c r="J2259" t="s">
        <v>9</v>
      </c>
      <c r="K2259" t="s">
        <v>25</v>
      </c>
      <c r="L2259" t="s">
        <v>11</v>
      </c>
      <c r="M2259" s="5">
        <v>6505.21</v>
      </c>
      <c r="N2259" s="5">
        <v>0</v>
      </c>
      <c r="O2259" s="5">
        <f t="shared" si="140"/>
        <v>6505.21</v>
      </c>
      <c r="P2259" s="5">
        <v>1624.28</v>
      </c>
      <c r="Q2259" s="5">
        <f t="shared" si="141"/>
        <v>8129.49</v>
      </c>
      <c r="R2259" s="5">
        <v>0</v>
      </c>
      <c r="S2259" s="5">
        <v>5328.2</v>
      </c>
      <c r="T2259" s="5">
        <v>5328.2</v>
      </c>
      <c r="U2259" s="5">
        <f t="shared" si="142"/>
        <v>1177.0100000000002</v>
      </c>
      <c r="V2259" s="5">
        <f t="shared" si="143"/>
        <v>1177.0100000000002</v>
      </c>
      <c r="W2259" s="5">
        <v>2801.29</v>
      </c>
      <c r="X2259" t="s">
        <v>740</v>
      </c>
    </row>
    <row r="2260" spans="1:24" x14ac:dyDescent="0.2">
      <c r="A2260" t="s">
        <v>0</v>
      </c>
      <c r="B2260" t="s">
        <v>1</v>
      </c>
      <c r="C2260" t="s">
        <v>695</v>
      </c>
      <c r="D2260" t="s">
        <v>727</v>
      </c>
      <c r="E2260" t="s">
        <v>728</v>
      </c>
      <c r="F2260" t="s">
        <v>1549</v>
      </c>
      <c r="G2260" t="s">
        <v>1550</v>
      </c>
      <c r="H2260" t="s">
        <v>7</v>
      </c>
      <c r="I2260" t="s">
        <v>8</v>
      </c>
      <c r="J2260" t="s">
        <v>9</v>
      </c>
      <c r="K2260" t="s">
        <v>27</v>
      </c>
      <c r="L2260" t="s">
        <v>11</v>
      </c>
      <c r="M2260" s="5">
        <v>17426.21</v>
      </c>
      <c r="N2260" s="5">
        <v>18427.330000000002</v>
      </c>
      <c r="O2260" s="5">
        <f t="shared" si="140"/>
        <v>35853.54</v>
      </c>
      <c r="P2260" s="5">
        <v>28170.07</v>
      </c>
      <c r="Q2260" s="5">
        <f t="shared" si="141"/>
        <v>64023.61</v>
      </c>
      <c r="R2260" s="5">
        <v>0</v>
      </c>
      <c r="S2260" s="5">
        <v>35853.22</v>
      </c>
      <c r="T2260" s="5">
        <v>35853.22</v>
      </c>
      <c r="U2260" s="5">
        <f t="shared" si="142"/>
        <v>0.31999999999970896</v>
      </c>
      <c r="V2260" s="5">
        <f t="shared" si="143"/>
        <v>0.31999999999970896</v>
      </c>
      <c r="W2260" s="5">
        <v>28170.39</v>
      </c>
      <c r="X2260" t="s">
        <v>741</v>
      </c>
    </row>
    <row r="2261" spans="1:24" x14ac:dyDescent="0.2">
      <c r="A2261" t="s">
        <v>0</v>
      </c>
      <c r="B2261" t="s">
        <v>1</v>
      </c>
      <c r="C2261" t="s">
        <v>695</v>
      </c>
      <c r="D2261" t="s">
        <v>727</v>
      </c>
      <c r="E2261" t="s">
        <v>728</v>
      </c>
      <c r="F2261" t="s">
        <v>1549</v>
      </c>
      <c r="G2261" t="s">
        <v>1550</v>
      </c>
      <c r="H2261" t="s">
        <v>7</v>
      </c>
      <c r="I2261" t="s">
        <v>8</v>
      </c>
      <c r="J2261" t="s">
        <v>9</v>
      </c>
      <c r="K2261" t="s">
        <v>29</v>
      </c>
      <c r="L2261" t="s">
        <v>11</v>
      </c>
      <c r="M2261" s="5">
        <v>16304.03</v>
      </c>
      <c r="N2261" s="5">
        <v>0</v>
      </c>
      <c r="O2261" s="5">
        <f t="shared" si="140"/>
        <v>16304.03</v>
      </c>
      <c r="P2261" s="5">
        <v>-6094.19</v>
      </c>
      <c r="Q2261" s="5">
        <f t="shared" si="141"/>
        <v>10209.84</v>
      </c>
      <c r="R2261" s="5">
        <v>0</v>
      </c>
      <c r="S2261" s="5">
        <v>6406.08</v>
      </c>
      <c r="T2261" s="5">
        <v>6406.08</v>
      </c>
      <c r="U2261" s="5">
        <f t="shared" si="142"/>
        <v>9897.9500000000007</v>
      </c>
      <c r="V2261" s="5">
        <f t="shared" si="143"/>
        <v>9897.9500000000007</v>
      </c>
      <c r="W2261" s="5">
        <v>3803.76</v>
      </c>
      <c r="X2261" t="s">
        <v>742</v>
      </c>
    </row>
    <row r="2262" spans="1:24" x14ac:dyDescent="0.2">
      <c r="A2262" t="s">
        <v>0</v>
      </c>
      <c r="B2262" t="s">
        <v>1</v>
      </c>
      <c r="C2262" t="s">
        <v>695</v>
      </c>
      <c r="D2262" t="s">
        <v>727</v>
      </c>
      <c r="E2262" t="s">
        <v>728</v>
      </c>
      <c r="F2262" t="s">
        <v>1549</v>
      </c>
      <c r="G2262" t="s">
        <v>1550</v>
      </c>
      <c r="H2262" t="s">
        <v>7</v>
      </c>
      <c r="I2262" t="s">
        <v>8</v>
      </c>
      <c r="J2262" t="s">
        <v>9</v>
      </c>
      <c r="K2262" t="s">
        <v>265</v>
      </c>
      <c r="L2262" t="s">
        <v>44</v>
      </c>
      <c r="M2262" s="5">
        <v>0</v>
      </c>
      <c r="N2262" s="5">
        <v>93138</v>
      </c>
      <c r="O2262" s="5">
        <f t="shared" si="140"/>
        <v>93138</v>
      </c>
      <c r="P2262" s="5">
        <v>0</v>
      </c>
      <c r="Q2262" s="5">
        <f t="shared" si="141"/>
        <v>93138</v>
      </c>
      <c r="R2262" s="5">
        <v>88453.87</v>
      </c>
      <c r="S2262" s="5">
        <v>4684.13</v>
      </c>
      <c r="T2262" s="5">
        <v>4684.13</v>
      </c>
      <c r="U2262" s="5">
        <f t="shared" si="142"/>
        <v>88453.87</v>
      </c>
      <c r="V2262" s="5">
        <f t="shared" si="143"/>
        <v>88453.87</v>
      </c>
      <c r="W2262" s="5">
        <v>0</v>
      </c>
      <c r="X2262" t="s">
        <v>743</v>
      </c>
    </row>
    <row r="2263" spans="1:24" x14ac:dyDescent="0.2">
      <c r="A2263" t="s">
        <v>0</v>
      </c>
      <c r="B2263" t="s">
        <v>1</v>
      </c>
      <c r="C2263" t="s">
        <v>695</v>
      </c>
      <c r="D2263" t="s">
        <v>727</v>
      </c>
      <c r="E2263" t="s">
        <v>728</v>
      </c>
      <c r="F2263" t="s">
        <v>1549</v>
      </c>
      <c r="G2263" t="s">
        <v>1550</v>
      </c>
      <c r="H2263" t="s">
        <v>7</v>
      </c>
      <c r="I2263" t="s">
        <v>8</v>
      </c>
      <c r="J2263" t="s">
        <v>9</v>
      </c>
      <c r="K2263" t="s">
        <v>265</v>
      </c>
      <c r="L2263" t="s">
        <v>11</v>
      </c>
      <c r="M2263" s="5">
        <v>435156</v>
      </c>
      <c r="N2263" s="5">
        <v>234326</v>
      </c>
      <c r="O2263" s="5">
        <f t="shared" si="140"/>
        <v>669482</v>
      </c>
      <c r="P2263" s="5">
        <v>0</v>
      </c>
      <c r="Q2263" s="5">
        <f t="shared" si="141"/>
        <v>669482</v>
      </c>
      <c r="R2263" s="5">
        <v>341614.8</v>
      </c>
      <c r="S2263" s="5">
        <v>327717.2</v>
      </c>
      <c r="T2263" s="5">
        <v>327717.2</v>
      </c>
      <c r="U2263" s="5">
        <f t="shared" si="142"/>
        <v>341764.8</v>
      </c>
      <c r="V2263" s="5">
        <f t="shared" si="143"/>
        <v>341764.8</v>
      </c>
      <c r="W2263" s="5">
        <v>150</v>
      </c>
      <c r="X2263" t="s">
        <v>743</v>
      </c>
    </row>
    <row r="2264" spans="1:24" x14ac:dyDescent="0.2">
      <c r="A2264" t="s">
        <v>0</v>
      </c>
      <c r="B2264" t="s">
        <v>1</v>
      </c>
      <c r="C2264" t="s">
        <v>695</v>
      </c>
      <c r="D2264" t="s">
        <v>727</v>
      </c>
      <c r="E2264" t="s">
        <v>728</v>
      </c>
      <c r="F2264" t="s">
        <v>1549</v>
      </c>
      <c r="G2264" t="s">
        <v>1550</v>
      </c>
      <c r="H2264" t="s">
        <v>7</v>
      </c>
      <c r="I2264" t="s">
        <v>8</v>
      </c>
      <c r="J2264" t="s">
        <v>9</v>
      </c>
      <c r="K2264" t="s">
        <v>31</v>
      </c>
      <c r="L2264" t="s">
        <v>11</v>
      </c>
      <c r="M2264" s="5">
        <v>7202.16</v>
      </c>
      <c r="N2264" s="5">
        <v>0</v>
      </c>
      <c r="O2264" s="5">
        <f t="shared" si="140"/>
        <v>7202.16</v>
      </c>
      <c r="P2264" s="5">
        <v>-3601.08</v>
      </c>
      <c r="Q2264" s="5">
        <f t="shared" si="141"/>
        <v>3601.08</v>
      </c>
      <c r="R2264" s="5">
        <v>0</v>
      </c>
      <c r="S2264" s="5">
        <v>0</v>
      </c>
      <c r="T2264" s="5">
        <v>0</v>
      </c>
      <c r="U2264" s="5">
        <f t="shared" si="142"/>
        <v>7202.16</v>
      </c>
      <c r="V2264" s="5">
        <f t="shared" si="143"/>
        <v>7202.16</v>
      </c>
      <c r="W2264" s="5">
        <v>3601.08</v>
      </c>
      <c r="X2264" t="s">
        <v>744</v>
      </c>
    </row>
    <row r="2265" spans="1:24" x14ac:dyDescent="0.2">
      <c r="A2265" t="s">
        <v>0</v>
      </c>
      <c r="B2265" t="s">
        <v>1</v>
      </c>
      <c r="C2265" t="s">
        <v>695</v>
      </c>
      <c r="D2265" t="s">
        <v>727</v>
      </c>
      <c r="E2265" t="s">
        <v>728</v>
      </c>
      <c r="F2265" t="s">
        <v>1549</v>
      </c>
      <c r="G2265" t="s">
        <v>1550</v>
      </c>
      <c r="H2265" t="s">
        <v>7</v>
      </c>
      <c r="I2265" t="s">
        <v>8</v>
      </c>
      <c r="J2265" t="s">
        <v>9</v>
      </c>
      <c r="K2265" t="s">
        <v>33</v>
      </c>
      <c r="L2265" t="s">
        <v>11</v>
      </c>
      <c r="M2265" s="5">
        <v>30404.33</v>
      </c>
      <c r="N2265" s="5">
        <v>0</v>
      </c>
      <c r="O2265" s="5">
        <f t="shared" si="140"/>
        <v>30404.33</v>
      </c>
      <c r="P2265" s="5">
        <v>-14959.33</v>
      </c>
      <c r="Q2265" s="5">
        <f t="shared" si="141"/>
        <v>15445.000000000002</v>
      </c>
      <c r="R2265" s="5">
        <v>0</v>
      </c>
      <c r="S2265" s="5">
        <v>485.67</v>
      </c>
      <c r="T2265" s="5">
        <v>485.67</v>
      </c>
      <c r="U2265" s="5">
        <f t="shared" si="142"/>
        <v>29918.660000000003</v>
      </c>
      <c r="V2265" s="5">
        <f t="shared" si="143"/>
        <v>29918.660000000003</v>
      </c>
      <c r="W2265" s="5">
        <v>14959.33</v>
      </c>
      <c r="X2265" t="s">
        <v>745</v>
      </c>
    </row>
    <row r="2266" spans="1:24" x14ac:dyDescent="0.2">
      <c r="A2266" t="s">
        <v>0</v>
      </c>
      <c r="B2266" t="s">
        <v>1</v>
      </c>
      <c r="C2266" t="s">
        <v>695</v>
      </c>
      <c r="D2266" t="s">
        <v>727</v>
      </c>
      <c r="E2266" t="s">
        <v>728</v>
      </c>
      <c r="F2266" t="s">
        <v>1549</v>
      </c>
      <c r="G2266" t="s">
        <v>1550</v>
      </c>
      <c r="H2266" t="s">
        <v>7</v>
      </c>
      <c r="I2266" t="s">
        <v>8</v>
      </c>
      <c r="J2266" t="s">
        <v>9</v>
      </c>
      <c r="K2266" t="s">
        <v>35</v>
      </c>
      <c r="L2266" t="s">
        <v>11</v>
      </c>
      <c r="M2266" s="5">
        <v>680530.36</v>
      </c>
      <c r="N2266" s="5">
        <v>-128086.92</v>
      </c>
      <c r="O2266" s="5">
        <f t="shared" si="140"/>
        <v>552443.43999999994</v>
      </c>
      <c r="P2266" s="5">
        <v>-21403.040000000001</v>
      </c>
      <c r="Q2266" s="5">
        <f t="shared" si="141"/>
        <v>531040.39999999991</v>
      </c>
      <c r="R2266" s="5">
        <v>44999.77</v>
      </c>
      <c r="S2266" s="5">
        <v>318604.62</v>
      </c>
      <c r="T2266" s="5">
        <v>318376.92</v>
      </c>
      <c r="U2266" s="5">
        <f t="shared" si="142"/>
        <v>233838.81999999995</v>
      </c>
      <c r="V2266" s="5">
        <f t="shared" si="143"/>
        <v>234066.51999999996</v>
      </c>
      <c r="W2266" s="5">
        <v>167436.01</v>
      </c>
      <c r="X2266" t="s">
        <v>746</v>
      </c>
    </row>
    <row r="2267" spans="1:24" x14ac:dyDescent="0.2">
      <c r="A2267" t="s">
        <v>0</v>
      </c>
      <c r="B2267" t="s">
        <v>1</v>
      </c>
      <c r="C2267" t="s">
        <v>695</v>
      </c>
      <c r="D2267" t="s">
        <v>727</v>
      </c>
      <c r="E2267" t="s">
        <v>728</v>
      </c>
      <c r="F2267" t="s">
        <v>1549</v>
      </c>
      <c r="G2267" t="s">
        <v>1550</v>
      </c>
      <c r="H2267" t="s">
        <v>7</v>
      </c>
      <c r="I2267" t="s">
        <v>8</v>
      </c>
      <c r="J2267" t="s">
        <v>9</v>
      </c>
      <c r="K2267" t="s">
        <v>35</v>
      </c>
      <c r="L2267" t="s">
        <v>44</v>
      </c>
      <c r="M2267" s="5">
        <v>0</v>
      </c>
      <c r="N2267" s="5">
        <v>11781.91</v>
      </c>
      <c r="O2267" s="5">
        <f t="shared" si="140"/>
        <v>11781.91</v>
      </c>
      <c r="P2267" s="5">
        <v>-1082.75</v>
      </c>
      <c r="Q2267" s="5">
        <f t="shared" si="141"/>
        <v>10699.16</v>
      </c>
      <c r="R2267" s="5">
        <v>9862.7000000000007</v>
      </c>
      <c r="S2267" s="5">
        <v>522.29999999999995</v>
      </c>
      <c r="T2267" s="5">
        <v>522.29999999999995</v>
      </c>
      <c r="U2267" s="5">
        <f t="shared" si="142"/>
        <v>11259.61</v>
      </c>
      <c r="V2267" s="5">
        <f t="shared" si="143"/>
        <v>11259.61</v>
      </c>
      <c r="W2267" s="5">
        <v>314.16000000000003</v>
      </c>
      <c r="X2267" t="s">
        <v>746</v>
      </c>
    </row>
    <row r="2268" spans="1:24" x14ac:dyDescent="0.2">
      <c r="A2268" t="s">
        <v>0</v>
      </c>
      <c r="B2268" t="s">
        <v>1</v>
      </c>
      <c r="C2268" t="s">
        <v>695</v>
      </c>
      <c r="D2268" t="s">
        <v>727</v>
      </c>
      <c r="E2268" t="s">
        <v>728</v>
      </c>
      <c r="F2268" t="s">
        <v>1549</v>
      </c>
      <c r="G2268" t="s">
        <v>1550</v>
      </c>
      <c r="H2268" t="s">
        <v>7</v>
      </c>
      <c r="I2268" t="s">
        <v>8</v>
      </c>
      <c r="J2268" t="s">
        <v>9</v>
      </c>
      <c r="K2268" t="s">
        <v>37</v>
      </c>
      <c r="L2268" t="s">
        <v>44</v>
      </c>
      <c r="M2268" s="5">
        <v>0</v>
      </c>
      <c r="N2268" s="5">
        <v>7761.5</v>
      </c>
      <c r="O2268" s="5">
        <f t="shared" si="140"/>
        <v>7761.5</v>
      </c>
      <c r="P2268" s="5">
        <v>0</v>
      </c>
      <c r="Q2268" s="5">
        <f t="shared" si="141"/>
        <v>7761.5</v>
      </c>
      <c r="R2268" s="5">
        <v>7761.5</v>
      </c>
      <c r="S2268" s="5">
        <v>0</v>
      </c>
      <c r="T2268" s="5">
        <v>0</v>
      </c>
      <c r="U2268" s="5">
        <f t="shared" si="142"/>
        <v>7761.5</v>
      </c>
      <c r="V2268" s="5">
        <f t="shared" si="143"/>
        <v>7761.5</v>
      </c>
      <c r="W2268" s="5">
        <v>0</v>
      </c>
      <c r="X2268" t="s">
        <v>747</v>
      </c>
    </row>
    <row r="2269" spans="1:24" x14ac:dyDescent="0.2">
      <c r="A2269" t="s">
        <v>0</v>
      </c>
      <c r="B2269" t="s">
        <v>1</v>
      </c>
      <c r="C2269" t="s">
        <v>695</v>
      </c>
      <c r="D2269" t="s">
        <v>727</v>
      </c>
      <c r="E2269" t="s">
        <v>728</v>
      </c>
      <c r="F2269" t="s">
        <v>1549</v>
      </c>
      <c r="G2269" t="s">
        <v>1550</v>
      </c>
      <c r="H2269" t="s">
        <v>7</v>
      </c>
      <c r="I2269" t="s">
        <v>8</v>
      </c>
      <c r="J2269" t="s">
        <v>9</v>
      </c>
      <c r="K2269" t="s">
        <v>37</v>
      </c>
      <c r="L2269" t="s">
        <v>11</v>
      </c>
      <c r="M2269" s="5">
        <v>488627.02</v>
      </c>
      <c r="N2269" s="5">
        <v>-91036.52</v>
      </c>
      <c r="O2269" s="5">
        <f t="shared" si="140"/>
        <v>397590.5</v>
      </c>
      <c r="P2269" s="5">
        <v>-57299.06</v>
      </c>
      <c r="Q2269" s="5">
        <f t="shared" si="141"/>
        <v>340291.44</v>
      </c>
      <c r="R2269" s="5">
        <v>49926.34</v>
      </c>
      <c r="S2269" s="5">
        <v>191611.04</v>
      </c>
      <c r="T2269" s="5">
        <v>191611.04</v>
      </c>
      <c r="U2269" s="5">
        <f t="shared" si="142"/>
        <v>205979.46</v>
      </c>
      <c r="V2269" s="5">
        <f t="shared" si="143"/>
        <v>205979.46</v>
      </c>
      <c r="W2269" s="5">
        <v>98754.06</v>
      </c>
      <c r="X2269" t="s">
        <v>747</v>
      </c>
    </row>
    <row r="2270" spans="1:24" x14ac:dyDescent="0.2">
      <c r="A2270" t="s">
        <v>0</v>
      </c>
      <c r="B2270" t="s">
        <v>1</v>
      </c>
      <c r="C2270" t="s">
        <v>695</v>
      </c>
      <c r="D2270" t="s">
        <v>727</v>
      </c>
      <c r="E2270" t="s">
        <v>728</v>
      </c>
      <c r="F2270" t="s">
        <v>1549</v>
      </c>
      <c r="G2270" t="s">
        <v>1550</v>
      </c>
      <c r="H2270" t="s">
        <v>7</v>
      </c>
      <c r="I2270" t="s">
        <v>8</v>
      </c>
      <c r="J2270" t="s">
        <v>9</v>
      </c>
      <c r="K2270" t="s">
        <v>39</v>
      </c>
      <c r="L2270" t="s">
        <v>11</v>
      </c>
      <c r="M2270" s="5">
        <v>46814.06</v>
      </c>
      <c r="N2270" s="5">
        <v>0</v>
      </c>
      <c r="O2270" s="5">
        <f t="shared" si="140"/>
        <v>46814.06</v>
      </c>
      <c r="P2270" s="5">
        <v>0</v>
      </c>
      <c r="Q2270" s="5">
        <f t="shared" si="141"/>
        <v>46814.06</v>
      </c>
      <c r="R2270" s="5">
        <v>0</v>
      </c>
      <c r="S2270" s="5">
        <v>8342.52</v>
      </c>
      <c r="T2270" s="5">
        <v>5622.35</v>
      </c>
      <c r="U2270" s="5">
        <f t="shared" si="142"/>
        <v>38471.539999999994</v>
      </c>
      <c r="V2270" s="5">
        <f t="shared" si="143"/>
        <v>41191.71</v>
      </c>
      <c r="W2270" s="5">
        <v>38471.54</v>
      </c>
      <c r="X2270" t="s">
        <v>748</v>
      </c>
    </row>
    <row r="2271" spans="1:24" x14ac:dyDescent="0.2">
      <c r="A2271" t="s">
        <v>0</v>
      </c>
      <c r="B2271" t="s">
        <v>1</v>
      </c>
      <c r="C2271" t="s">
        <v>695</v>
      </c>
      <c r="D2271" t="s">
        <v>727</v>
      </c>
      <c r="E2271" t="s">
        <v>728</v>
      </c>
      <c r="F2271" t="s">
        <v>1549</v>
      </c>
      <c r="G2271" t="s">
        <v>1550</v>
      </c>
      <c r="H2271" t="s">
        <v>7</v>
      </c>
      <c r="I2271" t="s">
        <v>41</v>
      </c>
      <c r="J2271" t="s">
        <v>42</v>
      </c>
      <c r="K2271" t="s">
        <v>297</v>
      </c>
      <c r="L2271" t="s">
        <v>44</v>
      </c>
      <c r="M2271" s="5">
        <v>2000</v>
      </c>
      <c r="N2271" s="5">
        <v>0</v>
      </c>
      <c r="O2271" s="5">
        <f t="shared" si="140"/>
        <v>2000</v>
      </c>
      <c r="P2271" s="5">
        <v>0</v>
      </c>
      <c r="Q2271" s="5">
        <f t="shared" si="141"/>
        <v>2000</v>
      </c>
      <c r="R2271" s="5">
        <v>0</v>
      </c>
      <c r="S2271" s="5">
        <v>0</v>
      </c>
      <c r="T2271" s="5">
        <v>0</v>
      </c>
      <c r="U2271" s="5">
        <f t="shared" si="142"/>
        <v>2000</v>
      </c>
      <c r="V2271" s="5">
        <f t="shared" si="143"/>
        <v>2000</v>
      </c>
      <c r="W2271" s="5">
        <v>2000</v>
      </c>
      <c r="X2271" t="s">
        <v>1551</v>
      </c>
    </row>
    <row r="2272" spans="1:24" x14ac:dyDescent="0.2">
      <c r="A2272" t="s">
        <v>0</v>
      </c>
      <c r="B2272" t="s">
        <v>1</v>
      </c>
      <c r="C2272" t="s">
        <v>695</v>
      </c>
      <c r="D2272" t="s">
        <v>727</v>
      </c>
      <c r="E2272" t="s">
        <v>728</v>
      </c>
      <c r="F2272" t="s">
        <v>1549</v>
      </c>
      <c r="G2272" t="s">
        <v>1550</v>
      </c>
      <c r="H2272" t="s">
        <v>7</v>
      </c>
      <c r="I2272" t="s">
        <v>41</v>
      </c>
      <c r="J2272" t="s">
        <v>42</v>
      </c>
      <c r="K2272" t="s">
        <v>62</v>
      </c>
      <c r="L2272" t="s">
        <v>44</v>
      </c>
      <c r="M2272" s="5">
        <v>445300</v>
      </c>
      <c r="N2272" s="5">
        <v>-268103.18</v>
      </c>
      <c r="O2272" s="5">
        <f t="shared" si="140"/>
        <v>177196.82</v>
      </c>
      <c r="P2272" s="5">
        <v>-65000</v>
      </c>
      <c r="Q2272" s="5">
        <f t="shared" si="141"/>
        <v>112196.82</v>
      </c>
      <c r="R2272" s="5">
        <v>0</v>
      </c>
      <c r="S2272" s="5">
        <v>0</v>
      </c>
      <c r="T2272" s="5">
        <v>0</v>
      </c>
      <c r="U2272" s="5">
        <f t="shared" si="142"/>
        <v>177196.82</v>
      </c>
      <c r="V2272" s="5">
        <f t="shared" si="143"/>
        <v>177196.82</v>
      </c>
      <c r="W2272" s="5">
        <v>112196.82</v>
      </c>
      <c r="X2272" t="s">
        <v>757</v>
      </c>
    </row>
    <row r="2273" spans="1:24" x14ac:dyDescent="0.2">
      <c r="A2273" t="s">
        <v>0</v>
      </c>
      <c r="B2273" t="s">
        <v>1</v>
      </c>
      <c r="C2273" t="s">
        <v>695</v>
      </c>
      <c r="D2273" t="s">
        <v>727</v>
      </c>
      <c r="E2273" t="s">
        <v>728</v>
      </c>
      <c r="F2273" t="s">
        <v>1549</v>
      </c>
      <c r="G2273" t="s">
        <v>1550</v>
      </c>
      <c r="H2273" t="s">
        <v>7</v>
      </c>
      <c r="I2273" t="s">
        <v>41</v>
      </c>
      <c r="J2273" t="s">
        <v>42</v>
      </c>
      <c r="K2273" t="s">
        <v>299</v>
      </c>
      <c r="L2273" t="s">
        <v>44</v>
      </c>
      <c r="M2273" s="5">
        <v>4000</v>
      </c>
      <c r="N2273" s="5">
        <v>0</v>
      </c>
      <c r="O2273" s="5">
        <f t="shared" si="140"/>
        <v>4000</v>
      </c>
      <c r="P2273" s="5">
        <v>-4000</v>
      </c>
      <c r="Q2273" s="5">
        <f t="shared" si="141"/>
        <v>0</v>
      </c>
      <c r="R2273" s="5">
        <v>0</v>
      </c>
      <c r="S2273" s="5">
        <v>0</v>
      </c>
      <c r="T2273" s="5">
        <v>0</v>
      </c>
      <c r="U2273" s="5">
        <f t="shared" si="142"/>
        <v>4000</v>
      </c>
      <c r="V2273" s="5">
        <f t="shared" si="143"/>
        <v>4000</v>
      </c>
      <c r="W2273" s="5">
        <v>0</v>
      </c>
      <c r="X2273" t="s">
        <v>1552</v>
      </c>
    </row>
    <row r="2274" spans="1:24" x14ac:dyDescent="0.2">
      <c r="A2274" t="s">
        <v>0</v>
      </c>
      <c r="B2274" t="s">
        <v>1</v>
      </c>
      <c r="C2274" t="s">
        <v>695</v>
      </c>
      <c r="D2274" t="s">
        <v>727</v>
      </c>
      <c r="E2274" t="s">
        <v>728</v>
      </c>
      <c r="F2274" t="s">
        <v>1549</v>
      </c>
      <c r="G2274" t="s">
        <v>1550</v>
      </c>
      <c r="H2274" t="s">
        <v>7</v>
      </c>
      <c r="I2274" t="s">
        <v>41</v>
      </c>
      <c r="J2274" t="s">
        <v>42</v>
      </c>
      <c r="K2274" t="s">
        <v>64</v>
      </c>
      <c r="L2274" t="s">
        <v>44</v>
      </c>
      <c r="M2274" s="5">
        <v>14000</v>
      </c>
      <c r="N2274" s="5">
        <v>0</v>
      </c>
      <c r="O2274" s="5">
        <f t="shared" si="140"/>
        <v>14000</v>
      </c>
      <c r="P2274" s="5">
        <v>-14000</v>
      </c>
      <c r="Q2274" s="5">
        <f t="shared" si="141"/>
        <v>0</v>
      </c>
      <c r="R2274" s="5">
        <v>0</v>
      </c>
      <c r="S2274" s="5">
        <v>0</v>
      </c>
      <c r="T2274" s="5">
        <v>0</v>
      </c>
      <c r="U2274" s="5">
        <f t="shared" si="142"/>
        <v>14000</v>
      </c>
      <c r="V2274" s="5">
        <f t="shared" si="143"/>
        <v>14000</v>
      </c>
      <c r="W2274" s="5">
        <v>0</v>
      </c>
      <c r="X2274" t="s">
        <v>758</v>
      </c>
    </row>
    <row r="2275" spans="1:24" x14ac:dyDescent="0.2">
      <c r="A2275" t="s">
        <v>0</v>
      </c>
      <c r="B2275" t="s">
        <v>1</v>
      </c>
      <c r="C2275" t="s">
        <v>695</v>
      </c>
      <c r="D2275" t="s">
        <v>727</v>
      </c>
      <c r="E2275" t="s">
        <v>728</v>
      </c>
      <c r="F2275" t="s">
        <v>1549</v>
      </c>
      <c r="G2275" t="s">
        <v>1550</v>
      </c>
      <c r="H2275" t="s">
        <v>7</v>
      </c>
      <c r="I2275" t="s">
        <v>41</v>
      </c>
      <c r="J2275" t="s">
        <v>42</v>
      </c>
      <c r="K2275" t="s">
        <v>304</v>
      </c>
      <c r="L2275" t="s">
        <v>44</v>
      </c>
      <c r="M2275" s="5">
        <v>4500</v>
      </c>
      <c r="N2275" s="5">
        <v>0</v>
      </c>
      <c r="O2275" s="5">
        <f t="shared" si="140"/>
        <v>4500</v>
      </c>
      <c r="P2275" s="5">
        <v>-4500</v>
      </c>
      <c r="Q2275" s="5">
        <f t="shared" si="141"/>
        <v>0</v>
      </c>
      <c r="R2275" s="5">
        <v>0</v>
      </c>
      <c r="S2275" s="5">
        <v>0</v>
      </c>
      <c r="T2275" s="5">
        <v>0</v>
      </c>
      <c r="U2275" s="5">
        <f t="shared" si="142"/>
        <v>4500</v>
      </c>
      <c r="V2275" s="5">
        <f t="shared" si="143"/>
        <v>4500</v>
      </c>
      <c r="W2275" s="5">
        <v>0</v>
      </c>
      <c r="X2275" t="s">
        <v>1553</v>
      </c>
    </row>
    <row r="2276" spans="1:24" x14ac:dyDescent="0.2">
      <c r="A2276" t="s">
        <v>0</v>
      </c>
      <c r="B2276" t="s">
        <v>1</v>
      </c>
      <c r="C2276" t="s">
        <v>695</v>
      </c>
      <c r="D2276" t="s">
        <v>727</v>
      </c>
      <c r="E2276" t="s">
        <v>728</v>
      </c>
      <c r="F2276" t="s">
        <v>1549</v>
      </c>
      <c r="G2276" t="s">
        <v>1550</v>
      </c>
      <c r="H2276" t="s">
        <v>1554</v>
      </c>
      <c r="I2276" t="s">
        <v>1555</v>
      </c>
      <c r="J2276" t="s">
        <v>97</v>
      </c>
      <c r="K2276" t="s">
        <v>98</v>
      </c>
      <c r="L2276" t="s">
        <v>11</v>
      </c>
      <c r="M2276" s="5">
        <v>0</v>
      </c>
      <c r="N2276" s="5">
        <v>5790</v>
      </c>
      <c r="O2276" s="5">
        <f t="shared" si="140"/>
        <v>5790</v>
      </c>
      <c r="P2276" s="5">
        <v>0</v>
      </c>
      <c r="Q2276" s="5">
        <f t="shared" si="141"/>
        <v>5790</v>
      </c>
      <c r="R2276" s="5">
        <v>5790</v>
      </c>
      <c r="S2276" s="5">
        <v>0</v>
      </c>
      <c r="T2276" s="5">
        <v>0</v>
      </c>
      <c r="U2276" s="5">
        <f t="shared" si="142"/>
        <v>5790</v>
      </c>
      <c r="V2276" s="5">
        <f t="shared" si="143"/>
        <v>5790</v>
      </c>
      <c r="W2276" s="5">
        <v>0</v>
      </c>
      <c r="X2276" t="s">
        <v>1556</v>
      </c>
    </row>
    <row r="2277" spans="1:24" x14ac:dyDescent="0.2">
      <c r="A2277" t="s">
        <v>0</v>
      </c>
      <c r="B2277" t="s">
        <v>1</v>
      </c>
      <c r="C2277" t="s">
        <v>695</v>
      </c>
      <c r="D2277" t="s">
        <v>727</v>
      </c>
      <c r="E2277" t="s">
        <v>728</v>
      </c>
      <c r="F2277" t="s">
        <v>1549</v>
      </c>
      <c r="G2277" t="s">
        <v>1550</v>
      </c>
      <c r="H2277" t="s">
        <v>1554</v>
      </c>
      <c r="I2277" t="s">
        <v>1555</v>
      </c>
      <c r="J2277" t="s">
        <v>97</v>
      </c>
      <c r="K2277" t="s">
        <v>100</v>
      </c>
      <c r="L2277" t="s">
        <v>11</v>
      </c>
      <c r="M2277" s="5">
        <v>0</v>
      </c>
      <c r="N2277" s="5">
        <v>2400</v>
      </c>
      <c r="O2277" s="5">
        <f t="shared" si="140"/>
        <v>2400</v>
      </c>
      <c r="P2277" s="5">
        <v>0</v>
      </c>
      <c r="Q2277" s="5">
        <f t="shared" si="141"/>
        <v>2400</v>
      </c>
      <c r="R2277" s="5">
        <v>164.15</v>
      </c>
      <c r="S2277" s="5">
        <v>2235.85</v>
      </c>
      <c r="T2277" s="5">
        <v>2235.85</v>
      </c>
      <c r="U2277" s="5">
        <f t="shared" si="142"/>
        <v>164.15000000000009</v>
      </c>
      <c r="V2277" s="5">
        <f t="shared" si="143"/>
        <v>164.15000000000009</v>
      </c>
      <c r="W2277" s="5">
        <v>0</v>
      </c>
      <c r="X2277" t="s">
        <v>1557</v>
      </c>
    </row>
    <row r="2278" spans="1:24" x14ac:dyDescent="0.2">
      <c r="A2278" t="s">
        <v>0</v>
      </c>
      <c r="B2278" t="s">
        <v>1</v>
      </c>
      <c r="C2278" t="s">
        <v>695</v>
      </c>
      <c r="D2278" t="s">
        <v>727</v>
      </c>
      <c r="E2278" t="s">
        <v>728</v>
      </c>
      <c r="F2278" t="s">
        <v>1549</v>
      </c>
      <c r="G2278" t="s">
        <v>1550</v>
      </c>
      <c r="H2278" t="s">
        <v>1554</v>
      </c>
      <c r="I2278" t="s">
        <v>1555</v>
      </c>
      <c r="J2278" t="s">
        <v>97</v>
      </c>
      <c r="K2278" t="s">
        <v>104</v>
      </c>
      <c r="L2278" t="s">
        <v>11</v>
      </c>
      <c r="M2278" s="5">
        <v>0</v>
      </c>
      <c r="N2278" s="5">
        <v>69480</v>
      </c>
      <c r="O2278" s="5">
        <f t="shared" si="140"/>
        <v>69480</v>
      </c>
      <c r="P2278" s="5">
        <v>0</v>
      </c>
      <c r="Q2278" s="5">
        <f t="shared" si="141"/>
        <v>69480</v>
      </c>
      <c r="R2278" s="5">
        <v>23160</v>
      </c>
      <c r="S2278" s="5">
        <v>46320</v>
      </c>
      <c r="T2278" s="5">
        <v>46320</v>
      </c>
      <c r="U2278" s="5">
        <f t="shared" si="142"/>
        <v>23160</v>
      </c>
      <c r="V2278" s="5">
        <f t="shared" si="143"/>
        <v>23160</v>
      </c>
      <c r="W2278" s="5">
        <v>0</v>
      </c>
      <c r="X2278" t="s">
        <v>1558</v>
      </c>
    </row>
    <row r="2279" spans="1:24" x14ac:dyDescent="0.2">
      <c r="A2279" t="s">
        <v>0</v>
      </c>
      <c r="B2279" t="s">
        <v>1</v>
      </c>
      <c r="C2279" t="s">
        <v>695</v>
      </c>
      <c r="D2279" t="s">
        <v>727</v>
      </c>
      <c r="E2279" t="s">
        <v>728</v>
      </c>
      <c r="F2279" t="s">
        <v>1549</v>
      </c>
      <c r="G2279" t="s">
        <v>1550</v>
      </c>
      <c r="H2279" t="s">
        <v>1554</v>
      </c>
      <c r="I2279" t="s">
        <v>1555</v>
      </c>
      <c r="J2279" t="s">
        <v>97</v>
      </c>
      <c r="K2279" t="s">
        <v>106</v>
      </c>
      <c r="L2279" t="s">
        <v>11</v>
      </c>
      <c r="M2279" s="5">
        <v>0</v>
      </c>
      <c r="N2279" s="5">
        <v>8789.2199999999993</v>
      </c>
      <c r="O2279" s="5">
        <f t="shared" si="140"/>
        <v>8789.2199999999993</v>
      </c>
      <c r="P2279" s="5">
        <v>0</v>
      </c>
      <c r="Q2279" s="5">
        <f t="shared" si="141"/>
        <v>8789.2199999999993</v>
      </c>
      <c r="R2279" s="5">
        <v>2929.62</v>
      </c>
      <c r="S2279" s="5">
        <v>5859.6</v>
      </c>
      <c r="T2279" s="5">
        <v>5859.6</v>
      </c>
      <c r="U2279" s="5">
        <f t="shared" si="142"/>
        <v>2929.619999999999</v>
      </c>
      <c r="V2279" s="5">
        <f t="shared" si="143"/>
        <v>2929.619999999999</v>
      </c>
      <c r="W2279" s="5">
        <v>0</v>
      </c>
      <c r="X2279" t="s">
        <v>1559</v>
      </c>
    </row>
    <row r="2280" spans="1:24" x14ac:dyDescent="0.2">
      <c r="A2280" t="s">
        <v>0</v>
      </c>
      <c r="B2280" t="s">
        <v>1</v>
      </c>
      <c r="C2280" t="s">
        <v>695</v>
      </c>
      <c r="D2280" t="s">
        <v>727</v>
      </c>
      <c r="E2280" t="s">
        <v>728</v>
      </c>
      <c r="F2280" t="s">
        <v>1549</v>
      </c>
      <c r="G2280" t="s">
        <v>1550</v>
      </c>
      <c r="H2280" t="s">
        <v>1554</v>
      </c>
      <c r="I2280" t="s">
        <v>1555</v>
      </c>
      <c r="J2280" t="s">
        <v>97</v>
      </c>
      <c r="K2280" t="s">
        <v>108</v>
      </c>
      <c r="L2280" t="s">
        <v>11</v>
      </c>
      <c r="M2280" s="5">
        <v>0</v>
      </c>
      <c r="N2280" s="5">
        <v>5790</v>
      </c>
      <c r="O2280" s="5">
        <f t="shared" si="140"/>
        <v>5790</v>
      </c>
      <c r="P2280" s="5">
        <v>0</v>
      </c>
      <c r="Q2280" s="5">
        <f t="shared" si="141"/>
        <v>5790</v>
      </c>
      <c r="R2280" s="5">
        <v>4851.6899999999996</v>
      </c>
      <c r="S2280" s="5">
        <v>938.31</v>
      </c>
      <c r="T2280" s="5">
        <v>938.31</v>
      </c>
      <c r="U2280" s="5">
        <f t="shared" si="142"/>
        <v>4851.6900000000005</v>
      </c>
      <c r="V2280" s="5">
        <f t="shared" si="143"/>
        <v>4851.6900000000005</v>
      </c>
      <c r="W2280" s="5">
        <v>0</v>
      </c>
      <c r="X2280" t="s">
        <v>1560</v>
      </c>
    </row>
    <row r="2281" spans="1:24" x14ac:dyDescent="0.2">
      <c r="A2281" t="s">
        <v>0</v>
      </c>
      <c r="B2281" t="s">
        <v>1</v>
      </c>
      <c r="C2281" t="s">
        <v>695</v>
      </c>
      <c r="D2281" t="s">
        <v>727</v>
      </c>
      <c r="E2281" t="s">
        <v>728</v>
      </c>
      <c r="F2281" t="s">
        <v>1549</v>
      </c>
      <c r="G2281" t="s">
        <v>1550</v>
      </c>
      <c r="H2281" t="s">
        <v>772</v>
      </c>
      <c r="I2281" t="s">
        <v>1561</v>
      </c>
      <c r="J2281" t="s">
        <v>97</v>
      </c>
      <c r="K2281" t="s">
        <v>98</v>
      </c>
      <c r="L2281" t="s">
        <v>11</v>
      </c>
      <c r="M2281" s="5">
        <v>0</v>
      </c>
      <c r="N2281" s="5">
        <v>89486</v>
      </c>
      <c r="O2281" s="5">
        <f t="shared" si="140"/>
        <v>89486</v>
      </c>
      <c r="P2281" s="5">
        <v>0</v>
      </c>
      <c r="Q2281" s="5">
        <f t="shared" si="141"/>
        <v>89486</v>
      </c>
      <c r="R2281" s="5">
        <v>85673.52</v>
      </c>
      <c r="S2281" s="5">
        <v>3812.48</v>
      </c>
      <c r="T2281" s="5">
        <v>3812.48</v>
      </c>
      <c r="U2281" s="5">
        <f t="shared" si="142"/>
        <v>85673.52</v>
      </c>
      <c r="V2281" s="5">
        <f t="shared" si="143"/>
        <v>85673.52</v>
      </c>
      <c r="W2281" s="5">
        <v>0</v>
      </c>
      <c r="X2281" t="s">
        <v>1562</v>
      </c>
    </row>
    <row r="2282" spans="1:24" x14ac:dyDescent="0.2">
      <c r="A2282" t="s">
        <v>0</v>
      </c>
      <c r="B2282" t="s">
        <v>1</v>
      </c>
      <c r="C2282" t="s">
        <v>695</v>
      </c>
      <c r="D2282" t="s">
        <v>727</v>
      </c>
      <c r="E2282" t="s">
        <v>728</v>
      </c>
      <c r="F2282" t="s">
        <v>1549</v>
      </c>
      <c r="G2282" t="s">
        <v>1550</v>
      </c>
      <c r="H2282" t="s">
        <v>772</v>
      </c>
      <c r="I2282" t="s">
        <v>1561</v>
      </c>
      <c r="J2282" t="s">
        <v>97</v>
      </c>
      <c r="K2282" t="s">
        <v>100</v>
      </c>
      <c r="L2282" t="s">
        <v>11</v>
      </c>
      <c r="M2282" s="5">
        <v>0</v>
      </c>
      <c r="N2282" s="5">
        <v>42000</v>
      </c>
      <c r="O2282" s="5">
        <f t="shared" si="140"/>
        <v>42000</v>
      </c>
      <c r="P2282" s="5">
        <v>0</v>
      </c>
      <c r="Q2282" s="5">
        <f t="shared" si="141"/>
        <v>42000</v>
      </c>
      <c r="R2282" s="5">
        <v>3018.11</v>
      </c>
      <c r="S2282" s="5">
        <v>38981.89</v>
      </c>
      <c r="T2282" s="5">
        <v>38981.89</v>
      </c>
      <c r="U2282" s="5">
        <f t="shared" si="142"/>
        <v>3018.1100000000006</v>
      </c>
      <c r="V2282" s="5">
        <f t="shared" si="143"/>
        <v>3018.1100000000006</v>
      </c>
      <c r="W2282" s="5">
        <v>0</v>
      </c>
      <c r="X2282" t="s">
        <v>1563</v>
      </c>
    </row>
    <row r="2283" spans="1:24" x14ac:dyDescent="0.2">
      <c r="A2283" t="s">
        <v>0</v>
      </c>
      <c r="B2283" t="s">
        <v>1</v>
      </c>
      <c r="C2283" t="s">
        <v>695</v>
      </c>
      <c r="D2283" t="s">
        <v>727</v>
      </c>
      <c r="E2283" t="s">
        <v>728</v>
      </c>
      <c r="F2283" t="s">
        <v>1549</v>
      </c>
      <c r="G2283" t="s">
        <v>1550</v>
      </c>
      <c r="H2283" t="s">
        <v>772</v>
      </c>
      <c r="I2283" t="s">
        <v>1561</v>
      </c>
      <c r="J2283" t="s">
        <v>97</v>
      </c>
      <c r="K2283" t="s">
        <v>102</v>
      </c>
      <c r="L2283" t="s">
        <v>11</v>
      </c>
      <c r="M2283" s="5">
        <v>0</v>
      </c>
      <c r="N2283" s="5">
        <v>572</v>
      </c>
      <c r="O2283" s="5">
        <f t="shared" si="140"/>
        <v>572</v>
      </c>
      <c r="P2283" s="5">
        <v>449.25</v>
      </c>
      <c r="Q2283" s="5">
        <f t="shared" si="141"/>
        <v>1021.25</v>
      </c>
      <c r="R2283" s="5">
        <v>0</v>
      </c>
      <c r="S2283" s="5">
        <v>571.9</v>
      </c>
      <c r="T2283" s="5">
        <v>571.9</v>
      </c>
      <c r="U2283" s="5">
        <f t="shared" si="142"/>
        <v>0.10000000000002274</v>
      </c>
      <c r="V2283" s="5">
        <f t="shared" si="143"/>
        <v>0.10000000000002274</v>
      </c>
      <c r="W2283" s="5">
        <v>449.35</v>
      </c>
      <c r="X2283" t="s">
        <v>1564</v>
      </c>
    </row>
    <row r="2284" spans="1:24" x14ac:dyDescent="0.2">
      <c r="A2284" t="s">
        <v>0</v>
      </c>
      <c r="B2284" t="s">
        <v>1</v>
      </c>
      <c r="C2284" t="s">
        <v>695</v>
      </c>
      <c r="D2284" t="s">
        <v>727</v>
      </c>
      <c r="E2284" t="s">
        <v>728</v>
      </c>
      <c r="F2284" t="s">
        <v>1549</v>
      </c>
      <c r="G2284" t="s">
        <v>1550</v>
      </c>
      <c r="H2284" t="s">
        <v>772</v>
      </c>
      <c r="I2284" t="s">
        <v>1561</v>
      </c>
      <c r="J2284" t="s">
        <v>97</v>
      </c>
      <c r="K2284" t="s">
        <v>104</v>
      </c>
      <c r="L2284" t="s">
        <v>11</v>
      </c>
      <c r="M2284" s="5">
        <v>0</v>
      </c>
      <c r="N2284" s="5">
        <v>1073832</v>
      </c>
      <c r="O2284" s="5">
        <f t="shared" si="140"/>
        <v>1073832</v>
      </c>
      <c r="P2284" s="5">
        <v>0</v>
      </c>
      <c r="Q2284" s="5">
        <f t="shared" si="141"/>
        <v>1073832</v>
      </c>
      <c r="R2284" s="5">
        <v>372650</v>
      </c>
      <c r="S2284" s="5">
        <v>701182</v>
      </c>
      <c r="T2284" s="5">
        <v>701182</v>
      </c>
      <c r="U2284" s="5">
        <f t="shared" si="142"/>
        <v>372650</v>
      </c>
      <c r="V2284" s="5">
        <f t="shared" si="143"/>
        <v>372650</v>
      </c>
      <c r="W2284" s="5">
        <v>0</v>
      </c>
      <c r="X2284" t="s">
        <v>1565</v>
      </c>
    </row>
    <row r="2285" spans="1:24" x14ac:dyDescent="0.2">
      <c r="A2285" t="s">
        <v>0</v>
      </c>
      <c r="B2285" t="s">
        <v>1</v>
      </c>
      <c r="C2285" t="s">
        <v>695</v>
      </c>
      <c r="D2285" t="s">
        <v>727</v>
      </c>
      <c r="E2285" t="s">
        <v>728</v>
      </c>
      <c r="F2285" t="s">
        <v>1549</v>
      </c>
      <c r="G2285" t="s">
        <v>1550</v>
      </c>
      <c r="H2285" t="s">
        <v>772</v>
      </c>
      <c r="I2285" t="s">
        <v>1561</v>
      </c>
      <c r="J2285" t="s">
        <v>97</v>
      </c>
      <c r="K2285" t="s">
        <v>106</v>
      </c>
      <c r="L2285" t="s">
        <v>11</v>
      </c>
      <c r="M2285" s="5">
        <v>0</v>
      </c>
      <c r="N2285" s="5">
        <v>135839.75</v>
      </c>
      <c r="O2285" s="5">
        <f t="shared" si="140"/>
        <v>135839.75</v>
      </c>
      <c r="P2285" s="5">
        <v>0</v>
      </c>
      <c r="Q2285" s="5">
        <f t="shared" si="141"/>
        <v>135839.75</v>
      </c>
      <c r="R2285" s="5">
        <v>55578.18</v>
      </c>
      <c r="S2285" s="5">
        <v>80261.570000000007</v>
      </c>
      <c r="T2285" s="5">
        <v>80261.570000000007</v>
      </c>
      <c r="U2285" s="5">
        <f t="shared" si="142"/>
        <v>55578.179999999993</v>
      </c>
      <c r="V2285" s="5">
        <f t="shared" si="143"/>
        <v>55578.179999999993</v>
      </c>
      <c r="W2285" s="5">
        <v>0</v>
      </c>
      <c r="X2285" t="s">
        <v>1566</v>
      </c>
    </row>
    <row r="2286" spans="1:24" x14ac:dyDescent="0.2">
      <c r="A2286" t="s">
        <v>0</v>
      </c>
      <c r="B2286" t="s">
        <v>1</v>
      </c>
      <c r="C2286" t="s">
        <v>695</v>
      </c>
      <c r="D2286" t="s">
        <v>727</v>
      </c>
      <c r="E2286" t="s">
        <v>728</v>
      </c>
      <c r="F2286" t="s">
        <v>1549</v>
      </c>
      <c r="G2286" t="s">
        <v>1550</v>
      </c>
      <c r="H2286" t="s">
        <v>772</v>
      </c>
      <c r="I2286" t="s">
        <v>1561</v>
      </c>
      <c r="J2286" t="s">
        <v>97</v>
      </c>
      <c r="K2286" t="s">
        <v>108</v>
      </c>
      <c r="L2286" t="s">
        <v>11</v>
      </c>
      <c r="M2286" s="5">
        <v>0</v>
      </c>
      <c r="N2286" s="5">
        <v>89486</v>
      </c>
      <c r="O2286" s="5">
        <f t="shared" si="140"/>
        <v>89486</v>
      </c>
      <c r="P2286" s="5">
        <v>0</v>
      </c>
      <c r="Q2286" s="5">
        <f t="shared" si="141"/>
        <v>89486</v>
      </c>
      <c r="R2286" s="5">
        <v>36304.74</v>
      </c>
      <c r="S2286" s="5">
        <v>53181.26</v>
      </c>
      <c r="T2286" s="5">
        <v>53181.26</v>
      </c>
      <c r="U2286" s="5">
        <f t="shared" si="142"/>
        <v>36304.74</v>
      </c>
      <c r="V2286" s="5">
        <f t="shared" si="143"/>
        <v>36304.74</v>
      </c>
      <c r="W2286" s="5">
        <v>0</v>
      </c>
      <c r="X2286" t="s">
        <v>1567</v>
      </c>
    </row>
    <row r="2287" spans="1:24" x14ac:dyDescent="0.2">
      <c r="A2287" t="s">
        <v>0</v>
      </c>
      <c r="B2287" t="s">
        <v>1</v>
      </c>
      <c r="C2287" t="s">
        <v>695</v>
      </c>
      <c r="D2287" t="s">
        <v>727</v>
      </c>
      <c r="E2287" t="s">
        <v>728</v>
      </c>
      <c r="F2287" t="s">
        <v>1549</v>
      </c>
      <c r="G2287" t="s">
        <v>1550</v>
      </c>
      <c r="H2287" t="s">
        <v>1554</v>
      </c>
      <c r="I2287" t="s">
        <v>1555</v>
      </c>
      <c r="J2287" t="s">
        <v>121</v>
      </c>
      <c r="K2287" t="s">
        <v>137</v>
      </c>
      <c r="L2287" t="s">
        <v>44</v>
      </c>
      <c r="M2287" s="5">
        <v>2647786.7799999998</v>
      </c>
      <c r="N2287" s="5">
        <v>-2095235.6</v>
      </c>
      <c r="O2287" s="5">
        <f t="shared" si="140"/>
        <v>552551.1799999997</v>
      </c>
      <c r="P2287" s="5">
        <v>-253029.36</v>
      </c>
      <c r="Q2287" s="5">
        <f t="shared" si="141"/>
        <v>299521.81999999972</v>
      </c>
      <c r="R2287" s="5">
        <v>0</v>
      </c>
      <c r="S2287" s="5">
        <v>299521.82</v>
      </c>
      <c r="T2287" s="5">
        <v>20219.36</v>
      </c>
      <c r="U2287" s="5">
        <f t="shared" si="142"/>
        <v>253029.35999999969</v>
      </c>
      <c r="V2287" s="5">
        <f t="shared" si="143"/>
        <v>532331.81999999972</v>
      </c>
      <c r="W2287" s="5">
        <v>0</v>
      </c>
      <c r="X2287" t="s">
        <v>1568</v>
      </c>
    </row>
    <row r="2288" spans="1:24" x14ac:dyDescent="0.2">
      <c r="A2288" t="s">
        <v>0</v>
      </c>
      <c r="B2288" t="s">
        <v>1</v>
      </c>
      <c r="C2288" t="s">
        <v>695</v>
      </c>
      <c r="D2288" t="s">
        <v>727</v>
      </c>
      <c r="E2288" t="s">
        <v>728</v>
      </c>
      <c r="F2288" t="s">
        <v>1549</v>
      </c>
      <c r="G2288" t="s">
        <v>1550</v>
      </c>
      <c r="H2288" t="s">
        <v>1554</v>
      </c>
      <c r="I2288" t="s">
        <v>1555</v>
      </c>
      <c r="J2288" t="s">
        <v>121</v>
      </c>
      <c r="K2288" t="s">
        <v>128</v>
      </c>
      <c r="L2288" t="s">
        <v>44</v>
      </c>
      <c r="M2288" s="5">
        <v>92213.22</v>
      </c>
      <c r="N2288" s="5">
        <v>0</v>
      </c>
      <c r="O2288" s="5">
        <f t="shared" si="140"/>
        <v>92213.22</v>
      </c>
      <c r="P2288" s="5">
        <v>-92213.22</v>
      </c>
      <c r="Q2288" s="5">
        <f t="shared" si="141"/>
        <v>0</v>
      </c>
      <c r="R2288" s="5">
        <v>0</v>
      </c>
      <c r="S2288" s="5">
        <v>0</v>
      </c>
      <c r="T2288" s="5">
        <v>0</v>
      </c>
      <c r="U2288" s="5">
        <f t="shared" si="142"/>
        <v>92213.22</v>
      </c>
      <c r="V2288" s="5">
        <f t="shared" si="143"/>
        <v>92213.22</v>
      </c>
      <c r="W2288" s="5">
        <v>0</v>
      </c>
      <c r="X2288" t="s">
        <v>1569</v>
      </c>
    </row>
    <row r="2289" spans="1:24" x14ac:dyDescent="0.2">
      <c r="A2289" t="s">
        <v>0</v>
      </c>
      <c r="B2289" t="s">
        <v>1</v>
      </c>
      <c r="C2289" t="s">
        <v>695</v>
      </c>
      <c r="D2289" t="s">
        <v>727</v>
      </c>
      <c r="E2289" t="s">
        <v>728</v>
      </c>
      <c r="F2289" t="s">
        <v>1549</v>
      </c>
      <c r="G2289" t="s">
        <v>1550</v>
      </c>
      <c r="H2289" t="s">
        <v>1554</v>
      </c>
      <c r="I2289" t="s">
        <v>1570</v>
      </c>
      <c r="J2289" t="s">
        <v>121</v>
      </c>
      <c r="K2289" t="s">
        <v>363</v>
      </c>
      <c r="L2289" t="s">
        <v>44</v>
      </c>
      <c r="M2289" s="5">
        <v>627328</v>
      </c>
      <c r="N2289" s="5">
        <v>-239086.56</v>
      </c>
      <c r="O2289" s="5">
        <f t="shared" si="140"/>
        <v>388241.44</v>
      </c>
      <c r="P2289" s="5">
        <v>-388241.44</v>
      </c>
      <c r="Q2289" s="5">
        <f t="shared" si="141"/>
        <v>0</v>
      </c>
      <c r="R2289" s="5">
        <v>0</v>
      </c>
      <c r="S2289" s="5">
        <v>0</v>
      </c>
      <c r="T2289" s="5">
        <v>0</v>
      </c>
      <c r="U2289" s="5">
        <f t="shared" si="142"/>
        <v>388241.44</v>
      </c>
      <c r="V2289" s="5">
        <f t="shared" si="143"/>
        <v>388241.44</v>
      </c>
      <c r="W2289" s="5">
        <v>0</v>
      </c>
      <c r="X2289" t="s">
        <v>1571</v>
      </c>
    </row>
    <row r="2290" spans="1:24" x14ac:dyDescent="0.2">
      <c r="A2290" t="s">
        <v>0</v>
      </c>
      <c r="B2290" t="s">
        <v>1</v>
      </c>
      <c r="C2290" t="s">
        <v>695</v>
      </c>
      <c r="D2290" t="s">
        <v>727</v>
      </c>
      <c r="E2290" t="s">
        <v>728</v>
      </c>
      <c r="F2290" t="s">
        <v>1549</v>
      </c>
      <c r="G2290" t="s">
        <v>1550</v>
      </c>
      <c r="H2290" t="s">
        <v>1554</v>
      </c>
      <c r="I2290" t="s">
        <v>1570</v>
      </c>
      <c r="J2290" t="s">
        <v>121</v>
      </c>
      <c r="K2290" t="s">
        <v>128</v>
      </c>
      <c r="L2290" t="s">
        <v>44</v>
      </c>
      <c r="M2290" s="5">
        <v>230000</v>
      </c>
      <c r="N2290" s="5">
        <v>0</v>
      </c>
      <c r="O2290" s="5">
        <f t="shared" si="140"/>
        <v>230000</v>
      </c>
      <c r="P2290" s="5">
        <v>0</v>
      </c>
      <c r="Q2290" s="5">
        <f t="shared" si="141"/>
        <v>230000</v>
      </c>
      <c r="R2290" s="5">
        <v>89328</v>
      </c>
      <c r="S2290" s="5">
        <v>140672</v>
      </c>
      <c r="T2290" s="5">
        <v>44352</v>
      </c>
      <c r="U2290" s="5">
        <f t="shared" si="142"/>
        <v>89328</v>
      </c>
      <c r="V2290" s="5">
        <f t="shared" si="143"/>
        <v>185648</v>
      </c>
      <c r="W2290" s="5">
        <v>0</v>
      </c>
      <c r="X2290" t="s">
        <v>1569</v>
      </c>
    </row>
    <row r="2291" spans="1:24" x14ac:dyDescent="0.2">
      <c r="A2291" t="s">
        <v>0</v>
      </c>
      <c r="B2291" t="s">
        <v>1</v>
      </c>
      <c r="C2291" t="s">
        <v>695</v>
      </c>
      <c r="D2291" t="s">
        <v>727</v>
      </c>
      <c r="E2291" t="s">
        <v>728</v>
      </c>
      <c r="F2291" t="s">
        <v>1549</v>
      </c>
      <c r="G2291" t="s">
        <v>1550</v>
      </c>
      <c r="H2291" t="s">
        <v>1554</v>
      </c>
      <c r="I2291" t="s">
        <v>1570</v>
      </c>
      <c r="J2291" t="s">
        <v>121</v>
      </c>
      <c r="K2291" t="s">
        <v>473</v>
      </c>
      <c r="L2291" t="s">
        <v>44</v>
      </c>
      <c r="M2291" s="5">
        <v>2000</v>
      </c>
      <c r="N2291" s="5">
        <v>-2000</v>
      </c>
      <c r="O2291" s="5">
        <f t="shared" si="140"/>
        <v>0</v>
      </c>
      <c r="P2291" s="5">
        <v>0</v>
      </c>
      <c r="Q2291" s="5">
        <f t="shared" si="141"/>
        <v>0</v>
      </c>
      <c r="R2291" s="5">
        <v>0</v>
      </c>
      <c r="S2291" s="5">
        <v>0</v>
      </c>
      <c r="T2291" s="5">
        <v>0</v>
      </c>
      <c r="U2291" s="5">
        <f t="shared" si="142"/>
        <v>0</v>
      </c>
      <c r="V2291" s="5">
        <f t="shared" si="143"/>
        <v>0</v>
      </c>
      <c r="W2291" s="5">
        <v>0</v>
      </c>
      <c r="X2291" t="s">
        <v>1572</v>
      </c>
    </row>
    <row r="2292" spans="1:24" x14ac:dyDescent="0.2">
      <c r="A2292" t="s">
        <v>0</v>
      </c>
      <c r="B2292" t="s">
        <v>1</v>
      </c>
      <c r="C2292" t="s">
        <v>695</v>
      </c>
      <c r="D2292" t="s">
        <v>727</v>
      </c>
      <c r="E2292" t="s">
        <v>728</v>
      </c>
      <c r="F2292" t="s">
        <v>1549</v>
      </c>
      <c r="G2292" t="s">
        <v>1550</v>
      </c>
      <c r="H2292" t="s">
        <v>772</v>
      </c>
      <c r="I2292" t="s">
        <v>1573</v>
      </c>
      <c r="J2292" t="s">
        <v>121</v>
      </c>
      <c r="K2292" t="s">
        <v>130</v>
      </c>
      <c r="L2292" t="s">
        <v>44</v>
      </c>
      <c r="M2292" s="5">
        <v>25000</v>
      </c>
      <c r="N2292" s="5">
        <v>0</v>
      </c>
      <c r="O2292" s="5">
        <f t="shared" si="140"/>
        <v>25000</v>
      </c>
      <c r="P2292" s="5">
        <v>-25000</v>
      </c>
      <c r="Q2292" s="5">
        <f t="shared" si="141"/>
        <v>0</v>
      </c>
      <c r="R2292" s="5">
        <v>0</v>
      </c>
      <c r="S2292" s="5">
        <v>0</v>
      </c>
      <c r="T2292" s="5">
        <v>0</v>
      </c>
      <c r="U2292" s="5">
        <f t="shared" si="142"/>
        <v>25000</v>
      </c>
      <c r="V2292" s="5">
        <f t="shared" si="143"/>
        <v>25000</v>
      </c>
      <c r="W2292" s="5">
        <v>0</v>
      </c>
      <c r="X2292" t="s">
        <v>1574</v>
      </c>
    </row>
    <row r="2293" spans="1:24" x14ac:dyDescent="0.2">
      <c r="A2293" t="s">
        <v>0</v>
      </c>
      <c r="B2293" t="s">
        <v>1</v>
      </c>
      <c r="C2293" t="s">
        <v>695</v>
      </c>
      <c r="D2293" t="s">
        <v>727</v>
      </c>
      <c r="E2293" t="s">
        <v>728</v>
      </c>
      <c r="F2293" t="s">
        <v>1549</v>
      </c>
      <c r="G2293" t="s">
        <v>1550</v>
      </c>
      <c r="H2293" t="s">
        <v>772</v>
      </c>
      <c r="I2293" t="s">
        <v>1573</v>
      </c>
      <c r="J2293" t="s">
        <v>121</v>
      </c>
      <c r="K2293" t="s">
        <v>155</v>
      </c>
      <c r="L2293" t="s">
        <v>44</v>
      </c>
      <c r="M2293" s="5">
        <v>30000</v>
      </c>
      <c r="N2293" s="5">
        <v>0</v>
      </c>
      <c r="O2293" s="5">
        <f t="shared" si="140"/>
        <v>30000</v>
      </c>
      <c r="P2293" s="5">
        <v>-30000</v>
      </c>
      <c r="Q2293" s="5">
        <f t="shared" si="141"/>
        <v>0</v>
      </c>
      <c r="R2293" s="5">
        <v>0</v>
      </c>
      <c r="S2293" s="5">
        <v>0</v>
      </c>
      <c r="T2293" s="5">
        <v>0</v>
      </c>
      <c r="U2293" s="5">
        <f t="shared" si="142"/>
        <v>30000</v>
      </c>
      <c r="V2293" s="5">
        <f t="shared" si="143"/>
        <v>30000</v>
      </c>
      <c r="W2293" s="5">
        <v>0</v>
      </c>
      <c r="X2293" t="s">
        <v>1575</v>
      </c>
    </row>
    <row r="2294" spans="1:24" x14ac:dyDescent="0.2">
      <c r="A2294" t="s">
        <v>0</v>
      </c>
      <c r="B2294" t="s">
        <v>1</v>
      </c>
      <c r="C2294" t="s">
        <v>695</v>
      </c>
      <c r="D2294" t="s">
        <v>727</v>
      </c>
      <c r="E2294" t="s">
        <v>728</v>
      </c>
      <c r="F2294" t="s">
        <v>1549</v>
      </c>
      <c r="G2294" t="s">
        <v>1550</v>
      </c>
      <c r="H2294" t="s">
        <v>772</v>
      </c>
      <c r="I2294" t="s">
        <v>1561</v>
      </c>
      <c r="J2294" t="s">
        <v>121</v>
      </c>
      <c r="K2294" t="s">
        <v>149</v>
      </c>
      <c r="L2294" t="s">
        <v>44</v>
      </c>
      <c r="M2294" s="5">
        <v>5000</v>
      </c>
      <c r="N2294" s="5">
        <v>0</v>
      </c>
      <c r="O2294" s="5">
        <f t="shared" si="140"/>
        <v>5000</v>
      </c>
      <c r="P2294" s="5">
        <v>-5000</v>
      </c>
      <c r="Q2294" s="5">
        <f t="shared" si="141"/>
        <v>0</v>
      </c>
      <c r="R2294" s="5">
        <v>0</v>
      </c>
      <c r="S2294" s="5">
        <v>0</v>
      </c>
      <c r="T2294" s="5">
        <v>0</v>
      </c>
      <c r="U2294" s="5">
        <f t="shared" si="142"/>
        <v>5000</v>
      </c>
      <c r="V2294" s="5">
        <f t="shared" si="143"/>
        <v>5000</v>
      </c>
      <c r="W2294" s="5">
        <v>0</v>
      </c>
      <c r="X2294" t="s">
        <v>775</v>
      </c>
    </row>
    <row r="2295" spans="1:24" x14ac:dyDescent="0.2">
      <c r="A2295" t="s">
        <v>0</v>
      </c>
      <c r="B2295" t="s">
        <v>1</v>
      </c>
      <c r="C2295" t="s">
        <v>695</v>
      </c>
      <c r="D2295" t="s">
        <v>727</v>
      </c>
      <c r="E2295" t="s">
        <v>728</v>
      </c>
      <c r="F2295" t="s">
        <v>1549</v>
      </c>
      <c r="G2295" t="s">
        <v>1550</v>
      </c>
      <c r="H2295" t="s">
        <v>772</v>
      </c>
      <c r="I2295" t="s">
        <v>1561</v>
      </c>
      <c r="J2295" t="s">
        <v>121</v>
      </c>
      <c r="K2295" t="s">
        <v>137</v>
      </c>
      <c r="L2295" t="s">
        <v>44</v>
      </c>
      <c r="M2295" s="5">
        <v>16000</v>
      </c>
      <c r="N2295" s="5">
        <v>0</v>
      </c>
      <c r="O2295" s="5">
        <f t="shared" si="140"/>
        <v>16000</v>
      </c>
      <c r="P2295" s="5">
        <v>-16000</v>
      </c>
      <c r="Q2295" s="5">
        <f t="shared" si="141"/>
        <v>0</v>
      </c>
      <c r="R2295" s="5">
        <v>0</v>
      </c>
      <c r="S2295" s="5">
        <v>0</v>
      </c>
      <c r="T2295" s="5">
        <v>0</v>
      </c>
      <c r="U2295" s="5">
        <f t="shared" si="142"/>
        <v>16000</v>
      </c>
      <c r="V2295" s="5">
        <f t="shared" si="143"/>
        <v>16000</v>
      </c>
      <c r="W2295" s="5">
        <v>0</v>
      </c>
      <c r="X2295" t="s">
        <v>1576</v>
      </c>
    </row>
    <row r="2296" spans="1:24" x14ac:dyDescent="0.2">
      <c r="A2296" t="s">
        <v>0</v>
      </c>
      <c r="B2296" t="s">
        <v>1</v>
      </c>
      <c r="C2296" t="s">
        <v>695</v>
      </c>
      <c r="D2296" t="s">
        <v>727</v>
      </c>
      <c r="E2296" t="s">
        <v>728</v>
      </c>
      <c r="F2296" t="s">
        <v>1549</v>
      </c>
      <c r="G2296" t="s">
        <v>1550</v>
      </c>
      <c r="H2296" t="s">
        <v>772</v>
      </c>
      <c r="I2296" t="s">
        <v>1561</v>
      </c>
      <c r="J2296" t="s">
        <v>121</v>
      </c>
      <c r="K2296" t="s">
        <v>465</v>
      </c>
      <c r="L2296" t="s">
        <v>44</v>
      </c>
      <c r="M2296" s="5">
        <v>10000</v>
      </c>
      <c r="N2296" s="5">
        <v>0</v>
      </c>
      <c r="O2296" s="5">
        <f t="shared" si="140"/>
        <v>10000</v>
      </c>
      <c r="P2296" s="5">
        <v>-10000</v>
      </c>
      <c r="Q2296" s="5">
        <f t="shared" si="141"/>
        <v>0</v>
      </c>
      <c r="R2296" s="5">
        <v>0</v>
      </c>
      <c r="S2296" s="5">
        <v>0</v>
      </c>
      <c r="T2296" s="5">
        <v>0</v>
      </c>
      <c r="U2296" s="5">
        <f t="shared" si="142"/>
        <v>10000</v>
      </c>
      <c r="V2296" s="5">
        <f t="shared" si="143"/>
        <v>10000</v>
      </c>
      <c r="W2296" s="5">
        <v>0</v>
      </c>
      <c r="X2296" t="s">
        <v>1577</v>
      </c>
    </row>
    <row r="2297" spans="1:24" x14ac:dyDescent="0.2">
      <c r="A2297" t="s">
        <v>0</v>
      </c>
      <c r="B2297" t="s">
        <v>1</v>
      </c>
      <c r="C2297" t="s">
        <v>695</v>
      </c>
      <c r="D2297" t="s">
        <v>727</v>
      </c>
      <c r="E2297" t="s">
        <v>728</v>
      </c>
      <c r="F2297" t="s">
        <v>1549</v>
      </c>
      <c r="G2297" t="s">
        <v>1550</v>
      </c>
      <c r="H2297" t="s">
        <v>772</v>
      </c>
      <c r="I2297" t="s">
        <v>1561</v>
      </c>
      <c r="J2297" t="s">
        <v>121</v>
      </c>
      <c r="K2297" t="s">
        <v>128</v>
      </c>
      <c r="L2297" t="s">
        <v>44</v>
      </c>
      <c r="M2297" s="5">
        <v>1430013.75</v>
      </c>
      <c r="N2297" s="5">
        <v>-400000</v>
      </c>
      <c r="O2297" s="5">
        <f t="shared" si="140"/>
        <v>1030013.75</v>
      </c>
      <c r="P2297" s="5">
        <v>-880013.75</v>
      </c>
      <c r="Q2297" s="5">
        <f t="shared" si="141"/>
        <v>150000</v>
      </c>
      <c r="R2297" s="5">
        <v>0</v>
      </c>
      <c r="S2297" s="5">
        <v>0</v>
      </c>
      <c r="T2297" s="5">
        <v>0</v>
      </c>
      <c r="U2297" s="5">
        <f t="shared" si="142"/>
        <v>1030013.75</v>
      </c>
      <c r="V2297" s="5">
        <f t="shared" si="143"/>
        <v>1030013.75</v>
      </c>
      <c r="W2297" s="5">
        <v>150000</v>
      </c>
      <c r="X2297" t="s">
        <v>787</v>
      </c>
    </row>
    <row r="2298" spans="1:24" x14ac:dyDescent="0.2">
      <c r="A2298" t="s">
        <v>0</v>
      </c>
      <c r="B2298" t="s">
        <v>1</v>
      </c>
      <c r="C2298" t="s">
        <v>695</v>
      </c>
      <c r="D2298" t="s">
        <v>727</v>
      </c>
      <c r="E2298" t="s">
        <v>728</v>
      </c>
      <c r="F2298" t="s">
        <v>1549</v>
      </c>
      <c r="G2298" t="s">
        <v>1550</v>
      </c>
      <c r="H2298" t="s">
        <v>772</v>
      </c>
      <c r="I2298" t="s">
        <v>1561</v>
      </c>
      <c r="J2298" t="s">
        <v>121</v>
      </c>
      <c r="K2298" t="s">
        <v>285</v>
      </c>
      <c r="L2298" t="s">
        <v>44</v>
      </c>
      <c r="M2298" s="5">
        <v>21000</v>
      </c>
      <c r="N2298" s="5">
        <v>0</v>
      </c>
      <c r="O2298" s="5">
        <f t="shared" si="140"/>
        <v>21000</v>
      </c>
      <c r="P2298" s="5">
        <v>-21000</v>
      </c>
      <c r="Q2298" s="5">
        <f t="shared" si="141"/>
        <v>0</v>
      </c>
      <c r="R2298" s="5">
        <v>0</v>
      </c>
      <c r="S2298" s="5">
        <v>0</v>
      </c>
      <c r="T2298" s="5">
        <v>0</v>
      </c>
      <c r="U2298" s="5">
        <f t="shared" si="142"/>
        <v>21000</v>
      </c>
      <c r="V2298" s="5">
        <f t="shared" si="143"/>
        <v>21000</v>
      </c>
      <c r="W2298" s="5">
        <v>0</v>
      </c>
      <c r="X2298" t="s">
        <v>780</v>
      </c>
    </row>
    <row r="2299" spans="1:24" x14ac:dyDescent="0.2">
      <c r="A2299" t="s">
        <v>0</v>
      </c>
      <c r="B2299" t="s">
        <v>1</v>
      </c>
      <c r="C2299" t="s">
        <v>695</v>
      </c>
      <c r="D2299" t="s">
        <v>727</v>
      </c>
      <c r="E2299" t="s">
        <v>728</v>
      </c>
      <c r="F2299" t="s">
        <v>1549</v>
      </c>
      <c r="G2299" t="s">
        <v>1550</v>
      </c>
      <c r="H2299" t="s">
        <v>772</v>
      </c>
      <c r="I2299" t="s">
        <v>1561</v>
      </c>
      <c r="J2299" t="s">
        <v>121</v>
      </c>
      <c r="K2299" t="s">
        <v>288</v>
      </c>
      <c r="L2299" t="s">
        <v>44</v>
      </c>
      <c r="M2299" s="5">
        <v>176986.25</v>
      </c>
      <c r="N2299" s="5">
        <v>0</v>
      </c>
      <c r="O2299" s="5">
        <f t="shared" si="140"/>
        <v>176986.25</v>
      </c>
      <c r="P2299" s="5">
        <v>-176986.25</v>
      </c>
      <c r="Q2299" s="5">
        <f t="shared" si="141"/>
        <v>0</v>
      </c>
      <c r="R2299" s="5">
        <v>0</v>
      </c>
      <c r="S2299" s="5">
        <v>0</v>
      </c>
      <c r="T2299" s="5">
        <v>0</v>
      </c>
      <c r="U2299" s="5">
        <f t="shared" si="142"/>
        <v>176986.25</v>
      </c>
      <c r="V2299" s="5">
        <f t="shared" si="143"/>
        <v>176986.25</v>
      </c>
      <c r="W2299" s="5">
        <v>0</v>
      </c>
      <c r="X2299" t="s">
        <v>1578</v>
      </c>
    </row>
    <row r="2300" spans="1:24" x14ac:dyDescent="0.2">
      <c r="A2300" t="s">
        <v>0</v>
      </c>
      <c r="B2300" t="s">
        <v>1</v>
      </c>
      <c r="C2300" t="s">
        <v>695</v>
      </c>
      <c r="D2300" t="s">
        <v>727</v>
      </c>
      <c r="E2300" t="s">
        <v>728</v>
      </c>
      <c r="F2300" t="s">
        <v>1549</v>
      </c>
      <c r="G2300" t="s">
        <v>1550</v>
      </c>
      <c r="H2300" t="s">
        <v>772</v>
      </c>
      <c r="I2300" t="s">
        <v>1561</v>
      </c>
      <c r="J2300" t="s">
        <v>121</v>
      </c>
      <c r="K2300" t="s">
        <v>178</v>
      </c>
      <c r="L2300" t="s">
        <v>44</v>
      </c>
      <c r="M2300" s="5">
        <v>16500</v>
      </c>
      <c r="N2300" s="5">
        <v>0</v>
      </c>
      <c r="O2300" s="5">
        <f t="shared" si="140"/>
        <v>16500</v>
      </c>
      <c r="P2300" s="5">
        <v>-16500</v>
      </c>
      <c r="Q2300" s="5">
        <f t="shared" si="141"/>
        <v>0</v>
      </c>
      <c r="R2300" s="5">
        <v>0</v>
      </c>
      <c r="S2300" s="5">
        <v>0</v>
      </c>
      <c r="T2300" s="5">
        <v>0</v>
      </c>
      <c r="U2300" s="5">
        <f t="shared" si="142"/>
        <v>16500</v>
      </c>
      <c r="V2300" s="5">
        <f t="shared" si="143"/>
        <v>16500</v>
      </c>
      <c r="W2300" s="5">
        <v>0</v>
      </c>
      <c r="X2300" t="s">
        <v>1579</v>
      </c>
    </row>
    <row r="2301" spans="1:24" x14ac:dyDescent="0.2">
      <c r="A2301" t="s">
        <v>0</v>
      </c>
      <c r="B2301" t="s">
        <v>1</v>
      </c>
      <c r="C2301" t="s">
        <v>695</v>
      </c>
      <c r="D2301" t="s">
        <v>727</v>
      </c>
      <c r="E2301" t="s">
        <v>728</v>
      </c>
      <c r="F2301" t="s">
        <v>1549</v>
      </c>
      <c r="G2301" t="s">
        <v>1550</v>
      </c>
      <c r="H2301" t="s">
        <v>772</v>
      </c>
      <c r="I2301" t="s">
        <v>1561</v>
      </c>
      <c r="J2301" t="s">
        <v>121</v>
      </c>
      <c r="K2301" t="s">
        <v>130</v>
      </c>
      <c r="L2301" t="s">
        <v>44</v>
      </c>
      <c r="M2301" s="5">
        <v>14000</v>
      </c>
      <c r="N2301" s="5">
        <v>0</v>
      </c>
      <c r="O2301" s="5">
        <f t="shared" si="140"/>
        <v>14000</v>
      </c>
      <c r="P2301" s="5">
        <v>-14000</v>
      </c>
      <c r="Q2301" s="5">
        <f t="shared" si="141"/>
        <v>0</v>
      </c>
      <c r="R2301" s="5">
        <v>0</v>
      </c>
      <c r="S2301" s="5">
        <v>0</v>
      </c>
      <c r="T2301" s="5">
        <v>0</v>
      </c>
      <c r="U2301" s="5">
        <f t="shared" si="142"/>
        <v>14000</v>
      </c>
      <c r="V2301" s="5">
        <f t="shared" si="143"/>
        <v>14000</v>
      </c>
      <c r="W2301" s="5">
        <v>0</v>
      </c>
      <c r="X2301" t="s">
        <v>1574</v>
      </c>
    </row>
    <row r="2302" spans="1:24" x14ac:dyDescent="0.2">
      <c r="A2302" t="s">
        <v>0</v>
      </c>
      <c r="B2302" t="s">
        <v>1</v>
      </c>
      <c r="C2302" t="s">
        <v>695</v>
      </c>
      <c r="D2302" t="s">
        <v>727</v>
      </c>
      <c r="E2302" t="s">
        <v>728</v>
      </c>
      <c r="F2302" t="s">
        <v>1549</v>
      </c>
      <c r="G2302" t="s">
        <v>1550</v>
      </c>
      <c r="H2302" t="s">
        <v>772</v>
      </c>
      <c r="I2302" t="s">
        <v>1561</v>
      </c>
      <c r="J2302" t="s">
        <v>121</v>
      </c>
      <c r="K2302" t="s">
        <v>318</v>
      </c>
      <c r="L2302" t="s">
        <v>44</v>
      </c>
      <c r="M2302" s="5">
        <v>18500</v>
      </c>
      <c r="N2302" s="5">
        <v>0</v>
      </c>
      <c r="O2302" s="5">
        <f t="shared" si="140"/>
        <v>18500</v>
      </c>
      <c r="P2302" s="5">
        <v>-18500</v>
      </c>
      <c r="Q2302" s="5">
        <f t="shared" si="141"/>
        <v>0</v>
      </c>
      <c r="R2302" s="5">
        <v>0</v>
      </c>
      <c r="S2302" s="5">
        <v>0</v>
      </c>
      <c r="T2302" s="5">
        <v>0</v>
      </c>
      <c r="U2302" s="5">
        <f t="shared" si="142"/>
        <v>18500</v>
      </c>
      <c r="V2302" s="5">
        <f t="shared" si="143"/>
        <v>18500</v>
      </c>
      <c r="W2302" s="5">
        <v>0</v>
      </c>
      <c r="X2302" t="s">
        <v>1580</v>
      </c>
    </row>
    <row r="2303" spans="1:24" x14ac:dyDescent="0.2">
      <c r="A2303" t="s">
        <v>0</v>
      </c>
      <c r="B2303" t="s">
        <v>1</v>
      </c>
      <c r="C2303" t="s">
        <v>695</v>
      </c>
      <c r="D2303" t="s">
        <v>727</v>
      </c>
      <c r="E2303" t="s">
        <v>728</v>
      </c>
      <c r="F2303" t="s">
        <v>1549</v>
      </c>
      <c r="G2303" t="s">
        <v>1550</v>
      </c>
      <c r="H2303" t="s">
        <v>772</v>
      </c>
      <c r="I2303" t="s">
        <v>1581</v>
      </c>
      <c r="J2303" t="s">
        <v>121</v>
      </c>
      <c r="K2303" t="s">
        <v>137</v>
      </c>
      <c r="L2303" t="s">
        <v>44</v>
      </c>
      <c r="M2303" s="5">
        <v>15000</v>
      </c>
      <c r="N2303" s="5">
        <v>0</v>
      </c>
      <c r="O2303" s="5">
        <f t="shared" si="140"/>
        <v>15000</v>
      </c>
      <c r="P2303" s="5">
        <v>-15000</v>
      </c>
      <c r="Q2303" s="5">
        <f t="shared" si="141"/>
        <v>0</v>
      </c>
      <c r="R2303" s="5">
        <v>0</v>
      </c>
      <c r="S2303" s="5">
        <v>0</v>
      </c>
      <c r="T2303" s="5">
        <v>0</v>
      </c>
      <c r="U2303" s="5">
        <f t="shared" si="142"/>
        <v>15000</v>
      </c>
      <c r="V2303" s="5">
        <f t="shared" si="143"/>
        <v>15000</v>
      </c>
      <c r="W2303" s="5">
        <v>0</v>
      </c>
      <c r="X2303" t="s">
        <v>1576</v>
      </c>
    </row>
    <row r="2304" spans="1:24" x14ac:dyDescent="0.2">
      <c r="A2304" t="s">
        <v>0</v>
      </c>
      <c r="B2304" t="s">
        <v>1</v>
      </c>
      <c r="C2304" t="s">
        <v>695</v>
      </c>
      <c r="D2304" t="s">
        <v>727</v>
      </c>
      <c r="E2304" t="s">
        <v>728</v>
      </c>
      <c r="F2304" t="s">
        <v>1549</v>
      </c>
      <c r="G2304" t="s">
        <v>1550</v>
      </c>
      <c r="H2304" t="s">
        <v>772</v>
      </c>
      <c r="I2304" t="s">
        <v>1581</v>
      </c>
      <c r="J2304" t="s">
        <v>121</v>
      </c>
      <c r="K2304" t="s">
        <v>465</v>
      </c>
      <c r="L2304" t="s">
        <v>44</v>
      </c>
      <c r="M2304" s="5">
        <v>10000</v>
      </c>
      <c r="N2304" s="5">
        <v>0</v>
      </c>
      <c r="O2304" s="5">
        <f t="shared" si="140"/>
        <v>10000</v>
      </c>
      <c r="P2304" s="5">
        <v>-10000</v>
      </c>
      <c r="Q2304" s="5">
        <f t="shared" si="141"/>
        <v>0</v>
      </c>
      <c r="R2304" s="5">
        <v>0</v>
      </c>
      <c r="S2304" s="5">
        <v>0</v>
      </c>
      <c r="T2304" s="5">
        <v>0</v>
      </c>
      <c r="U2304" s="5">
        <f t="shared" si="142"/>
        <v>10000</v>
      </c>
      <c r="V2304" s="5">
        <f t="shared" si="143"/>
        <v>10000</v>
      </c>
      <c r="W2304" s="5">
        <v>0</v>
      </c>
      <c r="X2304" t="s">
        <v>1577</v>
      </c>
    </row>
    <row r="2305" spans="1:24" x14ac:dyDescent="0.2">
      <c r="A2305" t="s">
        <v>0</v>
      </c>
      <c r="B2305" t="s">
        <v>1</v>
      </c>
      <c r="C2305" t="s">
        <v>695</v>
      </c>
      <c r="D2305" t="s">
        <v>727</v>
      </c>
      <c r="E2305" t="s">
        <v>728</v>
      </c>
      <c r="F2305" t="s">
        <v>1549</v>
      </c>
      <c r="G2305" t="s">
        <v>1550</v>
      </c>
      <c r="H2305" t="s">
        <v>772</v>
      </c>
      <c r="I2305" t="s">
        <v>1581</v>
      </c>
      <c r="J2305" t="s">
        <v>121</v>
      </c>
      <c r="K2305" t="s">
        <v>145</v>
      </c>
      <c r="L2305" t="s">
        <v>44</v>
      </c>
      <c r="M2305" s="5">
        <v>8600</v>
      </c>
      <c r="N2305" s="5">
        <v>0</v>
      </c>
      <c r="O2305" s="5">
        <f t="shared" si="140"/>
        <v>8600</v>
      </c>
      <c r="P2305" s="5">
        <v>-8600</v>
      </c>
      <c r="Q2305" s="5">
        <f t="shared" si="141"/>
        <v>0</v>
      </c>
      <c r="R2305" s="5">
        <v>0</v>
      </c>
      <c r="S2305" s="5">
        <v>0</v>
      </c>
      <c r="T2305" s="5">
        <v>0</v>
      </c>
      <c r="U2305" s="5">
        <f t="shared" si="142"/>
        <v>8600</v>
      </c>
      <c r="V2305" s="5">
        <f t="shared" si="143"/>
        <v>8600</v>
      </c>
      <c r="W2305" s="5">
        <v>0</v>
      </c>
      <c r="X2305" t="s">
        <v>1582</v>
      </c>
    </row>
    <row r="2306" spans="1:24" x14ac:dyDescent="0.2">
      <c r="A2306" t="s">
        <v>0</v>
      </c>
      <c r="B2306" t="s">
        <v>1</v>
      </c>
      <c r="C2306" t="s">
        <v>695</v>
      </c>
      <c r="D2306" t="s">
        <v>727</v>
      </c>
      <c r="E2306" t="s">
        <v>728</v>
      </c>
      <c r="F2306" t="s">
        <v>1549</v>
      </c>
      <c r="G2306" t="s">
        <v>1550</v>
      </c>
      <c r="H2306" t="s">
        <v>772</v>
      </c>
      <c r="I2306" t="s">
        <v>1581</v>
      </c>
      <c r="J2306" t="s">
        <v>121</v>
      </c>
      <c r="K2306" t="s">
        <v>178</v>
      </c>
      <c r="L2306" t="s">
        <v>44</v>
      </c>
      <c r="M2306" s="5">
        <v>86800</v>
      </c>
      <c r="N2306" s="5">
        <v>0</v>
      </c>
      <c r="O2306" s="5">
        <f t="shared" si="140"/>
        <v>86800</v>
      </c>
      <c r="P2306" s="5">
        <v>-86800</v>
      </c>
      <c r="Q2306" s="5">
        <f t="shared" si="141"/>
        <v>0</v>
      </c>
      <c r="R2306" s="5">
        <v>0</v>
      </c>
      <c r="S2306" s="5">
        <v>0</v>
      </c>
      <c r="T2306" s="5">
        <v>0</v>
      </c>
      <c r="U2306" s="5">
        <f t="shared" si="142"/>
        <v>86800</v>
      </c>
      <c r="V2306" s="5">
        <f t="shared" si="143"/>
        <v>86800</v>
      </c>
      <c r="W2306" s="5">
        <v>0</v>
      </c>
      <c r="X2306" t="s">
        <v>1579</v>
      </c>
    </row>
    <row r="2307" spans="1:24" x14ac:dyDescent="0.2">
      <c r="A2307" t="s">
        <v>0</v>
      </c>
      <c r="B2307" t="s">
        <v>1</v>
      </c>
      <c r="C2307" t="s">
        <v>695</v>
      </c>
      <c r="D2307" t="s">
        <v>727</v>
      </c>
      <c r="E2307" t="s">
        <v>728</v>
      </c>
      <c r="F2307" t="s">
        <v>1549</v>
      </c>
      <c r="G2307" t="s">
        <v>1550</v>
      </c>
      <c r="H2307" t="s">
        <v>772</v>
      </c>
      <c r="I2307" t="s">
        <v>1581</v>
      </c>
      <c r="J2307" t="s">
        <v>121</v>
      </c>
      <c r="K2307" t="s">
        <v>130</v>
      </c>
      <c r="L2307" t="s">
        <v>44</v>
      </c>
      <c r="M2307" s="5">
        <v>23360</v>
      </c>
      <c r="N2307" s="5">
        <v>0</v>
      </c>
      <c r="O2307" s="5">
        <f t="shared" ref="O2307:O2370" si="144">+M2307+N2307</f>
        <v>23360</v>
      </c>
      <c r="P2307" s="5">
        <v>-23360</v>
      </c>
      <c r="Q2307" s="5">
        <f t="shared" ref="Q2307:Q2370" si="145">+O2307+P2307</f>
        <v>0</v>
      </c>
      <c r="R2307" s="5">
        <v>0</v>
      </c>
      <c r="S2307" s="5">
        <v>0</v>
      </c>
      <c r="T2307" s="5">
        <v>0</v>
      </c>
      <c r="U2307" s="5">
        <f t="shared" ref="U2307:U2370" si="146">+O2307-S2307</f>
        <v>23360</v>
      </c>
      <c r="V2307" s="5">
        <f t="shared" ref="V2307:V2370" si="147">+O2307-T2307</f>
        <v>23360</v>
      </c>
      <c r="W2307" s="5">
        <v>0</v>
      </c>
      <c r="X2307" t="s">
        <v>1574</v>
      </c>
    </row>
    <row r="2308" spans="1:24" x14ac:dyDescent="0.2">
      <c r="A2308" t="s">
        <v>0</v>
      </c>
      <c r="B2308" t="s">
        <v>1</v>
      </c>
      <c r="C2308" t="s">
        <v>695</v>
      </c>
      <c r="D2308" t="s">
        <v>727</v>
      </c>
      <c r="E2308" t="s">
        <v>728</v>
      </c>
      <c r="F2308" t="s">
        <v>1549</v>
      </c>
      <c r="G2308" t="s">
        <v>1550</v>
      </c>
      <c r="H2308" t="s">
        <v>772</v>
      </c>
      <c r="I2308" t="s">
        <v>1581</v>
      </c>
      <c r="J2308" t="s">
        <v>121</v>
      </c>
      <c r="K2308" t="s">
        <v>166</v>
      </c>
      <c r="L2308" t="s">
        <v>44</v>
      </c>
      <c r="M2308" s="5">
        <v>2000</v>
      </c>
      <c r="N2308" s="5">
        <v>0</v>
      </c>
      <c r="O2308" s="5">
        <f t="shared" si="144"/>
        <v>2000</v>
      </c>
      <c r="P2308" s="5">
        <v>-2000</v>
      </c>
      <c r="Q2308" s="5">
        <f t="shared" si="145"/>
        <v>0</v>
      </c>
      <c r="R2308" s="5">
        <v>0</v>
      </c>
      <c r="S2308" s="5">
        <v>0</v>
      </c>
      <c r="T2308" s="5">
        <v>0</v>
      </c>
      <c r="U2308" s="5">
        <f t="shared" si="146"/>
        <v>2000</v>
      </c>
      <c r="V2308" s="5">
        <f t="shared" si="147"/>
        <v>2000</v>
      </c>
      <c r="W2308" s="5">
        <v>0</v>
      </c>
      <c r="X2308" t="s">
        <v>1583</v>
      </c>
    </row>
    <row r="2309" spans="1:24" x14ac:dyDescent="0.2">
      <c r="A2309" t="s">
        <v>0</v>
      </c>
      <c r="B2309" t="s">
        <v>1</v>
      </c>
      <c r="C2309" t="s">
        <v>695</v>
      </c>
      <c r="D2309" t="s">
        <v>727</v>
      </c>
      <c r="E2309" t="s">
        <v>728</v>
      </c>
      <c r="F2309" t="s">
        <v>1549</v>
      </c>
      <c r="G2309" t="s">
        <v>1550</v>
      </c>
      <c r="H2309" t="s">
        <v>772</v>
      </c>
      <c r="I2309" t="s">
        <v>1581</v>
      </c>
      <c r="J2309" t="s">
        <v>121</v>
      </c>
      <c r="K2309" t="s">
        <v>155</v>
      </c>
      <c r="L2309" t="s">
        <v>44</v>
      </c>
      <c r="M2309" s="5">
        <v>7000</v>
      </c>
      <c r="N2309" s="5">
        <v>0</v>
      </c>
      <c r="O2309" s="5">
        <f t="shared" si="144"/>
        <v>7000</v>
      </c>
      <c r="P2309" s="5">
        <v>-7000</v>
      </c>
      <c r="Q2309" s="5">
        <f t="shared" si="145"/>
        <v>0</v>
      </c>
      <c r="R2309" s="5">
        <v>0</v>
      </c>
      <c r="S2309" s="5">
        <v>0</v>
      </c>
      <c r="T2309" s="5">
        <v>0</v>
      </c>
      <c r="U2309" s="5">
        <f t="shared" si="146"/>
        <v>7000</v>
      </c>
      <c r="V2309" s="5">
        <f t="shared" si="147"/>
        <v>7000</v>
      </c>
      <c r="W2309" s="5">
        <v>0</v>
      </c>
      <c r="X2309" t="s">
        <v>1575</v>
      </c>
    </row>
    <row r="2310" spans="1:24" x14ac:dyDescent="0.2">
      <c r="A2310" t="s">
        <v>0</v>
      </c>
      <c r="B2310" t="s">
        <v>1</v>
      </c>
      <c r="C2310" t="s">
        <v>695</v>
      </c>
      <c r="D2310" t="s">
        <v>727</v>
      </c>
      <c r="E2310" t="s">
        <v>728</v>
      </c>
      <c r="F2310" t="s">
        <v>1549</v>
      </c>
      <c r="G2310" t="s">
        <v>1550</v>
      </c>
      <c r="H2310" t="s">
        <v>772</v>
      </c>
      <c r="I2310" t="s">
        <v>1584</v>
      </c>
      <c r="J2310" t="s">
        <v>121</v>
      </c>
      <c r="K2310" t="s">
        <v>357</v>
      </c>
      <c r="L2310" t="s">
        <v>44</v>
      </c>
      <c r="M2310" s="5">
        <v>1000</v>
      </c>
      <c r="N2310" s="5">
        <v>0</v>
      </c>
      <c r="O2310" s="5">
        <f t="shared" si="144"/>
        <v>1000</v>
      </c>
      <c r="P2310" s="5">
        <v>-1000</v>
      </c>
      <c r="Q2310" s="5">
        <f t="shared" si="145"/>
        <v>0</v>
      </c>
      <c r="R2310" s="5">
        <v>0</v>
      </c>
      <c r="S2310" s="5">
        <v>0</v>
      </c>
      <c r="T2310" s="5">
        <v>0</v>
      </c>
      <c r="U2310" s="5">
        <f t="shared" si="146"/>
        <v>1000</v>
      </c>
      <c r="V2310" s="5">
        <f t="shared" si="147"/>
        <v>1000</v>
      </c>
      <c r="W2310" s="5">
        <v>0</v>
      </c>
      <c r="X2310" t="s">
        <v>1585</v>
      </c>
    </row>
    <row r="2311" spans="1:24" x14ac:dyDescent="0.2">
      <c r="A2311" t="s">
        <v>0</v>
      </c>
      <c r="B2311" t="s">
        <v>1</v>
      </c>
      <c r="C2311" t="s">
        <v>695</v>
      </c>
      <c r="D2311" t="s">
        <v>727</v>
      </c>
      <c r="E2311" t="s">
        <v>728</v>
      </c>
      <c r="F2311" t="s">
        <v>1549</v>
      </c>
      <c r="G2311" t="s">
        <v>1550</v>
      </c>
      <c r="H2311" t="s">
        <v>772</v>
      </c>
      <c r="I2311" t="s">
        <v>1584</v>
      </c>
      <c r="J2311" t="s">
        <v>121</v>
      </c>
      <c r="K2311" t="s">
        <v>149</v>
      </c>
      <c r="L2311" t="s">
        <v>44</v>
      </c>
      <c r="M2311" s="5">
        <v>206770.83</v>
      </c>
      <c r="N2311" s="5">
        <v>0</v>
      </c>
      <c r="O2311" s="5">
        <f t="shared" si="144"/>
        <v>206770.83</v>
      </c>
      <c r="P2311" s="5">
        <v>-206770.83</v>
      </c>
      <c r="Q2311" s="5">
        <f t="shared" si="145"/>
        <v>0</v>
      </c>
      <c r="R2311" s="5">
        <v>0</v>
      </c>
      <c r="S2311" s="5">
        <v>0</v>
      </c>
      <c r="T2311" s="5">
        <v>0</v>
      </c>
      <c r="U2311" s="5">
        <f t="shared" si="146"/>
        <v>206770.83</v>
      </c>
      <c r="V2311" s="5">
        <f t="shared" si="147"/>
        <v>206770.83</v>
      </c>
      <c r="W2311" s="5">
        <v>0</v>
      </c>
      <c r="X2311" t="s">
        <v>775</v>
      </c>
    </row>
    <row r="2312" spans="1:24" x14ac:dyDescent="0.2">
      <c r="A2312" t="s">
        <v>0</v>
      </c>
      <c r="B2312" t="s">
        <v>1</v>
      </c>
      <c r="C2312" t="s">
        <v>695</v>
      </c>
      <c r="D2312" t="s">
        <v>727</v>
      </c>
      <c r="E2312" t="s">
        <v>728</v>
      </c>
      <c r="F2312" t="s">
        <v>1549</v>
      </c>
      <c r="G2312" t="s">
        <v>1550</v>
      </c>
      <c r="H2312" t="s">
        <v>772</v>
      </c>
      <c r="I2312" t="s">
        <v>1584</v>
      </c>
      <c r="J2312" t="s">
        <v>121</v>
      </c>
      <c r="K2312" t="s">
        <v>137</v>
      </c>
      <c r="L2312" t="s">
        <v>44</v>
      </c>
      <c r="M2312" s="5">
        <v>186500</v>
      </c>
      <c r="N2312" s="5">
        <v>0</v>
      </c>
      <c r="O2312" s="5">
        <f t="shared" si="144"/>
        <v>186500</v>
      </c>
      <c r="P2312" s="5">
        <v>-186500</v>
      </c>
      <c r="Q2312" s="5">
        <f t="shared" si="145"/>
        <v>0</v>
      </c>
      <c r="R2312" s="5">
        <v>0</v>
      </c>
      <c r="S2312" s="5">
        <v>0</v>
      </c>
      <c r="T2312" s="5">
        <v>0</v>
      </c>
      <c r="U2312" s="5">
        <f t="shared" si="146"/>
        <v>186500</v>
      </c>
      <c r="V2312" s="5">
        <f t="shared" si="147"/>
        <v>186500</v>
      </c>
      <c r="W2312" s="5">
        <v>0</v>
      </c>
      <c r="X2312" t="s">
        <v>1576</v>
      </c>
    </row>
    <row r="2313" spans="1:24" x14ac:dyDescent="0.2">
      <c r="A2313" t="s">
        <v>0</v>
      </c>
      <c r="B2313" t="s">
        <v>1</v>
      </c>
      <c r="C2313" t="s">
        <v>695</v>
      </c>
      <c r="D2313" t="s">
        <v>727</v>
      </c>
      <c r="E2313" t="s">
        <v>728</v>
      </c>
      <c r="F2313" t="s">
        <v>1549</v>
      </c>
      <c r="G2313" t="s">
        <v>1550</v>
      </c>
      <c r="H2313" t="s">
        <v>772</v>
      </c>
      <c r="I2313" t="s">
        <v>1584</v>
      </c>
      <c r="J2313" t="s">
        <v>121</v>
      </c>
      <c r="K2313" t="s">
        <v>161</v>
      </c>
      <c r="L2313" t="s">
        <v>44</v>
      </c>
      <c r="M2313" s="5">
        <v>374273.69</v>
      </c>
      <c r="N2313" s="5">
        <v>0</v>
      </c>
      <c r="O2313" s="5">
        <f t="shared" si="144"/>
        <v>374273.69</v>
      </c>
      <c r="P2313" s="5">
        <v>-374273.69</v>
      </c>
      <c r="Q2313" s="5">
        <f t="shared" si="145"/>
        <v>0</v>
      </c>
      <c r="R2313" s="5">
        <v>0</v>
      </c>
      <c r="S2313" s="5">
        <v>0</v>
      </c>
      <c r="T2313" s="5">
        <v>0</v>
      </c>
      <c r="U2313" s="5">
        <f t="shared" si="146"/>
        <v>374273.69</v>
      </c>
      <c r="V2313" s="5">
        <f t="shared" si="147"/>
        <v>374273.69</v>
      </c>
      <c r="W2313" s="5">
        <v>0</v>
      </c>
      <c r="X2313" t="s">
        <v>1586</v>
      </c>
    </row>
    <row r="2314" spans="1:24" x14ac:dyDescent="0.2">
      <c r="A2314" t="s">
        <v>0</v>
      </c>
      <c r="B2314" t="s">
        <v>1</v>
      </c>
      <c r="C2314" t="s">
        <v>695</v>
      </c>
      <c r="D2314" t="s">
        <v>727</v>
      </c>
      <c r="E2314" t="s">
        <v>728</v>
      </c>
      <c r="F2314" t="s">
        <v>1549</v>
      </c>
      <c r="G2314" t="s">
        <v>1550</v>
      </c>
      <c r="H2314" t="s">
        <v>772</v>
      </c>
      <c r="I2314" t="s">
        <v>1584</v>
      </c>
      <c r="J2314" t="s">
        <v>121</v>
      </c>
      <c r="K2314" t="s">
        <v>1183</v>
      </c>
      <c r="L2314" t="s">
        <v>44</v>
      </c>
      <c r="M2314" s="5">
        <v>150000</v>
      </c>
      <c r="N2314" s="5">
        <v>0</v>
      </c>
      <c r="O2314" s="5">
        <f t="shared" si="144"/>
        <v>150000</v>
      </c>
      <c r="P2314" s="5">
        <v>-150000</v>
      </c>
      <c r="Q2314" s="5">
        <f t="shared" si="145"/>
        <v>0</v>
      </c>
      <c r="R2314" s="5">
        <v>0</v>
      </c>
      <c r="S2314" s="5">
        <v>0</v>
      </c>
      <c r="T2314" s="5">
        <v>0</v>
      </c>
      <c r="U2314" s="5">
        <f t="shared" si="146"/>
        <v>150000</v>
      </c>
      <c r="V2314" s="5">
        <f t="shared" si="147"/>
        <v>150000</v>
      </c>
      <c r="W2314" s="5">
        <v>0</v>
      </c>
      <c r="X2314" t="s">
        <v>1587</v>
      </c>
    </row>
    <row r="2315" spans="1:24" x14ac:dyDescent="0.2">
      <c r="A2315" t="s">
        <v>0</v>
      </c>
      <c r="B2315" t="s">
        <v>1</v>
      </c>
      <c r="C2315" t="s">
        <v>695</v>
      </c>
      <c r="D2315" t="s">
        <v>727</v>
      </c>
      <c r="E2315" t="s">
        <v>728</v>
      </c>
      <c r="F2315" t="s">
        <v>1549</v>
      </c>
      <c r="G2315" t="s">
        <v>1550</v>
      </c>
      <c r="H2315" t="s">
        <v>772</v>
      </c>
      <c r="I2315" t="s">
        <v>1584</v>
      </c>
      <c r="J2315" t="s">
        <v>121</v>
      </c>
      <c r="K2315" t="s">
        <v>285</v>
      </c>
      <c r="L2315" t="s">
        <v>44</v>
      </c>
      <c r="M2315" s="5">
        <v>584209.28</v>
      </c>
      <c r="N2315" s="5">
        <v>0</v>
      </c>
      <c r="O2315" s="5">
        <f t="shared" si="144"/>
        <v>584209.28</v>
      </c>
      <c r="P2315" s="5">
        <v>-449209.28</v>
      </c>
      <c r="Q2315" s="5">
        <f t="shared" si="145"/>
        <v>135000</v>
      </c>
      <c r="R2315" s="5">
        <v>0</v>
      </c>
      <c r="S2315" s="5">
        <v>0</v>
      </c>
      <c r="T2315" s="5">
        <v>0</v>
      </c>
      <c r="U2315" s="5">
        <f t="shared" si="146"/>
        <v>584209.28</v>
      </c>
      <c r="V2315" s="5">
        <f t="shared" si="147"/>
        <v>584209.28</v>
      </c>
      <c r="W2315" s="5">
        <v>135000</v>
      </c>
      <c r="X2315" t="s">
        <v>780</v>
      </c>
    </row>
    <row r="2316" spans="1:24" x14ac:dyDescent="0.2">
      <c r="A2316" t="s">
        <v>0</v>
      </c>
      <c r="B2316" t="s">
        <v>1</v>
      </c>
      <c r="C2316" t="s">
        <v>695</v>
      </c>
      <c r="D2316" t="s">
        <v>727</v>
      </c>
      <c r="E2316" t="s">
        <v>728</v>
      </c>
      <c r="F2316" t="s">
        <v>1549</v>
      </c>
      <c r="G2316" t="s">
        <v>1550</v>
      </c>
      <c r="H2316" t="s">
        <v>772</v>
      </c>
      <c r="I2316" t="s">
        <v>1584</v>
      </c>
      <c r="J2316" t="s">
        <v>121</v>
      </c>
      <c r="K2316" t="s">
        <v>288</v>
      </c>
      <c r="L2316" t="s">
        <v>44</v>
      </c>
      <c r="M2316" s="5">
        <v>300000</v>
      </c>
      <c r="N2316" s="5">
        <v>0</v>
      </c>
      <c r="O2316" s="5">
        <f t="shared" si="144"/>
        <v>300000</v>
      </c>
      <c r="P2316" s="5">
        <v>-300000</v>
      </c>
      <c r="Q2316" s="5">
        <f t="shared" si="145"/>
        <v>0</v>
      </c>
      <c r="R2316" s="5">
        <v>0</v>
      </c>
      <c r="S2316" s="5">
        <v>0</v>
      </c>
      <c r="T2316" s="5">
        <v>0</v>
      </c>
      <c r="U2316" s="5">
        <f t="shared" si="146"/>
        <v>300000</v>
      </c>
      <c r="V2316" s="5">
        <f t="shared" si="147"/>
        <v>300000</v>
      </c>
      <c r="W2316" s="5">
        <v>0</v>
      </c>
      <c r="X2316" t="s">
        <v>1578</v>
      </c>
    </row>
    <row r="2317" spans="1:24" x14ac:dyDescent="0.2">
      <c r="A2317" t="s">
        <v>0</v>
      </c>
      <c r="B2317" t="s">
        <v>1</v>
      </c>
      <c r="C2317" t="s">
        <v>695</v>
      </c>
      <c r="D2317" t="s">
        <v>727</v>
      </c>
      <c r="E2317" t="s">
        <v>728</v>
      </c>
      <c r="F2317" t="s">
        <v>1549</v>
      </c>
      <c r="G2317" t="s">
        <v>1550</v>
      </c>
      <c r="H2317" t="s">
        <v>772</v>
      </c>
      <c r="I2317" t="s">
        <v>1584</v>
      </c>
      <c r="J2317" t="s">
        <v>121</v>
      </c>
      <c r="K2317" t="s">
        <v>359</v>
      </c>
      <c r="L2317" t="s">
        <v>44</v>
      </c>
      <c r="M2317" s="5">
        <v>127680</v>
      </c>
      <c r="N2317" s="5">
        <v>0</v>
      </c>
      <c r="O2317" s="5">
        <f t="shared" si="144"/>
        <v>127680</v>
      </c>
      <c r="P2317" s="5">
        <v>-127680</v>
      </c>
      <c r="Q2317" s="5">
        <f t="shared" si="145"/>
        <v>0</v>
      </c>
      <c r="R2317" s="5">
        <v>0</v>
      </c>
      <c r="S2317" s="5">
        <v>0</v>
      </c>
      <c r="T2317" s="5">
        <v>0</v>
      </c>
      <c r="U2317" s="5">
        <f t="shared" si="146"/>
        <v>127680</v>
      </c>
      <c r="V2317" s="5">
        <f t="shared" si="147"/>
        <v>127680</v>
      </c>
      <c r="W2317" s="5">
        <v>0</v>
      </c>
      <c r="X2317" t="s">
        <v>1588</v>
      </c>
    </row>
    <row r="2318" spans="1:24" x14ac:dyDescent="0.2">
      <c r="A2318" t="s">
        <v>0</v>
      </c>
      <c r="B2318" t="s">
        <v>1</v>
      </c>
      <c r="C2318" t="s">
        <v>695</v>
      </c>
      <c r="D2318" t="s">
        <v>727</v>
      </c>
      <c r="E2318" t="s">
        <v>728</v>
      </c>
      <c r="F2318" t="s">
        <v>1549</v>
      </c>
      <c r="G2318" t="s">
        <v>1550</v>
      </c>
      <c r="H2318" t="s">
        <v>772</v>
      </c>
      <c r="I2318" t="s">
        <v>1584</v>
      </c>
      <c r="J2318" t="s">
        <v>121</v>
      </c>
      <c r="K2318" t="s">
        <v>155</v>
      </c>
      <c r="L2318" t="s">
        <v>44</v>
      </c>
      <c r="M2318" s="5">
        <v>463565.65</v>
      </c>
      <c r="N2318" s="5">
        <v>0</v>
      </c>
      <c r="O2318" s="5">
        <f t="shared" si="144"/>
        <v>463565.65</v>
      </c>
      <c r="P2318" s="5">
        <v>-463565.65</v>
      </c>
      <c r="Q2318" s="5">
        <f t="shared" si="145"/>
        <v>0</v>
      </c>
      <c r="R2318" s="5">
        <v>0</v>
      </c>
      <c r="S2318" s="5">
        <v>0</v>
      </c>
      <c r="T2318" s="5">
        <v>0</v>
      </c>
      <c r="U2318" s="5">
        <f t="shared" si="146"/>
        <v>463565.65</v>
      </c>
      <c r="V2318" s="5">
        <f t="shared" si="147"/>
        <v>463565.65</v>
      </c>
      <c r="W2318" s="5">
        <v>0</v>
      </c>
      <c r="X2318" t="s">
        <v>1575</v>
      </c>
    </row>
    <row r="2319" spans="1:24" x14ac:dyDescent="0.2">
      <c r="A2319" t="s">
        <v>0</v>
      </c>
      <c r="B2319" t="s">
        <v>1</v>
      </c>
      <c r="C2319" t="s">
        <v>695</v>
      </c>
      <c r="D2319" t="s">
        <v>727</v>
      </c>
      <c r="E2319" t="s">
        <v>728</v>
      </c>
      <c r="F2319" t="s">
        <v>1549</v>
      </c>
      <c r="G2319" t="s">
        <v>1550</v>
      </c>
      <c r="H2319" t="s">
        <v>772</v>
      </c>
      <c r="I2319" t="s">
        <v>1584</v>
      </c>
      <c r="J2319" t="s">
        <v>121</v>
      </c>
      <c r="K2319" t="s">
        <v>170</v>
      </c>
      <c r="L2319" t="s">
        <v>44</v>
      </c>
      <c r="M2319" s="5">
        <v>3240</v>
      </c>
      <c r="N2319" s="5">
        <v>0</v>
      </c>
      <c r="O2319" s="5">
        <f t="shared" si="144"/>
        <v>3240</v>
      </c>
      <c r="P2319" s="5">
        <v>0</v>
      </c>
      <c r="Q2319" s="5">
        <f t="shared" si="145"/>
        <v>3240</v>
      </c>
      <c r="R2319" s="5">
        <v>0</v>
      </c>
      <c r="S2319" s="5">
        <v>0</v>
      </c>
      <c r="T2319" s="5">
        <v>0</v>
      </c>
      <c r="U2319" s="5">
        <f t="shared" si="146"/>
        <v>3240</v>
      </c>
      <c r="V2319" s="5">
        <f t="shared" si="147"/>
        <v>3240</v>
      </c>
      <c r="W2319" s="5">
        <v>3240</v>
      </c>
      <c r="X2319" t="s">
        <v>1589</v>
      </c>
    </row>
    <row r="2320" spans="1:24" x14ac:dyDescent="0.2">
      <c r="A2320" t="s">
        <v>0</v>
      </c>
      <c r="B2320" t="s">
        <v>1</v>
      </c>
      <c r="C2320" t="s">
        <v>695</v>
      </c>
      <c r="D2320" t="s">
        <v>727</v>
      </c>
      <c r="E2320" t="s">
        <v>728</v>
      </c>
      <c r="F2320" t="s">
        <v>1549</v>
      </c>
      <c r="G2320" t="s">
        <v>1550</v>
      </c>
      <c r="H2320" t="s">
        <v>772</v>
      </c>
      <c r="I2320" t="s">
        <v>1590</v>
      </c>
      <c r="J2320" t="s">
        <v>121</v>
      </c>
      <c r="K2320" t="s">
        <v>161</v>
      </c>
      <c r="L2320" t="s">
        <v>44</v>
      </c>
      <c r="M2320" s="5">
        <v>1308464.8400000001</v>
      </c>
      <c r="N2320" s="5">
        <v>0</v>
      </c>
      <c r="O2320" s="5">
        <f t="shared" si="144"/>
        <v>1308464.8400000001</v>
      </c>
      <c r="P2320" s="5">
        <v>-680000</v>
      </c>
      <c r="Q2320" s="5">
        <f t="shared" si="145"/>
        <v>628464.84000000008</v>
      </c>
      <c r="R2320" s="5">
        <v>0</v>
      </c>
      <c r="S2320" s="5">
        <v>0</v>
      </c>
      <c r="T2320" s="5">
        <v>0</v>
      </c>
      <c r="U2320" s="5">
        <f t="shared" si="146"/>
        <v>1308464.8400000001</v>
      </c>
      <c r="V2320" s="5">
        <f t="shared" si="147"/>
        <v>1308464.8400000001</v>
      </c>
      <c r="W2320" s="5">
        <v>628464.84</v>
      </c>
      <c r="X2320" t="s">
        <v>1586</v>
      </c>
    </row>
    <row r="2321" spans="1:24" x14ac:dyDescent="0.2">
      <c r="A2321" t="s">
        <v>0</v>
      </c>
      <c r="B2321" t="s">
        <v>1</v>
      </c>
      <c r="C2321" t="s">
        <v>695</v>
      </c>
      <c r="D2321" t="s">
        <v>727</v>
      </c>
      <c r="E2321" t="s">
        <v>728</v>
      </c>
      <c r="F2321" t="s">
        <v>1549</v>
      </c>
      <c r="G2321" t="s">
        <v>1550</v>
      </c>
      <c r="H2321" t="s">
        <v>772</v>
      </c>
      <c r="I2321" t="s">
        <v>1590</v>
      </c>
      <c r="J2321" t="s">
        <v>121</v>
      </c>
      <c r="K2321" t="s">
        <v>126</v>
      </c>
      <c r="L2321" t="s">
        <v>44</v>
      </c>
      <c r="M2321" s="5">
        <v>471065.16</v>
      </c>
      <c r="N2321" s="5">
        <v>0</v>
      </c>
      <c r="O2321" s="5">
        <f t="shared" si="144"/>
        <v>471065.16</v>
      </c>
      <c r="P2321" s="5">
        <v>-236065.16</v>
      </c>
      <c r="Q2321" s="5">
        <f t="shared" si="145"/>
        <v>234999.99999999997</v>
      </c>
      <c r="R2321" s="5">
        <v>0</v>
      </c>
      <c r="S2321" s="5">
        <v>15726.51</v>
      </c>
      <c r="T2321" s="5">
        <v>0</v>
      </c>
      <c r="U2321" s="5">
        <f t="shared" si="146"/>
        <v>455338.64999999997</v>
      </c>
      <c r="V2321" s="5">
        <f t="shared" si="147"/>
        <v>471065.16</v>
      </c>
      <c r="W2321" s="5">
        <v>219273.49</v>
      </c>
      <c r="X2321" t="s">
        <v>1591</v>
      </c>
    </row>
    <row r="2322" spans="1:24" x14ac:dyDescent="0.2">
      <c r="A2322" t="s">
        <v>0</v>
      </c>
      <c r="B2322" t="s">
        <v>1</v>
      </c>
      <c r="C2322" t="s">
        <v>695</v>
      </c>
      <c r="D2322" t="s">
        <v>727</v>
      </c>
      <c r="E2322" t="s">
        <v>728</v>
      </c>
      <c r="F2322" t="s">
        <v>1549</v>
      </c>
      <c r="G2322" t="s">
        <v>1550</v>
      </c>
      <c r="H2322" t="s">
        <v>772</v>
      </c>
      <c r="I2322" t="s">
        <v>1590</v>
      </c>
      <c r="J2322" t="s">
        <v>121</v>
      </c>
      <c r="K2322" t="s">
        <v>128</v>
      </c>
      <c r="L2322" t="s">
        <v>44</v>
      </c>
      <c r="M2322" s="5">
        <v>150000</v>
      </c>
      <c r="N2322" s="5">
        <v>0</v>
      </c>
      <c r="O2322" s="5">
        <f t="shared" si="144"/>
        <v>150000</v>
      </c>
      <c r="P2322" s="5">
        <v>-150000</v>
      </c>
      <c r="Q2322" s="5">
        <f t="shared" si="145"/>
        <v>0</v>
      </c>
      <c r="R2322" s="5">
        <v>0</v>
      </c>
      <c r="S2322" s="5">
        <v>0</v>
      </c>
      <c r="T2322" s="5">
        <v>0</v>
      </c>
      <c r="U2322" s="5">
        <f t="shared" si="146"/>
        <v>150000</v>
      </c>
      <c r="V2322" s="5">
        <f t="shared" si="147"/>
        <v>150000</v>
      </c>
      <c r="W2322" s="5">
        <v>0</v>
      </c>
      <c r="X2322" t="s">
        <v>787</v>
      </c>
    </row>
    <row r="2323" spans="1:24" x14ac:dyDescent="0.2">
      <c r="A2323" t="s">
        <v>0</v>
      </c>
      <c r="B2323" t="s">
        <v>1</v>
      </c>
      <c r="C2323" t="s">
        <v>695</v>
      </c>
      <c r="D2323" t="s">
        <v>727</v>
      </c>
      <c r="E2323" t="s">
        <v>728</v>
      </c>
      <c r="F2323" t="s">
        <v>1549</v>
      </c>
      <c r="G2323" t="s">
        <v>1550</v>
      </c>
      <c r="H2323" t="s">
        <v>772</v>
      </c>
      <c r="I2323" t="s">
        <v>1590</v>
      </c>
      <c r="J2323" t="s">
        <v>121</v>
      </c>
      <c r="K2323" t="s">
        <v>473</v>
      </c>
      <c r="L2323" t="s">
        <v>44</v>
      </c>
      <c r="M2323" s="5">
        <v>8500</v>
      </c>
      <c r="N2323" s="5">
        <v>0</v>
      </c>
      <c r="O2323" s="5">
        <f t="shared" si="144"/>
        <v>8500</v>
      </c>
      <c r="P2323" s="5">
        <v>0</v>
      </c>
      <c r="Q2323" s="5">
        <f t="shared" si="145"/>
        <v>8500</v>
      </c>
      <c r="R2323" s="5">
        <v>0</v>
      </c>
      <c r="S2323" s="5">
        <v>0</v>
      </c>
      <c r="T2323" s="5">
        <v>0</v>
      </c>
      <c r="U2323" s="5">
        <f t="shared" si="146"/>
        <v>8500</v>
      </c>
      <c r="V2323" s="5">
        <f t="shared" si="147"/>
        <v>8500</v>
      </c>
      <c r="W2323" s="5">
        <v>8500</v>
      </c>
      <c r="X2323" t="s">
        <v>1592</v>
      </c>
    </row>
    <row r="2324" spans="1:24" x14ac:dyDescent="0.2">
      <c r="A2324" t="s">
        <v>0</v>
      </c>
      <c r="B2324" t="s">
        <v>1</v>
      </c>
      <c r="C2324" t="s">
        <v>695</v>
      </c>
      <c r="D2324" t="s">
        <v>727</v>
      </c>
      <c r="E2324" t="s">
        <v>728</v>
      </c>
      <c r="F2324" t="s">
        <v>1549</v>
      </c>
      <c r="G2324" t="s">
        <v>1550</v>
      </c>
      <c r="H2324" t="s">
        <v>772</v>
      </c>
      <c r="I2324" t="s">
        <v>1593</v>
      </c>
      <c r="J2324" t="s">
        <v>121</v>
      </c>
      <c r="K2324" t="s">
        <v>990</v>
      </c>
      <c r="L2324" t="s">
        <v>44</v>
      </c>
      <c r="M2324" s="5">
        <v>5000</v>
      </c>
      <c r="N2324" s="5">
        <v>0</v>
      </c>
      <c r="O2324" s="5">
        <f t="shared" si="144"/>
        <v>5000</v>
      </c>
      <c r="P2324" s="5">
        <v>-5000</v>
      </c>
      <c r="Q2324" s="5">
        <f t="shared" si="145"/>
        <v>0</v>
      </c>
      <c r="R2324" s="5">
        <v>0</v>
      </c>
      <c r="S2324" s="5">
        <v>0</v>
      </c>
      <c r="T2324" s="5">
        <v>0</v>
      </c>
      <c r="U2324" s="5">
        <f t="shared" si="146"/>
        <v>5000</v>
      </c>
      <c r="V2324" s="5">
        <f t="shared" si="147"/>
        <v>5000</v>
      </c>
      <c r="W2324" s="5">
        <v>0</v>
      </c>
      <c r="X2324" t="s">
        <v>1594</v>
      </c>
    </row>
    <row r="2325" spans="1:24" x14ac:dyDescent="0.2">
      <c r="A2325" t="s">
        <v>0</v>
      </c>
      <c r="B2325" t="s">
        <v>1</v>
      </c>
      <c r="C2325" t="s">
        <v>695</v>
      </c>
      <c r="D2325" t="s">
        <v>727</v>
      </c>
      <c r="E2325" t="s">
        <v>728</v>
      </c>
      <c r="F2325" t="s">
        <v>1549</v>
      </c>
      <c r="G2325" t="s">
        <v>1550</v>
      </c>
      <c r="H2325" t="s">
        <v>772</v>
      </c>
      <c r="I2325" t="s">
        <v>1593</v>
      </c>
      <c r="J2325" t="s">
        <v>121</v>
      </c>
      <c r="K2325" t="s">
        <v>145</v>
      </c>
      <c r="L2325" t="s">
        <v>44</v>
      </c>
      <c r="M2325" s="5">
        <v>10000</v>
      </c>
      <c r="N2325" s="5">
        <v>0</v>
      </c>
      <c r="O2325" s="5">
        <f t="shared" si="144"/>
        <v>10000</v>
      </c>
      <c r="P2325" s="5">
        <v>-10000</v>
      </c>
      <c r="Q2325" s="5">
        <f t="shared" si="145"/>
        <v>0</v>
      </c>
      <c r="R2325" s="5">
        <v>0</v>
      </c>
      <c r="S2325" s="5">
        <v>0</v>
      </c>
      <c r="T2325" s="5">
        <v>0</v>
      </c>
      <c r="U2325" s="5">
        <f t="shared" si="146"/>
        <v>10000</v>
      </c>
      <c r="V2325" s="5">
        <f t="shared" si="147"/>
        <v>10000</v>
      </c>
      <c r="W2325" s="5">
        <v>0</v>
      </c>
      <c r="X2325" t="s">
        <v>1582</v>
      </c>
    </row>
    <row r="2326" spans="1:24" x14ac:dyDescent="0.2">
      <c r="A2326" t="s">
        <v>0</v>
      </c>
      <c r="B2326" t="s">
        <v>1</v>
      </c>
      <c r="C2326" t="s">
        <v>695</v>
      </c>
      <c r="D2326" t="s">
        <v>727</v>
      </c>
      <c r="E2326" t="s">
        <v>728</v>
      </c>
      <c r="F2326" t="s">
        <v>1549</v>
      </c>
      <c r="G2326" t="s">
        <v>1550</v>
      </c>
      <c r="H2326" t="s">
        <v>772</v>
      </c>
      <c r="I2326" t="s">
        <v>1593</v>
      </c>
      <c r="J2326" t="s">
        <v>121</v>
      </c>
      <c r="K2326" t="s">
        <v>155</v>
      </c>
      <c r="L2326" t="s">
        <v>44</v>
      </c>
      <c r="M2326" s="5">
        <v>20000</v>
      </c>
      <c r="N2326" s="5">
        <v>0</v>
      </c>
      <c r="O2326" s="5">
        <f t="shared" si="144"/>
        <v>20000</v>
      </c>
      <c r="P2326" s="5">
        <v>-20000</v>
      </c>
      <c r="Q2326" s="5">
        <f t="shared" si="145"/>
        <v>0</v>
      </c>
      <c r="R2326" s="5">
        <v>0</v>
      </c>
      <c r="S2326" s="5">
        <v>0</v>
      </c>
      <c r="T2326" s="5">
        <v>0</v>
      </c>
      <c r="U2326" s="5">
        <f t="shared" si="146"/>
        <v>20000</v>
      </c>
      <c r="V2326" s="5">
        <f t="shared" si="147"/>
        <v>20000</v>
      </c>
      <c r="W2326" s="5">
        <v>0</v>
      </c>
      <c r="X2326" t="s">
        <v>1575</v>
      </c>
    </row>
    <row r="2327" spans="1:24" x14ac:dyDescent="0.2">
      <c r="A2327" t="s">
        <v>0</v>
      </c>
      <c r="B2327" t="s">
        <v>1</v>
      </c>
      <c r="C2327" t="s">
        <v>695</v>
      </c>
      <c r="D2327" t="s">
        <v>727</v>
      </c>
      <c r="E2327" t="s">
        <v>728</v>
      </c>
      <c r="F2327" t="s">
        <v>1549</v>
      </c>
      <c r="G2327" t="s">
        <v>1550</v>
      </c>
      <c r="H2327" t="s">
        <v>1554</v>
      </c>
      <c r="I2327" t="s">
        <v>1570</v>
      </c>
      <c r="J2327" t="s">
        <v>223</v>
      </c>
      <c r="K2327" t="s">
        <v>224</v>
      </c>
      <c r="L2327" t="s">
        <v>44</v>
      </c>
      <c r="M2327" s="5">
        <v>14742672</v>
      </c>
      <c r="N2327" s="5">
        <v>-4612221.26</v>
      </c>
      <c r="O2327" s="5">
        <f t="shared" si="144"/>
        <v>10130450.74</v>
      </c>
      <c r="P2327" s="5">
        <v>-5916931.0599999996</v>
      </c>
      <c r="Q2327" s="5">
        <f t="shared" si="145"/>
        <v>4213519.6800000006</v>
      </c>
      <c r="R2327" s="5">
        <v>1802386.36</v>
      </c>
      <c r="S2327" s="5">
        <v>15588.74</v>
      </c>
      <c r="T2327" s="5">
        <v>0</v>
      </c>
      <c r="U2327" s="5">
        <f t="shared" si="146"/>
        <v>10114862</v>
      </c>
      <c r="V2327" s="5">
        <f t="shared" si="147"/>
        <v>10130450.74</v>
      </c>
      <c r="W2327" s="5">
        <v>2395544.58</v>
      </c>
      <c r="X2327" t="s">
        <v>1595</v>
      </c>
    </row>
    <row r="2328" spans="1:24" x14ac:dyDescent="0.2">
      <c r="A2328" t="s">
        <v>0</v>
      </c>
      <c r="B2328" t="s">
        <v>1</v>
      </c>
      <c r="C2328" t="s">
        <v>695</v>
      </c>
      <c r="D2328" t="s">
        <v>727</v>
      </c>
      <c r="E2328" t="s">
        <v>728</v>
      </c>
      <c r="F2328" t="s">
        <v>1549</v>
      </c>
      <c r="G2328" t="s">
        <v>1550</v>
      </c>
      <c r="H2328" t="s">
        <v>772</v>
      </c>
      <c r="I2328" t="s">
        <v>1590</v>
      </c>
      <c r="J2328" t="s">
        <v>223</v>
      </c>
      <c r="K2328" t="s">
        <v>224</v>
      </c>
      <c r="L2328" t="s">
        <v>44</v>
      </c>
      <c r="M2328" s="5">
        <v>7648470</v>
      </c>
      <c r="N2328" s="5">
        <v>-2406030.38</v>
      </c>
      <c r="O2328" s="5">
        <f t="shared" si="144"/>
        <v>5242439.62</v>
      </c>
      <c r="P2328" s="5">
        <v>-4642439.62</v>
      </c>
      <c r="Q2328" s="5">
        <f t="shared" si="145"/>
        <v>600000</v>
      </c>
      <c r="R2328" s="5">
        <v>0</v>
      </c>
      <c r="S2328" s="5">
        <v>0</v>
      </c>
      <c r="T2328" s="5">
        <v>0</v>
      </c>
      <c r="U2328" s="5">
        <f t="shared" si="146"/>
        <v>5242439.62</v>
      </c>
      <c r="V2328" s="5">
        <f t="shared" si="147"/>
        <v>5242439.62</v>
      </c>
      <c r="W2328" s="5">
        <v>600000</v>
      </c>
      <c r="X2328" t="s">
        <v>1596</v>
      </c>
    </row>
    <row r="2329" spans="1:24" x14ac:dyDescent="0.2">
      <c r="A2329" t="s">
        <v>0</v>
      </c>
      <c r="B2329" t="s">
        <v>1</v>
      </c>
      <c r="C2329" t="s">
        <v>695</v>
      </c>
      <c r="D2329" t="s">
        <v>727</v>
      </c>
      <c r="E2329" t="s">
        <v>728</v>
      </c>
      <c r="F2329" t="s">
        <v>1549</v>
      </c>
      <c r="G2329" t="s">
        <v>1550</v>
      </c>
      <c r="H2329" t="s">
        <v>772</v>
      </c>
      <c r="I2329" t="s">
        <v>1584</v>
      </c>
      <c r="J2329" t="s">
        <v>572</v>
      </c>
      <c r="K2329" t="s">
        <v>882</v>
      </c>
      <c r="L2329" t="s">
        <v>44</v>
      </c>
      <c r="M2329" s="5">
        <v>2000</v>
      </c>
      <c r="N2329" s="5">
        <v>0</v>
      </c>
      <c r="O2329" s="5">
        <f t="shared" si="144"/>
        <v>2000</v>
      </c>
      <c r="P2329" s="5">
        <v>0</v>
      </c>
      <c r="Q2329" s="5">
        <f t="shared" si="145"/>
        <v>2000</v>
      </c>
      <c r="R2329" s="5">
        <v>0</v>
      </c>
      <c r="S2329" s="5">
        <v>1993.6</v>
      </c>
      <c r="T2329" s="5">
        <v>1993.6</v>
      </c>
      <c r="U2329" s="5">
        <f t="shared" si="146"/>
        <v>6.4000000000000909</v>
      </c>
      <c r="V2329" s="5">
        <f t="shared" si="147"/>
        <v>6.4000000000000909</v>
      </c>
      <c r="W2329" s="5">
        <v>6.4</v>
      </c>
      <c r="X2329" t="s">
        <v>1597</v>
      </c>
    </row>
    <row r="2330" spans="1:24" x14ac:dyDescent="0.2">
      <c r="A2330" t="s">
        <v>0</v>
      </c>
      <c r="B2330" t="s">
        <v>1</v>
      </c>
      <c r="C2330" t="s">
        <v>695</v>
      </c>
      <c r="D2330" t="s">
        <v>727</v>
      </c>
      <c r="E2330" t="s">
        <v>728</v>
      </c>
      <c r="F2330" t="s">
        <v>1549</v>
      </c>
      <c r="G2330" t="s">
        <v>1550</v>
      </c>
      <c r="H2330" t="s">
        <v>1554</v>
      </c>
      <c r="I2330" t="s">
        <v>1555</v>
      </c>
      <c r="J2330" t="s">
        <v>575</v>
      </c>
      <c r="K2330" t="s">
        <v>576</v>
      </c>
      <c r="L2330" t="s">
        <v>44</v>
      </c>
      <c r="M2330" s="5">
        <v>150000</v>
      </c>
      <c r="N2330" s="5">
        <v>-150000</v>
      </c>
      <c r="O2330" s="5">
        <f t="shared" si="144"/>
        <v>0</v>
      </c>
      <c r="P2330" s="5">
        <v>0</v>
      </c>
      <c r="Q2330" s="5">
        <f t="shared" si="145"/>
        <v>0</v>
      </c>
      <c r="R2330" s="5">
        <v>0</v>
      </c>
      <c r="S2330" s="5">
        <v>0</v>
      </c>
      <c r="T2330" s="5">
        <v>0</v>
      </c>
      <c r="U2330" s="5">
        <f t="shared" si="146"/>
        <v>0</v>
      </c>
      <c r="V2330" s="5">
        <f t="shared" si="147"/>
        <v>0</v>
      </c>
      <c r="W2330" s="5">
        <v>0</v>
      </c>
      <c r="X2330" t="s">
        <v>1598</v>
      </c>
    </row>
    <row r="2331" spans="1:24" x14ac:dyDescent="0.2">
      <c r="A2331" t="s">
        <v>0</v>
      </c>
      <c r="B2331" t="s">
        <v>1</v>
      </c>
      <c r="C2331" t="s">
        <v>695</v>
      </c>
      <c r="D2331" t="s">
        <v>727</v>
      </c>
      <c r="E2331" t="s">
        <v>728</v>
      </c>
      <c r="F2331" t="s">
        <v>1549</v>
      </c>
      <c r="G2331" t="s">
        <v>1550</v>
      </c>
      <c r="H2331" t="s">
        <v>1554</v>
      </c>
      <c r="I2331" t="s">
        <v>1570</v>
      </c>
      <c r="J2331" t="s">
        <v>231</v>
      </c>
      <c r="K2331" t="s">
        <v>234</v>
      </c>
      <c r="L2331" t="s">
        <v>44</v>
      </c>
      <c r="M2331" s="5">
        <v>5934.84</v>
      </c>
      <c r="N2331" s="5">
        <v>-5934.84</v>
      </c>
      <c r="O2331" s="5">
        <f t="shared" si="144"/>
        <v>0</v>
      </c>
      <c r="P2331" s="5">
        <v>0</v>
      </c>
      <c r="Q2331" s="5">
        <f t="shared" si="145"/>
        <v>0</v>
      </c>
      <c r="R2331" s="5">
        <v>0</v>
      </c>
      <c r="S2331" s="5">
        <v>0</v>
      </c>
      <c r="T2331" s="5">
        <v>0</v>
      </c>
      <c r="U2331" s="5">
        <f t="shared" si="146"/>
        <v>0</v>
      </c>
      <c r="V2331" s="5">
        <f t="shared" si="147"/>
        <v>0</v>
      </c>
      <c r="W2331" s="5">
        <v>0</v>
      </c>
      <c r="X2331" t="s">
        <v>1599</v>
      </c>
    </row>
    <row r="2332" spans="1:24" x14ac:dyDescent="0.2">
      <c r="A2332" t="s">
        <v>0</v>
      </c>
      <c r="B2332" t="s">
        <v>1</v>
      </c>
      <c r="C2332" t="s">
        <v>695</v>
      </c>
      <c r="D2332" t="s">
        <v>727</v>
      </c>
      <c r="E2332" t="s">
        <v>728</v>
      </c>
      <c r="F2332" t="s">
        <v>1549</v>
      </c>
      <c r="G2332" t="s">
        <v>1550</v>
      </c>
      <c r="H2332" t="s">
        <v>1554</v>
      </c>
      <c r="I2332" t="s">
        <v>1570</v>
      </c>
      <c r="J2332" t="s">
        <v>231</v>
      </c>
      <c r="K2332" t="s">
        <v>1313</v>
      </c>
      <c r="L2332" t="s">
        <v>44</v>
      </c>
      <c r="M2332" s="5">
        <v>0</v>
      </c>
      <c r="N2332" s="5">
        <v>1000</v>
      </c>
      <c r="O2332" s="5">
        <f t="shared" si="144"/>
        <v>1000</v>
      </c>
      <c r="P2332" s="5">
        <v>-1000</v>
      </c>
      <c r="Q2332" s="5">
        <f t="shared" si="145"/>
        <v>0</v>
      </c>
      <c r="R2332" s="5">
        <v>0</v>
      </c>
      <c r="S2332" s="5">
        <v>0</v>
      </c>
      <c r="T2332" s="5">
        <v>0</v>
      </c>
      <c r="U2332" s="5">
        <f t="shared" si="146"/>
        <v>1000</v>
      </c>
      <c r="V2332" s="5">
        <f t="shared" si="147"/>
        <v>1000</v>
      </c>
      <c r="W2332" s="5">
        <v>0</v>
      </c>
      <c r="X2332" t="s">
        <v>1600</v>
      </c>
    </row>
    <row r="2333" spans="1:24" x14ac:dyDescent="0.2">
      <c r="A2333" t="s">
        <v>0</v>
      </c>
      <c r="B2333" t="s">
        <v>1</v>
      </c>
      <c r="C2333" t="s">
        <v>695</v>
      </c>
      <c r="D2333" t="s">
        <v>727</v>
      </c>
      <c r="E2333" t="s">
        <v>728</v>
      </c>
      <c r="F2333" t="s">
        <v>1549</v>
      </c>
      <c r="G2333" t="s">
        <v>1550</v>
      </c>
      <c r="H2333" t="s">
        <v>772</v>
      </c>
      <c r="I2333" t="s">
        <v>1584</v>
      </c>
      <c r="J2333" t="s">
        <v>231</v>
      </c>
      <c r="K2333" t="s">
        <v>234</v>
      </c>
      <c r="L2333" t="s">
        <v>44</v>
      </c>
      <c r="M2333" s="5">
        <v>114480.66</v>
      </c>
      <c r="N2333" s="5">
        <v>0</v>
      </c>
      <c r="O2333" s="5">
        <f t="shared" si="144"/>
        <v>114480.66</v>
      </c>
      <c r="P2333" s="5">
        <v>-114480.66</v>
      </c>
      <c r="Q2333" s="5">
        <f t="shared" si="145"/>
        <v>0</v>
      </c>
      <c r="R2333" s="5">
        <v>0</v>
      </c>
      <c r="S2333" s="5">
        <v>0</v>
      </c>
      <c r="T2333" s="5">
        <v>0</v>
      </c>
      <c r="U2333" s="5">
        <f t="shared" si="146"/>
        <v>114480.66</v>
      </c>
      <c r="V2333" s="5">
        <f t="shared" si="147"/>
        <v>114480.66</v>
      </c>
      <c r="W2333" s="5">
        <v>0</v>
      </c>
      <c r="X2333" t="s">
        <v>783</v>
      </c>
    </row>
    <row r="2334" spans="1:24" x14ac:dyDescent="0.2">
      <c r="A2334" t="s">
        <v>0</v>
      </c>
      <c r="B2334" t="s">
        <v>1</v>
      </c>
      <c r="C2334" t="s">
        <v>2</v>
      </c>
      <c r="D2334" t="s">
        <v>3</v>
      </c>
      <c r="E2334" t="s">
        <v>4</v>
      </c>
      <c r="F2334" t="s">
        <v>1601</v>
      </c>
      <c r="G2334" t="s">
        <v>1602</v>
      </c>
      <c r="H2334" t="s">
        <v>7</v>
      </c>
      <c r="I2334" t="s">
        <v>8</v>
      </c>
      <c r="J2334" t="s">
        <v>9</v>
      </c>
      <c r="K2334" t="s">
        <v>10</v>
      </c>
      <c r="L2334" t="s">
        <v>11</v>
      </c>
      <c r="M2334" s="5">
        <v>485220</v>
      </c>
      <c r="N2334" s="5">
        <v>-12717.24</v>
      </c>
      <c r="O2334" s="5">
        <f t="shared" si="144"/>
        <v>472502.76</v>
      </c>
      <c r="P2334" s="5">
        <v>-84898.59</v>
      </c>
      <c r="Q2334" s="5">
        <f t="shared" si="145"/>
        <v>387604.17000000004</v>
      </c>
      <c r="R2334" s="5">
        <v>0</v>
      </c>
      <c r="S2334" s="5">
        <v>258878.12</v>
      </c>
      <c r="T2334" s="5">
        <v>258878.12</v>
      </c>
      <c r="U2334" s="5">
        <f t="shared" si="146"/>
        <v>213624.64</v>
      </c>
      <c r="V2334" s="5">
        <f t="shared" si="147"/>
        <v>213624.64</v>
      </c>
      <c r="W2334" s="5">
        <v>128726.05</v>
      </c>
      <c r="X2334" t="s">
        <v>12</v>
      </c>
    </row>
    <row r="2335" spans="1:24" x14ac:dyDescent="0.2">
      <c r="A2335" t="s">
        <v>0</v>
      </c>
      <c r="B2335" t="s">
        <v>1</v>
      </c>
      <c r="C2335" t="s">
        <v>2</v>
      </c>
      <c r="D2335" t="s">
        <v>3</v>
      </c>
      <c r="E2335" t="s">
        <v>4</v>
      </c>
      <c r="F2335" t="s">
        <v>1601</v>
      </c>
      <c r="G2335" t="s">
        <v>1602</v>
      </c>
      <c r="H2335" t="s">
        <v>7</v>
      </c>
      <c r="I2335" t="s">
        <v>8</v>
      </c>
      <c r="J2335" t="s">
        <v>9</v>
      </c>
      <c r="K2335" t="s">
        <v>15</v>
      </c>
      <c r="L2335" t="s">
        <v>11</v>
      </c>
      <c r="M2335" s="5">
        <v>59379</v>
      </c>
      <c r="N2335" s="5">
        <v>306</v>
      </c>
      <c r="O2335" s="5">
        <f t="shared" si="144"/>
        <v>59685</v>
      </c>
      <c r="P2335" s="5">
        <v>0</v>
      </c>
      <c r="Q2335" s="5">
        <f t="shared" si="145"/>
        <v>59685</v>
      </c>
      <c r="R2335" s="5">
        <v>14781.01</v>
      </c>
      <c r="S2335" s="5">
        <v>9187.07</v>
      </c>
      <c r="T2335" s="5">
        <v>9187.07</v>
      </c>
      <c r="U2335" s="5">
        <f t="shared" si="146"/>
        <v>50497.93</v>
      </c>
      <c r="V2335" s="5">
        <f t="shared" si="147"/>
        <v>50497.93</v>
      </c>
      <c r="W2335" s="5">
        <v>35716.92</v>
      </c>
      <c r="X2335" t="s">
        <v>16</v>
      </c>
    </row>
    <row r="2336" spans="1:24" x14ac:dyDescent="0.2">
      <c r="A2336" t="s">
        <v>0</v>
      </c>
      <c r="B2336" t="s">
        <v>1</v>
      </c>
      <c r="C2336" t="s">
        <v>2</v>
      </c>
      <c r="D2336" t="s">
        <v>3</v>
      </c>
      <c r="E2336" t="s">
        <v>4</v>
      </c>
      <c r="F2336" t="s">
        <v>1601</v>
      </c>
      <c r="G2336" t="s">
        <v>1602</v>
      </c>
      <c r="H2336" t="s">
        <v>7</v>
      </c>
      <c r="I2336" t="s">
        <v>8</v>
      </c>
      <c r="J2336" t="s">
        <v>9</v>
      </c>
      <c r="K2336" t="s">
        <v>17</v>
      </c>
      <c r="L2336" t="s">
        <v>11</v>
      </c>
      <c r="M2336" s="5">
        <v>12986.24</v>
      </c>
      <c r="N2336" s="5">
        <v>133.33000000000001</v>
      </c>
      <c r="O2336" s="5">
        <f t="shared" si="144"/>
        <v>13119.57</v>
      </c>
      <c r="P2336" s="5">
        <v>0</v>
      </c>
      <c r="Q2336" s="5">
        <f t="shared" si="145"/>
        <v>13119.57</v>
      </c>
      <c r="R2336" s="5">
        <v>2500.04</v>
      </c>
      <c r="S2336" s="5">
        <v>6973.67</v>
      </c>
      <c r="T2336" s="5">
        <v>6973.67</v>
      </c>
      <c r="U2336" s="5">
        <f t="shared" si="146"/>
        <v>6145.9</v>
      </c>
      <c r="V2336" s="5">
        <f t="shared" si="147"/>
        <v>6145.9</v>
      </c>
      <c r="W2336" s="5">
        <v>3645.86</v>
      </c>
      <c r="X2336" t="s">
        <v>18</v>
      </c>
    </row>
    <row r="2337" spans="1:24" x14ac:dyDescent="0.2">
      <c r="A2337" t="s">
        <v>0</v>
      </c>
      <c r="B2337" t="s">
        <v>1</v>
      </c>
      <c r="C2337" t="s">
        <v>2</v>
      </c>
      <c r="D2337" t="s">
        <v>3</v>
      </c>
      <c r="E2337" t="s">
        <v>4</v>
      </c>
      <c r="F2337" t="s">
        <v>1601</v>
      </c>
      <c r="G2337" t="s">
        <v>1602</v>
      </c>
      <c r="H2337" t="s">
        <v>7</v>
      </c>
      <c r="I2337" t="s">
        <v>8</v>
      </c>
      <c r="J2337" t="s">
        <v>9</v>
      </c>
      <c r="K2337" t="s">
        <v>27</v>
      </c>
      <c r="L2337" t="s">
        <v>11</v>
      </c>
      <c r="M2337" s="5">
        <v>3057.43</v>
      </c>
      <c r="N2337" s="5">
        <v>14727.58</v>
      </c>
      <c r="O2337" s="5">
        <f t="shared" si="144"/>
        <v>17785.009999999998</v>
      </c>
      <c r="P2337" s="5">
        <v>13007.51</v>
      </c>
      <c r="Q2337" s="5">
        <f t="shared" si="145"/>
        <v>30792.519999999997</v>
      </c>
      <c r="R2337" s="5">
        <v>0</v>
      </c>
      <c r="S2337" s="5">
        <v>17785.009999999998</v>
      </c>
      <c r="T2337" s="5">
        <v>17785.009999999998</v>
      </c>
      <c r="U2337" s="5">
        <f t="shared" si="146"/>
        <v>0</v>
      </c>
      <c r="V2337" s="5">
        <f t="shared" si="147"/>
        <v>0</v>
      </c>
      <c r="W2337" s="5">
        <v>13007.51</v>
      </c>
      <c r="X2337" t="s">
        <v>28</v>
      </c>
    </row>
    <row r="2338" spans="1:24" x14ac:dyDescent="0.2">
      <c r="A2338" t="s">
        <v>0</v>
      </c>
      <c r="B2338" t="s">
        <v>1</v>
      </c>
      <c r="C2338" t="s">
        <v>2</v>
      </c>
      <c r="D2338" t="s">
        <v>3</v>
      </c>
      <c r="E2338" t="s">
        <v>4</v>
      </c>
      <c r="F2338" t="s">
        <v>1601</v>
      </c>
      <c r="G2338" t="s">
        <v>1602</v>
      </c>
      <c r="H2338" t="s">
        <v>7</v>
      </c>
      <c r="I2338" t="s">
        <v>8</v>
      </c>
      <c r="J2338" t="s">
        <v>9</v>
      </c>
      <c r="K2338" t="s">
        <v>29</v>
      </c>
      <c r="L2338" t="s">
        <v>11</v>
      </c>
      <c r="M2338" s="5">
        <v>4021.74</v>
      </c>
      <c r="N2338" s="5">
        <v>0</v>
      </c>
      <c r="O2338" s="5">
        <f t="shared" si="144"/>
        <v>4021.74</v>
      </c>
      <c r="P2338" s="5">
        <v>-2010.87</v>
      </c>
      <c r="Q2338" s="5">
        <f t="shared" si="145"/>
        <v>2010.87</v>
      </c>
      <c r="R2338" s="5">
        <v>0</v>
      </c>
      <c r="S2338" s="5">
        <v>0</v>
      </c>
      <c r="T2338" s="5">
        <v>0</v>
      </c>
      <c r="U2338" s="5">
        <f t="shared" si="146"/>
        <v>4021.74</v>
      </c>
      <c r="V2338" s="5">
        <f t="shared" si="147"/>
        <v>4021.74</v>
      </c>
      <c r="W2338" s="5">
        <v>2010.87</v>
      </c>
      <c r="X2338" t="s">
        <v>30</v>
      </c>
    </row>
    <row r="2339" spans="1:24" x14ac:dyDescent="0.2">
      <c r="A2339" t="s">
        <v>0</v>
      </c>
      <c r="B2339" t="s">
        <v>1</v>
      </c>
      <c r="C2339" t="s">
        <v>2</v>
      </c>
      <c r="D2339" t="s">
        <v>3</v>
      </c>
      <c r="E2339" t="s">
        <v>4</v>
      </c>
      <c r="F2339" t="s">
        <v>1601</v>
      </c>
      <c r="G2339" t="s">
        <v>1602</v>
      </c>
      <c r="H2339" t="s">
        <v>7</v>
      </c>
      <c r="I2339" t="s">
        <v>8</v>
      </c>
      <c r="J2339" t="s">
        <v>9</v>
      </c>
      <c r="K2339" t="s">
        <v>265</v>
      </c>
      <c r="L2339" t="s">
        <v>11</v>
      </c>
      <c r="M2339" s="5">
        <v>227328</v>
      </c>
      <c r="N2339" s="5">
        <v>2961.66</v>
      </c>
      <c r="O2339" s="5">
        <f t="shared" si="144"/>
        <v>230289.66</v>
      </c>
      <c r="P2339" s="5">
        <v>0</v>
      </c>
      <c r="Q2339" s="5">
        <f t="shared" si="145"/>
        <v>230289.66</v>
      </c>
      <c r="R2339" s="5">
        <v>138678</v>
      </c>
      <c r="S2339" s="5">
        <v>91561.66</v>
      </c>
      <c r="T2339" s="5">
        <v>91561.66</v>
      </c>
      <c r="U2339" s="5">
        <f t="shared" si="146"/>
        <v>138728</v>
      </c>
      <c r="V2339" s="5">
        <f t="shared" si="147"/>
        <v>138728</v>
      </c>
      <c r="W2339" s="5">
        <v>50</v>
      </c>
      <c r="X2339" t="s">
        <v>324</v>
      </c>
    </row>
    <row r="2340" spans="1:24" x14ac:dyDescent="0.2">
      <c r="A2340" t="s">
        <v>0</v>
      </c>
      <c r="B2340" t="s">
        <v>1</v>
      </c>
      <c r="C2340" t="s">
        <v>2</v>
      </c>
      <c r="D2340" t="s">
        <v>3</v>
      </c>
      <c r="E2340" t="s">
        <v>4</v>
      </c>
      <c r="F2340" t="s">
        <v>1601</v>
      </c>
      <c r="G2340" t="s">
        <v>1602</v>
      </c>
      <c r="H2340" t="s">
        <v>7</v>
      </c>
      <c r="I2340" t="s">
        <v>8</v>
      </c>
      <c r="J2340" t="s">
        <v>9</v>
      </c>
      <c r="K2340" t="s">
        <v>31</v>
      </c>
      <c r="L2340" t="s">
        <v>11</v>
      </c>
      <c r="M2340" s="5">
        <v>12953.1</v>
      </c>
      <c r="N2340" s="5">
        <v>0</v>
      </c>
      <c r="O2340" s="5">
        <f t="shared" si="144"/>
        <v>12953.1</v>
      </c>
      <c r="P2340" s="5">
        <v>-6356.55</v>
      </c>
      <c r="Q2340" s="5">
        <f t="shared" si="145"/>
        <v>6596.55</v>
      </c>
      <c r="R2340" s="5">
        <v>0</v>
      </c>
      <c r="S2340" s="5">
        <v>240</v>
      </c>
      <c r="T2340" s="5">
        <v>240</v>
      </c>
      <c r="U2340" s="5">
        <f t="shared" si="146"/>
        <v>12713.1</v>
      </c>
      <c r="V2340" s="5">
        <f t="shared" si="147"/>
        <v>12713.1</v>
      </c>
      <c r="W2340" s="5">
        <v>6356.55</v>
      </c>
      <c r="X2340" t="s">
        <v>32</v>
      </c>
    </row>
    <row r="2341" spans="1:24" x14ac:dyDescent="0.2">
      <c r="A2341" t="s">
        <v>0</v>
      </c>
      <c r="B2341" t="s">
        <v>1</v>
      </c>
      <c r="C2341" t="s">
        <v>2</v>
      </c>
      <c r="D2341" t="s">
        <v>3</v>
      </c>
      <c r="E2341" t="s">
        <v>4</v>
      </c>
      <c r="F2341" t="s">
        <v>1601</v>
      </c>
      <c r="G2341" t="s">
        <v>1602</v>
      </c>
      <c r="H2341" t="s">
        <v>7</v>
      </c>
      <c r="I2341" t="s">
        <v>8</v>
      </c>
      <c r="J2341" t="s">
        <v>9</v>
      </c>
      <c r="K2341" t="s">
        <v>33</v>
      </c>
      <c r="L2341" t="s">
        <v>11</v>
      </c>
      <c r="M2341" s="5">
        <v>11936.24</v>
      </c>
      <c r="N2341" s="5">
        <v>0</v>
      </c>
      <c r="O2341" s="5">
        <f t="shared" si="144"/>
        <v>11936.24</v>
      </c>
      <c r="P2341" s="5">
        <v>-5968.12</v>
      </c>
      <c r="Q2341" s="5">
        <f t="shared" si="145"/>
        <v>5968.12</v>
      </c>
      <c r="R2341" s="5">
        <v>0</v>
      </c>
      <c r="S2341" s="5">
        <v>0</v>
      </c>
      <c r="T2341" s="5">
        <v>0</v>
      </c>
      <c r="U2341" s="5">
        <f t="shared" si="146"/>
        <v>11936.24</v>
      </c>
      <c r="V2341" s="5">
        <f t="shared" si="147"/>
        <v>11936.24</v>
      </c>
      <c r="W2341" s="5">
        <v>5968.12</v>
      </c>
      <c r="X2341" t="s">
        <v>34</v>
      </c>
    </row>
    <row r="2342" spans="1:24" x14ac:dyDescent="0.2">
      <c r="A2342" t="s">
        <v>0</v>
      </c>
      <c r="B2342" t="s">
        <v>1</v>
      </c>
      <c r="C2342" t="s">
        <v>2</v>
      </c>
      <c r="D2342" t="s">
        <v>3</v>
      </c>
      <c r="E2342" t="s">
        <v>4</v>
      </c>
      <c r="F2342" t="s">
        <v>1601</v>
      </c>
      <c r="G2342" t="s">
        <v>1602</v>
      </c>
      <c r="H2342" t="s">
        <v>7</v>
      </c>
      <c r="I2342" t="s">
        <v>8</v>
      </c>
      <c r="J2342" t="s">
        <v>9</v>
      </c>
      <c r="K2342" t="s">
        <v>35</v>
      </c>
      <c r="L2342" t="s">
        <v>11</v>
      </c>
      <c r="M2342" s="5">
        <v>90137.32</v>
      </c>
      <c r="N2342" s="5">
        <v>464.51</v>
      </c>
      <c r="O2342" s="5">
        <f t="shared" si="144"/>
        <v>90601.83</v>
      </c>
      <c r="P2342" s="5">
        <v>-2419.89</v>
      </c>
      <c r="Q2342" s="5">
        <f t="shared" si="145"/>
        <v>88181.94</v>
      </c>
      <c r="R2342" s="5">
        <v>16847.29</v>
      </c>
      <c r="S2342" s="5">
        <v>46169.8</v>
      </c>
      <c r="T2342" s="5">
        <v>46169.8</v>
      </c>
      <c r="U2342" s="5">
        <f t="shared" si="146"/>
        <v>44432.03</v>
      </c>
      <c r="V2342" s="5">
        <f t="shared" si="147"/>
        <v>44432.03</v>
      </c>
      <c r="W2342" s="5">
        <v>25164.85</v>
      </c>
      <c r="X2342" t="s">
        <v>36</v>
      </c>
    </row>
    <row r="2343" spans="1:24" x14ac:dyDescent="0.2">
      <c r="A2343" t="s">
        <v>0</v>
      </c>
      <c r="B2343" t="s">
        <v>1</v>
      </c>
      <c r="C2343" t="s">
        <v>2</v>
      </c>
      <c r="D2343" t="s">
        <v>3</v>
      </c>
      <c r="E2343" t="s">
        <v>4</v>
      </c>
      <c r="F2343" t="s">
        <v>1601</v>
      </c>
      <c r="G2343" t="s">
        <v>1602</v>
      </c>
      <c r="H2343" t="s">
        <v>7</v>
      </c>
      <c r="I2343" t="s">
        <v>8</v>
      </c>
      <c r="J2343" t="s">
        <v>9</v>
      </c>
      <c r="K2343" t="s">
        <v>37</v>
      </c>
      <c r="L2343" t="s">
        <v>11</v>
      </c>
      <c r="M2343" s="5">
        <v>59379</v>
      </c>
      <c r="N2343" s="5">
        <v>306</v>
      </c>
      <c r="O2343" s="5">
        <f t="shared" si="144"/>
        <v>59685</v>
      </c>
      <c r="P2343" s="5">
        <v>-14047.96</v>
      </c>
      <c r="Q2343" s="5">
        <f t="shared" si="145"/>
        <v>45637.04</v>
      </c>
      <c r="R2343" s="5">
        <v>14488.41</v>
      </c>
      <c r="S2343" s="5">
        <v>20248.53</v>
      </c>
      <c r="T2343" s="5">
        <v>20248.53</v>
      </c>
      <c r="U2343" s="5">
        <f t="shared" si="146"/>
        <v>39436.47</v>
      </c>
      <c r="V2343" s="5">
        <f t="shared" si="147"/>
        <v>39436.47</v>
      </c>
      <c r="W2343" s="5">
        <v>10900.1</v>
      </c>
      <c r="X2343" t="s">
        <v>38</v>
      </c>
    </row>
    <row r="2344" spans="1:24" x14ac:dyDescent="0.2">
      <c r="A2344" t="s">
        <v>0</v>
      </c>
      <c r="B2344" t="s">
        <v>1</v>
      </c>
      <c r="C2344" t="s">
        <v>2</v>
      </c>
      <c r="D2344" t="s">
        <v>3</v>
      </c>
      <c r="E2344" t="s">
        <v>4</v>
      </c>
      <c r="F2344" t="s">
        <v>1601</v>
      </c>
      <c r="G2344" t="s">
        <v>1602</v>
      </c>
      <c r="H2344" t="s">
        <v>7</v>
      </c>
      <c r="I2344" t="s">
        <v>8</v>
      </c>
      <c r="J2344" t="s">
        <v>9</v>
      </c>
      <c r="K2344" t="s">
        <v>39</v>
      </c>
      <c r="L2344" t="s">
        <v>11</v>
      </c>
      <c r="M2344" s="5">
        <v>10260.27</v>
      </c>
      <c r="N2344" s="5">
        <v>-1300</v>
      </c>
      <c r="O2344" s="5">
        <f t="shared" si="144"/>
        <v>8960.27</v>
      </c>
      <c r="P2344" s="5">
        <v>0</v>
      </c>
      <c r="Q2344" s="5">
        <f t="shared" si="145"/>
        <v>8960.27</v>
      </c>
      <c r="R2344" s="5">
        <v>0</v>
      </c>
      <c r="S2344" s="5">
        <v>1008.36</v>
      </c>
      <c r="T2344" s="5">
        <v>1008.36</v>
      </c>
      <c r="U2344" s="5">
        <f t="shared" si="146"/>
        <v>7951.9100000000008</v>
      </c>
      <c r="V2344" s="5">
        <f t="shared" si="147"/>
        <v>7951.9100000000008</v>
      </c>
      <c r="W2344" s="5">
        <v>7951.91</v>
      </c>
      <c r="X2344" t="s">
        <v>40</v>
      </c>
    </row>
    <row r="2345" spans="1:24" x14ac:dyDescent="0.2">
      <c r="A2345" t="s">
        <v>0</v>
      </c>
      <c r="B2345" t="s">
        <v>1</v>
      </c>
      <c r="C2345" t="s">
        <v>2</v>
      </c>
      <c r="D2345" t="s">
        <v>3</v>
      </c>
      <c r="E2345" t="s">
        <v>4</v>
      </c>
      <c r="F2345" t="s">
        <v>1601</v>
      </c>
      <c r="G2345" t="s">
        <v>1602</v>
      </c>
      <c r="H2345" t="s">
        <v>95</v>
      </c>
      <c r="I2345" t="s">
        <v>96</v>
      </c>
      <c r="J2345" t="s">
        <v>97</v>
      </c>
      <c r="K2345" t="s">
        <v>98</v>
      </c>
      <c r="L2345" t="s">
        <v>11</v>
      </c>
      <c r="M2345" s="5">
        <v>2353</v>
      </c>
      <c r="N2345" s="5">
        <v>0</v>
      </c>
      <c r="O2345" s="5">
        <f t="shared" si="144"/>
        <v>2353</v>
      </c>
      <c r="P2345" s="5">
        <v>0</v>
      </c>
      <c r="Q2345" s="5">
        <f t="shared" si="145"/>
        <v>2353</v>
      </c>
      <c r="R2345" s="5">
        <v>2353</v>
      </c>
      <c r="S2345" s="5">
        <v>0</v>
      </c>
      <c r="T2345" s="5">
        <v>0</v>
      </c>
      <c r="U2345" s="5">
        <f t="shared" si="146"/>
        <v>2353</v>
      </c>
      <c r="V2345" s="5">
        <f t="shared" si="147"/>
        <v>2353</v>
      </c>
      <c r="W2345" s="5">
        <v>0</v>
      </c>
      <c r="X2345" t="s">
        <v>99</v>
      </c>
    </row>
    <row r="2346" spans="1:24" x14ac:dyDescent="0.2">
      <c r="A2346" t="s">
        <v>0</v>
      </c>
      <c r="B2346" t="s">
        <v>1</v>
      </c>
      <c r="C2346" t="s">
        <v>2</v>
      </c>
      <c r="D2346" t="s">
        <v>3</v>
      </c>
      <c r="E2346" t="s">
        <v>4</v>
      </c>
      <c r="F2346" t="s">
        <v>1601</v>
      </c>
      <c r="G2346" t="s">
        <v>1602</v>
      </c>
      <c r="H2346" t="s">
        <v>95</v>
      </c>
      <c r="I2346" t="s">
        <v>96</v>
      </c>
      <c r="J2346" t="s">
        <v>97</v>
      </c>
      <c r="K2346" t="s">
        <v>100</v>
      </c>
      <c r="L2346" t="s">
        <v>11</v>
      </c>
      <c r="M2346" s="5">
        <v>811.64</v>
      </c>
      <c r="N2346" s="5">
        <v>0</v>
      </c>
      <c r="O2346" s="5">
        <f t="shared" si="144"/>
        <v>811.64</v>
      </c>
      <c r="P2346" s="5">
        <v>0</v>
      </c>
      <c r="Q2346" s="5">
        <f t="shared" si="145"/>
        <v>811.64</v>
      </c>
      <c r="R2346" s="5">
        <v>0</v>
      </c>
      <c r="S2346" s="5">
        <v>800</v>
      </c>
      <c r="T2346" s="5">
        <v>800</v>
      </c>
      <c r="U2346" s="5">
        <f t="shared" si="146"/>
        <v>11.639999999999986</v>
      </c>
      <c r="V2346" s="5">
        <f t="shared" si="147"/>
        <v>11.639999999999986</v>
      </c>
      <c r="W2346" s="5">
        <v>11.64</v>
      </c>
      <c r="X2346" t="s">
        <v>101</v>
      </c>
    </row>
    <row r="2347" spans="1:24" x14ac:dyDescent="0.2">
      <c r="A2347" t="s">
        <v>0</v>
      </c>
      <c r="B2347" t="s">
        <v>1</v>
      </c>
      <c r="C2347" t="s">
        <v>2</v>
      </c>
      <c r="D2347" t="s">
        <v>3</v>
      </c>
      <c r="E2347" t="s">
        <v>4</v>
      </c>
      <c r="F2347" t="s">
        <v>1601</v>
      </c>
      <c r="G2347" t="s">
        <v>1602</v>
      </c>
      <c r="H2347" t="s">
        <v>95</v>
      </c>
      <c r="I2347" t="s">
        <v>96</v>
      </c>
      <c r="J2347" t="s">
        <v>97</v>
      </c>
      <c r="K2347" t="s">
        <v>104</v>
      </c>
      <c r="L2347" t="s">
        <v>11</v>
      </c>
      <c r="M2347" s="5">
        <v>28236</v>
      </c>
      <c r="N2347" s="5">
        <v>0</v>
      </c>
      <c r="O2347" s="5">
        <f t="shared" si="144"/>
        <v>28236</v>
      </c>
      <c r="P2347" s="5">
        <v>0</v>
      </c>
      <c r="Q2347" s="5">
        <f t="shared" si="145"/>
        <v>28236</v>
      </c>
      <c r="R2347" s="5">
        <v>9412</v>
      </c>
      <c r="S2347" s="5">
        <v>18824</v>
      </c>
      <c r="T2347" s="5">
        <v>18824</v>
      </c>
      <c r="U2347" s="5">
        <f t="shared" si="146"/>
        <v>9412</v>
      </c>
      <c r="V2347" s="5">
        <f t="shared" si="147"/>
        <v>9412</v>
      </c>
      <c r="W2347" s="5">
        <v>0</v>
      </c>
      <c r="X2347" t="s">
        <v>105</v>
      </c>
    </row>
    <row r="2348" spans="1:24" x14ac:dyDescent="0.2">
      <c r="A2348" t="s">
        <v>0</v>
      </c>
      <c r="B2348" t="s">
        <v>1</v>
      </c>
      <c r="C2348" t="s">
        <v>2</v>
      </c>
      <c r="D2348" t="s">
        <v>3</v>
      </c>
      <c r="E2348" t="s">
        <v>4</v>
      </c>
      <c r="F2348" t="s">
        <v>1601</v>
      </c>
      <c r="G2348" t="s">
        <v>1602</v>
      </c>
      <c r="H2348" t="s">
        <v>95</v>
      </c>
      <c r="I2348" t="s">
        <v>96</v>
      </c>
      <c r="J2348" t="s">
        <v>97</v>
      </c>
      <c r="K2348" t="s">
        <v>106</v>
      </c>
      <c r="L2348" t="s">
        <v>11</v>
      </c>
      <c r="M2348" s="5">
        <v>3571.85</v>
      </c>
      <c r="N2348" s="5">
        <v>0</v>
      </c>
      <c r="O2348" s="5">
        <f t="shared" si="144"/>
        <v>3571.85</v>
      </c>
      <c r="P2348" s="5">
        <v>29.72</v>
      </c>
      <c r="Q2348" s="5">
        <f t="shared" si="145"/>
        <v>3601.5699999999997</v>
      </c>
      <c r="R2348" s="5">
        <v>1190.6500000000001</v>
      </c>
      <c r="S2348" s="5">
        <v>2381.1999999999998</v>
      </c>
      <c r="T2348" s="5">
        <v>2381.1999999999998</v>
      </c>
      <c r="U2348" s="5">
        <f t="shared" si="146"/>
        <v>1190.6500000000001</v>
      </c>
      <c r="V2348" s="5">
        <f t="shared" si="147"/>
        <v>1190.6500000000001</v>
      </c>
      <c r="W2348" s="5">
        <v>29.72</v>
      </c>
      <c r="X2348" t="s">
        <v>107</v>
      </c>
    </row>
    <row r="2349" spans="1:24" x14ac:dyDescent="0.2">
      <c r="A2349" t="s">
        <v>0</v>
      </c>
      <c r="B2349" t="s">
        <v>1</v>
      </c>
      <c r="C2349" t="s">
        <v>2</v>
      </c>
      <c r="D2349" t="s">
        <v>3</v>
      </c>
      <c r="E2349" t="s">
        <v>4</v>
      </c>
      <c r="F2349" t="s">
        <v>1601</v>
      </c>
      <c r="G2349" t="s">
        <v>1602</v>
      </c>
      <c r="H2349" t="s">
        <v>95</v>
      </c>
      <c r="I2349" t="s">
        <v>96</v>
      </c>
      <c r="J2349" t="s">
        <v>97</v>
      </c>
      <c r="K2349" t="s">
        <v>108</v>
      </c>
      <c r="L2349" t="s">
        <v>11</v>
      </c>
      <c r="M2349" s="5">
        <v>2353</v>
      </c>
      <c r="N2349" s="5">
        <v>0</v>
      </c>
      <c r="O2349" s="5">
        <f t="shared" si="144"/>
        <v>2353</v>
      </c>
      <c r="P2349" s="5">
        <v>0</v>
      </c>
      <c r="Q2349" s="5">
        <f t="shared" si="145"/>
        <v>2353</v>
      </c>
      <c r="R2349" s="5">
        <v>1040.3</v>
      </c>
      <c r="S2349" s="5">
        <v>1312.7</v>
      </c>
      <c r="T2349" s="5">
        <v>1312.7</v>
      </c>
      <c r="U2349" s="5">
        <f t="shared" si="146"/>
        <v>1040.3</v>
      </c>
      <c r="V2349" s="5">
        <f t="shared" si="147"/>
        <v>1040.3</v>
      </c>
      <c r="W2349" s="5">
        <v>0</v>
      </c>
      <c r="X2349" t="s">
        <v>109</v>
      </c>
    </row>
    <row r="2350" spans="1:24" x14ac:dyDescent="0.2">
      <c r="A2350" t="s">
        <v>0</v>
      </c>
      <c r="B2350" t="s">
        <v>1</v>
      </c>
      <c r="C2350" t="s">
        <v>2</v>
      </c>
      <c r="D2350" t="s">
        <v>3</v>
      </c>
      <c r="E2350" t="s">
        <v>4</v>
      </c>
      <c r="F2350" t="s">
        <v>1601</v>
      </c>
      <c r="G2350" t="s">
        <v>1602</v>
      </c>
      <c r="H2350" t="s">
        <v>95</v>
      </c>
      <c r="I2350" t="s">
        <v>148</v>
      </c>
      <c r="J2350" t="s">
        <v>121</v>
      </c>
      <c r="K2350" t="s">
        <v>137</v>
      </c>
      <c r="L2350" t="s">
        <v>44</v>
      </c>
      <c r="M2350" s="5">
        <v>4772.79</v>
      </c>
      <c r="N2350" s="5">
        <v>0</v>
      </c>
      <c r="O2350" s="5">
        <f t="shared" si="144"/>
        <v>4772.79</v>
      </c>
      <c r="P2350" s="5">
        <v>-4772.79</v>
      </c>
      <c r="Q2350" s="5">
        <f t="shared" si="145"/>
        <v>0</v>
      </c>
      <c r="R2350" s="5">
        <v>0</v>
      </c>
      <c r="S2350" s="5">
        <v>0</v>
      </c>
      <c r="T2350" s="5">
        <v>0</v>
      </c>
      <c r="U2350" s="5">
        <f t="shared" si="146"/>
        <v>4772.79</v>
      </c>
      <c r="V2350" s="5">
        <f t="shared" si="147"/>
        <v>4772.79</v>
      </c>
      <c r="W2350" s="5">
        <v>0</v>
      </c>
      <c r="X2350" t="s">
        <v>138</v>
      </c>
    </row>
    <row r="2351" spans="1:24" x14ac:dyDescent="0.2">
      <c r="A2351" t="s">
        <v>0</v>
      </c>
      <c r="B2351" t="s">
        <v>1</v>
      </c>
      <c r="C2351" t="s">
        <v>2</v>
      </c>
      <c r="D2351" t="s">
        <v>3</v>
      </c>
      <c r="E2351" t="s">
        <v>4</v>
      </c>
      <c r="F2351" t="s">
        <v>1601</v>
      </c>
      <c r="G2351" t="s">
        <v>1602</v>
      </c>
      <c r="H2351" t="s">
        <v>95</v>
      </c>
      <c r="I2351" t="s">
        <v>148</v>
      </c>
      <c r="J2351" t="s">
        <v>121</v>
      </c>
      <c r="K2351" t="s">
        <v>465</v>
      </c>
      <c r="L2351" t="s">
        <v>44</v>
      </c>
      <c r="M2351" s="5">
        <v>7500</v>
      </c>
      <c r="N2351" s="5">
        <v>0</v>
      </c>
      <c r="O2351" s="5">
        <f t="shared" si="144"/>
        <v>7500</v>
      </c>
      <c r="P2351" s="5">
        <v>-7500</v>
      </c>
      <c r="Q2351" s="5">
        <f t="shared" si="145"/>
        <v>0</v>
      </c>
      <c r="R2351" s="5">
        <v>0</v>
      </c>
      <c r="S2351" s="5">
        <v>0</v>
      </c>
      <c r="T2351" s="5">
        <v>0</v>
      </c>
      <c r="U2351" s="5">
        <f t="shared" si="146"/>
        <v>7500</v>
      </c>
      <c r="V2351" s="5">
        <f t="shared" si="147"/>
        <v>7500</v>
      </c>
      <c r="W2351" s="5">
        <v>0</v>
      </c>
      <c r="X2351" t="s">
        <v>1603</v>
      </c>
    </row>
    <row r="2352" spans="1:24" x14ac:dyDescent="0.2">
      <c r="A2352" t="s">
        <v>0</v>
      </c>
      <c r="B2352" t="s">
        <v>1</v>
      </c>
      <c r="C2352" t="s">
        <v>2</v>
      </c>
      <c r="D2352" t="s">
        <v>3</v>
      </c>
      <c r="E2352" t="s">
        <v>4</v>
      </c>
      <c r="F2352" t="s">
        <v>1601</v>
      </c>
      <c r="G2352" t="s">
        <v>1602</v>
      </c>
      <c r="H2352" t="s">
        <v>95</v>
      </c>
      <c r="I2352" t="s">
        <v>148</v>
      </c>
      <c r="J2352" t="s">
        <v>121</v>
      </c>
      <c r="K2352" t="s">
        <v>128</v>
      </c>
      <c r="L2352" t="s">
        <v>44</v>
      </c>
      <c r="M2352" s="5">
        <v>15360</v>
      </c>
      <c r="N2352" s="5">
        <v>0</v>
      </c>
      <c r="O2352" s="5">
        <f t="shared" si="144"/>
        <v>15360</v>
      </c>
      <c r="P2352" s="5">
        <v>-5360</v>
      </c>
      <c r="Q2352" s="5">
        <f t="shared" si="145"/>
        <v>10000</v>
      </c>
      <c r="R2352" s="5">
        <v>0</v>
      </c>
      <c r="S2352" s="5">
        <v>0</v>
      </c>
      <c r="T2352" s="5">
        <v>0</v>
      </c>
      <c r="U2352" s="5">
        <f t="shared" si="146"/>
        <v>15360</v>
      </c>
      <c r="V2352" s="5">
        <f t="shared" si="147"/>
        <v>15360</v>
      </c>
      <c r="W2352" s="5">
        <v>10000</v>
      </c>
      <c r="X2352" t="s">
        <v>144</v>
      </c>
    </row>
    <row r="2353" spans="1:24" x14ac:dyDescent="0.2">
      <c r="A2353" t="s">
        <v>0</v>
      </c>
      <c r="B2353" t="s">
        <v>1</v>
      </c>
      <c r="C2353" t="s">
        <v>2</v>
      </c>
      <c r="D2353" t="s">
        <v>3</v>
      </c>
      <c r="E2353" t="s">
        <v>4</v>
      </c>
      <c r="F2353" t="s">
        <v>1601</v>
      </c>
      <c r="G2353" t="s">
        <v>1602</v>
      </c>
      <c r="H2353" t="s">
        <v>95</v>
      </c>
      <c r="I2353" t="s">
        <v>154</v>
      </c>
      <c r="J2353" t="s">
        <v>121</v>
      </c>
      <c r="K2353" t="s">
        <v>137</v>
      </c>
      <c r="L2353" t="s">
        <v>44</v>
      </c>
      <c r="M2353" s="5">
        <v>1800</v>
      </c>
      <c r="N2353" s="5">
        <v>0</v>
      </c>
      <c r="O2353" s="5">
        <f t="shared" si="144"/>
        <v>1800</v>
      </c>
      <c r="P2353" s="5">
        <v>-1800</v>
      </c>
      <c r="Q2353" s="5">
        <f t="shared" si="145"/>
        <v>0</v>
      </c>
      <c r="R2353" s="5">
        <v>0</v>
      </c>
      <c r="S2353" s="5">
        <v>0</v>
      </c>
      <c r="T2353" s="5">
        <v>0</v>
      </c>
      <c r="U2353" s="5">
        <f t="shared" si="146"/>
        <v>1800</v>
      </c>
      <c r="V2353" s="5">
        <f t="shared" si="147"/>
        <v>1800</v>
      </c>
      <c r="W2353" s="5">
        <v>0</v>
      </c>
      <c r="X2353" t="s">
        <v>138</v>
      </c>
    </row>
    <row r="2354" spans="1:24" x14ac:dyDescent="0.2">
      <c r="A2354" t="s">
        <v>0</v>
      </c>
      <c r="B2354" t="s">
        <v>1</v>
      </c>
      <c r="C2354" t="s">
        <v>2</v>
      </c>
      <c r="D2354" t="s">
        <v>3</v>
      </c>
      <c r="E2354" t="s">
        <v>4</v>
      </c>
      <c r="F2354" t="s">
        <v>1601</v>
      </c>
      <c r="G2354" t="s">
        <v>1602</v>
      </c>
      <c r="H2354" t="s">
        <v>95</v>
      </c>
      <c r="I2354" t="s">
        <v>154</v>
      </c>
      <c r="J2354" t="s">
        <v>121</v>
      </c>
      <c r="K2354" t="s">
        <v>151</v>
      </c>
      <c r="L2354" t="s">
        <v>44</v>
      </c>
      <c r="M2354" s="5">
        <v>4000</v>
      </c>
      <c r="N2354" s="5">
        <v>0</v>
      </c>
      <c r="O2354" s="5">
        <f t="shared" si="144"/>
        <v>4000</v>
      </c>
      <c r="P2354" s="5">
        <v>-4000</v>
      </c>
      <c r="Q2354" s="5">
        <f t="shared" si="145"/>
        <v>0</v>
      </c>
      <c r="R2354" s="5">
        <v>0</v>
      </c>
      <c r="S2354" s="5">
        <v>0</v>
      </c>
      <c r="T2354" s="5">
        <v>0</v>
      </c>
      <c r="U2354" s="5">
        <f t="shared" si="146"/>
        <v>4000</v>
      </c>
      <c r="V2354" s="5">
        <f t="shared" si="147"/>
        <v>4000</v>
      </c>
      <c r="W2354" s="5">
        <v>0</v>
      </c>
      <c r="X2354" t="s">
        <v>152</v>
      </c>
    </row>
    <row r="2355" spans="1:24" x14ac:dyDescent="0.2">
      <c r="A2355" t="s">
        <v>0</v>
      </c>
      <c r="B2355" t="s">
        <v>1</v>
      </c>
      <c r="C2355" t="s">
        <v>2</v>
      </c>
      <c r="D2355" t="s">
        <v>3</v>
      </c>
      <c r="E2355" t="s">
        <v>4</v>
      </c>
      <c r="F2355" t="s">
        <v>1601</v>
      </c>
      <c r="G2355" t="s">
        <v>1602</v>
      </c>
      <c r="H2355" t="s">
        <v>95</v>
      </c>
      <c r="I2355" t="s">
        <v>154</v>
      </c>
      <c r="J2355" t="s">
        <v>121</v>
      </c>
      <c r="K2355" t="s">
        <v>145</v>
      </c>
      <c r="L2355" t="s">
        <v>44</v>
      </c>
      <c r="M2355" s="5">
        <v>11694.5</v>
      </c>
      <c r="N2355" s="5">
        <v>0</v>
      </c>
      <c r="O2355" s="5">
        <f t="shared" si="144"/>
        <v>11694.5</v>
      </c>
      <c r="P2355" s="5">
        <v>-11694.5</v>
      </c>
      <c r="Q2355" s="5">
        <f t="shared" si="145"/>
        <v>0</v>
      </c>
      <c r="R2355" s="5">
        <v>0</v>
      </c>
      <c r="S2355" s="5">
        <v>0</v>
      </c>
      <c r="T2355" s="5">
        <v>0</v>
      </c>
      <c r="U2355" s="5">
        <f t="shared" si="146"/>
        <v>11694.5</v>
      </c>
      <c r="V2355" s="5">
        <f t="shared" si="147"/>
        <v>11694.5</v>
      </c>
      <c r="W2355" s="5">
        <v>0</v>
      </c>
      <c r="X2355" t="s">
        <v>146</v>
      </c>
    </row>
    <row r="2356" spans="1:24" x14ac:dyDescent="0.2">
      <c r="A2356" t="s">
        <v>0</v>
      </c>
      <c r="B2356" t="s">
        <v>1</v>
      </c>
      <c r="C2356" t="s">
        <v>2</v>
      </c>
      <c r="D2356" t="s">
        <v>3</v>
      </c>
      <c r="E2356" t="s">
        <v>4</v>
      </c>
      <c r="F2356" t="s">
        <v>1601</v>
      </c>
      <c r="G2356" t="s">
        <v>1602</v>
      </c>
      <c r="H2356" t="s">
        <v>95</v>
      </c>
      <c r="I2356" t="s">
        <v>154</v>
      </c>
      <c r="J2356" t="s">
        <v>121</v>
      </c>
      <c r="K2356" t="s">
        <v>1604</v>
      </c>
      <c r="L2356" t="s">
        <v>44</v>
      </c>
      <c r="M2356" s="5">
        <v>800</v>
      </c>
      <c r="N2356" s="5">
        <v>1397.36</v>
      </c>
      <c r="O2356" s="5">
        <f t="shared" si="144"/>
        <v>2197.3599999999997</v>
      </c>
      <c r="P2356" s="5">
        <v>-800</v>
      </c>
      <c r="Q2356" s="5">
        <f t="shared" si="145"/>
        <v>1397.3599999999997</v>
      </c>
      <c r="R2356" s="5">
        <v>0</v>
      </c>
      <c r="S2356" s="5">
        <v>1397.36</v>
      </c>
      <c r="T2356" s="5">
        <v>0</v>
      </c>
      <c r="U2356" s="5">
        <f t="shared" si="146"/>
        <v>799.99999999999977</v>
      </c>
      <c r="V2356" s="5">
        <f t="shared" si="147"/>
        <v>2197.3599999999997</v>
      </c>
      <c r="W2356" s="5">
        <v>0</v>
      </c>
      <c r="X2356" t="s">
        <v>1605</v>
      </c>
    </row>
    <row r="2357" spans="1:24" x14ac:dyDescent="0.2">
      <c r="A2357" t="s">
        <v>0</v>
      </c>
      <c r="B2357" t="s">
        <v>1</v>
      </c>
      <c r="C2357" t="s">
        <v>2</v>
      </c>
      <c r="D2357" t="s">
        <v>3</v>
      </c>
      <c r="E2357" t="s">
        <v>4</v>
      </c>
      <c r="F2357" t="s">
        <v>1601</v>
      </c>
      <c r="G2357" t="s">
        <v>1602</v>
      </c>
      <c r="H2357" t="s">
        <v>95</v>
      </c>
      <c r="I2357" t="s">
        <v>96</v>
      </c>
      <c r="J2357" t="s">
        <v>121</v>
      </c>
      <c r="K2357" t="s">
        <v>128</v>
      </c>
      <c r="L2357" t="s">
        <v>44</v>
      </c>
      <c r="M2357" s="5">
        <v>38845.800000000003</v>
      </c>
      <c r="N2357" s="5">
        <v>-9237.36</v>
      </c>
      <c r="O2357" s="5">
        <f t="shared" si="144"/>
        <v>29608.440000000002</v>
      </c>
      <c r="P2357" s="5">
        <v>-29608.44</v>
      </c>
      <c r="Q2357" s="5">
        <f t="shared" si="145"/>
        <v>0</v>
      </c>
      <c r="R2357" s="5">
        <v>0</v>
      </c>
      <c r="S2357" s="5">
        <v>0</v>
      </c>
      <c r="T2357" s="5">
        <v>0</v>
      </c>
      <c r="U2357" s="5">
        <f t="shared" si="146"/>
        <v>29608.440000000002</v>
      </c>
      <c r="V2357" s="5">
        <f t="shared" si="147"/>
        <v>29608.440000000002</v>
      </c>
      <c r="W2357" s="5">
        <v>0</v>
      </c>
      <c r="X2357" t="s">
        <v>144</v>
      </c>
    </row>
    <row r="2358" spans="1:24" x14ac:dyDescent="0.2">
      <c r="A2358" t="s">
        <v>0</v>
      </c>
      <c r="B2358" t="s">
        <v>1</v>
      </c>
      <c r="C2358" t="s">
        <v>2</v>
      </c>
      <c r="D2358" t="s">
        <v>3</v>
      </c>
      <c r="E2358" t="s">
        <v>4</v>
      </c>
      <c r="F2358" t="s">
        <v>1601</v>
      </c>
      <c r="G2358" t="s">
        <v>1602</v>
      </c>
      <c r="H2358" t="s">
        <v>95</v>
      </c>
      <c r="I2358" t="s">
        <v>96</v>
      </c>
      <c r="J2358" t="s">
        <v>121</v>
      </c>
      <c r="K2358" t="s">
        <v>145</v>
      </c>
      <c r="L2358" t="s">
        <v>44</v>
      </c>
      <c r="M2358" s="5">
        <v>3456</v>
      </c>
      <c r="N2358" s="5">
        <v>0</v>
      </c>
      <c r="O2358" s="5">
        <f t="shared" si="144"/>
        <v>3456</v>
      </c>
      <c r="P2358" s="5">
        <v>0</v>
      </c>
      <c r="Q2358" s="5">
        <f t="shared" si="145"/>
        <v>3456</v>
      </c>
      <c r="R2358" s="5">
        <v>0</v>
      </c>
      <c r="S2358" s="5">
        <v>0</v>
      </c>
      <c r="T2358" s="5">
        <v>0</v>
      </c>
      <c r="U2358" s="5">
        <f t="shared" si="146"/>
        <v>3456</v>
      </c>
      <c r="V2358" s="5">
        <f t="shared" si="147"/>
        <v>3456</v>
      </c>
      <c r="W2358" s="5">
        <v>3456</v>
      </c>
      <c r="X2358" t="s">
        <v>146</v>
      </c>
    </row>
    <row r="2359" spans="1:24" x14ac:dyDescent="0.2">
      <c r="A2359" t="s">
        <v>0</v>
      </c>
      <c r="B2359" t="s">
        <v>1</v>
      </c>
      <c r="C2359" t="s">
        <v>2</v>
      </c>
      <c r="D2359" t="s">
        <v>3</v>
      </c>
      <c r="E2359" t="s">
        <v>4</v>
      </c>
      <c r="F2359" t="s">
        <v>1601</v>
      </c>
      <c r="G2359" t="s">
        <v>1602</v>
      </c>
      <c r="H2359" t="s">
        <v>95</v>
      </c>
      <c r="I2359" t="s">
        <v>177</v>
      </c>
      <c r="J2359" t="s">
        <v>121</v>
      </c>
      <c r="K2359" t="s">
        <v>137</v>
      </c>
      <c r="L2359" t="s">
        <v>44</v>
      </c>
      <c r="M2359" s="5">
        <v>6322.42</v>
      </c>
      <c r="N2359" s="5">
        <v>0</v>
      </c>
      <c r="O2359" s="5">
        <f t="shared" si="144"/>
        <v>6322.42</v>
      </c>
      <c r="P2359" s="5">
        <v>-6322.42</v>
      </c>
      <c r="Q2359" s="5">
        <f t="shared" si="145"/>
        <v>0</v>
      </c>
      <c r="R2359" s="5">
        <v>0</v>
      </c>
      <c r="S2359" s="5">
        <v>0</v>
      </c>
      <c r="T2359" s="5">
        <v>0</v>
      </c>
      <c r="U2359" s="5">
        <f t="shared" si="146"/>
        <v>6322.42</v>
      </c>
      <c r="V2359" s="5">
        <f t="shared" si="147"/>
        <v>6322.42</v>
      </c>
      <c r="W2359" s="5">
        <v>0</v>
      </c>
      <c r="X2359" t="s">
        <v>138</v>
      </c>
    </row>
    <row r="2360" spans="1:24" x14ac:dyDescent="0.2">
      <c r="A2360" t="s">
        <v>0</v>
      </c>
      <c r="B2360" t="s">
        <v>1</v>
      </c>
      <c r="C2360" t="s">
        <v>2</v>
      </c>
      <c r="D2360" t="s">
        <v>3</v>
      </c>
      <c r="E2360" t="s">
        <v>4</v>
      </c>
      <c r="F2360" t="s">
        <v>1601</v>
      </c>
      <c r="G2360" t="s">
        <v>1602</v>
      </c>
      <c r="H2360" t="s">
        <v>95</v>
      </c>
      <c r="I2360" t="s">
        <v>177</v>
      </c>
      <c r="J2360" t="s">
        <v>121</v>
      </c>
      <c r="K2360" t="s">
        <v>151</v>
      </c>
      <c r="L2360" t="s">
        <v>44</v>
      </c>
      <c r="M2360" s="5">
        <v>6160</v>
      </c>
      <c r="N2360" s="5">
        <v>0</v>
      </c>
      <c r="O2360" s="5">
        <f t="shared" si="144"/>
        <v>6160</v>
      </c>
      <c r="P2360" s="5">
        <v>-6160</v>
      </c>
      <c r="Q2360" s="5">
        <f t="shared" si="145"/>
        <v>0</v>
      </c>
      <c r="R2360" s="5">
        <v>0</v>
      </c>
      <c r="S2360" s="5">
        <v>0</v>
      </c>
      <c r="T2360" s="5">
        <v>0</v>
      </c>
      <c r="U2360" s="5">
        <f t="shared" si="146"/>
        <v>6160</v>
      </c>
      <c r="V2360" s="5">
        <f t="shared" si="147"/>
        <v>6160</v>
      </c>
      <c r="W2360" s="5">
        <v>0</v>
      </c>
      <c r="X2360" t="s">
        <v>152</v>
      </c>
    </row>
    <row r="2361" spans="1:24" x14ac:dyDescent="0.2">
      <c r="A2361" t="s">
        <v>0</v>
      </c>
      <c r="B2361" t="s">
        <v>1</v>
      </c>
      <c r="C2361" t="s">
        <v>2</v>
      </c>
      <c r="D2361" t="s">
        <v>3</v>
      </c>
      <c r="E2361" t="s">
        <v>4</v>
      </c>
      <c r="F2361" t="s">
        <v>1601</v>
      </c>
      <c r="G2361" t="s">
        <v>1602</v>
      </c>
      <c r="H2361" t="s">
        <v>95</v>
      </c>
      <c r="I2361" t="s">
        <v>177</v>
      </c>
      <c r="J2361" t="s">
        <v>121</v>
      </c>
      <c r="K2361" t="s">
        <v>145</v>
      </c>
      <c r="L2361" t="s">
        <v>44</v>
      </c>
      <c r="M2361" s="5">
        <v>12343.34</v>
      </c>
      <c r="N2361" s="5">
        <v>7840</v>
      </c>
      <c r="O2361" s="5">
        <f t="shared" si="144"/>
        <v>20183.34</v>
      </c>
      <c r="P2361" s="5">
        <v>-12343.34</v>
      </c>
      <c r="Q2361" s="5">
        <f t="shared" si="145"/>
        <v>7840</v>
      </c>
      <c r="R2361" s="5">
        <v>0</v>
      </c>
      <c r="S2361" s="5">
        <v>7840</v>
      </c>
      <c r="T2361" s="5">
        <v>0</v>
      </c>
      <c r="U2361" s="5">
        <f t="shared" si="146"/>
        <v>12343.34</v>
      </c>
      <c r="V2361" s="5">
        <f t="shared" si="147"/>
        <v>20183.34</v>
      </c>
      <c r="W2361" s="5">
        <v>0</v>
      </c>
      <c r="X2361" t="s">
        <v>146</v>
      </c>
    </row>
    <row r="2362" spans="1:24" x14ac:dyDescent="0.2">
      <c r="A2362" t="s">
        <v>0</v>
      </c>
      <c r="B2362" t="s">
        <v>1</v>
      </c>
      <c r="C2362" t="s">
        <v>2</v>
      </c>
      <c r="D2362" t="s">
        <v>3</v>
      </c>
      <c r="E2362" t="s">
        <v>4</v>
      </c>
      <c r="F2362" t="s">
        <v>1601</v>
      </c>
      <c r="G2362" t="s">
        <v>1602</v>
      </c>
      <c r="H2362" t="s">
        <v>95</v>
      </c>
      <c r="I2362" t="s">
        <v>1606</v>
      </c>
      <c r="J2362" t="s">
        <v>121</v>
      </c>
      <c r="K2362" t="s">
        <v>137</v>
      </c>
      <c r="L2362" t="s">
        <v>44</v>
      </c>
      <c r="M2362" s="5">
        <v>1346248.22</v>
      </c>
      <c r="N2362" s="5">
        <v>4500</v>
      </c>
      <c r="O2362" s="5">
        <f t="shared" si="144"/>
        <v>1350748.22</v>
      </c>
      <c r="P2362" s="5">
        <v>-346248.22</v>
      </c>
      <c r="Q2362" s="5">
        <f t="shared" si="145"/>
        <v>1004500</v>
      </c>
      <c r="R2362" s="5">
        <v>20</v>
      </c>
      <c r="S2362" s="5">
        <v>4500</v>
      </c>
      <c r="T2362" s="5">
        <v>0</v>
      </c>
      <c r="U2362" s="5">
        <f t="shared" si="146"/>
        <v>1346248.22</v>
      </c>
      <c r="V2362" s="5">
        <f t="shared" si="147"/>
        <v>1350748.22</v>
      </c>
      <c r="W2362" s="5">
        <v>999980</v>
      </c>
      <c r="X2362" t="s">
        <v>138</v>
      </c>
    </row>
    <row r="2363" spans="1:24" x14ac:dyDescent="0.2">
      <c r="A2363" t="s">
        <v>0</v>
      </c>
      <c r="B2363" t="s">
        <v>1</v>
      </c>
      <c r="C2363" t="s">
        <v>2</v>
      </c>
      <c r="D2363" t="s">
        <v>3</v>
      </c>
      <c r="E2363" t="s">
        <v>4</v>
      </c>
      <c r="F2363" t="s">
        <v>1601</v>
      </c>
      <c r="G2363" t="s">
        <v>1602</v>
      </c>
      <c r="H2363" t="s">
        <v>95</v>
      </c>
      <c r="I2363" t="s">
        <v>1606</v>
      </c>
      <c r="J2363" t="s">
        <v>121</v>
      </c>
      <c r="K2363" t="s">
        <v>314</v>
      </c>
      <c r="L2363" t="s">
        <v>44</v>
      </c>
      <c r="M2363" s="5">
        <v>5000</v>
      </c>
      <c r="N2363" s="5">
        <v>0</v>
      </c>
      <c r="O2363" s="5">
        <f t="shared" si="144"/>
        <v>5000</v>
      </c>
      <c r="P2363" s="5">
        <v>-5000</v>
      </c>
      <c r="Q2363" s="5">
        <f t="shared" si="145"/>
        <v>0</v>
      </c>
      <c r="R2363" s="5">
        <v>0</v>
      </c>
      <c r="S2363" s="5">
        <v>0</v>
      </c>
      <c r="T2363" s="5">
        <v>0</v>
      </c>
      <c r="U2363" s="5">
        <f t="shared" si="146"/>
        <v>5000</v>
      </c>
      <c r="V2363" s="5">
        <f t="shared" si="147"/>
        <v>5000</v>
      </c>
      <c r="W2363" s="5">
        <v>0</v>
      </c>
      <c r="X2363" t="s">
        <v>1607</v>
      </c>
    </row>
    <row r="2364" spans="1:24" x14ac:dyDescent="0.2">
      <c r="A2364" t="s">
        <v>0</v>
      </c>
      <c r="B2364" t="s">
        <v>1</v>
      </c>
      <c r="C2364" t="s">
        <v>2</v>
      </c>
      <c r="D2364" t="s">
        <v>3</v>
      </c>
      <c r="E2364" t="s">
        <v>4</v>
      </c>
      <c r="F2364" t="s">
        <v>1601</v>
      </c>
      <c r="G2364" t="s">
        <v>1602</v>
      </c>
      <c r="H2364" t="s">
        <v>95</v>
      </c>
      <c r="I2364" t="s">
        <v>1606</v>
      </c>
      <c r="J2364" t="s">
        <v>121</v>
      </c>
      <c r="K2364" t="s">
        <v>124</v>
      </c>
      <c r="L2364" t="s">
        <v>44</v>
      </c>
      <c r="M2364" s="5">
        <v>1300</v>
      </c>
      <c r="N2364" s="5">
        <v>0</v>
      </c>
      <c r="O2364" s="5">
        <f t="shared" si="144"/>
        <v>1300</v>
      </c>
      <c r="P2364" s="5">
        <v>-1300</v>
      </c>
      <c r="Q2364" s="5">
        <f t="shared" si="145"/>
        <v>0</v>
      </c>
      <c r="R2364" s="5">
        <v>0</v>
      </c>
      <c r="S2364" s="5">
        <v>0</v>
      </c>
      <c r="T2364" s="5">
        <v>0</v>
      </c>
      <c r="U2364" s="5">
        <f t="shared" si="146"/>
        <v>1300</v>
      </c>
      <c r="V2364" s="5">
        <f t="shared" si="147"/>
        <v>1300</v>
      </c>
      <c r="W2364" s="5">
        <v>0</v>
      </c>
      <c r="X2364" t="s">
        <v>153</v>
      </c>
    </row>
    <row r="2365" spans="1:24" x14ac:dyDescent="0.2">
      <c r="A2365" t="s">
        <v>0</v>
      </c>
      <c r="B2365" t="s">
        <v>1</v>
      </c>
      <c r="C2365" t="s">
        <v>2</v>
      </c>
      <c r="D2365" t="s">
        <v>3</v>
      </c>
      <c r="E2365" t="s">
        <v>4</v>
      </c>
      <c r="F2365" t="s">
        <v>1601</v>
      </c>
      <c r="G2365" t="s">
        <v>1602</v>
      </c>
      <c r="H2365" t="s">
        <v>95</v>
      </c>
      <c r="I2365" t="s">
        <v>1606</v>
      </c>
      <c r="J2365" t="s">
        <v>121</v>
      </c>
      <c r="K2365" t="s">
        <v>145</v>
      </c>
      <c r="L2365" t="s">
        <v>44</v>
      </c>
      <c r="M2365" s="5">
        <v>8000</v>
      </c>
      <c r="N2365" s="5">
        <v>-4500</v>
      </c>
      <c r="O2365" s="5">
        <f t="shared" si="144"/>
        <v>3500</v>
      </c>
      <c r="P2365" s="5">
        <v>-3500</v>
      </c>
      <c r="Q2365" s="5">
        <f t="shared" si="145"/>
        <v>0</v>
      </c>
      <c r="R2365" s="5">
        <v>0</v>
      </c>
      <c r="S2365" s="5">
        <v>0</v>
      </c>
      <c r="T2365" s="5">
        <v>0</v>
      </c>
      <c r="U2365" s="5">
        <f t="shared" si="146"/>
        <v>3500</v>
      </c>
      <c r="V2365" s="5">
        <f t="shared" si="147"/>
        <v>3500</v>
      </c>
      <c r="W2365" s="5">
        <v>0</v>
      </c>
      <c r="X2365" t="s">
        <v>146</v>
      </c>
    </row>
    <row r="2366" spans="1:24" x14ac:dyDescent="0.2">
      <c r="A2366" t="s">
        <v>0</v>
      </c>
      <c r="B2366" t="s">
        <v>1</v>
      </c>
      <c r="C2366" t="s">
        <v>2</v>
      </c>
      <c r="D2366" t="s">
        <v>3</v>
      </c>
      <c r="E2366" t="s">
        <v>4</v>
      </c>
      <c r="F2366" t="s">
        <v>1601</v>
      </c>
      <c r="G2366" t="s">
        <v>1602</v>
      </c>
      <c r="H2366" t="s">
        <v>95</v>
      </c>
      <c r="I2366" t="s">
        <v>1608</v>
      </c>
      <c r="J2366" t="s">
        <v>121</v>
      </c>
      <c r="K2366" t="s">
        <v>175</v>
      </c>
      <c r="L2366" t="s">
        <v>44</v>
      </c>
      <c r="M2366" s="5">
        <v>10000</v>
      </c>
      <c r="N2366" s="5">
        <v>0</v>
      </c>
      <c r="O2366" s="5">
        <f t="shared" si="144"/>
        <v>10000</v>
      </c>
      <c r="P2366" s="5">
        <v>-10000</v>
      </c>
      <c r="Q2366" s="5">
        <f t="shared" si="145"/>
        <v>0</v>
      </c>
      <c r="R2366" s="5">
        <v>0</v>
      </c>
      <c r="S2366" s="5">
        <v>0</v>
      </c>
      <c r="T2366" s="5">
        <v>0</v>
      </c>
      <c r="U2366" s="5">
        <f t="shared" si="146"/>
        <v>10000</v>
      </c>
      <c r="V2366" s="5">
        <f t="shared" si="147"/>
        <v>10000</v>
      </c>
      <c r="W2366" s="5">
        <v>0</v>
      </c>
      <c r="X2366" t="s">
        <v>176</v>
      </c>
    </row>
    <row r="2367" spans="1:24" x14ac:dyDescent="0.2">
      <c r="A2367" t="s">
        <v>0</v>
      </c>
      <c r="B2367" t="s">
        <v>1</v>
      </c>
      <c r="C2367" t="s">
        <v>247</v>
      </c>
      <c r="D2367" t="s">
        <v>1097</v>
      </c>
      <c r="E2367" t="s">
        <v>1098</v>
      </c>
      <c r="F2367" t="s">
        <v>1609</v>
      </c>
      <c r="G2367" t="s">
        <v>1610</v>
      </c>
      <c r="H2367" t="s">
        <v>7</v>
      </c>
      <c r="I2367" t="s">
        <v>8</v>
      </c>
      <c r="J2367" t="s">
        <v>9</v>
      </c>
      <c r="K2367" t="s">
        <v>10</v>
      </c>
      <c r="L2367" t="s">
        <v>11</v>
      </c>
      <c r="M2367" s="5">
        <v>590712</v>
      </c>
      <c r="N2367" s="5">
        <v>59649.09</v>
      </c>
      <c r="O2367" s="5">
        <f t="shared" si="144"/>
        <v>650361.09</v>
      </c>
      <c r="P2367" s="5">
        <v>-77604.22</v>
      </c>
      <c r="Q2367" s="5">
        <f t="shared" si="145"/>
        <v>572756.87</v>
      </c>
      <c r="R2367" s="5">
        <v>0</v>
      </c>
      <c r="S2367" s="5">
        <v>381664</v>
      </c>
      <c r="T2367" s="5">
        <v>381664</v>
      </c>
      <c r="U2367" s="5">
        <f t="shared" si="146"/>
        <v>268697.08999999997</v>
      </c>
      <c r="V2367" s="5">
        <f t="shared" si="147"/>
        <v>268697.08999999997</v>
      </c>
      <c r="W2367" s="5">
        <v>191092.87</v>
      </c>
      <c r="X2367" t="s">
        <v>1611</v>
      </c>
    </row>
    <row r="2368" spans="1:24" x14ac:dyDescent="0.2">
      <c r="A2368" t="s">
        <v>0</v>
      </c>
      <c r="B2368" t="s">
        <v>1</v>
      </c>
      <c r="C2368" t="s">
        <v>247</v>
      </c>
      <c r="D2368" t="s">
        <v>1097</v>
      </c>
      <c r="E2368" t="s">
        <v>1098</v>
      </c>
      <c r="F2368" t="s">
        <v>1609</v>
      </c>
      <c r="G2368" t="s">
        <v>1610</v>
      </c>
      <c r="H2368" t="s">
        <v>7</v>
      </c>
      <c r="I2368" t="s">
        <v>8</v>
      </c>
      <c r="J2368" t="s">
        <v>9</v>
      </c>
      <c r="K2368" t="s">
        <v>13</v>
      </c>
      <c r="L2368" t="s">
        <v>11</v>
      </c>
      <c r="M2368" s="5">
        <v>22068.36</v>
      </c>
      <c r="N2368" s="5">
        <v>0</v>
      </c>
      <c r="O2368" s="5">
        <f t="shared" si="144"/>
        <v>22068.36</v>
      </c>
      <c r="P2368" s="5">
        <v>-2115.2600000000002</v>
      </c>
      <c r="Q2368" s="5">
        <f t="shared" si="145"/>
        <v>19953.099999999999</v>
      </c>
      <c r="R2368" s="5">
        <v>0</v>
      </c>
      <c r="S2368" s="5">
        <v>12861.39</v>
      </c>
      <c r="T2368" s="5">
        <v>12861.39</v>
      </c>
      <c r="U2368" s="5">
        <f t="shared" si="146"/>
        <v>9206.9700000000012</v>
      </c>
      <c r="V2368" s="5">
        <f t="shared" si="147"/>
        <v>9206.9700000000012</v>
      </c>
      <c r="W2368" s="5">
        <v>7091.71</v>
      </c>
      <c r="X2368" t="s">
        <v>1612</v>
      </c>
    </row>
    <row r="2369" spans="1:24" x14ac:dyDescent="0.2">
      <c r="A2369" t="s">
        <v>0</v>
      </c>
      <c r="B2369" t="s">
        <v>1</v>
      </c>
      <c r="C2369" t="s">
        <v>247</v>
      </c>
      <c r="D2369" t="s">
        <v>1097</v>
      </c>
      <c r="E2369" t="s">
        <v>1098</v>
      </c>
      <c r="F2369" t="s">
        <v>1609</v>
      </c>
      <c r="G2369" t="s">
        <v>1610</v>
      </c>
      <c r="H2369" t="s">
        <v>7</v>
      </c>
      <c r="I2369" t="s">
        <v>8</v>
      </c>
      <c r="J2369" t="s">
        <v>9</v>
      </c>
      <c r="K2369" t="s">
        <v>15</v>
      </c>
      <c r="L2369" t="s">
        <v>11</v>
      </c>
      <c r="M2369" s="5">
        <v>72096.03</v>
      </c>
      <c r="N2369" s="5">
        <v>6708.5</v>
      </c>
      <c r="O2369" s="5">
        <f t="shared" si="144"/>
        <v>78804.53</v>
      </c>
      <c r="P2369" s="5">
        <v>0</v>
      </c>
      <c r="Q2369" s="5">
        <f t="shared" si="145"/>
        <v>78804.53</v>
      </c>
      <c r="R2369" s="5">
        <v>12298.17</v>
      </c>
      <c r="S2369" s="5">
        <v>21946.2</v>
      </c>
      <c r="T2369" s="5">
        <v>21946.2</v>
      </c>
      <c r="U2369" s="5">
        <f t="shared" si="146"/>
        <v>56858.33</v>
      </c>
      <c r="V2369" s="5">
        <f t="shared" si="147"/>
        <v>56858.33</v>
      </c>
      <c r="W2369" s="5">
        <v>44560.160000000003</v>
      </c>
      <c r="X2369" t="s">
        <v>1613</v>
      </c>
    </row>
    <row r="2370" spans="1:24" x14ac:dyDescent="0.2">
      <c r="A2370" t="s">
        <v>0</v>
      </c>
      <c r="B2370" t="s">
        <v>1</v>
      </c>
      <c r="C2370" t="s">
        <v>247</v>
      </c>
      <c r="D2370" t="s">
        <v>1097</v>
      </c>
      <c r="E2370" t="s">
        <v>1098</v>
      </c>
      <c r="F2370" t="s">
        <v>1609</v>
      </c>
      <c r="G2370" t="s">
        <v>1610</v>
      </c>
      <c r="H2370" t="s">
        <v>7</v>
      </c>
      <c r="I2370" t="s">
        <v>8</v>
      </c>
      <c r="J2370" t="s">
        <v>9</v>
      </c>
      <c r="K2370" t="s">
        <v>17</v>
      </c>
      <c r="L2370" t="s">
        <v>11</v>
      </c>
      <c r="M2370" s="5">
        <v>16638.62</v>
      </c>
      <c r="N2370" s="5">
        <v>2200</v>
      </c>
      <c r="O2370" s="5">
        <f t="shared" si="144"/>
        <v>18838.62</v>
      </c>
      <c r="P2370" s="5">
        <v>0</v>
      </c>
      <c r="Q2370" s="5">
        <f t="shared" si="145"/>
        <v>18838.62</v>
      </c>
      <c r="R2370" s="5">
        <v>883.38</v>
      </c>
      <c r="S2370" s="5">
        <v>14527.54</v>
      </c>
      <c r="T2370" s="5">
        <v>14527.54</v>
      </c>
      <c r="U2370" s="5">
        <f t="shared" si="146"/>
        <v>4311.0799999999981</v>
      </c>
      <c r="V2370" s="5">
        <f t="shared" si="147"/>
        <v>4311.0799999999981</v>
      </c>
      <c r="W2370" s="5">
        <v>3427.7</v>
      </c>
      <c r="X2370" t="s">
        <v>1614</v>
      </c>
    </row>
    <row r="2371" spans="1:24" x14ac:dyDescent="0.2">
      <c r="A2371" t="s">
        <v>0</v>
      </c>
      <c r="B2371" t="s">
        <v>1</v>
      </c>
      <c r="C2371" t="s">
        <v>247</v>
      </c>
      <c r="D2371" t="s">
        <v>1097</v>
      </c>
      <c r="E2371" t="s">
        <v>1098</v>
      </c>
      <c r="F2371" t="s">
        <v>1609</v>
      </c>
      <c r="G2371" t="s">
        <v>1610</v>
      </c>
      <c r="H2371" t="s">
        <v>7</v>
      </c>
      <c r="I2371" t="s">
        <v>8</v>
      </c>
      <c r="J2371" t="s">
        <v>9</v>
      </c>
      <c r="K2371" t="s">
        <v>19</v>
      </c>
      <c r="L2371" t="s">
        <v>11</v>
      </c>
      <c r="M2371" s="5">
        <v>396</v>
      </c>
      <c r="N2371" s="5">
        <v>0</v>
      </c>
      <c r="O2371" s="5">
        <f t="shared" ref="O2371:O2434" si="148">+M2371+N2371</f>
        <v>396</v>
      </c>
      <c r="P2371" s="5">
        <v>-324.26</v>
      </c>
      <c r="Q2371" s="5">
        <f t="shared" ref="Q2371:Q2434" si="149">+O2371+P2371</f>
        <v>71.740000000000009</v>
      </c>
      <c r="R2371" s="5">
        <v>0</v>
      </c>
      <c r="S2371" s="5">
        <v>41.5</v>
      </c>
      <c r="T2371" s="5">
        <v>41.5</v>
      </c>
      <c r="U2371" s="5">
        <f t="shared" ref="U2371:U2434" si="150">+O2371-S2371</f>
        <v>354.5</v>
      </c>
      <c r="V2371" s="5">
        <f t="shared" ref="V2371:V2434" si="151">+O2371-T2371</f>
        <v>354.5</v>
      </c>
      <c r="W2371" s="5">
        <v>30.24</v>
      </c>
      <c r="X2371" t="s">
        <v>1615</v>
      </c>
    </row>
    <row r="2372" spans="1:24" x14ac:dyDescent="0.2">
      <c r="A2372" t="s">
        <v>0</v>
      </c>
      <c r="B2372" t="s">
        <v>1</v>
      </c>
      <c r="C2372" t="s">
        <v>247</v>
      </c>
      <c r="D2372" t="s">
        <v>1097</v>
      </c>
      <c r="E2372" t="s">
        <v>1098</v>
      </c>
      <c r="F2372" t="s">
        <v>1609</v>
      </c>
      <c r="G2372" t="s">
        <v>1610</v>
      </c>
      <c r="H2372" t="s">
        <v>7</v>
      </c>
      <c r="I2372" t="s">
        <v>8</v>
      </c>
      <c r="J2372" t="s">
        <v>9</v>
      </c>
      <c r="K2372" t="s">
        <v>21</v>
      </c>
      <c r="L2372" t="s">
        <v>11</v>
      </c>
      <c r="M2372" s="5">
        <v>3168</v>
      </c>
      <c r="N2372" s="5">
        <v>0</v>
      </c>
      <c r="O2372" s="5">
        <f t="shared" si="148"/>
        <v>3168</v>
      </c>
      <c r="P2372" s="5">
        <v>-1446.34</v>
      </c>
      <c r="Q2372" s="5">
        <f t="shared" si="149"/>
        <v>1721.66</v>
      </c>
      <c r="R2372" s="5">
        <v>0</v>
      </c>
      <c r="S2372" s="5">
        <v>996</v>
      </c>
      <c r="T2372" s="5">
        <v>996</v>
      </c>
      <c r="U2372" s="5">
        <f t="shared" si="150"/>
        <v>2172</v>
      </c>
      <c r="V2372" s="5">
        <f t="shared" si="151"/>
        <v>2172</v>
      </c>
      <c r="W2372" s="5">
        <v>725.66</v>
      </c>
      <c r="X2372" t="s">
        <v>1616</v>
      </c>
    </row>
    <row r="2373" spans="1:24" x14ac:dyDescent="0.2">
      <c r="A2373" t="s">
        <v>0</v>
      </c>
      <c r="B2373" t="s">
        <v>1</v>
      </c>
      <c r="C2373" t="s">
        <v>247</v>
      </c>
      <c r="D2373" t="s">
        <v>1097</v>
      </c>
      <c r="E2373" t="s">
        <v>1098</v>
      </c>
      <c r="F2373" t="s">
        <v>1609</v>
      </c>
      <c r="G2373" t="s">
        <v>1610</v>
      </c>
      <c r="H2373" t="s">
        <v>7</v>
      </c>
      <c r="I2373" t="s">
        <v>8</v>
      </c>
      <c r="J2373" t="s">
        <v>9</v>
      </c>
      <c r="K2373" t="s">
        <v>23</v>
      </c>
      <c r="L2373" t="s">
        <v>11</v>
      </c>
      <c r="M2373" s="5">
        <v>110.34</v>
      </c>
      <c r="N2373" s="5">
        <v>0</v>
      </c>
      <c r="O2373" s="5">
        <f t="shared" si="148"/>
        <v>110.34</v>
      </c>
      <c r="P2373" s="5">
        <v>-110.34</v>
      </c>
      <c r="Q2373" s="5">
        <f t="shared" si="149"/>
        <v>0</v>
      </c>
      <c r="R2373" s="5">
        <v>0</v>
      </c>
      <c r="S2373" s="5">
        <v>0</v>
      </c>
      <c r="T2373" s="5">
        <v>0</v>
      </c>
      <c r="U2373" s="5">
        <f t="shared" si="150"/>
        <v>110.34</v>
      </c>
      <c r="V2373" s="5">
        <f t="shared" si="151"/>
        <v>110.34</v>
      </c>
      <c r="W2373" s="5">
        <v>0</v>
      </c>
      <c r="X2373" t="s">
        <v>1617</v>
      </c>
    </row>
    <row r="2374" spans="1:24" x14ac:dyDescent="0.2">
      <c r="A2374" t="s">
        <v>0</v>
      </c>
      <c r="B2374" t="s">
        <v>1</v>
      </c>
      <c r="C2374" t="s">
        <v>247</v>
      </c>
      <c r="D2374" t="s">
        <v>1097</v>
      </c>
      <c r="E2374" t="s">
        <v>1098</v>
      </c>
      <c r="F2374" t="s">
        <v>1609</v>
      </c>
      <c r="G2374" t="s">
        <v>1610</v>
      </c>
      <c r="H2374" t="s">
        <v>7</v>
      </c>
      <c r="I2374" t="s">
        <v>8</v>
      </c>
      <c r="J2374" t="s">
        <v>9</v>
      </c>
      <c r="K2374" t="s">
        <v>25</v>
      </c>
      <c r="L2374" t="s">
        <v>11</v>
      </c>
      <c r="M2374" s="5">
        <v>662.05</v>
      </c>
      <c r="N2374" s="5">
        <v>0</v>
      </c>
      <c r="O2374" s="5">
        <f t="shared" si="148"/>
        <v>662.05</v>
      </c>
      <c r="P2374" s="5">
        <v>142.69999999999999</v>
      </c>
      <c r="Q2374" s="5">
        <f t="shared" si="149"/>
        <v>804.75</v>
      </c>
      <c r="R2374" s="5">
        <v>0</v>
      </c>
      <c r="S2374" s="5">
        <v>514.44000000000005</v>
      </c>
      <c r="T2374" s="5">
        <v>514.44000000000005</v>
      </c>
      <c r="U2374" s="5">
        <f t="shared" si="150"/>
        <v>147.6099999999999</v>
      </c>
      <c r="V2374" s="5">
        <f t="shared" si="151"/>
        <v>147.6099999999999</v>
      </c>
      <c r="W2374" s="5">
        <v>290.31</v>
      </c>
      <c r="X2374" t="s">
        <v>1618</v>
      </c>
    </row>
    <row r="2375" spans="1:24" x14ac:dyDescent="0.2">
      <c r="A2375" t="s">
        <v>0</v>
      </c>
      <c r="B2375" t="s">
        <v>1</v>
      </c>
      <c r="C2375" t="s">
        <v>247</v>
      </c>
      <c r="D2375" t="s">
        <v>1097</v>
      </c>
      <c r="E2375" t="s">
        <v>1098</v>
      </c>
      <c r="F2375" t="s">
        <v>1609</v>
      </c>
      <c r="G2375" t="s">
        <v>1610</v>
      </c>
      <c r="H2375" t="s">
        <v>7</v>
      </c>
      <c r="I2375" t="s">
        <v>8</v>
      </c>
      <c r="J2375" t="s">
        <v>9</v>
      </c>
      <c r="K2375" t="s">
        <v>27</v>
      </c>
      <c r="L2375" t="s">
        <v>11</v>
      </c>
      <c r="M2375" s="5">
        <v>2154.48</v>
      </c>
      <c r="N2375" s="5">
        <v>11007.57</v>
      </c>
      <c r="O2375" s="5">
        <f t="shared" si="148"/>
        <v>13162.05</v>
      </c>
      <c r="P2375" s="5">
        <v>8863.01</v>
      </c>
      <c r="Q2375" s="5">
        <f t="shared" si="149"/>
        <v>22025.059999999998</v>
      </c>
      <c r="R2375" s="5">
        <v>0</v>
      </c>
      <c r="S2375" s="5">
        <v>13162.05</v>
      </c>
      <c r="T2375" s="5">
        <v>13162.05</v>
      </c>
      <c r="U2375" s="5">
        <f t="shared" si="150"/>
        <v>0</v>
      </c>
      <c r="V2375" s="5">
        <f t="shared" si="151"/>
        <v>0</v>
      </c>
      <c r="W2375" s="5">
        <v>8863.01</v>
      </c>
      <c r="X2375" t="s">
        <v>1619</v>
      </c>
    </row>
    <row r="2376" spans="1:24" x14ac:dyDescent="0.2">
      <c r="A2376" t="s">
        <v>0</v>
      </c>
      <c r="B2376" t="s">
        <v>1</v>
      </c>
      <c r="C2376" t="s">
        <v>247</v>
      </c>
      <c r="D2376" t="s">
        <v>1097</v>
      </c>
      <c r="E2376" t="s">
        <v>1098</v>
      </c>
      <c r="F2376" t="s">
        <v>1609</v>
      </c>
      <c r="G2376" t="s">
        <v>1610</v>
      </c>
      <c r="H2376" t="s">
        <v>7</v>
      </c>
      <c r="I2376" t="s">
        <v>8</v>
      </c>
      <c r="J2376" t="s">
        <v>9</v>
      </c>
      <c r="K2376" t="s">
        <v>29</v>
      </c>
      <c r="L2376" t="s">
        <v>11</v>
      </c>
      <c r="M2376" s="5">
        <v>946.53</v>
      </c>
      <c r="N2376" s="5">
        <v>0</v>
      </c>
      <c r="O2376" s="5">
        <f t="shared" si="148"/>
        <v>946.53</v>
      </c>
      <c r="P2376" s="5">
        <v>0</v>
      </c>
      <c r="Q2376" s="5">
        <f t="shared" si="149"/>
        <v>946.53</v>
      </c>
      <c r="R2376" s="5">
        <v>0</v>
      </c>
      <c r="S2376" s="5">
        <v>173.52</v>
      </c>
      <c r="T2376" s="5">
        <v>173.52</v>
      </c>
      <c r="U2376" s="5">
        <f t="shared" si="150"/>
        <v>773.01</v>
      </c>
      <c r="V2376" s="5">
        <f t="shared" si="151"/>
        <v>773.01</v>
      </c>
      <c r="W2376" s="5">
        <v>773.01</v>
      </c>
      <c r="X2376" t="s">
        <v>1620</v>
      </c>
    </row>
    <row r="2377" spans="1:24" x14ac:dyDescent="0.2">
      <c r="A2377" t="s">
        <v>0</v>
      </c>
      <c r="B2377" t="s">
        <v>1</v>
      </c>
      <c r="C2377" t="s">
        <v>247</v>
      </c>
      <c r="D2377" t="s">
        <v>1097</v>
      </c>
      <c r="E2377" t="s">
        <v>1098</v>
      </c>
      <c r="F2377" t="s">
        <v>1609</v>
      </c>
      <c r="G2377" t="s">
        <v>1610</v>
      </c>
      <c r="H2377" t="s">
        <v>7</v>
      </c>
      <c r="I2377" t="s">
        <v>8</v>
      </c>
      <c r="J2377" t="s">
        <v>9</v>
      </c>
      <c r="K2377" t="s">
        <v>265</v>
      </c>
      <c r="L2377" t="s">
        <v>11</v>
      </c>
      <c r="M2377" s="5">
        <v>252372</v>
      </c>
      <c r="N2377" s="5">
        <v>16305</v>
      </c>
      <c r="O2377" s="5">
        <f t="shared" si="148"/>
        <v>268677</v>
      </c>
      <c r="P2377" s="5">
        <v>23615.79</v>
      </c>
      <c r="Q2377" s="5">
        <f t="shared" si="149"/>
        <v>292292.78999999998</v>
      </c>
      <c r="R2377" s="5">
        <v>33290.629999999997</v>
      </c>
      <c r="S2377" s="5">
        <v>192249.37</v>
      </c>
      <c r="T2377" s="5">
        <v>192249.37</v>
      </c>
      <c r="U2377" s="5">
        <f t="shared" si="150"/>
        <v>76427.63</v>
      </c>
      <c r="V2377" s="5">
        <f t="shared" si="151"/>
        <v>76427.63</v>
      </c>
      <c r="W2377" s="5">
        <v>66752.789999999994</v>
      </c>
      <c r="X2377" t="s">
        <v>1621</v>
      </c>
    </row>
    <row r="2378" spans="1:24" x14ac:dyDescent="0.2">
      <c r="A2378" t="s">
        <v>0</v>
      </c>
      <c r="B2378" t="s">
        <v>1</v>
      </c>
      <c r="C2378" t="s">
        <v>247</v>
      </c>
      <c r="D2378" t="s">
        <v>1097</v>
      </c>
      <c r="E2378" t="s">
        <v>1098</v>
      </c>
      <c r="F2378" t="s">
        <v>1609</v>
      </c>
      <c r="G2378" t="s">
        <v>1610</v>
      </c>
      <c r="H2378" t="s">
        <v>7</v>
      </c>
      <c r="I2378" t="s">
        <v>8</v>
      </c>
      <c r="J2378" t="s">
        <v>9</v>
      </c>
      <c r="K2378" t="s">
        <v>31</v>
      </c>
      <c r="L2378" t="s">
        <v>11</v>
      </c>
      <c r="M2378" s="5">
        <v>7048.22</v>
      </c>
      <c r="N2378" s="5">
        <v>0</v>
      </c>
      <c r="O2378" s="5">
        <f t="shared" si="148"/>
        <v>7048.22</v>
      </c>
      <c r="P2378" s="5">
        <v>-3377.11</v>
      </c>
      <c r="Q2378" s="5">
        <f t="shared" si="149"/>
        <v>3671.11</v>
      </c>
      <c r="R2378" s="5">
        <v>0</v>
      </c>
      <c r="S2378" s="5">
        <v>294</v>
      </c>
      <c r="T2378" s="5">
        <v>294</v>
      </c>
      <c r="U2378" s="5">
        <f t="shared" si="150"/>
        <v>6754.22</v>
      </c>
      <c r="V2378" s="5">
        <f t="shared" si="151"/>
        <v>6754.22</v>
      </c>
      <c r="W2378" s="5">
        <v>3377.11</v>
      </c>
      <c r="X2378" t="s">
        <v>1622</v>
      </c>
    </row>
    <row r="2379" spans="1:24" x14ac:dyDescent="0.2">
      <c r="A2379" t="s">
        <v>0</v>
      </c>
      <c r="B2379" t="s">
        <v>1</v>
      </c>
      <c r="C2379" t="s">
        <v>247</v>
      </c>
      <c r="D2379" t="s">
        <v>1097</v>
      </c>
      <c r="E2379" t="s">
        <v>1098</v>
      </c>
      <c r="F2379" t="s">
        <v>1609</v>
      </c>
      <c r="G2379" t="s">
        <v>1610</v>
      </c>
      <c r="H2379" t="s">
        <v>7</v>
      </c>
      <c r="I2379" t="s">
        <v>8</v>
      </c>
      <c r="J2379" t="s">
        <v>9</v>
      </c>
      <c r="K2379" t="s">
        <v>33</v>
      </c>
      <c r="L2379" t="s">
        <v>11</v>
      </c>
      <c r="M2379" s="5">
        <v>1696.45</v>
      </c>
      <c r="N2379" s="5">
        <v>0</v>
      </c>
      <c r="O2379" s="5">
        <f t="shared" si="148"/>
        <v>1696.45</v>
      </c>
      <c r="P2379" s="5">
        <v>-848.23</v>
      </c>
      <c r="Q2379" s="5">
        <f t="shared" si="149"/>
        <v>848.22</v>
      </c>
      <c r="R2379" s="5">
        <v>0</v>
      </c>
      <c r="S2379" s="5">
        <v>0</v>
      </c>
      <c r="T2379" s="5">
        <v>0</v>
      </c>
      <c r="U2379" s="5">
        <f t="shared" si="150"/>
        <v>1696.45</v>
      </c>
      <c r="V2379" s="5">
        <f t="shared" si="151"/>
        <v>1696.45</v>
      </c>
      <c r="W2379" s="5">
        <v>848.22</v>
      </c>
      <c r="X2379" t="s">
        <v>1623</v>
      </c>
    </row>
    <row r="2380" spans="1:24" x14ac:dyDescent="0.2">
      <c r="A2380" t="s">
        <v>0</v>
      </c>
      <c r="B2380" t="s">
        <v>1</v>
      </c>
      <c r="C2380" t="s">
        <v>247</v>
      </c>
      <c r="D2380" t="s">
        <v>1097</v>
      </c>
      <c r="E2380" t="s">
        <v>1098</v>
      </c>
      <c r="F2380" t="s">
        <v>1609</v>
      </c>
      <c r="G2380" t="s">
        <v>1610</v>
      </c>
      <c r="H2380" t="s">
        <v>7</v>
      </c>
      <c r="I2380" t="s">
        <v>8</v>
      </c>
      <c r="J2380" t="s">
        <v>9</v>
      </c>
      <c r="K2380" t="s">
        <v>35</v>
      </c>
      <c r="L2380" t="s">
        <v>11</v>
      </c>
      <c r="M2380" s="5">
        <v>109331.43</v>
      </c>
      <c r="N2380" s="5">
        <v>10183.5</v>
      </c>
      <c r="O2380" s="5">
        <f t="shared" si="148"/>
        <v>119514.93</v>
      </c>
      <c r="P2380" s="5">
        <v>0</v>
      </c>
      <c r="Q2380" s="5">
        <f t="shared" si="149"/>
        <v>119514.93</v>
      </c>
      <c r="R2380" s="5">
        <v>2732.4</v>
      </c>
      <c r="S2380" s="5">
        <v>75886.06</v>
      </c>
      <c r="T2380" s="5">
        <v>75886.06</v>
      </c>
      <c r="U2380" s="5">
        <f t="shared" si="150"/>
        <v>43628.869999999995</v>
      </c>
      <c r="V2380" s="5">
        <f t="shared" si="151"/>
        <v>43628.869999999995</v>
      </c>
      <c r="W2380" s="5">
        <v>40896.47</v>
      </c>
      <c r="X2380" t="s">
        <v>1624</v>
      </c>
    </row>
    <row r="2381" spans="1:24" x14ac:dyDescent="0.2">
      <c r="A2381" t="s">
        <v>0</v>
      </c>
      <c r="B2381" t="s">
        <v>1</v>
      </c>
      <c r="C2381" t="s">
        <v>247</v>
      </c>
      <c r="D2381" t="s">
        <v>1097</v>
      </c>
      <c r="E2381" t="s">
        <v>1098</v>
      </c>
      <c r="F2381" t="s">
        <v>1609</v>
      </c>
      <c r="G2381" t="s">
        <v>1610</v>
      </c>
      <c r="H2381" t="s">
        <v>7</v>
      </c>
      <c r="I2381" t="s">
        <v>8</v>
      </c>
      <c r="J2381" t="s">
        <v>9</v>
      </c>
      <c r="K2381" t="s">
        <v>37</v>
      </c>
      <c r="L2381" t="s">
        <v>11</v>
      </c>
      <c r="M2381" s="5">
        <v>72096.03</v>
      </c>
      <c r="N2381" s="5">
        <v>6707.27</v>
      </c>
      <c r="O2381" s="5">
        <f t="shared" si="148"/>
        <v>78803.3</v>
      </c>
      <c r="P2381" s="5">
        <v>-15511.87</v>
      </c>
      <c r="Q2381" s="5">
        <f t="shared" si="149"/>
        <v>63291.43</v>
      </c>
      <c r="R2381" s="5">
        <v>11997.47</v>
      </c>
      <c r="S2381" s="5">
        <v>34144.559999999998</v>
      </c>
      <c r="T2381" s="5">
        <v>34144.559999999998</v>
      </c>
      <c r="U2381" s="5">
        <f t="shared" si="150"/>
        <v>44658.740000000005</v>
      </c>
      <c r="V2381" s="5">
        <f t="shared" si="151"/>
        <v>44658.740000000005</v>
      </c>
      <c r="W2381" s="5">
        <v>17149.400000000001</v>
      </c>
      <c r="X2381" t="s">
        <v>1625</v>
      </c>
    </row>
    <row r="2382" spans="1:24" x14ac:dyDescent="0.2">
      <c r="A2382" t="s">
        <v>0</v>
      </c>
      <c r="B2382" t="s">
        <v>1</v>
      </c>
      <c r="C2382" t="s">
        <v>247</v>
      </c>
      <c r="D2382" t="s">
        <v>1097</v>
      </c>
      <c r="E2382" t="s">
        <v>1098</v>
      </c>
      <c r="F2382" t="s">
        <v>1609</v>
      </c>
      <c r="G2382" t="s">
        <v>1610</v>
      </c>
      <c r="H2382" t="s">
        <v>7</v>
      </c>
      <c r="I2382" t="s">
        <v>8</v>
      </c>
      <c r="J2382" t="s">
        <v>9</v>
      </c>
      <c r="K2382" t="s">
        <v>39</v>
      </c>
      <c r="L2382" t="s">
        <v>11</v>
      </c>
      <c r="M2382" s="5">
        <v>30020.13</v>
      </c>
      <c r="N2382" s="5">
        <v>-6459.66</v>
      </c>
      <c r="O2382" s="5">
        <f t="shared" si="148"/>
        <v>23560.47</v>
      </c>
      <c r="P2382" s="5">
        <v>0</v>
      </c>
      <c r="Q2382" s="5">
        <f t="shared" si="149"/>
        <v>23560.47</v>
      </c>
      <c r="R2382" s="5">
        <v>0</v>
      </c>
      <c r="S2382" s="5">
        <v>14621.33</v>
      </c>
      <c r="T2382" s="5">
        <v>14621.33</v>
      </c>
      <c r="U2382" s="5">
        <f t="shared" si="150"/>
        <v>8939.1400000000012</v>
      </c>
      <c r="V2382" s="5">
        <f t="shared" si="151"/>
        <v>8939.1400000000012</v>
      </c>
      <c r="W2382" s="5">
        <v>8939.14</v>
      </c>
      <c r="X2382" t="s">
        <v>1626</v>
      </c>
    </row>
    <row r="2383" spans="1:24" x14ac:dyDescent="0.2">
      <c r="A2383" t="s">
        <v>0</v>
      </c>
      <c r="B2383" t="s">
        <v>1</v>
      </c>
      <c r="C2383" t="s">
        <v>247</v>
      </c>
      <c r="D2383" t="s">
        <v>1097</v>
      </c>
      <c r="E2383" t="s">
        <v>1098</v>
      </c>
      <c r="F2383" t="s">
        <v>1609</v>
      </c>
      <c r="G2383" t="s">
        <v>1610</v>
      </c>
      <c r="H2383" t="s">
        <v>282</v>
      </c>
      <c r="I2383" t="s">
        <v>1627</v>
      </c>
      <c r="J2383" t="s">
        <v>121</v>
      </c>
      <c r="K2383" t="s">
        <v>128</v>
      </c>
      <c r="L2383" t="s">
        <v>11</v>
      </c>
      <c r="M2383" s="5">
        <v>20000</v>
      </c>
      <c r="N2383" s="5">
        <v>-140</v>
      </c>
      <c r="O2383" s="5">
        <f t="shared" si="148"/>
        <v>19860</v>
      </c>
      <c r="P2383" s="5">
        <v>-19860</v>
      </c>
      <c r="Q2383" s="5">
        <f t="shared" si="149"/>
        <v>0</v>
      </c>
      <c r="R2383" s="5">
        <v>0</v>
      </c>
      <c r="S2383" s="5">
        <v>0</v>
      </c>
      <c r="T2383" s="5">
        <v>0</v>
      </c>
      <c r="U2383" s="5">
        <f t="shared" si="150"/>
        <v>19860</v>
      </c>
      <c r="V2383" s="5">
        <f t="shared" si="151"/>
        <v>19860</v>
      </c>
      <c r="W2383" s="5">
        <v>0</v>
      </c>
      <c r="X2383" t="s">
        <v>1628</v>
      </c>
    </row>
    <row r="2384" spans="1:24" x14ac:dyDescent="0.2">
      <c r="A2384" t="s">
        <v>0</v>
      </c>
      <c r="B2384" t="s">
        <v>1</v>
      </c>
      <c r="C2384" t="s">
        <v>247</v>
      </c>
      <c r="D2384" t="s">
        <v>1097</v>
      </c>
      <c r="E2384" t="s">
        <v>1098</v>
      </c>
      <c r="F2384" t="s">
        <v>1609</v>
      </c>
      <c r="G2384" t="s">
        <v>1610</v>
      </c>
      <c r="H2384" t="s">
        <v>282</v>
      </c>
      <c r="I2384" t="s">
        <v>1629</v>
      </c>
      <c r="J2384" t="s">
        <v>121</v>
      </c>
      <c r="K2384" t="s">
        <v>351</v>
      </c>
      <c r="L2384" t="s">
        <v>11</v>
      </c>
      <c r="M2384" s="5">
        <v>60000</v>
      </c>
      <c r="N2384" s="5">
        <v>0</v>
      </c>
      <c r="O2384" s="5">
        <f t="shared" si="148"/>
        <v>60000</v>
      </c>
      <c r="P2384" s="5">
        <v>-60000</v>
      </c>
      <c r="Q2384" s="5">
        <f t="shared" si="149"/>
        <v>0</v>
      </c>
      <c r="R2384" s="5">
        <v>0</v>
      </c>
      <c r="S2384" s="5">
        <v>0</v>
      </c>
      <c r="T2384" s="5">
        <v>0</v>
      </c>
      <c r="U2384" s="5">
        <f t="shared" si="150"/>
        <v>60000</v>
      </c>
      <c r="V2384" s="5">
        <f t="shared" si="151"/>
        <v>60000</v>
      </c>
      <c r="W2384" s="5">
        <v>0</v>
      </c>
      <c r="X2384" t="s">
        <v>1630</v>
      </c>
    </row>
    <row r="2385" spans="1:24" x14ac:dyDescent="0.2">
      <c r="A2385" t="s">
        <v>0</v>
      </c>
      <c r="B2385" t="s">
        <v>1</v>
      </c>
      <c r="C2385" t="s">
        <v>247</v>
      </c>
      <c r="D2385" t="s">
        <v>1097</v>
      </c>
      <c r="E2385" t="s">
        <v>1098</v>
      </c>
      <c r="F2385" t="s">
        <v>1609</v>
      </c>
      <c r="G2385" t="s">
        <v>1610</v>
      </c>
      <c r="H2385" t="s">
        <v>282</v>
      </c>
      <c r="I2385" t="s">
        <v>1631</v>
      </c>
      <c r="J2385" t="s">
        <v>121</v>
      </c>
      <c r="K2385" t="s">
        <v>351</v>
      </c>
      <c r="L2385" t="s">
        <v>11</v>
      </c>
      <c r="M2385" s="5">
        <v>40000</v>
      </c>
      <c r="N2385" s="5">
        <v>0</v>
      </c>
      <c r="O2385" s="5">
        <f t="shared" si="148"/>
        <v>40000</v>
      </c>
      <c r="P2385" s="5">
        <v>-40000</v>
      </c>
      <c r="Q2385" s="5">
        <f t="shared" si="149"/>
        <v>0</v>
      </c>
      <c r="R2385" s="5">
        <v>0</v>
      </c>
      <c r="S2385" s="5">
        <v>0</v>
      </c>
      <c r="T2385" s="5">
        <v>0</v>
      </c>
      <c r="U2385" s="5">
        <f t="shared" si="150"/>
        <v>40000</v>
      </c>
      <c r="V2385" s="5">
        <f t="shared" si="151"/>
        <v>40000</v>
      </c>
      <c r="W2385" s="5">
        <v>0</v>
      </c>
      <c r="X2385" t="s">
        <v>1630</v>
      </c>
    </row>
    <row r="2386" spans="1:24" x14ac:dyDescent="0.2">
      <c r="A2386" t="s">
        <v>0</v>
      </c>
      <c r="B2386" t="s">
        <v>1</v>
      </c>
      <c r="C2386" t="s">
        <v>247</v>
      </c>
      <c r="D2386" t="s">
        <v>1097</v>
      </c>
      <c r="E2386" t="s">
        <v>1098</v>
      </c>
      <c r="F2386" t="s">
        <v>1609</v>
      </c>
      <c r="G2386" t="s">
        <v>1610</v>
      </c>
      <c r="H2386" t="s">
        <v>282</v>
      </c>
      <c r="I2386" t="s">
        <v>1632</v>
      </c>
      <c r="J2386" t="s">
        <v>121</v>
      </c>
      <c r="K2386" t="s">
        <v>473</v>
      </c>
      <c r="L2386" t="s">
        <v>11</v>
      </c>
      <c r="M2386" s="5">
        <v>0</v>
      </c>
      <c r="N2386" s="5">
        <v>140</v>
      </c>
      <c r="O2386" s="5">
        <f t="shared" si="148"/>
        <v>140</v>
      </c>
      <c r="P2386" s="5">
        <v>-16.64</v>
      </c>
      <c r="Q2386" s="5">
        <f t="shared" si="149"/>
        <v>123.36</v>
      </c>
      <c r="R2386" s="5">
        <v>0</v>
      </c>
      <c r="S2386" s="5">
        <v>123.36</v>
      </c>
      <c r="T2386" s="5">
        <v>123.36</v>
      </c>
      <c r="U2386" s="5">
        <f t="shared" si="150"/>
        <v>16.64</v>
      </c>
      <c r="V2386" s="5">
        <f t="shared" si="151"/>
        <v>16.64</v>
      </c>
      <c r="W2386" s="5">
        <v>0</v>
      </c>
      <c r="X2386" t="s">
        <v>1633</v>
      </c>
    </row>
    <row r="2387" spans="1:24" x14ac:dyDescent="0.2">
      <c r="A2387" t="s">
        <v>0</v>
      </c>
      <c r="B2387" t="s">
        <v>1</v>
      </c>
      <c r="C2387" t="s">
        <v>2</v>
      </c>
      <c r="D2387" t="s">
        <v>808</v>
      </c>
      <c r="E2387" t="s">
        <v>809</v>
      </c>
      <c r="F2387" t="s">
        <v>1634</v>
      </c>
      <c r="G2387" t="s">
        <v>1635</v>
      </c>
      <c r="H2387" t="s">
        <v>7</v>
      </c>
      <c r="I2387" t="s">
        <v>8</v>
      </c>
      <c r="J2387" t="s">
        <v>9</v>
      </c>
      <c r="K2387" t="s">
        <v>10</v>
      </c>
      <c r="L2387" t="s">
        <v>11</v>
      </c>
      <c r="M2387" s="5">
        <v>2870136</v>
      </c>
      <c r="N2387" s="5">
        <v>-7498</v>
      </c>
      <c r="O2387" s="5">
        <f t="shared" si="148"/>
        <v>2862638</v>
      </c>
      <c r="P2387" s="5">
        <v>0</v>
      </c>
      <c r="Q2387" s="5">
        <f t="shared" si="149"/>
        <v>2862638</v>
      </c>
      <c r="R2387" s="5">
        <v>0</v>
      </c>
      <c r="S2387" s="5">
        <v>1667279.85</v>
      </c>
      <c r="T2387" s="5">
        <v>1667279.85</v>
      </c>
      <c r="U2387" s="5">
        <f t="shared" si="150"/>
        <v>1195358.1499999999</v>
      </c>
      <c r="V2387" s="5">
        <f t="shared" si="151"/>
        <v>1195358.1499999999</v>
      </c>
      <c r="W2387" s="5">
        <v>1195358.1499999999</v>
      </c>
      <c r="X2387" t="s">
        <v>812</v>
      </c>
    </row>
    <row r="2388" spans="1:24" x14ac:dyDescent="0.2">
      <c r="A2388" t="s">
        <v>0</v>
      </c>
      <c r="B2388" t="s">
        <v>1</v>
      </c>
      <c r="C2388" t="s">
        <v>2</v>
      </c>
      <c r="D2388" t="s">
        <v>808</v>
      </c>
      <c r="E2388" t="s">
        <v>809</v>
      </c>
      <c r="F2388" t="s">
        <v>1634</v>
      </c>
      <c r="G2388" t="s">
        <v>1635</v>
      </c>
      <c r="H2388" t="s">
        <v>7</v>
      </c>
      <c r="I2388" t="s">
        <v>8</v>
      </c>
      <c r="J2388" t="s">
        <v>9</v>
      </c>
      <c r="K2388" t="s">
        <v>13</v>
      </c>
      <c r="L2388" t="s">
        <v>11</v>
      </c>
      <c r="M2388" s="5">
        <v>121074.48</v>
      </c>
      <c r="N2388" s="5">
        <v>0</v>
      </c>
      <c r="O2388" s="5">
        <f t="shared" si="148"/>
        <v>121074.48</v>
      </c>
      <c r="P2388" s="5">
        <v>0</v>
      </c>
      <c r="Q2388" s="5">
        <f t="shared" si="149"/>
        <v>121074.48</v>
      </c>
      <c r="R2388" s="5">
        <v>0</v>
      </c>
      <c r="S2388" s="5">
        <v>80768.100000000006</v>
      </c>
      <c r="T2388" s="5">
        <v>80768.100000000006</v>
      </c>
      <c r="U2388" s="5">
        <f t="shared" si="150"/>
        <v>40306.37999999999</v>
      </c>
      <c r="V2388" s="5">
        <f t="shared" si="151"/>
        <v>40306.37999999999</v>
      </c>
      <c r="W2388" s="5">
        <v>40306.379999999997</v>
      </c>
      <c r="X2388" t="s">
        <v>813</v>
      </c>
    </row>
    <row r="2389" spans="1:24" x14ac:dyDescent="0.2">
      <c r="A2389" t="s">
        <v>0</v>
      </c>
      <c r="B2389" t="s">
        <v>1</v>
      </c>
      <c r="C2389" t="s">
        <v>2</v>
      </c>
      <c r="D2389" t="s">
        <v>808</v>
      </c>
      <c r="E2389" t="s">
        <v>809</v>
      </c>
      <c r="F2389" t="s">
        <v>1634</v>
      </c>
      <c r="G2389" t="s">
        <v>1635</v>
      </c>
      <c r="H2389" t="s">
        <v>7</v>
      </c>
      <c r="I2389" t="s">
        <v>8</v>
      </c>
      <c r="J2389" t="s">
        <v>9</v>
      </c>
      <c r="K2389" t="s">
        <v>15</v>
      </c>
      <c r="L2389" t="s">
        <v>11</v>
      </c>
      <c r="M2389" s="5">
        <v>285517.53999999998</v>
      </c>
      <c r="N2389" s="5">
        <v>-197.33</v>
      </c>
      <c r="O2389" s="5">
        <f t="shared" si="148"/>
        <v>285320.20999999996</v>
      </c>
      <c r="P2389" s="5">
        <v>0</v>
      </c>
      <c r="Q2389" s="5">
        <f t="shared" si="149"/>
        <v>285320.20999999996</v>
      </c>
      <c r="R2389" s="5">
        <v>28831.74</v>
      </c>
      <c r="S2389" s="5">
        <v>33566.1</v>
      </c>
      <c r="T2389" s="5">
        <v>33566.1</v>
      </c>
      <c r="U2389" s="5">
        <f t="shared" si="150"/>
        <v>251754.10999999996</v>
      </c>
      <c r="V2389" s="5">
        <f t="shared" si="151"/>
        <v>251754.10999999996</v>
      </c>
      <c r="W2389" s="5">
        <v>222922.37</v>
      </c>
      <c r="X2389" t="s">
        <v>814</v>
      </c>
    </row>
    <row r="2390" spans="1:24" x14ac:dyDescent="0.2">
      <c r="A2390" t="s">
        <v>0</v>
      </c>
      <c r="B2390" t="s">
        <v>1</v>
      </c>
      <c r="C2390" t="s">
        <v>2</v>
      </c>
      <c r="D2390" t="s">
        <v>808</v>
      </c>
      <c r="E2390" t="s">
        <v>809</v>
      </c>
      <c r="F2390" t="s">
        <v>1634</v>
      </c>
      <c r="G2390" t="s">
        <v>1635</v>
      </c>
      <c r="H2390" t="s">
        <v>7</v>
      </c>
      <c r="I2390" t="s">
        <v>8</v>
      </c>
      <c r="J2390" t="s">
        <v>9</v>
      </c>
      <c r="K2390" t="s">
        <v>17</v>
      </c>
      <c r="L2390" t="s">
        <v>11</v>
      </c>
      <c r="M2390" s="5">
        <v>92526.96</v>
      </c>
      <c r="N2390" s="5">
        <v>-200.01</v>
      </c>
      <c r="O2390" s="5">
        <f t="shared" si="148"/>
        <v>92326.950000000012</v>
      </c>
      <c r="P2390" s="5">
        <v>0</v>
      </c>
      <c r="Q2390" s="5">
        <f t="shared" si="149"/>
        <v>92326.950000000012</v>
      </c>
      <c r="R2390" s="5">
        <v>2651.92</v>
      </c>
      <c r="S2390" s="5">
        <v>74661.179999999993</v>
      </c>
      <c r="T2390" s="5">
        <v>74661.179999999993</v>
      </c>
      <c r="U2390" s="5">
        <f t="shared" si="150"/>
        <v>17665.770000000019</v>
      </c>
      <c r="V2390" s="5">
        <f t="shared" si="151"/>
        <v>17665.770000000019</v>
      </c>
      <c r="W2390" s="5">
        <v>15013.85</v>
      </c>
      <c r="X2390" t="s">
        <v>815</v>
      </c>
    </row>
    <row r="2391" spans="1:24" x14ac:dyDescent="0.2">
      <c r="A2391" t="s">
        <v>0</v>
      </c>
      <c r="B2391" t="s">
        <v>1</v>
      </c>
      <c r="C2391" t="s">
        <v>2</v>
      </c>
      <c r="D2391" t="s">
        <v>808</v>
      </c>
      <c r="E2391" t="s">
        <v>809</v>
      </c>
      <c r="F2391" t="s">
        <v>1634</v>
      </c>
      <c r="G2391" t="s">
        <v>1635</v>
      </c>
      <c r="H2391" t="s">
        <v>7</v>
      </c>
      <c r="I2391" t="s">
        <v>8</v>
      </c>
      <c r="J2391" t="s">
        <v>9</v>
      </c>
      <c r="K2391" t="s">
        <v>19</v>
      </c>
      <c r="L2391" t="s">
        <v>11</v>
      </c>
      <c r="M2391" s="5">
        <v>2244</v>
      </c>
      <c r="N2391" s="5">
        <v>0</v>
      </c>
      <c r="O2391" s="5">
        <f t="shared" si="148"/>
        <v>2244</v>
      </c>
      <c r="P2391" s="5">
        <v>0</v>
      </c>
      <c r="Q2391" s="5">
        <f t="shared" si="149"/>
        <v>2244</v>
      </c>
      <c r="R2391" s="5">
        <v>0</v>
      </c>
      <c r="S2391" s="5">
        <v>645.5</v>
      </c>
      <c r="T2391" s="5">
        <v>645.5</v>
      </c>
      <c r="U2391" s="5">
        <f t="shared" si="150"/>
        <v>1598.5</v>
      </c>
      <c r="V2391" s="5">
        <f t="shared" si="151"/>
        <v>1598.5</v>
      </c>
      <c r="W2391" s="5">
        <v>1598.5</v>
      </c>
      <c r="X2391" t="s">
        <v>816</v>
      </c>
    </row>
    <row r="2392" spans="1:24" x14ac:dyDescent="0.2">
      <c r="A2392" t="s">
        <v>0</v>
      </c>
      <c r="B2392" t="s">
        <v>1</v>
      </c>
      <c r="C2392" t="s">
        <v>2</v>
      </c>
      <c r="D2392" t="s">
        <v>808</v>
      </c>
      <c r="E2392" t="s">
        <v>809</v>
      </c>
      <c r="F2392" t="s">
        <v>1634</v>
      </c>
      <c r="G2392" t="s">
        <v>1635</v>
      </c>
      <c r="H2392" t="s">
        <v>7</v>
      </c>
      <c r="I2392" t="s">
        <v>8</v>
      </c>
      <c r="J2392" t="s">
        <v>9</v>
      </c>
      <c r="K2392" t="s">
        <v>21</v>
      </c>
      <c r="L2392" t="s">
        <v>11</v>
      </c>
      <c r="M2392" s="5">
        <v>17952</v>
      </c>
      <c r="N2392" s="5">
        <v>0</v>
      </c>
      <c r="O2392" s="5">
        <f t="shared" si="148"/>
        <v>17952</v>
      </c>
      <c r="P2392" s="5">
        <v>0</v>
      </c>
      <c r="Q2392" s="5">
        <f t="shared" si="149"/>
        <v>17952</v>
      </c>
      <c r="R2392" s="5">
        <v>0</v>
      </c>
      <c r="S2392" s="5">
        <v>8152</v>
      </c>
      <c r="T2392" s="5">
        <v>8152</v>
      </c>
      <c r="U2392" s="5">
        <f t="shared" si="150"/>
        <v>9800</v>
      </c>
      <c r="V2392" s="5">
        <f t="shared" si="151"/>
        <v>9800</v>
      </c>
      <c r="W2392" s="5">
        <v>9800</v>
      </c>
      <c r="X2392" t="s">
        <v>817</v>
      </c>
    </row>
    <row r="2393" spans="1:24" x14ac:dyDescent="0.2">
      <c r="A2393" t="s">
        <v>0</v>
      </c>
      <c r="B2393" t="s">
        <v>1</v>
      </c>
      <c r="C2393" t="s">
        <v>2</v>
      </c>
      <c r="D2393" t="s">
        <v>808</v>
      </c>
      <c r="E2393" t="s">
        <v>809</v>
      </c>
      <c r="F2393" t="s">
        <v>1634</v>
      </c>
      <c r="G2393" t="s">
        <v>1635</v>
      </c>
      <c r="H2393" t="s">
        <v>7</v>
      </c>
      <c r="I2393" t="s">
        <v>8</v>
      </c>
      <c r="J2393" t="s">
        <v>9</v>
      </c>
      <c r="K2393" t="s">
        <v>23</v>
      </c>
      <c r="L2393" t="s">
        <v>11</v>
      </c>
      <c r="M2393" s="5">
        <v>605.37</v>
      </c>
      <c r="N2393" s="5">
        <v>0</v>
      </c>
      <c r="O2393" s="5">
        <f t="shared" si="148"/>
        <v>605.37</v>
      </c>
      <c r="P2393" s="5">
        <v>0</v>
      </c>
      <c r="Q2393" s="5">
        <f t="shared" si="149"/>
        <v>605.37</v>
      </c>
      <c r="R2393" s="5">
        <v>0</v>
      </c>
      <c r="S2393" s="5">
        <v>288</v>
      </c>
      <c r="T2393" s="5">
        <v>288</v>
      </c>
      <c r="U2393" s="5">
        <f t="shared" si="150"/>
        <v>317.37</v>
      </c>
      <c r="V2393" s="5">
        <f t="shared" si="151"/>
        <v>317.37</v>
      </c>
      <c r="W2393" s="5">
        <v>317.37</v>
      </c>
      <c r="X2393" t="s">
        <v>818</v>
      </c>
    </row>
    <row r="2394" spans="1:24" x14ac:dyDescent="0.2">
      <c r="A2394" t="s">
        <v>0</v>
      </c>
      <c r="B2394" t="s">
        <v>1</v>
      </c>
      <c r="C2394" t="s">
        <v>2</v>
      </c>
      <c r="D2394" t="s">
        <v>808</v>
      </c>
      <c r="E2394" t="s">
        <v>809</v>
      </c>
      <c r="F2394" t="s">
        <v>1634</v>
      </c>
      <c r="G2394" t="s">
        <v>1635</v>
      </c>
      <c r="H2394" t="s">
        <v>7</v>
      </c>
      <c r="I2394" t="s">
        <v>8</v>
      </c>
      <c r="J2394" t="s">
        <v>9</v>
      </c>
      <c r="K2394" t="s">
        <v>25</v>
      </c>
      <c r="L2394" t="s">
        <v>11</v>
      </c>
      <c r="M2394" s="5">
        <v>3632.23</v>
      </c>
      <c r="N2394" s="5">
        <v>0</v>
      </c>
      <c r="O2394" s="5">
        <f t="shared" si="148"/>
        <v>3632.23</v>
      </c>
      <c r="P2394" s="5">
        <v>0</v>
      </c>
      <c r="Q2394" s="5">
        <f t="shared" si="149"/>
        <v>3632.23</v>
      </c>
      <c r="R2394" s="5">
        <v>0</v>
      </c>
      <c r="S2394" s="5">
        <v>2166.27</v>
      </c>
      <c r="T2394" s="5">
        <v>2166.27</v>
      </c>
      <c r="U2394" s="5">
        <f t="shared" si="150"/>
        <v>1465.96</v>
      </c>
      <c r="V2394" s="5">
        <f t="shared" si="151"/>
        <v>1465.96</v>
      </c>
      <c r="W2394" s="5">
        <v>1465.96</v>
      </c>
      <c r="X2394" t="s">
        <v>819</v>
      </c>
    </row>
    <row r="2395" spans="1:24" x14ac:dyDescent="0.2">
      <c r="A2395" t="s">
        <v>0</v>
      </c>
      <c r="B2395" t="s">
        <v>1</v>
      </c>
      <c r="C2395" t="s">
        <v>2</v>
      </c>
      <c r="D2395" t="s">
        <v>808</v>
      </c>
      <c r="E2395" t="s">
        <v>809</v>
      </c>
      <c r="F2395" t="s">
        <v>1634</v>
      </c>
      <c r="G2395" t="s">
        <v>1635</v>
      </c>
      <c r="H2395" t="s">
        <v>7</v>
      </c>
      <c r="I2395" t="s">
        <v>8</v>
      </c>
      <c r="J2395" t="s">
        <v>9</v>
      </c>
      <c r="K2395" t="s">
        <v>27</v>
      </c>
      <c r="L2395" t="s">
        <v>11</v>
      </c>
      <c r="M2395" s="5">
        <v>37975.72</v>
      </c>
      <c r="N2395" s="5">
        <v>5130</v>
      </c>
      <c r="O2395" s="5">
        <f t="shared" si="148"/>
        <v>43105.72</v>
      </c>
      <c r="P2395" s="5">
        <v>33867.35</v>
      </c>
      <c r="Q2395" s="5">
        <f t="shared" si="149"/>
        <v>76973.070000000007</v>
      </c>
      <c r="R2395" s="5">
        <v>0</v>
      </c>
      <c r="S2395" s="5">
        <v>43104.92</v>
      </c>
      <c r="T2395" s="5">
        <v>43104.92</v>
      </c>
      <c r="U2395" s="5">
        <f t="shared" si="150"/>
        <v>0.80000000000291038</v>
      </c>
      <c r="V2395" s="5">
        <f t="shared" si="151"/>
        <v>0.80000000000291038</v>
      </c>
      <c r="W2395" s="5">
        <v>33868.15</v>
      </c>
      <c r="X2395" t="s">
        <v>820</v>
      </c>
    </row>
    <row r="2396" spans="1:24" x14ac:dyDescent="0.2">
      <c r="A2396" t="s">
        <v>0</v>
      </c>
      <c r="B2396" t="s">
        <v>1</v>
      </c>
      <c r="C2396" t="s">
        <v>2</v>
      </c>
      <c r="D2396" t="s">
        <v>808</v>
      </c>
      <c r="E2396" t="s">
        <v>809</v>
      </c>
      <c r="F2396" t="s">
        <v>1634</v>
      </c>
      <c r="G2396" t="s">
        <v>1635</v>
      </c>
      <c r="H2396" t="s">
        <v>7</v>
      </c>
      <c r="I2396" t="s">
        <v>8</v>
      </c>
      <c r="J2396" t="s">
        <v>9</v>
      </c>
      <c r="K2396" t="s">
        <v>29</v>
      </c>
      <c r="L2396" t="s">
        <v>11</v>
      </c>
      <c r="M2396" s="5">
        <v>70078.179999999993</v>
      </c>
      <c r="N2396" s="5">
        <v>0</v>
      </c>
      <c r="O2396" s="5">
        <f t="shared" si="148"/>
        <v>70078.179999999993</v>
      </c>
      <c r="P2396" s="5">
        <v>17803.97</v>
      </c>
      <c r="Q2396" s="5">
        <f t="shared" si="149"/>
        <v>87882.15</v>
      </c>
      <c r="R2396" s="5">
        <v>0</v>
      </c>
      <c r="S2396" s="5">
        <v>62297.49</v>
      </c>
      <c r="T2396" s="5">
        <v>62297.49</v>
      </c>
      <c r="U2396" s="5">
        <f t="shared" si="150"/>
        <v>7780.6899999999951</v>
      </c>
      <c r="V2396" s="5">
        <f t="shared" si="151"/>
        <v>7780.6899999999951</v>
      </c>
      <c r="W2396" s="5">
        <v>25584.66</v>
      </c>
      <c r="X2396" t="s">
        <v>821</v>
      </c>
    </row>
    <row r="2397" spans="1:24" x14ac:dyDescent="0.2">
      <c r="A2397" t="s">
        <v>0</v>
      </c>
      <c r="B2397" t="s">
        <v>1</v>
      </c>
      <c r="C2397" t="s">
        <v>2</v>
      </c>
      <c r="D2397" t="s">
        <v>808</v>
      </c>
      <c r="E2397" t="s">
        <v>809</v>
      </c>
      <c r="F2397" t="s">
        <v>1634</v>
      </c>
      <c r="G2397" t="s">
        <v>1635</v>
      </c>
      <c r="H2397" t="s">
        <v>7</v>
      </c>
      <c r="I2397" t="s">
        <v>8</v>
      </c>
      <c r="J2397" t="s">
        <v>9</v>
      </c>
      <c r="K2397" t="s">
        <v>265</v>
      </c>
      <c r="L2397" t="s">
        <v>11</v>
      </c>
      <c r="M2397" s="5">
        <v>435000</v>
      </c>
      <c r="N2397" s="5">
        <v>0</v>
      </c>
      <c r="O2397" s="5">
        <f t="shared" si="148"/>
        <v>435000</v>
      </c>
      <c r="P2397" s="5">
        <v>0</v>
      </c>
      <c r="Q2397" s="5">
        <f t="shared" si="149"/>
        <v>435000</v>
      </c>
      <c r="R2397" s="5">
        <v>169725</v>
      </c>
      <c r="S2397" s="5">
        <v>265275</v>
      </c>
      <c r="T2397" s="5">
        <v>265275</v>
      </c>
      <c r="U2397" s="5">
        <f t="shared" si="150"/>
        <v>169725</v>
      </c>
      <c r="V2397" s="5">
        <f t="shared" si="151"/>
        <v>169725</v>
      </c>
      <c r="W2397" s="5">
        <v>0</v>
      </c>
      <c r="X2397" t="s">
        <v>822</v>
      </c>
    </row>
    <row r="2398" spans="1:24" x14ac:dyDescent="0.2">
      <c r="A2398" t="s">
        <v>0</v>
      </c>
      <c r="B2398" t="s">
        <v>1</v>
      </c>
      <c r="C2398" t="s">
        <v>2</v>
      </c>
      <c r="D2398" t="s">
        <v>808</v>
      </c>
      <c r="E2398" t="s">
        <v>809</v>
      </c>
      <c r="F2398" t="s">
        <v>1634</v>
      </c>
      <c r="G2398" t="s">
        <v>1635</v>
      </c>
      <c r="H2398" t="s">
        <v>7</v>
      </c>
      <c r="I2398" t="s">
        <v>8</v>
      </c>
      <c r="J2398" t="s">
        <v>9</v>
      </c>
      <c r="K2398" t="s">
        <v>31</v>
      </c>
      <c r="L2398" t="s">
        <v>11</v>
      </c>
      <c r="M2398" s="5">
        <v>6990.7</v>
      </c>
      <c r="N2398" s="5">
        <v>0</v>
      </c>
      <c r="O2398" s="5">
        <f t="shared" si="148"/>
        <v>6990.7</v>
      </c>
      <c r="P2398" s="5">
        <v>-3412.02</v>
      </c>
      <c r="Q2398" s="5">
        <f t="shared" si="149"/>
        <v>3578.68</v>
      </c>
      <c r="R2398" s="5">
        <v>0</v>
      </c>
      <c r="S2398" s="5">
        <v>166.67</v>
      </c>
      <c r="T2398" s="5">
        <v>166.67</v>
      </c>
      <c r="U2398" s="5">
        <f t="shared" si="150"/>
        <v>6824.03</v>
      </c>
      <c r="V2398" s="5">
        <f t="shared" si="151"/>
        <v>6824.03</v>
      </c>
      <c r="W2398" s="5">
        <v>3412.01</v>
      </c>
      <c r="X2398" t="s">
        <v>823</v>
      </c>
    </row>
    <row r="2399" spans="1:24" x14ac:dyDescent="0.2">
      <c r="A2399" t="s">
        <v>0</v>
      </c>
      <c r="B2399" t="s">
        <v>1</v>
      </c>
      <c r="C2399" t="s">
        <v>2</v>
      </c>
      <c r="D2399" t="s">
        <v>808</v>
      </c>
      <c r="E2399" t="s">
        <v>809</v>
      </c>
      <c r="F2399" t="s">
        <v>1634</v>
      </c>
      <c r="G2399" t="s">
        <v>1635</v>
      </c>
      <c r="H2399" t="s">
        <v>7</v>
      </c>
      <c r="I2399" t="s">
        <v>8</v>
      </c>
      <c r="J2399" t="s">
        <v>9</v>
      </c>
      <c r="K2399" t="s">
        <v>33</v>
      </c>
      <c r="L2399" t="s">
        <v>11</v>
      </c>
      <c r="M2399" s="5">
        <v>5981.41</v>
      </c>
      <c r="N2399" s="5">
        <v>0</v>
      </c>
      <c r="O2399" s="5">
        <f t="shared" si="148"/>
        <v>5981.41</v>
      </c>
      <c r="P2399" s="5">
        <v>3898.64</v>
      </c>
      <c r="Q2399" s="5">
        <f t="shared" si="149"/>
        <v>9880.0499999999993</v>
      </c>
      <c r="R2399" s="5">
        <v>0</v>
      </c>
      <c r="S2399" s="5">
        <v>5532.83</v>
      </c>
      <c r="T2399" s="5">
        <v>5532.83</v>
      </c>
      <c r="U2399" s="5">
        <f t="shared" si="150"/>
        <v>448.57999999999993</v>
      </c>
      <c r="V2399" s="5">
        <f t="shared" si="151"/>
        <v>448.57999999999993</v>
      </c>
      <c r="W2399" s="5">
        <v>4347.22</v>
      </c>
      <c r="X2399" t="s">
        <v>824</v>
      </c>
    </row>
    <row r="2400" spans="1:24" x14ac:dyDescent="0.2">
      <c r="A2400" t="s">
        <v>0</v>
      </c>
      <c r="B2400" t="s">
        <v>1</v>
      </c>
      <c r="C2400" t="s">
        <v>2</v>
      </c>
      <c r="D2400" t="s">
        <v>808</v>
      </c>
      <c r="E2400" t="s">
        <v>809</v>
      </c>
      <c r="F2400" t="s">
        <v>1634</v>
      </c>
      <c r="G2400" t="s">
        <v>1635</v>
      </c>
      <c r="H2400" t="s">
        <v>7</v>
      </c>
      <c r="I2400" t="s">
        <v>8</v>
      </c>
      <c r="J2400" t="s">
        <v>9</v>
      </c>
      <c r="K2400" t="s">
        <v>35</v>
      </c>
      <c r="L2400" t="s">
        <v>11</v>
      </c>
      <c r="M2400" s="5">
        <v>432810.25</v>
      </c>
      <c r="N2400" s="5">
        <v>-299.5</v>
      </c>
      <c r="O2400" s="5">
        <f t="shared" si="148"/>
        <v>432510.75</v>
      </c>
      <c r="P2400" s="5">
        <v>0</v>
      </c>
      <c r="Q2400" s="5">
        <f t="shared" si="149"/>
        <v>432510.75</v>
      </c>
      <c r="R2400" s="5">
        <v>20033.060000000001</v>
      </c>
      <c r="S2400" s="5">
        <v>261406.06</v>
      </c>
      <c r="T2400" s="5">
        <v>261406.06</v>
      </c>
      <c r="U2400" s="5">
        <f t="shared" si="150"/>
        <v>171104.69</v>
      </c>
      <c r="V2400" s="5">
        <f t="shared" si="151"/>
        <v>171104.69</v>
      </c>
      <c r="W2400" s="5">
        <v>151071.63</v>
      </c>
      <c r="X2400" t="s">
        <v>825</v>
      </c>
    </row>
    <row r="2401" spans="1:24" x14ac:dyDescent="0.2">
      <c r="A2401" t="s">
        <v>0</v>
      </c>
      <c r="B2401" t="s">
        <v>1</v>
      </c>
      <c r="C2401" t="s">
        <v>2</v>
      </c>
      <c r="D2401" t="s">
        <v>808</v>
      </c>
      <c r="E2401" t="s">
        <v>809</v>
      </c>
      <c r="F2401" t="s">
        <v>1634</v>
      </c>
      <c r="G2401" t="s">
        <v>1635</v>
      </c>
      <c r="H2401" t="s">
        <v>7</v>
      </c>
      <c r="I2401" t="s">
        <v>8</v>
      </c>
      <c r="J2401" t="s">
        <v>9</v>
      </c>
      <c r="K2401" t="s">
        <v>37</v>
      </c>
      <c r="L2401" t="s">
        <v>11</v>
      </c>
      <c r="M2401" s="5">
        <v>285517.53999999998</v>
      </c>
      <c r="N2401" s="5">
        <v>-197.33</v>
      </c>
      <c r="O2401" s="5">
        <f t="shared" si="148"/>
        <v>285320.20999999996</v>
      </c>
      <c r="P2401" s="5">
        <v>0</v>
      </c>
      <c r="Q2401" s="5">
        <f t="shared" si="149"/>
        <v>285320.20999999996</v>
      </c>
      <c r="R2401" s="5">
        <v>25196.57</v>
      </c>
      <c r="S2401" s="5">
        <v>138313.54</v>
      </c>
      <c r="T2401" s="5">
        <v>138313.54</v>
      </c>
      <c r="U2401" s="5">
        <f t="shared" si="150"/>
        <v>147006.66999999995</v>
      </c>
      <c r="V2401" s="5">
        <f t="shared" si="151"/>
        <v>147006.66999999995</v>
      </c>
      <c r="W2401" s="5">
        <v>121810.1</v>
      </c>
      <c r="X2401" t="s">
        <v>826</v>
      </c>
    </row>
    <row r="2402" spans="1:24" x14ac:dyDescent="0.2">
      <c r="A2402" t="s">
        <v>0</v>
      </c>
      <c r="B2402" t="s">
        <v>1</v>
      </c>
      <c r="C2402" t="s">
        <v>2</v>
      </c>
      <c r="D2402" t="s">
        <v>808</v>
      </c>
      <c r="E2402" t="s">
        <v>809</v>
      </c>
      <c r="F2402" t="s">
        <v>1634</v>
      </c>
      <c r="G2402" t="s">
        <v>1635</v>
      </c>
      <c r="H2402" t="s">
        <v>7</v>
      </c>
      <c r="I2402" t="s">
        <v>8</v>
      </c>
      <c r="J2402" t="s">
        <v>9</v>
      </c>
      <c r="K2402" t="s">
        <v>39</v>
      </c>
      <c r="L2402" t="s">
        <v>11</v>
      </c>
      <c r="M2402" s="5">
        <v>38261.24</v>
      </c>
      <c r="N2402" s="5">
        <v>0</v>
      </c>
      <c r="O2402" s="5">
        <f t="shared" si="148"/>
        <v>38261.24</v>
      </c>
      <c r="P2402" s="5">
        <v>0</v>
      </c>
      <c r="Q2402" s="5">
        <f t="shared" si="149"/>
        <v>38261.24</v>
      </c>
      <c r="R2402" s="5">
        <v>0</v>
      </c>
      <c r="S2402" s="5">
        <v>5404.33</v>
      </c>
      <c r="T2402" s="5">
        <v>5404.33</v>
      </c>
      <c r="U2402" s="5">
        <f t="shared" si="150"/>
        <v>32856.909999999996</v>
      </c>
      <c r="V2402" s="5">
        <f t="shared" si="151"/>
        <v>32856.909999999996</v>
      </c>
      <c r="W2402" s="5">
        <v>32856.910000000003</v>
      </c>
      <c r="X2402" t="s">
        <v>827</v>
      </c>
    </row>
    <row r="2403" spans="1:24" x14ac:dyDescent="0.2">
      <c r="A2403" t="s">
        <v>0</v>
      </c>
      <c r="B2403" t="s">
        <v>1</v>
      </c>
      <c r="C2403" t="s">
        <v>2</v>
      </c>
      <c r="D2403" t="s">
        <v>808</v>
      </c>
      <c r="E2403" t="s">
        <v>809</v>
      </c>
      <c r="F2403" t="s">
        <v>1634</v>
      </c>
      <c r="G2403" t="s">
        <v>1635</v>
      </c>
      <c r="H2403" t="s">
        <v>208</v>
      </c>
      <c r="I2403" t="s">
        <v>381</v>
      </c>
      <c r="J2403" t="s">
        <v>121</v>
      </c>
      <c r="K2403" t="s">
        <v>149</v>
      </c>
      <c r="L2403" t="s">
        <v>44</v>
      </c>
      <c r="M2403" s="5">
        <v>28000</v>
      </c>
      <c r="N2403" s="5">
        <v>0</v>
      </c>
      <c r="O2403" s="5">
        <f t="shared" si="148"/>
        <v>28000</v>
      </c>
      <c r="P2403" s="5">
        <v>-28000</v>
      </c>
      <c r="Q2403" s="5">
        <f t="shared" si="149"/>
        <v>0</v>
      </c>
      <c r="R2403" s="5">
        <v>0</v>
      </c>
      <c r="S2403" s="5">
        <v>0</v>
      </c>
      <c r="T2403" s="5">
        <v>0</v>
      </c>
      <c r="U2403" s="5">
        <f t="shared" si="150"/>
        <v>28000</v>
      </c>
      <c r="V2403" s="5">
        <f t="shared" si="151"/>
        <v>28000</v>
      </c>
      <c r="W2403" s="5">
        <v>0</v>
      </c>
      <c r="X2403" t="s">
        <v>853</v>
      </c>
    </row>
    <row r="2404" spans="1:24" x14ac:dyDescent="0.2">
      <c r="A2404" t="s">
        <v>0</v>
      </c>
      <c r="B2404" t="s">
        <v>1</v>
      </c>
      <c r="C2404" t="s">
        <v>2</v>
      </c>
      <c r="D2404" t="s">
        <v>808</v>
      </c>
      <c r="E2404" t="s">
        <v>809</v>
      </c>
      <c r="F2404" t="s">
        <v>1634</v>
      </c>
      <c r="G2404" t="s">
        <v>1635</v>
      </c>
      <c r="H2404" t="s">
        <v>208</v>
      </c>
      <c r="I2404" t="s">
        <v>381</v>
      </c>
      <c r="J2404" t="s">
        <v>121</v>
      </c>
      <c r="K2404" t="s">
        <v>137</v>
      </c>
      <c r="L2404" t="s">
        <v>44</v>
      </c>
      <c r="M2404" s="5">
        <v>55000</v>
      </c>
      <c r="N2404" s="5">
        <v>-2000</v>
      </c>
      <c r="O2404" s="5">
        <f t="shared" si="148"/>
        <v>53000</v>
      </c>
      <c r="P2404" s="5">
        <v>-45080.480000000003</v>
      </c>
      <c r="Q2404" s="5">
        <f t="shared" si="149"/>
        <v>7919.5199999999968</v>
      </c>
      <c r="R2404" s="5">
        <v>0</v>
      </c>
      <c r="S2404" s="5">
        <v>7919.52</v>
      </c>
      <c r="T2404" s="5">
        <v>7919.52</v>
      </c>
      <c r="U2404" s="5">
        <f t="shared" si="150"/>
        <v>45080.479999999996</v>
      </c>
      <c r="V2404" s="5">
        <f t="shared" si="151"/>
        <v>45080.479999999996</v>
      </c>
      <c r="W2404" s="5">
        <v>0</v>
      </c>
      <c r="X2404" t="s">
        <v>1636</v>
      </c>
    </row>
    <row r="2405" spans="1:24" x14ac:dyDescent="0.2">
      <c r="A2405" t="s">
        <v>0</v>
      </c>
      <c r="B2405" t="s">
        <v>1</v>
      </c>
      <c r="C2405" t="s">
        <v>2</v>
      </c>
      <c r="D2405" t="s">
        <v>808</v>
      </c>
      <c r="E2405" t="s">
        <v>809</v>
      </c>
      <c r="F2405" t="s">
        <v>1634</v>
      </c>
      <c r="G2405" t="s">
        <v>1635</v>
      </c>
      <c r="H2405" t="s">
        <v>208</v>
      </c>
      <c r="I2405" t="s">
        <v>381</v>
      </c>
      <c r="J2405" t="s">
        <v>121</v>
      </c>
      <c r="K2405" t="s">
        <v>465</v>
      </c>
      <c r="L2405" t="s">
        <v>44</v>
      </c>
      <c r="M2405" s="5">
        <v>20000</v>
      </c>
      <c r="N2405" s="5">
        <v>0</v>
      </c>
      <c r="O2405" s="5">
        <f t="shared" si="148"/>
        <v>20000</v>
      </c>
      <c r="P2405" s="5">
        <v>-20000</v>
      </c>
      <c r="Q2405" s="5">
        <f t="shared" si="149"/>
        <v>0</v>
      </c>
      <c r="R2405" s="5">
        <v>0</v>
      </c>
      <c r="S2405" s="5">
        <v>0</v>
      </c>
      <c r="T2405" s="5">
        <v>0</v>
      </c>
      <c r="U2405" s="5">
        <f t="shared" si="150"/>
        <v>20000</v>
      </c>
      <c r="V2405" s="5">
        <f t="shared" si="151"/>
        <v>20000</v>
      </c>
      <c r="W2405" s="5">
        <v>0</v>
      </c>
      <c r="X2405" t="s">
        <v>1637</v>
      </c>
    </row>
    <row r="2406" spans="1:24" x14ac:dyDescent="0.2">
      <c r="A2406" t="s">
        <v>0</v>
      </c>
      <c r="B2406" t="s">
        <v>1</v>
      </c>
      <c r="C2406" t="s">
        <v>2</v>
      </c>
      <c r="D2406" t="s">
        <v>808</v>
      </c>
      <c r="E2406" t="s">
        <v>809</v>
      </c>
      <c r="F2406" t="s">
        <v>1634</v>
      </c>
      <c r="G2406" t="s">
        <v>1635</v>
      </c>
      <c r="H2406" t="s">
        <v>208</v>
      </c>
      <c r="I2406" t="s">
        <v>381</v>
      </c>
      <c r="J2406" t="s">
        <v>121</v>
      </c>
      <c r="K2406" t="s">
        <v>1638</v>
      </c>
      <c r="L2406" t="s">
        <v>44</v>
      </c>
      <c r="M2406" s="5">
        <v>5117.1499999999996</v>
      </c>
      <c r="N2406" s="5">
        <v>0</v>
      </c>
      <c r="O2406" s="5">
        <f t="shared" si="148"/>
        <v>5117.1499999999996</v>
      </c>
      <c r="P2406" s="5">
        <v>0</v>
      </c>
      <c r="Q2406" s="5">
        <f t="shared" si="149"/>
        <v>5117.1499999999996</v>
      </c>
      <c r="R2406" s="5">
        <v>3048.86</v>
      </c>
      <c r="S2406" s="5">
        <v>1268.29</v>
      </c>
      <c r="T2406" s="5">
        <v>702.8</v>
      </c>
      <c r="U2406" s="5">
        <f t="shared" si="150"/>
        <v>3848.8599999999997</v>
      </c>
      <c r="V2406" s="5">
        <f t="shared" si="151"/>
        <v>4414.3499999999995</v>
      </c>
      <c r="W2406" s="5">
        <v>800</v>
      </c>
      <c r="X2406" t="s">
        <v>1639</v>
      </c>
    </row>
    <row r="2407" spans="1:24" x14ac:dyDescent="0.2">
      <c r="A2407" t="s">
        <v>0</v>
      </c>
      <c r="B2407" t="s">
        <v>1</v>
      </c>
      <c r="C2407" t="s">
        <v>2</v>
      </c>
      <c r="D2407" t="s">
        <v>808</v>
      </c>
      <c r="E2407" t="s">
        <v>809</v>
      </c>
      <c r="F2407" t="s">
        <v>1634</v>
      </c>
      <c r="G2407" t="s">
        <v>1635</v>
      </c>
      <c r="H2407" t="s">
        <v>208</v>
      </c>
      <c r="I2407" t="s">
        <v>381</v>
      </c>
      <c r="J2407" t="s">
        <v>121</v>
      </c>
      <c r="K2407" t="s">
        <v>161</v>
      </c>
      <c r="L2407" t="s">
        <v>44</v>
      </c>
      <c r="M2407" s="5">
        <v>45000</v>
      </c>
      <c r="N2407" s="5">
        <v>0</v>
      </c>
      <c r="O2407" s="5">
        <f t="shared" si="148"/>
        <v>45000</v>
      </c>
      <c r="P2407" s="5">
        <v>-45000</v>
      </c>
      <c r="Q2407" s="5">
        <f t="shared" si="149"/>
        <v>0</v>
      </c>
      <c r="R2407" s="5">
        <v>0</v>
      </c>
      <c r="S2407" s="5">
        <v>0</v>
      </c>
      <c r="T2407" s="5">
        <v>0</v>
      </c>
      <c r="U2407" s="5">
        <f t="shared" si="150"/>
        <v>45000</v>
      </c>
      <c r="V2407" s="5">
        <f t="shared" si="151"/>
        <v>45000</v>
      </c>
      <c r="W2407" s="5">
        <v>0</v>
      </c>
      <c r="X2407" t="s">
        <v>1640</v>
      </c>
    </row>
    <row r="2408" spans="1:24" x14ac:dyDescent="0.2">
      <c r="A2408" t="s">
        <v>0</v>
      </c>
      <c r="B2408" t="s">
        <v>1</v>
      </c>
      <c r="C2408" t="s">
        <v>2</v>
      </c>
      <c r="D2408" t="s">
        <v>808</v>
      </c>
      <c r="E2408" t="s">
        <v>809</v>
      </c>
      <c r="F2408" t="s">
        <v>1634</v>
      </c>
      <c r="G2408" t="s">
        <v>1635</v>
      </c>
      <c r="H2408" t="s">
        <v>208</v>
      </c>
      <c r="I2408" t="s">
        <v>381</v>
      </c>
      <c r="J2408" t="s">
        <v>121</v>
      </c>
      <c r="K2408" t="s">
        <v>859</v>
      </c>
      <c r="L2408" t="s">
        <v>44</v>
      </c>
      <c r="M2408" s="5">
        <v>188299</v>
      </c>
      <c r="N2408" s="5">
        <v>2000</v>
      </c>
      <c r="O2408" s="5">
        <f t="shared" si="148"/>
        <v>190299</v>
      </c>
      <c r="P2408" s="5">
        <v>0</v>
      </c>
      <c r="Q2408" s="5">
        <f t="shared" si="149"/>
        <v>190299</v>
      </c>
      <c r="R2408" s="5">
        <v>7225.05</v>
      </c>
      <c r="S2408" s="5">
        <v>180191.76</v>
      </c>
      <c r="T2408" s="5">
        <v>108539.49</v>
      </c>
      <c r="U2408" s="5">
        <f t="shared" si="150"/>
        <v>10107.239999999991</v>
      </c>
      <c r="V2408" s="5">
        <f t="shared" si="151"/>
        <v>81759.509999999995</v>
      </c>
      <c r="W2408" s="5">
        <v>2882.19</v>
      </c>
      <c r="X2408" t="s">
        <v>860</v>
      </c>
    </row>
    <row r="2409" spans="1:24" x14ac:dyDescent="0.2">
      <c r="A2409" t="s">
        <v>0</v>
      </c>
      <c r="B2409" t="s">
        <v>1</v>
      </c>
      <c r="C2409" t="s">
        <v>2</v>
      </c>
      <c r="D2409" t="s">
        <v>808</v>
      </c>
      <c r="E2409" t="s">
        <v>809</v>
      </c>
      <c r="F2409" t="s">
        <v>1634</v>
      </c>
      <c r="G2409" t="s">
        <v>1635</v>
      </c>
      <c r="H2409" t="s">
        <v>208</v>
      </c>
      <c r="I2409" t="s">
        <v>381</v>
      </c>
      <c r="J2409" t="s">
        <v>121</v>
      </c>
      <c r="K2409" t="s">
        <v>359</v>
      </c>
      <c r="L2409" t="s">
        <v>44</v>
      </c>
      <c r="M2409" s="5">
        <v>1740</v>
      </c>
      <c r="N2409" s="5">
        <v>0</v>
      </c>
      <c r="O2409" s="5">
        <f t="shared" si="148"/>
        <v>1740</v>
      </c>
      <c r="P2409" s="5">
        <v>0</v>
      </c>
      <c r="Q2409" s="5">
        <f t="shared" si="149"/>
        <v>1740</v>
      </c>
      <c r="R2409" s="5">
        <v>1640</v>
      </c>
      <c r="S2409" s="5">
        <v>0</v>
      </c>
      <c r="T2409" s="5">
        <v>0</v>
      </c>
      <c r="U2409" s="5">
        <f t="shared" si="150"/>
        <v>1740</v>
      </c>
      <c r="V2409" s="5">
        <f t="shared" si="151"/>
        <v>1740</v>
      </c>
      <c r="W2409" s="5">
        <v>100</v>
      </c>
      <c r="X2409" t="s">
        <v>1641</v>
      </c>
    </row>
    <row r="2410" spans="1:24" x14ac:dyDescent="0.2">
      <c r="A2410" t="s">
        <v>0</v>
      </c>
      <c r="B2410" t="s">
        <v>1</v>
      </c>
      <c r="C2410" t="s">
        <v>2</v>
      </c>
      <c r="D2410" t="s">
        <v>808</v>
      </c>
      <c r="E2410" t="s">
        <v>809</v>
      </c>
      <c r="F2410" t="s">
        <v>1634</v>
      </c>
      <c r="G2410" t="s">
        <v>1635</v>
      </c>
      <c r="H2410" t="s">
        <v>208</v>
      </c>
      <c r="I2410" t="s">
        <v>381</v>
      </c>
      <c r="J2410" t="s">
        <v>121</v>
      </c>
      <c r="K2410" t="s">
        <v>155</v>
      </c>
      <c r="L2410" t="s">
        <v>44</v>
      </c>
      <c r="M2410" s="5">
        <v>7000</v>
      </c>
      <c r="N2410" s="5">
        <v>0</v>
      </c>
      <c r="O2410" s="5">
        <f t="shared" si="148"/>
        <v>7000</v>
      </c>
      <c r="P2410" s="5">
        <v>-7000</v>
      </c>
      <c r="Q2410" s="5">
        <f t="shared" si="149"/>
        <v>0</v>
      </c>
      <c r="R2410" s="5">
        <v>0</v>
      </c>
      <c r="S2410" s="5">
        <v>0</v>
      </c>
      <c r="T2410" s="5">
        <v>0</v>
      </c>
      <c r="U2410" s="5">
        <f t="shared" si="150"/>
        <v>7000</v>
      </c>
      <c r="V2410" s="5">
        <f t="shared" si="151"/>
        <v>7000</v>
      </c>
      <c r="W2410" s="5">
        <v>0</v>
      </c>
      <c r="X2410" t="s">
        <v>868</v>
      </c>
    </row>
    <row r="2411" spans="1:24" x14ac:dyDescent="0.2">
      <c r="A2411" t="s">
        <v>0</v>
      </c>
      <c r="B2411" t="s">
        <v>1</v>
      </c>
      <c r="C2411" t="s">
        <v>2</v>
      </c>
      <c r="D2411" t="s">
        <v>808</v>
      </c>
      <c r="E2411" t="s">
        <v>809</v>
      </c>
      <c r="F2411" t="s">
        <v>1634</v>
      </c>
      <c r="G2411" t="s">
        <v>1635</v>
      </c>
      <c r="H2411" t="s">
        <v>208</v>
      </c>
      <c r="I2411" t="s">
        <v>381</v>
      </c>
      <c r="J2411" t="s">
        <v>121</v>
      </c>
      <c r="K2411" t="s">
        <v>554</v>
      </c>
      <c r="L2411" t="s">
        <v>44</v>
      </c>
      <c r="M2411" s="5">
        <v>1780</v>
      </c>
      <c r="N2411" s="5">
        <v>0</v>
      </c>
      <c r="O2411" s="5">
        <f t="shared" si="148"/>
        <v>1780</v>
      </c>
      <c r="P2411" s="5">
        <v>0</v>
      </c>
      <c r="Q2411" s="5">
        <f t="shared" si="149"/>
        <v>1780</v>
      </c>
      <c r="R2411" s="5">
        <v>1680</v>
      </c>
      <c r="S2411" s="5">
        <v>0</v>
      </c>
      <c r="T2411" s="5">
        <v>0</v>
      </c>
      <c r="U2411" s="5">
        <f t="shared" si="150"/>
        <v>1780</v>
      </c>
      <c r="V2411" s="5">
        <f t="shared" si="151"/>
        <v>1780</v>
      </c>
      <c r="W2411" s="5">
        <v>100</v>
      </c>
      <c r="X2411" t="s">
        <v>869</v>
      </c>
    </row>
    <row r="2412" spans="1:24" x14ac:dyDescent="0.2">
      <c r="A2412" t="s">
        <v>0</v>
      </c>
      <c r="B2412" t="s">
        <v>1</v>
      </c>
      <c r="C2412" t="s">
        <v>2</v>
      </c>
      <c r="D2412" t="s">
        <v>808</v>
      </c>
      <c r="E2412" t="s">
        <v>809</v>
      </c>
      <c r="F2412" t="s">
        <v>1634</v>
      </c>
      <c r="G2412" t="s">
        <v>1635</v>
      </c>
      <c r="H2412" t="s">
        <v>208</v>
      </c>
      <c r="I2412" t="s">
        <v>209</v>
      </c>
      <c r="J2412" t="s">
        <v>121</v>
      </c>
      <c r="K2412" t="s">
        <v>149</v>
      </c>
      <c r="L2412" t="s">
        <v>44</v>
      </c>
      <c r="M2412" s="5">
        <v>10000</v>
      </c>
      <c r="N2412" s="5">
        <v>10000</v>
      </c>
      <c r="O2412" s="5">
        <f t="shared" si="148"/>
        <v>20000</v>
      </c>
      <c r="P2412" s="5">
        <v>-20000</v>
      </c>
      <c r="Q2412" s="5">
        <f t="shared" si="149"/>
        <v>0</v>
      </c>
      <c r="R2412" s="5">
        <v>0</v>
      </c>
      <c r="S2412" s="5">
        <v>0</v>
      </c>
      <c r="T2412" s="5">
        <v>0</v>
      </c>
      <c r="U2412" s="5">
        <f t="shared" si="150"/>
        <v>20000</v>
      </c>
      <c r="V2412" s="5">
        <f t="shared" si="151"/>
        <v>20000</v>
      </c>
      <c r="W2412" s="5">
        <v>0</v>
      </c>
      <c r="X2412" t="s">
        <v>853</v>
      </c>
    </row>
    <row r="2413" spans="1:24" x14ac:dyDescent="0.2">
      <c r="A2413" t="s">
        <v>0</v>
      </c>
      <c r="B2413" t="s">
        <v>1</v>
      </c>
      <c r="C2413" t="s">
        <v>2</v>
      </c>
      <c r="D2413" t="s">
        <v>808</v>
      </c>
      <c r="E2413" t="s">
        <v>809</v>
      </c>
      <c r="F2413" t="s">
        <v>1634</v>
      </c>
      <c r="G2413" t="s">
        <v>1635</v>
      </c>
      <c r="H2413" t="s">
        <v>208</v>
      </c>
      <c r="I2413" t="s">
        <v>209</v>
      </c>
      <c r="J2413" t="s">
        <v>121</v>
      </c>
      <c r="K2413" t="s">
        <v>137</v>
      </c>
      <c r="L2413" t="s">
        <v>44</v>
      </c>
      <c r="M2413" s="5">
        <v>0</v>
      </c>
      <c r="N2413" s="5">
        <v>130000</v>
      </c>
      <c r="O2413" s="5">
        <f t="shared" si="148"/>
        <v>130000</v>
      </c>
      <c r="P2413" s="5">
        <v>-130000</v>
      </c>
      <c r="Q2413" s="5">
        <f t="shared" si="149"/>
        <v>0</v>
      </c>
      <c r="R2413" s="5">
        <v>0</v>
      </c>
      <c r="S2413" s="5">
        <v>0</v>
      </c>
      <c r="T2413" s="5">
        <v>0</v>
      </c>
      <c r="U2413" s="5">
        <f t="shared" si="150"/>
        <v>130000</v>
      </c>
      <c r="V2413" s="5">
        <f t="shared" si="151"/>
        <v>130000</v>
      </c>
      <c r="W2413" s="5">
        <v>0</v>
      </c>
      <c r="X2413" t="s">
        <v>1636</v>
      </c>
    </row>
    <row r="2414" spans="1:24" x14ac:dyDescent="0.2">
      <c r="A2414" t="s">
        <v>0</v>
      </c>
      <c r="B2414" t="s">
        <v>1</v>
      </c>
      <c r="C2414" t="s">
        <v>2</v>
      </c>
      <c r="D2414" t="s">
        <v>808</v>
      </c>
      <c r="E2414" t="s">
        <v>809</v>
      </c>
      <c r="F2414" t="s">
        <v>1634</v>
      </c>
      <c r="G2414" t="s">
        <v>1635</v>
      </c>
      <c r="H2414" t="s">
        <v>208</v>
      </c>
      <c r="I2414" t="s">
        <v>209</v>
      </c>
      <c r="J2414" t="s">
        <v>121</v>
      </c>
      <c r="K2414" t="s">
        <v>1044</v>
      </c>
      <c r="L2414" t="s">
        <v>44</v>
      </c>
      <c r="M2414" s="5">
        <v>131000</v>
      </c>
      <c r="N2414" s="5">
        <v>-131000</v>
      </c>
      <c r="O2414" s="5">
        <f t="shared" si="148"/>
        <v>0</v>
      </c>
      <c r="P2414" s="5">
        <v>0</v>
      </c>
      <c r="Q2414" s="5">
        <f t="shared" si="149"/>
        <v>0</v>
      </c>
      <c r="R2414" s="5">
        <v>0</v>
      </c>
      <c r="S2414" s="5">
        <v>0</v>
      </c>
      <c r="T2414" s="5">
        <v>0</v>
      </c>
      <c r="U2414" s="5">
        <f t="shared" si="150"/>
        <v>0</v>
      </c>
      <c r="V2414" s="5">
        <f t="shared" si="151"/>
        <v>0</v>
      </c>
      <c r="W2414" s="5">
        <v>0</v>
      </c>
      <c r="X2414" t="s">
        <v>1642</v>
      </c>
    </row>
    <row r="2415" spans="1:24" x14ac:dyDescent="0.2">
      <c r="A2415" t="s">
        <v>0</v>
      </c>
      <c r="B2415" t="s">
        <v>1</v>
      </c>
      <c r="C2415" t="s">
        <v>2</v>
      </c>
      <c r="D2415" t="s">
        <v>808</v>
      </c>
      <c r="E2415" t="s">
        <v>809</v>
      </c>
      <c r="F2415" t="s">
        <v>1634</v>
      </c>
      <c r="G2415" t="s">
        <v>1635</v>
      </c>
      <c r="H2415" t="s">
        <v>208</v>
      </c>
      <c r="I2415" t="s">
        <v>209</v>
      </c>
      <c r="J2415" t="s">
        <v>121</v>
      </c>
      <c r="K2415" t="s">
        <v>218</v>
      </c>
      <c r="L2415" t="s">
        <v>44</v>
      </c>
      <c r="M2415" s="5">
        <v>0</v>
      </c>
      <c r="N2415" s="5">
        <v>9555.84</v>
      </c>
      <c r="O2415" s="5">
        <f t="shared" si="148"/>
        <v>9555.84</v>
      </c>
      <c r="P2415" s="5">
        <v>0</v>
      </c>
      <c r="Q2415" s="5">
        <f t="shared" si="149"/>
        <v>9555.84</v>
      </c>
      <c r="R2415" s="5">
        <v>2971.78</v>
      </c>
      <c r="S2415" s="5">
        <v>6584.06</v>
      </c>
      <c r="T2415" s="5">
        <v>6584.06</v>
      </c>
      <c r="U2415" s="5">
        <f t="shared" si="150"/>
        <v>2971.7799999999997</v>
      </c>
      <c r="V2415" s="5">
        <f t="shared" si="151"/>
        <v>2971.7799999999997</v>
      </c>
      <c r="W2415" s="5">
        <v>0</v>
      </c>
      <c r="X2415" t="s">
        <v>865</v>
      </c>
    </row>
    <row r="2416" spans="1:24" x14ac:dyDescent="0.2">
      <c r="A2416" t="s">
        <v>0</v>
      </c>
      <c r="B2416" t="s">
        <v>1</v>
      </c>
      <c r="C2416" t="s">
        <v>2</v>
      </c>
      <c r="D2416" t="s">
        <v>808</v>
      </c>
      <c r="E2416" t="s">
        <v>809</v>
      </c>
      <c r="F2416" t="s">
        <v>1634</v>
      </c>
      <c r="G2416" t="s">
        <v>1635</v>
      </c>
      <c r="H2416" t="s">
        <v>208</v>
      </c>
      <c r="I2416" t="s">
        <v>209</v>
      </c>
      <c r="J2416" t="s">
        <v>121</v>
      </c>
      <c r="K2416" t="s">
        <v>175</v>
      </c>
      <c r="L2416" t="s">
        <v>44</v>
      </c>
      <c r="M2416" s="5">
        <v>20000</v>
      </c>
      <c r="N2416" s="5">
        <v>0</v>
      </c>
      <c r="O2416" s="5">
        <f t="shared" si="148"/>
        <v>20000</v>
      </c>
      <c r="P2416" s="5">
        <v>-20000</v>
      </c>
      <c r="Q2416" s="5">
        <f t="shared" si="149"/>
        <v>0</v>
      </c>
      <c r="R2416" s="5">
        <v>0</v>
      </c>
      <c r="S2416" s="5">
        <v>0</v>
      </c>
      <c r="T2416" s="5">
        <v>0</v>
      </c>
      <c r="U2416" s="5">
        <f t="shared" si="150"/>
        <v>20000</v>
      </c>
      <c r="V2416" s="5">
        <f t="shared" si="151"/>
        <v>20000</v>
      </c>
      <c r="W2416" s="5">
        <v>0</v>
      </c>
      <c r="X2416" t="s">
        <v>1643</v>
      </c>
    </row>
    <row r="2417" spans="1:24" x14ac:dyDescent="0.2">
      <c r="A2417" t="s">
        <v>0</v>
      </c>
      <c r="B2417" t="s">
        <v>1</v>
      </c>
      <c r="C2417" t="s">
        <v>2</v>
      </c>
      <c r="D2417" t="s">
        <v>808</v>
      </c>
      <c r="E2417" t="s">
        <v>809</v>
      </c>
      <c r="F2417" t="s">
        <v>1634</v>
      </c>
      <c r="G2417" t="s">
        <v>1635</v>
      </c>
      <c r="H2417" t="s">
        <v>208</v>
      </c>
      <c r="I2417" t="s">
        <v>209</v>
      </c>
      <c r="J2417" t="s">
        <v>121</v>
      </c>
      <c r="K2417" t="s">
        <v>385</v>
      </c>
      <c r="L2417" t="s">
        <v>44</v>
      </c>
      <c r="M2417" s="5">
        <v>0</v>
      </c>
      <c r="N2417" s="5">
        <v>1881.6</v>
      </c>
      <c r="O2417" s="5">
        <f t="shared" si="148"/>
        <v>1881.6</v>
      </c>
      <c r="P2417" s="5">
        <v>0</v>
      </c>
      <c r="Q2417" s="5">
        <f t="shared" si="149"/>
        <v>1881.6</v>
      </c>
      <c r="R2417" s="5">
        <v>645.12</v>
      </c>
      <c r="S2417" s="5">
        <v>1236.48</v>
      </c>
      <c r="T2417" s="5">
        <v>1236.48</v>
      </c>
      <c r="U2417" s="5">
        <f t="shared" si="150"/>
        <v>645.11999999999989</v>
      </c>
      <c r="V2417" s="5">
        <f t="shared" si="151"/>
        <v>645.11999999999989</v>
      </c>
      <c r="W2417" s="5">
        <v>0</v>
      </c>
      <c r="X2417" t="s">
        <v>875</v>
      </c>
    </row>
    <row r="2418" spans="1:24" x14ac:dyDescent="0.2">
      <c r="A2418" t="s">
        <v>0</v>
      </c>
      <c r="B2418" t="s">
        <v>1</v>
      </c>
      <c r="C2418" t="s">
        <v>2</v>
      </c>
      <c r="D2418" t="s">
        <v>808</v>
      </c>
      <c r="E2418" t="s">
        <v>809</v>
      </c>
      <c r="F2418" t="s">
        <v>1634</v>
      </c>
      <c r="G2418" t="s">
        <v>1635</v>
      </c>
      <c r="H2418" t="s">
        <v>208</v>
      </c>
      <c r="I2418" t="s">
        <v>1644</v>
      </c>
      <c r="J2418" t="s">
        <v>121</v>
      </c>
      <c r="K2418" t="s">
        <v>149</v>
      </c>
      <c r="L2418" t="s">
        <v>44</v>
      </c>
      <c r="M2418" s="5">
        <v>0</v>
      </c>
      <c r="N2418" s="5">
        <v>10000</v>
      </c>
      <c r="O2418" s="5">
        <f t="shared" si="148"/>
        <v>10000</v>
      </c>
      <c r="P2418" s="5">
        <v>-10000</v>
      </c>
      <c r="Q2418" s="5">
        <f t="shared" si="149"/>
        <v>0</v>
      </c>
      <c r="R2418" s="5">
        <v>0</v>
      </c>
      <c r="S2418" s="5">
        <v>0</v>
      </c>
      <c r="T2418" s="5">
        <v>0</v>
      </c>
      <c r="U2418" s="5">
        <f t="shared" si="150"/>
        <v>10000</v>
      </c>
      <c r="V2418" s="5">
        <f t="shared" si="151"/>
        <v>10000</v>
      </c>
      <c r="W2418" s="5">
        <v>0</v>
      </c>
      <c r="X2418" t="s">
        <v>853</v>
      </c>
    </row>
    <row r="2419" spans="1:24" x14ac:dyDescent="0.2">
      <c r="A2419" t="s">
        <v>0</v>
      </c>
      <c r="B2419" t="s">
        <v>1</v>
      </c>
      <c r="C2419" t="s">
        <v>2</v>
      </c>
      <c r="D2419" t="s">
        <v>808</v>
      </c>
      <c r="E2419" t="s">
        <v>809</v>
      </c>
      <c r="F2419" t="s">
        <v>1634</v>
      </c>
      <c r="G2419" t="s">
        <v>1635</v>
      </c>
      <c r="H2419" t="s">
        <v>208</v>
      </c>
      <c r="I2419" t="s">
        <v>1644</v>
      </c>
      <c r="J2419" t="s">
        <v>121</v>
      </c>
      <c r="K2419" t="s">
        <v>137</v>
      </c>
      <c r="L2419" t="s">
        <v>44</v>
      </c>
      <c r="M2419" s="5">
        <v>149500</v>
      </c>
      <c r="N2419" s="5">
        <v>-149500</v>
      </c>
      <c r="O2419" s="5">
        <f t="shared" si="148"/>
        <v>0</v>
      </c>
      <c r="P2419" s="5">
        <v>0</v>
      </c>
      <c r="Q2419" s="5">
        <f t="shared" si="149"/>
        <v>0</v>
      </c>
      <c r="R2419" s="5">
        <v>0</v>
      </c>
      <c r="S2419" s="5">
        <v>0</v>
      </c>
      <c r="T2419" s="5">
        <v>0</v>
      </c>
      <c r="U2419" s="5">
        <f t="shared" si="150"/>
        <v>0</v>
      </c>
      <c r="V2419" s="5">
        <f t="shared" si="151"/>
        <v>0</v>
      </c>
      <c r="W2419" s="5">
        <v>0</v>
      </c>
      <c r="X2419" t="s">
        <v>1636</v>
      </c>
    </row>
    <row r="2420" spans="1:24" x14ac:dyDescent="0.2">
      <c r="A2420" t="s">
        <v>0</v>
      </c>
      <c r="B2420" t="s">
        <v>1</v>
      </c>
      <c r="C2420" t="s">
        <v>2</v>
      </c>
      <c r="D2420" t="s">
        <v>808</v>
      </c>
      <c r="E2420" t="s">
        <v>809</v>
      </c>
      <c r="F2420" t="s">
        <v>1634</v>
      </c>
      <c r="G2420" t="s">
        <v>1635</v>
      </c>
      <c r="H2420" t="s">
        <v>208</v>
      </c>
      <c r="I2420" t="s">
        <v>1644</v>
      </c>
      <c r="J2420" t="s">
        <v>121</v>
      </c>
      <c r="K2420" t="s">
        <v>1044</v>
      </c>
      <c r="L2420" t="s">
        <v>44</v>
      </c>
      <c r="M2420" s="5">
        <v>0</v>
      </c>
      <c r="N2420" s="5">
        <v>130500</v>
      </c>
      <c r="O2420" s="5">
        <f t="shared" si="148"/>
        <v>130500</v>
      </c>
      <c r="P2420" s="5">
        <v>-130500</v>
      </c>
      <c r="Q2420" s="5">
        <f t="shared" si="149"/>
        <v>0</v>
      </c>
      <c r="R2420" s="5">
        <v>0</v>
      </c>
      <c r="S2420" s="5">
        <v>0</v>
      </c>
      <c r="T2420" s="5">
        <v>0</v>
      </c>
      <c r="U2420" s="5">
        <f t="shared" si="150"/>
        <v>130500</v>
      </c>
      <c r="V2420" s="5">
        <f t="shared" si="151"/>
        <v>130500</v>
      </c>
      <c r="W2420" s="5">
        <v>0</v>
      </c>
      <c r="X2420" t="s">
        <v>1642</v>
      </c>
    </row>
    <row r="2421" spans="1:24" x14ac:dyDescent="0.2">
      <c r="A2421" t="s">
        <v>117</v>
      </c>
      <c r="B2421" t="s">
        <v>118</v>
      </c>
      <c r="C2421" t="s">
        <v>2</v>
      </c>
      <c r="D2421" t="s">
        <v>808</v>
      </c>
      <c r="E2421" t="s">
        <v>809</v>
      </c>
      <c r="F2421" t="s">
        <v>1634</v>
      </c>
      <c r="G2421" t="s">
        <v>1635</v>
      </c>
      <c r="H2421" t="s">
        <v>211</v>
      </c>
      <c r="I2421" t="s">
        <v>1645</v>
      </c>
      <c r="J2421" t="s">
        <v>121</v>
      </c>
      <c r="K2421" t="s">
        <v>149</v>
      </c>
      <c r="L2421" t="s">
        <v>44</v>
      </c>
      <c r="M2421" s="5">
        <v>55000</v>
      </c>
      <c r="N2421" s="5">
        <v>0</v>
      </c>
      <c r="O2421" s="5">
        <f t="shared" si="148"/>
        <v>55000</v>
      </c>
      <c r="P2421" s="5">
        <v>-55000</v>
      </c>
      <c r="Q2421" s="5">
        <f t="shared" si="149"/>
        <v>0</v>
      </c>
      <c r="R2421" s="5">
        <v>0</v>
      </c>
      <c r="S2421" s="5">
        <v>0</v>
      </c>
      <c r="T2421" s="5">
        <v>0</v>
      </c>
      <c r="U2421" s="5">
        <f t="shared" si="150"/>
        <v>55000</v>
      </c>
      <c r="V2421" s="5">
        <f t="shared" si="151"/>
        <v>55000</v>
      </c>
      <c r="W2421" s="5">
        <v>0</v>
      </c>
      <c r="X2421" t="s">
        <v>877</v>
      </c>
    </row>
    <row r="2422" spans="1:24" x14ac:dyDescent="0.2">
      <c r="A2422" t="s">
        <v>0</v>
      </c>
      <c r="B2422" t="s">
        <v>1</v>
      </c>
      <c r="C2422" t="s">
        <v>2</v>
      </c>
      <c r="D2422" t="s">
        <v>808</v>
      </c>
      <c r="E2422" t="s">
        <v>809</v>
      </c>
      <c r="F2422" t="s">
        <v>1634</v>
      </c>
      <c r="G2422" t="s">
        <v>1635</v>
      </c>
      <c r="H2422" t="s">
        <v>208</v>
      </c>
      <c r="I2422" t="s">
        <v>209</v>
      </c>
      <c r="J2422" t="s">
        <v>575</v>
      </c>
      <c r="K2422" t="s">
        <v>796</v>
      </c>
      <c r="L2422" t="s">
        <v>44</v>
      </c>
      <c r="M2422" s="5">
        <v>216905.54</v>
      </c>
      <c r="N2422" s="5">
        <v>-11437.44</v>
      </c>
      <c r="O2422" s="5">
        <f t="shared" si="148"/>
        <v>205468.1</v>
      </c>
      <c r="P2422" s="5">
        <v>-205468.1</v>
      </c>
      <c r="Q2422" s="5">
        <f t="shared" si="149"/>
        <v>0</v>
      </c>
      <c r="R2422" s="5">
        <v>0</v>
      </c>
      <c r="S2422" s="5">
        <v>0</v>
      </c>
      <c r="T2422" s="5">
        <v>0</v>
      </c>
      <c r="U2422" s="5">
        <f t="shared" si="150"/>
        <v>205468.1</v>
      </c>
      <c r="V2422" s="5">
        <f t="shared" si="151"/>
        <v>205468.1</v>
      </c>
      <c r="W2422" s="5">
        <v>0</v>
      </c>
      <c r="X2422" t="s">
        <v>1646</v>
      </c>
    </row>
    <row r="2423" spans="1:24" x14ac:dyDescent="0.2">
      <c r="A2423" t="s">
        <v>0</v>
      </c>
      <c r="B2423" t="s">
        <v>1</v>
      </c>
      <c r="C2423" t="s">
        <v>2</v>
      </c>
      <c r="D2423" t="s">
        <v>808</v>
      </c>
      <c r="E2423" t="s">
        <v>809</v>
      </c>
      <c r="F2423" t="s">
        <v>1634</v>
      </c>
      <c r="G2423" t="s">
        <v>1635</v>
      </c>
      <c r="H2423" t="s">
        <v>208</v>
      </c>
      <c r="I2423" t="s">
        <v>209</v>
      </c>
      <c r="J2423" t="s">
        <v>575</v>
      </c>
      <c r="K2423" t="s">
        <v>576</v>
      </c>
      <c r="L2423" t="s">
        <v>44</v>
      </c>
      <c r="M2423" s="5">
        <v>9000</v>
      </c>
      <c r="N2423" s="5">
        <v>-9000</v>
      </c>
      <c r="O2423" s="5">
        <f t="shared" si="148"/>
        <v>0</v>
      </c>
      <c r="P2423" s="5">
        <v>0</v>
      </c>
      <c r="Q2423" s="5">
        <f t="shared" si="149"/>
        <v>0</v>
      </c>
      <c r="R2423" s="5">
        <v>0</v>
      </c>
      <c r="S2423" s="5">
        <v>0</v>
      </c>
      <c r="T2423" s="5">
        <v>0</v>
      </c>
      <c r="U2423" s="5">
        <f t="shared" si="150"/>
        <v>0</v>
      </c>
      <c r="V2423" s="5">
        <f t="shared" si="151"/>
        <v>0</v>
      </c>
      <c r="W2423" s="5">
        <v>0</v>
      </c>
      <c r="X2423" t="s">
        <v>1647</v>
      </c>
    </row>
    <row r="2424" spans="1:24" x14ac:dyDescent="0.2">
      <c r="A2424" t="s">
        <v>0</v>
      </c>
      <c r="B2424" t="s">
        <v>1</v>
      </c>
      <c r="C2424" t="s">
        <v>2</v>
      </c>
      <c r="D2424" t="s">
        <v>808</v>
      </c>
      <c r="E2424" t="s">
        <v>809</v>
      </c>
      <c r="F2424" t="s">
        <v>1634</v>
      </c>
      <c r="G2424" t="s">
        <v>1635</v>
      </c>
      <c r="H2424" t="s">
        <v>208</v>
      </c>
      <c r="I2424" t="s">
        <v>1644</v>
      </c>
      <c r="J2424" t="s">
        <v>575</v>
      </c>
      <c r="K2424" t="s">
        <v>576</v>
      </c>
      <c r="L2424" t="s">
        <v>44</v>
      </c>
      <c r="M2424" s="5">
        <v>0</v>
      </c>
      <c r="N2424" s="5">
        <v>9000</v>
      </c>
      <c r="O2424" s="5">
        <f t="shared" si="148"/>
        <v>9000</v>
      </c>
      <c r="P2424" s="5">
        <v>-9000</v>
      </c>
      <c r="Q2424" s="5">
        <f t="shared" si="149"/>
        <v>0</v>
      </c>
      <c r="R2424" s="5">
        <v>0</v>
      </c>
      <c r="S2424" s="5">
        <v>0</v>
      </c>
      <c r="T2424" s="5">
        <v>0</v>
      </c>
      <c r="U2424" s="5">
        <f t="shared" si="150"/>
        <v>9000</v>
      </c>
      <c r="V2424" s="5">
        <f t="shared" si="151"/>
        <v>9000</v>
      </c>
      <c r="W2424" s="5">
        <v>0</v>
      </c>
      <c r="X2424" t="s">
        <v>1647</v>
      </c>
    </row>
    <row r="2425" spans="1:24" x14ac:dyDescent="0.2">
      <c r="A2425" t="s">
        <v>117</v>
      </c>
      <c r="B2425" t="s">
        <v>118</v>
      </c>
      <c r="C2425" t="s">
        <v>2</v>
      </c>
      <c r="D2425" t="s">
        <v>808</v>
      </c>
      <c r="E2425" t="s">
        <v>809</v>
      </c>
      <c r="F2425" t="s">
        <v>1634</v>
      </c>
      <c r="G2425" t="s">
        <v>1635</v>
      </c>
      <c r="H2425" t="s">
        <v>211</v>
      </c>
      <c r="I2425" t="s">
        <v>1645</v>
      </c>
      <c r="J2425" t="s">
        <v>575</v>
      </c>
      <c r="K2425" t="s">
        <v>1648</v>
      </c>
      <c r="L2425" t="s">
        <v>44</v>
      </c>
      <c r="M2425" s="5">
        <v>250000</v>
      </c>
      <c r="N2425" s="5">
        <v>0</v>
      </c>
      <c r="O2425" s="5">
        <f t="shared" si="148"/>
        <v>250000</v>
      </c>
      <c r="P2425" s="5">
        <v>-250000</v>
      </c>
      <c r="Q2425" s="5">
        <f t="shared" si="149"/>
        <v>0</v>
      </c>
      <c r="R2425" s="5">
        <v>0</v>
      </c>
      <c r="S2425" s="5">
        <v>0</v>
      </c>
      <c r="T2425" s="5">
        <v>0</v>
      </c>
      <c r="U2425" s="5">
        <f t="shared" si="150"/>
        <v>250000</v>
      </c>
      <c r="V2425" s="5">
        <f t="shared" si="151"/>
        <v>250000</v>
      </c>
      <c r="W2425" s="5">
        <v>0</v>
      </c>
      <c r="X2425" t="s">
        <v>1649</v>
      </c>
    </row>
    <row r="2426" spans="1:24" x14ac:dyDescent="0.2">
      <c r="A2426" t="s">
        <v>117</v>
      </c>
      <c r="B2426" t="s">
        <v>118</v>
      </c>
      <c r="C2426" t="s">
        <v>2</v>
      </c>
      <c r="D2426" t="s">
        <v>808</v>
      </c>
      <c r="E2426" t="s">
        <v>809</v>
      </c>
      <c r="F2426" t="s">
        <v>1634</v>
      </c>
      <c r="G2426" t="s">
        <v>1635</v>
      </c>
      <c r="H2426" t="s">
        <v>211</v>
      </c>
      <c r="I2426" t="s">
        <v>1645</v>
      </c>
      <c r="J2426" t="s">
        <v>575</v>
      </c>
      <c r="K2426" t="s">
        <v>576</v>
      </c>
      <c r="L2426" t="s">
        <v>44</v>
      </c>
      <c r="M2426" s="5">
        <v>300000</v>
      </c>
      <c r="N2426" s="5">
        <v>0</v>
      </c>
      <c r="O2426" s="5">
        <f t="shared" si="148"/>
        <v>300000</v>
      </c>
      <c r="P2426" s="5">
        <v>-300000</v>
      </c>
      <c r="Q2426" s="5">
        <f t="shared" si="149"/>
        <v>0</v>
      </c>
      <c r="R2426" s="5">
        <v>0</v>
      </c>
      <c r="S2426" s="5">
        <v>0</v>
      </c>
      <c r="T2426" s="5">
        <v>0</v>
      </c>
      <c r="U2426" s="5">
        <f t="shared" si="150"/>
        <v>300000</v>
      </c>
      <c r="V2426" s="5">
        <f t="shared" si="151"/>
        <v>300000</v>
      </c>
      <c r="W2426" s="5">
        <v>0</v>
      </c>
      <c r="X2426" t="s">
        <v>1650</v>
      </c>
    </row>
    <row r="2427" spans="1:24" x14ac:dyDescent="0.2">
      <c r="A2427" t="s">
        <v>117</v>
      </c>
      <c r="B2427" t="s">
        <v>118</v>
      </c>
      <c r="C2427" t="s">
        <v>2</v>
      </c>
      <c r="D2427" t="s">
        <v>808</v>
      </c>
      <c r="E2427" t="s">
        <v>809</v>
      </c>
      <c r="F2427" t="s">
        <v>1634</v>
      </c>
      <c r="G2427" t="s">
        <v>1635</v>
      </c>
      <c r="H2427" t="s">
        <v>211</v>
      </c>
      <c r="I2427" t="s">
        <v>212</v>
      </c>
      <c r="J2427" t="s">
        <v>575</v>
      </c>
      <c r="K2427" t="s">
        <v>796</v>
      </c>
      <c r="L2427" t="s">
        <v>44</v>
      </c>
      <c r="M2427" s="5">
        <v>1000000</v>
      </c>
      <c r="N2427" s="5">
        <v>0</v>
      </c>
      <c r="O2427" s="5">
        <f t="shared" si="148"/>
        <v>1000000</v>
      </c>
      <c r="P2427" s="5">
        <v>0</v>
      </c>
      <c r="Q2427" s="5">
        <f t="shared" si="149"/>
        <v>1000000</v>
      </c>
      <c r="R2427" s="5">
        <v>0</v>
      </c>
      <c r="S2427" s="5">
        <v>1000000</v>
      </c>
      <c r="T2427" s="5">
        <v>1000000</v>
      </c>
      <c r="U2427" s="5">
        <f t="shared" si="150"/>
        <v>0</v>
      </c>
      <c r="V2427" s="5">
        <f t="shared" si="151"/>
        <v>0</v>
      </c>
      <c r="W2427" s="5">
        <v>0</v>
      </c>
      <c r="X2427" t="s">
        <v>1651</v>
      </c>
    </row>
    <row r="2428" spans="1:24" x14ac:dyDescent="0.2">
      <c r="A2428" t="s">
        <v>117</v>
      </c>
      <c r="B2428" t="s">
        <v>118</v>
      </c>
      <c r="C2428" t="s">
        <v>2</v>
      </c>
      <c r="D2428" t="s">
        <v>808</v>
      </c>
      <c r="E2428" t="s">
        <v>809</v>
      </c>
      <c r="F2428" t="s">
        <v>1634</v>
      </c>
      <c r="G2428" t="s">
        <v>1635</v>
      </c>
      <c r="H2428" t="s">
        <v>211</v>
      </c>
      <c r="I2428" t="s">
        <v>212</v>
      </c>
      <c r="J2428" t="s">
        <v>575</v>
      </c>
      <c r="K2428" t="s">
        <v>576</v>
      </c>
      <c r="L2428" t="s">
        <v>44</v>
      </c>
      <c r="M2428" s="5">
        <v>30000</v>
      </c>
      <c r="N2428" s="5">
        <v>0</v>
      </c>
      <c r="O2428" s="5">
        <f t="shared" si="148"/>
        <v>30000</v>
      </c>
      <c r="P2428" s="5">
        <v>0</v>
      </c>
      <c r="Q2428" s="5">
        <f t="shared" si="149"/>
        <v>30000</v>
      </c>
      <c r="R2428" s="5">
        <v>0</v>
      </c>
      <c r="S2428" s="5">
        <v>30000</v>
      </c>
      <c r="T2428" s="5">
        <v>197</v>
      </c>
      <c r="U2428" s="5">
        <f t="shared" si="150"/>
        <v>0</v>
      </c>
      <c r="V2428" s="5">
        <f t="shared" si="151"/>
        <v>29803</v>
      </c>
      <c r="W2428" s="5">
        <v>0</v>
      </c>
      <c r="X2428" t="s">
        <v>1650</v>
      </c>
    </row>
    <row r="2429" spans="1:24" x14ac:dyDescent="0.2">
      <c r="A2429" t="s">
        <v>0</v>
      </c>
      <c r="B2429" t="s">
        <v>1</v>
      </c>
      <c r="C2429" t="s">
        <v>2</v>
      </c>
      <c r="D2429" t="s">
        <v>808</v>
      </c>
      <c r="E2429" t="s">
        <v>809</v>
      </c>
      <c r="F2429" t="s">
        <v>1634</v>
      </c>
      <c r="G2429" t="s">
        <v>1635</v>
      </c>
      <c r="H2429" t="s">
        <v>208</v>
      </c>
      <c r="I2429" t="s">
        <v>381</v>
      </c>
      <c r="J2429" t="s">
        <v>231</v>
      </c>
      <c r="K2429" t="s">
        <v>234</v>
      </c>
      <c r="L2429" t="s">
        <v>44</v>
      </c>
      <c r="M2429" s="5">
        <v>65600</v>
      </c>
      <c r="N2429" s="5">
        <v>0</v>
      </c>
      <c r="O2429" s="5">
        <f t="shared" si="148"/>
        <v>65600</v>
      </c>
      <c r="P2429" s="5">
        <v>-65600</v>
      </c>
      <c r="Q2429" s="5">
        <f t="shared" si="149"/>
        <v>0</v>
      </c>
      <c r="R2429" s="5">
        <v>0</v>
      </c>
      <c r="S2429" s="5">
        <v>0</v>
      </c>
      <c r="T2429" s="5">
        <v>0</v>
      </c>
      <c r="U2429" s="5">
        <f t="shared" si="150"/>
        <v>65600</v>
      </c>
      <c r="V2429" s="5">
        <f t="shared" si="151"/>
        <v>65600</v>
      </c>
      <c r="W2429" s="5">
        <v>0</v>
      </c>
      <c r="X2429" t="s">
        <v>884</v>
      </c>
    </row>
    <row r="2430" spans="1:24" x14ac:dyDescent="0.2">
      <c r="A2430" t="s">
        <v>117</v>
      </c>
      <c r="B2430" t="s">
        <v>118</v>
      </c>
      <c r="C2430" t="s">
        <v>2</v>
      </c>
      <c r="D2430" t="s">
        <v>808</v>
      </c>
      <c r="E2430" t="s">
        <v>809</v>
      </c>
      <c r="F2430" t="s">
        <v>1634</v>
      </c>
      <c r="G2430" t="s">
        <v>1635</v>
      </c>
      <c r="H2430" t="s">
        <v>211</v>
      </c>
      <c r="I2430" t="s">
        <v>1645</v>
      </c>
      <c r="J2430" t="s">
        <v>231</v>
      </c>
      <c r="K2430" t="s">
        <v>234</v>
      </c>
      <c r="L2430" t="s">
        <v>44</v>
      </c>
      <c r="M2430" s="5">
        <v>0</v>
      </c>
      <c r="N2430" s="5">
        <v>0</v>
      </c>
      <c r="O2430" s="5">
        <f t="shared" si="148"/>
        <v>0</v>
      </c>
      <c r="P2430" s="5">
        <v>125000</v>
      </c>
      <c r="Q2430" s="5">
        <f t="shared" si="149"/>
        <v>125000</v>
      </c>
      <c r="R2430" s="5">
        <v>0</v>
      </c>
      <c r="S2430" s="5">
        <v>0</v>
      </c>
      <c r="T2430" s="5">
        <v>0</v>
      </c>
      <c r="U2430" s="5">
        <f t="shared" si="150"/>
        <v>0</v>
      </c>
      <c r="V2430" s="5">
        <f t="shared" si="151"/>
        <v>0</v>
      </c>
      <c r="W2430" s="5">
        <v>125000</v>
      </c>
      <c r="X2430" t="s">
        <v>1652</v>
      </c>
    </row>
    <row r="2431" spans="1:24" x14ac:dyDescent="0.2">
      <c r="A2431" t="s">
        <v>0</v>
      </c>
      <c r="B2431" t="s">
        <v>1</v>
      </c>
      <c r="C2431" t="s">
        <v>2</v>
      </c>
      <c r="D2431" t="s">
        <v>1046</v>
      </c>
      <c r="E2431" t="s">
        <v>1047</v>
      </c>
      <c r="F2431" t="s">
        <v>1653</v>
      </c>
      <c r="G2431" t="s">
        <v>1654</v>
      </c>
      <c r="H2431" t="s">
        <v>7</v>
      </c>
      <c r="I2431" t="s">
        <v>8</v>
      </c>
      <c r="J2431" t="s">
        <v>9</v>
      </c>
      <c r="K2431" t="s">
        <v>10</v>
      </c>
      <c r="L2431" t="s">
        <v>11</v>
      </c>
      <c r="M2431" s="5">
        <v>1226304</v>
      </c>
      <c r="N2431" s="5">
        <v>-961.53</v>
      </c>
      <c r="O2431" s="5">
        <f t="shared" si="148"/>
        <v>1225342.47</v>
      </c>
      <c r="P2431" s="5">
        <v>-56513.72</v>
      </c>
      <c r="Q2431" s="5">
        <f t="shared" si="149"/>
        <v>1168828.75</v>
      </c>
      <c r="R2431" s="5">
        <v>0</v>
      </c>
      <c r="S2431" s="5">
        <v>769886.88</v>
      </c>
      <c r="T2431" s="5">
        <v>769886.88</v>
      </c>
      <c r="U2431" s="5">
        <f t="shared" si="150"/>
        <v>455455.58999999997</v>
      </c>
      <c r="V2431" s="5">
        <f t="shared" si="151"/>
        <v>455455.58999999997</v>
      </c>
      <c r="W2431" s="5">
        <v>398941.87</v>
      </c>
      <c r="X2431" t="s">
        <v>1110</v>
      </c>
    </row>
    <row r="2432" spans="1:24" x14ac:dyDescent="0.2">
      <c r="A2432" t="s">
        <v>0</v>
      </c>
      <c r="B2432" t="s">
        <v>1</v>
      </c>
      <c r="C2432" t="s">
        <v>2</v>
      </c>
      <c r="D2432" t="s">
        <v>1046</v>
      </c>
      <c r="E2432" t="s">
        <v>1047</v>
      </c>
      <c r="F2432" t="s">
        <v>1653</v>
      </c>
      <c r="G2432" t="s">
        <v>1654</v>
      </c>
      <c r="H2432" t="s">
        <v>7</v>
      </c>
      <c r="I2432" t="s">
        <v>8</v>
      </c>
      <c r="J2432" t="s">
        <v>9</v>
      </c>
      <c r="K2432" t="s">
        <v>13</v>
      </c>
      <c r="L2432" t="s">
        <v>11</v>
      </c>
      <c r="M2432" s="5">
        <v>7232.52</v>
      </c>
      <c r="N2432" s="5">
        <v>0</v>
      </c>
      <c r="O2432" s="5">
        <f t="shared" si="148"/>
        <v>7232.52</v>
      </c>
      <c r="P2432" s="5">
        <v>0</v>
      </c>
      <c r="Q2432" s="5">
        <f t="shared" si="149"/>
        <v>7232.52</v>
      </c>
      <c r="R2432" s="5">
        <v>0</v>
      </c>
      <c r="S2432" s="5">
        <v>4821.68</v>
      </c>
      <c r="T2432" s="5">
        <v>4821.68</v>
      </c>
      <c r="U2432" s="5">
        <f t="shared" si="150"/>
        <v>2410.84</v>
      </c>
      <c r="V2432" s="5">
        <f t="shared" si="151"/>
        <v>2410.84</v>
      </c>
      <c r="W2432" s="5">
        <v>2410.84</v>
      </c>
      <c r="X2432" t="s">
        <v>1655</v>
      </c>
    </row>
    <row r="2433" spans="1:24" x14ac:dyDescent="0.2">
      <c r="A2433" t="s">
        <v>0</v>
      </c>
      <c r="B2433" t="s">
        <v>1</v>
      </c>
      <c r="C2433" t="s">
        <v>2</v>
      </c>
      <c r="D2433" t="s">
        <v>1046</v>
      </c>
      <c r="E2433" t="s">
        <v>1047</v>
      </c>
      <c r="F2433" t="s">
        <v>1653</v>
      </c>
      <c r="G2433" t="s">
        <v>1654</v>
      </c>
      <c r="H2433" t="s">
        <v>7</v>
      </c>
      <c r="I2433" t="s">
        <v>8</v>
      </c>
      <c r="J2433" t="s">
        <v>9</v>
      </c>
      <c r="K2433" t="s">
        <v>15</v>
      </c>
      <c r="L2433" t="s">
        <v>11</v>
      </c>
      <c r="M2433" s="5">
        <v>103889.71</v>
      </c>
      <c r="N2433" s="5">
        <v>0</v>
      </c>
      <c r="O2433" s="5">
        <f t="shared" si="148"/>
        <v>103889.71</v>
      </c>
      <c r="P2433" s="5">
        <v>0</v>
      </c>
      <c r="Q2433" s="5">
        <f t="shared" si="149"/>
        <v>103889.71</v>
      </c>
      <c r="R2433" s="5">
        <v>821.25</v>
      </c>
      <c r="S2433" s="5">
        <v>21817.13</v>
      </c>
      <c r="T2433" s="5">
        <v>21817.13</v>
      </c>
      <c r="U2433" s="5">
        <f t="shared" si="150"/>
        <v>82072.58</v>
      </c>
      <c r="V2433" s="5">
        <f t="shared" si="151"/>
        <v>82072.58</v>
      </c>
      <c r="W2433" s="5">
        <v>81251.33</v>
      </c>
      <c r="X2433" t="s">
        <v>1111</v>
      </c>
    </row>
    <row r="2434" spans="1:24" x14ac:dyDescent="0.2">
      <c r="A2434" t="s">
        <v>0</v>
      </c>
      <c r="B2434" t="s">
        <v>1</v>
      </c>
      <c r="C2434" t="s">
        <v>2</v>
      </c>
      <c r="D2434" t="s">
        <v>1046</v>
      </c>
      <c r="E2434" t="s">
        <v>1047</v>
      </c>
      <c r="F2434" t="s">
        <v>1653</v>
      </c>
      <c r="G2434" t="s">
        <v>1654</v>
      </c>
      <c r="H2434" t="s">
        <v>7</v>
      </c>
      <c r="I2434" t="s">
        <v>8</v>
      </c>
      <c r="J2434" t="s">
        <v>9</v>
      </c>
      <c r="K2434" t="s">
        <v>17</v>
      </c>
      <c r="L2434" t="s">
        <v>11</v>
      </c>
      <c r="M2434" s="5">
        <v>26784.12</v>
      </c>
      <c r="N2434" s="5">
        <v>0</v>
      </c>
      <c r="O2434" s="5">
        <f t="shared" si="148"/>
        <v>26784.12</v>
      </c>
      <c r="P2434" s="5">
        <v>0</v>
      </c>
      <c r="Q2434" s="5">
        <f t="shared" si="149"/>
        <v>26784.12</v>
      </c>
      <c r="R2434" s="5">
        <v>242.22</v>
      </c>
      <c r="S2434" s="5">
        <v>21838.15</v>
      </c>
      <c r="T2434" s="5">
        <v>21838.15</v>
      </c>
      <c r="U2434" s="5">
        <f t="shared" si="150"/>
        <v>4945.9699999999975</v>
      </c>
      <c r="V2434" s="5">
        <f t="shared" si="151"/>
        <v>4945.9699999999975</v>
      </c>
      <c r="W2434" s="5">
        <v>4703.75</v>
      </c>
      <c r="X2434" t="s">
        <v>1112</v>
      </c>
    </row>
    <row r="2435" spans="1:24" x14ac:dyDescent="0.2">
      <c r="A2435" t="s">
        <v>0</v>
      </c>
      <c r="B2435" t="s">
        <v>1</v>
      </c>
      <c r="C2435" t="s">
        <v>2</v>
      </c>
      <c r="D2435" t="s">
        <v>1046</v>
      </c>
      <c r="E2435" t="s">
        <v>1047</v>
      </c>
      <c r="F2435" t="s">
        <v>1653</v>
      </c>
      <c r="G2435" t="s">
        <v>1654</v>
      </c>
      <c r="H2435" t="s">
        <v>7</v>
      </c>
      <c r="I2435" t="s">
        <v>8</v>
      </c>
      <c r="J2435" t="s">
        <v>9</v>
      </c>
      <c r="K2435" t="s">
        <v>19</v>
      </c>
      <c r="L2435" t="s">
        <v>11</v>
      </c>
      <c r="M2435" s="5">
        <v>132</v>
      </c>
      <c r="N2435" s="5">
        <v>0</v>
      </c>
      <c r="O2435" s="5">
        <f t="shared" ref="O2435:O2498" si="152">+M2435+N2435</f>
        <v>132</v>
      </c>
      <c r="P2435" s="5">
        <v>-60.26</v>
      </c>
      <c r="Q2435" s="5">
        <f t="shared" ref="Q2435:Q2498" si="153">+O2435+P2435</f>
        <v>71.740000000000009</v>
      </c>
      <c r="R2435" s="5">
        <v>0</v>
      </c>
      <c r="S2435" s="5">
        <v>41.5</v>
      </c>
      <c r="T2435" s="5">
        <v>41.5</v>
      </c>
      <c r="U2435" s="5">
        <f t="shared" ref="U2435:U2498" si="154">+O2435-S2435</f>
        <v>90.5</v>
      </c>
      <c r="V2435" s="5">
        <f t="shared" ref="V2435:V2498" si="155">+O2435-T2435</f>
        <v>90.5</v>
      </c>
      <c r="W2435" s="5">
        <v>30.24</v>
      </c>
      <c r="X2435" t="s">
        <v>1656</v>
      </c>
    </row>
    <row r="2436" spans="1:24" x14ac:dyDescent="0.2">
      <c r="A2436" t="s">
        <v>0</v>
      </c>
      <c r="B2436" t="s">
        <v>1</v>
      </c>
      <c r="C2436" t="s">
        <v>2</v>
      </c>
      <c r="D2436" t="s">
        <v>1046</v>
      </c>
      <c r="E2436" t="s">
        <v>1047</v>
      </c>
      <c r="F2436" t="s">
        <v>1653</v>
      </c>
      <c r="G2436" t="s">
        <v>1654</v>
      </c>
      <c r="H2436" t="s">
        <v>7</v>
      </c>
      <c r="I2436" t="s">
        <v>8</v>
      </c>
      <c r="J2436" t="s">
        <v>9</v>
      </c>
      <c r="K2436" t="s">
        <v>21</v>
      </c>
      <c r="L2436" t="s">
        <v>11</v>
      </c>
      <c r="M2436" s="5">
        <v>1056</v>
      </c>
      <c r="N2436" s="5">
        <v>0</v>
      </c>
      <c r="O2436" s="5">
        <f t="shared" si="152"/>
        <v>1056</v>
      </c>
      <c r="P2436" s="5">
        <v>-482.11</v>
      </c>
      <c r="Q2436" s="5">
        <f t="shared" si="153"/>
        <v>573.89</v>
      </c>
      <c r="R2436" s="5">
        <v>0</v>
      </c>
      <c r="S2436" s="5">
        <v>332</v>
      </c>
      <c r="T2436" s="5">
        <v>332</v>
      </c>
      <c r="U2436" s="5">
        <f t="shared" si="154"/>
        <v>724</v>
      </c>
      <c r="V2436" s="5">
        <f t="shared" si="155"/>
        <v>724</v>
      </c>
      <c r="W2436" s="5">
        <v>241.89</v>
      </c>
      <c r="X2436" t="s">
        <v>1657</v>
      </c>
    </row>
    <row r="2437" spans="1:24" x14ac:dyDescent="0.2">
      <c r="A2437" t="s">
        <v>0</v>
      </c>
      <c r="B2437" t="s">
        <v>1</v>
      </c>
      <c r="C2437" t="s">
        <v>2</v>
      </c>
      <c r="D2437" t="s">
        <v>1046</v>
      </c>
      <c r="E2437" t="s">
        <v>1047</v>
      </c>
      <c r="F2437" t="s">
        <v>1653</v>
      </c>
      <c r="G2437" t="s">
        <v>1654</v>
      </c>
      <c r="H2437" t="s">
        <v>7</v>
      </c>
      <c r="I2437" t="s">
        <v>8</v>
      </c>
      <c r="J2437" t="s">
        <v>9</v>
      </c>
      <c r="K2437" t="s">
        <v>23</v>
      </c>
      <c r="L2437" t="s">
        <v>11</v>
      </c>
      <c r="M2437" s="5">
        <v>36.159999999999997</v>
      </c>
      <c r="N2437" s="5">
        <v>30.84</v>
      </c>
      <c r="O2437" s="5">
        <f t="shared" si="152"/>
        <v>67</v>
      </c>
      <c r="P2437" s="5">
        <v>0</v>
      </c>
      <c r="Q2437" s="5">
        <f t="shared" si="153"/>
        <v>67</v>
      </c>
      <c r="R2437" s="5">
        <v>0</v>
      </c>
      <c r="S2437" s="5">
        <v>64</v>
      </c>
      <c r="T2437" s="5">
        <v>64</v>
      </c>
      <c r="U2437" s="5">
        <f t="shared" si="154"/>
        <v>3</v>
      </c>
      <c r="V2437" s="5">
        <f t="shared" si="155"/>
        <v>3</v>
      </c>
      <c r="W2437" s="5">
        <v>3</v>
      </c>
      <c r="X2437" t="s">
        <v>1658</v>
      </c>
    </row>
    <row r="2438" spans="1:24" x14ac:dyDescent="0.2">
      <c r="A2438" t="s">
        <v>0</v>
      </c>
      <c r="B2438" t="s">
        <v>1</v>
      </c>
      <c r="C2438" t="s">
        <v>2</v>
      </c>
      <c r="D2438" t="s">
        <v>1046</v>
      </c>
      <c r="E2438" t="s">
        <v>1047</v>
      </c>
      <c r="F2438" t="s">
        <v>1653</v>
      </c>
      <c r="G2438" t="s">
        <v>1654</v>
      </c>
      <c r="H2438" t="s">
        <v>7</v>
      </c>
      <c r="I2438" t="s">
        <v>8</v>
      </c>
      <c r="J2438" t="s">
        <v>9</v>
      </c>
      <c r="K2438" t="s">
        <v>25</v>
      </c>
      <c r="L2438" t="s">
        <v>11</v>
      </c>
      <c r="M2438" s="5">
        <v>216.98</v>
      </c>
      <c r="N2438" s="5">
        <v>0</v>
      </c>
      <c r="O2438" s="5">
        <f t="shared" si="152"/>
        <v>216.98</v>
      </c>
      <c r="P2438" s="5">
        <v>0</v>
      </c>
      <c r="Q2438" s="5">
        <f t="shared" si="153"/>
        <v>216.98</v>
      </c>
      <c r="R2438" s="5">
        <v>0</v>
      </c>
      <c r="S2438" s="5">
        <v>192.88</v>
      </c>
      <c r="T2438" s="5">
        <v>192.88</v>
      </c>
      <c r="U2438" s="5">
        <f t="shared" si="154"/>
        <v>24.099999999999994</v>
      </c>
      <c r="V2438" s="5">
        <f t="shared" si="155"/>
        <v>24.099999999999994</v>
      </c>
      <c r="W2438" s="5">
        <v>24.1</v>
      </c>
      <c r="X2438" t="s">
        <v>1659</v>
      </c>
    </row>
    <row r="2439" spans="1:24" x14ac:dyDescent="0.2">
      <c r="A2439" t="s">
        <v>0</v>
      </c>
      <c r="B2439" t="s">
        <v>1</v>
      </c>
      <c r="C2439" t="s">
        <v>2</v>
      </c>
      <c r="D2439" t="s">
        <v>1046</v>
      </c>
      <c r="E2439" t="s">
        <v>1047</v>
      </c>
      <c r="F2439" t="s">
        <v>1653</v>
      </c>
      <c r="G2439" t="s">
        <v>1654</v>
      </c>
      <c r="H2439" t="s">
        <v>7</v>
      </c>
      <c r="I2439" t="s">
        <v>8</v>
      </c>
      <c r="J2439" t="s">
        <v>9</v>
      </c>
      <c r="K2439" t="s">
        <v>27</v>
      </c>
      <c r="L2439" t="s">
        <v>11</v>
      </c>
      <c r="M2439" s="5">
        <v>8806.02</v>
      </c>
      <c r="N2439" s="5">
        <v>0</v>
      </c>
      <c r="O2439" s="5">
        <f t="shared" si="152"/>
        <v>8806.02</v>
      </c>
      <c r="P2439" s="5">
        <v>0</v>
      </c>
      <c r="Q2439" s="5">
        <f t="shared" si="153"/>
        <v>8806.02</v>
      </c>
      <c r="R2439" s="5">
        <v>0</v>
      </c>
      <c r="S2439" s="5">
        <v>6478.36</v>
      </c>
      <c r="T2439" s="5">
        <v>6478.36</v>
      </c>
      <c r="U2439" s="5">
        <f t="shared" si="154"/>
        <v>2327.6600000000008</v>
      </c>
      <c r="V2439" s="5">
        <f t="shared" si="155"/>
        <v>2327.6600000000008</v>
      </c>
      <c r="W2439" s="5">
        <v>2327.66</v>
      </c>
      <c r="X2439" t="s">
        <v>1113</v>
      </c>
    </row>
    <row r="2440" spans="1:24" x14ac:dyDescent="0.2">
      <c r="A2440" t="s">
        <v>0</v>
      </c>
      <c r="B2440" t="s">
        <v>1</v>
      </c>
      <c r="C2440" t="s">
        <v>2</v>
      </c>
      <c r="D2440" t="s">
        <v>1046</v>
      </c>
      <c r="E2440" t="s">
        <v>1047</v>
      </c>
      <c r="F2440" t="s">
        <v>1653</v>
      </c>
      <c r="G2440" t="s">
        <v>1654</v>
      </c>
      <c r="H2440" t="s">
        <v>7</v>
      </c>
      <c r="I2440" t="s">
        <v>8</v>
      </c>
      <c r="J2440" t="s">
        <v>9</v>
      </c>
      <c r="K2440" t="s">
        <v>29</v>
      </c>
      <c r="L2440" t="s">
        <v>11</v>
      </c>
      <c r="M2440" s="5">
        <v>2833</v>
      </c>
      <c r="N2440" s="5">
        <v>0</v>
      </c>
      <c r="O2440" s="5">
        <f t="shared" si="152"/>
        <v>2833</v>
      </c>
      <c r="P2440" s="5">
        <v>-1416.5</v>
      </c>
      <c r="Q2440" s="5">
        <f t="shared" si="153"/>
        <v>1416.5</v>
      </c>
      <c r="R2440" s="5">
        <v>0</v>
      </c>
      <c r="S2440" s="5">
        <v>0</v>
      </c>
      <c r="T2440" s="5">
        <v>0</v>
      </c>
      <c r="U2440" s="5">
        <f t="shared" si="154"/>
        <v>2833</v>
      </c>
      <c r="V2440" s="5">
        <f t="shared" si="155"/>
        <v>2833</v>
      </c>
      <c r="W2440" s="5">
        <v>1416.5</v>
      </c>
      <c r="X2440" t="s">
        <v>1114</v>
      </c>
    </row>
    <row r="2441" spans="1:24" x14ac:dyDescent="0.2">
      <c r="A2441" t="s">
        <v>0</v>
      </c>
      <c r="B2441" t="s">
        <v>1</v>
      </c>
      <c r="C2441" t="s">
        <v>2</v>
      </c>
      <c r="D2441" t="s">
        <v>1046</v>
      </c>
      <c r="E2441" t="s">
        <v>1047</v>
      </c>
      <c r="F2441" t="s">
        <v>1653</v>
      </c>
      <c r="G2441" t="s">
        <v>1654</v>
      </c>
      <c r="H2441" t="s">
        <v>7</v>
      </c>
      <c r="I2441" t="s">
        <v>8</v>
      </c>
      <c r="J2441" t="s">
        <v>9</v>
      </c>
      <c r="K2441" t="s">
        <v>265</v>
      </c>
      <c r="L2441" t="s">
        <v>11</v>
      </c>
      <c r="M2441" s="5">
        <v>13140</v>
      </c>
      <c r="N2441" s="5">
        <v>0</v>
      </c>
      <c r="O2441" s="5">
        <f t="shared" si="152"/>
        <v>13140</v>
      </c>
      <c r="P2441" s="5">
        <v>0</v>
      </c>
      <c r="Q2441" s="5">
        <f t="shared" si="153"/>
        <v>13140</v>
      </c>
      <c r="R2441" s="5">
        <v>7665</v>
      </c>
      <c r="S2441" s="5">
        <v>5475</v>
      </c>
      <c r="T2441" s="5">
        <v>5475</v>
      </c>
      <c r="U2441" s="5">
        <f t="shared" si="154"/>
        <v>7665</v>
      </c>
      <c r="V2441" s="5">
        <f t="shared" si="155"/>
        <v>7665</v>
      </c>
      <c r="W2441" s="5">
        <v>0</v>
      </c>
      <c r="X2441" t="s">
        <v>1115</v>
      </c>
    </row>
    <row r="2442" spans="1:24" x14ac:dyDescent="0.2">
      <c r="A2442" t="s">
        <v>0</v>
      </c>
      <c r="B2442" t="s">
        <v>1</v>
      </c>
      <c r="C2442" t="s">
        <v>2</v>
      </c>
      <c r="D2442" t="s">
        <v>1046</v>
      </c>
      <c r="E2442" t="s">
        <v>1047</v>
      </c>
      <c r="F2442" t="s">
        <v>1653</v>
      </c>
      <c r="G2442" t="s">
        <v>1654</v>
      </c>
      <c r="H2442" t="s">
        <v>7</v>
      </c>
      <c r="I2442" t="s">
        <v>8</v>
      </c>
      <c r="J2442" t="s">
        <v>9</v>
      </c>
      <c r="K2442" t="s">
        <v>31</v>
      </c>
      <c r="L2442" t="s">
        <v>11</v>
      </c>
      <c r="M2442" s="5">
        <v>3542.65</v>
      </c>
      <c r="N2442" s="5">
        <v>99</v>
      </c>
      <c r="O2442" s="5">
        <f t="shared" si="152"/>
        <v>3641.65</v>
      </c>
      <c r="P2442" s="5">
        <v>1263.8699999999999</v>
      </c>
      <c r="Q2442" s="5">
        <f t="shared" si="153"/>
        <v>4905.5200000000004</v>
      </c>
      <c r="R2442" s="5">
        <v>0</v>
      </c>
      <c r="S2442" s="5">
        <v>3641.65</v>
      </c>
      <c r="T2442" s="5">
        <v>3641.65</v>
      </c>
      <c r="U2442" s="5">
        <f t="shared" si="154"/>
        <v>0</v>
      </c>
      <c r="V2442" s="5">
        <f t="shared" si="155"/>
        <v>0</v>
      </c>
      <c r="W2442" s="5">
        <v>1263.8699999999999</v>
      </c>
      <c r="X2442" t="s">
        <v>1116</v>
      </c>
    </row>
    <row r="2443" spans="1:24" x14ac:dyDescent="0.2">
      <c r="A2443" t="s">
        <v>0</v>
      </c>
      <c r="B2443" t="s">
        <v>1</v>
      </c>
      <c r="C2443" t="s">
        <v>2</v>
      </c>
      <c r="D2443" t="s">
        <v>1046</v>
      </c>
      <c r="E2443" t="s">
        <v>1047</v>
      </c>
      <c r="F2443" t="s">
        <v>1653</v>
      </c>
      <c r="G2443" t="s">
        <v>1654</v>
      </c>
      <c r="H2443" t="s">
        <v>7</v>
      </c>
      <c r="I2443" t="s">
        <v>8</v>
      </c>
      <c r="J2443" t="s">
        <v>9</v>
      </c>
      <c r="K2443" t="s">
        <v>33</v>
      </c>
      <c r="L2443" t="s">
        <v>11</v>
      </c>
      <c r="M2443" s="5">
        <v>3085.3</v>
      </c>
      <c r="N2443" s="5">
        <v>521.36</v>
      </c>
      <c r="O2443" s="5">
        <f t="shared" si="152"/>
        <v>3606.6600000000003</v>
      </c>
      <c r="P2443" s="5">
        <v>1992.08</v>
      </c>
      <c r="Q2443" s="5">
        <f t="shared" si="153"/>
        <v>5598.74</v>
      </c>
      <c r="R2443" s="5">
        <v>0</v>
      </c>
      <c r="S2443" s="5">
        <v>3606.66</v>
      </c>
      <c r="T2443" s="5">
        <v>3606.66</v>
      </c>
      <c r="U2443" s="5">
        <f t="shared" si="154"/>
        <v>0</v>
      </c>
      <c r="V2443" s="5">
        <f t="shared" si="155"/>
        <v>0</v>
      </c>
      <c r="W2443" s="5">
        <v>1992.08</v>
      </c>
      <c r="X2443" t="s">
        <v>1117</v>
      </c>
    </row>
    <row r="2444" spans="1:24" x14ac:dyDescent="0.2">
      <c r="A2444" t="s">
        <v>0</v>
      </c>
      <c r="B2444" t="s">
        <v>1</v>
      </c>
      <c r="C2444" t="s">
        <v>2</v>
      </c>
      <c r="D2444" t="s">
        <v>1046</v>
      </c>
      <c r="E2444" t="s">
        <v>1047</v>
      </c>
      <c r="F2444" t="s">
        <v>1653</v>
      </c>
      <c r="G2444" t="s">
        <v>1654</v>
      </c>
      <c r="H2444" t="s">
        <v>7</v>
      </c>
      <c r="I2444" t="s">
        <v>8</v>
      </c>
      <c r="J2444" t="s">
        <v>9</v>
      </c>
      <c r="K2444" t="s">
        <v>35</v>
      </c>
      <c r="L2444" t="s">
        <v>11</v>
      </c>
      <c r="M2444" s="5">
        <v>157668.42000000001</v>
      </c>
      <c r="N2444" s="5">
        <v>0</v>
      </c>
      <c r="O2444" s="5">
        <f t="shared" si="152"/>
        <v>157668.42000000001</v>
      </c>
      <c r="P2444" s="5">
        <v>-4671.62</v>
      </c>
      <c r="Q2444" s="5">
        <f t="shared" si="153"/>
        <v>152996.80000000002</v>
      </c>
      <c r="R2444" s="5">
        <v>1246.6500000000001</v>
      </c>
      <c r="S2444" s="5">
        <v>100138.93</v>
      </c>
      <c r="T2444" s="5">
        <v>100138.93</v>
      </c>
      <c r="U2444" s="5">
        <f t="shared" si="154"/>
        <v>57529.49000000002</v>
      </c>
      <c r="V2444" s="5">
        <f t="shared" si="155"/>
        <v>57529.49000000002</v>
      </c>
      <c r="W2444" s="5">
        <v>51611.22</v>
      </c>
      <c r="X2444" t="s">
        <v>1118</v>
      </c>
    </row>
    <row r="2445" spans="1:24" x14ac:dyDescent="0.2">
      <c r="A2445" t="s">
        <v>0</v>
      </c>
      <c r="B2445" t="s">
        <v>1</v>
      </c>
      <c r="C2445" t="s">
        <v>2</v>
      </c>
      <c r="D2445" t="s">
        <v>1046</v>
      </c>
      <c r="E2445" t="s">
        <v>1047</v>
      </c>
      <c r="F2445" t="s">
        <v>1653</v>
      </c>
      <c r="G2445" t="s">
        <v>1654</v>
      </c>
      <c r="H2445" t="s">
        <v>7</v>
      </c>
      <c r="I2445" t="s">
        <v>8</v>
      </c>
      <c r="J2445" t="s">
        <v>9</v>
      </c>
      <c r="K2445" t="s">
        <v>37</v>
      </c>
      <c r="L2445" t="s">
        <v>11</v>
      </c>
      <c r="M2445" s="5">
        <v>103889.71</v>
      </c>
      <c r="N2445" s="5">
        <v>0</v>
      </c>
      <c r="O2445" s="5">
        <f t="shared" si="152"/>
        <v>103889.71</v>
      </c>
      <c r="P2445" s="5">
        <v>-21896.27</v>
      </c>
      <c r="Q2445" s="5">
        <f t="shared" si="153"/>
        <v>81993.440000000002</v>
      </c>
      <c r="R2445" s="5">
        <v>821.37</v>
      </c>
      <c r="S2445" s="5">
        <v>53719.22</v>
      </c>
      <c r="T2445" s="5">
        <v>53719.22</v>
      </c>
      <c r="U2445" s="5">
        <f t="shared" si="154"/>
        <v>50170.490000000005</v>
      </c>
      <c r="V2445" s="5">
        <f t="shared" si="155"/>
        <v>50170.490000000005</v>
      </c>
      <c r="W2445" s="5">
        <v>27452.85</v>
      </c>
      <c r="X2445" t="s">
        <v>1119</v>
      </c>
    </row>
    <row r="2446" spans="1:24" x14ac:dyDescent="0.2">
      <c r="A2446" t="s">
        <v>0</v>
      </c>
      <c r="B2446" t="s">
        <v>1</v>
      </c>
      <c r="C2446" t="s">
        <v>2</v>
      </c>
      <c r="D2446" t="s">
        <v>1046</v>
      </c>
      <c r="E2446" t="s">
        <v>1047</v>
      </c>
      <c r="F2446" t="s">
        <v>1653</v>
      </c>
      <c r="G2446" t="s">
        <v>1654</v>
      </c>
      <c r="H2446" t="s">
        <v>7</v>
      </c>
      <c r="I2446" t="s">
        <v>8</v>
      </c>
      <c r="J2446" t="s">
        <v>9</v>
      </c>
      <c r="K2446" t="s">
        <v>39</v>
      </c>
      <c r="L2446" t="s">
        <v>11</v>
      </c>
      <c r="M2446" s="5">
        <v>10027.09</v>
      </c>
      <c r="N2446" s="5">
        <v>0</v>
      </c>
      <c r="O2446" s="5">
        <f t="shared" si="152"/>
        <v>10027.09</v>
      </c>
      <c r="P2446" s="5">
        <v>0</v>
      </c>
      <c r="Q2446" s="5">
        <f t="shared" si="153"/>
        <v>10027.09</v>
      </c>
      <c r="R2446" s="5">
        <v>0</v>
      </c>
      <c r="S2446" s="5">
        <v>318.58999999999997</v>
      </c>
      <c r="T2446" s="5">
        <v>318.58999999999997</v>
      </c>
      <c r="U2446" s="5">
        <f t="shared" si="154"/>
        <v>9708.5</v>
      </c>
      <c r="V2446" s="5">
        <f t="shared" si="155"/>
        <v>9708.5</v>
      </c>
      <c r="W2446" s="5">
        <v>9708.5</v>
      </c>
      <c r="X2446" t="s">
        <v>1120</v>
      </c>
    </row>
    <row r="2447" spans="1:24" x14ac:dyDescent="0.2">
      <c r="A2447" t="s">
        <v>0</v>
      </c>
      <c r="B2447" t="s">
        <v>1</v>
      </c>
      <c r="C2447" t="s">
        <v>2</v>
      </c>
      <c r="D2447" t="s">
        <v>1046</v>
      </c>
      <c r="E2447" t="s">
        <v>1047</v>
      </c>
      <c r="F2447" t="s">
        <v>1653</v>
      </c>
      <c r="G2447" t="s">
        <v>1654</v>
      </c>
      <c r="H2447" t="s">
        <v>7</v>
      </c>
      <c r="I2447" t="s">
        <v>41</v>
      </c>
      <c r="J2447" t="s">
        <v>42</v>
      </c>
      <c r="K2447" t="s">
        <v>62</v>
      </c>
      <c r="L2447" t="s">
        <v>44</v>
      </c>
      <c r="M2447" s="5">
        <v>5000</v>
      </c>
      <c r="N2447" s="5">
        <v>0</v>
      </c>
      <c r="O2447" s="5">
        <f t="shared" si="152"/>
        <v>5000</v>
      </c>
      <c r="P2447" s="5">
        <v>-2500</v>
      </c>
      <c r="Q2447" s="5">
        <f t="shared" si="153"/>
        <v>2500</v>
      </c>
      <c r="R2447" s="5">
        <v>0</v>
      </c>
      <c r="S2447" s="5">
        <v>0</v>
      </c>
      <c r="T2447" s="5">
        <v>0</v>
      </c>
      <c r="U2447" s="5">
        <f t="shared" si="154"/>
        <v>5000</v>
      </c>
      <c r="V2447" s="5">
        <f t="shared" si="155"/>
        <v>5000</v>
      </c>
      <c r="W2447" s="5">
        <v>2500</v>
      </c>
      <c r="X2447" t="s">
        <v>1131</v>
      </c>
    </row>
    <row r="2448" spans="1:24" x14ac:dyDescent="0.2">
      <c r="A2448" t="s">
        <v>0</v>
      </c>
      <c r="B2448" t="s">
        <v>1</v>
      </c>
      <c r="C2448" t="s">
        <v>2</v>
      </c>
      <c r="D2448" t="s">
        <v>1046</v>
      </c>
      <c r="E2448" t="s">
        <v>1047</v>
      </c>
      <c r="F2448" t="s">
        <v>1653</v>
      </c>
      <c r="G2448" t="s">
        <v>1654</v>
      </c>
      <c r="H2448" t="s">
        <v>7</v>
      </c>
      <c r="I2448" t="s">
        <v>41</v>
      </c>
      <c r="J2448" t="s">
        <v>42</v>
      </c>
      <c r="K2448" t="s">
        <v>512</v>
      </c>
      <c r="L2448" t="s">
        <v>44</v>
      </c>
      <c r="M2448" s="5">
        <v>2000</v>
      </c>
      <c r="N2448" s="5">
        <v>0</v>
      </c>
      <c r="O2448" s="5">
        <f t="shared" si="152"/>
        <v>2000</v>
      </c>
      <c r="P2448" s="5">
        <v>-1000</v>
      </c>
      <c r="Q2448" s="5">
        <f t="shared" si="153"/>
        <v>1000</v>
      </c>
      <c r="R2448" s="5">
        <v>0</v>
      </c>
      <c r="S2448" s="5">
        <v>0</v>
      </c>
      <c r="T2448" s="5">
        <v>0</v>
      </c>
      <c r="U2448" s="5">
        <f t="shared" si="154"/>
        <v>2000</v>
      </c>
      <c r="V2448" s="5">
        <f t="shared" si="155"/>
        <v>2000</v>
      </c>
      <c r="W2448" s="5">
        <v>1000</v>
      </c>
      <c r="X2448" t="s">
        <v>1660</v>
      </c>
    </row>
    <row r="2449" spans="1:24" x14ac:dyDescent="0.2">
      <c r="A2449" t="s">
        <v>0</v>
      </c>
      <c r="B2449" t="s">
        <v>1</v>
      </c>
      <c r="C2449" t="s">
        <v>2</v>
      </c>
      <c r="D2449" t="s">
        <v>1046</v>
      </c>
      <c r="E2449" t="s">
        <v>1047</v>
      </c>
      <c r="F2449" t="s">
        <v>1653</v>
      </c>
      <c r="G2449" t="s">
        <v>1654</v>
      </c>
      <c r="H2449" t="s">
        <v>7</v>
      </c>
      <c r="I2449" t="s">
        <v>41</v>
      </c>
      <c r="J2449" t="s">
        <v>42</v>
      </c>
      <c r="K2449" t="s">
        <v>70</v>
      </c>
      <c r="L2449" t="s">
        <v>44</v>
      </c>
      <c r="M2449" s="5">
        <v>500</v>
      </c>
      <c r="N2449" s="5">
        <v>0</v>
      </c>
      <c r="O2449" s="5">
        <f t="shared" si="152"/>
        <v>500</v>
      </c>
      <c r="P2449" s="5">
        <v>-250</v>
      </c>
      <c r="Q2449" s="5">
        <f t="shared" si="153"/>
        <v>250</v>
      </c>
      <c r="R2449" s="5">
        <v>180</v>
      </c>
      <c r="S2449" s="5">
        <v>0</v>
      </c>
      <c r="T2449" s="5">
        <v>0</v>
      </c>
      <c r="U2449" s="5">
        <f t="shared" si="154"/>
        <v>500</v>
      </c>
      <c r="V2449" s="5">
        <f t="shared" si="155"/>
        <v>500</v>
      </c>
      <c r="W2449" s="5">
        <v>70</v>
      </c>
      <c r="X2449" t="s">
        <v>1136</v>
      </c>
    </row>
    <row r="2450" spans="1:24" x14ac:dyDescent="0.2">
      <c r="A2450" t="s">
        <v>0</v>
      </c>
      <c r="B2450" t="s">
        <v>1</v>
      </c>
      <c r="C2450" t="s">
        <v>2</v>
      </c>
      <c r="D2450" t="s">
        <v>1046</v>
      </c>
      <c r="E2450" t="s">
        <v>1047</v>
      </c>
      <c r="F2450" t="s">
        <v>1653</v>
      </c>
      <c r="G2450" t="s">
        <v>1654</v>
      </c>
      <c r="H2450" t="s">
        <v>7</v>
      </c>
      <c r="I2450" t="s">
        <v>41</v>
      </c>
      <c r="J2450" t="s">
        <v>42</v>
      </c>
      <c r="K2450" t="s">
        <v>88</v>
      </c>
      <c r="L2450" t="s">
        <v>44</v>
      </c>
      <c r="M2450" s="5">
        <v>2000</v>
      </c>
      <c r="N2450" s="5">
        <v>0</v>
      </c>
      <c r="O2450" s="5">
        <f t="shared" si="152"/>
        <v>2000</v>
      </c>
      <c r="P2450" s="5">
        <v>-1000</v>
      </c>
      <c r="Q2450" s="5">
        <f t="shared" si="153"/>
        <v>1000</v>
      </c>
      <c r="R2450" s="5">
        <v>0</v>
      </c>
      <c r="S2450" s="5">
        <v>0</v>
      </c>
      <c r="T2450" s="5">
        <v>0</v>
      </c>
      <c r="U2450" s="5">
        <f t="shared" si="154"/>
        <v>2000</v>
      </c>
      <c r="V2450" s="5">
        <f t="shared" si="155"/>
        <v>2000</v>
      </c>
      <c r="W2450" s="5">
        <v>1000</v>
      </c>
      <c r="X2450" t="s">
        <v>1145</v>
      </c>
    </row>
    <row r="2451" spans="1:24" x14ac:dyDescent="0.2">
      <c r="A2451" t="s">
        <v>117</v>
      </c>
      <c r="B2451" t="s">
        <v>118</v>
      </c>
      <c r="C2451" t="s">
        <v>2</v>
      </c>
      <c r="D2451" t="s">
        <v>1046</v>
      </c>
      <c r="E2451" t="s">
        <v>1047</v>
      </c>
      <c r="F2451" t="s">
        <v>1653</v>
      </c>
      <c r="G2451" t="s">
        <v>1654</v>
      </c>
      <c r="H2451" t="s">
        <v>1661</v>
      </c>
      <c r="I2451" t="s">
        <v>1662</v>
      </c>
      <c r="J2451" t="s">
        <v>97</v>
      </c>
      <c r="K2451" t="s">
        <v>98</v>
      </c>
      <c r="L2451" t="s">
        <v>44</v>
      </c>
      <c r="M2451" s="5">
        <v>0</v>
      </c>
      <c r="N2451" s="5">
        <v>41065.75</v>
      </c>
      <c r="O2451" s="5">
        <f t="shared" si="152"/>
        <v>41065.75</v>
      </c>
      <c r="P2451" s="5">
        <v>0</v>
      </c>
      <c r="Q2451" s="5">
        <f t="shared" si="153"/>
        <v>41065.75</v>
      </c>
      <c r="R2451" s="5">
        <v>31663.37</v>
      </c>
      <c r="S2451" s="5">
        <v>9402.3799999999992</v>
      </c>
      <c r="T2451" s="5">
        <v>9402.3799999999992</v>
      </c>
      <c r="U2451" s="5">
        <f t="shared" si="154"/>
        <v>31663.370000000003</v>
      </c>
      <c r="V2451" s="5">
        <f t="shared" si="155"/>
        <v>31663.370000000003</v>
      </c>
      <c r="W2451" s="5">
        <v>0</v>
      </c>
      <c r="X2451" t="s">
        <v>1663</v>
      </c>
    </row>
    <row r="2452" spans="1:24" x14ac:dyDescent="0.2">
      <c r="A2452" t="s">
        <v>117</v>
      </c>
      <c r="B2452" t="s">
        <v>118</v>
      </c>
      <c r="C2452" t="s">
        <v>2</v>
      </c>
      <c r="D2452" t="s">
        <v>1046</v>
      </c>
      <c r="E2452" t="s">
        <v>1047</v>
      </c>
      <c r="F2452" t="s">
        <v>1653</v>
      </c>
      <c r="G2452" t="s">
        <v>1654</v>
      </c>
      <c r="H2452" t="s">
        <v>1661</v>
      </c>
      <c r="I2452" t="s">
        <v>1662</v>
      </c>
      <c r="J2452" t="s">
        <v>97</v>
      </c>
      <c r="K2452" t="s">
        <v>100</v>
      </c>
      <c r="L2452" t="s">
        <v>44</v>
      </c>
      <c r="M2452" s="5">
        <v>0</v>
      </c>
      <c r="N2452" s="5">
        <v>10633.33</v>
      </c>
      <c r="O2452" s="5">
        <f t="shared" si="152"/>
        <v>10633.33</v>
      </c>
      <c r="P2452" s="5">
        <v>0</v>
      </c>
      <c r="Q2452" s="5">
        <f t="shared" si="153"/>
        <v>10633.33</v>
      </c>
      <c r="R2452" s="5">
        <v>4450.13</v>
      </c>
      <c r="S2452" s="5">
        <v>6183.2</v>
      </c>
      <c r="T2452" s="5">
        <v>6183.2</v>
      </c>
      <c r="U2452" s="5">
        <f t="shared" si="154"/>
        <v>4450.13</v>
      </c>
      <c r="V2452" s="5">
        <f t="shared" si="155"/>
        <v>4450.13</v>
      </c>
      <c r="W2452" s="5">
        <v>0</v>
      </c>
      <c r="X2452" t="s">
        <v>1664</v>
      </c>
    </row>
    <row r="2453" spans="1:24" x14ac:dyDescent="0.2">
      <c r="A2453" t="s">
        <v>117</v>
      </c>
      <c r="B2453" t="s">
        <v>118</v>
      </c>
      <c r="C2453" t="s">
        <v>2</v>
      </c>
      <c r="D2453" t="s">
        <v>1046</v>
      </c>
      <c r="E2453" t="s">
        <v>1047</v>
      </c>
      <c r="F2453" t="s">
        <v>1653</v>
      </c>
      <c r="G2453" t="s">
        <v>1654</v>
      </c>
      <c r="H2453" t="s">
        <v>1661</v>
      </c>
      <c r="I2453" t="s">
        <v>1662</v>
      </c>
      <c r="J2453" t="s">
        <v>97</v>
      </c>
      <c r="K2453" t="s">
        <v>102</v>
      </c>
      <c r="L2453" t="s">
        <v>44</v>
      </c>
      <c r="M2453" s="5">
        <v>0</v>
      </c>
      <c r="N2453" s="5">
        <v>23740.63</v>
      </c>
      <c r="O2453" s="5">
        <f t="shared" si="152"/>
        <v>23740.63</v>
      </c>
      <c r="P2453" s="5">
        <v>-11870.32</v>
      </c>
      <c r="Q2453" s="5">
        <f t="shared" si="153"/>
        <v>11870.310000000001</v>
      </c>
      <c r="R2453" s="5">
        <v>0</v>
      </c>
      <c r="S2453" s="5">
        <v>2338.67</v>
      </c>
      <c r="T2453" s="5">
        <v>2338.67</v>
      </c>
      <c r="U2453" s="5">
        <f t="shared" si="154"/>
        <v>21401.96</v>
      </c>
      <c r="V2453" s="5">
        <f t="shared" si="155"/>
        <v>21401.96</v>
      </c>
      <c r="W2453" s="5">
        <v>9531.64</v>
      </c>
      <c r="X2453" t="s">
        <v>1665</v>
      </c>
    </row>
    <row r="2454" spans="1:24" x14ac:dyDescent="0.2">
      <c r="A2454" t="s">
        <v>117</v>
      </c>
      <c r="B2454" t="s">
        <v>118</v>
      </c>
      <c r="C2454" t="s">
        <v>2</v>
      </c>
      <c r="D2454" t="s">
        <v>1046</v>
      </c>
      <c r="E2454" t="s">
        <v>1047</v>
      </c>
      <c r="F2454" t="s">
        <v>1653</v>
      </c>
      <c r="G2454" t="s">
        <v>1654</v>
      </c>
      <c r="H2454" t="s">
        <v>1661</v>
      </c>
      <c r="I2454" t="s">
        <v>1662</v>
      </c>
      <c r="J2454" t="s">
        <v>97</v>
      </c>
      <c r="K2454" t="s">
        <v>104</v>
      </c>
      <c r="L2454" t="s">
        <v>44</v>
      </c>
      <c r="M2454" s="5">
        <v>0</v>
      </c>
      <c r="N2454" s="5">
        <v>510189</v>
      </c>
      <c r="O2454" s="5">
        <f t="shared" si="152"/>
        <v>510189</v>
      </c>
      <c r="P2454" s="5">
        <v>0</v>
      </c>
      <c r="Q2454" s="5">
        <f t="shared" si="153"/>
        <v>510189</v>
      </c>
      <c r="R2454" s="5">
        <v>195278.93</v>
      </c>
      <c r="S2454" s="5">
        <v>314910.07</v>
      </c>
      <c r="T2454" s="5">
        <v>314910.07</v>
      </c>
      <c r="U2454" s="5">
        <f t="shared" si="154"/>
        <v>195278.93</v>
      </c>
      <c r="V2454" s="5">
        <f t="shared" si="155"/>
        <v>195278.93</v>
      </c>
      <c r="W2454" s="5">
        <v>0</v>
      </c>
      <c r="X2454" t="s">
        <v>1666</v>
      </c>
    </row>
    <row r="2455" spans="1:24" x14ac:dyDescent="0.2">
      <c r="A2455" t="s">
        <v>117</v>
      </c>
      <c r="B2455" t="s">
        <v>118</v>
      </c>
      <c r="C2455" t="s">
        <v>2</v>
      </c>
      <c r="D2455" t="s">
        <v>1046</v>
      </c>
      <c r="E2455" t="s">
        <v>1047</v>
      </c>
      <c r="F2455" t="s">
        <v>1653</v>
      </c>
      <c r="G2455" t="s">
        <v>1654</v>
      </c>
      <c r="H2455" t="s">
        <v>1661</v>
      </c>
      <c r="I2455" t="s">
        <v>1662</v>
      </c>
      <c r="J2455" t="s">
        <v>97</v>
      </c>
      <c r="K2455" t="s">
        <v>1342</v>
      </c>
      <c r="L2455" t="s">
        <v>44</v>
      </c>
      <c r="M2455" s="5">
        <v>0</v>
      </c>
      <c r="N2455" s="5">
        <v>569</v>
      </c>
      <c r="O2455" s="5">
        <f t="shared" si="152"/>
        <v>569</v>
      </c>
      <c r="P2455" s="5">
        <v>0</v>
      </c>
      <c r="Q2455" s="5">
        <f t="shared" si="153"/>
        <v>569</v>
      </c>
      <c r="R2455" s="5">
        <v>0</v>
      </c>
      <c r="S2455" s="5">
        <v>568.33000000000004</v>
      </c>
      <c r="T2455" s="5">
        <v>568.33000000000004</v>
      </c>
      <c r="U2455" s="5">
        <f t="shared" si="154"/>
        <v>0.66999999999995907</v>
      </c>
      <c r="V2455" s="5">
        <f t="shared" si="155"/>
        <v>0.66999999999995907</v>
      </c>
      <c r="W2455" s="5">
        <v>0.67</v>
      </c>
      <c r="X2455" t="s">
        <v>1667</v>
      </c>
    </row>
    <row r="2456" spans="1:24" x14ac:dyDescent="0.2">
      <c r="A2456" t="s">
        <v>117</v>
      </c>
      <c r="B2456" t="s">
        <v>118</v>
      </c>
      <c r="C2456" t="s">
        <v>2</v>
      </c>
      <c r="D2456" t="s">
        <v>1046</v>
      </c>
      <c r="E2456" t="s">
        <v>1047</v>
      </c>
      <c r="F2456" t="s">
        <v>1653</v>
      </c>
      <c r="G2456" t="s">
        <v>1654</v>
      </c>
      <c r="H2456" t="s">
        <v>1661</v>
      </c>
      <c r="I2456" t="s">
        <v>1662</v>
      </c>
      <c r="J2456" t="s">
        <v>97</v>
      </c>
      <c r="K2456" t="s">
        <v>1342</v>
      </c>
      <c r="L2456" t="s">
        <v>11</v>
      </c>
      <c r="M2456" s="5">
        <v>0</v>
      </c>
      <c r="N2456" s="5">
        <v>310.33</v>
      </c>
      <c r="O2456" s="5">
        <f t="shared" si="152"/>
        <v>310.33</v>
      </c>
      <c r="P2456" s="5">
        <v>0</v>
      </c>
      <c r="Q2456" s="5">
        <f t="shared" si="153"/>
        <v>310.33</v>
      </c>
      <c r="R2456" s="5">
        <v>0</v>
      </c>
      <c r="S2456" s="5">
        <v>310</v>
      </c>
      <c r="T2456" s="5">
        <v>310</v>
      </c>
      <c r="U2456" s="5">
        <f t="shared" si="154"/>
        <v>0.32999999999998408</v>
      </c>
      <c r="V2456" s="5">
        <f t="shared" si="155"/>
        <v>0.32999999999998408</v>
      </c>
      <c r="W2456" s="5">
        <v>0.33</v>
      </c>
      <c r="X2456" t="s">
        <v>1667</v>
      </c>
    </row>
    <row r="2457" spans="1:24" x14ac:dyDescent="0.2">
      <c r="A2457" t="s">
        <v>117</v>
      </c>
      <c r="B2457" t="s">
        <v>118</v>
      </c>
      <c r="C2457" t="s">
        <v>2</v>
      </c>
      <c r="D2457" t="s">
        <v>1046</v>
      </c>
      <c r="E2457" t="s">
        <v>1047</v>
      </c>
      <c r="F2457" t="s">
        <v>1653</v>
      </c>
      <c r="G2457" t="s">
        <v>1654</v>
      </c>
      <c r="H2457" t="s">
        <v>1661</v>
      </c>
      <c r="I2457" t="s">
        <v>1662</v>
      </c>
      <c r="J2457" t="s">
        <v>97</v>
      </c>
      <c r="K2457" t="s">
        <v>106</v>
      </c>
      <c r="L2457" t="s">
        <v>44</v>
      </c>
      <c r="M2457" s="5">
        <v>0</v>
      </c>
      <c r="N2457" s="5">
        <v>44187.88</v>
      </c>
      <c r="O2457" s="5">
        <f t="shared" si="152"/>
        <v>44187.88</v>
      </c>
      <c r="P2457" s="5">
        <v>16049.36</v>
      </c>
      <c r="Q2457" s="5">
        <f t="shared" si="153"/>
        <v>60237.24</v>
      </c>
      <c r="R2457" s="5">
        <v>3946.61</v>
      </c>
      <c r="S2457" s="5">
        <v>40241.269999999997</v>
      </c>
      <c r="T2457" s="5">
        <v>40241.269999999997</v>
      </c>
      <c r="U2457" s="5">
        <f t="shared" si="154"/>
        <v>3946.6100000000006</v>
      </c>
      <c r="V2457" s="5">
        <f t="shared" si="155"/>
        <v>3946.6100000000006</v>
      </c>
      <c r="W2457" s="5">
        <v>16049.36</v>
      </c>
      <c r="X2457" t="s">
        <v>1668</v>
      </c>
    </row>
    <row r="2458" spans="1:24" x14ac:dyDescent="0.2">
      <c r="A2458" t="s">
        <v>117</v>
      </c>
      <c r="B2458" t="s">
        <v>118</v>
      </c>
      <c r="C2458" t="s">
        <v>2</v>
      </c>
      <c r="D2458" t="s">
        <v>1046</v>
      </c>
      <c r="E2458" t="s">
        <v>1047</v>
      </c>
      <c r="F2458" t="s">
        <v>1653</v>
      </c>
      <c r="G2458" t="s">
        <v>1654</v>
      </c>
      <c r="H2458" t="s">
        <v>1661</v>
      </c>
      <c r="I2458" t="s">
        <v>1662</v>
      </c>
      <c r="J2458" t="s">
        <v>97</v>
      </c>
      <c r="K2458" t="s">
        <v>108</v>
      </c>
      <c r="L2458" t="s">
        <v>44</v>
      </c>
      <c r="M2458" s="5">
        <v>0</v>
      </c>
      <c r="N2458" s="5">
        <v>41065.75</v>
      </c>
      <c r="O2458" s="5">
        <f t="shared" si="152"/>
        <v>41065.75</v>
      </c>
      <c r="P2458" s="5">
        <v>0</v>
      </c>
      <c r="Q2458" s="5">
        <f t="shared" si="153"/>
        <v>41065.75</v>
      </c>
      <c r="R2458" s="5">
        <v>37401.11</v>
      </c>
      <c r="S2458" s="5">
        <v>3664.64</v>
      </c>
      <c r="T2458" s="5">
        <v>3664.64</v>
      </c>
      <c r="U2458" s="5">
        <f t="shared" si="154"/>
        <v>37401.11</v>
      </c>
      <c r="V2458" s="5">
        <f t="shared" si="155"/>
        <v>37401.11</v>
      </c>
      <c r="W2458" s="5">
        <v>0</v>
      </c>
      <c r="X2458" t="s">
        <v>1669</v>
      </c>
    </row>
    <row r="2459" spans="1:24" x14ac:dyDescent="0.2">
      <c r="A2459" t="s">
        <v>117</v>
      </c>
      <c r="B2459" t="s">
        <v>118</v>
      </c>
      <c r="C2459" t="s">
        <v>2</v>
      </c>
      <c r="D2459" t="s">
        <v>1046</v>
      </c>
      <c r="E2459" t="s">
        <v>1047</v>
      </c>
      <c r="F2459" t="s">
        <v>1653</v>
      </c>
      <c r="G2459" t="s">
        <v>1654</v>
      </c>
      <c r="H2459" t="s">
        <v>1661</v>
      </c>
      <c r="I2459" t="s">
        <v>1662</v>
      </c>
      <c r="J2459" t="s">
        <v>121</v>
      </c>
      <c r="K2459" t="s">
        <v>465</v>
      </c>
      <c r="L2459" t="s">
        <v>44</v>
      </c>
      <c r="M2459" s="5">
        <v>14000</v>
      </c>
      <c r="N2459" s="5">
        <v>0</v>
      </c>
      <c r="O2459" s="5">
        <f t="shared" si="152"/>
        <v>14000</v>
      </c>
      <c r="P2459" s="5">
        <v>-14000</v>
      </c>
      <c r="Q2459" s="5">
        <f t="shared" si="153"/>
        <v>0</v>
      </c>
      <c r="R2459" s="5">
        <v>0</v>
      </c>
      <c r="S2459" s="5">
        <v>0</v>
      </c>
      <c r="T2459" s="5">
        <v>0</v>
      </c>
      <c r="U2459" s="5">
        <f t="shared" si="154"/>
        <v>14000</v>
      </c>
      <c r="V2459" s="5">
        <f t="shared" si="155"/>
        <v>14000</v>
      </c>
      <c r="W2459" s="5">
        <v>0</v>
      </c>
      <c r="X2459" t="s">
        <v>1670</v>
      </c>
    </row>
    <row r="2460" spans="1:24" x14ac:dyDescent="0.2">
      <c r="A2460" t="s">
        <v>117</v>
      </c>
      <c r="B2460" t="s">
        <v>118</v>
      </c>
      <c r="C2460" t="s">
        <v>2</v>
      </c>
      <c r="D2460" t="s">
        <v>1046</v>
      </c>
      <c r="E2460" t="s">
        <v>1047</v>
      </c>
      <c r="F2460" t="s">
        <v>1653</v>
      </c>
      <c r="G2460" t="s">
        <v>1654</v>
      </c>
      <c r="H2460" t="s">
        <v>1661</v>
      </c>
      <c r="I2460" t="s">
        <v>1662</v>
      </c>
      <c r="J2460" t="s">
        <v>121</v>
      </c>
      <c r="K2460" t="s">
        <v>128</v>
      </c>
      <c r="L2460" t="s">
        <v>44</v>
      </c>
      <c r="M2460" s="5">
        <v>713000</v>
      </c>
      <c r="N2460" s="5">
        <v>-671451.34</v>
      </c>
      <c r="O2460" s="5">
        <f t="shared" si="152"/>
        <v>41548.660000000033</v>
      </c>
      <c r="P2460" s="5">
        <v>-41548.660000000003</v>
      </c>
      <c r="Q2460" s="5">
        <f t="shared" si="153"/>
        <v>0</v>
      </c>
      <c r="R2460" s="5">
        <v>0</v>
      </c>
      <c r="S2460" s="5">
        <v>0</v>
      </c>
      <c r="T2460" s="5">
        <v>0</v>
      </c>
      <c r="U2460" s="5">
        <f t="shared" si="154"/>
        <v>41548.660000000033</v>
      </c>
      <c r="V2460" s="5">
        <f t="shared" si="155"/>
        <v>41548.660000000033</v>
      </c>
      <c r="W2460" s="5">
        <v>0</v>
      </c>
      <c r="X2460" t="s">
        <v>1671</v>
      </c>
    </row>
    <row r="2461" spans="1:24" x14ac:dyDescent="0.2">
      <c r="A2461" t="s">
        <v>117</v>
      </c>
      <c r="B2461" t="s">
        <v>118</v>
      </c>
      <c r="C2461" t="s">
        <v>2</v>
      </c>
      <c r="D2461" t="s">
        <v>1046</v>
      </c>
      <c r="E2461" t="s">
        <v>1047</v>
      </c>
      <c r="F2461" t="s">
        <v>1653</v>
      </c>
      <c r="G2461" t="s">
        <v>1654</v>
      </c>
      <c r="H2461" t="s">
        <v>1661</v>
      </c>
      <c r="I2461" t="s">
        <v>1662</v>
      </c>
      <c r="J2461" t="s">
        <v>121</v>
      </c>
      <c r="K2461" t="s">
        <v>473</v>
      </c>
      <c r="L2461" t="s">
        <v>44</v>
      </c>
      <c r="M2461" s="5">
        <v>7000</v>
      </c>
      <c r="N2461" s="5">
        <v>0</v>
      </c>
      <c r="O2461" s="5">
        <f t="shared" si="152"/>
        <v>7000</v>
      </c>
      <c r="P2461" s="5">
        <v>-7000</v>
      </c>
      <c r="Q2461" s="5">
        <f t="shared" si="153"/>
        <v>0</v>
      </c>
      <c r="R2461" s="5">
        <v>0</v>
      </c>
      <c r="S2461" s="5">
        <v>0</v>
      </c>
      <c r="T2461" s="5">
        <v>0</v>
      </c>
      <c r="U2461" s="5">
        <f t="shared" si="154"/>
        <v>7000</v>
      </c>
      <c r="V2461" s="5">
        <f t="shared" si="155"/>
        <v>7000</v>
      </c>
      <c r="W2461" s="5">
        <v>0</v>
      </c>
      <c r="X2461" t="s">
        <v>1672</v>
      </c>
    </row>
    <row r="2462" spans="1:24" x14ac:dyDescent="0.2">
      <c r="A2462" t="s">
        <v>117</v>
      </c>
      <c r="B2462" t="s">
        <v>118</v>
      </c>
      <c r="C2462" t="s">
        <v>2</v>
      </c>
      <c r="D2462" t="s">
        <v>1046</v>
      </c>
      <c r="E2462" t="s">
        <v>1047</v>
      </c>
      <c r="F2462" t="s">
        <v>1653</v>
      </c>
      <c r="G2462" t="s">
        <v>1654</v>
      </c>
      <c r="H2462" t="s">
        <v>1661</v>
      </c>
      <c r="I2462" t="s">
        <v>1662</v>
      </c>
      <c r="J2462" t="s">
        <v>121</v>
      </c>
      <c r="K2462" t="s">
        <v>359</v>
      </c>
      <c r="L2462" t="s">
        <v>44</v>
      </c>
      <c r="M2462" s="5">
        <v>14000</v>
      </c>
      <c r="N2462" s="5">
        <v>0</v>
      </c>
      <c r="O2462" s="5">
        <f t="shared" si="152"/>
        <v>14000</v>
      </c>
      <c r="P2462" s="5">
        <v>0</v>
      </c>
      <c r="Q2462" s="5">
        <f t="shared" si="153"/>
        <v>14000</v>
      </c>
      <c r="R2462" s="5">
        <v>0</v>
      </c>
      <c r="S2462" s="5">
        <v>0</v>
      </c>
      <c r="T2462" s="5">
        <v>0</v>
      </c>
      <c r="U2462" s="5">
        <f t="shared" si="154"/>
        <v>14000</v>
      </c>
      <c r="V2462" s="5">
        <f t="shared" si="155"/>
        <v>14000</v>
      </c>
      <c r="W2462" s="5">
        <v>14000</v>
      </c>
      <c r="X2462" t="s">
        <v>1673</v>
      </c>
    </row>
    <row r="2463" spans="1:24" x14ac:dyDescent="0.2">
      <c r="A2463" t="s">
        <v>117</v>
      </c>
      <c r="B2463" t="s">
        <v>118</v>
      </c>
      <c r="C2463" t="s">
        <v>2</v>
      </c>
      <c r="D2463" t="s">
        <v>1046</v>
      </c>
      <c r="E2463" t="s">
        <v>1047</v>
      </c>
      <c r="F2463" t="s">
        <v>1653</v>
      </c>
      <c r="G2463" t="s">
        <v>1654</v>
      </c>
      <c r="H2463" t="s">
        <v>1661</v>
      </c>
      <c r="I2463" t="s">
        <v>1662</v>
      </c>
      <c r="J2463" t="s">
        <v>121</v>
      </c>
      <c r="K2463" t="s">
        <v>166</v>
      </c>
      <c r="L2463" t="s">
        <v>44</v>
      </c>
      <c r="M2463" s="5">
        <v>7000</v>
      </c>
      <c r="N2463" s="5">
        <v>0</v>
      </c>
      <c r="O2463" s="5">
        <f t="shared" si="152"/>
        <v>7000</v>
      </c>
      <c r="P2463" s="5">
        <v>-7000</v>
      </c>
      <c r="Q2463" s="5">
        <f t="shared" si="153"/>
        <v>0</v>
      </c>
      <c r="R2463" s="5">
        <v>0</v>
      </c>
      <c r="S2463" s="5">
        <v>0</v>
      </c>
      <c r="T2463" s="5">
        <v>0</v>
      </c>
      <c r="U2463" s="5">
        <f t="shared" si="154"/>
        <v>7000</v>
      </c>
      <c r="V2463" s="5">
        <f t="shared" si="155"/>
        <v>7000</v>
      </c>
      <c r="W2463" s="5">
        <v>0</v>
      </c>
      <c r="X2463" t="s">
        <v>1674</v>
      </c>
    </row>
    <row r="2464" spans="1:24" x14ac:dyDescent="0.2">
      <c r="A2464" t="s">
        <v>117</v>
      </c>
      <c r="B2464" t="s">
        <v>118</v>
      </c>
      <c r="C2464" t="s">
        <v>2</v>
      </c>
      <c r="D2464" t="s">
        <v>1046</v>
      </c>
      <c r="E2464" t="s">
        <v>1047</v>
      </c>
      <c r="F2464" t="s">
        <v>1653</v>
      </c>
      <c r="G2464" t="s">
        <v>1654</v>
      </c>
      <c r="H2464" t="s">
        <v>1661</v>
      </c>
      <c r="I2464" t="s">
        <v>1662</v>
      </c>
      <c r="J2464" t="s">
        <v>121</v>
      </c>
      <c r="K2464" t="s">
        <v>554</v>
      </c>
      <c r="L2464" t="s">
        <v>44</v>
      </c>
      <c r="M2464" s="5">
        <v>5000</v>
      </c>
      <c r="N2464" s="5">
        <v>0</v>
      </c>
      <c r="O2464" s="5">
        <f t="shared" si="152"/>
        <v>5000</v>
      </c>
      <c r="P2464" s="5">
        <v>0</v>
      </c>
      <c r="Q2464" s="5">
        <f t="shared" si="153"/>
        <v>5000</v>
      </c>
      <c r="R2464" s="5">
        <v>0</v>
      </c>
      <c r="S2464" s="5">
        <v>0</v>
      </c>
      <c r="T2464" s="5">
        <v>0</v>
      </c>
      <c r="U2464" s="5">
        <f t="shared" si="154"/>
        <v>5000</v>
      </c>
      <c r="V2464" s="5">
        <f t="shared" si="155"/>
        <v>5000</v>
      </c>
      <c r="W2464" s="5">
        <v>5000</v>
      </c>
      <c r="X2464" t="s">
        <v>1675</v>
      </c>
    </row>
    <row r="2465" spans="1:24" x14ac:dyDescent="0.2">
      <c r="A2465" t="s">
        <v>117</v>
      </c>
      <c r="B2465" t="s">
        <v>118</v>
      </c>
      <c r="C2465" t="s">
        <v>2</v>
      </c>
      <c r="D2465" t="s">
        <v>1046</v>
      </c>
      <c r="E2465" t="s">
        <v>1047</v>
      </c>
      <c r="F2465" t="s">
        <v>1653</v>
      </c>
      <c r="G2465" t="s">
        <v>1654</v>
      </c>
      <c r="H2465" t="s">
        <v>1661</v>
      </c>
      <c r="I2465" t="s">
        <v>1676</v>
      </c>
      <c r="J2465" t="s">
        <v>121</v>
      </c>
      <c r="K2465" t="s">
        <v>149</v>
      </c>
      <c r="L2465" t="s">
        <v>44</v>
      </c>
      <c r="M2465" s="5">
        <v>10000</v>
      </c>
      <c r="N2465" s="5">
        <v>0</v>
      </c>
      <c r="O2465" s="5">
        <f t="shared" si="152"/>
        <v>10000</v>
      </c>
      <c r="P2465" s="5">
        <v>-10000</v>
      </c>
      <c r="Q2465" s="5">
        <f t="shared" si="153"/>
        <v>0</v>
      </c>
      <c r="R2465" s="5">
        <v>0</v>
      </c>
      <c r="S2465" s="5">
        <v>0</v>
      </c>
      <c r="T2465" s="5">
        <v>0</v>
      </c>
      <c r="U2465" s="5">
        <f t="shared" si="154"/>
        <v>10000</v>
      </c>
      <c r="V2465" s="5">
        <f t="shared" si="155"/>
        <v>10000</v>
      </c>
      <c r="W2465" s="5">
        <v>0</v>
      </c>
      <c r="X2465" t="s">
        <v>1677</v>
      </c>
    </row>
    <row r="2466" spans="1:24" x14ac:dyDescent="0.2">
      <c r="A2466" t="s">
        <v>117</v>
      </c>
      <c r="B2466" t="s">
        <v>118</v>
      </c>
      <c r="C2466" t="s">
        <v>2</v>
      </c>
      <c r="D2466" t="s">
        <v>1046</v>
      </c>
      <c r="E2466" t="s">
        <v>1047</v>
      </c>
      <c r="F2466" t="s">
        <v>1653</v>
      </c>
      <c r="G2466" t="s">
        <v>1654</v>
      </c>
      <c r="H2466" t="s">
        <v>1661</v>
      </c>
      <c r="I2466" t="s">
        <v>1676</v>
      </c>
      <c r="J2466" t="s">
        <v>121</v>
      </c>
      <c r="K2466" t="s">
        <v>137</v>
      </c>
      <c r="L2466" t="s">
        <v>44</v>
      </c>
      <c r="M2466" s="5">
        <v>10000</v>
      </c>
      <c r="N2466" s="5">
        <v>0</v>
      </c>
      <c r="O2466" s="5">
        <f t="shared" si="152"/>
        <v>10000</v>
      </c>
      <c r="P2466" s="5">
        <v>-10000</v>
      </c>
      <c r="Q2466" s="5">
        <f t="shared" si="153"/>
        <v>0</v>
      </c>
      <c r="R2466" s="5">
        <v>0</v>
      </c>
      <c r="S2466" s="5">
        <v>0</v>
      </c>
      <c r="T2466" s="5">
        <v>0</v>
      </c>
      <c r="U2466" s="5">
        <f t="shared" si="154"/>
        <v>10000</v>
      </c>
      <c r="V2466" s="5">
        <f t="shared" si="155"/>
        <v>10000</v>
      </c>
      <c r="W2466" s="5">
        <v>0</v>
      </c>
      <c r="X2466" t="s">
        <v>1678</v>
      </c>
    </row>
    <row r="2467" spans="1:24" x14ac:dyDescent="0.2">
      <c r="A2467" t="s">
        <v>117</v>
      </c>
      <c r="B2467" t="s">
        <v>118</v>
      </c>
      <c r="C2467" t="s">
        <v>2</v>
      </c>
      <c r="D2467" t="s">
        <v>1046</v>
      </c>
      <c r="E2467" t="s">
        <v>1047</v>
      </c>
      <c r="F2467" t="s">
        <v>1653</v>
      </c>
      <c r="G2467" t="s">
        <v>1654</v>
      </c>
      <c r="H2467" t="s">
        <v>1661</v>
      </c>
      <c r="I2467" t="s">
        <v>1679</v>
      </c>
      <c r="J2467" t="s">
        <v>121</v>
      </c>
      <c r="K2467" t="s">
        <v>351</v>
      </c>
      <c r="L2467" t="s">
        <v>44</v>
      </c>
      <c r="M2467" s="5">
        <v>60000</v>
      </c>
      <c r="N2467" s="5">
        <v>0</v>
      </c>
      <c r="O2467" s="5">
        <f t="shared" si="152"/>
        <v>60000</v>
      </c>
      <c r="P2467" s="5">
        <v>-60000</v>
      </c>
      <c r="Q2467" s="5">
        <f t="shared" si="153"/>
        <v>0</v>
      </c>
      <c r="R2467" s="5">
        <v>0</v>
      </c>
      <c r="S2467" s="5">
        <v>0</v>
      </c>
      <c r="T2467" s="5">
        <v>0</v>
      </c>
      <c r="U2467" s="5">
        <f t="shared" si="154"/>
        <v>60000</v>
      </c>
      <c r="V2467" s="5">
        <f t="shared" si="155"/>
        <v>60000</v>
      </c>
      <c r="W2467" s="5">
        <v>0</v>
      </c>
      <c r="X2467" t="s">
        <v>1680</v>
      </c>
    </row>
    <row r="2468" spans="1:24" x14ac:dyDescent="0.2">
      <c r="A2468" t="s">
        <v>117</v>
      </c>
      <c r="B2468" t="s">
        <v>118</v>
      </c>
      <c r="C2468" t="s">
        <v>2</v>
      </c>
      <c r="D2468" t="s">
        <v>1046</v>
      </c>
      <c r="E2468" t="s">
        <v>1047</v>
      </c>
      <c r="F2468" t="s">
        <v>1653</v>
      </c>
      <c r="G2468" t="s">
        <v>1654</v>
      </c>
      <c r="H2468" t="s">
        <v>1661</v>
      </c>
      <c r="I2468" t="s">
        <v>1679</v>
      </c>
      <c r="J2468" t="s">
        <v>121</v>
      </c>
      <c r="K2468" t="s">
        <v>128</v>
      </c>
      <c r="L2468" t="s">
        <v>44</v>
      </c>
      <c r="M2468" s="5">
        <v>139485.76000000001</v>
      </c>
      <c r="N2468" s="5">
        <v>0</v>
      </c>
      <c r="O2468" s="5">
        <f t="shared" si="152"/>
        <v>139485.76000000001</v>
      </c>
      <c r="P2468" s="5">
        <v>-139485.76000000001</v>
      </c>
      <c r="Q2468" s="5">
        <f t="shared" si="153"/>
        <v>0</v>
      </c>
      <c r="R2468" s="5">
        <v>0</v>
      </c>
      <c r="S2468" s="5">
        <v>0</v>
      </c>
      <c r="T2468" s="5">
        <v>0</v>
      </c>
      <c r="U2468" s="5">
        <f t="shared" si="154"/>
        <v>139485.76000000001</v>
      </c>
      <c r="V2468" s="5">
        <f t="shared" si="155"/>
        <v>139485.76000000001</v>
      </c>
      <c r="W2468" s="5">
        <v>0</v>
      </c>
      <c r="X2468" t="s">
        <v>1671</v>
      </c>
    </row>
    <row r="2469" spans="1:24" x14ac:dyDescent="0.2">
      <c r="A2469" t="s">
        <v>117</v>
      </c>
      <c r="B2469" t="s">
        <v>118</v>
      </c>
      <c r="C2469" t="s">
        <v>2</v>
      </c>
      <c r="D2469" t="s">
        <v>1046</v>
      </c>
      <c r="E2469" t="s">
        <v>1047</v>
      </c>
      <c r="F2469" t="s">
        <v>1653</v>
      </c>
      <c r="G2469" t="s">
        <v>1654</v>
      </c>
      <c r="H2469" t="s">
        <v>1661</v>
      </c>
      <c r="I2469" t="s">
        <v>1662</v>
      </c>
      <c r="J2469" t="s">
        <v>231</v>
      </c>
      <c r="K2469" t="s">
        <v>234</v>
      </c>
      <c r="L2469" t="s">
        <v>44</v>
      </c>
      <c r="M2469" s="5">
        <v>40000</v>
      </c>
      <c r="N2469" s="5">
        <v>0</v>
      </c>
      <c r="O2469" s="5">
        <f t="shared" si="152"/>
        <v>40000</v>
      </c>
      <c r="P2469" s="5">
        <v>0</v>
      </c>
      <c r="Q2469" s="5">
        <f t="shared" si="153"/>
        <v>40000</v>
      </c>
      <c r="R2469" s="5">
        <v>0</v>
      </c>
      <c r="S2469" s="5">
        <v>0</v>
      </c>
      <c r="T2469" s="5">
        <v>0</v>
      </c>
      <c r="U2469" s="5">
        <f t="shared" si="154"/>
        <v>40000</v>
      </c>
      <c r="V2469" s="5">
        <f t="shared" si="155"/>
        <v>40000</v>
      </c>
      <c r="W2469" s="5">
        <v>40000</v>
      </c>
      <c r="X2469" t="s">
        <v>1681</v>
      </c>
    </row>
    <row r="2470" spans="1:24" x14ac:dyDescent="0.2">
      <c r="A2470" t="s">
        <v>0</v>
      </c>
      <c r="B2470" t="s">
        <v>1</v>
      </c>
      <c r="C2470" t="s">
        <v>695</v>
      </c>
      <c r="D2470" t="s">
        <v>1454</v>
      </c>
      <c r="E2470" t="s">
        <v>1455</v>
      </c>
      <c r="F2470" t="s">
        <v>1682</v>
      </c>
      <c r="G2470" t="s">
        <v>1683</v>
      </c>
      <c r="H2470" t="s">
        <v>7</v>
      </c>
      <c r="I2470" t="s">
        <v>8</v>
      </c>
      <c r="J2470" t="s">
        <v>9</v>
      </c>
      <c r="K2470" t="s">
        <v>10</v>
      </c>
      <c r="L2470" t="s">
        <v>11</v>
      </c>
      <c r="M2470" s="5">
        <v>1556724</v>
      </c>
      <c r="N2470" s="5">
        <v>-399795</v>
      </c>
      <c r="O2470" s="5">
        <f t="shared" si="152"/>
        <v>1156929</v>
      </c>
      <c r="P2470" s="5">
        <v>142747.68</v>
      </c>
      <c r="Q2470" s="5">
        <f t="shared" si="153"/>
        <v>1299676.68</v>
      </c>
      <c r="R2470" s="5">
        <v>0</v>
      </c>
      <c r="S2470" s="5">
        <v>857263.07</v>
      </c>
      <c r="T2470" s="5">
        <v>857263.07</v>
      </c>
      <c r="U2470" s="5">
        <f t="shared" si="154"/>
        <v>299665.93000000005</v>
      </c>
      <c r="V2470" s="5">
        <f t="shared" si="155"/>
        <v>299665.93000000005</v>
      </c>
      <c r="W2470" s="5">
        <v>442413.61</v>
      </c>
      <c r="X2470" t="s">
        <v>1458</v>
      </c>
    </row>
    <row r="2471" spans="1:24" x14ac:dyDescent="0.2">
      <c r="A2471" t="s">
        <v>0</v>
      </c>
      <c r="B2471" t="s">
        <v>1</v>
      </c>
      <c r="C2471" t="s">
        <v>695</v>
      </c>
      <c r="D2471" t="s">
        <v>1454</v>
      </c>
      <c r="E2471" t="s">
        <v>1455</v>
      </c>
      <c r="F2471" t="s">
        <v>1682</v>
      </c>
      <c r="G2471" t="s">
        <v>1683</v>
      </c>
      <c r="H2471" t="s">
        <v>7</v>
      </c>
      <c r="I2471" t="s">
        <v>8</v>
      </c>
      <c r="J2471" t="s">
        <v>9</v>
      </c>
      <c r="K2471" t="s">
        <v>13</v>
      </c>
      <c r="L2471" t="s">
        <v>11</v>
      </c>
      <c r="M2471" s="5">
        <v>114411</v>
      </c>
      <c r="N2471" s="5">
        <v>5670.96</v>
      </c>
      <c r="O2471" s="5">
        <f t="shared" si="152"/>
        <v>120081.96</v>
      </c>
      <c r="P2471" s="5">
        <v>0</v>
      </c>
      <c r="Q2471" s="5">
        <f t="shared" si="153"/>
        <v>120081.96</v>
      </c>
      <c r="R2471" s="5">
        <v>0</v>
      </c>
      <c r="S2471" s="5">
        <v>73908.22</v>
      </c>
      <c r="T2471" s="5">
        <v>73908.22</v>
      </c>
      <c r="U2471" s="5">
        <f t="shared" si="154"/>
        <v>46173.740000000005</v>
      </c>
      <c r="V2471" s="5">
        <f t="shared" si="155"/>
        <v>46173.740000000005</v>
      </c>
      <c r="W2471" s="5">
        <v>46173.74</v>
      </c>
      <c r="X2471" t="s">
        <v>1459</v>
      </c>
    </row>
    <row r="2472" spans="1:24" x14ac:dyDescent="0.2">
      <c r="A2472" t="s">
        <v>0</v>
      </c>
      <c r="B2472" t="s">
        <v>1</v>
      </c>
      <c r="C2472" t="s">
        <v>695</v>
      </c>
      <c r="D2472" t="s">
        <v>1454</v>
      </c>
      <c r="E2472" t="s">
        <v>1455</v>
      </c>
      <c r="F2472" t="s">
        <v>1682</v>
      </c>
      <c r="G2472" t="s">
        <v>1683</v>
      </c>
      <c r="H2472" t="s">
        <v>7</v>
      </c>
      <c r="I2472" t="s">
        <v>8</v>
      </c>
      <c r="J2472" t="s">
        <v>9</v>
      </c>
      <c r="K2472" t="s">
        <v>15</v>
      </c>
      <c r="L2472" t="s">
        <v>11</v>
      </c>
      <c r="M2472" s="5">
        <v>239114.25</v>
      </c>
      <c r="N2472" s="5">
        <v>-113007.09</v>
      </c>
      <c r="O2472" s="5">
        <f t="shared" si="152"/>
        <v>126107.16</v>
      </c>
      <c r="P2472" s="5">
        <v>0</v>
      </c>
      <c r="Q2472" s="5">
        <f t="shared" si="153"/>
        <v>126107.16</v>
      </c>
      <c r="R2472" s="5">
        <v>18221.27</v>
      </c>
      <c r="S2472" s="5">
        <v>11472.3</v>
      </c>
      <c r="T2472" s="5">
        <v>11472.3</v>
      </c>
      <c r="U2472" s="5">
        <f t="shared" si="154"/>
        <v>114634.86</v>
      </c>
      <c r="V2472" s="5">
        <f t="shared" si="155"/>
        <v>114634.86</v>
      </c>
      <c r="W2472" s="5">
        <v>96413.59</v>
      </c>
      <c r="X2472" t="s">
        <v>1460</v>
      </c>
    </row>
    <row r="2473" spans="1:24" x14ac:dyDescent="0.2">
      <c r="A2473" t="s">
        <v>0</v>
      </c>
      <c r="B2473" t="s">
        <v>1</v>
      </c>
      <c r="C2473" t="s">
        <v>695</v>
      </c>
      <c r="D2473" t="s">
        <v>1454</v>
      </c>
      <c r="E2473" t="s">
        <v>1455</v>
      </c>
      <c r="F2473" t="s">
        <v>1682</v>
      </c>
      <c r="G2473" t="s">
        <v>1683</v>
      </c>
      <c r="H2473" t="s">
        <v>7</v>
      </c>
      <c r="I2473" t="s">
        <v>8</v>
      </c>
      <c r="J2473" t="s">
        <v>9</v>
      </c>
      <c r="K2473" t="s">
        <v>17</v>
      </c>
      <c r="L2473" t="s">
        <v>11</v>
      </c>
      <c r="M2473" s="5">
        <v>71018.5</v>
      </c>
      <c r="N2473" s="5">
        <v>-31300</v>
      </c>
      <c r="O2473" s="5">
        <f t="shared" si="152"/>
        <v>39718.5</v>
      </c>
      <c r="P2473" s="5">
        <v>0</v>
      </c>
      <c r="Q2473" s="5">
        <f t="shared" si="153"/>
        <v>39718.5</v>
      </c>
      <c r="R2473" s="5">
        <v>3379.7</v>
      </c>
      <c r="S2473" s="5">
        <v>34667.99</v>
      </c>
      <c r="T2473" s="5">
        <v>34667.99</v>
      </c>
      <c r="U2473" s="5">
        <f t="shared" si="154"/>
        <v>5050.510000000002</v>
      </c>
      <c r="V2473" s="5">
        <f t="shared" si="155"/>
        <v>5050.510000000002</v>
      </c>
      <c r="W2473" s="5">
        <v>1670.81</v>
      </c>
      <c r="X2473" t="s">
        <v>1461</v>
      </c>
    </row>
    <row r="2474" spans="1:24" x14ac:dyDescent="0.2">
      <c r="A2474" t="s">
        <v>0</v>
      </c>
      <c r="B2474" t="s">
        <v>1</v>
      </c>
      <c r="C2474" t="s">
        <v>695</v>
      </c>
      <c r="D2474" t="s">
        <v>1454</v>
      </c>
      <c r="E2474" t="s">
        <v>1455</v>
      </c>
      <c r="F2474" t="s">
        <v>1682</v>
      </c>
      <c r="G2474" t="s">
        <v>1683</v>
      </c>
      <c r="H2474" t="s">
        <v>7</v>
      </c>
      <c r="I2474" t="s">
        <v>8</v>
      </c>
      <c r="J2474" t="s">
        <v>9</v>
      </c>
      <c r="K2474" t="s">
        <v>19</v>
      </c>
      <c r="L2474" t="s">
        <v>11</v>
      </c>
      <c r="M2474" s="5">
        <v>1584</v>
      </c>
      <c r="N2474" s="5">
        <v>242</v>
      </c>
      <c r="O2474" s="5">
        <f t="shared" si="152"/>
        <v>1826</v>
      </c>
      <c r="P2474" s="5">
        <v>0</v>
      </c>
      <c r="Q2474" s="5">
        <f t="shared" si="153"/>
        <v>1826</v>
      </c>
      <c r="R2474" s="5">
        <v>0</v>
      </c>
      <c r="S2474" s="5">
        <v>548.5</v>
      </c>
      <c r="T2474" s="5">
        <v>548.5</v>
      </c>
      <c r="U2474" s="5">
        <f t="shared" si="154"/>
        <v>1277.5</v>
      </c>
      <c r="V2474" s="5">
        <f t="shared" si="155"/>
        <v>1277.5</v>
      </c>
      <c r="W2474" s="5">
        <v>1277.5</v>
      </c>
      <c r="X2474" t="s">
        <v>1462</v>
      </c>
    </row>
    <row r="2475" spans="1:24" x14ac:dyDescent="0.2">
      <c r="A2475" t="s">
        <v>0</v>
      </c>
      <c r="B2475" t="s">
        <v>1</v>
      </c>
      <c r="C2475" t="s">
        <v>695</v>
      </c>
      <c r="D2475" t="s">
        <v>1454</v>
      </c>
      <c r="E2475" t="s">
        <v>1455</v>
      </c>
      <c r="F2475" t="s">
        <v>1682</v>
      </c>
      <c r="G2475" t="s">
        <v>1683</v>
      </c>
      <c r="H2475" t="s">
        <v>7</v>
      </c>
      <c r="I2475" t="s">
        <v>8</v>
      </c>
      <c r="J2475" t="s">
        <v>9</v>
      </c>
      <c r="K2475" t="s">
        <v>21</v>
      </c>
      <c r="L2475" t="s">
        <v>11</v>
      </c>
      <c r="M2475" s="5">
        <v>12672</v>
      </c>
      <c r="N2475" s="5">
        <v>800</v>
      </c>
      <c r="O2475" s="5">
        <f t="shared" si="152"/>
        <v>13472</v>
      </c>
      <c r="P2475" s="5">
        <v>0</v>
      </c>
      <c r="Q2475" s="5">
        <f t="shared" si="153"/>
        <v>13472</v>
      </c>
      <c r="R2475" s="5">
        <v>0</v>
      </c>
      <c r="S2475" s="5">
        <v>5460</v>
      </c>
      <c r="T2475" s="5">
        <v>5460</v>
      </c>
      <c r="U2475" s="5">
        <f t="shared" si="154"/>
        <v>8012</v>
      </c>
      <c r="V2475" s="5">
        <f t="shared" si="155"/>
        <v>8012</v>
      </c>
      <c r="W2475" s="5">
        <v>8012</v>
      </c>
      <c r="X2475" t="s">
        <v>1463</v>
      </c>
    </row>
    <row r="2476" spans="1:24" x14ac:dyDescent="0.2">
      <c r="A2476" t="s">
        <v>0</v>
      </c>
      <c r="B2476" t="s">
        <v>1</v>
      </c>
      <c r="C2476" t="s">
        <v>695</v>
      </c>
      <c r="D2476" t="s">
        <v>1454</v>
      </c>
      <c r="E2476" t="s">
        <v>1455</v>
      </c>
      <c r="F2476" t="s">
        <v>1682</v>
      </c>
      <c r="G2476" t="s">
        <v>1683</v>
      </c>
      <c r="H2476" t="s">
        <v>7</v>
      </c>
      <c r="I2476" t="s">
        <v>8</v>
      </c>
      <c r="J2476" t="s">
        <v>9</v>
      </c>
      <c r="K2476" t="s">
        <v>23</v>
      </c>
      <c r="L2476" t="s">
        <v>11</v>
      </c>
      <c r="M2476" s="5">
        <v>572.05999999999995</v>
      </c>
      <c r="N2476" s="5">
        <v>264</v>
      </c>
      <c r="O2476" s="5">
        <f t="shared" si="152"/>
        <v>836.06</v>
      </c>
      <c r="P2476" s="5">
        <v>0</v>
      </c>
      <c r="Q2476" s="5">
        <f t="shared" si="153"/>
        <v>836.06</v>
      </c>
      <c r="R2476" s="5">
        <v>0</v>
      </c>
      <c r="S2476" s="5">
        <v>212</v>
      </c>
      <c r="T2476" s="5">
        <v>212</v>
      </c>
      <c r="U2476" s="5">
        <f t="shared" si="154"/>
        <v>624.05999999999995</v>
      </c>
      <c r="V2476" s="5">
        <f t="shared" si="155"/>
        <v>624.05999999999995</v>
      </c>
      <c r="W2476" s="5">
        <v>624.05999999999995</v>
      </c>
      <c r="X2476" t="s">
        <v>1464</v>
      </c>
    </row>
    <row r="2477" spans="1:24" x14ac:dyDescent="0.2">
      <c r="A2477" t="s">
        <v>0</v>
      </c>
      <c r="B2477" t="s">
        <v>1</v>
      </c>
      <c r="C2477" t="s">
        <v>695</v>
      </c>
      <c r="D2477" t="s">
        <v>1454</v>
      </c>
      <c r="E2477" t="s">
        <v>1455</v>
      </c>
      <c r="F2477" t="s">
        <v>1682</v>
      </c>
      <c r="G2477" t="s">
        <v>1683</v>
      </c>
      <c r="H2477" t="s">
        <v>7</v>
      </c>
      <c r="I2477" t="s">
        <v>8</v>
      </c>
      <c r="J2477" t="s">
        <v>9</v>
      </c>
      <c r="K2477" t="s">
        <v>25</v>
      </c>
      <c r="L2477" t="s">
        <v>11</v>
      </c>
      <c r="M2477" s="5">
        <v>3432.33</v>
      </c>
      <c r="N2477" s="5">
        <v>29.58</v>
      </c>
      <c r="O2477" s="5">
        <f t="shared" si="152"/>
        <v>3461.91</v>
      </c>
      <c r="P2477" s="5">
        <v>0</v>
      </c>
      <c r="Q2477" s="5">
        <f t="shared" si="153"/>
        <v>3461.91</v>
      </c>
      <c r="R2477" s="5">
        <v>0</v>
      </c>
      <c r="S2477" s="5">
        <v>2392.54</v>
      </c>
      <c r="T2477" s="5">
        <v>2392.54</v>
      </c>
      <c r="U2477" s="5">
        <f t="shared" si="154"/>
        <v>1069.3699999999999</v>
      </c>
      <c r="V2477" s="5">
        <f t="shared" si="155"/>
        <v>1069.3699999999999</v>
      </c>
      <c r="W2477" s="5">
        <v>1069.3699999999999</v>
      </c>
      <c r="X2477" t="s">
        <v>1465</v>
      </c>
    </row>
    <row r="2478" spans="1:24" x14ac:dyDescent="0.2">
      <c r="A2478" t="s">
        <v>0</v>
      </c>
      <c r="B2478" t="s">
        <v>1</v>
      </c>
      <c r="C2478" t="s">
        <v>695</v>
      </c>
      <c r="D2478" t="s">
        <v>1454</v>
      </c>
      <c r="E2478" t="s">
        <v>1455</v>
      </c>
      <c r="F2478" t="s">
        <v>1682</v>
      </c>
      <c r="G2478" t="s">
        <v>1683</v>
      </c>
      <c r="H2478" t="s">
        <v>7</v>
      </c>
      <c r="I2478" t="s">
        <v>8</v>
      </c>
      <c r="J2478" t="s">
        <v>9</v>
      </c>
      <c r="K2478" t="s">
        <v>27</v>
      </c>
      <c r="L2478" t="s">
        <v>11</v>
      </c>
      <c r="M2478" s="5">
        <v>12543.73</v>
      </c>
      <c r="N2478" s="5">
        <v>0</v>
      </c>
      <c r="O2478" s="5">
        <f t="shared" si="152"/>
        <v>12543.73</v>
      </c>
      <c r="P2478" s="5">
        <v>0</v>
      </c>
      <c r="Q2478" s="5">
        <f t="shared" si="153"/>
        <v>12543.73</v>
      </c>
      <c r="R2478" s="5">
        <v>0</v>
      </c>
      <c r="S2478" s="5">
        <v>8418.66</v>
      </c>
      <c r="T2478" s="5">
        <v>8418.66</v>
      </c>
      <c r="U2478" s="5">
        <f t="shared" si="154"/>
        <v>4125.07</v>
      </c>
      <c r="V2478" s="5">
        <f t="shared" si="155"/>
        <v>4125.07</v>
      </c>
      <c r="W2478" s="5">
        <v>4125.07</v>
      </c>
      <c r="X2478" t="s">
        <v>1466</v>
      </c>
    </row>
    <row r="2479" spans="1:24" x14ac:dyDescent="0.2">
      <c r="A2479" t="s">
        <v>0</v>
      </c>
      <c r="B2479" t="s">
        <v>1</v>
      </c>
      <c r="C2479" t="s">
        <v>695</v>
      </c>
      <c r="D2479" t="s">
        <v>1454</v>
      </c>
      <c r="E2479" t="s">
        <v>1455</v>
      </c>
      <c r="F2479" t="s">
        <v>1682</v>
      </c>
      <c r="G2479" t="s">
        <v>1683</v>
      </c>
      <c r="H2479" t="s">
        <v>7</v>
      </c>
      <c r="I2479" t="s">
        <v>8</v>
      </c>
      <c r="J2479" t="s">
        <v>9</v>
      </c>
      <c r="K2479" t="s">
        <v>29</v>
      </c>
      <c r="L2479" t="s">
        <v>11</v>
      </c>
      <c r="M2479" s="5">
        <v>1290.8499999999999</v>
      </c>
      <c r="N2479" s="5">
        <v>0</v>
      </c>
      <c r="O2479" s="5">
        <f t="shared" si="152"/>
        <v>1290.8499999999999</v>
      </c>
      <c r="P2479" s="5">
        <v>-645.42999999999995</v>
      </c>
      <c r="Q2479" s="5">
        <f t="shared" si="153"/>
        <v>645.41999999999996</v>
      </c>
      <c r="R2479" s="5">
        <v>0</v>
      </c>
      <c r="S2479" s="5">
        <v>0</v>
      </c>
      <c r="T2479" s="5">
        <v>0</v>
      </c>
      <c r="U2479" s="5">
        <f t="shared" si="154"/>
        <v>1290.8499999999999</v>
      </c>
      <c r="V2479" s="5">
        <f t="shared" si="155"/>
        <v>1290.8499999999999</v>
      </c>
      <c r="W2479" s="5">
        <v>645.41999999999996</v>
      </c>
      <c r="X2479" t="s">
        <v>1467</v>
      </c>
    </row>
    <row r="2480" spans="1:24" x14ac:dyDescent="0.2">
      <c r="A2480" t="s">
        <v>0</v>
      </c>
      <c r="B2480" t="s">
        <v>1</v>
      </c>
      <c r="C2480" t="s">
        <v>695</v>
      </c>
      <c r="D2480" t="s">
        <v>1454</v>
      </c>
      <c r="E2480" t="s">
        <v>1455</v>
      </c>
      <c r="F2480" t="s">
        <v>1682</v>
      </c>
      <c r="G2480" t="s">
        <v>1683</v>
      </c>
      <c r="H2480" t="s">
        <v>7</v>
      </c>
      <c r="I2480" t="s">
        <v>8</v>
      </c>
      <c r="J2480" t="s">
        <v>9</v>
      </c>
      <c r="K2480" t="s">
        <v>265</v>
      </c>
      <c r="L2480" t="s">
        <v>11</v>
      </c>
      <c r="M2480" s="5">
        <v>1198236</v>
      </c>
      <c r="N2480" s="5">
        <v>-961215</v>
      </c>
      <c r="O2480" s="5">
        <f t="shared" si="152"/>
        <v>237021</v>
      </c>
      <c r="P2480" s="5">
        <v>0</v>
      </c>
      <c r="Q2480" s="5">
        <f t="shared" si="153"/>
        <v>237021</v>
      </c>
      <c r="R2480" s="5">
        <v>127439.83</v>
      </c>
      <c r="S2480" s="5">
        <v>109581.17</v>
      </c>
      <c r="T2480" s="5">
        <v>109581.17</v>
      </c>
      <c r="U2480" s="5">
        <f t="shared" si="154"/>
        <v>127439.83</v>
      </c>
      <c r="V2480" s="5">
        <f t="shared" si="155"/>
        <v>127439.83</v>
      </c>
      <c r="W2480" s="5">
        <v>0</v>
      </c>
      <c r="X2480" t="s">
        <v>1468</v>
      </c>
    </row>
    <row r="2481" spans="1:24" x14ac:dyDescent="0.2">
      <c r="A2481" t="s">
        <v>0</v>
      </c>
      <c r="B2481" t="s">
        <v>1</v>
      </c>
      <c r="C2481" t="s">
        <v>695</v>
      </c>
      <c r="D2481" t="s">
        <v>1454</v>
      </c>
      <c r="E2481" t="s">
        <v>1455</v>
      </c>
      <c r="F2481" t="s">
        <v>1682</v>
      </c>
      <c r="G2481" t="s">
        <v>1683</v>
      </c>
      <c r="H2481" t="s">
        <v>7</v>
      </c>
      <c r="I2481" t="s">
        <v>8</v>
      </c>
      <c r="J2481" t="s">
        <v>9</v>
      </c>
      <c r="K2481" t="s">
        <v>31</v>
      </c>
      <c r="L2481" t="s">
        <v>11</v>
      </c>
      <c r="M2481" s="5">
        <v>3635.4</v>
      </c>
      <c r="N2481" s="5">
        <v>0</v>
      </c>
      <c r="O2481" s="5">
        <f t="shared" si="152"/>
        <v>3635.4</v>
      </c>
      <c r="P2481" s="5">
        <v>-1710.45</v>
      </c>
      <c r="Q2481" s="5">
        <f t="shared" si="153"/>
        <v>1924.95</v>
      </c>
      <c r="R2481" s="5">
        <v>0</v>
      </c>
      <c r="S2481" s="5">
        <v>214.5</v>
      </c>
      <c r="T2481" s="5">
        <v>214.5</v>
      </c>
      <c r="U2481" s="5">
        <f t="shared" si="154"/>
        <v>3420.9</v>
      </c>
      <c r="V2481" s="5">
        <f t="shared" si="155"/>
        <v>3420.9</v>
      </c>
      <c r="W2481" s="5">
        <v>1710.45</v>
      </c>
      <c r="X2481" t="s">
        <v>1469</v>
      </c>
    </row>
    <row r="2482" spans="1:24" x14ac:dyDescent="0.2">
      <c r="A2482" t="s">
        <v>0</v>
      </c>
      <c r="B2482" t="s">
        <v>1</v>
      </c>
      <c r="C2482" t="s">
        <v>695</v>
      </c>
      <c r="D2482" t="s">
        <v>1454</v>
      </c>
      <c r="E2482" t="s">
        <v>1455</v>
      </c>
      <c r="F2482" t="s">
        <v>1682</v>
      </c>
      <c r="G2482" t="s">
        <v>1683</v>
      </c>
      <c r="H2482" t="s">
        <v>7</v>
      </c>
      <c r="I2482" t="s">
        <v>8</v>
      </c>
      <c r="J2482" t="s">
        <v>9</v>
      </c>
      <c r="K2482" t="s">
        <v>33</v>
      </c>
      <c r="L2482" t="s">
        <v>11</v>
      </c>
      <c r="M2482" s="5">
        <v>7270.8</v>
      </c>
      <c r="N2482" s="5">
        <v>0</v>
      </c>
      <c r="O2482" s="5">
        <f t="shared" si="152"/>
        <v>7270.8</v>
      </c>
      <c r="P2482" s="5">
        <v>-3003.67</v>
      </c>
      <c r="Q2482" s="5">
        <f t="shared" si="153"/>
        <v>4267.13</v>
      </c>
      <c r="R2482" s="5">
        <v>0</v>
      </c>
      <c r="S2482" s="5">
        <v>2087.4699999999998</v>
      </c>
      <c r="T2482" s="5">
        <v>2087.4699999999998</v>
      </c>
      <c r="U2482" s="5">
        <f t="shared" si="154"/>
        <v>5183.33</v>
      </c>
      <c r="V2482" s="5">
        <f t="shared" si="155"/>
        <v>5183.33</v>
      </c>
      <c r="W2482" s="5">
        <v>2179.66</v>
      </c>
      <c r="X2482" t="s">
        <v>1470</v>
      </c>
    </row>
    <row r="2483" spans="1:24" x14ac:dyDescent="0.2">
      <c r="A2483" t="s">
        <v>0</v>
      </c>
      <c r="B2483" t="s">
        <v>1</v>
      </c>
      <c r="C2483" t="s">
        <v>695</v>
      </c>
      <c r="D2483" t="s">
        <v>1454</v>
      </c>
      <c r="E2483" t="s">
        <v>1455</v>
      </c>
      <c r="F2483" t="s">
        <v>1682</v>
      </c>
      <c r="G2483" t="s">
        <v>1683</v>
      </c>
      <c r="H2483" t="s">
        <v>7</v>
      </c>
      <c r="I2483" t="s">
        <v>8</v>
      </c>
      <c r="J2483" t="s">
        <v>9</v>
      </c>
      <c r="K2483" t="s">
        <v>35</v>
      </c>
      <c r="L2483" t="s">
        <v>11</v>
      </c>
      <c r="M2483" s="5">
        <v>362403.38</v>
      </c>
      <c r="N2483" s="5">
        <v>-171247.84</v>
      </c>
      <c r="O2483" s="5">
        <f t="shared" si="152"/>
        <v>191155.54</v>
      </c>
      <c r="P2483" s="5">
        <v>8252.32</v>
      </c>
      <c r="Q2483" s="5">
        <f t="shared" si="153"/>
        <v>199407.86000000002</v>
      </c>
      <c r="R2483" s="5">
        <v>15569.42</v>
      </c>
      <c r="S2483" s="5">
        <v>132557.78</v>
      </c>
      <c r="T2483" s="5">
        <v>132557.78</v>
      </c>
      <c r="U2483" s="5">
        <f t="shared" si="154"/>
        <v>58597.760000000009</v>
      </c>
      <c r="V2483" s="5">
        <f t="shared" si="155"/>
        <v>58597.760000000009</v>
      </c>
      <c r="W2483" s="5">
        <v>51280.66</v>
      </c>
      <c r="X2483" t="s">
        <v>1471</v>
      </c>
    </row>
    <row r="2484" spans="1:24" x14ac:dyDescent="0.2">
      <c r="A2484" t="s">
        <v>0</v>
      </c>
      <c r="B2484" t="s">
        <v>1</v>
      </c>
      <c r="C2484" t="s">
        <v>695</v>
      </c>
      <c r="D2484" t="s">
        <v>1454</v>
      </c>
      <c r="E2484" t="s">
        <v>1455</v>
      </c>
      <c r="F2484" t="s">
        <v>1682</v>
      </c>
      <c r="G2484" t="s">
        <v>1683</v>
      </c>
      <c r="H2484" t="s">
        <v>7</v>
      </c>
      <c r="I2484" t="s">
        <v>8</v>
      </c>
      <c r="J2484" t="s">
        <v>9</v>
      </c>
      <c r="K2484" t="s">
        <v>37</v>
      </c>
      <c r="L2484" t="s">
        <v>11</v>
      </c>
      <c r="M2484" s="5">
        <v>239114.25</v>
      </c>
      <c r="N2484" s="5">
        <v>-113007.09</v>
      </c>
      <c r="O2484" s="5">
        <f t="shared" si="152"/>
        <v>126107.16</v>
      </c>
      <c r="P2484" s="5">
        <v>0</v>
      </c>
      <c r="Q2484" s="5">
        <f t="shared" si="153"/>
        <v>126107.16</v>
      </c>
      <c r="R2484" s="5">
        <v>17617.009999999998</v>
      </c>
      <c r="S2484" s="5">
        <v>80511.679999999993</v>
      </c>
      <c r="T2484" s="5">
        <v>80511.679999999993</v>
      </c>
      <c r="U2484" s="5">
        <f t="shared" si="154"/>
        <v>45595.48000000001</v>
      </c>
      <c r="V2484" s="5">
        <f t="shared" si="155"/>
        <v>45595.48000000001</v>
      </c>
      <c r="W2484" s="5">
        <v>27978.47</v>
      </c>
      <c r="X2484" t="s">
        <v>1472</v>
      </c>
    </row>
    <row r="2485" spans="1:24" x14ac:dyDescent="0.2">
      <c r="A2485" t="s">
        <v>0</v>
      </c>
      <c r="B2485" t="s">
        <v>1</v>
      </c>
      <c r="C2485" t="s">
        <v>695</v>
      </c>
      <c r="D2485" t="s">
        <v>1454</v>
      </c>
      <c r="E2485" t="s">
        <v>1455</v>
      </c>
      <c r="F2485" t="s">
        <v>1682</v>
      </c>
      <c r="G2485" t="s">
        <v>1683</v>
      </c>
      <c r="H2485" t="s">
        <v>7</v>
      </c>
      <c r="I2485" t="s">
        <v>8</v>
      </c>
      <c r="J2485" t="s">
        <v>9</v>
      </c>
      <c r="K2485" t="s">
        <v>39</v>
      </c>
      <c r="L2485" t="s">
        <v>11</v>
      </c>
      <c r="M2485" s="5">
        <v>23630.06</v>
      </c>
      <c r="N2485" s="5">
        <v>0</v>
      </c>
      <c r="O2485" s="5">
        <f t="shared" si="152"/>
        <v>23630.06</v>
      </c>
      <c r="P2485" s="5">
        <v>0</v>
      </c>
      <c r="Q2485" s="5">
        <f t="shared" si="153"/>
        <v>23630.06</v>
      </c>
      <c r="R2485" s="5">
        <v>0</v>
      </c>
      <c r="S2485" s="5">
        <v>7795.72</v>
      </c>
      <c r="T2485" s="5">
        <v>7795.72</v>
      </c>
      <c r="U2485" s="5">
        <f t="shared" si="154"/>
        <v>15834.34</v>
      </c>
      <c r="V2485" s="5">
        <f t="shared" si="155"/>
        <v>15834.34</v>
      </c>
      <c r="W2485" s="5">
        <v>15834.34</v>
      </c>
      <c r="X2485" t="s">
        <v>1473</v>
      </c>
    </row>
    <row r="2486" spans="1:24" x14ac:dyDescent="0.2">
      <c r="A2486" t="s">
        <v>0</v>
      </c>
      <c r="B2486" t="s">
        <v>1</v>
      </c>
      <c r="C2486" t="s">
        <v>695</v>
      </c>
      <c r="D2486" t="s">
        <v>1454</v>
      </c>
      <c r="E2486" t="s">
        <v>1455</v>
      </c>
      <c r="F2486" t="s">
        <v>1682</v>
      </c>
      <c r="G2486" t="s">
        <v>1683</v>
      </c>
      <c r="H2486" t="s">
        <v>7</v>
      </c>
      <c r="I2486" t="s">
        <v>41</v>
      </c>
      <c r="J2486" t="s">
        <v>42</v>
      </c>
      <c r="K2486" t="s">
        <v>43</v>
      </c>
      <c r="L2486" t="s">
        <v>44</v>
      </c>
      <c r="M2486" s="5">
        <v>7016</v>
      </c>
      <c r="N2486" s="5">
        <v>0</v>
      </c>
      <c r="O2486" s="5">
        <f t="shared" si="152"/>
        <v>7016</v>
      </c>
      <c r="P2486" s="5">
        <v>0</v>
      </c>
      <c r="Q2486" s="5">
        <f t="shared" si="153"/>
        <v>7016</v>
      </c>
      <c r="R2486" s="5">
        <v>0</v>
      </c>
      <c r="S2486" s="5">
        <v>7016</v>
      </c>
      <c r="T2486" s="5">
        <v>5045.91</v>
      </c>
      <c r="U2486" s="5">
        <f t="shared" si="154"/>
        <v>0</v>
      </c>
      <c r="V2486" s="5">
        <f t="shared" si="155"/>
        <v>1970.0900000000001</v>
      </c>
      <c r="W2486" s="5">
        <v>0</v>
      </c>
      <c r="X2486" t="s">
        <v>1684</v>
      </c>
    </row>
    <row r="2487" spans="1:24" x14ac:dyDescent="0.2">
      <c r="A2487" t="s">
        <v>0</v>
      </c>
      <c r="B2487" t="s">
        <v>1</v>
      </c>
      <c r="C2487" t="s">
        <v>695</v>
      </c>
      <c r="D2487" t="s">
        <v>1454</v>
      </c>
      <c r="E2487" t="s">
        <v>1455</v>
      </c>
      <c r="F2487" t="s">
        <v>1682</v>
      </c>
      <c r="G2487" t="s">
        <v>1683</v>
      </c>
      <c r="H2487" t="s">
        <v>7</v>
      </c>
      <c r="I2487" t="s">
        <v>41</v>
      </c>
      <c r="J2487" t="s">
        <v>42</v>
      </c>
      <c r="K2487" t="s">
        <v>46</v>
      </c>
      <c r="L2487" t="s">
        <v>44</v>
      </c>
      <c r="M2487" s="5">
        <v>11000</v>
      </c>
      <c r="N2487" s="5">
        <v>0</v>
      </c>
      <c r="O2487" s="5">
        <f t="shared" si="152"/>
        <v>11000</v>
      </c>
      <c r="P2487" s="5">
        <v>0</v>
      </c>
      <c r="Q2487" s="5">
        <f t="shared" si="153"/>
        <v>11000</v>
      </c>
      <c r="R2487" s="5">
        <v>0</v>
      </c>
      <c r="S2487" s="5">
        <v>11000</v>
      </c>
      <c r="T2487" s="5">
        <v>8017.4</v>
      </c>
      <c r="U2487" s="5">
        <f t="shared" si="154"/>
        <v>0</v>
      </c>
      <c r="V2487" s="5">
        <f t="shared" si="155"/>
        <v>2982.6000000000004</v>
      </c>
      <c r="W2487" s="5">
        <v>0</v>
      </c>
      <c r="X2487" t="s">
        <v>1685</v>
      </c>
    </row>
    <row r="2488" spans="1:24" x14ac:dyDescent="0.2">
      <c r="A2488" t="s">
        <v>0</v>
      </c>
      <c r="B2488" t="s">
        <v>1</v>
      </c>
      <c r="C2488" t="s">
        <v>695</v>
      </c>
      <c r="D2488" t="s">
        <v>1454</v>
      </c>
      <c r="E2488" t="s">
        <v>1455</v>
      </c>
      <c r="F2488" t="s">
        <v>1682</v>
      </c>
      <c r="G2488" t="s">
        <v>1683</v>
      </c>
      <c r="H2488" t="s">
        <v>7</v>
      </c>
      <c r="I2488" t="s">
        <v>41</v>
      </c>
      <c r="J2488" t="s">
        <v>42</v>
      </c>
      <c r="K2488" t="s">
        <v>48</v>
      </c>
      <c r="L2488" t="s">
        <v>44</v>
      </c>
      <c r="M2488" s="5">
        <v>4000</v>
      </c>
      <c r="N2488" s="5">
        <v>0</v>
      </c>
      <c r="O2488" s="5">
        <f t="shared" si="152"/>
        <v>4000</v>
      </c>
      <c r="P2488" s="5">
        <v>0</v>
      </c>
      <c r="Q2488" s="5">
        <f t="shared" si="153"/>
        <v>4000</v>
      </c>
      <c r="R2488" s="5">
        <v>0</v>
      </c>
      <c r="S2488" s="5">
        <v>4000</v>
      </c>
      <c r="T2488" s="5">
        <v>2567.4</v>
      </c>
      <c r="U2488" s="5">
        <f t="shared" si="154"/>
        <v>0</v>
      </c>
      <c r="V2488" s="5">
        <f t="shared" si="155"/>
        <v>1432.6</v>
      </c>
      <c r="W2488" s="5">
        <v>0</v>
      </c>
      <c r="X2488" t="s">
        <v>1686</v>
      </c>
    </row>
    <row r="2489" spans="1:24" x14ac:dyDescent="0.2">
      <c r="A2489" t="s">
        <v>0</v>
      </c>
      <c r="B2489" t="s">
        <v>1</v>
      </c>
      <c r="C2489" t="s">
        <v>695</v>
      </c>
      <c r="D2489" t="s">
        <v>1454</v>
      </c>
      <c r="E2489" t="s">
        <v>1455</v>
      </c>
      <c r="F2489" t="s">
        <v>1682</v>
      </c>
      <c r="G2489" t="s">
        <v>1683</v>
      </c>
      <c r="H2489" t="s">
        <v>7</v>
      </c>
      <c r="I2489" t="s">
        <v>41</v>
      </c>
      <c r="J2489" t="s">
        <v>42</v>
      </c>
      <c r="K2489" t="s">
        <v>56</v>
      </c>
      <c r="L2489" t="s">
        <v>44</v>
      </c>
      <c r="M2489" s="5">
        <v>97000</v>
      </c>
      <c r="N2489" s="5">
        <v>-32708.39</v>
      </c>
      <c r="O2489" s="5">
        <f t="shared" si="152"/>
        <v>64291.61</v>
      </c>
      <c r="P2489" s="5">
        <v>0</v>
      </c>
      <c r="Q2489" s="5">
        <f t="shared" si="153"/>
        <v>64291.61</v>
      </c>
      <c r="R2489" s="5">
        <v>0</v>
      </c>
      <c r="S2489" s="5">
        <v>64291.61</v>
      </c>
      <c r="T2489" s="5">
        <v>42103.08</v>
      </c>
      <c r="U2489" s="5">
        <f t="shared" si="154"/>
        <v>0</v>
      </c>
      <c r="V2489" s="5">
        <f t="shared" si="155"/>
        <v>22188.53</v>
      </c>
      <c r="W2489" s="5">
        <v>0</v>
      </c>
      <c r="X2489" t="s">
        <v>1687</v>
      </c>
    </row>
    <row r="2490" spans="1:24" x14ac:dyDescent="0.2">
      <c r="A2490" t="s">
        <v>0</v>
      </c>
      <c r="B2490" t="s">
        <v>1</v>
      </c>
      <c r="C2490" t="s">
        <v>695</v>
      </c>
      <c r="D2490" t="s">
        <v>1454</v>
      </c>
      <c r="E2490" t="s">
        <v>1455</v>
      </c>
      <c r="F2490" t="s">
        <v>1682</v>
      </c>
      <c r="G2490" t="s">
        <v>1683</v>
      </c>
      <c r="H2490" t="s">
        <v>7</v>
      </c>
      <c r="I2490" t="s">
        <v>41</v>
      </c>
      <c r="J2490" t="s">
        <v>42</v>
      </c>
      <c r="K2490" t="s">
        <v>58</v>
      </c>
      <c r="L2490" t="s">
        <v>44</v>
      </c>
      <c r="M2490" s="5">
        <v>78000</v>
      </c>
      <c r="N2490" s="5">
        <v>32708.39</v>
      </c>
      <c r="O2490" s="5">
        <f t="shared" si="152"/>
        <v>110708.39</v>
      </c>
      <c r="P2490" s="5">
        <v>0</v>
      </c>
      <c r="Q2490" s="5">
        <f t="shared" si="153"/>
        <v>110708.39</v>
      </c>
      <c r="R2490" s="5">
        <v>3800.01</v>
      </c>
      <c r="S2490" s="5">
        <v>68879.839999999997</v>
      </c>
      <c r="T2490" s="5">
        <v>38502.449999999997</v>
      </c>
      <c r="U2490" s="5">
        <f t="shared" si="154"/>
        <v>41828.550000000003</v>
      </c>
      <c r="V2490" s="5">
        <f t="shared" si="155"/>
        <v>72205.94</v>
      </c>
      <c r="W2490" s="5">
        <v>38028.54</v>
      </c>
      <c r="X2490" t="s">
        <v>1688</v>
      </c>
    </row>
    <row r="2491" spans="1:24" x14ac:dyDescent="0.2">
      <c r="A2491" t="s">
        <v>0</v>
      </c>
      <c r="B2491" t="s">
        <v>1</v>
      </c>
      <c r="C2491" t="s">
        <v>695</v>
      </c>
      <c r="D2491" t="s">
        <v>1454</v>
      </c>
      <c r="E2491" t="s">
        <v>1455</v>
      </c>
      <c r="F2491" t="s">
        <v>1682</v>
      </c>
      <c r="G2491" t="s">
        <v>1683</v>
      </c>
      <c r="H2491" t="s">
        <v>7</v>
      </c>
      <c r="I2491" t="s">
        <v>41</v>
      </c>
      <c r="J2491" t="s">
        <v>42</v>
      </c>
      <c r="K2491" t="s">
        <v>74</v>
      </c>
      <c r="L2491" t="s">
        <v>44</v>
      </c>
      <c r="M2491" s="5">
        <v>4000</v>
      </c>
      <c r="N2491" s="5">
        <v>0</v>
      </c>
      <c r="O2491" s="5">
        <f t="shared" si="152"/>
        <v>4000</v>
      </c>
      <c r="P2491" s="5">
        <v>0</v>
      </c>
      <c r="Q2491" s="5">
        <f t="shared" si="153"/>
        <v>4000</v>
      </c>
      <c r="R2491" s="5">
        <v>0</v>
      </c>
      <c r="S2491" s="5">
        <v>4000</v>
      </c>
      <c r="T2491" s="5">
        <v>1693.56</v>
      </c>
      <c r="U2491" s="5">
        <f t="shared" si="154"/>
        <v>0</v>
      </c>
      <c r="V2491" s="5">
        <f t="shared" si="155"/>
        <v>2306.44</v>
      </c>
      <c r="W2491" s="5">
        <v>0</v>
      </c>
      <c r="X2491" t="s">
        <v>1689</v>
      </c>
    </row>
    <row r="2492" spans="1:24" x14ac:dyDescent="0.2">
      <c r="A2492" t="s">
        <v>0</v>
      </c>
      <c r="B2492" t="s">
        <v>1</v>
      </c>
      <c r="C2492" t="s">
        <v>695</v>
      </c>
      <c r="D2492" t="s">
        <v>1454</v>
      </c>
      <c r="E2492" t="s">
        <v>1455</v>
      </c>
      <c r="F2492" t="s">
        <v>1682</v>
      </c>
      <c r="G2492" t="s">
        <v>1683</v>
      </c>
      <c r="H2492" t="s">
        <v>110</v>
      </c>
      <c r="I2492" t="s">
        <v>1513</v>
      </c>
      <c r="J2492" t="s">
        <v>97</v>
      </c>
      <c r="K2492" t="s">
        <v>98</v>
      </c>
      <c r="L2492" t="s">
        <v>11</v>
      </c>
      <c r="M2492" s="5">
        <v>0</v>
      </c>
      <c r="N2492" s="5">
        <v>45867</v>
      </c>
      <c r="O2492" s="5">
        <f t="shared" si="152"/>
        <v>45867</v>
      </c>
      <c r="P2492" s="5">
        <v>0</v>
      </c>
      <c r="Q2492" s="5">
        <f t="shared" si="153"/>
        <v>45867</v>
      </c>
      <c r="R2492" s="5">
        <v>42529.75</v>
      </c>
      <c r="S2492" s="5">
        <v>3337.25</v>
      </c>
      <c r="T2492" s="5">
        <v>3337.25</v>
      </c>
      <c r="U2492" s="5">
        <f t="shared" si="154"/>
        <v>42529.75</v>
      </c>
      <c r="V2492" s="5">
        <f t="shared" si="155"/>
        <v>42529.75</v>
      </c>
      <c r="W2492" s="5">
        <v>0</v>
      </c>
      <c r="X2492" t="s">
        <v>1475</v>
      </c>
    </row>
    <row r="2493" spans="1:24" x14ac:dyDescent="0.2">
      <c r="A2493" t="s">
        <v>0</v>
      </c>
      <c r="B2493" t="s">
        <v>1</v>
      </c>
      <c r="C2493" t="s">
        <v>695</v>
      </c>
      <c r="D2493" t="s">
        <v>1454</v>
      </c>
      <c r="E2493" t="s">
        <v>1455</v>
      </c>
      <c r="F2493" t="s">
        <v>1682</v>
      </c>
      <c r="G2493" t="s">
        <v>1683</v>
      </c>
      <c r="H2493" t="s">
        <v>110</v>
      </c>
      <c r="I2493" t="s">
        <v>1513</v>
      </c>
      <c r="J2493" t="s">
        <v>97</v>
      </c>
      <c r="K2493" t="s">
        <v>100</v>
      </c>
      <c r="L2493" t="s">
        <v>11</v>
      </c>
      <c r="M2493" s="5">
        <v>0</v>
      </c>
      <c r="N2493" s="5">
        <v>14800</v>
      </c>
      <c r="O2493" s="5">
        <f t="shared" si="152"/>
        <v>14800</v>
      </c>
      <c r="P2493" s="5">
        <v>0</v>
      </c>
      <c r="Q2493" s="5">
        <f t="shared" si="153"/>
        <v>14800</v>
      </c>
      <c r="R2493" s="5">
        <v>1700.27</v>
      </c>
      <c r="S2493" s="5">
        <v>13099.73</v>
      </c>
      <c r="T2493" s="5">
        <v>13099.73</v>
      </c>
      <c r="U2493" s="5">
        <f t="shared" si="154"/>
        <v>1700.2700000000004</v>
      </c>
      <c r="V2493" s="5">
        <f t="shared" si="155"/>
        <v>1700.2700000000004</v>
      </c>
      <c r="W2493" s="5">
        <v>0</v>
      </c>
      <c r="X2493" t="s">
        <v>1476</v>
      </c>
    </row>
    <row r="2494" spans="1:24" x14ac:dyDescent="0.2">
      <c r="A2494" t="s">
        <v>0</v>
      </c>
      <c r="B2494" t="s">
        <v>1</v>
      </c>
      <c r="C2494" t="s">
        <v>695</v>
      </c>
      <c r="D2494" t="s">
        <v>1454</v>
      </c>
      <c r="E2494" t="s">
        <v>1455</v>
      </c>
      <c r="F2494" t="s">
        <v>1682</v>
      </c>
      <c r="G2494" t="s">
        <v>1683</v>
      </c>
      <c r="H2494" t="s">
        <v>110</v>
      </c>
      <c r="I2494" t="s">
        <v>1513</v>
      </c>
      <c r="J2494" t="s">
        <v>97</v>
      </c>
      <c r="K2494" t="s">
        <v>102</v>
      </c>
      <c r="L2494" t="s">
        <v>11</v>
      </c>
      <c r="M2494" s="5">
        <v>0</v>
      </c>
      <c r="N2494" s="5">
        <v>1920</v>
      </c>
      <c r="O2494" s="5">
        <f t="shared" si="152"/>
        <v>1920</v>
      </c>
      <c r="P2494" s="5">
        <v>1508.57</v>
      </c>
      <c r="Q2494" s="5">
        <f t="shared" si="153"/>
        <v>3428.5699999999997</v>
      </c>
      <c r="R2494" s="5">
        <v>0</v>
      </c>
      <c r="S2494" s="5">
        <v>1920</v>
      </c>
      <c r="T2494" s="5">
        <v>1920</v>
      </c>
      <c r="U2494" s="5">
        <f t="shared" si="154"/>
        <v>0</v>
      </c>
      <c r="V2494" s="5">
        <f t="shared" si="155"/>
        <v>0</v>
      </c>
      <c r="W2494" s="5">
        <v>1508.57</v>
      </c>
      <c r="X2494" t="s">
        <v>1477</v>
      </c>
    </row>
    <row r="2495" spans="1:24" x14ac:dyDescent="0.2">
      <c r="A2495" t="s">
        <v>0</v>
      </c>
      <c r="B2495" t="s">
        <v>1</v>
      </c>
      <c r="C2495" t="s">
        <v>695</v>
      </c>
      <c r="D2495" t="s">
        <v>1454</v>
      </c>
      <c r="E2495" t="s">
        <v>1455</v>
      </c>
      <c r="F2495" t="s">
        <v>1682</v>
      </c>
      <c r="G2495" t="s">
        <v>1683</v>
      </c>
      <c r="H2495" t="s">
        <v>110</v>
      </c>
      <c r="I2495" t="s">
        <v>1513</v>
      </c>
      <c r="J2495" t="s">
        <v>97</v>
      </c>
      <c r="K2495" t="s">
        <v>104</v>
      </c>
      <c r="L2495" t="s">
        <v>11</v>
      </c>
      <c r="M2495" s="5">
        <v>0</v>
      </c>
      <c r="N2495" s="5">
        <v>550404</v>
      </c>
      <c r="O2495" s="5">
        <f t="shared" si="152"/>
        <v>550404</v>
      </c>
      <c r="P2495" s="5">
        <v>0</v>
      </c>
      <c r="Q2495" s="5">
        <f t="shared" si="153"/>
        <v>550404</v>
      </c>
      <c r="R2495" s="5">
        <v>190771</v>
      </c>
      <c r="S2495" s="5">
        <v>359633</v>
      </c>
      <c r="T2495" s="5">
        <v>359633</v>
      </c>
      <c r="U2495" s="5">
        <f t="shared" si="154"/>
        <v>190771</v>
      </c>
      <c r="V2495" s="5">
        <f t="shared" si="155"/>
        <v>190771</v>
      </c>
      <c r="W2495" s="5">
        <v>0</v>
      </c>
      <c r="X2495" t="s">
        <v>1478</v>
      </c>
    </row>
    <row r="2496" spans="1:24" x14ac:dyDescent="0.2">
      <c r="A2496" t="s">
        <v>0</v>
      </c>
      <c r="B2496" t="s">
        <v>1</v>
      </c>
      <c r="C2496" t="s">
        <v>695</v>
      </c>
      <c r="D2496" t="s">
        <v>1454</v>
      </c>
      <c r="E2496" t="s">
        <v>1455</v>
      </c>
      <c r="F2496" t="s">
        <v>1682</v>
      </c>
      <c r="G2496" t="s">
        <v>1683</v>
      </c>
      <c r="H2496" t="s">
        <v>110</v>
      </c>
      <c r="I2496" t="s">
        <v>1513</v>
      </c>
      <c r="J2496" t="s">
        <v>97</v>
      </c>
      <c r="K2496" t="s">
        <v>106</v>
      </c>
      <c r="L2496" t="s">
        <v>11</v>
      </c>
      <c r="M2496" s="5">
        <v>0</v>
      </c>
      <c r="N2496" s="5">
        <v>69626.11</v>
      </c>
      <c r="O2496" s="5">
        <f t="shared" si="152"/>
        <v>69626.11</v>
      </c>
      <c r="P2496" s="5">
        <v>0</v>
      </c>
      <c r="Q2496" s="5">
        <f t="shared" si="153"/>
        <v>69626.11</v>
      </c>
      <c r="R2496" s="5">
        <v>23889.7</v>
      </c>
      <c r="S2496" s="5">
        <v>45736.41</v>
      </c>
      <c r="T2496" s="5">
        <v>45736.41</v>
      </c>
      <c r="U2496" s="5">
        <f t="shared" si="154"/>
        <v>23889.699999999997</v>
      </c>
      <c r="V2496" s="5">
        <f t="shared" si="155"/>
        <v>23889.699999999997</v>
      </c>
      <c r="W2496" s="5">
        <v>0</v>
      </c>
      <c r="X2496" t="s">
        <v>1479</v>
      </c>
    </row>
    <row r="2497" spans="1:24" x14ac:dyDescent="0.2">
      <c r="A2497" t="s">
        <v>0</v>
      </c>
      <c r="B2497" t="s">
        <v>1</v>
      </c>
      <c r="C2497" t="s">
        <v>695</v>
      </c>
      <c r="D2497" t="s">
        <v>1454</v>
      </c>
      <c r="E2497" t="s">
        <v>1455</v>
      </c>
      <c r="F2497" t="s">
        <v>1682</v>
      </c>
      <c r="G2497" t="s">
        <v>1683</v>
      </c>
      <c r="H2497" t="s">
        <v>110</v>
      </c>
      <c r="I2497" t="s">
        <v>1513</v>
      </c>
      <c r="J2497" t="s">
        <v>97</v>
      </c>
      <c r="K2497" t="s">
        <v>108</v>
      </c>
      <c r="L2497" t="s">
        <v>11</v>
      </c>
      <c r="M2497" s="5">
        <v>0</v>
      </c>
      <c r="N2497" s="5">
        <v>45867</v>
      </c>
      <c r="O2497" s="5">
        <f t="shared" si="152"/>
        <v>45867</v>
      </c>
      <c r="P2497" s="5">
        <v>0</v>
      </c>
      <c r="Q2497" s="5">
        <f t="shared" si="153"/>
        <v>45867</v>
      </c>
      <c r="R2497" s="5">
        <v>16283.53</v>
      </c>
      <c r="S2497" s="5">
        <v>29583.47</v>
      </c>
      <c r="T2497" s="5">
        <v>29583.47</v>
      </c>
      <c r="U2497" s="5">
        <f t="shared" si="154"/>
        <v>16283.529999999999</v>
      </c>
      <c r="V2497" s="5">
        <f t="shared" si="155"/>
        <v>16283.529999999999</v>
      </c>
      <c r="W2497" s="5">
        <v>0</v>
      </c>
      <c r="X2497" t="s">
        <v>1480</v>
      </c>
    </row>
    <row r="2498" spans="1:24" x14ac:dyDescent="0.2">
      <c r="A2498" t="s">
        <v>0</v>
      </c>
      <c r="B2498" t="s">
        <v>1</v>
      </c>
      <c r="C2498" t="s">
        <v>695</v>
      </c>
      <c r="D2498" t="s">
        <v>1454</v>
      </c>
      <c r="E2498" t="s">
        <v>1455</v>
      </c>
      <c r="F2498" t="s">
        <v>1682</v>
      </c>
      <c r="G2498" t="s">
        <v>1683</v>
      </c>
      <c r="H2498" t="s">
        <v>110</v>
      </c>
      <c r="I2498" t="s">
        <v>1690</v>
      </c>
      <c r="J2498" t="s">
        <v>121</v>
      </c>
      <c r="K2498" t="s">
        <v>149</v>
      </c>
      <c r="L2498" t="s">
        <v>44</v>
      </c>
      <c r="M2498" s="5">
        <v>25000</v>
      </c>
      <c r="N2498" s="5">
        <v>-23300</v>
      </c>
      <c r="O2498" s="5">
        <f t="shared" si="152"/>
        <v>1700</v>
      </c>
      <c r="P2498" s="5">
        <v>0</v>
      </c>
      <c r="Q2498" s="5">
        <f t="shared" si="153"/>
        <v>1700</v>
      </c>
      <c r="R2498" s="5">
        <v>372</v>
      </c>
      <c r="S2498" s="5">
        <v>1285.2</v>
      </c>
      <c r="T2498" s="5">
        <v>1285.2</v>
      </c>
      <c r="U2498" s="5">
        <f t="shared" si="154"/>
        <v>414.79999999999995</v>
      </c>
      <c r="V2498" s="5">
        <f t="shared" si="155"/>
        <v>414.79999999999995</v>
      </c>
      <c r="W2498" s="5">
        <v>42.8</v>
      </c>
      <c r="X2498" t="s">
        <v>1488</v>
      </c>
    </row>
    <row r="2499" spans="1:24" x14ac:dyDescent="0.2">
      <c r="A2499" t="s">
        <v>0</v>
      </c>
      <c r="B2499" t="s">
        <v>1</v>
      </c>
      <c r="C2499" t="s">
        <v>695</v>
      </c>
      <c r="D2499" t="s">
        <v>1454</v>
      </c>
      <c r="E2499" t="s">
        <v>1455</v>
      </c>
      <c r="F2499" t="s">
        <v>1682</v>
      </c>
      <c r="G2499" t="s">
        <v>1683</v>
      </c>
      <c r="H2499" t="s">
        <v>110</v>
      </c>
      <c r="I2499" t="s">
        <v>1690</v>
      </c>
      <c r="J2499" t="s">
        <v>121</v>
      </c>
      <c r="K2499" t="s">
        <v>1489</v>
      </c>
      <c r="L2499" t="s">
        <v>44</v>
      </c>
      <c r="M2499" s="5">
        <v>32000</v>
      </c>
      <c r="N2499" s="5">
        <v>13350</v>
      </c>
      <c r="O2499" s="5">
        <f t="shared" ref="O2499:O2562" si="156">+M2499+N2499</f>
        <v>45350</v>
      </c>
      <c r="P2499" s="5">
        <v>0</v>
      </c>
      <c r="Q2499" s="5">
        <f t="shared" ref="Q2499:Q2562" si="157">+O2499+P2499</f>
        <v>45350</v>
      </c>
      <c r="R2499" s="5">
        <v>5600</v>
      </c>
      <c r="S2499" s="5">
        <v>8690</v>
      </c>
      <c r="T2499" s="5">
        <v>5426.5</v>
      </c>
      <c r="U2499" s="5">
        <f t="shared" ref="U2499:U2562" si="158">+O2499-S2499</f>
        <v>36660</v>
      </c>
      <c r="V2499" s="5">
        <f t="shared" ref="V2499:V2562" si="159">+O2499-T2499</f>
        <v>39923.5</v>
      </c>
      <c r="W2499" s="5">
        <v>31060</v>
      </c>
      <c r="X2499" t="s">
        <v>1490</v>
      </c>
    </row>
    <row r="2500" spans="1:24" x14ac:dyDescent="0.2">
      <c r="A2500" t="s">
        <v>0</v>
      </c>
      <c r="B2500" t="s">
        <v>1</v>
      </c>
      <c r="C2500" t="s">
        <v>695</v>
      </c>
      <c r="D2500" t="s">
        <v>1454</v>
      </c>
      <c r="E2500" t="s">
        <v>1455</v>
      </c>
      <c r="F2500" t="s">
        <v>1682</v>
      </c>
      <c r="G2500" t="s">
        <v>1683</v>
      </c>
      <c r="H2500" t="s">
        <v>110</v>
      </c>
      <c r="I2500" t="s">
        <v>1690</v>
      </c>
      <c r="J2500" t="s">
        <v>121</v>
      </c>
      <c r="K2500" t="s">
        <v>151</v>
      </c>
      <c r="L2500" t="s">
        <v>44</v>
      </c>
      <c r="M2500" s="5">
        <v>10000</v>
      </c>
      <c r="N2500" s="5">
        <v>-6220</v>
      </c>
      <c r="O2500" s="5">
        <f t="shared" si="156"/>
        <v>3780</v>
      </c>
      <c r="P2500" s="5">
        <v>0</v>
      </c>
      <c r="Q2500" s="5">
        <f t="shared" si="157"/>
        <v>3780</v>
      </c>
      <c r="R2500" s="5">
        <v>3780</v>
      </c>
      <c r="S2500" s="5">
        <v>0</v>
      </c>
      <c r="T2500" s="5">
        <v>0</v>
      </c>
      <c r="U2500" s="5">
        <f t="shared" si="158"/>
        <v>3780</v>
      </c>
      <c r="V2500" s="5">
        <f t="shared" si="159"/>
        <v>3780</v>
      </c>
      <c r="W2500" s="5">
        <v>0</v>
      </c>
      <c r="X2500" t="s">
        <v>1691</v>
      </c>
    </row>
    <row r="2501" spans="1:24" x14ac:dyDescent="0.2">
      <c r="A2501" t="s">
        <v>0</v>
      </c>
      <c r="B2501" t="s">
        <v>1</v>
      </c>
      <c r="C2501" t="s">
        <v>695</v>
      </c>
      <c r="D2501" t="s">
        <v>1454</v>
      </c>
      <c r="E2501" t="s">
        <v>1455</v>
      </c>
      <c r="F2501" t="s">
        <v>1682</v>
      </c>
      <c r="G2501" t="s">
        <v>1683</v>
      </c>
      <c r="H2501" t="s">
        <v>110</v>
      </c>
      <c r="I2501" t="s">
        <v>1690</v>
      </c>
      <c r="J2501" t="s">
        <v>121</v>
      </c>
      <c r="K2501" t="s">
        <v>161</v>
      </c>
      <c r="L2501" t="s">
        <v>44</v>
      </c>
      <c r="M2501" s="5">
        <v>80876.490000000005</v>
      </c>
      <c r="N2501" s="5">
        <v>0</v>
      </c>
      <c r="O2501" s="5">
        <f t="shared" si="156"/>
        <v>80876.490000000005</v>
      </c>
      <c r="P2501" s="5">
        <v>0</v>
      </c>
      <c r="Q2501" s="5">
        <f t="shared" si="157"/>
        <v>80876.490000000005</v>
      </c>
      <c r="R2501" s="5">
        <v>808.64</v>
      </c>
      <c r="S2501" s="5">
        <v>16484.03</v>
      </c>
      <c r="T2501" s="5">
        <v>16484.03</v>
      </c>
      <c r="U2501" s="5">
        <f t="shared" si="158"/>
        <v>64392.460000000006</v>
      </c>
      <c r="V2501" s="5">
        <f t="shared" si="159"/>
        <v>64392.460000000006</v>
      </c>
      <c r="W2501" s="5">
        <v>63583.82</v>
      </c>
      <c r="X2501" t="s">
        <v>1493</v>
      </c>
    </row>
    <row r="2502" spans="1:24" x14ac:dyDescent="0.2">
      <c r="A2502" t="s">
        <v>0</v>
      </c>
      <c r="B2502" t="s">
        <v>1</v>
      </c>
      <c r="C2502" t="s">
        <v>695</v>
      </c>
      <c r="D2502" t="s">
        <v>1454</v>
      </c>
      <c r="E2502" t="s">
        <v>1455</v>
      </c>
      <c r="F2502" t="s">
        <v>1682</v>
      </c>
      <c r="G2502" t="s">
        <v>1683</v>
      </c>
      <c r="H2502" t="s">
        <v>110</v>
      </c>
      <c r="I2502" t="s">
        <v>1690</v>
      </c>
      <c r="J2502" t="s">
        <v>121</v>
      </c>
      <c r="K2502" t="s">
        <v>163</v>
      </c>
      <c r="L2502" t="s">
        <v>44</v>
      </c>
      <c r="M2502" s="5">
        <v>5000</v>
      </c>
      <c r="N2502" s="5">
        <v>-2000</v>
      </c>
      <c r="O2502" s="5">
        <f t="shared" si="156"/>
        <v>3000</v>
      </c>
      <c r="P2502" s="5">
        <v>-3000</v>
      </c>
      <c r="Q2502" s="5">
        <f t="shared" si="157"/>
        <v>0</v>
      </c>
      <c r="R2502" s="5">
        <v>0</v>
      </c>
      <c r="S2502" s="5">
        <v>0</v>
      </c>
      <c r="T2502" s="5">
        <v>0</v>
      </c>
      <c r="U2502" s="5">
        <f t="shared" si="158"/>
        <v>3000</v>
      </c>
      <c r="V2502" s="5">
        <f t="shared" si="159"/>
        <v>3000</v>
      </c>
      <c r="W2502" s="5">
        <v>0</v>
      </c>
      <c r="X2502" t="s">
        <v>1692</v>
      </c>
    </row>
    <row r="2503" spans="1:24" x14ac:dyDescent="0.2">
      <c r="A2503" t="s">
        <v>0</v>
      </c>
      <c r="B2503" t="s">
        <v>1</v>
      </c>
      <c r="C2503" t="s">
        <v>695</v>
      </c>
      <c r="D2503" t="s">
        <v>1454</v>
      </c>
      <c r="E2503" t="s">
        <v>1455</v>
      </c>
      <c r="F2503" t="s">
        <v>1682</v>
      </c>
      <c r="G2503" t="s">
        <v>1683</v>
      </c>
      <c r="H2503" t="s">
        <v>110</v>
      </c>
      <c r="I2503" t="s">
        <v>1690</v>
      </c>
      <c r="J2503" t="s">
        <v>121</v>
      </c>
      <c r="K2503" t="s">
        <v>122</v>
      </c>
      <c r="L2503" t="s">
        <v>44</v>
      </c>
      <c r="M2503" s="5">
        <v>50000</v>
      </c>
      <c r="N2503" s="5">
        <v>-20000</v>
      </c>
      <c r="O2503" s="5">
        <f t="shared" si="156"/>
        <v>30000</v>
      </c>
      <c r="P2503" s="5">
        <v>0</v>
      </c>
      <c r="Q2503" s="5">
        <f t="shared" si="157"/>
        <v>30000</v>
      </c>
      <c r="R2503" s="5">
        <v>0</v>
      </c>
      <c r="S2503" s="5">
        <v>18725.5</v>
      </c>
      <c r="T2503" s="5">
        <v>13423.87</v>
      </c>
      <c r="U2503" s="5">
        <f t="shared" si="158"/>
        <v>11274.5</v>
      </c>
      <c r="V2503" s="5">
        <f t="shared" si="159"/>
        <v>16576.129999999997</v>
      </c>
      <c r="W2503" s="5">
        <v>11274.5</v>
      </c>
      <c r="X2503" t="s">
        <v>1500</v>
      </c>
    </row>
    <row r="2504" spans="1:24" x14ac:dyDescent="0.2">
      <c r="A2504" t="s">
        <v>0</v>
      </c>
      <c r="B2504" t="s">
        <v>1</v>
      </c>
      <c r="C2504" t="s">
        <v>695</v>
      </c>
      <c r="D2504" t="s">
        <v>1454</v>
      </c>
      <c r="E2504" t="s">
        <v>1455</v>
      </c>
      <c r="F2504" t="s">
        <v>1682</v>
      </c>
      <c r="G2504" t="s">
        <v>1683</v>
      </c>
      <c r="H2504" t="s">
        <v>110</v>
      </c>
      <c r="I2504" t="s">
        <v>1690</v>
      </c>
      <c r="J2504" t="s">
        <v>121</v>
      </c>
      <c r="K2504" t="s">
        <v>539</v>
      </c>
      <c r="L2504" t="s">
        <v>44</v>
      </c>
      <c r="M2504" s="5">
        <v>25000</v>
      </c>
      <c r="N2504" s="5">
        <v>-7710</v>
      </c>
      <c r="O2504" s="5">
        <f t="shared" si="156"/>
        <v>17290</v>
      </c>
      <c r="P2504" s="5">
        <v>-7000</v>
      </c>
      <c r="Q2504" s="5">
        <f t="shared" si="157"/>
        <v>10290</v>
      </c>
      <c r="R2504" s="5">
        <v>0</v>
      </c>
      <c r="S2504" s="5">
        <v>7950.88</v>
      </c>
      <c r="T2504" s="5">
        <v>3824.8</v>
      </c>
      <c r="U2504" s="5">
        <f t="shared" si="158"/>
        <v>9339.119999999999</v>
      </c>
      <c r="V2504" s="5">
        <f t="shared" si="159"/>
        <v>13465.2</v>
      </c>
      <c r="W2504" s="5">
        <v>2339.12</v>
      </c>
      <c r="X2504" t="s">
        <v>1693</v>
      </c>
    </row>
    <row r="2505" spans="1:24" x14ac:dyDescent="0.2">
      <c r="A2505" t="s">
        <v>0</v>
      </c>
      <c r="B2505" t="s">
        <v>1</v>
      </c>
      <c r="C2505" t="s">
        <v>695</v>
      </c>
      <c r="D2505" t="s">
        <v>1454</v>
      </c>
      <c r="E2505" t="s">
        <v>1455</v>
      </c>
      <c r="F2505" t="s">
        <v>1682</v>
      </c>
      <c r="G2505" t="s">
        <v>1683</v>
      </c>
      <c r="H2505" t="s">
        <v>110</v>
      </c>
      <c r="I2505" t="s">
        <v>1690</v>
      </c>
      <c r="J2505" t="s">
        <v>121</v>
      </c>
      <c r="K2505" t="s">
        <v>359</v>
      </c>
      <c r="L2505" t="s">
        <v>44</v>
      </c>
      <c r="M2505" s="5">
        <v>20000</v>
      </c>
      <c r="N2505" s="5">
        <v>-8200</v>
      </c>
      <c r="O2505" s="5">
        <f t="shared" si="156"/>
        <v>11800</v>
      </c>
      <c r="P2505" s="5">
        <v>0</v>
      </c>
      <c r="Q2505" s="5">
        <f t="shared" si="157"/>
        <v>11800</v>
      </c>
      <c r="R2505" s="5">
        <v>0</v>
      </c>
      <c r="S2505" s="5">
        <v>3223.36</v>
      </c>
      <c r="T2505" s="5">
        <v>2278.8200000000002</v>
      </c>
      <c r="U2505" s="5">
        <f t="shared" si="158"/>
        <v>8576.64</v>
      </c>
      <c r="V2505" s="5">
        <f t="shared" si="159"/>
        <v>9521.18</v>
      </c>
      <c r="W2505" s="5">
        <v>8576.64</v>
      </c>
      <c r="X2505" t="s">
        <v>1506</v>
      </c>
    </row>
    <row r="2506" spans="1:24" x14ac:dyDescent="0.2">
      <c r="A2506" t="s">
        <v>0</v>
      </c>
      <c r="B2506" t="s">
        <v>1</v>
      </c>
      <c r="C2506" t="s">
        <v>695</v>
      </c>
      <c r="D2506" t="s">
        <v>1454</v>
      </c>
      <c r="E2506" t="s">
        <v>1455</v>
      </c>
      <c r="F2506" t="s">
        <v>1682</v>
      </c>
      <c r="G2506" t="s">
        <v>1683</v>
      </c>
      <c r="H2506" t="s">
        <v>110</v>
      </c>
      <c r="I2506" t="s">
        <v>1690</v>
      </c>
      <c r="J2506" t="s">
        <v>121</v>
      </c>
      <c r="K2506" t="s">
        <v>178</v>
      </c>
      <c r="L2506" t="s">
        <v>44</v>
      </c>
      <c r="M2506" s="5">
        <v>4000</v>
      </c>
      <c r="N2506" s="5">
        <v>262996.32</v>
      </c>
      <c r="O2506" s="5">
        <f t="shared" si="156"/>
        <v>266996.32</v>
      </c>
      <c r="P2506" s="5">
        <v>-228480</v>
      </c>
      <c r="Q2506" s="5">
        <f t="shared" si="157"/>
        <v>38516.320000000007</v>
      </c>
      <c r="R2506" s="5">
        <v>13272.34</v>
      </c>
      <c r="S2506" s="5">
        <v>23107.5</v>
      </c>
      <c r="T2506" s="5">
        <v>19521.599999999999</v>
      </c>
      <c r="U2506" s="5">
        <f t="shared" si="158"/>
        <v>243888.82</v>
      </c>
      <c r="V2506" s="5">
        <f t="shared" si="159"/>
        <v>247474.72</v>
      </c>
      <c r="W2506" s="5">
        <v>2136.48</v>
      </c>
      <c r="X2506" t="s">
        <v>1494</v>
      </c>
    </row>
    <row r="2507" spans="1:24" x14ac:dyDescent="0.2">
      <c r="A2507" t="s">
        <v>0</v>
      </c>
      <c r="B2507" t="s">
        <v>1</v>
      </c>
      <c r="C2507" t="s">
        <v>695</v>
      </c>
      <c r="D2507" t="s">
        <v>1454</v>
      </c>
      <c r="E2507" t="s">
        <v>1455</v>
      </c>
      <c r="F2507" t="s">
        <v>1682</v>
      </c>
      <c r="G2507" t="s">
        <v>1683</v>
      </c>
      <c r="H2507" t="s">
        <v>110</v>
      </c>
      <c r="I2507" t="s">
        <v>1690</v>
      </c>
      <c r="J2507" t="s">
        <v>121</v>
      </c>
      <c r="K2507" t="s">
        <v>130</v>
      </c>
      <c r="L2507" t="s">
        <v>44</v>
      </c>
      <c r="M2507" s="5">
        <v>6000</v>
      </c>
      <c r="N2507" s="5">
        <v>3200</v>
      </c>
      <c r="O2507" s="5">
        <f t="shared" si="156"/>
        <v>9200</v>
      </c>
      <c r="P2507" s="5">
        <v>0</v>
      </c>
      <c r="Q2507" s="5">
        <f t="shared" si="157"/>
        <v>9200</v>
      </c>
      <c r="R2507" s="5">
        <v>9096.6</v>
      </c>
      <c r="S2507" s="5">
        <v>0</v>
      </c>
      <c r="T2507" s="5">
        <v>0</v>
      </c>
      <c r="U2507" s="5">
        <f t="shared" si="158"/>
        <v>9200</v>
      </c>
      <c r="V2507" s="5">
        <f t="shared" si="159"/>
        <v>9200</v>
      </c>
      <c r="W2507" s="5">
        <v>103.4</v>
      </c>
      <c r="X2507" t="s">
        <v>1495</v>
      </c>
    </row>
    <row r="2508" spans="1:24" x14ac:dyDescent="0.2">
      <c r="A2508" t="s">
        <v>0</v>
      </c>
      <c r="B2508" t="s">
        <v>1</v>
      </c>
      <c r="C2508" t="s">
        <v>695</v>
      </c>
      <c r="D2508" t="s">
        <v>1454</v>
      </c>
      <c r="E2508" t="s">
        <v>1455</v>
      </c>
      <c r="F2508" t="s">
        <v>1682</v>
      </c>
      <c r="G2508" t="s">
        <v>1683</v>
      </c>
      <c r="H2508" t="s">
        <v>110</v>
      </c>
      <c r="I2508" t="s">
        <v>1690</v>
      </c>
      <c r="J2508" t="s">
        <v>121</v>
      </c>
      <c r="K2508" t="s">
        <v>218</v>
      </c>
      <c r="L2508" t="s">
        <v>44</v>
      </c>
      <c r="M2508" s="5">
        <v>15000</v>
      </c>
      <c r="N2508" s="5">
        <v>7000</v>
      </c>
      <c r="O2508" s="5">
        <f t="shared" si="156"/>
        <v>22000</v>
      </c>
      <c r="P2508" s="5">
        <v>0</v>
      </c>
      <c r="Q2508" s="5">
        <f t="shared" si="157"/>
        <v>22000</v>
      </c>
      <c r="R2508" s="5">
        <v>9358.02</v>
      </c>
      <c r="S2508" s="5">
        <v>10484.52</v>
      </c>
      <c r="T2508" s="5">
        <v>10484.52</v>
      </c>
      <c r="U2508" s="5">
        <f t="shared" si="158"/>
        <v>11515.48</v>
      </c>
      <c r="V2508" s="5">
        <f t="shared" si="159"/>
        <v>11515.48</v>
      </c>
      <c r="W2508" s="5">
        <v>2157.46</v>
      </c>
      <c r="X2508" t="s">
        <v>1496</v>
      </c>
    </row>
    <row r="2509" spans="1:24" x14ac:dyDescent="0.2">
      <c r="A2509" t="s">
        <v>0</v>
      </c>
      <c r="B2509" t="s">
        <v>1</v>
      </c>
      <c r="C2509" t="s">
        <v>695</v>
      </c>
      <c r="D2509" t="s">
        <v>1454</v>
      </c>
      <c r="E2509" t="s">
        <v>1455</v>
      </c>
      <c r="F2509" t="s">
        <v>1682</v>
      </c>
      <c r="G2509" t="s">
        <v>1683</v>
      </c>
      <c r="H2509" t="s">
        <v>110</v>
      </c>
      <c r="I2509" t="s">
        <v>1690</v>
      </c>
      <c r="J2509" t="s">
        <v>121</v>
      </c>
      <c r="K2509" t="s">
        <v>166</v>
      </c>
      <c r="L2509" t="s">
        <v>44</v>
      </c>
      <c r="M2509" s="5">
        <v>20000</v>
      </c>
      <c r="N2509" s="5">
        <v>-6700</v>
      </c>
      <c r="O2509" s="5">
        <f t="shared" si="156"/>
        <v>13300</v>
      </c>
      <c r="P2509" s="5">
        <v>-10000</v>
      </c>
      <c r="Q2509" s="5">
        <f t="shared" si="157"/>
        <v>3300</v>
      </c>
      <c r="R2509" s="5">
        <v>0</v>
      </c>
      <c r="S2509" s="5">
        <v>0</v>
      </c>
      <c r="T2509" s="5">
        <v>0</v>
      </c>
      <c r="U2509" s="5">
        <f t="shared" si="158"/>
        <v>13300</v>
      </c>
      <c r="V2509" s="5">
        <f t="shared" si="159"/>
        <v>13300</v>
      </c>
      <c r="W2509" s="5">
        <v>3300</v>
      </c>
      <c r="X2509" t="s">
        <v>1507</v>
      </c>
    </row>
    <row r="2510" spans="1:24" x14ac:dyDescent="0.2">
      <c r="A2510" t="s">
        <v>0</v>
      </c>
      <c r="B2510" t="s">
        <v>1</v>
      </c>
      <c r="C2510" t="s">
        <v>695</v>
      </c>
      <c r="D2510" t="s">
        <v>1454</v>
      </c>
      <c r="E2510" t="s">
        <v>1455</v>
      </c>
      <c r="F2510" t="s">
        <v>1682</v>
      </c>
      <c r="G2510" t="s">
        <v>1683</v>
      </c>
      <c r="H2510" t="s">
        <v>110</v>
      </c>
      <c r="I2510" t="s">
        <v>1690</v>
      </c>
      <c r="J2510" t="s">
        <v>121</v>
      </c>
      <c r="K2510" t="s">
        <v>551</v>
      </c>
      <c r="L2510" t="s">
        <v>44</v>
      </c>
      <c r="M2510" s="5">
        <v>60000</v>
      </c>
      <c r="N2510" s="5">
        <v>-28903.439999999999</v>
      </c>
      <c r="O2510" s="5">
        <f t="shared" si="156"/>
        <v>31096.560000000001</v>
      </c>
      <c r="P2510" s="5">
        <v>0</v>
      </c>
      <c r="Q2510" s="5">
        <f t="shared" si="157"/>
        <v>31096.560000000001</v>
      </c>
      <c r="R2510" s="5">
        <v>200.31</v>
      </c>
      <c r="S2510" s="5">
        <v>15034.4</v>
      </c>
      <c r="T2510" s="5">
        <v>15034.4</v>
      </c>
      <c r="U2510" s="5">
        <f t="shared" si="158"/>
        <v>16062.160000000002</v>
      </c>
      <c r="V2510" s="5">
        <f t="shared" si="159"/>
        <v>16062.160000000002</v>
      </c>
      <c r="W2510" s="5">
        <v>15861.85</v>
      </c>
      <c r="X2510" t="s">
        <v>1508</v>
      </c>
    </row>
    <row r="2511" spans="1:24" x14ac:dyDescent="0.2">
      <c r="A2511" t="s">
        <v>0</v>
      </c>
      <c r="B2511" t="s">
        <v>1</v>
      </c>
      <c r="C2511" t="s">
        <v>695</v>
      </c>
      <c r="D2511" t="s">
        <v>1454</v>
      </c>
      <c r="E2511" t="s">
        <v>1455</v>
      </c>
      <c r="F2511" t="s">
        <v>1682</v>
      </c>
      <c r="G2511" t="s">
        <v>1683</v>
      </c>
      <c r="H2511" t="s">
        <v>110</v>
      </c>
      <c r="I2511" t="s">
        <v>1690</v>
      </c>
      <c r="J2511" t="s">
        <v>121</v>
      </c>
      <c r="K2511" t="s">
        <v>204</v>
      </c>
      <c r="L2511" t="s">
        <v>44</v>
      </c>
      <c r="M2511" s="5">
        <v>115000</v>
      </c>
      <c r="N2511" s="5">
        <v>-53900</v>
      </c>
      <c r="O2511" s="5">
        <f t="shared" si="156"/>
        <v>61100</v>
      </c>
      <c r="P2511" s="5">
        <v>0</v>
      </c>
      <c r="Q2511" s="5">
        <f t="shared" si="157"/>
        <v>61100</v>
      </c>
      <c r="R2511" s="5">
        <v>426.72</v>
      </c>
      <c r="S2511" s="5">
        <v>14522.85</v>
      </c>
      <c r="T2511" s="5">
        <v>14522.85</v>
      </c>
      <c r="U2511" s="5">
        <f t="shared" si="158"/>
        <v>46577.15</v>
      </c>
      <c r="V2511" s="5">
        <f t="shared" si="159"/>
        <v>46577.15</v>
      </c>
      <c r="W2511" s="5">
        <v>46150.43</v>
      </c>
      <c r="X2511" t="s">
        <v>1497</v>
      </c>
    </row>
    <row r="2512" spans="1:24" x14ac:dyDescent="0.2">
      <c r="A2512" t="s">
        <v>0</v>
      </c>
      <c r="B2512" t="s">
        <v>1</v>
      </c>
      <c r="C2512" t="s">
        <v>695</v>
      </c>
      <c r="D2512" t="s">
        <v>1454</v>
      </c>
      <c r="E2512" t="s">
        <v>1455</v>
      </c>
      <c r="F2512" t="s">
        <v>1682</v>
      </c>
      <c r="G2512" t="s">
        <v>1683</v>
      </c>
      <c r="H2512" t="s">
        <v>110</v>
      </c>
      <c r="I2512" t="s">
        <v>1690</v>
      </c>
      <c r="J2512" t="s">
        <v>121</v>
      </c>
      <c r="K2512" t="s">
        <v>175</v>
      </c>
      <c r="L2512" t="s">
        <v>44</v>
      </c>
      <c r="M2512" s="5">
        <v>2000</v>
      </c>
      <c r="N2512" s="5">
        <v>0</v>
      </c>
      <c r="O2512" s="5">
        <f t="shared" si="156"/>
        <v>2000</v>
      </c>
      <c r="P2512" s="5">
        <v>0</v>
      </c>
      <c r="Q2512" s="5">
        <f t="shared" si="157"/>
        <v>2000</v>
      </c>
      <c r="R2512" s="5">
        <v>0</v>
      </c>
      <c r="S2512" s="5">
        <v>0</v>
      </c>
      <c r="T2512" s="5">
        <v>0</v>
      </c>
      <c r="U2512" s="5">
        <f t="shared" si="158"/>
        <v>2000</v>
      </c>
      <c r="V2512" s="5">
        <f t="shared" si="159"/>
        <v>2000</v>
      </c>
      <c r="W2512" s="5">
        <v>2000</v>
      </c>
      <c r="X2512" t="s">
        <v>1694</v>
      </c>
    </row>
    <row r="2513" spans="1:24" x14ac:dyDescent="0.2">
      <c r="A2513" t="s">
        <v>0</v>
      </c>
      <c r="B2513" t="s">
        <v>1</v>
      </c>
      <c r="C2513" t="s">
        <v>695</v>
      </c>
      <c r="D2513" t="s">
        <v>1454</v>
      </c>
      <c r="E2513" t="s">
        <v>1455</v>
      </c>
      <c r="F2513" t="s">
        <v>1682</v>
      </c>
      <c r="G2513" t="s">
        <v>1683</v>
      </c>
      <c r="H2513" t="s">
        <v>110</v>
      </c>
      <c r="I2513" t="s">
        <v>1690</v>
      </c>
      <c r="J2513" t="s">
        <v>121</v>
      </c>
      <c r="K2513" t="s">
        <v>554</v>
      </c>
      <c r="L2513" t="s">
        <v>44</v>
      </c>
      <c r="M2513" s="5">
        <v>18000</v>
      </c>
      <c r="N2513" s="5">
        <v>0</v>
      </c>
      <c r="O2513" s="5">
        <f t="shared" si="156"/>
        <v>18000</v>
      </c>
      <c r="P2513" s="5">
        <v>-10000</v>
      </c>
      <c r="Q2513" s="5">
        <f t="shared" si="157"/>
        <v>8000</v>
      </c>
      <c r="R2513" s="5">
        <v>0</v>
      </c>
      <c r="S2513" s="5">
        <v>0</v>
      </c>
      <c r="T2513" s="5">
        <v>0</v>
      </c>
      <c r="U2513" s="5">
        <f t="shared" si="158"/>
        <v>18000</v>
      </c>
      <c r="V2513" s="5">
        <f t="shared" si="159"/>
        <v>18000</v>
      </c>
      <c r="W2513" s="5">
        <v>8000</v>
      </c>
      <c r="X2513" t="s">
        <v>1509</v>
      </c>
    </row>
    <row r="2514" spans="1:24" x14ac:dyDescent="0.2">
      <c r="A2514" t="s">
        <v>0</v>
      </c>
      <c r="B2514" t="s">
        <v>1</v>
      </c>
      <c r="C2514" t="s">
        <v>695</v>
      </c>
      <c r="D2514" t="s">
        <v>1454</v>
      </c>
      <c r="E2514" t="s">
        <v>1455</v>
      </c>
      <c r="F2514" t="s">
        <v>1682</v>
      </c>
      <c r="G2514" t="s">
        <v>1683</v>
      </c>
      <c r="H2514" t="s">
        <v>110</v>
      </c>
      <c r="I2514" t="s">
        <v>1690</v>
      </c>
      <c r="J2514" t="s">
        <v>121</v>
      </c>
      <c r="K2514" t="s">
        <v>168</v>
      </c>
      <c r="L2514" t="s">
        <v>44</v>
      </c>
      <c r="M2514" s="5">
        <v>0</v>
      </c>
      <c r="N2514" s="5">
        <v>6100</v>
      </c>
      <c r="O2514" s="5">
        <f t="shared" si="156"/>
        <v>6100</v>
      </c>
      <c r="P2514" s="5">
        <v>0</v>
      </c>
      <c r="Q2514" s="5">
        <f t="shared" si="157"/>
        <v>6100</v>
      </c>
      <c r="R2514" s="5">
        <v>4141.76</v>
      </c>
      <c r="S2514" s="5">
        <v>1877.21</v>
      </c>
      <c r="T2514" s="5">
        <v>1877.21</v>
      </c>
      <c r="U2514" s="5">
        <f t="shared" si="158"/>
        <v>4222.79</v>
      </c>
      <c r="V2514" s="5">
        <f t="shared" si="159"/>
        <v>4222.79</v>
      </c>
      <c r="W2514" s="5">
        <v>81.03</v>
      </c>
      <c r="X2514" t="s">
        <v>1695</v>
      </c>
    </row>
    <row r="2515" spans="1:24" x14ac:dyDescent="0.2">
      <c r="A2515" t="s">
        <v>0</v>
      </c>
      <c r="B2515" t="s">
        <v>1</v>
      </c>
      <c r="C2515" t="s">
        <v>695</v>
      </c>
      <c r="D2515" t="s">
        <v>1454</v>
      </c>
      <c r="E2515" t="s">
        <v>1455</v>
      </c>
      <c r="F2515" t="s">
        <v>1682</v>
      </c>
      <c r="G2515" t="s">
        <v>1683</v>
      </c>
      <c r="H2515" t="s">
        <v>110</v>
      </c>
      <c r="I2515" t="s">
        <v>1690</v>
      </c>
      <c r="J2515" t="s">
        <v>121</v>
      </c>
      <c r="K2515" t="s">
        <v>556</v>
      </c>
      <c r="L2515" t="s">
        <v>44</v>
      </c>
      <c r="M2515" s="5">
        <v>33000</v>
      </c>
      <c r="N2515" s="5">
        <v>223460</v>
      </c>
      <c r="O2515" s="5">
        <f t="shared" si="156"/>
        <v>256460</v>
      </c>
      <c r="P2515" s="5">
        <v>-122456.32000000001</v>
      </c>
      <c r="Q2515" s="5">
        <f t="shared" si="157"/>
        <v>134003.68</v>
      </c>
      <c r="R2515" s="5">
        <v>48043.42</v>
      </c>
      <c r="S2515" s="5">
        <v>29505.360000000001</v>
      </c>
      <c r="T2515" s="5">
        <v>29505.360000000001</v>
      </c>
      <c r="U2515" s="5">
        <f t="shared" si="158"/>
        <v>226954.64</v>
      </c>
      <c r="V2515" s="5">
        <f t="shared" si="159"/>
        <v>226954.64</v>
      </c>
      <c r="W2515" s="5">
        <v>56454.9</v>
      </c>
      <c r="X2515" t="s">
        <v>1498</v>
      </c>
    </row>
    <row r="2516" spans="1:24" x14ac:dyDescent="0.2">
      <c r="A2516" t="s">
        <v>0</v>
      </c>
      <c r="B2516" t="s">
        <v>1</v>
      </c>
      <c r="C2516" t="s">
        <v>695</v>
      </c>
      <c r="D2516" t="s">
        <v>1454</v>
      </c>
      <c r="E2516" t="s">
        <v>1455</v>
      </c>
      <c r="F2516" t="s">
        <v>1682</v>
      </c>
      <c r="G2516" t="s">
        <v>1683</v>
      </c>
      <c r="H2516" t="s">
        <v>110</v>
      </c>
      <c r="I2516" t="s">
        <v>1690</v>
      </c>
      <c r="J2516" t="s">
        <v>121</v>
      </c>
      <c r="K2516" t="s">
        <v>558</v>
      </c>
      <c r="L2516" t="s">
        <v>44</v>
      </c>
      <c r="M2516" s="5">
        <v>40000</v>
      </c>
      <c r="N2516" s="5">
        <v>-12700</v>
      </c>
      <c r="O2516" s="5">
        <f t="shared" si="156"/>
        <v>27300</v>
      </c>
      <c r="P2516" s="5">
        <v>0</v>
      </c>
      <c r="Q2516" s="5">
        <f t="shared" si="157"/>
        <v>27300</v>
      </c>
      <c r="R2516" s="5">
        <v>0</v>
      </c>
      <c r="S2516" s="5">
        <v>0</v>
      </c>
      <c r="T2516" s="5">
        <v>0</v>
      </c>
      <c r="U2516" s="5">
        <f t="shared" si="158"/>
        <v>27300</v>
      </c>
      <c r="V2516" s="5">
        <f t="shared" si="159"/>
        <v>27300</v>
      </c>
      <c r="W2516" s="5">
        <v>27300</v>
      </c>
      <c r="X2516" t="s">
        <v>1696</v>
      </c>
    </row>
    <row r="2517" spans="1:24" x14ac:dyDescent="0.2">
      <c r="A2517" t="s">
        <v>0</v>
      </c>
      <c r="B2517" t="s">
        <v>1</v>
      </c>
      <c r="C2517" t="s">
        <v>695</v>
      </c>
      <c r="D2517" t="s">
        <v>1454</v>
      </c>
      <c r="E2517" t="s">
        <v>1455</v>
      </c>
      <c r="F2517" t="s">
        <v>1682</v>
      </c>
      <c r="G2517" t="s">
        <v>1683</v>
      </c>
      <c r="H2517" t="s">
        <v>110</v>
      </c>
      <c r="I2517" t="s">
        <v>1690</v>
      </c>
      <c r="J2517" t="s">
        <v>121</v>
      </c>
      <c r="K2517" t="s">
        <v>342</v>
      </c>
      <c r="L2517" t="s">
        <v>44</v>
      </c>
      <c r="M2517" s="5">
        <v>0</v>
      </c>
      <c r="N2517" s="5">
        <v>2000</v>
      </c>
      <c r="O2517" s="5">
        <f t="shared" si="156"/>
        <v>2000</v>
      </c>
      <c r="P2517" s="5">
        <v>-2000</v>
      </c>
      <c r="Q2517" s="5">
        <f t="shared" si="157"/>
        <v>0</v>
      </c>
      <c r="R2517" s="5">
        <v>0</v>
      </c>
      <c r="S2517" s="5">
        <v>0</v>
      </c>
      <c r="T2517" s="5">
        <v>0</v>
      </c>
      <c r="U2517" s="5">
        <f t="shared" si="158"/>
        <v>2000</v>
      </c>
      <c r="V2517" s="5">
        <f t="shared" si="159"/>
        <v>2000</v>
      </c>
      <c r="W2517" s="5">
        <v>0</v>
      </c>
      <c r="X2517" t="s">
        <v>1697</v>
      </c>
    </row>
    <row r="2518" spans="1:24" x14ac:dyDescent="0.2">
      <c r="A2518" t="s">
        <v>0</v>
      </c>
      <c r="B2518" t="s">
        <v>1</v>
      </c>
      <c r="C2518" t="s">
        <v>695</v>
      </c>
      <c r="D2518" t="s">
        <v>1454</v>
      </c>
      <c r="E2518" t="s">
        <v>1455</v>
      </c>
      <c r="F2518" t="s">
        <v>1682</v>
      </c>
      <c r="G2518" t="s">
        <v>1683</v>
      </c>
      <c r="H2518" t="s">
        <v>110</v>
      </c>
      <c r="I2518" t="s">
        <v>1690</v>
      </c>
      <c r="J2518" t="s">
        <v>121</v>
      </c>
      <c r="K2518" t="s">
        <v>385</v>
      </c>
      <c r="L2518" t="s">
        <v>44</v>
      </c>
      <c r="M2518" s="5">
        <v>4000</v>
      </c>
      <c r="N2518" s="5">
        <v>5100</v>
      </c>
      <c r="O2518" s="5">
        <f t="shared" si="156"/>
        <v>9100</v>
      </c>
      <c r="P2518" s="5">
        <v>-1000</v>
      </c>
      <c r="Q2518" s="5">
        <f t="shared" si="157"/>
        <v>8100</v>
      </c>
      <c r="R2518" s="5">
        <v>0</v>
      </c>
      <c r="S2518" s="5">
        <v>211.68</v>
      </c>
      <c r="T2518" s="5">
        <v>211.68</v>
      </c>
      <c r="U2518" s="5">
        <f t="shared" si="158"/>
        <v>8888.32</v>
      </c>
      <c r="V2518" s="5">
        <f t="shared" si="159"/>
        <v>8888.32</v>
      </c>
      <c r="W2518" s="5">
        <v>7888.32</v>
      </c>
      <c r="X2518" t="s">
        <v>1499</v>
      </c>
    </row>
    <row r="2519" spans="1:24" x14ac:dyDescent="0.2">
      <c r="A2519" t="s">
        <v>0</v>
      </c>
      <c r="B2519" t="s">
        <v>1</v>
      </c>
      <c r="C2519" t="s">
        <v>695</v>
      </c>
      <c r="D2519" t="s">
        <v>1454</v>
      </c>
      <c r="E2519" t="s">
        <v>1455</v>
      </c>
      <c r="F2519" t="s">
        <v>1682</v>
      </c>
      <c r="G2519" t="s">
        <v>1683</v>
      </c>
      <c r="H2519" t="s">
        <v>110</v>
      </c>
      <c r="I2519" t="s">
        <v>1698</v>
      </c>
      <c r="J2519" t="s">
        <v>121</v>
      </c>
      <c r="K2519" t="s">
        <v>137</v>
      </c>
      <c r="L2519" t="s">
        <v>44</v>
      </c>
      <c r="M2519" s="5">
        <v>60000</v>
      </c>
      <c r="N2519" s="5">
        <v>0</v>
      </c>
      <c r="O2519" s="5">
        <f t="shared" si="156"/>
        <v>60000</v>
      </c>
      <c r="P2519" s="5">
        <v>-15000</v>
      </c>
      <c r="Q2519" s="5">
        <f t="shared" si="157"/>
        <v>45000</v>
      </c>
      <c r="R2519" s="5">
        <v>1185.52</v>
      </c>
      <c r="S2519" s="5">
        <v>5927.6</v>
      </c>
      <c r="T2519" s="5">
        <v>5927.6</v>
      </c>
      <c r="U2519" s="5">
        <f t="shared" si="158"/>
        <v>54072.4</v>
      </c>
      <c r="V2519" s="5">
        <f t="shared" si="159"/>
        <v>54072.4</v>
      </c>
      <c r="W2519" s="5">
        <v>37886.879999999997</v>
      </c>
      <c r="X2519" t="s">
        <v>1699</v>
      </c>
    </row>
    <row r="2520" spans="1:24" x14ac:dyDescent="0.2">
      <c r="A2520" t="s">
        <v>0</v>
      </c>
      <c r="B2520" t="s">
        <v>1</v>
      </c>
      <c r="C2520" t="s">
        <v>695</v>
      </c>
      <c r="D2520" t="s">
        <v>1454</v>
      </c>
      <c r="E2520" t="s">
        <v>1455</v>
      </c>
      <c r="F2520" t="s">
        <v>1682</v>
      </c>
      <c r="G2520" t="s">
        <v>1683</v>
      </c>
      <c r="H2520" t="s">
        <v>110</v>
      </c>
      <c r="I2520" t="s">
        <v>1698</v>
      </c>
      <c r="J2520" t="s">
        <v>121</v>
      </c>
      <c r="K2520" t="s">
        <v>151</v>
      </c>
      <c r="L2520" t="s">
        <v>44</v>
      </c>
      <c r="M2520" s="5">
        <v>18000</v>
      </c>
      <c r="N2520" s="5">
        <v>0</v>
      </c>
      <c r="O2520" s="5">
        <f t="shared" si="156"/>
        <v>18000</v>
      </c>
      <c r="P2520" s="5">
        <v>0</v>
      </c>
      <c r="Q2520" s="5">
        <f t="shared" si="157"/>
        <v>18000</v>
      </c>
      <c r="R2520" s="5">
        <v>0</v>
      </c>
      <c r="S2520" s="5">
        <v>0</v>
      </c>
      <c r="T2520" s="5">
        <v>0</v>
      </c>
      <c r="U2520" s="5">
        <f t="shared" si="158"/>
        <v>18000</v>
      </c>
      <c r="V2520" s="5">
        <f t="shared" si="159"/>
        <v>18000</v>
      </c>
      <c r="W2520" s="5">
        <v>18000</v>
      </c>
      <c r="X2520" t="s">
        <v>1691</v>
      </c>
    </row>
    <row r="2521" spans="1:24" x14ac:dyDescent="0.2">
      <c r="A2521" t="s">
        <v>0</v>
      </c>
      <c r="B2521" t="s">
        <v>1</v>
      </c>
      <c r="C2521" t="s">
        <v>695</v>
      </c>
      <c r="D2521" t="s">
        <v>1454</v>
      </c>
      <c r="E2521" t="s">
        <v>1455</v>
      </c>
      <c r="F2521" t="s">
        <v>1682</v>
      </c>
      <c r="G2521" t="s">
        <v>1683</v>
      </c>
      <c r="H2521" t="s">
        <v>110</v>
      </c>
      <c r="I2521" t="s">
        <v>1698</v>
      </c>
      <c r="J2521" t="s">
        <v>121</v>
      </c>
      <c r="K2521" t="s">
        <v>155</v>
      </c>
      <c r="L2521" t="s">
        <v>44</v>
      </c>
      <c r="M2521" s="5">
        <v>2000</v>
      </c>
      <c r="N2521" s="5">
        <v>0</v>
      </c>
      <c r="O2521" s="5">
        <f t="shared" si="156"/>
        <v>2000</v>
      </c>
      <c r="P2521" s="5">
        <v>0</v>
      </c>
      <c r="Q2521" s="5">
        <f t="shared" si="157"/>
        <v>2000</v>
      </c>
      <c r="R2521" s="5">
        <v>0</v>
      </c>
      <c r="S2521" s="5">
        <v>0</v>
      </c>
      <c r="T2521" s="5">
        <v>0</v>
      </c>
      <c r="U2521" s="5">
        <f t="shared" si="158"/>
        <v>2000</v>
      </c>
      <c r="V2521" s="5">
        <f t="shared" si="159"/>
        <v>2000</v>
      </c>
      <c r="W2521" s="5">
        <v>2000</v>
      </c>
      <c r="X2521" t="s">
        <v>1700</v>
      </c>
    </row>
    <row r="2522" spans="1:24" x14ac:dyDescent="0.2">
      <c r="A2522" t="s">
        <v>0</v>
      </c>
      <c r="B2522" t="s">
        <v>1</v>
      </c>
      <c r="C2522" t="s">
        <v>695</v>
      </c>
      <c r="D2522" t="s">
        <v>1454</v>
      </c>
      <c r="E2522" t="s">
        <v>1455</v>
      </c>
      <c r="F2522" t="s">
        <v>1682</v>
      </c>
      <c r="G2522" t="s">
        <v>1683</v>
      </c>
      <c r="H2522" t="s">
        <v>110</v>
      </c>
      <c r="I2522" t="s">
        <v>1513</v>
      </c>
      <c r="J2522" t="s">
        <v>121</v>
      </c>
      <c r="K2522" t="s">
        <v>357</v>
      </c>
      <c r="L2522" t="s">
        <v>44</v>
      </c>
      <c r="M2522" s="5">
        <v>12000</v>
      </c>
      <c r="N2522" s="5">
        <v>-7000</v>
      </c>
      <c r="O2522" s="5">
        <f t="shared" si="156"/>
        <v>5000</v>
      </c>
      <c r="P2522" s="5">
        <v>-3000</v>
      </c>
      <c r="Q2522" s="5">
        <f t="shared" si="157"/>
        <v>2000</v>
      </c>
      <c r="R2522" s="5">
        <v>0</v>
      </c>
      <c r="S2522" s="5">
        <v>0</v>
      </c>
      <c r="T2522" s="5">
        <v>0</v>
      </c>
      <c r="U2522" s="5">
        <f t="shared" si="158"/>
        <v>5000</v>
      </c>
      <c r="V2522" s="5">
        <f t="shared" si="159"/>
        <v>5000</v>
      </c>
      <c r="W2522" s="5">
        <v>2000</v>
      </c>
      <c r="X2522" t="s">
        <v>1701</v>
      </c>
    </row>
    <row r="2523" spans="1:24" x14ac:dyDescent="0.2">
      <c r="A2523" t="s">
        <v>0</v>
      </c>
      <c r="B2523" t="s">
        <v>1</v>
      </c>
      <c r="C2523" t="s">
        <v>695</v>
      </c>
      <c r="D2523" t="s">
        <v>1454</v>
      </c>
      <c r="E2523" t="s">
        <v>1455</v>
      </c>
      <c r="F2523" t="s">
        <v>1682</v>
      </c>
      <c r="G2523" t="s">
        <v>1683</v>
      </c>
      <c r="H2523" t="s">
        <v>110</v>
      </c>
      <c r="I2523" t="s">
        <v>1513</v>
      </c>
      <c r="J2523" t="s">
        <v>121</v>
      </c>
      <c r="K2523" t="s">
        <v>990</v>
      </c>
      <c r="L2523" t="s">
        <v>44</v>
      </c>
      <c r="M2523" s="5">
        <v>36000</v>
      </c>
      <c r="N2523" s="5">
        <v>0</v>
      </c>
      <c r="O2523" s="5">
        <f t="shared" si="156"/>
        <v>36000</v>
      </c>
      <c r="P2523" s="5">
        <v>-36000</v>
      </c>
      <c r="Q2523" s="5">
        <f t="shared" si="157"/>
        <v>0</v>
      </c>
      <c r="R2523" s="5">
        <v>0</v>
      </c>
      <c r="S2523" s="5">
        <v>0</v>
      </c>
      <c r="T2523" s="5">
        <v>0</v>
      </c>
      <c r="U2523" s="5">
        <f t="shared" si="158"/>
        <v>36000</v>
      </c>
      <c r="V2523" s="5">
        <f t="shared" si="159"/>
        <v>36000</v>
      </c>
      <c r="W2523" s="5">
        <v>0</v>
      </c>
      <c r="X2523" t="s">
        <v>1487</v>
      </c>
    </row>
    <row r="2524" spans="1:24" x14ac:dyDescent="0.2">
      <c r="A2524" t="s">
        <v>0</v>
      </c>
      <c r="B2524" t="s">
        <v>1</v>
      </c>
      <c r="C2524" t="s">
        <v>695</v>
      </c>
      <c r="D2524" t="s">
        <v>1454</v>
      </c>
      <c r="E2524" t="s">
        <v>1455</v>
      </c>
      <c r="F2524" t="s">
        <v>1682</v>
      </c>
      <c r="G2524" t="s">
        <v>1683</v>
      </c>
      <c r="H2524" t="s">
        <v>110</v>
      </c>
      <c r="I2524" t="s">
        <v>1513</v>
      </c>
      <c r="J2524" t="s">
        <v>121</v>
      </c>
      <c r="K2524" t="s">
        <v>149</v>
      </c>
      <c r="L2524" t="s">
        <v>44</v>
      </c>
      <c r="M2524" s="5">
        <v>27170</v>
      </c>
      <c r="N2524" s="5">
        <v>-17930</v>
      </c>
      <c r="O2524" s="5">
        <f t="shared" si="156"/>
        <v>9240</v>
      </c>
      <c r="P2524" s="5">
        <v>-7000</v>
      </c>
      <c r="Q2524" s="5">
        <f t="shared" si="157"/>
        <v>2240</v>
      </c>
      <c r="R2524" s="5">
        <v>0</v>
      </c>
      <c r="S2524" s="5">
        <v>0</v>
      </c>
      <c r="T2524" s="5">
        <v>0</v>
      </c>
      <c r="U2524" s="5">
        <f t="shared" si="158"/>
        <v>9240</v>
      </c>
      <c r="V2524" s="5">
        <f t="shared" si="159"/>
        <v>9240</v>
      </c>
      <c r="W2524" s="5">
        <v>2240</v>
      </c>
      <c r="X2524" t="s">
        <v>1488</v>
      </c>
    </row>
    <row r="2525" spans="1:24" x14ac:dyDescent="0.2">
      <c r="A2525" t="s">
        <v>0</v>
      </c>
      <c r="B2525" t="s">
        <v>1</v>
      </c>
      <c r="C2525" t="s">
        <v>695</v>
      </c>
      <c r="D2525" t="s">
        <v>1454</v>
      </c>
      <c r="E2525" t="s">
        <v>1455</v>
      </c>
      <c r="F2525" t="s">
        <v>1682</v>
      </c>
      <c r="G2525" t="s">
        <v>1683</v>
      </c>
      <c r="H2525" t="s">
        <v>110</v>
      </c>
      <c r="I2525" t="s">
        <v>1513</v>
      </c>
      <c r="J2525" t="s">
        <v>121</v>
      </c>
      <c r="K2525" t="s">
        <v>137</v>
      </c>
      <c r="L2525" t="s">
        <v>44</v>
      </c>
      <c r="M2525" s="5">
        <v>31150</v>
      </c>
      <c r="N2525" s="5">
        <v>-25150</v>
      </c>
      <c r="O2525" s="5">
        <f t="shared" si="156"/>
        <v>6000</v>
      </c>
      <c r="P2525" s="5">
        <v>-6000</v>
      </c>
      <c r="Q2525" s="5">
        <f t="shared" si="157"/>
        <v>0</v>
      </c>
      <c r="R2525" s="5">
        <v>0</v>
      </c>
      <c r="S2525" s="5">
        <v>0</v>
      </c>
      <c r="T2525" s="5">
        <v>0</v>
      </c>
      <c r="U2525" s="5">
        <f t="shared" si="158"/>
        <v>6000</v>
      </c>
      <c r="V2525" s="5">
        <f t="shared" si="159"/>
        <v>6000</v>
      </c>
      <c r="W2525" s="5">
        <v>0</v>
      </c>
      <c r="X2525" t="s">
        <v>1699</v>
      </c>
    </row>
    <row r="2526" spans="1:24" x14ac:dyDescent="0.2">
      <c r="A2526" t="s">
        <v>0</v>
      </c>
      <c r="B2526" t="s">
        <v>1</v>
      </c>
      <c r="C2526" t="s">
        <v>695</v>
      </c>
      <c r="D2526" t="s">
        <v>1454</v>
      </c>
      <c r="E2526" t="s">
        <v>1455</v>
      </c>
      <c r="F2526" t="s">
        <v>1682</v>
      </c>
      <c r="G2526" t="s">
        <v>1683</v>
      </c>
      <c r="H2526" t="s">
        <v>110</v>
      </c>
      <c r="I2526" t="s">
        <v>1513</v>
      </c>
      <c r="J2526" t="s">
        <v>121</v>
      </c>
      <c r="K2526" t="s">
        <v>465</v>
      </c>
      <c r="L2526" t="s">
        <v>44</v>
      </c>
      <c r="M2526" s="5">
        <v>20000</v>
      </c>
      <c r="N2526" s="5">
        <v>-20000</v>
      </c>
      <c r="O2526" s="5">
        <f t="shared" si="156"/>
        <v>0</v>
      </c>
      <c r="P2526" s="5">
        <v>0</v>
      </c>
      <c r="Q2526" s="5">
        <f t="shared" si="157"/>
        <v>0</v>
      </c>
      <c r="R2526" s="5">
        <v>0</v>
      </c>
      <c r="S2526" s="5">
        <v>0</v>
      </c>
      <c r="T2526" s="5">
        <v>0</v>
      </c>
      <c r="U2526" s="5">
        <f t="shared" si="158"/>
        <v>0</v>
      </c>
      <c r="V2526" s="5">
        <f t="shared" si="159"/>
        <v>0</v>
      </c>
      <c r="W2526" s="5">
        <v>0</v>
      </c>
      <c r="X2526" t="s">
        <v>1702</v>
      </c>
    </row>
    <row r="2527" spans="1:24" x14ac:dyDescent="0.2">
      <c r="A2527" t="s">
        <v>0</v>
      </c>
      <c r="B2527" t="s">
        <v>1</v>
      </c>
      <c r="C2527" t="s">
        <v>695</v>
      </c>
      <c r="D2527" t="s">
        <v>1454</v>
      </c>
      <c r="E2527" t="s">
        <v>1455</v>
      </c>
      <c r="F2527" t="s">
        <v>1682</v>
      </c>
      <c r="G2527" t="s">
        <v>1683</v>
      </c>
      <c r="H2527" t="s">
        <v>110</v>
      </c>
      <c r="I2527" t="s">
        <v>1513</v>
      </c>
      <c r="J2527" t="s">
        <v>121</v>
      </c>
      <c r="K2527" t="s">
        <v>122</v>
      </c>
      <c r="L2527" t="s">
        <v>44</v>
      </c>
      <c r="M2527" s="5">
        <v>6840</v>
      </c>
      <c r="N2527" s="5">
        <v>-6840</v>
      </c>
      <c r="O2527" s="5">
        <f t="shared" si="156"/>
        <v>0</v>
      </c>
      <c r="P2527" s="5">
        <v>0</v>
      </c>
      <c r="Q2527" s="5">
        <f t="shared" si="157"/>
        <v>0</v>
      </c>
      <c r="R2527" s="5">
        <v>0</v>
      </c>
      <c r="S2527" s="5">
        <v>0</v>
      </c>
      <c r="T2527" s="5">
        <v>0</v>
      </c>
      <c r="U2527" s="5">
        <f t="shared" si="158"/>
        <v>0</v>
      </c>
      <c r="V2527" s="5">
        <f t="shared" si="159"/>
        <v>0</v>
      </c>
      <c r="W2527" s="5">
        <v>0</v>
      </c>
      <c r="X2527" t="s">
        <v>1500</v>
      </c>
    </row>
    <row r="2528" spans="1:24" x14ac:dyDescent="0.2">
      <c r="A2528" t="s">
        <v>0</v>
      </c>
      <c r="B2528" t="s">
        <v>1</v>
      </c>
      <c r="C2528" t="s">
        <v>695</v>
      </c>
      <c r="D2528" t="s">
        <v>1454</v>
      </c>
      <c r="E2528" t="s">
        <v>1455</v>
      </c>
      <c r="F2528" t="s">
        <v>1682</v>
      </c>
      <c r="G2528" t="s">
        <v>1683</v>
      </c>
      <c r="H2528" t="s">
        <v>110</v>
      </c>
      <c r="I2528" t="s">
        <v>1513</v>
      </c>
      <c r="J2528" t="s">
        <v>121</v>
      </c>
      <c r="K2528" t="s">
        <v>539</v>
      </c>
      <c r="L2528" t="s">
        <v>44</v>
      </c>
      <c r="M2528" s="5">
        <v>4800</v>
      </c>
      <c r="N2528" s="5">
        <v>-3200</v>
      </c>
      <c r="O2528" s="5">
        <f t="shared" si="156"/>
        <v>1600</v>
      </c>
      <c r="P2528" s="5">
        <v>0</v>
      </c>
      <c r="Q2528" s="5">
        <f t="shared" si="157"/>
        <v>1600</v>
      </c>
      <c r="R2528" s="5">
        <v>0</v>
      </c>
      <c r="S2528" s="5">
        <v>0</v>
      </c>
      <c r="T2528" s="5">
        <v>0</v>
      </c>
      <c r="U2528" s="5">
        <f t="shared" si="158"/>
        <v>1600</v>
      </c>
      <c r="V2528" s="5">
        <f t="shared" si="159"/>
        <v>1600</v>
      </c>
      <c r="W2528" s="5">
        <v>1600</v>
      </c>
      <c r="X2528" t="s">
        <v>1693</v>
      </c>
    </row>
    <row r="2529" spans="1:24" x14ac:dyDescent="0.2">
      <c r="A2529" t="s">
        <v>0</v>
      </c>
      <c r="B2529" t="s">
        <v>1</v>
      </c>
      <c r="C2529" t="s">
        <v>695</v>
      </c>
      <c r="D2529" t="s">
        <v>1454</v>
      </c>
      <c r="E2529" t="s">
        <v>1455</v>
      </c>
      <c r="F2529" t="s">
        <v>1682</v>
      </c>
      <c r="G2529" t="s">
        <v>1683</v>
      </c>
      <c r="H2529" t="s">
        <v>110</v>
      </c>
      <c r="I2529" t="s">
        <v>1513</v>
      </c>
      <c r="J2529" t="s">
        <v>121</v>
      </c>
      <c r="K2529" t="s">
        <v>128</v>
      </c>
      <c r="L2529" t="s">
        <v>44</v>
      </c>
      <c r="M2529" s="5">
        <v>861358.82</v>
      </c>
      <c r="N2529" s="5">
        <v>-861358.82</v>
      </c>
      <c r="O2529" s="5">
        <f t="shared" si="156"/>
        <v>0</v>
      </c>
      <c r="P2529" s="5">
        <v>0</v>
      </c>
      <c r="Q2529" s="5">
        <f t="shared" si="157"/>
        <v>0</v>
      </c>
      <c r="R2529" s="5">
        <v>0</v>
      </c>
      <c r="S2529" s="5">
        <v>0</v>
      </c>
      <c r="T2529" s="5">
        <v>0</v>
      </c>
      <c r="U2529" s="5">
        <f t="shared" si="158"/>
        <v>0</v>
      </c>
      <c r="V2529" s="5">
        <f t="shared" si="159"/>
        <v>0</v>
      </c>
      <c r="W2529" s="5">
        <v>0</v>
      </c>
      <c r="X2529" t="s">
        <v>1501</v>
      </c>
    </row>
    <row r="2530" spans="1:24" x14ac:dyDescent="0.2">
      <c r="A2530" t="s">
        <v>0</v>
      </c>
      <c r="B2530" t="s">
        <v>1</v>
      </c>
      <c r="C2530" t="s">
        <v>695</v>
      </c>
      <c r="D2530" t="s">
        <v>1454</v>
      </c>
      <c r="E2530" t="s">
        <v>1455</v>
      </c>
      <c r="F2530" t="s">
        <v>1682</v>
      </c>
      <c r="G2530" t="s">
        <v>1683</v>
      </c>
      <c r="H2530" t="s">
        <v>110</v>
      </c>
      <c r="I2530" t="s">
        <v>1513</v>
      </c>
      <c r="J2530" t="s">
        <v>121</v>
      </c>
      <c r="K2530" t="s">
        <v>288</v>
      </c>
      <c r="L2530" t="s">
        <v>44</v>
      </c>
      <c r="M2530" s="5">
        <v>55000</v>
      </c>
      <c r="N2530" s="5">
        <v>-55000</v>
      </c>
      <c r="O2530" s="5">
        <f t="shared" si="156"/>
        <v>0</v>
      </c>
      <c r="P2530" s="5">
        <v>0</v>
      </c>
      <c r="Q2530" s="5">
        <f t="shared" si="157"/>
        <v>0</v>
      </c>
      <c r="R2530" s="5">
        <v>0</v>
      </c>
      <c r="S2530" s="5">
        <v>0</v>
      </c>
      <c r="T2530" s="5">
        <v>0</v>
      </c>
      <c r="U2530" s="5">
        <f t="shared" si="158"/>
        <v>0</v>
      </c>
      <c r="V2530" s="5">
        <f t="shared" si="159"/>
        <v>0</v>
      </c>
      <c r="W2530" s="5">
        <v>0</v>
      </c>
      <c r="X2530" t="s">
        <v>1505</v>
      </c>
    </row>
    <row r="2531" spans="1:24" x14ac:dyDescent="0.2">
      <c r="A2531" t="s">
        <v>0</v>
      </c>
      <c r="B2531" t="s">
        <v>1</v>
      </c>
      <c r="C2531" t="s">
        <v>695</v>
      </c>
      <c r="D2531" t="s">
        <v>1454</v>
      </c>
      <c r="E2531" t="s">
        <v>1455</v>
      </c>
      <c r="F2531" t="s">
        <v>1682</v>
      </c>
      <c r="G2531" t="s">
        <v>1683</v>
      </c>
      <c r="H2531" t="s">
        <v>110</v>
      </c>
      <c r="I2531" t="s">
        <v>1513</v>
      </c>
      <c r="J2531" t="s">
        <v>121</v>
      </c>
      <c r="K2531" t="s">
        <v>359</v>
      </c>
      <c r="L2531" t="s">
        <v>44</v>
      </c>
      <c r="M2531" s="5">
        <v>18152</v>
      </c>
      <c r="N2531" s="5">
        <v>-7650</v>
      </c>
      <c r="O2531" s="5">
        <f t="shared" si="156"/>
        <v>10502</v>
      </c>
      <c r="P2531" s="5">
        <v>-3452</v>
      </c>
      <c r="Q2531" s="5">
        <f t="shared" si="157"/>
        <v>7050</v>
      </c>
      <c r="R2531" s="5">
        <v>0</v>
      </c>
      <c r="S2531" s="5">
        <v>0</v>
      </c>
      <c r="T2531" s="5">
        <v>0</v>
      </c>
      <c r="U2531" s="5">
        <f t="shared" si="158"/>
        <v>10502</v>
      </c>
      <c r="V2531" s="5">
        <f t="shared" si="159"/>
        <v>10502</v>
      </c>
      <c r="W2531" s="5">
        <v>7050</v>
      </c>
      <c r="X2531" t="s">
        <v>1506</v>
      </c>
    </row>
    <row r="2532" spans="1:24" x14ac:dyDescent="0.2">
      <c r="A2532" t="s">
        <v>0</v>
      </c>
      <c r="B2532" t="s">
        <v>1</v>
      </c>
      <c r="C2532" t="s">
        <v>695</v>
      </c>
      <c r="D2532" t="s">
        <v>1454</v>
      </c>
      <c r="E2532" t="s">
        <v>1455</v>
      </c>
      <c r="F2532" t="s">
        <v>1682</v>
      </c>
      <c r="G2532" t="s">
        <v>1683</v>
      </c>
      <c r="H2532" t="s">
        <v>110</v>
      </c>
      <c r="I2532" t="s">
        <v>1513</v>
      </c>
      <c r="J2532" t="s">
        <v>121</v>
      </c>
      <c r="K2532" t="s">
        <v>178</v>
      </c>
      <c r="L2532" t="s">
        <v>44</v>
      </c>
      <c r="M2532" s="5">
        <v>16800</v>
      </c>
      <c r="N2532" s="5">
        <v>0</v>
      </c>
      <c r="O2532" s="5">
        <f t="shared" si="156"/>
        <v>16800</v>
      </c>
      <c r="P2532" s="5">
        <v>-16800</v>
      </c>
      <c r="Q2532" s="5">
        <f t="shared" si="157"/>
        <v>0</v>
      </c>
      <c r="R2532" s="5">
        <v>0</v>
      </c>
      <c r="S2532" s="5">
        <v>0</v>
      </c>
      <c r="T2532" s="5">
        <v>0</v>
      </c>
      <c r="U2532" s="5">
        <f t="shared" si="158"/>
        <v>16800</v>
      </c>
      <c r="V2532" s="5">
        <f t="shared" si="159"/>
        <v>16800</v>
      </c>
      <c r="W2532" s="5">
        <v>0</v>
      </c>
      <c r="X2532" t="s">
        <v>1494</v>
      </c>
    </row>
    <row r="2533" spans="1:24" x14ac:dyDescent="0.2">
      <c r="A2533" t="s">
        <v>0</v>
      </c>
      <c r="B2533" t="s">
        <v>1</v>
      </c>
      <c r="C2533" t="s">
        <v>695</v>
      </c>
      <c r="D2533" t="s">
        <v>1454</v>
      </c>
      <c r="E2533" t="s">
        <v>1455</v>
      </c>
      <c r="F2533" t="s">
        <v>1682</v>
      </c>
      <c r="G2533" t="s">
        <v>1683</v>
      </c>
      <c r="H2533" t="s">
        <v>110</v>
      </c>
      <c r="I2533" t="s">
        <v>1513</v>
      </c>
      <c r="J2533" t="s">
        <v>121</v>
      </c>
      <c r="K2533" t="s">
        <v>544</v>
      </c>
      <c r="L2533" t="s">
        <v>44</v>
      </c>
      <c r="M2533" s="5">
        <v>5750</v>
      </c>
      <c r="N2533" s="5">
        <v>-2000</v>
      </c>
      <c r="O2533" s="5">
        <f t="shared" si="156"/>
        <v>3750</v>
      </c>
      <c r="P2533" s="5">
        <v>-2750</v>
      </c>
      <c r="Q2533" s="5">
        <f t="shared" si="157"/>
        <v>1000</v>
      </c>
      <c r="R2533" s="5">
        <v>0</v>
      </c>
      <c r="S2533" s="5">
        <v>0</v>
      </c>
      <c r="T2533" s="5">
        <v>0</v>
      </c>
      <c r="U2533" s="5">
        <f t="shared" si="158"/>
        <v>3750</v>
      </c>
      <c r="V2533" s="5">
        <f t="shared" si="159"/>
        <v>3750</v>
      </c>
      <c r="W2533" s="5">
        <v>1000</v>
      </c>
      <c r="X2533" t="s">
        <v>1703</v>
      </c>
    </row>
    <row r="2534" spans="1:24" x14ac:dyDescent="0.2">
      <c r="A2534" t="s">
        <v>0</v>
      </c>
      <c r="B2534" t="s">
        <v>1</v>
      </c>
      <c r="C2534" t="s">
        <v>695</v>
      </c>
      <c r="D2534" t="s">
        <v>1454</v>
      </c>
      <c r="E2534" t="s">
        <v>1455</v>
      </c>
      <c r="F2534" t="s">
        <v>1682</v>
      </c>
      <c r="G2534" t="s">
        <v>1683</v>
      </c>
      <c r="H2534" t="s">
        <v>110</v>
      </c>
      <c r="I2534" t="s">
        <v>1513</v>
      </c>
      <c r="J2534" t="s">
        <v>121</v>
      </c>
      <c r="K2534" t="s">
        <v>130</v>
      </c>
      <c r="L2534" t="s">
        <v>44</v>
      </c>
      <c r="M2534" s="5">
        <v>3000</v>
      </c>
      <c r="N2534" s="5">
        <v>-2000</v>
      </c>
      <c r="O2534" s="5">
        <f t="shared" si="156"/>
        <v>1000</v>
      </c>
      <c r="P2534" s="5">
        <v>-1000</v>
      </c>
      <c r="Q2534" s="5">
        <f t="shared" si="157"/>
        <v>0</v>
      </c>
      <c r="R2534" s="5">
        <v>0</v>
      </c>
      <c r="S2534" s="5">
        <v>0</v>
      </c>
      <c r="T2534" s="5">
        <v>0</v>
      </c>
      <c r="U2534" s="5">
        <f t="shared" si="158"/>
        <v>1000</v>
      </c>
      <c r="V2534" s="5">
        <f t="shared" si="159"/>
        <v>1000</v>
      </c>
      <c r="W2534" s="5">
        <v>0</v>
      </c>
      <c r="X2534" t="s">
        <v>1495</v>
      </c>
    </row>
    <row r="2535" spans="1:24" x14ac:dyDescent="0.2">
      <c r="A2535" t="s">
        <v>0</v>
      </c>
      <c r="B2535" t="s">
        <v>1</v>
      </c>
      <c r="C2535" t="s">
        <v>695</v>
      </c>
      <c r="D2535" t="s">
        <v>1454</v>
      </c>
      <c r="E2535" t="s">
        <v>1455</v>
      </c>
      <c r="F2535" t="s">
        <v>1682</v>
      </c>
      <c r="G2535" t="s">
        <v>1683</v>
      </c>
      <c r="H2535" t="s">
        <v>110</v>
      </c>
      <c r="I2535" t="s">
        <v>1513</v>
      </c>
      <c r="J2535" t="s">
        <v>121</v>
      </c>
      <c r="K2535" t="s">
        <v>218</v>
      </c>
      <c r="L2535" t="s">
        <v>44</v>
      </c>
      <c r="M2535" s="5">
        <v>7000</v>
      </c>
      <c r="N2535" s="5">
        <v>0</v>
      </c>
      <c r="O2535" s="5">
        <f t="shared" si="156"/>
        <v>7000</v>
      </c>
      <c r="P2535" s="5">
        <v>-7000</v>
      </c>
      <c r="Q2535" s="5">
        <f t="shared" si="157"/>
        <v>0</v>
      </c>
      <c r="R2535" s="5">
        <v>0</v>
      </c>
      <c r="S2535" s="5">
        <v>0</v>
      </c>
      <c r="T2535" s="5">
        <v>0</v>
      </c>
      <c r="U2535" s="5">
        <f t="shared" si="158"/>
        <v>7000</v>
      </c>
      <c r="V2535" s="5">
        <f t="shared" si="159"/>
        <v>7000</v>
      </c>
      <c r="W2535" s="5">
        <v>0</v>
      </c>
      <c r="X2535" t="s">
        <v>1496</v>
      </c>
    </row>
    <row r="2536" spans="1:24" x14ac:dyDescent="0.2">
      <c r="A2536" t="s">
        <v>0</v>
      </c>
      <c r="B2536" t="s">
        <v>1</v>
      </c>
      <c r="C2536" t="s">
        <v>695</v>
      </c>
      <c r="D2536" t="s">
        <v>1454</v>
      </c>
      <c r="E2536" t="s">
        <v>1455</v>
      </c>
      <c r="F2536" t="s">
        <v>1682</v>
      </c>
      <c r="G2536" t="s">
        <v>1683</v>
      </c>
      <c r="H2536" t="s">
        <v>110</v>
      </c>
      <c r="I2536" t="s">
        <v>1513</v>
      </c>
      <c r="J2536" t="s">
        <v>121</v>
      </c>
      <c r="K2536" t="s">
        <v>204</v>
      </c>
      <c r="L2536" t="s">
        <v>44</v>
      </c>
      <c r="M2536" s="5">
        <v>67631</v>
      </c>
      <c r="N2536" s="5">
        <v>0</v>
      </c>
      <c r="O2536" s="5">
        <f t="shared" si="156"/>
        <v>67631</v>
      </c>
      <c r="P2536" s="5">
        <v>-1085.08</v>
      </c>
      <c r="Q2536" s="5">
        <f t="shared" si="157"/>
        <v>66545.919999999998</v>
      </c>
      <c r="R2536" s="5">
        <v>0</v>
      </c>
      <c r="S2536" s="5">
        <v>0</v>
      </c>
      <c r="T2536" s="5">
        <v>0</v>
      </c>
      <c r="U2536" s="5">
        <f t="shared" si="158"/>
        <v>67631</v>
      </c>
      <c r="V2536" s="5">
        <f t="shared" si="159"/>
        <v>67631</v>
      </c>
      <c r="W2536" s="5">
        <v>66545.919999999998</v>
      </c>
      <c r="X2536" t="s">
        <v>1497</v>
      </c>
    </row>
    <row r="2537" spans="1:24" x14ac:dyDescent="0.2">
      <c r="A2537" t="s">
        <v>0</v>
      </c>
      <c r="B2537" t="s">
        <v>1</v>
      </c>
      <c r="C2537" t="s">
        <v>695</v>
      </c>
      <c r="D2537" t="s">
        <v>1454</v>
      </c>
      <c r="E2537" t="s">
        <v>1455</v>
      </c>
      <c r="F2537" t="s">
        <v>1682</v>
      </c>
      <c r="G2537" t="s">
        <v>1683</v>
      </c>
      <c r="H2537" t="s">
        <v>110</v>
      </c>
      <c r="I2537" t="s">
        <v>1513</v>
      </c>
      <c r="J2537" t="s">
        <v>121</v>
      </c>
      <c r="K2537" t="s">
        <v>556</v>
      </c>
      <c r="L2537" t="s">
        <v>44</v>
      </c>
      <c r="M2537" s="5">
        <v>39815.5</v>
      </c>
      <c r="N2537" s="5">
        <v>0</v>
      </c>
      <c r="O2537" s="5">
        <f t="shared" si="156"/>
        <v>39815.5</v>
      </c>
      <c r="P2537" s="5">
        <v>-23871.5</v>
      </c>
      <c r="Q2537" s="5">
        <f t="shared" si="157"/>
        <v>15944</v>
      </c>
      <c r="R2537" s="5">
        <v>0</v>
      </c>
      <c r="S2537" s="5">
        <v>0</v>
      </c>
      <c r="T2537" s="5">
        <v>0</v>
      </c>
      <c r="U2537" s="5">
        <f t="shared" si="158"/>
        <v>39815.5</v>
      </c>
      <c r="V2537" s="5">
        <f t="shared" si="159"/>
        <v>39815.5</v>
      </c>
      <c r="W2537" s="5">
        <v>15944</v>
      </c>
      <c r="X2537" t="s">
        <v>1498</v>
      </c>
    </row>
    <row r="2538" spans="1:24" x14ac:dyDescent="0.2">
      <c r="A2538" t="s">
        <v>0</v>
      </c>
      <c r="B2538" t="s">
        <v>1</v>
      </c>
      <c r="C2538" t="s">
        <v>695</v>
      </c>
      <c r="D2538" t="s">
        <v>1454</v>
      </c>
      <c r="E2538" t="s">
        <v>1455</v>
      </c>
      <c r="F2538" t="s">
        <v>1682</v>
      </c>
      <c r="G2538" t="s">
        <v>1683</v>
      </c>
      <c r="H2538" t="s">
        <v>110</v>
      </c>
      <c r="I2538" t="s">
        <v>1513</v>
      </c>
      <c r="J2538" t="s">
        <v>121</v>
      </c>
      <c r="K2538" t="s">
        <v>170</v>
      </c>
      <c r="L2538" t="s">
        <v>44</v>
      </c>
      <c r="M2538" s="5">
        <v>4500</v>
      </c>
      <c r="N2538" s="5">
        <v>-4500</v>
      </c>
      <c r="O2538" s="5">
        <f t="shared" si="156"/>
        <v>0</v>
      </c>
      <c r="P2538" s="5">
        <v>0</v>
      </c>
      <c r="Q2538" s="5">
        <f t="shared" si="157"/>
        <v>0</v>
      </c>
      <c r="R2538" s="5">
        <v>0</v>
      </c>
      <c r="S2538" s="5">
        <v>0</v>
      </c>
      <c r="T2538" s="5">
        <v>0</v>
      </c>
      <c r="U2538" s="5">
        <f t="shared" si="158"/>
        <v>0</v>
      </c>
      <c r="V2538" s="5">
        <f t="shared" si="159"/>
        <v>0</v>
      </c>
      <c r="W2538" s="5">
        <v>0</v>
      </c>
      <c r="X2538" t="s">
        <v>1704</v>
      </c>
    </row>
    <row r="2539" spans="1:24" x14ac:dyDescent="0.2">
      <c r="A2539" t="s">
        <v>0</v>
      </c>
      <c r="B2539" t="s">
        <v>1</v>
      </c>
      <c r="C2539" t="s">
        <v>695</v>
      </c>
      <c r="D2539" t="s">
        <v>1454</v>
      </c>
      <c r="E2539" t="s">
        <v>1455</v>
      </c>
      <c r="F2539" t="s">
        <v>1682</v>
      </c>
      <c r="G2539" t="s">
        <v>1683</v>
      </c>
      <c r="H2539" t="s">
        <v>110</v>
      </c>
      <c r="I2539" t="s">
        <v>1690</v>
      </c>
      <c r="J2539" t="s">
        <v>572</v>
      </c>
      <c r="K2539" t="s">
        <v>573</v>
      </c>
      <c r="L2539" t="s">
        <v>44</v>
      </c>
      <c r="M2539" s="5">
        <v>0</v>
      </c>
      <c r="N2539" s="5">
        <v>710</v>
      </c>
      <c r="O2539" s="5">
        <f t="shared" si="156"/>
        <v>710</v>
      </c>
      <c r="P2539" s="5">
        <v>0</v>
      </c>
      <c r="Q2539" s="5">
        <f t="shared" si="157"/>
        <v>710</v>
      </c>
      <c r="R2539" s="5">
        <v>0</v>
      </c>
      <c r="S2539" s="5">
        <v>710</v>
      </c>
      <c r="T2539" s="5">
        <v>508.98</v>
      </c>
      <c r="U2539" s="5">
        <f t="shared" si="158"/>
        <v>0</v>
      </c>
      <c r="V2539" s="5">
        <f t="shared" si="159"/>
        <v>201.01999999999998</v>
      </c>
      <c r="W2539" s="5">
        <v>0</v>
      </c>
      <c r="X2539" t="s">
        <v>1705</v>
      </c>
    </row>
    <row r="2540" spans="1:24" x14ac:dyDescent="0.2">
      <c r="A2540" t="s">
        <v>0</v>
      </c>
      <c r="B2540" t="s">
        <v>1</v>
      </c>
      <c r="C2540" t="s">
        <v>695</v>
      </c>
      <c r="D2540" t="s">
        <v>1454</v>
      </c>
      <c r="E2540" t="s">
        <v>1455</v>
      </c>
      <c r="F2540" t="s">
        <v>1682</v>
      </c>
      <c r="G2540" t="s">
        <v>1683</v>
      </c>
      <c r="H2540" t="s">
        <v>110</v>
      </c>
      <c r="I2540" t="s">
        <v>1513</v>
      </c>
      <c r="J2540" t="s">
        <v>572</v>
      </c>
      <c r="K2540" t="s">
        <v>573</v>
      </c>
      <c r="L2540" t="s">
        <v>44</v>
      </c>
      <c r="M2540" s="5">
        <v>600</v>
      </c>
      <c r="N2540" s="5">
        <v>0</v>
      </c>
      <c r="O2540" s="5">
        <f t="shared" si="156"/>
        <v>600</v>
      </c>
      <c r="P2540" s="5">
        <v>0</v>
      </c>
      <c r="Q2540" s="5">
        <f t="shared" si="157"/>
        <v>600</v>
      </c>
      <c r="R2540" s="5">
        <v>0</v>
      </c>
      <c r="S2540" s="5">
        <v>0</v>
      </c>
      <c r="T2540" s="5">
        <v>0</v>
      </c>
      <c r="U2540" s="5">
        <f t="shared" si="158"/>
        <v>600</v>
      </c>
      <c r="V2540" s="5">
        <f t="shared" si="159"/>
        <v>600</v>
      </c>
      <c r="W2540" s="5">
        <v>600</v>
      </c>
      <c r="X2540" t="s">
        <v>1705</v>
      </c>
    </row>
    <row r="2541" spans="1:24" x14ac:dyDescent="0.2">
      <c r="A2541" t="s">
        <v>0</v>
      </c>
      <c r="B2541" t="s">
        <v>1</v>
      </c>
      <c r="C2541" t="s">
        <v>695</v>
      </c>
      <c r="D2541" t="s">
        <v>1454</v>
      </c>
      <c r="E2541" t="s">
        <v>1455</v>
      </c>
      <c r="F2541" t="s">
        <v>1682</v>
      </c>
      <c r="G2541" t="s">
        <v>1683</v>
      </c>
      <c r="H2541" t="s">
        <v>110</v>
      </c>
      <c r="I2541" t="s">
        <v>1690</v>
      </c>
      <c r="J2541" t="s">
        <v>231</v>
      </c>
      <c r="K2541" t="s">
        <v>232</v>
      </c>
      <c r="L2541" t="s">
        <v>44</v>
      </c>
      <c r="M2541" s="5">
        <v>50000</v>
      </c>
      <c r="N2541" s="5">
        <v>0</v>
      </c>
      <c r="O2541" s="5">
        <f t="shared" si="156"/>
        <v>50000</v>
      </c>
      <c r="P2541" s="5">
        <v>-1666.56</v>
      </c>
      <c r="Q2541" s="5">
        <f t="shared" si="157"/>
        <v>48333.440000000002</v>
      </c>
      <c r="R2541" s="5">
        <v>1666.56</v>
      </c>
      <c r="S2541" s="5">
        <v>3108</v>
      </c>
      <c r="T2541" s="5">
        <v>3108</v>
      </c>
      <c r="U2541" s="5">
        <f t="shared" si="158"/>
        <v>46892</v>
      </c>
      <c r="V2541" s="5">
        <f t="shared" si="159"/>
        <v>46892</v>
      </c>
      <c r="W2541" s="5">
        <v>43558.879999999997</v>
      </c>
      <c r="X2541" t="s">
        <v>1515</v>
      </c>
    </row>
    <row r="2542" spans="1:24" x14ac:dyDescent="0.2">
      <c r="A2542" t="s">
        <v>0</v>
      </c>
      <c r="B2542" t="s">
        <v>1</v>
      </c>
      <c r="C2542" t="s">
        <v>695</v>
      </c>
      <c r="D2542" t="s">
        <v>1454</v>
      </c>
      <c r="E2542" t="s">
        <v>1455</v>
      </c>
      <c r="F2542" t="s">
        <v>1682</v>
      </c>
      <c r="G2542" t="s">
        <v>1683</v>
      </c>
      <c r="H2542" t="s">
        <v>110</v>
      </c>
      <c r="I2542" t="s">
        <v>1690</v>
      </c>
      <c r="J2542" t="s">
        <v>231</v>
      </c>
      <c r="K2542" t="s">
        <v>234</v>
      </c>
      <c r="L2542" t="s">
        <v>44</v>
      </c>
      <c r="M2542" s="5">
        <v>46000</v>
      </c>
      <c r="N2542" s="5">
        <v>0</v>
      </c>
      <c r="O2542" s="5">
        <f t="shared" si="156"/>
        <v>46000</v>
      </c>
      <c r="P2542" s="5">
        <v>0</v>
      </c>
      <c r="Q2542" s="5">
        <f t="shared" si="157"/>
        <v>46000</v>
      </c>
      <c r="R2542" s="5">
        <v>104.92</v>
      </c>
      <c r="S2542" s="5">
        <v>10379.040000000001</v>
      </c>
      <c r="T2542" s="5">
        <v>10379.040000000001</v>
      </c>
      <c r="U2542" s="5">
        <f t="shared" si="158"/>
        <v>35620.959999999999</v>
      </c>
      <c r="V2542" s="5">
        <f t="shared" si="159"/>
        <v>35620.959999999999</v>
      </c>
      <c r="W2542" s="5">
        <v>35516.04</v>
      </c>
      <c r="X2542" t="s">
        <v>1514</v>
      </c>
    </row>
    <row r="2543" spans="1:24" x14ac:dyDescent="0.2">
      <c r="A2543" t="s">
        <v>0</v>
      </c>
      <c r="B2543" t="s">
        <v>1</v>
      </c>
      <c r="C2543" t="s">
        <v>695</v>
      </c>
      <c r="D2543" t="s">
        <v>1454</v>
      </c>
      <c r="E2543" t="s">
        <v>1455</v>
      </c>
      <c r="F2543" t="s">
        <v>1682</v>
      </c>
      <c r="G2543" t="s">
        <v>1683</v>
      </c>
      <c r="H2543" t="s">
        <v>110</v>
      </c>
      <c r="I2543" t="s">
        <v>1513</v>
      </c>
      <c r="J2543" t="s">
        <v>231</v>
      </c>
      <c r="K2543" t="s">
        <v>236</v>
      </c>
      <c r="L2543" t="s">
        <v>44</v>
      </c>
      <c r="M2543" s="5">
        <v>4000</v>
      </c>
      <c r="N2543" s="5">
        <v>-4000</v>
      </c>
      <c r="O2543" s="5">
        <f t="shared" si="156"/>
        <v>0</v>
      </c>
      <c r="P2543" s="5">
        <v>0</v>
      </c>
      <c r="Q2543" s="5">
        <f t="shared" si="157"/>
        <v>0</v>
      </c>
      <c r="R2543" s="5">
        <v>0</v>
      </c>
      <c r="S2543" s="5">
        <v>0</v>
      </c>
      <c r="T2543" s="5">
        <v>0</v>
      </c>
      <c r="U2543" s="5">
        <f t="shared" si="158"/>
        <v>0</v>
      </c>
      <c r="V2543" s="5">
        <f t="shared" si="159"/>
        <v>0</v>
      </c>
      <c r="W2543" s="5">
        <v>0</v>
      </c>
      <c r="X2543" t="s">
        <v>1706</v>
      </c>
    </row>
    <row r="2544" spans="1:24" x14ac:dyDescent="0.2">
      <c r="A2544" t="s">
        <v>0</v>
      </c>
      <c r="B2544" t="s">
        <v>1</v>
      </c>
      <c r="C2544" t="s">
        <v>695</v>
      </c>
      <c r="D2544" t="s">
        <v>1454</v>
      </c>
      <c r="E2544" t="s">
        <v>1455</v>
      </c>
      <c r="F2544" t="s">
        <v>1682</v>
      </c>
      <c r="G2544" t="s">
        <v>1683</v>
      </c>
      <c r="H2544" t="s">
        <v>110</v>
      </c>
      <c r="I2544" t="s">
        <v>1513</v>
      </c>
      <c r="J2544" t="s">
        <v>231</v>
      </c>
      <c r="K2544" t="s">
        <v>232</v>
      </c>
      <c r="L2544" t="s">
        <v>44</v>
      </c>
      <c r="M2544" s="5">
        <v>84000</v>
      </c>
      <c r="N2544" s="5">
        <v>-84000</v>
      </c>
      <c r="O2544" s="5">
        <f t="shared" si="156"/>
        <v>0</v>
      </c>
      <c r="P2544" s="5">
        <v>0</v>
      </c>
      <c r="Q2544" s="5">
        <f t="shared" si="157"/>
        <v>0</v>
      </c>
      <c r="R2544" s="5">
        <v>0</v>
      </c>
      <c r="S2544" s="5">
        <v>0</v>
      </c>
      <c r="T2544" s="5">
        <v>0</v>
      </c>
      <c r="U2544" s="5">
        <f t="shared" si="158"/>
        <v>0</v>
      </c>
      <c r="V2544" s="5">
        <f t="shared" si="159"/>
        <v>0</v>
      </c>
      <c r="W2544" s="5">
        <v>0</v>
      </c>
      <c r="X2544" t="s">
        <v>1515</v>
      </c>
    </row>
    <row r="2545" spans="1:24" x14ac:dyDescent="0.2">
      <c r="A2545" t="s">
        <v>0</v>
      </c>
      <c r="B2545" t="s">
        <v>1</v>
      </c>
      <c r="C2545" t="s">
        <v>695</v>
      </c>
      <c r="D2545" t="s">
        <v>1454</v>
      </c>
      <c r="E2545" t="s">
        <v>1455</v>
      </c>
      <c r="F2545" t="s">
        <v>1682</v>
      </c>
      <c r="G2545" t="s">
        <v>1683</v>
      </c>
      <c r="H2545" t="s">
        <v>110</v>
      </c>
      <c r="I2545" t="s">
        <v>1513</v>
      </c>
      <c r="J2545" t="s">
        <v>231</v>
      </c>
      <c r="K2545" t="s">
        <v>234</v>
      </c>
      <c r="L2545" t="s">
        <v>44</v>
      </c>
      <c r="M2545" s="5">
        <v>22000</v>
      </c>
      <c r="N2545" s="5">
        <v>-15000</v>
      </c>
      <c r="O2545" s="5">
        <f t="shared" si="156"/>
        <v>7000</v>
      </c>
      <c r="P2545" s="5">
        <v>0</v>
      </c>
      <c r="Q2545" s="5">
        <f t="shared" si="157"/>
        <v>7000</v>
      </c>
      <c r="R2545" s="5">
        <v>0</v>
      </c>
      <c r="S2545" s="5">
        <v>0</v>
      </c>
      <c r="T2545" s="5">
        <v>0</v>
      </c>
      <c r="U2545" s="5">
        <f t="shared" si="158"/>
        <v>7000</v>
      </c>
      <c r="V2545" s="5">
        <f t="shared" si="159"/>
        <v>7000</v>
      </c>
      <c r="W2545" s="5">
        <v>7000</v>
      </c>
      <c r="X2545" t="s">
        <v>1514</v>
      </c>
    </row>
    <row r="2546" spans="1:24" x14ac:dyDescent="0.2">
      <c r="A2546" t="s">
        <v>0</v>
      </c>
      <c r="B2546" t="s">
        <v>1</v>
      </c>
      <c r="C2546" t="s">
        <v>695</v>
      </c>
      <c r="D2546" t="s">
        <v>1454</v>
      </c>
      <c r="E2546" t="s">
        <v>1455</v>
      </c>
      <c r="F2546" t="s">
        <v>1707</v>
      </c>
      <c r="G2546" t="s">
        <v>1708</v>
      </c>
      <c r="H2546" t="s">
        <v>7</v>
      </c>
      <c r="I2546" t="s">
        <v>8</v>
      </c>
      <c r="J2546" t="s">
        <v>9</v>
      </c>
      <c r="K2546" t="s">
        <v>10</v>
      </c>
      <c r="L2546" t="s">
        <v>11</v>
      </c>
      <c r="M2546" s="5">
        <v>2298072</v>
      </c>
      <c r="N2546" s="5">
        <v>-404314.09</v>
      </c>
      <c r="O2546" s="5">
        <f t="shared" si="156"/>
        <v>1893757.91</v>
      </c>
      <c r="P2546" s="5">
        <v>0</v>
      </c>
      <c r="Q2546" s="5">
        <f t="shared" si="157"/>
        <v>1893757.91</v>
      </c>
      <c r="R2546" s="5">
        <v>0</v>
      </c>
      <c r="S2546" s="5">
        <v>1085236.54</v>
      </c>
      <c r="T2546" s="5">
        <v>1085236.54</v>
      </c>
      <c r="U2546" s="5">
        <f t="shared" si="158"/>
        <v>808521.36999999988</v>
      </c>
      <c r="V2546" s="5">
        <f t="shared" si="159"/>
        <v>808521.36999999988</v>
      </c>
      <c r="W2546" s="5">
        <v>808521.37</v>
      </c>
      <c r="X2546" t="s">
        <v>1458</v>
      </c>
    </row>
    <row r="2547" spans="1:24" x14ac:dyDescent="0.2">
      <c r="A2547" t="s">
        <v>0</v>
      </c>
      <c r="B2547" t="s">
        <v>1</v>
      </c>
      <c r="C2547" t="s">
        <v>695</v>
      </c>
      <c r="D2547" t="s">
        <v>1454</v>
      </c>
      <c r="E2547" t="s">
        <v>1455</v>
      </c>
      <c r="F2547" t="s">
        <v>1707</v>
      </c>
      <c r="G2547" t="s">
        <v>1708</v>
      </c>
      <c r="H2547" t="s">
        <v>7</v>
      </c>
      <c r="I2547" t="s">
        <v>8</v>
      </c>
      <c r="J2547" t="s">
        <v>9</v>
      </c>
      <c r="K2547" t="s">
        <v>13</v>
      </c>
      <c r="L2547" t="s">
        <v>11</v>
      </c>
      <c r="M2547" s="5">
        <v>151835.4</v>
      </c>
      <c r="N2547" s="5">
        <v>15274.64</v>
      </c>
      <c r="O2547" s="5">
        <f t="shared" si="156"/>
        <v>167110.03999999998</v>
      </c>
      <c r="P2547" s="5">
        <v>0</v>
      </c>
      <c r="Q2547" s="5">
        <f t="shared" si="157"/>
        <v>167110.03999999998</v>
      </c>
      <c r="R2547" s="5">
        <v>0</v>
      </c>
      <c r="S2547" s="5">
        <v>108746.06</v>
      </c>
      <c r="T2547" s="5">
        <v>108746.06</v>
      </c>
      <c r="U2547" s="5">
        <f t="shared" si="158"/>
        <v>58363.979999999981</v>
      </c>
      <c r="V2547" s="5">
        <f t="shared" si="159"/>
        <v>58363.979999999981</v>
      </c>
      <c r="W2547" s="5">
        <v>58363.98</v>
      </c>
      <c r="X2547" t="s">
        <v>1459</v>
      </c>
    </row>
    <row r="2548" spans="1:24" x14ac:dyDescent="0.2">
      <c r="A2548" t="s">
        <v>0</v>
      </c>
      <c r="B2548" t="s">
        <v>1</v>
      </c>
      <c r="C2548" t="s">
        <v>695</v>
      </c>
      <c r="D2548" t="s">
        <v>1454</v>
      </c>
      <c r="E2548" t="s">
        <v>1455</v>
      </c>
      <c r="F2548" t="s">
        <v>1707</v>
      </c>
      <c r="G2548" t="s">
        <v>1708</v>
      </c>
      <c r="H2548" t="s">
        <v>7</v>
      </c>
      <c r="I2548" t="s">
        <v>8</v>
      </c>
      <c r="J2548" t="s">
        <v>9</v>
      </c>
      <c r="K2548" t="s">
        <v>15</v>
      </c>
      <c r="L2548" t="s">
        <v>11</v>
      </c>
      <c r="M2548" s="5">
        <v>208670.95</v>
      </c>
      <c r="N2548" s="5">
        <v>-4490.1099999999997</v>
      </c>
      <c r="O2548" s="5">
        <f t="shared" si="156"/>
        <v>204180.84000000003</v>
      </c>
      <c r="P2548" s="5">
        <v>0</v>
      </c>
      <c r="Q2548" s="5">
        <f t="shared" si="157"/>
        <v>204180.84000000003</v>
      </c>
      <c r="R2548" s="5">
        <v>25021.02</v>
      </c>
      <c r="S2548" s="5">
        <v>24910.47</v>
      </c>
      <c r="T2548" s="5">
        <v>24910.47</v>
      </c>
      <c r="U2548" s="5">
        <f t="shared" si="158"/>
        <v>179270.37000000002</v>
      </c>
      <c r="V2548" s="5">
        <f t="shared" si="159"/>
        <v>179270.37000000002</v>
      </c>
      <c r="W2548" s="5">
        <v>154249.35</v>
      </c>
      <c r="X2548" t="s">
        <v>1460</v>
      </c>
    </row>
    <row r="2549" spans="1:24" x14ac:dyDescent="0.2">
      <c r="A2549" t="s">
        <v>0</v>
      </c>
      <c r="B2549" t="s">
        <v>1</v>
      </c>
      <c r="C2549" t="s">
        <v>695</v>
      </c>
      <c r="D2549" t="s">
        <v>1454</v>
      </c>
      <c r="E2549" t="s">
        <v>1455</v>
      </c>
      <c r="F2549" t="s">
        <v>1707</v>
      </c>
      <c r="G2549" t="s">
        <v>1708</v>
      </c>
      <c r="H2549" t="s">
        <v>7</v>
      </c>
      <c r="I2549" t="s">
        <v>8</v>
      </c>
      <c r="J2549" t="s">
        <v>9</v>
      </c>
      <c r="K2549" t="s">
        <v>17</v>
      </c>
      <c r="L2549" t="s">
        <v>11</v>
      </c>
      <c r="M2549" s="5">
        <v>55597.34</v>
      </c>
      <c r="N2549" s="5">
        <v>800</v>
      </c>
      <c r="O2549" s="5">
        <f t="shared" si="156"/>
        <v>56397.34</v>
      </c>
      <c r="P2549" s="5">
        <v>0</v>
      </c>
      <c r="Q2549" s="5">
        <f t="shared" si="157"/>
        <v>56397.34</v>
      </c>
      <c r="R2549" s="5">
        <v>2915.63</v>
      </c>
      <c r="S2549" s="5">
        <v>44482.81</v>
      </c>
      <c r="T2549" s="5">
        <v>44482.81</v>
      </c>
      <c r="U2549" s="5">
        <f t="shared" si="158"/>
        <v>11914.529999999999</v>
      </c>
      <c r="V2549" s="5">
        <f t="shared" si="159"/>
        <v>11914.529999999999</v>
      </c>
      <c r="W2549" s="5">
        <v>8998.9</v>
      </c>
      <c r="X2549" t="s">
        <v>1461</v>
      </c>
    </row>
    <row r="2550" spans="1:24" x14ac:dyDescent="0.2">
      <c r="A2550" t="s">
        <v>0</v>
      </c>
      <c r="B2550" t="s">
        <v>1</v>
      </c>
      <c r="C2550" t="s">
        <v>695</v>
      </c>
      <c r="D2550" t="s">
        <v>1454</v>
      </c>
      <c r="E2550" t="s">
        <v>1455</v>
      </c>
      <c r="F2550" t="s">
        <v>1707</v>
      </c>
      <c r="G2550" t="s">
        <v>1708</v>
      </c>
      <c r="H2550" t="s">
        <v>7</v>
      </c>
      <c r="I2550" t="s">
        <v>8</v>
      </c>
      <c r="J2550" t="s">
        <v>9</v>
      </c>
      <c r="K2550" t="s">
        <v>19</v>
      </c>
      <c r="L2550" t="s">
        <v>11</v>
      </c>
      <c r="M2550" s="5">
        <v>2376</v>
      </c>
      <c r="N2550" s="5">
        <v>320</v>
      </c>
      <c r="O2550" s="5">
        <f t="shared" si="156"/>
        <v>2696</v>
      </c>
      <c r="P2550" s="5">
        <v>0</v>
      </c>
      <c r="Q2550" s="5">
        <f t="shared" si="157"/>
        <v>2696</v>
      </c>
      <c r="R2550" s="5">
        <v>0</v>
      </c>
      <c r="S2550" s="5">
        <v>729</v>
      </c>
      <c r="T2550" s="5">
        <v>729</v>
      </c>
      <c r="U2550" s="5">
        <f t="shared" si="158"/>
        <v>1967</v>
      </c>
      <c r="V2550" s="5">
        <f t="shared" si="159"/>
        <v>1967</v>
      </c>
      <c r="W2550" s="5">
        <v>1967</v>
      </c>
      <c r="X2550" t="s">
        <v>1462</v>
      </c>
    </row>
    <row r="2551" spans="1:24" x14ac:dyDescent="0.2">
      <c r="A2551" t="s">
        <v>0</v>
      </c>
      <c r="B2551" t="s">
        <v>1</v>
      </c>
      <c r="C2551" t="s">
        <v>695</v>
      </c>
      <c r="D2551" t="s">
        <v>1454</v>
      </c>
      <c r="E2551" t="s">
        <v>1455</v>
      </c>
      <c r="F2551" t="s">
        <v>1707</v>
      </c>
      <c r="G2551" t="s">
        <v>1708</v>
      </c>
      <c r="H2551" t="s">
        <v>7</v>
      </c>
      <c r="I2551" t="s">
        <v>8</v>
      </c>
      <c r="J2551" t="s">
        <v>9</v>
      </c>
      <c r="K2551" t="s">
        <v>21</v>
      </c>
      <c r="L2551" t="s">
        <v>11</v>
      </c>
      <c r="M2551" s="5">
        <v>19008</v>
      </c>
      <c r="N2551" s="5">
        <v>1600</v>
      </c>
      <c r="O2551" s="5">
        <f t="shared" si="156"/>
        <v>20608</v>
      </c>
      <c r="P2551" s="5">
        <v>0</v>
      </c>
      <c r="Q2551" s="5">
        <f t="shared" si="157"/>
        <v>20608</v>
      </c>
      <c r="R2551" s="5">
        <v>0</v>
      </c>
      <c r="S2551" s="5">
        <v>7492</v>
      </c>
      <c r="T2551" s="5">
        <v>7492</v>
      </c>
      <c r="U2551" s="5">
        <f t="shared" si="158"/>
        <v>13116</v>
      </c>
      <c r="V2551" s="5">
        <f t="shared" si="159"/>
        <v>13116</v>
      </c>
      <c r="W2551" s="5">
        <v>13116</v>
      </c>
      <c r="X2551" t="s">
        <v>1463</v>
      </c>
    </row>
    <row r="2552" spans="1:24" x14ac:dyDescent="0.2">
      <c r="A2552" t="s">
        <v>0</v>
      </c>
      <c r="B2552" t="s">
        <v>1</v>
      </c>
      <c r="C2552" t="s">
        <v>695</v>
      </c>
      <c r="D2552" t="s">
        <v>1454</v>
      </c>
      <c r="E2552" t="s">
        <v>1455</v>
      </c>
      <c r="F2552" t="s">
        <v>1707</v>
      </c>
      <c r="G2552" t="s">
        <v>1708</v>
      </c>
      <c r="H2552" t="s">
        <v>7</v>
      </c>
      <c r="I2552" t="s">
        <v>8</v>
      </c>
      <c r="J2552" t="s">
        <v>9</v>
      </c>
      <c r="K2552" t="s">
        <v>23</v>
      </c>
      <c r="L2552" t="s">
        <v>11</v>
      </c>
      <c r="M2552" s="5">
        <v>759.18</v>
      </c>
      <c r="N2552" s="5">
        <v>528</v>
      </c>
      <c r="O2552" s="5">
        <f t="shared" si="156"/>
        <v>1287.1799999999998</v>
      </c>
      <c r="P2552" s="5">
        <v>0</v>
      </c>
      <c r="Q2552" s="5">
        <f t="shared" si="157"/>
        <v>1287.1799999999998</v>
      </c>
      <c r="R2552" s="5">
        <v>0</v>
      </c>
      <c r="S2552" s="5">
        <v>32</v>
      </c>
      <c r="T2552" s="5">
        <v>32</v>
      </c>
      <c r="U2552" s="5">
        <f t="shared" si="158"/>
        <v>1255.1799999999998</v>
      </c>
      <c r="V2552" s="5">
        <f t="shared" si="159"/>
        <v>1255.1799999999998</v>
      </c>
      <c r="W2552" s="5">
        <v>1255.18</v>
      </c>
      <c r="X2552" t="s">
        <v>1464</v>
      </c>
    </row>
    <row r="2553" spans="1:24" x14ac:dyDescent="0.2">
      <c r="A2553" t="s">
        <v>0</v>
      </c>
      <c r="B2553" t="s">
        <v>1</v>
      </c>
      <c r="C2553" t="s">
        <v>695</v>
      </c>
      <c r="D2553" t="s">
        <v>1454</v>
      </c>
      <c r="E2553" t="s">
        <v>1455</v>
      </c>
      <c r="F2553" t="s">
        <v>1707</v>
      </c>
      <c r="G2553" t="s">
        <v>1708</v>
      </c>
      <c r="H2553" t="s">
        <v>7</v>
      </c>
      <c r="I2553" t="s">
        <v>8</v>
      </c>
      <c r="J2553" t="s">
        <v>9</v>
      </c>
      <c r="K2553" t="s">
        <v>25</v>
      </c>
      <c r="L2553" t="s">
        <v>11</v>
      </c>
      <c r="M2553" s="5">
        <v>4555.0600000000004</v>
      </c>
      <c r="N2553" s="5">
        <v>-47.12</v>
      </c>
      <c r="O2553" s="5">
        <f t="shared" si="156"/>
        <v>4507.9400000000005</v>
      </c>
      <c r="P2553" s="5">
        <v>0</v>
      </c>
      <c r="Q2553" s="5">
        <f t="shared" si="157"/>
        <v>4507.9400000000005</v>
      </c>
      <c r="R2553" s="5">
        <v>0</v>
      </c>
      <c r="S2553" s="5">
        <v>3432.56</v>
      </c>
      <c r="T2553" s="5">
        <v>3432.56</v>
      </c>
      <c r="U2553" s="5">
        <f t="shared" si="158"/>
        <v>1075.3800000000006</v>
      </c>
      <c r="V2553" s="5">
        <f t="shared" si="159"/>
        <v>1075.3800000000006</v>
      </c>
      <c r="W2553" s="5">
        <v>1075.3800000000001</v>
      </c>
      <c r="X2553" t="s">
        <v>1465</v>
      </c>
    </row>
    <row r="2554" spans="1:24" x14ac:dyDescent="0.2">
      <c r="A2554" t="s">
        <v>0</v>
      </c>
      <c r="B2554" t="s">
        <v>1</v>
      </c>
      <c r="C2554" t="s">
        <v>695</v>
      </c>
      <c r="D2554" t="s">
        <v>1454</v>
      </c>
      <c r="E2554" t="s">
        <v>1455</v>
      </c>
      <c r="F2554" t="s">
        <v>1707</v>
      </c>
      <c r="G2554" t="s">
        <v>1708</v>
      </c>
      <c r="H2554" t="s">
        <v>7</v>
      </c>
      <c r="I2554" t="s">
        <v>8</v>
      </c>
      <c r="J2554" t="s">
        <v>9</v>
      </c>
      <c r="K2554" t="s">
        <v>27</v>
      </c>
      <c r="L2554" t="s">
        <v>11</v>
      </c>
      <c r="M2554" s="5">
        <v>8977.4599999999991</v>
      </c>
      <c r="N2554" s="5">
        <v>826.07</v>
      </c>
      <c r="O2554" s="5">
        <f t="shared" si="156"/>
        <v>9803.5299999999988</v>
      </c>
      <c r="P2554" s="5">
        <v>1470.27</v>
      </c>
      <c r="Q2554" s="5">
        <f t="shared" si="157"/>
        <v>11273.8</v>
      </c>
      <c r="R2554" s="5">
        <v>0</v>
      </c>
      <c r="S2554" s="5">
        <v>9803.5300000000007</v>
      </c>
      <c r="T2554" s="5">
        <v>9803.5300000000007</v>
      </c>
      <c r="U2554" s="5">
        <f t="shared" si="158"/>
        <v>0</v>
      </c>
      <c r="V2554" s="5">
        <f t="shared" si="159"/>
        <v>0</v>
      </c>
      <c r="W2554" s="5">
        <v>1470.27</v>
      </c>
      <c r="X2554" t="s">
        <v>1466</v>
      </c>
    </row>
    <row r="2555" spans="1:24" x14ac:dyDescent="0.2">
      <c r="A2555" t="s">
        <v>0</v>
      </c>
      <c r="B2555" t="s">
        <v>1</v>
      </c>
      <c r="C2555" t="s">
        <v>695</v>
      </c>
      <c r="D2555" t="s">
        <v>1454</v>
      </c>
      <c r="E2555" t="s">
        <v>1455</v>
      </c>
      <c r="F2555" t="s">
        <v>1707</v>
      </c>
      <c r="G2555" t="s">
        <v>1708</v>
      </c>
      <c r="H2555" t="s">
        <v>7</v>
      </c>
      <c r="I2555" t="s">
        <v>8</v>
      </c>
      <c r="J2555" t="s">
        <v>9</v>
      </c>
      <c r="K2555" t="s">
        <v>29</v>
      </c>
      <c r="L2555" t="s">
        <v>11</v>
      </c>
      <c r="M2555" s="5">
        <v>1840.7</v>
      </c>
      <c r="N2555" s="5">
        <v>0</v>
      </c>
      <c r="O2555" s="5">
        <f t="shared" si="156"/>
        <v>1840.7</v>
      </c>
      <c r="P2555" s="5">
        <v>787.07</v>
      </c>
      <c r="Q2555" s="5">
        <f t="shared" si="157"/>
        <v>2627.77</v>
      </c>
      <c r="R2555" s="5">
        <v>0</v>
      </c>
      <c r="S2555" s="5">
        <v>1620.98</v>
      </c>
      <c r="T2555" s="5">
        <v>1620.98</v>
      </c>
      <c r="U2555" s="5">
        <f t="shared" si="158"/>
        <v>219.72000000000003</v>
      </c>
      <c r="V2555" s="5">
        <f t="shared" si="159"/>
        <v>219.72000000000003</v>
      </c>
      <c r="W2555" s="5">
        <v>1006.79</v>
      </c>
      <c r="X2555" t="s">
        <v>1467</v>
      </c>
    </row>
    <row r="2556" spans="1:24" x14ac:dyDescent="0.2">
      <c r="A2556" t="s">
        <v>0</v>
      </c>
      <c r="B2556" t="s">
        <v>1</v>
      </c>
      <c r="C2556" t="s">
        <v>695</v>
      </c>
      <c r="D2556" t="s">
        <v>1454</v>
      </c>
      <c r="E2556" t="s">
        <v>1455</v>
      </c>
      <c r="F2556" t="s">
        <v>1707</v>
      </c>
      <c r="G2556" t="s">
        <v>1708</v>
      </c>
      <c r="H2556" t="s">
        <v>7</v>
      </c>
      <c r="I2556" t="s">
        <v>8</v>
      </c>
      <c r="J2556" t="s">
        <v>9</v>
      </c>
      <c r="K2556" t="s">
        <v>265</v>
      </c>
      <c r="L2556" t="s">
        <v>11</v>
      </c>
      <c r="M2556" s="5">
        <v>54144</v>
      </c>
      <c r="N2556" s="5">
        <v>333288</v>
      </c>
      <c r="O2556" s="5">
        <f t="shared" si="156"/>
        <v>387432</v>
      </c>
      <c r="P2556" s="5">
        <v>0</v>
      </c>
      <c r="Q2556" s="5">
        <f t="shared" si="157"/>
        <v>387432</v>
      </c>
      <c r="R2556" s="5">
        <v>173504.41</v>
      </c>
      <c r="S2556" s="5">
        <v>213927.59</v>
      </c>
      <c r="T2556" s="5">
        <v>213927.59</v>
      </c>
      <c r="U2556" s="5">
        <f t="shared" si="158"/>
        <v>173504.41</v>
      </c>
      <c r="V2556" s="5">
        <f t="shared" si="159"/>
        <v>173504.41</v>
      </c>
      <c r="W2556" s="5">
        <v>0</v>
      </c>
      <c r="X2556" t="s">
        <v>1468</v>
      </c>
    </row>
    <row r="2557" spans="1:24" x14ac:dyDescent="0.2">
      <c r="A2557" t="s">
        <v>0</v>
      </c>
      <c r="B2557" t="s">
        <v>1</v>
      </c>
      <c r="C2557" t="s">
        <v>695</v>
      </c>
      <c r="D2557" t="s">
        <v>1454</v>
      </c>
      <c r="E2557" t="s">
        <v>1455</v>
      </c>
      <c r="F2557" t="s">
        <v>1707</v>
      </c>
      <c r="G2557" t="s">
        <v>1708</v>
      </c>
      <c r="H2557" t="s">
        <v>7</v>
      </c>
      <c r="I2557" t="s">
        <v>8</v>
      </c>
      <c r="J2557" t="s">
        <v>9</v>
      </c>
      <c r="K2557" t="s">
        <v>31</v>
      </c>
      <c r="L2557" t="s">
        <v>11</v>
      </c>
      <c r="M2557" s="5">
        <v>3760.77</v>
      </c>
      <c r="N2557" s="5">
        <v>0</v>
      </c>
      <c r="O2557" s="5">
        <f t="shared" si="156"/>
        <v>3760.77</v>
      </c>
      <c r="P2557" s="5">
        <v>-1880.39</v>
      </c>
      <c r="Q2557" s="5">
        <f t="shared" si="157"/>
        <v>1880.3799999999999</v>
      </c>
      <c r="R2557" s="5">
        <v>0</v>
      </c>
      <c r="S2557" s="5">
        <v>0</v>
      </c>
      <c r="T2557" s="5">
        <v>0</v>
      </c>
      <c r="U2557" s="5">
        <f t="shared" si="158"/>
        <v>3760.77</v>
      </c>
      <c r="V2557" s="5">
        <f t="shared" si="159"/>
        <v>3760.77</v>
      </c>
      <c r="W2557" s="5">
        <v>1880.38</v>
      </c>
      <c r="X2557" t="s">
        <v>1469</v>
      </c>
    </row>
    <row r="2558" spans="1:24" x14ac:dyDescent="0.2">
      <c r="A2558" t="s">
        <v>0</v>
      </c>
      <c r="B2558" t="s">
        <v>1</v>
      </c>
      <c r="C2558" t="s">
        <v>695</v>
      </c>
      <c r="D2558" t="s">
        <v>1454</v>
      </c>
      <c r="E2558" t="s">
        <v>1455</v>
      </c>
      <c r="F2558" t="s">
        <v>1707</v>
      </c>
      <c r="G2558" t="s">
        <v>1708</v>
      </c>
      <c r="H2558" t="s">
        <v>7</v>
      </c>
      <c r="I2558" t="s">
        <v>8</v>
      </c>
      <c r="J2558" t="s">
        <v>9</v>
      </c>
      <c r="K2558" t="s">
        <v>33</v>
      </c>
      <c r="L2558" t="s">
        <v>11</v>
      </c>
      <c r="M2558" s="5">
        <v>7521.53</v>
      </c>
      <c r="N2558" s="5">
        <v>0</v>
      </c>
      <c r="O2558" s="5">
        <f t="shared" si="156"/>
        <v>7521.53</v>
      </c>
      <c r="P2558" s="5">
        <v>-3669.12</v>
      </c>
      <c r="Q2558" s="5">
        <f t="shared" si="157"/>
        <v>3852.41</v>
      </c>
      <c r="R2558" s="5">
        <v>0</v>
      </c>
      <c r="S2558" s="5">
        <v>183.3</v>
      </c>
      <c r="T2558" s="5">
        <v>183.3</v>
      </c>
      <c r="U2558" s="5">
        <f t="shared" si="158"/>
        <v>7338.23</v>
      </c>
      <c r="V2558" s="5">
        <f t="shared" si="159"/>
        <v>7338.23</v>
      </c>
      <c r="W2558" s="5">
        <v>3669.11</v>
      </c>
      <c r="X2558" t="s">
        <v>1470</v>
      </c>
    </row>
    <row r="2559" spans="1:24" x14ac:dyDescent="0.2">
      <c r="A2559" t="s">
        <v>0</v>
      </c>
      <c r="B2559" t="s">
        <v>1</v>
      </c>
      <c r="C2559" t="s">
        <v>695</v>
      </c>
      <c r="D2559" t="s">
        <v>1454</v>
      </c>
      <c r="E2559" t="s">
        <v>1455</v>
      </c>
      <c r="F2559" t="s">
        <v>1707</v>
      </c>
      <c r="G2559" t="s">
        <v>1708</v>
      </c>
      <c r="H2559" t="s">
        <v>7</v>
      </c>
      <c r="I2559" t="s">
        <v>8</v>
      </c>
      <c r="J2559" t="s">
        <v>9</v>
      </c>
      <c r="K2559" t="s">
        <v>35</v>
      </c>
      <c r="L2559" t="s">
        <v>11</v>
      </c>
      <c r="M2559" s="5">
        <v>316003.33</v>
      </c>
      <c r="N2559" s="5">
        <v>-5989.35</v>
      </c>
      <c r="O2559" s="5">
        <f t="shared" si="156"/>
        <v>310013.98000000004</v>
      </c>
      <c r="P2559" s="5">
        <v>0</v>
      </c>
      <c r="Q2559" s="5">
        <f t="shared" si="157"/>
        <v>310013.98000000004</v>
      </c>
      <c r="R2559" s="5">
        <v>36811.18</v>
      </c>
      <c r="S2559" s="5">
        <v>178670.38</v>
      </c>
      <c r="T2559" s="5">
        <v>178670.38</v>
      </c>
      <c r="U2559" s="5">
        <f t="shared" si="158"/>
        <v>131343.60000000003</v>
      </c>
      <c r="V2559" s="5">
        <f t="shared" si="159"/>
        <v>131343.60000000003</v>
      </c>
      <c r="W2559" s="5">
        <v>94532.42</v>
      </c>
      <c r="X2559" t="s">
        <v>1471</v>
      </c>
    </row>
    <row r="2560" spans="1:24" x14ac:dyDescent="0.2">
      <c r="A2560" t="s">
        <v>0</v>
      </c>
      <c r="B2560" t="s">
        <v>1</v>
      </c>
      <c r="C2560" t="s">
        <v>695</v>
      </c>
      <c r="D2560" t="s">
        <v>1454</v>
      </c>
      <c r="E2560" t="s">
        <v>1455</v>
      </c>
      <c r="F2560" t="s">
        <v>1707</v>
      </c>
      <c r="G2560" t="s">
        <v>1708</v>
      </c>
      <c r="H2560" t="s">
        <v>7</v>
      </c>
      <c r="I2560" t="s">
        <v>8</v>
      </c>
      <c r="J2560" t="s">
        <v>9</v>
      </c>
      <c r="K2560" t="s">
        <v>37</v>
      </c>
      <c r="L2560" t="s">
        <v>11</v>
      </c>
      <c r="M2560" s="5">
        <v>208670.95</v>
      </c>
      <c r="N2560" s="5">
        <v>-5368.11</v>
      </c>
      <c r="O2560" s="5">
        <f t="shared" si="156"/>
        <v>203302.84000000003</v>
      </c>
      <c r="P2560" s="5">
        <v>0</v>
      </c>
      <c r="Q2560" s="5">
        <f t="shared" si="157"/>
        <v>203302.84000000003</v>
      </c>
      <c r="R2560" s="5">
        <v>28760.58</v>
      </c>
      <c r="S2560" s="5">
        <v>109045.42</v>
      </c>
      <c r="T2560" s="5">
        <v>109045.42</v>
      </c>
      <c r="U2560" s="5">
        <f t="shared" si="158"/>
        <v>94257.420000000027</v>
      </c>
      <c r="V2560" s="5">
        <f t="shared" si="159"/>
        <v>94257.420000000027</v>
      </c>
      <c r="W2560" s="5">
        <v>65496.84</v>
      </c>
      <c r="X2560" t="s">
        <v>1472</v>
      </c>
    </row>
    <row r="2561" spans="1:24" x14ac:dyDescent="0.2">
      <c r="A2561" t="s">
        <v>0</v>
      </c>
      <c r="B2561" t="s">
        <v>1</v>
      </c>
      <c r="C2561" t="s">
        <v>695</v>
      </c>
      <c r="D2561" t="s">
        <v>1454</v>
      </c>
      <c r="E2561" t="s">
        <v>1455</v>
      </c>
      <c r="F2561" t="s">
        <v>1707</v>
      </c>
      <c r="G2561" t="s">
        <v>1708</v>
      </c>
      <c r="H2561" t="s">
        <v>7</v>
      </c>
      <c r="I2561" t="s">
        <v>8</v>
      </c>
      <c r="J2561" t="s">
        <v>9</v>
      </c>
      <c r="K2561" t="s">
        <v>39</v>
      </c>
      <c r="L2561" t="s">
        <v>11</v>
      </c>
      <c r="M2561" s="5">
        <v>24444.99</v>
      </c>
      <c r="N2561" s="5">
        <v>0</v>
      </c>
      <c r="O2561" s="5">
        <f t="shared" si="156"/>
        <v>24444.99</v>
      </c>
      <c r="P2561" s="5">
        <v>0</v>
      </c>
      <c r="Q2561" s="5">
        <f t="shared" si="157"/>
        <v>24444.99</v>
      </c>
      <c r="R2561" s="5">
        <v>0</v>
      </c>
      <c r="S2561" s="5">
        <v>7004.17</v>
      </c>
      <c r="T2561" s="5">
        <v>7004.17</v>
      </c>
      <c r="U2561" s="5">
        <f t="shared" si="158"/>
        <v>17440.82</v>
      </c>
      <c r="V2561" s="5">
        <f t="shared" si="159"/>
        <v>17440.82</v>
      </c>
      <c r="W2561" s="5">
        <v>17440.82</v>
      </c>
      <c r="X2561" t="s">
        <v>1473</v>
      </c>
    </row>
    <row r="2562" spans="1:24" x14ac:dyDescent="0.2">
      <c r="A2562" t="s">
        <v>0</v>
      </c>
      <c r="B2562" t="s">
        <v>1</v>
      </c>
      <c r="C2562" t="s">
        <v>695</v>
      </c>
      <c r="D2562" t="s">
        <v>1454</v>
      </c>
      <c r="E2562" t="s">
        <v>1455</v>
      </c>
      <c r="F2562" t="s">
        <v>1707</v>
      </c>
      <c r="G2562" t="s">
        <v>1708</v>
      </c>
      <c r="H2562" t="s">
        <v>7</v>
      </c>
      <c r="I2562" t="s">
        <v>41</v>
      </c>
      <c r="J2562" t="s">
        <v>42</v>
      </c>
      <c r="K2562" t="s">
        <v>43</v>
      </c>
      <c r="L2562" t="s">
        <v>44</v>
      </c>
      <c r="M2562" s="5">
        <v>9000</v>
      </c>
      <c r="N2562" s="5">
        <v>0</v>
      </c>
      <c r="O2562" s="5">
        <f t="shared" si="156"/>
        <v>9000</v>
      </c>
      <c r="P2562" s="5">
        <v>0</v>
      </c>
      <c r="Q2562" s="5">
        <f t="shared" si="157"/>
        <v>9000</v>
      </c>
      <c r="R2562" s="5">
        <v>0</v>
      </c>
      <c r="S2562" s="5">
        <v>9000</v>
      </c>
      <c r="T2562" s="5">
        <v>3573.19</v>
      </c>
      <c r="U2562" s="5">
        <f t="shared" si="158"/>
        <v>0</v>
      </c>
      <c r="V2562" s="5">
        <f t="shared" si="159"/>
        <v>5426.8099999999995</v>
      </c>
      <c r="W2562" s="5">
        <v>0</v>
      </c>
      <c r="X2562" t="s">
        <v>1684</v>
      </c>
    </row>
    <row r="2563" spans="1:24" x14ac:dyDescent="0.2">
      <c r="A2563" t="s">
        <v>0</v>
      </c>
      <c r="B2563" t="s">
        <v>1</v>
      </c>
      <c r="C2563" t="s">
        <v>695</v>
      </c>
      <c r="D2563" t="s">
        <v>1454</v>
      </c>
      <c r="E2563" t="s">
        <v>1455</v>
      </c>
      <c r="F2563" t="s">
        <v>1707</v>
      </c>
      <c r="G2563" t="s">
        <v>1708</v>
      </c>
      <c r="H2563" t="s">
        <v>7</v>
      </c>
      <c r="I2563" t="s">
        <v>41</v>
      </c>
      <c r="J2563" t="s">
        <v>42</v>
      </c>
      <c r="K2563" t="s">
        <v>46</v>
      </c>
      <c r="L2563" t="s">
        <v>44</v>
      </c>
      <c r="M2563" s="5">
        <v>18000</v>
      </c>
      <c r="N2563" s="5">
        <v>0</v>
      </c>
      <c r="O2563" s="5">
        <f t="shared" ref="O2563:O2626" si="160">+M2563+N2563</f>
        <v>18000</v>
      </c>
      <c r="P2563" s="5">
        <v>0</v>
      </c>
      <c r="Q2563" s="5">
        <f t="shared" ref="Q2563:Q2626" si="161">+O2563+P2563</f>
        <v>18000</v>
      </c>
      <c r="R2563" s="5">
        <v>0</v>
      </c>
      <c r="S2563" s="5">
        <v>18000</v>
      </c>
      <c r="T2563" s="5">
        <v>10106.27</v>
      </c>
      <c r="U2563" s="5">
        <f t="shared" ref="U2563:U2626" si="162">+O2563-S2563</f>
        <v>0</v>
      </c>
      <c r="V2563" s="5">
        <f t="shared" ref="V2563:V2626" si="163">+O2563-T2563</f>
        <v>7893.73</v>
      </c>
      <c r="W2563" s="5">
        <v>0</v>
      </c>
      <c r="X2563" t="s">
        <v>1685</v>
      </c>
    </row>
    <row r="2564" spans="1:24" x14ac:dyDescent="0.2">
      <c r="A2564" t="s">
        <v>0</v>
      </c>
      <c r="B2564" t="s">
        <v>1</v>
      </c>
      <c r="C2564" t="s">
        <v>695</v>
      </c>
      <c r="D2564" t="s">
        <v>1454</v>
      </c>
      <c r="E2564" t="s">
        <v>1455</v>
      </c>
      <c r="F2564" t="s">
        <v>1707</v>
      </c>
      <c r="G2564" t="s">
        <v>1708</v>
      </c>
      <c r="H2564" t="s">
        <v>7</v>
      </c>
      <c r="I2564" t="s">
        <v>41</v>
      </c>
      <c r="J2564" t="s">
        <v>42</v>
      </c>
      <c r="K2564" t="s">
        <v>48</v>
      </c>
      <c r="L2564" t="s">
        <v>44</v>
      </c>
      <c r="M2564" s="5">
        <v>6000</v>
      </c>
      <c r="N2564" s="5">
        <v>0</v>
      </c>
      <c r="O2564" s="5">
        <f t="shared" si="160"/>
        <v>6000</v>
      </c>
      <c r="P2564" s="5">
        <v>0</v>
      </c>
      <c r="Q2564" s="5">
        <f t="shared" si="161"/>
        <v>6000</v>
      </c>
      <c r="R2564" s="5">
        <v>0</v>
      </c>
      <c r="S2564" s="5">
        <v>6000</v>
      </c>
      <c r="T2564" s="5">
        <v>3457.13</v>
      </c>
      <c r="U2564" s="5">
        <f t="shared" si="162"/>
        <v>0</v>
      </c>
      <c r="V2564" s="5">
        <f t="shared" si="163"/>
        <v>2542.87</v>
      </c>
      <c r="W2564" s="5">
        <v>0</v>
      </c>
      <c r="X2564" t="s">
        <v>1686</v>
      </c>
    </row>
    <row r="2565" spans="1:24" x14ac:dyDescent="0.2">
      <c r="A2565" t="s">
        <v>0</v>
      </c>
      <c r="B2565" t="s">
        <v>1</v>
      </c>
      <c r="C2565" t="s">
        <v>695</v>
      </c>
      <c r="D2565" t="s">
        <v>1454</v>
      </c>
      <c r="E2565" t="s">
        <v>1455</v>
      </c>
      <c r="F2565" t="s">
        <v>1707</v>
      </c>
      <c r="G2565" t="s">
        <v>1708</v>
      </c>
      <c r="H2565" t="s">
        <v>7</v>
      </c>
      <c r="I2565" t="s">
        <v>41</v>
      </c>
      <c r="J2565" t="s">
        <v>42</v>
      </c>
      <c r="K2565" t="s">
        <v>50</v>
      </c>
      <c r="L2565" t="s">
        <v>44</v>
      </c>
      <c r="M2565" s="5">
        <v>30000</v>
      </c>
      <c r="N2565" s="5">
        <v>0</v>
      </c>
      <c r="O2565" s="5">
        <f t="shared" si="160"/>
        <v>30000</v>
      </c>
      <c r="P2565" s="5">
        <v>-727.68</v>
      </c>
      <c r="Q2565" s="5">
        <f t="shared" si="161"/>
        <v>29272.32</v>
      </c>
      <c r="R2565" s="5">
        <v>0</v>
      </c>
      <c r="S2565" s="5">
        <v>20648.72</v>
      </c>
      <c r="T2565" s="5">
        <v>13983.4</v>
      </c>
      <c r="U2565" s="5">
        <f t="shared" si="162"/>
        <v>9351.2799999999988</v>
      </c>
      <c r="V2565" s="5">
        <f t="shared" si="163"/>
        <v>16016.6</v>
      </c>
      <c r="W2565" s="5">
        <v>8623.6</v>
      </c>
      <c r="X2565" t="s">
        <v>1709</v>
      </c>
    </row>
    <row r="2566" spans="1:24" x14ac:dyDescent="0.2">
      <c r="A2566" t="s">
        <v>0</v>
      </c>
      <c r="B2566" t="s">
        <v>1</v>
      </c>
      <c r="C2566" t="s">
        <v>695</v>
      </c>
      <c r="D2566" t="s">
        <v>1454</v>
      </c>
      <c r="E2566" t="s">
        <v>1455</v>
      </c>
      <c r="F2566" t="s">
        <v>1707</v>
      </c>
      <c r="G2566" t="s">
        <v>1708</v>
      </c>
      <c r="H2566" t="s">
        <v>7</v>
      </c>
      <c r="I2566" t="s">
        <v>41</v>
      </c>
      <c r="J2566" t="s">
        <v>42</v>
      </c>
      <c r="K2566" t="s">
        <v>52</v>
      </c>
      <c r="L2566" t="s">
        <v>44</v>
      </c>
      <c r="M2566" s="5">
        <v>600</v>
      </c>
      <c r="N2566" s="5">
        <v>2100</v>
      </c>
      <c r="O2566" s="5">
        <f t="shared" si="160"/>
        <v>2700</v>
      </c>
      <c r="P2566" s="5">
        <v>0</v>
      </c>
      <c r="Q2566" s="5">
        <f t="shared" si="161"/>
        <v>2700</v>
      </c>
      <c r="R2566" s="5">
        <v>0</v>
      </c>
      <c r="S2566" s="5">
        <v>0</v>
      </c>
      <c r="T2566" s="5">
        <v>0</v>
      </c>
      <c r="U2566" s="5">
        <f t="shared" si="162"/>
        <v>2700</v>
      </c>
      <c r="V2566" s="5">
        <f t="shared" si="163"/>
        <v>2700</v>
      </c>
      <c r="W2566" s="5">
        <v>2700</v>
      </c>
      <c r="X2566" t="s">
        <v>1710</v>
      </c>
    </row>
    <row r="2567" spans="1:24" x14ac:dyDescent="0.2">
      <c r="A2567" t="s">
        <v>0</v>
      </c>
      <c r="B2567" t="s">
        <v>1</v>
      </c>
      <c r="C2567" t="s">
        <v>695</v>
      </c>
      <c r="D2567" t="s">
        <v>1454</v>
      </c>
      <c r="E2567" t="s">
        <v>1455</v>
      </c>
      <c r="F2567" t="s">
        <v>1707</v>
      </c>
      <c r="G2567" t="s">
        <v>1708</v>
      </c>
      <c r="H2567" t="s">
        <v>7</v>
      </c>
      <c r="I2567" t="s">
        <v>41</v>
      </c>
      <c r="J2567" t="s">
        <v>42</v>
      </c>
      <c r="K2567" t="s">
        <v>297</v>
      </c>
      <c r="L2567" t="s">
        <v>44</v>
      </c>
      <c r="M2567" s="5">
        <v>500</v>
      </c>
      <c r="N2567" s="5">
        <v>0</v>
      </c>
      <c r="O2567" s="5">
        <f t="shared" si="160"/>
        <v>500</v>
      </c>
      <c r="P2567" s="5">
        <v>-500</v>
      </c>
      <c r="Q2567" s="5">
        <f t="shared" si="161"/>
        <v>0</v>
      </c>
      <c r="R2567" s="5">
        <v>0</v>
      </c>
      <c r="S2567" s="5">
        <v>0</v>
      </c>
      <c r="T2567" s="5">
        <v>0</v>
      </c>
      <c r="U2567" s="5">
        <f t="shared" si="162"/>
        <v>500</v>
      </c>
      <c r="V2567" s="5">
        <f t="shared" si="163"/>
        <v>500</v>
      </c>
      <c r="W2567" s="5">
        <v>0</v>
      </c>
      <c r="X2567" t="s">
        <v>1711</v>
      </c>
    </row>
    <row r="2568" spans="1:24" x14ac:dyDescent="0.2">
      <c r="A2568" t="s">
        <v>0</v>
      </c>
      <c r="B2568" t="s">
        <v>1</v>
      </c>
      <c r="C2568" t="s">
        <v>695</v>
      </c>
      <c r="D2568" t="s">
        <v>1454</v>
      </c>
      <c r="E2568" t="s">
        <v>1455</v>
      </c>
      <c r="F2568" t="s">
        <v>1707</v>
      </c>
      <c r="G2568" t="s">
        <v>1708</v>
      </c>
      <c r="H2568" t="s">
        <v>7</v>
      </c>
      <c r="I2568" t="s">
        <v>41</v>
      </c>
      <c r="J2568" t="s">
        <v>42</v>
      </c>
      <c r="K2568" t="s">
        <v>56</v>
      </c>
      <c r="L2568" t="s">
        <v>44</v>
      </c>
      <c r="M2568" s="5">
        <v>92000</v>
      </c>
      <c r="N2568" s="5">
        <v>41100</v>
      </c>
      <c r="O2568" s="5">
        <f t="shared" si="160"/>
        <v>133100</v>
      </c>
      <c r="P2568" s="5">
        <v>-25000</v>
      </c>
      <c r="Q2568" s="5">
        <f t="shared" si="161"/>
        <v>108100</v>
      </c>
      <c r="R2568" s="5">
        <v>6533.35</v>
      </c>
      <c r="S2568" s="5">
        <v>77412.13</v>
      </c>
      <c r="T2568" s="5">
        <v>50611.65</v>
      </c>
      <c r="U2568" s="5">
        <f t="shared" si="162"/>
        <v>55687.869999999995</v>
      </c>
      <c r="V2568" s="5">
        <f t="shared" si="163"/>
        <v>82488.350000000006</v>
      </c>
      <c r="W2568" s="5">
        <v>24154.52</v>
      </c>
      <c r="X2568" t="s">
        <v>1687</v>
      </c>
    </row>
    <row r="2569" spans="1:24" x14ac:dyDescent="0.2">
      <c r="A2569" t="s">
        <v>0</v>
      </c>
      <c r="B2569" t="s">
        <v>1</v>
      </c>
      <c r="C2569" t="s">
        <v>695</v>
      </c>
      <c r="D2569" t="s">
        <v>1454</v>
      </c>
      <c r="E2569" t="s">
        <v>1455</v>
      </c>
      <c r="F2569" t="s">
        <v>1707</v>
      </c>
      <c r="G2569" t="s">
        <v>1708</v>
      </c>
      <c r="H2569" t="s">
        <v>7</v>
      </c>
      <c r="I2569" t="s">
        <v>41</v>
      </c>
      <c r="J2569" t="s">
        <v>42</v>
      </c>
      <c r="K2569" t="s">
        <v>58</v>
      </c>
      <c r="L2569" t="s">
        <v>44</v>
      </c>
      <c r="M2569" s="5">
        <v>133380</v>
      </c>
      <c r="N2569" s="5">
        <v>-67700</v>
      </c>
      <c r="O2569" s="5">
        <f t="shared" si="160"/>
        <v>65680</v>
      </c>
      <c r="P2569" s="5">
        <v>0</v>
      </c>
      <c r="Q2569" s="5">
        <f t="shared" si="161"/>
        <v>65680</v>
      </c>
      <c r="R2569" s="5">
        <v>283.88</v>
      </c>
      <c r="S2569" s="5">
        <v>61201.53</v>
      </c>
      <c r="T2569" s="5">
        <v>34642.879999999997</v>
      </c>
      <c r="U2569" s="5">
        <f t="shared" si="162"/>
        <v>4478.4700000000012</v>
      </c>
      <c r="V2569" s="5">
        <f t="shared" si="163"/>
        <v>31037.120000000003</v>
      </c>
      <c r="W2569" s="5">
        <v>4194.59</v>
      </c>
      <c r="X2569" t="s">
        <v>1688</v>
      </c>
    </row>
    <row r="2570" spans="1:24" x14ac:dyDescent="0.2">
      <c r="A2570" t="s">
        <v>0</v>
      </c>
      <c r="B2570" t="s">
        <v>1</v>
      </c>
      <c r="C2570" t="s">
        <v>695</v>
      </c>
      <c r="D2570" t="s">
        <v>1454</v>
      </c>
      <c r="E2570" t="s">
        <v>1455</v>
      </c>
      <c r="F2570" t="s">
        <v>1707</v>
      </c>
      <c r="G2570" t="s">
        <v>1708</v>
      </c>
      <c r="H2570" t="s">
        <v>7</v>
      </c>
      <c r="I2570" t="s">
        <v>41</v>
      </c>
      <c r="J2570" t="s">
        <v>42</v>
      </c>
      <c r="K2570" t="s">
        <v>66</v>
      </c>
      <c r="L2570" t="s">
        <v>44</v>
      </c>
      <c r="M2570" s="5">
        <v>10000</v>
      </c>
      <c r="N2570" s="5">
        <v>2000</v>
      </c>
      <c r="O2570" s="5">
        <f t="shared" si="160"/>
        <v>12000</v>
      </c>
      <c r="P2570" s="5">
        <v>-4800</v>
      </c>
      <c r="Q2570" s="5">
        <f t="shared" si="161"/>
        <v>7200</v>
      </c>
      <c r="R2570" s="5">
        <v>0</v>
      </c>
      <c r="S2570" s="5">
        <v>1220.8</v>
      </c>
      <c r="T2570" s="5">
        <v>918.4</v>
      </c>
      <c r="U2570" s="5">
        <f t="shared" si="162"/>
        <v>10779.2</v>
      </c>
      <c r="V2570" s="5">
        <f t="shared" si="163"/>
        <v>11081.6</v>
      </c>
      <c r="W2570" s="5">
        <v>5979.2</v>
      </c>
      <c r="X2570" t="s">
        <v>1712</v>
      </c>
    </row>
    <row r="2571" spans="1:24" x14ac:dyDescent="0.2">
      <c r="A2571" t="s">
        <v>0</v>
      </c>
      <c r="B2571" t="s">
        <v>1</v>
      </c>
      <c r="C2571" t="s">
        <v>695</v>
      </c>
      <c r="D2571" t="s">
        <v>1454</v>
      </c>
      <c r="E2571" t="s">
        <v>1455</v>
      </c>
      <c r="F2571" t="s">
        <v>1707</v>
      </c>
      <c r="G2571" t="s">
        <v>1708</v>
      </c>
      <c r="H2571" t="s">
        <v>7</v>
      </c>
      <c r="I2571" t="s">
        <v>41</v>
      </c>
      <c r="J2571" t="s">
        <v>42</v>
      </c>
      <c r="K2571" t="s">
        <v>68</v>
      </c>
      <c r="L2571" t="s">
        <v>44</v>
      </c>
      <c r="M2571" s="5">
        <v>100</v>
      </c>
      <c r="N2571" s="5">
        <v>0</v>
      </c>
      <c r="O2571" s="5">
        <f t="shared" si="160"/>
        <v>100</v>
      </c>
      <c r="P2571" s="5">
        <v>0</v>
      </c>
      <c r="Q2571" s="5">
        <f t="shared" si="161"/>
        <v>100</v>
      </c>
      <c r="R2571" s="5">
        <v>0</v>
      </c>
      <c r="S2571" s="5">
        <v>0</v>
      </c>
      <c r="T2571" s="5">
        <v>0</v>
      </c>
      <c r="U2571" s="5">
        <f t="shared" si="162"/>
        <v>100</v>
      </c>
      <c r="V2571" s="5">
        <f t="shared" si="163"/>
        <v>100</v>
      </c>
      <c r="W2571" s="5">
        <v>100</v>
      </c>
      <c r="X2571" t="s">
        <v>1713</v>
      </c>
    </row>
    <row r="2572" spans="1:24" x14ac:dyDescent="0.2">
      <c r="A2572" t="s">
        <v>0</v>
      </c>
      <c r="B2572" t="s">
        <v>1</v>
      </c>
      <c r="C2572" t="s">
        <v>695</v>
      </c>
      <c r="D2572" t="s">
        <v>1454</v>
      </c>
      <c r="E2572" t="s">
        <v>1455</v>
      </c>
      <c r="F2572" t="s">
        <v>1707</v>
      </c>
      <c r="G2572" t="s">
        <v>1708</v>
      </c>
      <c r="H2572" t="s">
        <v>7</v>
      </c>
      <c r="I2572" t="s">
        <v>41</v>
      </c>
      <c r="J2572" t="s">
        <v>42</v>
      </c>
      <c r="K2572" t="s">
        <v>74</v>
      </c>
      <c r="L2572" t="s">
        <v>44</v>
      </c>
      <c r="M2572" s="5">
        <v>7000</v>
      </c>
      <c r="N2572" s="5">
        <v>500</v>
      </c>
      <c r="O2572" s="5">
        <f t="shared" si="160"/>
        <v>7500</v>
      </c>
      <c r="P2572" s="5">
        <v>-1800</v>
      </c>
      <c r="Q2572" s="5">
        <f t="shared" si="161"/>
        <v>5700</v>
      </c>
      <c r="R2572" s="5">
        <v>0.01</v>
      </c>
      <c r="S2572" s="5">
        <v>4652.72</v>
      </c>
      <c r="T2572" s="5">
        <v>2497.73</v>
      </c>
      <c r="U2572" s="5">
        <f t="shared" si="162"/>
        <v>2847.2799999999997</v>
      </c>
      <c r="V2572" s="5">
        <f t="shared" si="163"/>
        <v>5002.2700000000004</v>
      </c>
      <c r="W2572" s="5">
        <v>1047.27</v>
      </c>
      <c r="X2572" t="s">
        <v>1689</v>
      </c>
    </row>
    <row r="2573" spans="1:24" x14ac:dyDescent="0.2">
      <c r="A2573" t="s">
        <v>0</v>
      </c>
      <c r="B2573" t="s">
        <v>1</v>
      </c>
      <c r="C2573" t="s">
        <v>695</v>
      </c>
      <c r="D2573" t="s">
        <v>1454</v>
      </c>
      <c r="E2573" t="s">
        <v>1455</v>
      </c>
      <c r="F2573" t="s">
        <v>1707</v>
      </c>
      <c r="G2573" t="s">
        <v>1708</v>
      </c>
      <c r="H2573" t="s">
        <v>7</v>
      </c>
      <c r="I2573" t="s">
        <v>41</v>
      </c>
      <c r="J2573" t="s">
        <v>42</v>
      </c>
      <c r="K2573" t="s">
        <v>76</v>
      </c>
      <c r="L2573" t="s">
        <v>44</v>
      </c>
      <c r="M2573" s="5">
        <v>6000</v>
      </c>
      <c r="N2573" s="5">
        <v>-1000</v>
      </c>
      <c r="O2573" s="5">
        <f t="shared" si="160"/>
        <v>5000</v>
      </c>
      <c r="P2573" s="5">
        <v>-2500</v>
      </c>
      <c r="Q2573" s="5">
        <f t="shared" si="161"/>
        <v>2500</v>
      </c>
      <c r="R2573" s="5">
        <v>366.36</v>
      </c>
      <c r="S2573" s="5">
        <v>830.64</v>
      </c>
      <c r="T2573" s="5">
        <v>830.64</v>
      </c>
      <c r="U2573" s="5">
        <f t="shared" si="162"/>
        <v>4169.3599999999997</v>
      </c>
      <c r="V2573" s="5">
        <f t="shared" si="163"/>
        <v>4169.3599999999997</v>
      </c>
      <c r="W2573" s="5">
        <v>1303</v>
      </c>
      <c r="X2573" t="s">
        <v>1714</v>
      </c>
    </row>
    <row r="2574" spans="1:24" x14ac:dyDescent="0.2">
      <c r="A2574" t="s">
        <v>0</v>
      </c>
      <c r="B2574" t="s">
        <v>1</v>
      </c>
      <c r="C2574" t="s">
        <v>695</v>
      </c>
      <c r="D2574" t="s">
        <v>1454</v>
      </c>
      <c r="E2574" t="s">
        <v>1455</v>
      </c>
      <c r="F2574" t="s">
        <v>1707</v>
      </c>
      <c r="G2574" t="s">
        <v>1708</v>
      </c>
      <c r="H2574" t="s">
        <v>7</v>
      </c>
      <c r="I2574" t="s">
        <v>41</v>
      </c>
      <c r="J2574" t="s">
        <v>42</v>
      </c>
      <c r="K2574" t="s">
        <v>78</v>
      </c>
      <c r="L2574" t="s">
        <v>44</v>
      </c>
      <c r="M2574" s="5">
        <v>11000</v>
      </c>
      <c r="N2574" s="5">
        <v>0</v>
      </c>
      <c r="O2574" s="5">
        <f t="shared" si="160"/>
        <v>11000</v>
      </c>
      <c r="P2574" s="5">
        <v>0</v>
      </c>
      <c r="Q2574" s="5">
        <f t="shared" si="161"/>
        <v>11000</v>
      </c>
      <c r="R2574" s="5">
        <v>1965.31</v>
      </c>
      <c r="S2574" s="5">
        <v>2148.08</v>
      </c>
      <c r="T2574" s="5">
        <v>1501.59</v>
      </c>
      <c r="U2574" s="5">
        <f t="shared" si="162"/>
        <v>8851.92</v>
      </c>
      <c r="V2574" s="5">
        <f t="shared" si="163"/>
        <v>9498.41</v>
      </c>
      <c r="W2574" s="5">
        <v>6886.61</v>
      </c>
      <c r="X2574" t="s">
        <v>1715</v>
      </c>
    </row>
    <row r="2575" spans="1:24" x14ac:dyDescent="0.2">
      <c r="A2575" t="s">
        <v>0</v>
      </c>
      <c r="B2575" t="s">
        <v>1</v>
      </c>
      <c r="C2575" t="s">
        <v>695</v>
      </c>
      <c r="D2575" t="s">
        <v>1454</v>
      </c>
      <c r="E2575" t="s">
        <v>1455</v>
      </c>
      <c r="F2575" t="s">
        <v>1707</v>
      </c>
      <c r="G2575" t="s">
        <v>1708</v>
      </c>
      <c r="H2575" t="s">
        <v>7</v>
      </c>
      <c r="I2575" t="s">
        <v>41</v>
      </c>
      <c r="J2575" t="s">
        <v>42</v>
      </c>
      <c r="K2575" t="s">
        <v>82</v>
      </c>
      <c r="L2575" t="s">
        <v>44</v>
      </c>
      <c r="M2575" s="5">
        <v>5000</v>
      </c>
      <c r="N2575" s="5">
        <v>0</v>
      </c>
      <c r="O2575" s="5">
        <f t="shared" si="160"/>
        <v>5000</v>
      </c>
      <c r="P2575" s="5">
        <v>0</v>
      </c>
      <c r="Q2575" s="5">
        <f t="shared" si="161"/>
        <v>5000</v>
      </c>
      <c r="R2575" s="5">
        <v>0.01</v>
      </c>
      <c r="S2575" s="5">
        <v>4999.99</v>
      </c>
      <c r="T2575" s="5">
        <v>4999.99</v>
      </c>
      <c r="U2575" s="5">
        <f t="shared" si="162"/>
        <v>1.0000000000218279E-2</v>
      </c>
      <c r="V2575" s="5">
        <f t="shared" si="163"/>
        <v>1.0000000000218279E-2</v>
      </c>
      <c r="W2575" s="5">
        <v>0</v>
      </c>
      <c r="X2575" t="s">
        <v>1716</v>
      </c>
    </row>
    <row r="2576" spans="1:24" x14ac:dyDescent="0.2">
      <c r="A2576" t="s">
        <v>0</v>
      </c>
      <c r="B2576" t="s">
        <v>1</v>
      </c>
      <c r="C2576" t="s">
        <v>695</v>
      </c>
      <c r="D2576" t="s">
        <v>1454</v>
      </c>
      <c r="E2576" t="s">
        <v>1455</v>
      </c>
      <c r="F2576" t="s">
        <v>1707</v>
      </c>
      <c r="G2576" t="s">
        <v>1708</v>
      </c>
      <c r="H2576" t="s">
        <v>7</v>
      </c>
      <c r="I2576" t="s">
        <v>41</v>
      </c>
      <c r="J2576" t="s">
        <v>42</v>
      </c>
      <c r="K2576" t="s">
        <v>86</v>
      </c>
      <c r="L2576" t="s">
        <v>44</v>
      </c>
      <c r="M2576" s="5">
        <v>7000</v>
      </c>
      <c r="N2576" s="5">
        <v>17000</v>
      </c>
      <c r="O2576" s="5">
        <f t="shared" si="160"/>
        <v>24000</v>
      </c>
      <c r="P2576" s="5">
        <v>-9900</v>
      </c>
      <c r="Q2576" s="5">
        <f t="shared" si="161"/>
        <v>14100</v>
      </c>
      <c r="R2576" s="5">
        <v>0</v>
      </c>
      <c r="S2576" s="5">
        <v>0</v>
      </c>
      <c r="T2576" s="5">
        <v>0</v>
      </c>
      <c r="U2576" s="5">
        <f t="shared" si="162"/>
        <v>24000</v>
      </c>
      <c r="V2576" s="5">
        <f t="shared" si="163"/>
        <v>24000</v>
      </c>
      <c r="W2576" s="5">
        <v>14100</v>
      </c>
      <c r="X2576" t="s">
        <v>1717</v>
      </c>
    </row>
    <row r="2577" spans="1:24" x14ac:dyDescent="0.2">
      <c r="A2577" t="s">
        <v>0</v>
      </c>
      <c r="B2577" t="s">
        <v>1</v>
      </c>
      <c r="C2577" t="s">
        <v>695</v>
      </c>
      <c r="D2577" t="s">
        <v>1454</v>
      </c>
      <c r="E2577" t="s">
        <v>1455</v>
      </c>
      <c r="F2577" t="s">
        <v>1707</v>
      </c>
      <c r="G2577" t="s">
        <v>1708</v>
      </c>
      <c r="H2577" t="s">
        <v>7</v>
      </c>
      <c r="I2577" t="s">
        <v>41</v>
      </c>
      <c r="J2577" t="s">
        <v>42</v>
      </c>
      <c r="K2577" t="s">
        <v>88</v>
      </c>
      <c r="L2577" t="s">
        <v>44</v>
      </c>
      <c r="M2577" s="5">
        <v>5000</v>
      </c>
      <c r="N2577" s="5">
        <v>5000</v>
      </c>
      <c r="O2577" s="5">
        <f t="shared" si="160"/>
        <v>10000</v>
      </c>
      <c r="P2577" s="5">
        <v>0</v>
      </c>
      <c r="Q2577" s="5">
        <f t="shared" si="161"/>
        <v>10000</v>
      </c>
      <c r="R2577" s="5">
        <v>0</v>
      </c>
      <c r="S2577" s="5">
        <v>806.4</v>
      </c>
      <c r="T2577" s="5">
        <v>477.12</v>
      </c>
      <c r="U2577" s="5">
        <f t="shared" si="162"/>
        <v>9193.6</v>
      </c>
      <c r="V2577" s="5">
        <f t="shared" si="163"/>
        <v>9522.8799999999992</v>
      </c>
      <c r="W2577" s="5">
        <v>9193.6</v>
      </c>
      <c r="X2577" t="s">
        <v>1718</v>
      </c>
    </row>
    <row r="2578" spans="1:24" x14ac:dyDescent="0.2">
      <c r="A2578" t="s">
        <v>0</v>
      </c>
      <c r="B2578" t="s">
        <v>1</v>
      </c>
      <c r="C2578" t="s">
        <v>695</v>
      </c>
      <c r="D2578" t="s">
        <v>1454</v>
      </c>
      <c r="E2578" t="s">
        <v>1455</v>
      </c>
      <c r="F2578" t="s">
        <v>1707</v>
      </c>
      <c r="G2578" t="s">
        <v>1708</v>
      </c>
      <c r="H2578" t="s">
        <v>7</v>
      </c>
      <c r="I2578" t="s">
        <v>41</v>
      </c>
      <c r="J2578" t="s">
        <v>42</v>
      </c>
      <c r="K2578" t="s">
        <v>518</v>
      </c>
      <c r="L2578" t="s">
        <v>44</v>
      </c>
      <c r="M2578" s="5">
        <v>0</v>
      </c>
      <c r="N2578" s="5">
        <v>1000</v>
      </c>
      <c r="O2578" s="5">
        <f t="shared" si="160"/>
        <v>1000</v>
      </c>
      <c r="P2578" s="5">
        <v>-1000</v>
      </c>
      <c r="Q2578" s="5">
        <f t="shared" si="161"/>
        <v>0</v>
      </c>
      <c r="R2578" s="5">
        <v>0</v>
      </c>
      <c r="S2578" s="5">
        <v>0</v>
      </c>
      <c r="T2578" s="5">
        <v>0</v>
      </c>
      <c r="U2578" s="5">
        <f t="shared" si="162"/>
        <v>1000</v>
      </c>
      <c r="V2578" s="5">
        <f t="shared" si="163"/>
        <v>1000</v>
      </c>
      <c r="W2578" s="5">
        <v>0</v>
      </c>
      <c r="X2578" t="s">
        <v>1719</v>
      </c>
    </row>
    <row r="2579" spans="1:24" x14ac:dyDescent="0.2">
      <c r="A2579" t="s">
        <v>0</v>
      </c>
      <c r="B2579" t="s">
        <v>1</v>
      </c>
      <c r="C2579" t="s">
        <v>695</v>
      </c>
      <c r="D2579" t="s">
        <v>1454</v>
      </c>
      <c r="E2579" t="s">
        <v>1455</v>
      </c>
      <c r="F2579" t="s">
        <v>1707</v>
      </c>
      <c r="G2579" t="s">
        <v>1708</v>
      </c>
      <c r="H2579" t="s">
        <v>7</v>
      </c>
      <c r="I2579" t="s">
        <v>41</v>
      </c>
      <c r="J2579" t="s">
        <v>90</v>
      </c>
      <c r="K2579" t="s">
        <v>91</v>
      </c>
      <c r="L2579" t="s">
        <v>44</v>
      </c>
      <c r="M2579" s="5">
        <v>5700</v>
      </c>
      <c r="N2579" s="5">
        <v>0</v>
      </c>
      <c r="O2579" s="5">
        <f t="shared" si="160"/>
        <v>5700</v>
      </c>
      <c r="P2579" s="5">
        <v>0</v>
      </c>
      <c r="Q2579" s="5">
        <f t="shared" si="161"/>
        <v>5700</v>
      </c>
      <c r="R2579" s="5">
        <v>0</v>
      </c>
      <c r="S2579" s="5">
        <v>1025.8900000000001</v>
      </c>
      <c r="T2579" s="5">
        <v>705.55</v>
      </c>
      <c r="U2579" s="5">
        <f t="shared" si="162"/>
        <v>4674.1099999999997</v>
      </c>
      <c r="V2579" s="5">
        <f t="shared" si="163"/>
        <v>4994.45</v>
      </c>
      <c r="W2579" s="5">
        <v>4674.1099999999997</v>
      </c>
      <c r="X2579" t="s">
        <v>1720</v>
      </c>
    </row>
    <row r="2580" spans="1:24" x14ac:dyDescent="0.2">
      <c r="A2580" t="s">
        <v>0</v>
      </c>
      <c r="B2580" t="s">
        <v>1</v>
      </c>
      <c r="C2580" t="s">
        <v>695</v>
      </c>
      <c r="D2580" t="s">
        <v>1454</v>
      </c>
      <c r="E2580" t="s">
        <v>1455</v>
      </c>
      <c r="F2580" t="s">
        <v>1707</v>
      </c>
      <c r="G2580" t="s">
        <v>1708</v>
      </c>
      <c r="H2580" t="s">
        <v>7</v>
      </c>
      <c r="I2580" t="s">
        <v>41</v>
      </c>
      <c r="J2580" t="s">
        <v>90</v>
      </c>
      <c r="K2580" t="s">
        <v>93</v>
      </c>
      <c r="L2580" t="s">
        <v>44</v>
      </c>
      <c r="M2580" s="5">
        <v>100</v>
      </c>
      <c r="N2580" s="5">
        <v>0</v>
      </c>
      <c r="O2580" s="5">
        <f t="shared" si="160"/>
        <v>100</v>
      </c>
      <c r="P2580" s="5">
        <v>0</v>
      </c>
      <c r="Q2580" s="5">
        <f t="shared" si="161"/>
        <v>100</v>
      </c>
      <c r="R2580" s="5">
        <v>0</v>
      </c>
      <c r="S2580" s="5">
        <v>12.21</v>
      </c>
      <c r="T2580" s="5">
        <v>10.5</v>
      </c>
      <c r="U2580" s="5">
        <f t="shared" si="162"/>
        <v>87.789999999999992</v>
      </c>
      <c r="V2580" s="5">
        <f t="shared" si="163"/>
        <v>89.5</v>
      </c>
      <c r="W2580" s="5">
        <v>87.79</v>
      </c>
      <c r="X2580" t="s">
        <v>1721</v>
      </c>
    </row>
    <row r="2581" spans="1:24" x14ac:dyDescent="0.2">
      <c r="A2581" t="s">
        <v>0</v>
      </c>
      <c r="B2581" t="s">
        <v>1</v>
      </c>
      <c r="C2581" t="s">
        <v>695</v>
      </c>
      <c r="D2581" t="s">
        <v>1454</v>
      </c>
      <c r="E2581" t="s">
        <v>1455</v>
      </c>
      <c r="F2581" t="s">
        <v>1707</v>
      </c>
      <c r="G2581" t="s">
        <v>1708</v>
      </c>
      <c r="H2581" t="s">
        <v>110</v>
      </c>
      <c r="I2581" t="s">
        <v>1722</v>
      </c>
      <c r="J2581" t="s">
        <v>97</v>
      </c>
      <c r="K2581" t="s">
        <v>98</v>
      </c>
      <c r="L2581" t="s">
        <v>44</v>
      </c>
      <c r="M2581" s="5">
        <v>0</v>
      </c>
      <c r="N2581" s="5">
        <v>14234.25</v>
      </c>
      <c r="O2581" s="5">
        <f t="shared" si="160"/>
        <v>14234.25</v>
      </c>
      <c r="P2581" s="5">
        <v>0</v>
      </c>
      <c r="Q2581" s="5">
        <f t="shared" si="161"/>
        <v>14234.25</v>
      </c>
      <c r="R2581" s="5">
        <v>0</v>
      </c>
      <c r="S2581" s="5">
        <v>0</v>
      </c>
      <c r="T2581" s="5">
        <v>0</v>
      </c>
      <c r="U2581" s="5">
        <f t="shared" si="162"/>
        <v>14234.25</v>
      </c>
      <c r="V2581" s="5">
        <f t="shared" si="163"/>
        <v>14234.25</v>
      </c>
      <c r="W2581" s="5">
        <v>14234.25</v>
      </c>
      <c r="X2581" t="s">
        <v>1475</v>
      </c>
    </row>
    <row r="2582" spans="1:24" x14ac:dyDescent="0.2">
      <c r="A2582" t="s">
        <v>0</v>
      </c>
      <c r="B2582" t="s">
        <v>1</v>
      </c>
      <c r="C2582" t="s">
        <v>695</v>
      </c>
      <c r="D2582" t="s">
        <v>1454</v>
      </c>
      <c r="E2582" t="s">
        <v>1455</v>
      </c>
      <c r="F2582" t="s">
        <v>1707</v>
      </c>
      <c r="G2582" t="s">
        <v>1708</v>
      </c>
      <c r="H2582" t="s">
        <v>110</v>
      </c>
      <c r="I2582" t="s">
        <v>1722</v>
      </c>
      <c r="J2582" t="s">
        <v>97</v>
      </c>
      <c r="K2582" t="s">
        <v>98</v>
      </c>
      <c r="L2582" t="s">
        <v>11</v>
      </c>
      <c r="M2582" s="5">
        <v>0</v>
      </c>
      <c r="N2582" s="5">
        <v>50810</v>
      </c>
      <c r="O2582" s="5">
        <f t="shared" si="160"/>
        <v>50810</v>
      </c>
      <c r="P2582" s="5">
        <v>0</v>
      </c>
      <c r="Q2582" s="5">
        <f t="shared" si="161"/>
        <v>50810</v>
      </c>
      <c r="R2582" s="5">
        <v>41200.449999999997</v>
      </c>
      <c r="S2582" s="5">
        <v>6058.46</v>
      </c>
      <c r="T2582" s="5">
        <v>6058.46</v>
      </c>
      <c r="U2582" s="5">
        <f t="shared" si="162"/>
        <v>44751.54</v>
      </c>
      <c r="V2582" s="5">
        <f t="shared" si="163"/>
        <v>44751.54</v>
      </c>
      <c r="W2582" s="5">
        <v>3551.09</v>
      </c>
      <c r="X2582" t="s">
        <v>1475</v>
      </c>
    </row>
    <row r="2583" spans="1:24" x14ac:dyDescent="0.2">
      <c r="A2583" t="s">
        <v>0</v>
      </c>
      <c r="B2583" t="s">
        <v>1</v>
      </c>
      <c r="C2583" t="s">
        <v>695</v>
      </c>
      <c r="D2583" t="s">
        <v>1454</v>
      </c>
      <c r="E2583" t="s">
        <v>1455</v>
      </c>
      <c r="F2583" t="s">
        <v>1707</v>
      </c>
      <c r="G2583" t="s">
        <v>1708</v>
      </c>
      <c r="H2583" t="s">
        <v>110</v>
      </c>
      <c r="I2583" t="s">
        <v>1722</v>
      </c>
      <c r="J2583" t="s">
        <v>97</v>
      </c>
      <c r="K2583" t="s">
        <v>100</v>
      </c>
      <c r="L2583" t="s">
        <v>44</v>
      </c>
      <c r="M2583" s="5">
        <v>0</v>
      </c>
      <c r="N2583" s="5">
        <v>4600</v>
      </c>
      <c r="O2583" s="5">
        <f t="shared" si="160"/>
        <v>4600</v>
      </c>
      <c r="P2583" s="5">
        <v>0</v>
      </c>
      <c r="Q2583" s="5">
        <f t="shared" si="161"/>
        <v>4600</v>
      </c>
      <c r="R2583" s="5">
        <v>0</v>
      </c>
      <c r="S2583" s="5">
        <v>0</v>
      </c>
      <c r="T2583" s="5">
        <v>0</v>
      </c>
      <c r="U2583" s="5">
        <f t="shared" si="162"/>
        <v>4600</v>
      </c>
      <c r="V2583" s="5">
        <f t="shared" si="163"/>
        <v>4600</v>
      </c>
      <c r="W2583" s="5">
        <v>4600</v>
      </c>
      <c r="X2583" t="s">
        <v>1476</v>
      </c>
    </row>
    <row r="2584" spans="1:24" x14ac:dyDescent="0.2">
      <c r="A2584" t="s">
        <v>0</v>
      </c>
      <c r="B2584" t="s">
        <v>1</v>
      </c>
      <c r="C2584" t="s">
        <v>695</v>
      </c>
      <c r="D2584" t="s">
        <v>1454</v>
      </c>
      <c r="E2584" t="s">
        <v>1455</v>
      </c>
      <c r="F2584" t="s">
        <v>1707</v>
      </c>
      <c r="G2584" t="s">
        <v>1708</v>
      </c>
      <c r="H2584" t="s">
        <v>110</v>
      </c>
      <c r="I2584" t="s">
        <v>1722</v>
      </c>
      <c r="J2584" t="s">
        <v>97</v>
      </c>
      <c r="K2584" t="s">
        <v>100</v>
      </c>
      <c r="L2584" t="s">
        <v>11</v>
      </c>
      <c r="M2584" s="5">
        <v>0</v>
      </c>
      <c r="N2584" s="5">
        <v>15200</v>
      </c>
      <c r="O2584" s="5">
        <f t="shared" si="160"/>
        <v>15200</v>
      </c>
      <c r="P2584" s="5">
        <v>0</v>
      </c>
      <c r="Q2584" s="5">
        <f t="shared" si="161"/>
        <v>15200</v>
      </c>
      <c r="R2584" s="5">
        <v>1897.97</v>
      </c>
      <c r="S2584" s="5">
        <v>13002.02</v>
      </c>
      <c r="T2584" s="5">
        <v>13002.02</v>
      </c>
      <c r="U2584" s="5">
        <f t="shared" si="162"/>
        <v>2197.9799999999996</v>
      </c>
      <c r="V2584" s="5">
        <f t="shared" si="163"/>
        <v>2197.9799999999996</v>
      </c>
      <c r="W2584" s="5">
        <v>300.01</v>
      </c>
      <c r="X2584" t="s">
        <v>1476</v>
      </c>
    </row>
    <row r="2585" spans="1:24" x14ac:dyDescent="0.2">
      <c r="A2585" t="s">
        <v>0</v>
      </c>
      <c r="B2585" t="s">
        <v>1</v>
      </c>
      <c r="C2585" t="s">
        <v>695</v>
      </c>
      <c r="D2585" t="s">
        <v>1454</v>
      </c>
      <c r="E2585" t="s">
        <v>1455</v>
      </c>
      <c r="F2585" t="s">
        <v>1707</v>
      </c>
      <c r="G2585" t="s">
        <v>1708</v>
      </c>
      <c r="H2585" t="s">
        <v>110</v>
      </c>
      <c r="I2585" t="s">
        <v>1722</v>
      </c>
      <c r="J2585" t="s">
        <v>97</v>
      </c>
      <c r="K2585" t="s">
        <v>102</v>
      </c>
      <c r="L2585" t="s">
        <v>11</v>
      </c>
      <c r="M2585" s="5">
        <v>0</v>
      </c>
      <c r="N2585" s="5">
        <v>3928.33</v>
      </c>
      <c r="O2585" s="5">
        <f t="shared" si="160"/>
        <v>3928.33</v>
      </c>
      <c r="P2585" s="5">
        <v>1636.9</v>
      </c>
      <c r="Q2585" s="5">
        <f t="shared" si="161"/>
        <v>5565.23</v>
      </c>
      <c r="R2585" s="5">
        <v>0</v>
      </c>
      <c r="S2585" s="5">
        <v>3928.33</v>
      </c>
      <c r="T2585" s="5">
        <v>3928.33</v>
      </c>
      <c r="U2585" s="5">
        <f t="shared" si="162"/>
        <v>0</v>
      </c>
      <c r="V2585" s="5">
        <f t="shared" si="163"/>
        <v>0</v>
      </c>
      <c r="W2585" s="5">
        <v>1636.9</v>
      </c>
      <c r="X2585" t="s">
        <v>1477</v>
      </c>
    </row>
    <row r="2586" spans="1:24" x14ac:dyDescent="0.2">
      <c r="A2586" t="s">
        <v>0</v>
      </c>
      <c r="B2586" t="s">
        <v>1</v>
      </c>
      <c r="C2586" t="s">
        <v>695</v>
      </c>
      <c r="D2586" t="s">
        <v>1454</v>
      </c>
      <c r="E2586" t="s">
        <v>1455</v>
      </c>
      <c r="F2586" t="s">
        <v>1707</v>
      </c>
      <c r="G2586" t="s">
        <v>1708</v>
      </c>
      <c r="H2586" t="s">
        <v>110</v>
      </c>
      <c r="I2586" t="s">
        <v>1722</v>
      </c>
      <c r="J2586" t="s">
        <v>97</v>
      </c>
      <c r="K2586" t="s">
        <v>104</v>
      </c>
      <c r="L2586" t="s">
        <v>44</v>
      </c>
      <c r="M2586" s="5">
        <v>0</v>
      </c>
      <c r="N2586" s="5">
        <v>170811</v>
      </c>
      <c r="O2586" s="5">
        <f t="shared" si="160"/>
        <v>170811</v>
      </c>
      <c r="P2586" s="5">
        <v>0</v>
      </c>
      <c r="Q2586" s="5">
        <f t="shared" si="161"/>
        <v>170811</v>
      </c>
      <c r="R2586" s="5">
        <v>0</v>
      </c>
      <c r="S2586" s="5">
        <v>0</v>
      </c>
      <c r="T2586" s="5">
        <v>0</v>
      </c>
      <c r="U2586" s="5">
        <f t="shared" si="162"/>
        <v>170811</v>
      </c>
      <c r="V2586" s="5">
        <f t="shared" si="163"/>
        <v>170811</v>
      </c>
      <c r="W2586" s="5">
        <v>170811</v>
      </c>
      <c r="X2586" t="s">
        <v>1478</v>
      </c>
    </row>
    <row r="2587" spans="1:24" x14ac:dyDescent="0.2">
      <c r="A2587" t="s">
        <v>0</v>
      </c>
      <c r="B2587" t="s">
        <v>1</v>
      </c>
      <c r="C2587" t="s">
        <v>695</v>
      </c>
      <c r="D2587" t="s">
        <v>1454</v>
      </c>
      <c r="E2587" t="s">
        <v>1455</v>
      </c>
      <c r="F2587" t="s">
        <v>1707</v>
      </c>
      <c r="G2587" t="s">
        <v>1708</v>
      </c>
      <c r="H2587" t="s">
        <v>110</v>
      </c>
      <c r="I2587" t="s">
        <v>1722</v>
      </c>
      <c r="J2587" t="s">
        <v>97</v>
      </c>
      <c r="K2587" t="s">
        <v>104</v>
      </c>
      <c r="L2587" t="s">
        <v>11</v>
      </c>
      <c r="M2587" s="5">
        <v>0</v>
      </c>
      <c r="N2587" s="5">
        <v>609720</v>
      </c>
      <c r="O2587" s="5">
        <f t="shared" si="160"/>
        <v>609720</v>
      </c>
      <c r="P2587" s="5">
        <v>125366.18</v>
      </c>
      <c r="Q2587" s="5">
        <f t="shared" si="161"/>
        <v>735086.17999999993</v>
      </c>
      <c r="R2587" s="5">
        <v>118577.53</v>
      </c>
      <c r="S2587" s="5">
        <v>482354.47</v>
      </c>
      <c r="T2587" s="5">
        <v>482354.47</v>
      </c>
      <c r="U2587" s="5">
        <f t="shared" si="162"/>
        <v>127365.53000000003</v>
      </c>
      <c r="V2587" s="5">
        <f t="shared" si="163"/>
        <v>127365.53000000003</v>
      </c>
      <c r="W2587" s="5">
        <v>134154.18</v>
      </c>
      <c r="X2587" t="s">
        <v>1478</v>
      </c>
    </row>
    <row r="2588" spans="1:24" x14ac:dyDescent="0.2">
      <c r="A2588" t="s">
        <v>0</v>
      </c>
      <c r="B2588" t="s">
        <v>1</v>
      </c>
      <c r="C2588" t="s">
        <v>695</v>
      </c>
      <c r="D2588" t="s">
        <v>1454</v>
      </c>
      <c r="E2588" t="s">
        <v>1455</v>
      </c>
      <c r="F2588" t="s">
        <v>1707</v>
      </c>
      <c r="G2588" t="s">
        <v>1708</v>
      </c>
      <c r="H2588" t="s">
        <v>110</v>
      </c>
      <c r="I2588" t="s">
        <v>1722</v>
      </c>
      <c r="J2588" t="s">
        <v>97</v>
      </c>
      <c r="K2588" t="s">
        <v>106</v>
      </c>
      <c r="L2588" t="s">
        <v>44</v>
      </c>
      <c r="M2588" s="5">
        <v>0</v>
      </c>
      <c r="N2588" s="5">
        <v>21607.59</v>
      </c>
      <c r="O2588" s="5">
        <f t="shared" si="160"/>
        <v>21607.59</v>
      </c>
      <c r="P2588" s="5">
        <v>0</v>
      </c>
      <c r="Q2588" s="5">
        <f t="shared" si="161"/>
        <v>21607.59</v>
      </c>
      <c r="R2588" s="5">
        <v>0</v>
      </c>
      <c r="S2588" s="5">
        <v>0</v>
      </c>
      <c r="T2588" s="5">
        <v>0</v>
      </c>
      <c r="U2588" s="5">
        <f t="shared" si="162"/>
        <v>21607.59</v>
      </c>
      <c r="V2588" s="5">
        <f t="shared" si="163"/>
        <v>21607.59</v>
      </c>
      <c r="W2588" s="5">
        <v>21607.59</v>
      </c>
      <c r="X2588" t="s">
        <v>1479</v>
      </c>
    </row>
    <row r="2589" spans="1:24" x14ac:dyDescent="0.2">
      <c r="A2589" t="s">
        <v>0</v>
      </c>
      <c r="B2589" t="s">
        <v>1</v>
      </c>
      <c r="C2589" t="s">
        <v>695</v>
      </c>
      <c r="D2589" t="s">
        <v>1454</v>
      </c>
      <c r="E2589" t="s">
        <v>1455</v>
      </c>
      <c r="F2589" t="s">
        <v>1707</v>
      </c>
      <c r="G2589" t="s">
        <v>1708</v>
      </c>
      <c r="H2589" t="s">
        <v>110</v>
      </c>
      <c r="I2589" t="s">
        <v>1722</v>
      </c>
      <c r="J2589" t="s">
        <v>97</v>
      </c>
      <c r="K2589" t="s">
        <v>106</v>
      </c>
      <c r="L2589" t="s">
        <v>11</v>
      </c>
      <c r="M2589" s="5">
        <v>0</v>
      </c>
      <c r="N2589" s="5">
        <v>77129.58</v>
      </c>
      <c r="O2589" s="5">
        <f t="shared" si="160"/>
        <v>77129.58</v>
      </c>
      <c r="P2589" s="5">
        <v>16314.81</v>
      </c>
      <c r="Q2589" s="5">
        <f t="shared" si="161"/>
        <v>93444.39</v>
      </c>
      <c r="R2589" s="5">
        <v>14502.88</v>
      </c>
      <c r="S2589" s="5">
        <v>61515.05</v>
      </c>
      <c r="T2589" s="5">
        <v>61515.05</v>
      </c>
      <c r="U2589" s="5">
        <f t="shared" si="162"/>
        <v>15614.529999999999</v>
      </c>
      <c r="V2589" s="5">
        <f t="shared" si="163"/>
        <v>15614.529999999999</v>
      </c>
      <c r="W2589" s="5">
        <v>17426.46</v>
      </c>
      <c r="X2589" t="s">
        <v>1479</v>
      </c>
    </row>
    <row r="2590" spans="1:24" x14ac:dyDescent="0.2">
      <c r="A2590" t="s">
        <v>0</v>
      </c>
      <c r="B2590" t="s">
        <v>1</v>
      </c>
      <c r="C2590" t="s">
        <v>695</v>
      </c>
      <c r="D2590" t="s">
        <v>1454</v>
      </c>
      <c r="E2590" t="s">
        <v>1455</v>
      </c>
      <c r="F2590" t="s">
        <v>1707</v>
      </c>
      <c r="G2590" t="s">
        <v>1708</v>
      </c>
      <c r="H2590" t="s">
        <v>110</v>
      </c>
      <c r="I2590" t="s">
        <v>1722</v>
      </c>
      <c r="J2590" t="s">
        <v>97</v>
      </c>
      <c r="K2590" t="s">
        <v>108</v>
      </c>
      <c r="L2590" t="s">
        <v>11</v>
      </c>
      <c r="M2590" s="5">
        <v>0</v>
      </c>
      <c r="N2590" s="5">
        <v>50810</v>
      </c>
      <c r="O2590" s="5">
        <f t="shared" si="160"/>
        <v>50810</v>
      </c>
      <c r="P2590" s="5">
        <v>0</v>
      </c>
      <c r="Q2590" s="5">
        <f t="shared" si="161"/>
        <v>50810</v>
      </c>
      <c r="R2590" s="5">
        <v>44262.32</v>
      </c>
      <c r="S2590" s="5">
        <v>2657.47</v>
      </c>
      <c r="T2590" s="5">
        <v>2657.47</v>
      </c>
      <c r="U2590" s="5">
        <f t="shared" si="162"/>
        <v>48152.53</v>
      </c>
      <c r="V2590" s="5">
        <f t="shared" si="163"/>
        <v>48152.53</v>
      </c>
      <c r="W2590" s="5">
        <v>3890.21</v>
      </c>
      <c r="X2590" t="s">
        <v>1480</v>
      </c>
    </row>
    <row r="2591" spans="1:24" x14ac:dyDescent="0.2">
      <c r="A2591" t="s">
        <v>0</v>
      </c>
      <c r="B2591" t="s">
        <v>1</v>
      </c>
      <c r="C2591" t="s">
        <v>695</v>
      </c>
      <c r="D2591" t="s">
        <v>1454</v>
      </c>
      <c r="E2591" t="s">
        <v>1455</v>
      </c>
      <c r="F2591" t="s">
        <v>1707</v>
      </c>
      <c r="G2591" t="s">
        <v>1708</v>
      </c>
      <c r="H2591" t="s">
        <v>110</v>
      </c>
      <c r="I2591" t="s">
        <v>1722</v>
      </c>
      <c r="J2591" t="s">
        <v>97</v>
      </c>
      <c r="K2591" t="s">
        <v>108</v>
      </c>
      <c r="L2591" t="s">
        <v>44</v>
      </c>
      <c r="M2591" s="5">
        <v>0</v>
      </c>
      <c r="N2591" s="5">
        <v>14234.25</v>
      </c>
      <c r="O2591" s="5">
        <f t="shared" si="160"/>
        <v>14234.25</v>
      </c>
      <c r="P2591" s="5">
        <v>0</v>
      </c>
      <c r="Q2591" s="5">
        <f t="shared" si="161"/>
        <v>14234.25</v>
      </c>
      <c r="R2591" s="5">
        <v>0</v>
      </c>
      <c r="S2591" s="5">
        <v>0</v>
      </c>
      <c r="T2591" s="5">
        <v>0</v>
      </c>
      <c r="U2591" s="5">
        <f t="shared" si="162"/>
        <v>14234.25</v>
      </c>
      <c r="V2591" s="5">
        <f t="shared" si="163"/>
        <v>14234.25</v>
      </c>
      <c r="W2591" s="5">
        <v>14234.25</v>
      </c>
      <c r="X2591" t="s">
        <v>1480</v>
      </c>
    </row>
    <row r="2592" spans="1:24" x14ac:dyDescent="0.2">
      <c r="A2592" t="s">
        <v>0</v>
      </c>
      <c r="B2592" t="s">
        <v>1</v>
      </c>
      <c r="C2592" t="s">
        <v>695</v>
      </c>
      <c r="D2592" t="s">
        <v>1454</v>
      </c>
      <c r="E2592" t="s">
        <v>1455</v>
      </c>
      <c r="F2592" t="s">
        <v>1707</v>
      </c>
      <c r="G2592" t="s">
        <v>1708</v>
      </c>
      <c r="H2592" t="s">
        <v>110</v>
      </c>
      <c r="I2592" t="s">
        <v>1722</v>
      </c>
      <c r="J2592" t="s">
        <v>97</v>
      </c>
      <c r="K2592" t="s">
        <v>1163</v>
      </c>
      <c r="L2592" t="s">
        <v>44</v>
      </c>
      <c r="M2592" s="5">
        <v>0</v>
      </c>
      <c r="N2592" s="5">
        <v>70699.44</v>
      </c>
      <c r="O2592" s="5">
        <f t="shared" si="160"/>
        <v>70699.44</v>
      </c>
      <c r="P2592" s="5">
        <v>0</v>
      </c>
      <c r="Q2592" s="5">
        <f t="shared" si="161"/>
        <v>70699.44</v>
      </c>
      <c r="R2592" s="5">
        <v>0</v>
      </c>
      <c r="S2592" s="5">
        <v>0</v>
      </c>
      <c r="T2592" s="5">
        <v>0</v>
      </c>
      <c r="U2592" s="5">
        <f t="shared" si="162"/>
        <v>70699.44</v>
      </c>
      <c r="V2592" s="5">
        <f t="shared" si="163"/>
        <v>70699.44</v>
      </c>
      <c r="W2592" s="5">
        <v>70699.44</v>
      </c>
      <c r="X2592" t="s">
        <v>1723</v>
      </c>
    </row>
    <row r="2593" spans="1:24" x14ac:dyDescent="0.2">
      <c r="A2593" t="s">
        <v>0</v>
      </c>
      <c r="B2593" t="s">
        <v>1</v>
      </c>
      <c r="C2593" t="s">
        <v>695</v>
      </c>
      <c r="D2593" t="s">
        <v>1454</v>
      </c>
      <c r="E2593" t="s">
        <v>1455</v>
      </c>
      <c r="F2593" t="s">
        <v>1707</v>
      </c>
      <c r="G2593" t="s">
        <v>1708</v>
      </c>
      <c r="H2593" t="s">
        <v>110</v>
      </c>
      <c r="I2593" t="s">
        <v>1690</v>
      </c>
      <c r="J2593" t="s">
        <v>121</v>
      </c>
      <c r="K2593" t="s">
        <v>149</v>
      </c>
      <c r="L2593" t="s">
        <v>44</v>
      </c>
      <c r="M2593" s="5">
        <v>3000</v>
      </c>
      <c r="N2593" s="5">
        <v>33180.639999999999</v>
      </c>
      <c r="O2593" s="5">
        <f t="shared" si="160"/>
        <v>36180.639999999999</v>
      </c>
      <c r="P2593" s="5">
        <v>-16180.64</v>
      </c>
      <c r="Q2593" s="5">
        <f t="shared" si="161"/>
        <v>20000</v>
      </c>
      <c r="R2593" s="5">
        <v>0</v>
      </c>
      <c r="S2593" s="5">
        <v>0</v>
      </c>
      <c r="T2593" s="5">
        <v>0</v>
      </c>
      <c r="U2593" s="5">
        <f t="shared" si="162"/>
        <v>36180.639999999999</v>
      </c>
      <c r="V2593" s="5">
        <f t="shared" si="163"/>
        <v>36180.639999999999</v>
      </c>
      <c r="W2593" s="5">
        <v>20000</v>
      </c>
      <c r="X2593" t="s">
        <v>1488</v>
      </c>
    </row>
    <row r="2594" spans="1:24" x14ac:dyDescent="0.2">
      <c r="A2594" t="s">
        <v>0</v>
      </c>
      <c r="B2594" t="s">
        <v>1</v>
      </c>
      <c r="C2594" t="s">
        <v>695</v>
      </c>
      <c r="D2594" t="s">
        <v>1454</v>
      </c>
      <c r="E2594" t="s">
        <v>1455</v>
      </c>
      <c r="F2594" t="s">
        <v>1707</v>
      </c>
      <c r="G2594" t="s">
        <v>1708</v>
      </c>
      <c r="H2594" t="s">
        <v>110</v>
      </c>
      <c r="I2594" t="s">
        <v>1690</v>
      </c>
      <c r="J2594" t="s">
        <v>121</v>
      </c>
      <c r="K2594" t="s">
        <v>137</v>
      </c>
      <c r="L2594" t="s">
        <v>44</v>
      </c>
      <c r="M2594" s="5">
        <v>6500</v>
      </c>
      <c r="N2594" s="5">
        <v>0</v>
      </c>
      <c r="O2594" s="5">
        <f t="shared" si="160"/>
        <v>6500</v>
      </c>
      <c r="P2594" s="5">
        <v>-6500</v>
      </c>
      <c r="Q2594" s="5">
        <f t="shared" si="161"/>
        <v>0</v>
      </c>
      <c r="R2594" s="5">
        <v>0</v>
      </c>
      <c r="S2594" s="5">
        <v>0</v>
      </c>
      <c r="T2594" s="5">
        <v>0</v>
      </c>
      <c r="U2594" s="5">
        <f t="shared" si="162"/>
        <v>6500</v>
      </c>
      <c r="V2594" s="5">
        <f t="shared" si="163"/>
        <v>6500</v>
      </c>
      <c r="W2594" s="5">
        <v>0</v>
      </c>
      <c r="X2594" t="s">
        <v>1699</v>
      </c>
    </row>
    <row r="2595" spans="1:24" x14ac:dyDescent="0.2">
      <c r="A2595" t="s">
        <v>0</v>
      </c>
      <c r="B2595" t="s">
        <v>1</v>
      </c>
      <c r="C2595" t="s">
        <v>695</v>
      </c>
      <c r="D2595" t="s">
        <v>1454</v>
      </c>
      <c r="E2595" t="s">
        <v>1455</v>
      </c>
      <c r="F2595" t="s">
        <v>1707</v>
      </c>
      <c r="G2595" t="s">
        <v>1708</v>
      </c>
      <c r="H2595" t="s">
        <v>110</v>
      </c>
      <c r="I2595" t="s">
        <v>1690</v>
      </c>
      <c r="J2595" t="s">
        <v>121</v>
      </c>
      <c r="K2595" t="s">
        <v>214</v>
      </c>
      <c r="L2595" t="s">
        <v>44</v>
      </c>
      <c r="M2595" s="5">
        <v>0</v>
      </c>
      <c r="N2595" s="5">
        <v>88842.59</v>
      </c>
      <c r="O2595" s="5">
        <f t="shared" si="160"/>
        <v>88842.59</v>
      </c>
      <c r="P2595" s="5">
        <v>0</v>
      </c>
      <c r="Q2595" s="5">
        <f t="shared" si="161"/>
        <v>88842.59</v>
      </c>
      <c r="R2595" s="5">
        <v>0</v>
      </c>
      <c r="S2595" s="5">
        <v>88842.59</v>
      </c>
      <c r="T2595" s="5">
        <v>52604.160000000003</v>
      </c>
      <c r="U2595" s="5">
        <f t="shared" si="162"/>
        <v>0</v>
      </c>
      <c r="V2595" s="5">
        <f t="shared" si="163"/>
        <v>36238.429999999993</v>
      </c>
      <c r="W2595" s="5">
        <v>0</v>
      </c>
      <c r="X2595" t="s">
        <v>1502</v>
      </c>
    </row>
    <row r="2596" spans="1:24" x14ac:dyDescent="0.2">
      <c r="A2596" t="s">
        <v>0</v>
      </c>
      <c r="B2596" t="s">
        <v>1</v>
      </c>
      <c r="C2596" t="s">
        <v>695</v>
      </c>
      <c r="D2596" t="s">
        <v>1454</v>
      </c>
      <c r="E2596" t="s">
        <v>1455</v>
      </c>
      <c r="F2596" t="s">
        <v>1707</v>
      </c>
      <c r="G2596" t="s">
        <v>1708</v>
      </c>
      <c r="H2596" t="s">
        <v>110</v>
      </c>
      <c r="I2596" t="s">
        <v>1690</v>
      </c>
      <c r="J2596" t="s">
        <v>121</v>
      </c>
      <c r="K2596" t="s">
        <v>1489</v>
      </c>
      <c r="L2596" t="s">
        <v>44</v>
      </c>
      <c r="M2596" s="5">
        <v>45000</v>
      </c>
      <c r="N2596" s="5">
        <v>-45000</v>
      </c>
      <c r="O2596" s="5">
        <f t="shared" si="160"/>
        <v>0</v>
      </c>
      <c r="P2596" s="5">
        <v>0</v>
      </c>
      <c r="Q2596" s="5">
        <f t="shared" si="161"/>
        <v>0</v>
      </c>
      <c r="R2596" s="5">
        <v>0</v>
      </c>
      <c r="S2596" s="5">
        <v>0</v>
      </c>
      <c r="T2596" s="5">
        <v>0</v>
      </c>
      <c r="U2596" s="5">
        <f t="shared" si="162"/>
        <v>0</v>
      </c>
      <c r="V2596" s="5">
        <f t="shared" si="163"/>
        <v>0</v>
      </c>
      <c r="W2596" s="5">
        <v>0</v>
      </c>
      <c r="X2596" t="s">
        <v>1490</v>
      </c>
    </row>
    <row r="2597" spans="1:24" x14ac:dyDescent="0.2">
      <c r="A2597" t="s">
        <v>0</v>
      </c>
      <c r="B2597" t="s">
        <v>1</v>
      </c>
      <c r="C2597" t="s">
        <v>695</v>
      </c>
      <c r="D2597" t="s">
        <v>1454</v>
      </c>
      <c r="E2597" t="s">
        <v>1455</v>
      </c>
      <c r="F2597" t="s">
        <v>1707</v>
      </c>
      <c r="G2597" t="s">
        <v>1708</v>
      </c>
      <c r="H2597" t="s">
        <v>110</v>
      </c>
      <c r="I2597" t="s">
        <v>1690</v>
      </c>
      <c r="J2597" t="s">
        <v>121</v>
      </c>
      <c r="K2597" t="s">
        <v>161</v>
      </c>
      <c r="L2597" t="s">
        <v>44</v>
      </c>
      <c r="M2597" s="5">
        <v>129000</v>
      </c>
      <c r="N2597" s="5">
        <v>137914</v>
      </c>
      <c r="O2597" s="5">
        <f t="shared" si="160"/>
        <v>266914</v>
      </c>
      <c r="P2597" s="5">
        <v>0</v>
      </c>
      <c r="Q2597" s="5">
        <f t="shared" si="161"/>
        <v>266914</v>
      </c>
      <c r="R2597" s="5">
        <v>6597.32</v>
      </c>
      <c r="S2597" s="5">
        <v>125397.68</v>
      </c>
      <c r="T2597" s="5">
        <v>21728</v>
      </c>
      <c r="U2597" s="5">
        <f t="shared" si="162"/>
        <v>141516.32</v>
      </c>
      <c r="V2597" s="5">
        <f t="shared" si="163"/>
        <v>245186</v>
      </c>
      <c r="W2597" s="5">
        <v>134919</v>
      </c>
      <c r="X2597" t="s">
        <v>1493</v>
      </c>
    </row>
    <row r="2598" spans="1:24" x14ac:dyDescent="0.2">
      <c r="A2598" t="s">
        <v>0</v>
      </c>
      <c r="B2598" t="s">
        <v>1</v>
      </c>
      <c r="C2598" t="s">
        <v>695</v>
      </c>
      <c r="D2598" t="s">
        <v>1454</v>
      </c>
      <c r="E2598" t="s">
        <v>1455</v>
      </c>
      <c r="F2598" t="s">
        <v>1707</v>
      </c>
      <c r="G2598" t="s">
        <v>1708</v>
      </c>
      <c r="H2598" t="s">
        <v>110</v>
      </c>
      <c r="I2598" t="s">
        <v>1690</v>
      </c>
      <c r="J2598" t="s">
        <v>121</v>
      </c>
      <c r="K2598" t="s">
        <v>122</v>
      </c>
      <c r="L2598" t="s">
        <v>44</v>
      </c>
      <c r="M2598" s="5">
        <v>50000</v>
      </c>
      <c r="N2598" s="5">
        <v>0</v>
      </c>
      <c r="O2598" s="5">
        <f t="shared" si="160"/>
        <v>50000</v>
      </c>
      <c r="P2598" s="5">
        <v>0</v>
      </c>
      <c r="Q2598" s="5">
        <f t="shared" si="161"/>
        <v>50000</v>
      </c>
      <c r="R2598" s="5">
        <v>0</v>
      </c>
      <c r="S2598" s="5">
        <v>8584.7999999999993</v>
      </c>
      <c r="T2598" s="5">
        <v>4569.6000000000004</v>
      </c>
      <c r="U2598" s="5">
        <f t="shared" si="162"/>
        <v>41415.199999999997</v>
      </c>
      <c r="V2598" s="5">
        <f t="shared" si="163"/>
        <v>45430.400000000001</v>
      </c>
      <c r="W2598" s="5">
        <v>41415.199999999997</v>
      </c>
      <c r="X2598" t="s">
        <v>1500</v>
      </c>
    </row>
    <row r="2599" spans="1:24" x14ac:dyDescent="0.2">
      <c r="A2599" t="s">
        <v>0</v>
      </c>
      <c r="B2599" t="s">
        <v>1</v>
      </c>
      <c r="C2599" t="s">
        <v>695</v>
      </c>
      <c r="D2599" t="s">
        <v>1454</v>
      </c>
      <c r="E2599" t="s">
        <v>1455</v>
      </c>
      <c r="F2599" t="s">
        <v>1707</v>
      </c>
      <c r="G2599" t="s">
        <v>1708</v>
      </c>
      <c r="H2599" t="s">
        <v>110</v>
      </c>
      <c r="I2599" t="s">
        <v>1690</v>
      </c>
      <c r="J2599" t="s">
        <v>121</v>
      </c>
      <c r="K2599" t="s">
        <v>128</v>
      </c>
      <c r="L2599" t="s">
        <v>44</v>
      </c>
      <c r="M2599" s="5">
        <v>68961</v>
      </c>
      <c r="N2599" s="5">
        <v>-42551</v>
      </c>
      <c r="O2599" s="5">
        <f t="shared" si="160"/>
        <v>26410</v>
      </c>
      <c r="P2599" s="5">
        <v>-15846</v>
      </c>
      <c r="Q2599" s="5">
        <f t="shared" si="161"/>
        <v>10564</v>
      </c>
      <c r="R2599" s="5">
        <v>0</v>
      </c>
      <c r="S2599" s="5">
        <v>0</v>
      </c>
      <c r="T2599" s="5">
        <v>0</v>
      </c>
      <c r="U2599" s="5">
        <f t="shared" si="162"/>
        <v>26410</v>
      </c>
      <c r="V2599" s="5">
        <f t="shared" si="163"/>
        <v>26410</v>
      </c>
      <c r="W2599" s="5">
        <v>10564</v>
      </c>
      <c r="X2599" t="s">
        <v>1501</v>
      </c>
    </row>
    <row r="2600" spans="1:24" x14ac:dyDescent="0.2">
      <c r="A2600" t="s">
        <v>0</v>
      </c>
      <c r="B2600" t="s">
        <v>1</v>
      </c>
      <c r="C2600" t="s">
        <v>695</v>
      </c>
      <c r="D2600" t="s">
        <v>1454</v>
      </c>
      <c r="E2600" t="s">
        <v>1455</v>
      </c>
      <c r="F2600" t="s">
        <v>1707</v>
      </c>
      <c r="G2600" t="s">
        <v>1708</v>
      </c>
      <c r="H2600" t="s">
        <v>110</v>
      </c>
      <c r="I2600" t="s">
        <v>1690</v>
      </c>
      <c r="J2600" t="s">
        <v>121</v>
      </c>
      <c r="K2600" t="s">
        <v>178</v>
      </c>
      <c r="L2600" t="s">
        <v>44</v>
      </c>
      <c r="M2600" s="5">
        <v>18500</v>
      </c>
      <c r="N2600" s="5">
        <v>181880</v>
      </c>
      <c r="O2600" s="5">
        <f t="shared" si="160"/>
        <v>200380</v>
      </c>
      <c r="P2600" s="5">
        <v>-133000</v>
      </c>
      <c r="Q2600" s="5">
        <f t="shared" si="161"/>
        <v>67380</v>
      </c>
      <c r="R2600" s="5">
        <v>2.0699999999999998</v>
      </c>
      <c r="S2600" s="5">
        <v>29173.37</v>
      </c>
      <c r="T2600" s="5">
        <v>16800</v>
      </c>
      <c r="U2600" s="5">
        <f t="shared" si="162"/>
        <v>171206.63</v>
      </c>
      <c r="V2600" s="5">
        <f t="shared" si="163"/>
        <v>183580</v>
      </c>
      <c r="W2600" s="5">
        <v>38204.559999999998</v>
      </c>
      <c r="X2600" t="s">
        <v>1494</v>
      </c>
    </row>
    <row r="2601" spans="1:24" x14ac:dyDescent="0.2">
      <c r="A2601" t="s">
        <v>0</v>
      </c>
      <c r="B2601" t="s">
        <v>1</v>
      </c>
      <c r="C2601" t="s">
        <v>695</v>
      </c>
      <c r="D2601" t="s">
        <v>1454</v>
      </c>
      <c r="E2601" t="s">
        <v>1455</v>
      </c>
      <c r="F2601" t="s">
        <v>1707</v>
      </c>
      <c r="G2601" t="s">
        <v>1708</v>
      </c>
      <c r="H2601" t="s">
        <v>110</v>
      </c>
      <c r="I2601" t="s">
        <v>1690</v>
      </c>
      <c r="J2601" t="s">
        <v>121</v>
      </c>
      <c r="K2601" t="s">
        <v>166</v>
      </c>
      <c r="L2601" t="s">
        <v>44</v>
      </c>
      <c r="M2601" s="5">
        <v>4000</v>
      </c>
      <c r="N2601" s="5">
        <v>0</v>
      </c>
      <c r="O2601" s="5">
        <f t="shared" si="160"/>
        <v>4000</v>
      </c>
      <c r="P2601" s="5">
        <v>-4000</v>
      </c>
      <c r="Q2601" s="5">
        <f t="shared" si="161"/>
        <v>0</v>
      </c>
      <c r="R2601" s="5">
        <v>0</v>
      </c>
      <c r="S2601" s="5">
        <v>0</v>
      </c>
      <c r="T2601" s="5">
        <v>0</v>
      </c>
      <c r="U2601" s="5">
        <f t="shared" si="162"/>
        <v>4000</v>
      </c>
      <c r="V2601" s="5">
        <f t="shared" si="163"/>
        <v>4000</v>
      </c>
      <c r="W2601" s="5">
        <v>0</v>
      </c>
      <c r="X2601" t="s">
        <v>1507</v>
      </c>
    </row>
    <row r="2602" spans="1:24" x14ac:dyDescent="0.2">
      <c r="A2602" t="s">
        <v>0</v>
      </c>
      <c r="B2602" t="s">
        <v>1</v>
      </c>
      <c r="C2602" t="s">
        <v>695</v>
      </c>
      <c r="D2602" t="s">
        <v>1454</v>
      </c>
      <c r="E2602" t="s">
        <v>1455</v>
      </c>
      <c r="F2602" t="s">
        <v>1707</v>
      </c>
      <c r="G2602" t="s">
        <v>1708</v>
      </c>
      <c r="H2602" t="s">
        <v>110</v>
      </c>
      <c r="I2602" t="s">
        <v>1690</v>
      </c>
      <c r="J2602" t="s">
        <v>121</v>
      </c>
      <c r="K2602" t="s">
        <v>551</v>
      </c>
      <c r="L2602" t="s">
        <v>44</v>
      </c>
      <c r="M2602" s="5">
        <v>130998.14</v>
      </c>
      <c r="N2602" s="5">
        <v>-44056.01</v>
      </c>
      <c r="O2602" s="5">
        <f t="shared" si="160"/>
        <v>86942.13</v>
      </c>
      <c r="P2602" s="5">
        <v>-46460.75</v>
      </c>
      <c r="Q2602" s="5">
        <f t="shared" si="161"/>
        <v>40481.380000000005</v>
      </c>
      <c r="R2602" s="5">
        <v>4694.72</v>
      </c>
      <c r="S2602" s="5">
        <v>15168.79</v>
      </c>
      <c r="T2602" s="5">
        <v>2258.62</v>
      </c>
      <c r="U2602" s="5">
        <f t="shared" si="162"/>
        <v>71773.34</v>
      </c>
      <c r="V2602" s="5">
        <f t="shared" si="163"/>
        <v>84683.510000000009</v>
      </c>
      <c r="W2602" s="5">
        <v>20617.87</v>
      </c>
      <c r="X2602" t="s">
        <v>1508</v>
      </c>
    </row>
    <row r="2603" spans="1:24" x14ac:dyDescent="0.2">
      <c r="A2603" t="s">
        <v>0</v>
      </c>
      <c r="B2603" t="s">
        <v>1</v>
      </c>
      <c r="C2603" t="s">
        <v>695</v>
      </c>
      <c r="D2603" t="s">
        <v>1454</v>
      </c>
      <c r="E2603" t="s">
        <v>1455</v>
      </c>
      <c r="F2603" t="s">
        <v>1707</v>
      </c>
      <c r="G2603" t="s">
        <v>1708</v>
      </c>
      <c r="H2603" t="s">
        <v>110</v>
      </c>
      <c r="I2603" t="s">
        <v>1690</v>
      </c>
      <c r="J2603" t="s">
        <v>121</v>
      </c>
      <c r="K2603" t="s">
        <v>204</v>
      </c>
      <c r="L2603" t="s">
        <v>44</v>
      </c>
      <c r="M2603" s="5">
        <v>193316.22</v>
      </c>
      <c r="N2603" s="5">
        <v>0</v>
      </c>
      <c r="O2603" s="5">
        <f t="shared" si="160"/>
        <v>193316.22</v>
      </c>
      <c r="P2603" s="5">
        <v>-80000</v>
      </c>
      <c r="Q2603" s="5">
        <f t="shared" si="161"/>
        <v>113316.22</v>
      </c>
      <c r="R2603" s="5">
        <v>0</v>
      </c>
      <c r="S2603" s="5">
        <v>32782.43</v>
      </c>
      <c r="T2603" s="5">
        <v>32782.43</v>
      </c>
      <c r="U2603" s="5">
        <f t="shared" si="162"/>
        <v>160533.79</v>
      </c>
      <c r="V2603" s="5">
        <f t="shared" si="163"/>
        <v>160533.79</v>
      </c>
      <c r="W2603" s="5">
        <v>80533.789999999994</v>
      </c>
      <c r="X2603" t="s">
        <v>1497</v>
      </c>
    </row>
    <row r="2604" spans="1:24" x14ac:dyDescent="0.2">
      <c r="A2604" t="s">
        <v>0</v>
      </c>
      <c r="B2604" t="s">
        <v>1</v>
      </c>
      <c r="C2604" t="s">
        <v>695</v>
      </c>
      <c r="D2604" t="s">
        <v>1454</v>
      </c>
      <c r="E2604" t="s">
        <v>1455</v>
      </c>
      <c r="F2604" t="s">
        <v>1707</v>
      </c>
      <c r="G2604" t="s">
        <v>1708</v>
      </c>
      <c r="H2604" t="s">
        <v>110</v>
      </c>
      <c r="I2604" t="s">
        <v>1690</v>
      </c>
      <c r="J2604" t="s">
        <v>121</v>
      </c>
      <c r="K2604" t="s">
        <v>155</v>
      </c>
      <c r="L2604" t="s">
        <v>44</v>
      </c>
      <c r="M2604" s="5">
        <v>11352.41</v>
      </c>
      <c r="N2604" s="5">
        <v>-11352.41</v>
      </c>
      <c r="O2604" s="5">
        <f t="shared" si="160"/>
        <v>0</v>
      </c>
      <c r="P2604" s="5">
        <v>0</v>
      </c>
      <c r="Q2604" s="5">
        <f t="shared" si="161"/>
        <v>0</v>
      </c>
      <c r="R2604" s="5">
        <v>0</v>
      </c>
      <c r="S2604" s="5">
        <v>0</v>
      </c>
      <c r="T2604" s="5">
        <v>0</v>
      </c>
      <c r="U2604" s="5">
        <f t="shared" si="162"/>
        <v>0</v>
      </c>
      <c r="V2604" s="5">
        <f t="shared" si="163"/>
        <v>0</v>
      </c>
      <c r="W2604" s="5">
        <v>0</v>
      </c>
      <c r="X2604" t="s">
        <v>1700</v>
      </c>
    </row>
    <row r="2605" spans="1:24" x14ac:dyDescent="0.2">
      <c r="A2605" t="s">
        <v>0</v>
      </c>
      <c r="B2605" t="s">
        <v>1</v>
      </c>
      <c r="C2605" t="s">
        <v>695</v>
      </c>
      <c r="D2605" t="s">
        <v>1454</v>
      </c>
      <c r="E2605" t="s">
        <v>1455</v>
      </c>
      <c r="F2605" t="s">
        <v>1707</v>
      </c>
      <c r="G2605" t="s">
        <v>1708</v>
      </c>
      <c r="H2605" t="s">
        <v>110</v>
      </c>
      <c r="I2605" t="s">
        <v>1690</v>
      </c>
      <c r="J2605" t="s">
        <v>121</v>
      </c>
      <c r="K2605" t="s">
        <v>554</v>
      </c>
      <c r="L2605" t="s">
        <v>44</v>
      </c>
      <c r="M2605" s="5">
        <v>40000</v>
      </c>
      <c r="N2605" s="5">
        <v>6068.15</v>
      </c>
      <c r="O2605" s="5">
        <f t="shared" si="160"/>
        <v>46068.15</v>
      </c>
      <c r="P2605" s="5">
        <v>0</v>
      </c>
      <c r="Q2605" s="5">
        <f t="shared" si="161"/>
        <v>46068.15</v>
      </c>
      <c r="R2605" s="5">
        <v>7773.92</v>
      </c>
      <c r="S2605" s="5">
        <v>0</v>
      </c>
      <c r="T2605" s="5">
        <v>0</v>
      </c>
      <c r="U2605" s="5">
        <f t="shared" si="162"/>
        <v>46068.15</v>
      </c>
      <c r="V2605" s="5">
        <f t="shared" si="163"/>
        <v>46068.15</v>
      </c>
      <c r="W2605" s="5">
        <v>38294.230000000003</v>
      </c>
      <c r="X2605" t="s">
        <v>1509</v>
      </c>
    </row>
    <row r="2606" spans="1:24" x14ac:dyDescent="0.2">
      <c r="A2606" t="s">
        <v>0</v>
      </c>
      <c r="B2606" t="s">
        <v>1</v>
      </c>
      <c r="C2606" t="s">
        <v>695</v>
      </c>
      <c r="D2606" t="s">
        <v>1454</v>
      </c>
      <c r="E2606" t="s">
        <v>1455</v>
      </c>
      <c r="F2606" t="s">
        <v>1707</v>
      </c>
      <c r="G2606" t="s">
        <v>1708</v>
      </c>
      <c r="H2606" t="s">
        <v>110</v>
      </c>
      <c r="I2606" t="s">
        <v>1690</v>
      </c>
      <c r="J2606" t="s">
        <v>121</v>
      </c>
      <c r="K2606" t="s">
        <v>556</v>
      </c>
      <c r="L2606" t="s">
        <v>44</v>
      </c>
      <c r="M2606" s="5">
        <v>230000</v>
      </c>
      <c r="N2606" s="5">
        <v>233947.11</v>
      </c>
      <c r="O2606" s="5">
        <f t="shared" si="160"/>
        <v>463947.11</v>
      </c>
      <c r="P2606" s="5">
        <v>-300000</v>
      </c>
      <c r="Q2606" s="5">
        <f t="shared" si="161"/>
        <v>163947.10999999999</v>
      </c>
      <c r="R2606" s="5">
        <v>0</v>
      </c>
      <c r="S2606" s="5">
        <v>17269.95</v>
      </c>
      <c r="T2606" s="5">
        <v>9410.24</v>
      </c>
      <c r="U2606" s="5">
        <f t="shared" si="162"/>
        <v>446677.16</v>
      </c>
      <c r="V2606" s="5">
        <f t="shared" si="163"/>
        <v>454536.87</v>
      </c>
      <c r="W2606" s="5">
        <v>146677.16</v>
      </c>
      <c r="X2606" t="s">
        <v>1498</v>
      </c>
    </row>
    <row r="2607" spans="1:24" x14ac:dyDescent="0.2">
      <c r="A2607" t="s">
        <v>0</v>
      </c>
      <c r="B2607" t="s">
        <v>1</v>
      </c>
      <c r="C2607" t="s">
        <v>695</v>
      </c>
      <c r="D2607" t="s">
        <v>1454</v>
      </c>
      <c r="E2607" t="s">
        <v>1455</v>
      </c>
      <c r="F2607" t="s">
        <v>1707</v>
      </c>
      <c r="G2607" t="s">
        <v>1708</v>
      </c>
      <c r="H2607" t="s">
        <v>110</v>
      </c>
      <c r="I2607" t="s">
        <v>1690</v>
      </c>
      <c r="J2607" t="s">
        <v>121</v>
      </c>
      <c r="K2607" t="s">
        <v>558</v>
      </c>
      <c r="L2607" t="s">
        <v>44</v>
      </c>
      <c r="M2607" s="5">
        <v>37000</v>
      </c>
      <c r="N2607" s="5">
        <v>-13000</v>
      </c>
      <c r="O2607" s="5">
        <f t="shared" si="160"/>
        <v>24000</v>
      </c>
      <c r="P2607" s="5">
        <v>-23000</v>
      </c>
      <c r="Q2607" s="5">
        <f t="shared" si="161"/>
        <v>1000</v>
      </c>
      <c r="R2607" s="5">
        <v>0</v>
      </c>
      <c r="S2607" s="5">
        <v>0</v>
      </c>
      <c r="T2607" s="5">
        <v>0</v>
      </c>
      <c r="U2607" s="5">
        <f t="shared" si="162"/>
        <v>24000</v>
      </c>
      <c r="V2607" s="5">
        <f t="shared" si="163"/>
        <v>24000</v>
      </c>
      <c r="W2607" s="5">
        <v>1000</v>
      </c>
      <c r="X2607" t="s">
        <v>1696</v>
      </c>
    </row>
    <row r="2608" spans="1:24" x14ac:dyDescent="0.2">
      <c r="A2608" t="s">
        <v>0</v>
      </c>
      <c r="B2608" t="s">
        <v>1</v>
      </c>
      <c r="C2608" t="s">
        <v>695</v>
      </c>
      <c r="D2608" t="s">
        <v>1454</v>
      </c>
      <c r="E2608" t="s">
        <v>1455</v>
      </c>
      <c r="F2608" t="s">
        <v>1707</v>
      </c>
      <c r="G2608" t="s">
        <v>1708</v>
      </c>
      <c r="H2608" t="s">
        <v>110</v>
      </c>
      <c r="I2608" t="s">
        <v>1722</v>
      </c>
      <c r="J2608" t="s">
        <v>121</v>
      </c>
      <c r="K2608" t="s">
        <v>353</v>
      </c>
      <c r="L2608" t="s">
        <v>44</v>
      </c>
      <c r="M2608" s="5">
        <v>0</v>
      </c>
      <c r="N2608" s="5">
        <v>3000</v>
      </c>
      <c r="O2608" s="5">
        <f t="shared" si="160"/>
        <v>3000</v>
      </c>
      <c r="P2608" s="5">
        <v>0</v>
      </c>
      <c r="Q2608" s="5">
        <f t="shared" si="161"/>
        <v>3000</v>
      </c>
      <c r="R2608" s="5">
        <v>0</v>
      </c>
      <c r="S2608" s="5">
        <v>3000</v>
      </c>
      <c r="T2608" s="5">
        <v>179.98</v>
      </c>
      <c r="U2608" s="5">
        <f t="shared" si="162"/>
        <v>0</v>
      </c>
      <c r="V2608" s="5">
        <f t="shared" si="163"/>
        <v>2820.02</v>
      </c>
      <c r="W2608" s="5">
        <v>0</v>
      </c>
      <c r="X2608" t="s">
        <v>1724</v>
      </c>
    </row>
    <row r="2609" spans="1:24" x14ac:dyDescent="0.2">
      <c r="A2609" t="s">
        <v>0</v>
      </c>
      <c r="B2609" t="s">
        <v>1</v>
      </c>
      <c r="C2609" t="s">
        <v>695</v>
      </c>
      <c r="D2609" t="s">
        <v>1454</v>
      </c>
      <c r="E2609" t="s">
        <v>1455</v>
      </c>
      <c r="F2609" t="s">
        <v>1707</v>
      </c>
      <c r="G2609" t="s">
        <v>1708</v>
      </c>
      <c r="H2609" t="s">
        <v>110</v>
      </c>
      <c r="I2609" t="s">
        <v>1722</v>
      </c>
      <c r="J2609" t="s">
        <v>121</v>
      </c>
      <c r="K2609" t="s">
        <v>355</v>
      </c>
      <c r="L2609" t="s">
        <v>44</v>
      </c>
      <c r="M2609" s="5">
        <v>0</v>
      </c>
      <c r="N2609" s="5">
        <v>25000</v>
      </c>
      <c r="O2609" s="5">
        <f t="shared" si="160"/>
        <v>25000</v>
      </c>
      <c r="P2609" s="5">
        <v>0</v>
      </c>
      <c r="Q2609" s="5">
        <f t="shared" si="161"/>
        <v>25000</v>
      </c>
      <c r="R2609" s="5">
        <v>0</v>
      </c>
      <c r="S2609" s="5">
        <v>25000</v>
      </c>
      <c r="T2609" s="5">
        <v>2966.13</v>
      </c>
      <c r="U2609" s="5">
        <f t="shared" si="162"/>
        <v>0</v>
      </c>
      <c r="V2609" s="5">
        <f t="shared" si="163"/>
        <v>22033.87</v>
      </c>
      <c r="W2609" s="5">
        <v>0</v>
      </c>
      <c r="X2609" t="s">
        <v>1725</v>
      </c>
    </row>
    <row r="2610" spans="1:24" x14ac:dyDescent="0.2">
      <c r="A2610" t="s">
        <v>0</v>
      </c>
      <c r="B2610" t="s">
        <v>1</v>
      </c>
      <c r="C2610" t="s">
        <v>695</v>
      </c>
      <c r="D2610" t="s">
        <v>1454</v>
      </c>
      <c r="E2610" t="s">
        <v>1455</v>
      </c>
      <c r="F2610" t="s">
        <v>1707</v>
      </c>
      <c r="G2610" t="s">
        <v>1708</v>
      </c>
      <c r="H2610" t="s">
        <v>110</v>
      </c>
      <c r="I2610" t="s">
        <v>1722</v>
      </c>
      <c r="J2610" t="s">
        <v>121</v>
      </c>
      <c r="K2610" t="s">
        <v>357</v>
      </c>
      <c r="L2610" t="s">
        <v>44</v>
      </c>
      <c r="M2610" s="5">
        <v>0</v>
      </c>
      <c r="N2610" s="5">
        <v>22000</v>
      </c>
      <c r="O2610" s="5">
        <f t="shared" si="160"/>
        <v>22000</v>
      </c>
      <c r="P2610" s="5">
        <v>0</v>
      </c>
      <c r="Q2610" s="5">
        <f t="shared" si="161"/>
        <v>22000</v>
      </c>
      <c r="R2610" s="5">
        <v>0</v>
      </c>
      <c r="S2610" s="5">
        <v>22000</v>
      </c>
      <c r="T2610" s="5">
        <v>0</v>
      </c>
      <c r="U2610" s="5">
        <f t="shared" si="162"/>
        <v>0</v>
      </c>
      <c r="V2610" s="5">
        <f t="shared" si="163"/>
        <v>22000</v>
      </c>
      <c r="W2610" s="5">
        <v>0</v>
      </c>
      <c r="X2610" t="s">
        <v>1701</v>
      </c>
    </row>
    <row r="2611" spans="1:24" x14ac:dyDescent="0.2">
      <c r="A2611" t="s">
        <v>0</v>
      </c>
      <c r="B2611" t="s">
        <v>1</v>
      </c>
      <c r="C2611" t="s">
        <v>695</v>
      </c>
      <c r="D2611" t="s">
        <v>1454</v>
      </c>
      <c r="E2611" t="s">
        <v>1455</v>
      </c>
      <c r="F2611" t="s">
        <v>1707</v>
      </c>
      <c r="G2611" t="s">
        <v>1708</v>
      </c>
      <c r="H2611" t="s">
        <v>110</v>
      </c>
      <c r="I2611" t="s">
        <v>1722</v>
      </c>
      <c r="J2611" t="s">
        <v>121</v>
      </c>
      <c r="K2611" t="s">
        <v>387</v>
      </c>
      <c r="L2611" t="s">
        <v>44</v>
      </c>
      <c r="M2611" s="5">
        <v>6500</v>
      </c>
      <c r="N2611" s="5">
        <v>-6500</v>
      </c>
      <c r="O2611" s="5">
        <f t="shared" si="160"/>
        <v>0</v>
      </c>
      <c r="P2611" s="5">
        <v>0</v>
      </c>
      <c r="Q2611" s="5">
        <f t="shared" si="161"/>
        <v>0</v>
      </c>
      <c r="R2611" s="5">
        <v>0</v>
      </c>
      <c r="S2611" s="5">
        <v>0</v>
      </c>
      <c r="T2611" s="5">
        <v>0</v>
      </c>
      <c r="U2611" s="5">
        <f t="shared" si="162"/>
        <v>0</v>
      </c>
      <c r="V2611" s="5">
        <f t="shared" si="163"/>
        <v>0</v>
      </c>
      <c r="W2611" s="5">
        <v>0</v>
      </c>
      <c r="X2611" t="s">
        <v>1726</v>
      </c>
    </row>
    <row r="2612" spans="1:24" x14ac:dyDescent="0.2">
      <c r="A2612" t="s">
        <v>0</v>
      </c>
      <c r="B2612" t="s">
        <v>1</v>
      </c>
      <c r="C2612" t="s">
        <v>695</v>
      </c>
      <c r="D2612" t="s">
        <v>1454</v>
      </c>
      <c r="E2612" t="s">
        <v>1455</v>
      </c>
      <c r="F2612" t="s">
        <v>1707</v>
      </c>
      <c r="G2612" t="s">
        <v>1708</v>
      </c>
      <c r="H2612" t="s">
        <v>110</v>
      </c>
      <c r="I2612" t="s">
        <v>1722</v>
      </c>
      <c r="J2612" t="s">
        <v>121</v>
      </c>
      <c r="K2612" t="s">
        <v>149</v>
      </c>
      <c r="L2612" t="s">
        <v>44</v>
      </c>
      <c r="M2612" s="5">
        <v>105000</v>
      </c>
      <c r="N2612" s="5">
        <v>-105000</v>
      </c>
      <c r="O2612" s="5">
        <f t="shared" si="160"/>
        <v>0</v>
      </c>
      <c r="P2612" s="5">
        <v>0</v>
      </c>
      <c r="Q2612" s="5">
        <f t="shared" si="161"/>
        <v>0</v>
      </c>
      <c r="R2612" s="5">
        <v>0</v>
      </c>
      <c r="S2612" s="5">
        <v>0</v>
      </c>
      <c r="T2612" s="5">
        <v>0</v>
      </c>
      <c r="U2612" s="5">
        <f t="shared" si="162"/>
        <v>0</v>
      </c>
      <c r="V2612" s="5">
        <f t="shared" si="163"/>
        <v>0</v>
      </c>
      <c r="W2612" s="5">
        <v>0</v>
      </c>
      <c r="X2612" t="s">
        <v>1488</v>
      </c>
    </row>
    <row r="2613" spans="1:24" x14ac:dyDescent="0.2">
      <c r="A2613" t="s">
        <v>0</v>
      </c>
      <c r="B2613" t="s">
        <v>1</v>
      </c>
      <c r="C2613" t="s">
        <v>695</v>
      </c>
      <c r="D2613" t="s">
        <v>1454</v>
      </c>
      <c r="E2613" t="s">
        <v>1455</v>
      </c>
      <c r="F2613" t="s">
        <v>1707</v>
      </c>
      <c r="G2613" t="s">
        <v>1708</v>
      </c>
      <c r="H2613" t="s">
        <v>110</v>
      </c>
      <c r="I2613" t="s">
        <v>1722</v>
      </c>
      <c r="J2613" t="s">
        <v>121</v>
      </c>
      <c r="K2613" t="s">
        <v>137</v>
      </c>
      <c r="L2613" t="s">
        <v>44</v>
      </c>
      <c r="M2613" s="5">
        <v>95000</v>
      </c>
      <c r="N2613" s="5">
        <v>-20000</v>
      </c>
      <c r="O2613" s="5">
        <f t="shared" si="160"/>
        <v>75000</v>
      </c>
      <c r="P2613" s="5">
        <v>-75000</v>
      </c>
      <c r="Q2613" s="5">
        <f t="shared" si="161"/>
        <v>0</v>
      </c>
      <c r="R2613" s="5">
        <v>0</v>
      </c>
      <c r="S2613" s="5">
        <v>0</v>
      </c>
      <c r="T2613" s="5">
        <v>0</v>
      </c>
      <c r="U2613" s="5">
        <f t="shared" si="162"/>
        <v>75000</v>
      </c>
      <c r="V2613" s="5">
        <f t="shared" si="163"/>
        <v>75000</v>
      </c>
      <c r="W2613" s="5">
        <v>0</v>
      </c>
      <c r="X2613" t="s">
        <v>1699</v>
      </c>
    </row>
    <row r="2614" spans="1:24" x14ac:dyDescent="0.2">
      <c r="A2614" t="s">
        <v>0</v>
      </c>
      <c r="B2614" t="s">
        <v>1</v>
      </c>
      <c r="C2614" t="s">
        <v>695</v>
      </c>
      <c r="D2614" t="s">
        <v>1454</v>
      </c>
      <c r="E2614" t="s">
        <v>1455</v>
      </c>
      <c r="F2614" t="s">
        <v>1707</v>
      </c>
      <c r="G2614" t="s">
        <v>1708</v>
      </c>
      <c r="H2614" t="s">
        <v>110</v>
      </c>
      <c r="I2614" t="s">
        <v>1722</v>
      </c>
      <c r="J2614" t="s">
        <v>121</v>
      </c>
      <c r="K2614" t="s">
        <v>465</v>
      </c>
      <c r="L2614" t="s">
        <v>44</v>
      </c>
      <c r="M2614" s="5">
        <v>80000</v>
      </c>
      <c r="N2614" s="5">
        <v>-60000</v>
      </c>
      <c r="O2614" s="5">
        <f t="shared" si="160"/>
        <v>20000</v>
      </c>
      <c r="P2614" s="5">
        <v>-20000</v>
      </c>
      <c r="Q2614" s="5">
        <f t="shared" si="161"/>
        <v>0</v>
      </c>
      <c r="R2614" s="5">
        <v>0</v>
      </c>
      <c r="S2614" s="5">
        <v>0</v>
      </c>
      <c r="T2614" s="5">
        <v>0</v>
      </c>
      <c r="U2614" s="5">
        <f t="shared" si="162"/>
        <v>20000</v>
      </c>
      <c r="V2614" s="5">
        <f t="shared" si="163"/>
        <v>20000</v>
      </c>
      <c r="W2614" s="5">
        <v>0</v>
      </c>
      <c r="X2614" t="s">
        <v>1702</v>
      </c>
    </row>
    <row r="2615" spans="1:24" x14ac:dyDescent="0.2">
      <c r="A2615" t="s">
        <v>0</v>
      </c>
      <c r="B2615" t="s">
        <v>1</v>
      </c>
      <c r="C2615" t="s">
        <v>695</v>
      </c>
      <c r="D2615" t="s">
        <v>1454</v>
      </c>
      <c r="E2615" t="s">
        <v>1455</v>
      </c>
      <c r="F2615" t="s">
        <v>1707</v>
      </c>
      <c r="G2615" t="s">
        <v>1708</v>
      </c>
      <c r="H2615" t="s">
        <v>110</v>
      </c>
      <c r="I2615" t="s">
        <v>1722</v>
      </c>
      <c r="J2615" t="s">
        <v>121</v>
      </c>
      <c r="K2615" t="s">
        <v>159</v>
      </c>
      <c r="L2615" t="s">
        <v>44</v>
      </c>
      <c r="M2615" s="5">
        <v>54000</v>
      </c>
      <c r="N2615" s="5">
        <v>51800</v>
      </c>
      <c r="O2615" s="5">
        <f t="shared" si="160"/>
        <v>105800</v>
      </c>
      <c r="P2615" s="5">
        <v>-54447.44</v>
      </c>
      <c r="Q2615" s="5">
        <f t="shared" si="161"/>
        <v>51352.56</v>
      </c>
      <c r="R2615" s="5">
        <v>0</v>
      </c>
      <c r="S2615" s="5">
        <v>31352.560000000001</v>
      </c>
      <c r="T2615" s="5">
        <v>11757.21</v>
      </c>
      <c r="U2615" s="5">
        <f t="shared" si="162"/>
        <v>74447.44</v>
      </c>
      <c r="V2615" s="5">
        <f t="shared" si="163"/>
        <v>94042.790000000008</v>
      </c>
      <c r="W2615" s="5">
        <v>20000</v>
      </c>
      <c r="X2615" t="s">
        <v>1727</v>
      </c>
    </row>
    <row r="2616" spans="1:24" x14ac:dyDescent="0.2">
      <c r="A2616" t="s">
        <v>0</v>
      </c>
      <c r="B2616" t="s">
        <v>1</v>
      </c>
      <c r="C2616" t="s">
        <v>695</v>
      </c>
      <c r="D2616" t="s">
        <v>1454</v>
      </c>
      <c r="E2616" t="s">
        <v>1455</v>
      </c>
      <c r="F2616" t="s">
        <v>1707</v>
      </c>
      <c r="G2616" t="s">
        <v>1708</v>
      </c>
      <c r="H2616" t="s">
        <v>110</v>
      </c>
      <c r="I2616" t="s">
        <v>1722</v>
      </c>
      <c r="J2616" t="s">
        <v>121</v>
      </c>
      <c r="K2616" t="s">
        <v>325</v>
      </c>
      <c r="L2616" t="s">
        <v>44</v>
      </c>
      <c r="M2616" s="5">
        <v>20000</v>
      </c>
      <c r="N2616" s="5">
        <v>50000</v>
      </c>
      <c r="O2616" s="5">
        <f t="shared" si="160"/>
        <v>70000</v>
      </c>
      <c r="P2616" s="5">
        <v>-70000</v>
      </c>
      <c r="Q2616" s="5">
        <f t="shared" si="161"/>
        <v>0</v>
      </c>
      <c r="R2616" s="5">
        <v>0</v>
      </c>
      <c r="S2616" s="5">
        <v>0</v>
      </c>
      <c r="T2616" s="5">
        <v>0</v>
      </c>
      <c r="U2616" s="5">
        <f t="shared" si="162"/>
        <v>70000</v>
      </c>
      <c r="V2616" s="5">
        <f t="shared" si="163"/>
        <v>70000</v>
      </c>
      <c r="W2616" s="5">
        <v>0</v>
      </c>
      <c r="X2616" t="s">
        <v>1728</v>
      </c>
    </row>
    <row r="2617" spans="1:24" x14ac:dyDescent="0.2">
      <c r="A2617" t="s">
        <v>0</v>
      </c>
      <c r="B2617" t="s">
        <v>1</v>
      </c>
      <c r="C2617" t="s">
        <v>695</v>
      </c>
      <c r="D2617" t="s">
        <v>1454</v>
      </c>
      <c r="E2617" t="s">
        <v>1455</v>
      </c>
      <c r="F2617" t="s">
        <v>1707</v>
      </c>
      <c r="G2617" t="s">
        <v>1708</v>
      </c>
      <c r="H2617" t="s">
        <v>110</v>
      </c>
      <c r="I2617" t="s">
        <v>1722</v>
      </c>
      <c r="J2617" t="s">
        <v>121</v>
      </c>
      <c r="K2617" t="s">
        <v>314</v>
      </c>
      <c r="L2617" t="s">
        <v>44</v>
      </c>
      <c r="M2617" s="5">
        <v>115000</v>
      </c>
      <c r="N2617" s="5">
        <v>-15000</v>
      </c>
      <c r="O2617" s="5">
        <f t="shared" si="160"/>
        <v>100000</v>
      </c>
      <c r="P2617" s="5">
        <v>-100000</v>
      </c>
      <c r="Q2617" s="5">
        <f t="shared" si="161"/>
        <v>0</v>
      </c>
      <c r="R2617" s="5">
        <v>0</v>
      </c>
      <c r="S2617" s="5">
        <v>0</v>
      </c>
      <c r="T2617" s="5">
        <v>0</v>
      </c>
      <c r="U2617" s="5">
        <f t="shared" si="162"/>
        <v>100000</v>
      </c>
      <c r="V2617" s="5">
        <f t="shared" si="163"/>
        <v>100000</v>
      </c>
      <c r="W2617" s="5">
        <v>0</v>
      </c>
      <c r="X2617" t="s">
        <v>1729</v>
      </c>
    </row>
    <row r="2618" spans="1:24" x14ac:dyDescent="0.2">
      <c r="A2618" t="s">
        <v>0</v>
      </c>
      <c r="B2618" t="s">
        <v>1</v>
      </c>
      <c r="C2618" t="s">
        <v>695</v>
      </c>
      <c r="D2618" t="s">
        <v>1454</v>
      </c>
      <c r="E2618" t="s">
        <v>1455</v>
      </c>
      <c r="F2618" t="s">
        <v>1707</v>
      </c>
      <c r="G2618" t="s">
        <v>1708</v>
      </c>
      <c r="H2618" t="s">
        <v>110</v>
      </c>
      <c r="I2618" t="s">
        <v>1722</v>
      </c>
      <c r="J2618" t="s">
        <v>121</v>
      </c>
      <c r="K2618" t="s">
        <v>161</v>
      </c>
      <c r="L2618" t="s">
        <v>44</v>
      </c>
      <c r="M2618" s="5">
        <v>0</v>
      </c>
      <c r="N2618" s="5">
        <v>50000</v>
      </c>
      <c r="O2618" s="5">
        <f t="shared" si="160"/>
        <v>50000</v>
      </c>
      <c r="P2618" s="5">
        <v>0</v>
      </c>
      <c r="Q2618" s="5">
        <f t="shared" si="161"/>
        <v>50000</v>
      </c>
      <c r="R2618" s="5">
        <v>0</v>
      </c>
      <c r="S2618" s="5">
        <v>23816.57</v>
      </c>
      <c r="T2618" s="5">
        <v>0</v>
      </c>
      <c r="U2618" s="5">
        <f t="shared" si="162"/>
        <v>26183.43</v>
      </c>
      <c r="V2618" s="5">
        <f t="shared" si="163"/>
        <v>50000</v>
      </c>
      <c r="W2618" s="5">
        <v>26183.43</v>
      </c>
      <c r="X2618" t="s">
        <v>1493</v>
      </c>
    </row>
    <row r="2619" spans="1:24" x14ac:dyDescent="0.2">
      <c r="A2619" t="s">
        <v>0</v>
      </c>
      <c r="B2619" t="s">
        <v>1</v>
      </c>
      <c r="C2619" t="s">
        <v>695</v>
      </c>
      <c r="D2619" t="s">
        <v>1454</v>
      </c>
      <c r="E2619" t="s">
        <v>1455</v>
      </c>
      <c r="F2619" t="s">
        <v>1707</v>
      </c>
      <c r="G2619" t="s">
        <v>1708</v>
      </c>
      <c r="H2619" t="s">
        <v>110</v>
      </c>
      <c r="I2619" t="s">
        <v>1722</v>
      </c>
      <c r="J2619" t="s">
        <v>121</v>
      </c>
      <c r="K2619" t="s">
        <v>416</v>
      </c>
      <c r="L2619" t="s">
        <v>44</v>
      </c>
      <c r="M2619" s="5">
        <v>270000</v>
      </c>
      <c r="N2619" s="5">
        <v>-100000</v>
      </c>
      <c r="O2619" s="5">
        <f t="shared" si="160"/>
        <v>170000</v>
      </c>
      <c r="P2619" s="5">
        <v>-170000</v>
      </c>
      <c r="Q2619" s="5">
        <f t="shared" si="161"/>
        <v>0</v>
      </c>
      <c r="R2619" s="5">
        <v>0</v>
      </c>
      <c r="S2619" s="5">
        <v>0</v>
      </c>
      <c r="T2619" s="5">
        <v>0</v>
      </c>
      <c r="U2619" s="5">
        <f t="shared" si="162"/>
        <v>170000</v>
      </c>
      <c r="V2619" s="5">
        <f t="shared" si="163"/>
        <v>170000</v>
      </c>
      <c r="W2619" s="5">
        <v>0</v>
      </c>
      <c r="X2619" t="s">
        <v>1730</v>
      </c>
    </row>
    <row r="2620" spans="1:24" x14ac:dyDescent="0.2">
      <c r="A2620" t="s">
        <v>0</v>
      </c>
      <c r="B2620" t="s">
        <v>1</v>
      </c>
      <c r="C2620" t="s">
        <v>695</v>
      </c>
      <c r="D2620" t="s">
        <v>1454</v>
      </c>
      <c r="E2620" t="s">
        <v>1455</v>
      </c>
      <c r="F2620" t="s">
        <v>1707</v>
      </c>
      <c r="G2620" t="s">
        <v>1708</v>
      </c>
      <c r="H2620" t="s">
        <v>110</v>
      </c>
      <c r="I2620" t="s">
        <v>1722</v>
      </c>
      <c r="J2620" t="s">
        <v>121</v>
      </c>
      <c r="K2620" t="s">
        <v>173</v>
      </c>
      <c r="L2620" t="s">
        <v>44</v>
      </c>
      <c r="M2620" s="5">
        <v>0</v>
      </c>
      <c r="N2620" s="5">
        <v>1000</v>
      </c>
      <c r="O2620" s="5">
        <f t="shared" si="160"/>
        <v>1000</v>
      </c>
      <c r="P2620" s="5">
        <v>0</v>
      </c>
      <c r="Q2620" s="5">
        <f t="shared" si="161"/>
        <v>1000</v>
      </c>
      <c r="R2620" s="5">
        <v>0</v>
      </c>
      <c r="S2620" s="5">
        <v>0</v>
      </c>
      <c r="T2620" s="5">
        <v>0</v>
      </c>
      <c r="U2620" s="5">
        <f t="shared" si="162"/>
        <v>1000</v>
      </c>
      <c r="V2620" s="5">
        <f t="shared" si="163"/>
        <v>1000</v>
      </c>
      <c r="W2620" s="5">
        <v>1000</v>
      </c>
      <c r="X2620" t="s">
        <v>1731</v>
      </c>
    </row>
    <row r="2621" spans="1:24" x14ac:dyDescent="0.2">
      <c r="A2621" t="s">
        <v>0</v>
      </c>
      <c r="B2621" t="s">
        <v>1</v>
      </c>
      <c r="C2621" t="s">
        <v>695</v>
      </c>
      <c r="D2621" t="s">
        <v>1454</v>
      </c>
      <c r="E2621" t="s">
        <v>1455</v>
      </c>
      <c r="F2621" t="s">
        <v>1707</v>
      </c>
      <c r="G2621" t="s">
        <v>1708</v>
      </c>
      <c r="H2621" t="s">
        <v>110</v>
      </c>
      <c r="I2621" t="s">
        <v>1722</v>
      </c>
      <c r="J2621" t="s">
        <v>121</v>
      </c>
      <c r="K2621" t="s">
        <v>285</v>
      </c>
      <c r="L2621" t="s">
        <v>44</v>
      </c>
      <c r="M2621" s="5">
        <v>105000</v>
      </c>
      <c r="N2621" s="5">
        <v>-55000</v>
      </c>
      <c r="O2621" s="5">
        <f t="shared" si="160"/>
        <v>50000</v>
      </c>
      <c r="P2621" s="5">
        <v>-50000</v>
      </c>
      <c r="Q2621" s="5">
        <f t="shared" si="161"/>
        <v>0</v>
      </c>
      <c r="R2621" s="5">
        <v>0</v>
      </c>
      <c r="S2621" s="5">
        <v>0</v>
      </c>
      <c r="T2621" s="5">
        <v>0</v>
      </c>
      <c r="U2621" s="5">
        <f t="shared" si="162"/>
        <v>50000</v>
      </c>
      <c r="V2621" s="5">
        <f t="shared" si="163"/>
        <v>50000</v>
      </c>
      <c r="W2621" s="5">
        <v>0</v>
      </c>
      <c r="X2621" t="s">
        <v>1732</v>
      </c>
    </row>
    <row r="2622" spans="1:24" x14ac:dyDescent="0.2">
      <c r="A2622" t="s">
        <v>0</v>
      </c>
      <c r="B2622" t="s">
        <v>1</v>
      </c>
      <c r="C2622" t="s">
        <v>695</v>
      </c>
      <c r="D2622" t="s">
        <v>1454</v>
      </c>
      <c r="E2622" t="s">
        <v>1455</v>
      </c>
      <c r="F2622" t="s">
        <v>1707</v>
      </c>
      <c r="G2622" t="s">
        <v>1708</v>
      </c>
      <c r="H2622" t="s">
        <v>110</v>
      </c>
      <c r="I2622" t="s">
        <v>1722</v>
      </c>
      <c r="J2622" t="s">
        <v>121</v>
      </c>
      <c r="K2622" t="s">
        <v>145</v>
      </c>
      <c r="L2622" t="s">
        <v>44</v>
      </c>
      <c r="M2622" s="5">
        <v>120000</v>
      </c>
      <c r="N2622" s="5">
        <v>-87400</v>
      </c>
      <c r="O2622" s="5">
        <f t="shared" si="160"/>
        <v>32600</v>
      </c>
      <c r="P2622" s="5">
        <v>-32600</v>
      </c>
      <c r="Q2622" s="5">
        <f t="shared" si="161"/>
        <v>0</v>
      </c>
      <c r="R2622" s="5">
        <v>0</v>
      </c>
      <c r="S2622" s="5">
        <v>0</v>
      </c>
      <c r="T2622" s="5">
        <v>0</v>
      </c>
      <c r="U2622" s="5">
        <f t="shared" si="162"/>
        <v>32600</v>
      </c>
      <c r="V2622" s="5">
        <f t="shared" si="163"/>
        <v>32600</v>
      </c>
      <c r="W2622" s="5">
        <v>0</v>
      </c>
      <c r="X2622" t="s">
        <v>1733</v>
      </c>
    </row>
    <row r="2623" spans="1:24" x14ac:dyDescent="0.2">
      <c r="A2623" t="s">
        <v>0</v>
      </c>
      <c r="B2623" t="s">
        <v>1</v>
      </c>
      <c r="C2623" t="s">
        <v>695</v>
      </c>
      <c r="D2623" t="s">
        <v>1454</v>
      </c>
      <c r="E2623" t="s">
        <v>1455</v>
      </c>
      <c r="F2623" t="s">
        <v>1707</v>
      </c>
      <c r="G2623" t="s">
        <v>1708</v>
      </c>
      <c r="H2623" t="s">
        <v>110</v>
      </c>
      <c r="I2623" t="s">
        <v>1722</v>
      </c>
      <c r="J2623" t="s">
        <v>121</v>
      </c>
      <c r="K2623" t="s">
        <v>130</v>
      </c>
      <c r="L2623" t="s">
        <v>44</v>
      </c>
      <c r="M2623" s="5">
        <v>10000</v>
      </c>
      <c r="N2623" s="5">
        <v>8800</v>
      </c>
      <c r="O2623" s="5">
        <f t="shared" si="160"/>
        <v>18800</v>
      </c>
      <c r="P2623" s="5">
        <v>-18800</v>
      </c>
      <c r="Q2623" s="5">
        <f t="shared" si="161"/>
        <v>0</v>
      </c>
      <c r="R2623" s="5">
        <v>0</v>
      </c>
      <c r="S2623" s="5">
        <v>0</v>
      </c>
      <c r="T2623" s="5">
        <v>0</v>
      </c>
      <c r="U2623" s="5">
        <f t="shared" si="162"/>
        <v>18800</v>
      </c>
      <c r="V2623" s="5">
        <f t="shared" si="163"/>
        <v>18800</v>
      </c>
      <c r="W2623" s="5">
        <v>0</v>
      </c>
      <c r="X2623" t="s">
        <v>1495</v>
      </c>
    </row>
    <row r="2624" spans="1:24" x14ac:dyDescent="0.2">
      <c r="A2624" t="s">
        <v>0</v>
      </c>
      <c r="B2624" t="s">
        <v>1</v>
      </c>
      <c r="C2624" t="s">
        <v>695</v>
      </c>
      <c r="D2624" t="s">
        <v>1454</v>
      </c>
      <c r="E2624" t="s">
        <v>1455</v>
      </c>
      <c r="F2624" t="s">
        <v>1707</v>
      </c>
      <c r="G2624" t="s">
        <v>1708</v>
      </c>
      <c r="H2624" t="s">
        <v>110</v>
      </c>
      <c r="I2624" t="s">
        <v>1722</v>
      </c>
      <c r="J2624" t="s">
        <v>121</v>
      </c>
      <c r="K2624" t="s">
        <v>218</v>
      </c>
      <c r="L2624" t="s">
        <v>44</v>
      </c>
      <c r="M2624" s="5">
        <v>1750</v>
      </c>
      <c r="N2624" s="5">
        <v>-858.09</v>
      </c>
      <c r="O2624" s="5">
        <f t="shared" si="160"/>
        <v>891.91</v>
      </c>
      <c r="P2624" s="5">
        <v>0</v>
      </c>
      <c r="Q2624" s="5">
        <f t="shared" si="161"/>
        <v>891.91</v>
      </c>
      <c r="R2624" s="5">
        <v>0</v>
      </c>
      <c r="S2624" s="5">
        <v>0</v>
      </c>
      <c r="T2624" s="5">
        <v>0</v>
      </c>
      <c r="U2624" s="5">
        <f t="shared" si="162"/>
        <v>891.91</v>
      </c>
      <c r="V2624" s="5">
        <f t="shared" si="163"/>
        <v>891.91</v>
      </c>
      <c r="W2624" s="5">
        <v>891.91</v>
      </c>
      <c r="X2624" t="s">
        <v>1496</v>
      </c>
    </row>
    <row r="2625" spans="1:24" x14ac:dyDescent="0.2">
      <c r="A2625" t="s">
        <v>0</v>
      </c>
      <c r="B2625" t="s">
        <v>1</v>
      </c>
      <c r="C2625" t="s">
        <v>695</v>
      </c>
      <c r="D2625" t="s">
        <v>1454</v>
      </c>
      <c r="E2625" t="s">
        <v>1455</v>
      </c>
      <c r="F2625" t="s">
        <v>1707</v>
      </c>
      <c r="G2625" t="s">
        <v>1708</v>
      </c>
      <c r="H2625" t="s">
        <v>110</v>
      </c>
      <c r="I2625" t="s">
        <v>1722</v>
      </c>
      <c r="J2625" t="s">
        <v>121</v>
      </c>
      <c r="K2625" t="s">
        <v>166</v>
      </c>
      <c r="L2625" t="s">
        <v>44</v>
      </c>
      <c r="M2625" s="5">
        <v>0</v>
      </c>
      <c r="N2625" s="5">
        <v>3700</v>
      </c>
      <c r="O2625" s="5">
        <f t="shared" si="160"/>
        <v>3700</v>
      </c>
      <c r="P2625" s="5">
        <v>-3700</v>
      </c>
      <c r="Q2625" s="5">
        <f t="shared" si="161"/>
        <v>0</v>
      </c>
      <c r="R2625" s="5">
        <v>0</v>
      </c>
      <c r="S2625" s="5">
        <v>0</v>
      </c>
      <c r="T2625" s="5">
        <v>0</v>
      </c>
      <c r="U2625" s="5">
        <f t="shared" si="162"/>
        <v>3700</v>
      </c>
      <c r="V2625" s="5">
        <f t="shared" si="163"/>
        <v>3700</v>
      </c>
      <c r="W2625" s="5">
        <v>0</v>
      </c>
      <c r="X2625" t="s">
        <v>1507</v>
      </c>
    </row>
    <row r="2626" spans="1:24" x14ac:dyDescent="0.2">
      <c r="A2626" t="s">
        <v>0</v>
      </c>
      <c r="B2626" t="s">
        <v>1</v>
      </c>
      <c r="C2626" t="s">
        <v>695</v>
      </c>
      <c r="D2626" t="s">
        <v>1454</v>
      </c>
      <c r="E2626" t="s">
        <v>1455</v>
      </c>
      <c r="F2626" t="s">
        <v>1707</v>
      </c>
      <c r="G2626" t="s">
        <v>1708</v>
      </c>
      <c r="H2626" t="s">
        <v>110</v>
      </c>
      <c r="I2626" t="s">
        <v>1722</v>
      </c>
      <c r="J2626" t="s">
        <v>121</v>
      </c>
      <c r="K2626" t="s">
        <v>155</v>
      </c>
      <c r="L2626" t="s">
        <v>44</v>
      </c>
      <c r="M2626" s="5">
        <v>90000</v>
      </c>
      <c r="N2626" s="5">
        <v>-60000</v>
      </c>
      <c r="O2626" s="5">
        <f t="shared" si="160"/>
        <v>30000</v>
      </c>
      <c r="P2626" s="5">
        <v>0</v>
      </c>
      <c r="Q2626" s="5">
        <f t="shared" si="161"/>
        <v>30000</v>
      </c>
      <c r="R2626" s="5">
        <v>0</v>
      </c>
      <c r="S2626" s="5">
        <v>0</v>
      </c>
      <c r="T2626" s="5">
        <v>0</v>
      </c>
      <c r="U2626" s="5">
        <f t="shared" si="162"/>
        <v>30000</v>
      </c>
      <c r="V2626" s="5">
        <f t="shared" si="163"/>
        <v>30000</v>
      </c>
      <c r="W2626" s="5">
        <v>30000</v>
      </c>
      <c r="X2626" t="s">
        <v>1700</v>
      </c>
    </row>
    <row r="2627" spans="1:24" x14ac:dyDescent="0.2">
      <c r="A2627" t="s">
        <v>0</v>
      </c>
      <c r="B2627" t="s">
        <v>1</v>
      </c>
      <c r="C2627" t="s">
        <v>695</v>
      </c>
      <c r="D2627" t="s">
        <v>1454</v>
      </c>
      <c r="E2627" t="s">
        <v>1455</v>
      </c>
      <c r="F2627" t="s">
        <v>1707</v>
      </c>
      <c r="G2627" t="s">
        <v>1708</v>
      </c>
      <c r="H2627" t="s">
        <v>110</v>
      </c>
      <c r="I2627" t="s">
        <v>1722</v>
      </c>
      <c r="J2627" t="s">
        <v>121</v>
      </c>
      <c r="K2627" t="s">
        <v>342</v>
      </c>
      <c r="L2627" t="s">
        <v>44</v>
      </c>
      <c r="M2627" s="5">
        <v>750</v>
      </c>
      <c r="N2627" s="5">
        <v>0</v>
      </c>
      <c r="O2627" s="5">
        <f t="shared" ref="O2627:O2690" si="164">+M2627+N2627</f>
        <v>750</v>
      </c>
      <c r="P2627" s="5">
        <v>-750</v>
      </c>
      <c r="Q2627" s="5">
        <f t="shared" ref="Q2627:Q2690" si="165">+O2627+P2627</f>
        <v>0</v>
      </c>
      <c r="R2627" s="5">
        <v>0</v>
      </c>
      <c r="S2627" s="5">
        <v>0</v>
      </c>
      <c r="T2627" s="5">
        <v>0</v>
      </c>
      <c r="U2627" s="5">
        <f t="shared" ref="U2627:U2690" si="166">+O2627-S2627</f>
        <v>750</v>
      </c>
      <c r="V2627" s="5">
        <f t="shared" ref="V2627:V2690" si="167">+O2627-T2627</f>
        <v>750</v>
      </c>
      <c r="W2627" s="5">
        <v>0</v>
      </c>
      <c r="X2627" t="s">
        <v>1697</v>
      </c>
    </row>
    <row r="2628" spans="1:24" x14ac:dyDescent="0.2">
      <c r="A2628" t="s">
        <v>0</v>
      </c>
      <c r="B2628" t="s">
        <v>1</v>
      </c>
      <c r="C2628" t="s">
        <v>695</v>
      </c>
      <c r="D2628" t="s">
        <v>1454</v>
      </c>
      <c r="E2628" t="s">
        <v>1455</v>
      </c>
      <c r="F2628" t="s">
        <v>1707</v>
      </c>
      <c r="G2628" t="s">
        <v>1708</v>
      </c>
      <c r="H2628" t="s">
        <v>110</v>
      </c>
      <c r="I2628" t="s">
        <v>1722</v>
      </c>
      <c r="J2628" t="s">
        <v>121</v>
      </c>
      <c r="K2628" t="s">
        <v>385</v>
      </c>
      <c r="L2628" t="s">
        <v>44</v>
      </c>
      <c r="M2628" s="5">
        <v>2000</v>
      </c>
      <c r="N2628" s="5">
        <v>-250</v>
      </c>
      <c r="O2628" s="5">
        <f t="shared" si="164"/>
        <v>1750</v>
      </c>
      <c r="P2628" s="5">
        <v>0</v>
      </c>
      <c r="Q2628" s="5">
        <f t="shared" si="165"/>
        <v>1750</v>
      </c>
      <c r="R2628" s="5">
        <v>0</v>
      </c>
      <c r="S2628" s="5">
        <v>0</v>
      </c>
      <c r="T2628" s="5">
        <v>0</v>
      </c>
      <c r="U2628" s="5">
        <f t="shared" si="166"/>
        <v>1750</v>
      </c>
      <c r="V2628" s="5">
        <f t="shared" si="167"/>
        <v>1750</v>
      </c>
      <c r="W2628" s="5">
        <v>1750</v>
      </c>
      <c r="X2628" t="s">
        <v>1499</v>
      </c>
    </row>
    <row r="2629" spans="1:24" x14ac:dyDescent="0.2">
      <c r="A2629" t="s">
        <v>0</v>
      </c>
      <c r="B2629" t="s">
        <v>1</v>
      </c>
      <c r="C2629" t="s">
        <v>695</v>
      </c>
      <c r="D2629" t="s">
        <v>1454</v>
      </c>
      <c r="E2629" t="s">
        <v>1455</v>
      </c>
      <c r="F2629" t="s">
        <v>1707</v>
      </c>
      <c r="G2629" t="s">
        <v>1708</v>
      </c>
      <c r="H2629" t="s">
        <v>110</v>
      </c>
      <c r="I2629" t="s">
        <v>1690</v>
      </c>
      <c r="J2629" t="s">
        <v>575</v>
      </c>
      <c r="K2629" t="s">
        <v>1422</v>
      </c>
      <c r="L2629" t="s">
        <v>44</v>
      </c>
      <c r="M2629" s="5">
        <v>80448</v>
      </c>
      <c r="N2629" s="5">
        <v>-53000</v>
      </c>
      <c r="O2629" s="5">
        <f t="shared" si="164"/>
        <v>27448</v>
      </c>
      <c r="P2629" s="5">
        <v>-27448</v>
      </c>
      <c r="Q2629" s="5">
        <f t="shared" si="165"/>
        <v>0</v>
      </c>
      <c r="R2629" s="5">
        <v>0</v>
      </c>
      <c r="S2629" s="5">
        <v>0</v>
      </c>
      <c r="T2629" s="5">
        <v>0</v>
      </c>
      <c r="U2629" s="5">
        <f t="shared" si="166"/>
        <v>27448</v>
      </c>
      <c r="V2629" s="5">
        <f t="shared" si="167"/>
        <v>27448</v>
      </c>
      <c r="W2629" s="5">
        <v>0</v>
      </c>
      <c r="X2629" t="s">
        <v>1734</v>
      </c>
    </row>
    <row r="2630" spans="1:24" x14ac:dyDescent="0.2">
      <c r="A2630" t="s">
        <v>0</v>
      </c>
      <c r="B2630" t="s">
        <v>1</v>
      </c>
      <c r="C2630" t="s">
        <v>695</v>
      </c>
      <c r="D2630" t="s">
        <v>1454</v>
      </c>
      <c r="E2630" t="s">
        <v>1455</v>
      </c>
      <c r="F2630" t="s">
        <v>1707</v>
      </c>
      <c r="G2630" t="s">
        <v>1708</v>
      </c>
      <c r="H2630" t="s">
        <v>110</v>
      </c>
      <c r="I2630" t="s">
        <v>1690</v>
      </c>
      <c r="J2630" t="s">
        <v>231</v>
      </c>
      <c r="K2630" t="s">
        <v>236</v>
      </c>
      <c r="L2630" t="s">
        <v>44</v>
      </c>
      <c r="M2630" s="5">
        <v>1500</v>
      </c>
      <c r="N2630" s="5">
        <v>36155.22</v>
      </c>
      <c r="O2630" s="5">
        <f t="shared" si="164"/>
        <v>37655.22</v>
      </c>
      <c r="P2630" s="5">
        <v>0</v>
      </c>
      <c r="Q2630" s="5">
        <f t="shared" si="165"/>
        <v>37655.22</v>
      </c>
      <c r="R2630" s="5">
        <v>0</v>
      </c>
      <c r="S2630" s="5">
        <v>0</v>
      </c>
      <c r="T2630" s="5">
        <v>0</v>
      </c>
      <c r="U2630" s="5">
        <f t="shared" si="166"/>
        <v>37655.22</v>
      </c>
      <c r="V2630" s="5">
        <f t="shared" si="167"/>
        <v>37655.22</v>
      </c>
      <c r="W2630" s="5">
        <v>37655.22</v>
      </c>
      <c r="X2630" t="s">
        <v>1706</v>
      </c>
    </row>
    <row r="2631" spans="1:24" x14ac:dyDescent="0.2">
      <c r="A2631" t="s">
        <v>0</v>
      </c>
      <c r="B2631" t="s">
        <v>1</v>
      </c>
      <c r="C2631" t="s">
        <v>695</v>
      </c>
      <c r="D2631" t="s">
        <v>1454</v>
      </c>
      <c r="E2631" t="s">
        <v>1455</v>
      </c>
      <c r="F2631" t="s">
        <v>1707</v>
      </c>
      <c r="G2631" t="s">
        <v>1708</v>
      </c>
      <c r="H2631" t="s">
        <v>110</v>
      </c>
      <c r="I2631" t="s">
        <v>1690</v>
      </c>
      <c r="J2631" t="s">
        <v>231</v>
      </c>
      <c r="K2631" t="s">
        <v>232</v>
      </c>
      <c r="L2631" t="s">
        <v>44</v>
      </c>
      <c r="M2631" s="5">
        <v>30000</v>
      </c>
      <c r="N2631" s="5">
        <v>78616</v>
      </c>
      <c r="O2631" s="5">
        <f t="shared" si="164"/>
        <v>108616</v>
      </c>
      <c r="P2631" s="5">
        <v>0</v>
      </c>
      <c r="Q2631" s="5">
        <f t="shared" si="165"/>
        <v>108616</v>
      </c>
      <c r="R2631" s="5">
        <v>0</v>
      </c>
      <c r="S2631" s="5">
        <v>0</v>
      </c>
      <c r="T2631" s="5">
        <v>0</v>
      </c>
      <c r="U2631" s="5">
        <f t="shared" si="166"/>
        <v>108616</v>
      </c>
      <c r="V2631" s="5">
        <f t="shared" si="167"/>
        <v>108616</v>
      </c>
      <c r="W2631" s="5">
        <v>108616</v>
      </c>
      <c r="X2631" t="s">
        <v>1515</v>
      </c>
    </row>
    <row r="2632" spans="1:24" x14ac:dyDescent="0.2">
      <c r="A2632" t="s">
        <v>0</v>
      </c>
      <c r="B2632" t="s">
        <v>1</v>
      </c>
      <c r="C2632" t="s">
        <v>695</v>
      </c>
      <c r="D2632" t="s">
        <v>1454</v>
      </c>
      <c r="E2632" t="s">
        <v>1455</v>
      </c>
      <c r="F2632" t="s">
        <v>1707</v>
      </c>
      <c r="G2632" t="s">
        <v>1708</v>
      </c>
      <c r="H2632" t="s">
        <v>110</v>
      </c>
      <c r="I2632" t="s">
        <v>1690</v>
      </c>
      <c r="J2632" t="s">
        <v>231</v>
      </c>
      <c r="K2632" t="s">
        <v>234</v>
      </c>
      <c r="L2632" t="s">
        <v>44</v>
      </c>
      <c r="M2632" s="5">
        <v>50000</v>
      </c>
      <c r="N2632" s="5">
        <v>-42133.88</v>
      </c>
      <c r="O2632" s="5">
        <f t="shared" si="164"/>
        <v>7866.1200000000026</v>
      </c>
      <c r="P2632" s="5">
        <v>0</v>
      </c>
      <c r="Q2632" s="5">
        <f t="shared" si="165"/>
        <v>7866.1200000000026</v>
      </c>
      <c r="R2632" s="5">
        <v>0</v>
      </c>
      <c r="S2632" s="5">
        <v>0</v>
      </c>
      <c r="T2632" s="5">
        <v>0</v>
      </c>
      <c r="U2632" s="5">
        <f t="shared" si="166"/>
        <v>7866.1200000000026</v>
      </c>
      <c r="V2632" s="5">
        <f t="shared" si="167"/>
        <v>7866.1200000000026</v>
      </c>
      <c r="W2632" s="5">
        <v>7866.12</v>
      </c>
      <c r="X2632" t="s">
        <v>1514</v>
      </c>
    </row>
    <row r="2633" spans="1:24" x14ac:dyDescent="0.2">
      <c r="A2633" t="s">
        <v>0</v>
      </c>
      <c r="B2633" t="s">
        <v>1</v>
      </c>
      <c r="C2633" t="s">
        <v>695</v>
      </c>
      <c r="D2633" t="s">
        <v>1454</v>
      </c>
      <c r="E2633" t="s">
        <v>1455</v>
      </c>
      <c r="F2633" t="s">
        <v>1707</v>
      </c>
      <c r="G2633" t="s">
        <v>1708</v>
      </c>
      <c r="H2633" t="s">
        <v>110</v>
      </c>
      <c r="I2633" t="s">
        <v>1690</v>
      </c>
      <c r="J2633" t="s">
        <v>231</v>
      </c>
      <c r="K2633" t="s">
        <v>241</v>
      </c>
      <c r="L2633" t="s">
        <v>44</v>
      </c>
      <c r="M2633" s="5">
        <v>650757</v>
      </c>
      <c r="N2633" s="5">
        <v>-416807.37</v>
      </c>
      <c r="O2633" s="5">
        <f t="shared" si="164"/>
        <v>233949.63</v>
      </c>
      <c r="P2633" s="5">
        <v>-139200</v>
      </c>
      <c r="Q2633" s="5">
        <f t="shared" si="165"/>
        <v>94749.63</v>
      </c>
      <c r="R2633" s="5">
        <v>0</v>
      </c>
      <c r="S2633" s="5">
        <v>47687.02</v>
      </c>
      <c r="T2633" s="5">
        <v>47687.02</v>
      </c>
      <c r="U2633" s="5">
        <f t="shared" si="166"/>
        <v>186262.61000000002</v>
      </c>
      <c r="V2633" s="5">
        <f t="shared" si="167"/>
        <v>186262.61000000002</v>
      </c>
      <c r="W2633" s="5">
        <v>47062.61</v>
      </c>
      <c r="X2633" t="s">
        <v>1735</v>
      </c>
    </row>
    <row r="2634" spans="1:24" x14ac:dyDescent="0.2">
      <c r="A2634" t="s">
        <v>0</v>
      </c>
      <c r="B2634" t="s">
        <v>1</v>
      </c>
      <c r="C2634" t="s">
        <v>695</v>
      </c>
      <c r="D2634" t="s">
        <v>1454</v>
      </c>
      <c r="E2634" t="s">
        <v>1455</v>
      </c>
      <c r="F2634" t="s">
        <v>1707</v>
      </c>
      <c r="G2634" t="s">
        <v>1708</v>
      </c>
      <c r="H2634" t="s">
        <v>110</v>
      </c>
      <c r="I2634" t="s">
        <v>1690</v>
      </c>
      <c r="J2634" t="s">
        <v>231</v>
      </c>
      <c r="K2634" t="s">
        <v>1736</v>
      </c>
      <c r="L2634" t="s">
        <v>44</v>
      </c>
      <c r="M2634" s="5">
        <v>2550</v>
      </c>
      <c r="N2634" s="5">
        <v>38176.959999999999</v>
      </c>
      <c r="O2634" s="5">
        <f t="shared" si="164"/>
        <v>40726.959999999999</v>
      </c>
      <c r="P2634" s="5">
        <v>-30726.959999999999</v>
      </c>
      <c r="Q2634" s="5">
        <f t="shared" si="165"/>
        <v>10000</v>
      </c>
      <c r="R2634" s="5">
        <v>0</v>
      </c>
      <c r="S2634" s="5">
        <v>0</v>
      </c>
      <c r="T2634" s="5">
        <v>0</v>
      </c>
      <c r="U2634" s="5">
        <f t="shared" si="166"/>
        <v>40726.959999999999</v>
      </c>
      <c r="V2634" s="5">
        <f t="shared" si="167"/>
        <v>40726.959999999999</v>
      </c>
      <c r="W2634" s="5">
        <v>10000</v>
      </c>
      <c r="X2634" t="s">
        <v>1737</v>
      </c>
    </row>
    <row r="2635" spans="1:24" x14ac:dyDescent="0.2">
      <c r="A2635" t="s">
        <v>0</v>
      </c>
      <c r="B2635" t="s">
        <v>1</v>
      </c>
      <c r="C2635" t="s">
        <v>695</v>
      </c>
      <c r="D2635" t="s">
        <v>1454</v>
      </c>
      <c r="E2635" t="s">
        <v>1455</v>
      </c>
      <c r="F2635" t="s">
        <v>1707</v>
      </c>
      <c r="G2635" t="s">
        <v>1708</v>
      </c>
      <c r="H2635" t="s">
        <v>110</v>
      </c>
      <c r="I2635" t="s">
        <v>1722</v>
      </c>
      <c r="J2635" t="s">
        <v>231</v>
      </c>
      <c r="K2635" t="s">
        <v>236</v>
      </c>
      <c r="L2635" t="s">
        <v>44</v>
      </c>
      <c r="M2635" s="5">
        <v>6000</v>
      </c>
      <c r="N2635" s="5">
        <v>12000</v>
      </c>
      <c r="O2635" s="5">
        <f t="shared" si="164"/>
        <v>18000</v>
      </c>
      <c r="P2635" s="5">
        <v>-8000</v>
      </c>
      <c r="Q2635" s="5">
        <f t="shared" si="165"/>
        <v>10000</v>
      </c>
      <c r="R2635" s="5">
        <v>0</v>
      </c>
      <c r="S2635" s="5">
        <v>0</v>
      </c>
      <c r="T2635" s="5">
        <v>0</v>
      </c>
      <c r="U2635" s="5">
        <f t="shared" si="166"/>
        <v>18000</v>
      </c>
      <c r="V2635" s="5">
        <f t="shared" si="167"/>
        <v>18000</v>
      </c>
      <c r="W2635" s="5">
        <v>10000</v>
      </c>
      <c r="X2635" t="s">
        <v>1706</v>
      </c>
    </row>
    <row r="2636" spans="1:24" x14ac:dyDescent="0.2">
      <c r="A2636" t="s">
        <v>0</v>
      </c>
      <c r="B2636" t="s">
        <v>1</v>
      </c>
      <c r="C2636" t="s">
        <v>695</v>
      </c>
      <c r="D2636" t="s">
        <v>1454</v>
      </c>
      <c r="E2636" t="s">
        <v>1455</v>
      </c>
      <c r="F2636" t="s">
        <v>1707</v>
      </c>
      <c r="G2636" t="s">
        <v>1708</v>
      </c>
      <c r="H2636" t="s">
        <v>110</v>
      </c>
      <c r="I2636" t="s">
        <v>1722</v>
      </c>
      <c r="J2636" t="s">
        <v>231</v>
      </c>
      <c r="K2636" t="s">
        <v>232</v>
      </c>
      <c r="L2636" t="s">
        <v>44</v>
      </c>
      <c r="M2636" s="5">
        <v>19000</v>
      </c>
      <c r="N2636" s="5">
        <v>-5000</v>
      </c>
      <c r="O2636" s="5">
        <f t="shared" si="164"/>
        <v>14000</v>
      </c>
      <c r="P2636" s="5">
        <v>-10000</v>
      </c>
      <c r="Q2636" s="5">
        <f t="shared" si="165"/>
        <v>4000</v>
      </c>
      <c r="R2636" s="5">
        <v>0</v>
      </c>
      <c r="S2636" s="5">
        <v>0</v>
      </c>
      <c r="T2636" s="5">
        <v>0</v>
      </c>
      <c r="U2636" s="5">
        <f t="shared" si="166"/>
        <v>14000</v>
      </c>
      <c r="V2636" s="5">
        <f t="shared" si="167"/>
        <v>14000</v>
      </c>
      <c r="W2636" s="5">
        <v>4000</v>
      </c>
      <c r="X2636" t="s">
        <v>1515</v>
      </c>
    </row>
    <row r="2637" spans="1:24" x14ac:dyDescent="0.2">
      <c r="A2637" t="s">
        <v>0</v>
      </c>
      <c r="B2637" t="s">
        <v>1</v>
      </c>
      <c r="C2637" t="s">
        <v>695</v>
      </c>
      <c r="D2637" t="s">
        <v>1454</v>
      </c>
      <c r="E2637" t="s">
        <v>1455</v>
      </c>
      <c r="F2637" t="s">
        <v>1707</v>
      </c>
      <c r="G2637" t="s">
        <v>1708</v>
      </c>
      <c r="H2637" t="s">
        <v>110</v>
      </c>
      <c r="I2637" t="s">
        <v>1722</v>
      </c>
      <c r="J2637" t="s">
        <v>231</v>
      </c>
      <c r="K2637" t="s">
        <v>234</v>
      </c>
      <c r="L2637" t="s">
        <v>44</v>
      </c>
      <c r="M2637" s="5">
        <v>50000</v>
      </c>
      <c r="N2637" s="5">
        <v>-8478.44</v>
      </c>
      <c r="O2637" s="5">
        <f t="shared" si="164"/>
        <v>41521.56</v>
      </c>
      <c r="P2637" s="5">
        <v>-20000</v>
      </c>
      <c r="Q2637" s="5">
        <f t="shared" si="165"/>
        <v>21521.559999999998</v>
      </c>
      <c r="R2637" s="5">
        <v>0</v>
      </c>
      <c r="S2637" s="5">
        <v>0</v>
      </c>
      <c r="T2637" s="5">
        <v>0</v>
      </c>
      <c r="U2637" s="5">
        <f t="shared" si="166"/>
        <v>41521.56</v>
      </c>
      <c r="V2637" s="5">
        <f t="shared" si="167"/>
        <v>41521.56</v>
      </c>
      <c r="W2637" s="5">
        <v>21521.56</v>
      </c>
      <c r="X2637" t="s">
        <v>1514</v>
      </c>
    </row>
    <row r="2638" spans="1:24" x14ac:dyDescent="0.2">
      <c r="A2638" t="s">
        <v>0</v>
      </c>
      <c r="B2638" t="s">
        <v>1</v>
      </c>
      <c r="C2638" t="s">
        <v>695</v>
      </c>
      <c r="D2638" t="s">
        <v>1454</v>
      </c>
      <c r="E2638" t="s">
        <v>1455</v>
      </c>
      <c r="F2638" t="s">
        <v>1738</v>
      </c>
      <c r="G2638" t="s">
        <v>1739</v>
      </c>
      <c r="H2638" t="s">
        <v>7</v>
      </c>
      <c r="I2638" t="s">
        <v>8</v>
      </c>
      <c r="J2638" t="s">
        <v>9</v>
      </c>
      <c r="K2638" t="s">
        <v>10</v>
      </c>
      <c r="L2638" t="s">
        <v>11</v>
      </c>
      <c r="M2638" s="5">
        <v>3409428</v>
      </c>
      <c r="N2638" s="5">
        <v>-332794.39</v>
      </c>
      <c r="O2638" s="5">
        <f t="shared" si="164"/>
        <v>3076633.61</v>
      </c>
      <c r="P2638" s="5">
        <v>0</v>
      </c>
      <c r="Q2638" s="5">
        <f t="shared" si="165"/>
        <v>3076633.61</v>
      </c>
      <c r="R2638" s="5">
        <v>0</v>
      </c>
      <c r="S2638" s="5">
        <v>1785437.83</v>
      </c>
      <c r="T2638" s="5">
        <v>1785437.83</v>
      </c>
      <c r="U2638" s="5">
        <f t="shared" si="166"/>
        <v>1291195.7799999998</v>
      </c>
      <c r="V2638" s="5">
        <f t="shared" si="167"/>
        <v>1291195.7799999998</v>
      </c>
      <c r="W2638" s="5">
        <v>1291195.78</v>
      </c>
      <c r="X2638" t="s">
        <v>1458</v>
      </c>
    </row>
    <row r="2639" spans="1:24" x14ac:dyDescent="0.2">
      <c r="A2639" t="s">
        <v>0</v>
      </c>
      <c r="B2639" t="s">
        <v>1</v>
      </c>
      <c r="C2639" t="s">
        <v>695</v>
      </c>
      <c r="D2639" t="s">
        <v>1454</v>
      </c>
      <c r="E2639" t="s">
        <v>1455</v>
      </c>
      <c r="F2639" t="s">
        <v>1738</v>
      </c>
      <c r="G2639" t="s">
        <v>1739</v>
      </c>
      <c r="H2639" t="s">
        <v>7</v>
      </c>
      <c r="I2639" t="s">
        <v>8</v>
      </c>
      <c r="J2639" t="s">
        <v>9</v>
      </c>
      <c r="K2639" t="s">
        <v>13</v>
      </c>
      <c r="L2639" t="s">
        <v>11</v>
      </c>
      <c r="M2639" s="5">
        <v>158226.23999999999</v>
      </c>
      <c r="N2639" s="5">
        <v>10174.959999999999</v>
      </c>
      <c r="O2639" s="5">
        <f t="shared" si="164"/>
        <v>168401.19999999998</v>
      </c>
      <c r="P2639" s="5">
        <v>0</v>
      </c>
      <c r="Q2639" s="5">
        <f t="shared" si="165"/>
        <v>168401.19999999998</v>
      </c>
      <c r="R2639" s="5">
        <v>0</v>
      </c>
      <c r="S2639" s="5">
        <v>110980.76</v>
      </c>
      <c r="T2639" s="5">
        <v>110980.76</v>
      </c>
      <c r="U2639" s="5">
        <f t="shared" si="166"/>
        <v>57420.439999999988</v>
      </c>
      <c r="V2639" s="5">
        <f t="shared" si="167"/>
        <v>57420.439999999988</v>
      </c>
      <c r="W2639" s="5">
        <v>57420.44</v>
      </c>
      <c r="X2639" t="s">
        <v>1459</v>
      </c>
    </row>
    <row r="2640" spans="1:24" x14ac:dyDescent="0.2">
      <c r="A2640" t="s">
        <v>0</v>
      </c>
      <c r="B2640" t="s">
        <v>1</v>
      </c>
      <c r="C2640" t="s">
        <v>695</v>
      </c>
      <c r="D2640" t="s">
        <v>1454</v>
      </c>
      <c r="E2640" t="s">
        <v>1455</v>
      </c>
      <c r="F2640" t="s">
        <v>1738</v>
      </c>
      <c r="G2640" t="s">
        <v>1739</v>
      </c>
      <c r="H2640" t="s">
        <v>7</v>
      </c>
      <c r="I2640" t="s">
        <v>8</v>
      </c>
      <c r="J2640" t="s">
        <v>9</v>
      </c>
      <c r="K2640" t="s">
        <v>15</v>
      </c>
      <c r="L2640" t="s">
        <v>11</v>
      </c>
      <c r="M2640" s="5">
        <v>300907.52000000002</v>
      </c>
      <c r="N2640" s="5">
        <v>12320.08</v>
      </c>
      <c r="O2640" s="5">
        <f t="shared" si="164"/>
        <v>313227.60000000003</v>
      </c>
      <c r="P2640" s="5">
        <v>0</v>
      </c>
      <c r="Q2640" s="5">
        <f t="shared" si="165"/>
        <v>313227.60000000003</v>
      </c>
      <c r="R2640" s="5">
        <v>27042.69</v>
      </c>
      <c r="S2640" s="5">
        <v>16896.099999999999</v>
      </c>
      <c r="T2640" s="5">
        <v>16896.099999999999</v>
      </c>
      <c r="U2640" s="5">
        <f t="shared" si="166"/>
        <v>296331.50000000006</v>
      </c>
      <c r="V2640" s="5">
        <f t="shared" si="167"/>
        <v>296331.50000000006</v>
      </c>
      <c r="W2640" s="5">
        <v>269288.81</v>
      </c>
      <c r="X2640" t="s">
        <v>1460</v>
      </c>
    </row>
    <row r="2641" spans="1:24" x14ac:dyDescent="0.2">
      <c r="A2641" t="s">
        <v>0</v>
      </c>
      <c r="B2641" t="s">
        <v>1</v>
      </c>
      <c r="C2641" t="s">
        <v>695</v>
      </c>
      <c r="D2641" t="s">
        <v>1454</v>
      </c>
      <c r="E2641" t="s">
        <v>1455</v>
      </c>
      <c r="F2641" t="s">
        <v>1738</v>
      </c>
      <c r="G2641" t="s">
        <v>1739</v>
      </c>
      <c r="H2641" t="s">
        <v>7</v>
      </c>
      <c r="I2641" t="s">
        <v>8</v>
      </c>
      <c r="J2641" t="s">
        <v>9</v>
      </c>
      <c r="K2641" t="s">
        <v>17</v>
      </c>
      <c r="L2641" t="s">
        <v>11</v>
      </c>
      <c r="M2641" s="5">
        <v>83193.100000000006</v>
      </c>
      <c r="N2641" s="5">
        <v>3733.33</v>
      </c>
      <c r="O2641" s="5">
        <f t="shared" si="164"/>
        <v>86926.430000000008</v>
      </c>
      <c r="P2641" s="5">
        <v>0</v>
      </c>
      <c r="Q2641" s="5">
        <f t="shared" si="165"/>
        <v>86926.430000000008</v>
      </c>
      <c r="R2641" s="5">
        <v>5070.7700000000004</v>
      </c>
      <c r="S2641" s="5">
        <v>67275.61</v>
      </c>
      <c r="T2641" s="5">
        <v>67275.61</v>
      </c>
      <c r="U2641" s="5">
        <f t="shared" si="166"/>
        <v>19650.820000000007</v>
      </c>
      <c r="V2641" s="5">
        <f t="shared" si="167"/>
        <v>19650.820000000007</v>
      </c>
      <c r="W2641" s="5">
        <v>14580.05</v>
      </c>
      <c r="X2641" t="s">
        <v>1461</v>
      </c>
    </row>
    <row r="2642" spans="1:24" x14ac:dyDescent="0.2">
      <c r="A2642" t="s">
        <v>0</v>
      </c>
      <c r="B2642" t="s">
        <v>1</v>
      </c>
      <c r="C2642" t="s">
        <v>695</v>
      </c>
      <c r="D2642" t="s">
        <v>1454</v>
      </c>
      <c r="E2642" t="s">
        <v>1455</v>
      </c>
      <c r="F2642" t="s">
        <v>1738</v>
      </c>
      <c r="G2642" t="s">
        <v>1739</v>
      </c>
      <c r="H2642" t="s">
        <v>7</v>
      </c>
      <c r="I2642" t="s">
        <v>8</v>
      </c>
      <c r="J2642" t="s">
        <v>9</v>
      </c>
      <c r="K2642" t="s">
        <v>19</v>
      </c>
      <c r="L2642" t="s">
        <v>11</v>
      </c>
      <c r="M2642" s="5">
        <v>2640</v>
      </c>
      <c r="N2642" s="5">
        <v>100</v>
      </c>
      <c r="O2642" s="5">
        <f t="shared" si="164"/>
        <v>2740</v>
      </c>
      <c r="P2642" s="5">
        <v>0</v>
      </c>
      <c r="Q2642" s="5">
        <f t="shared" si="165"/>
        <v>2740</v>
      </c>
      <c r="R2642" s="5">
        <v>0</v>
      </c>
      <c r="S2642" s="5">
        <v>1119</v>
      </c>
      <c r="T2642" s="5">
        <v>1119</v>
      </c>
      <c r="U2642" s="5">
        <f t="shared" si="166"/>
        <v>1621</v>
      </c>
      <c r="V2642" s="5">
        <f t="shared" si="167"/>
        <v>1621</v>
      </c>
      <c r="W2642" s="5">
        <v>1621</v>
      </c>
      <c r="X2642" t="s">
        <v>1462</v>
      </c>
    </row>
    <row r="2643" spans="1:24" x14ac:dyDescent="0.2">
      <c r="A2643" t="s">
        <v>0</v>
      </c>
      <c r="B2643" t="s">
        <v>1</v>
      </c>
      <c r="C2643" t="s">
        <v>695</v>
      </c>
      <c r="D2643" t="s">
        <v>1454</v>
      </c>
      <c r="E2643" t="s">
        <v>1455</v>
      </c>
      <c r="F2643" t="s">
        <v>1738</v>
      </c>
      <c r="G2643" t="s">
        <v>1739</v>
      </c>
      <c r="H2643" t="s">
        <v>7</v>
      </c>
      <c r="I2643" t="s">
        <v>8</v>
      </c>
      <c r="J2643" t="s">
        <v>9</v>
      </c>
      <c r="K2643" t="s">
        <v>21</v>
      </c>
      <c r="L2643" t="s">
        <v>11</v>
      </c>
      <c r="M2643" s="5">
        <v>21120</v>
      </c>
      <c r="N2643" s="5">
        <v>800</v>
      </c>
      <c r="O2643" s="5">
        <f t="shared" si="164"/>
        <v>21920</v>
      </c>
      <c r="P2643" s="5">
        <v>0</v>
      </c>
      <c r="Q2643" s="5">
        <f t="shared" si="165"/>
        <v>21920</v>
      </c>
      <c r="R2643" s="5">
        <v>0</v>
      </c>
      <c r="S2643" s="5">
        <v>9616</v>
      </c>
      <c r="T2643" s="5">
        <v>9616</v>
      </c>
      <c r="U2643" s="5">
        <f t="shared" si="166"/>
        <v>12304</v>
      </c>
      <c r="V2643" s="5">
        <f t="shared" si="167"/>
        <v>12304</v>
      </c>
      <c r="W2643" s="5">
        <v>12304</v>
      </c>
      <c r="X2643" t="s">
        <v>1463</v>
      </c>
    </row>
    <row r="2644" spans="1:24" x14ac:dyDescent="0.2">
      <c r="A2644" t="s">
        <v>0</v>
      </c>
      <c r="B2644" t="s">
        <v>1</v>
      </c>
      <c r="C2644" t="s">
        <v>695</v>
      </c>
      <c r="D2644" t="s">
        <v>1454</v>
      </c>
      <c r="E2644" t="s">
        <v>1455</v>
      </c>
      <c r="F2644" t="s">
        <v>1738</v>
      </c>
      <c r="G2644" t="s">
        <v>1739</v>
      </c>
      <c r="H2644" t="s">
        <v>7</v>
      </c>
      <c r="I2644" t="s">
        <v>8</v>
      </c>
      <c r="J2644" t="s">
        <v>9</v>
      </c>
      <c r="K2644" t="s">
        <v>23</v>
      </c>
      <c r="L2644" t="s">
        <v>11</v>
      </c>
      <c r="M2644" s="5">
        <v>791.13</v>
      </c>
      <c r="N2644" s="5">
        <v>264</v>
      </c>
      <c r="O2644" s="5">
        <f t="shared" si="164"/>
        <v>1055.1300000000001</v>
      </c>
      <c r="P2644" s="5">
        <v>0</v>
      </c>
      <c r="Q2644" s="5">
        <f t="shared" si="165"/>
        <v>1055.1300000000001</v>
      </c>
      <c r="R2644" s="5">
        <v>0</v>
      </c>
      <c r="S2644" s="5">
        <v>320</v>
      </c>
      <c r="T2644" s="5">
        <v>320</v>
      </c>
      <c r="U2644" s="5">
        <f t="shared" si="166"/>
        <v>735.13000000000011</v>
      </c>
      <c r="V2644" s="5">
        <f t="shared" si="167"/>
        <v>735.13000000000011</v>
      </c>
      <c r="W2644" s="5">
        <v>735.13</v>
      </c>
      <c r="X2644" t="s">
        <v>1464</v>
      </c>
    </row>
    <row r="2645" spans="1:24" x14ac:dyDescent="0.2">
      <c r="A2645" t="s">
        <v>0</v>
      </c>
      <c r="B2645" t="s">
        <v>1</v>
      </c>
      <c r="C2645" t="s">
        <v>695</v>
      </c>
      <c r="D2645" t="s">
        <v>1454</v>
      </c>
      <c r="E2645" t="s">
        <v>1455</v>
      </c>
      <c r="F2645" t="s">
        <v>1738</v>
      </c>
      <c r="G2645" t="s">
        <v>1739</v>
      </c>
      <c r="H2645" t="s">
        <v>7</v>
      </c>
      <c r="I2645" t="s">
        <v>8</v>
      </c>
      <c r="J2645" t="s">
        <v>9</v>
      </c>
      <c r="K2645" t="s">
        <v>25</v>
      </c>
      <c r="L2645" t="s">
        <v>11</v>
      </c>
      <c r="M2645" s="5">
        <v>4746.79</v>
      </c>
      <c r="N2645" s="5">
        <v>-18.52</v>
      </c>
      <c r="O2645" s="5">
        <f t="shared" si="164"/>
        <v>4728.2699999999995</v>
      </c>
      <c r="P2645" s="5">
        <v>1237.48</v>
      </c>
      <c r="Q2645" s="5">
        <f t="shared" si="165"/>
        <v>5965.75</v>
      </c>
      <c r="R2645" s="5">
        <v>0</v>
      </c>
      <c r="S2645" s="5">
        <v>3944.51</v>
      </c>
      <c r="T2645" s="5">
        <v>3944.51</v>
      </c>
      <c r="U2645" s="5">
        <f t="shared" si="166"/>
        <v>783.75999999999931</v>
      </c>
      <c r="V2645" s="5">
        <f t="shared" si="167"/>
        <v>783.75999999999931</v>
      </c>
      <c r="W2645" s="5">
        <v>2021.24</v>
      </c>
      <c r="X2645" t="s">
        <v>1465</v>
      </c>
    </row>
    <row r="2646" spans="1:24" x14ac:dyDescent="0.2">
      <c r="A2646" t="s">
        <v>0</v>
      </c>
      <c r="B2646" t="s">
        <v>1</v>
      </c>
      <c r="C2646" t="s">
        <v>695</v>
      </c>
      <c r="D2646" t="s">
        <v>1454</v>
      </c>
      <c r="E2646" t="s">
        <v>1455</v>
      </c>
      <c r="F2646" t="s">
        <v>1738</v>
      </c>
      <c r="G2646" t="s">
        <v>1739</v>
      </c>
      <c r="H2646" t="s">
        <v>7</v>
      </c>
      <c r="I2646" t="s">
        <v>8</v>
      </c>
      <c r="J2646" t="s">
        <v>9</v>
      </c>
      <c r="K2646" t="s">
        <v>27</v>
      </c>
      <c r="L2646" t="s">
        <v>11</v>
      </c>
      <c r="M2646" s="5">
        <v>12516.01</v>
      </c>
      <c r="N2646" s="5">
        <v>0</v>
      </c>
      <c r="O2646" s="5">
        <f t="shared" si="164"/>
        <v>12516.01</v>
      </c>
      <c r="P2646" s="5">
        <v>0</v>
      </c>
      <c r="Q2646" s="5">
        <f t="shared" si="165"/>
        <v>12516.01</v>
      </c>
      <c r="R2646" s="5">
        <v>0</v>
      </c>
      <c r="S2646" s="5">
        <v>8782.7999999999993</v>
      </c>
      <c r="T2646" s="5">
        <v>8782.7999999999993</v>
      </c>
      <c r="U2646" s="5">
        <f t="shared" si="166"/>
        <v>3733.2100000000009</v>
      </c>
      <c r="V2646" s="5">
        <f t="shared" si="167"/>
        <v>3733.2100000000009</v>
      </c>
      <c r="W2646" s="5">
        <v>3733.21</v>
      </c>
      <c r="X2646" t="s">
        <v>1466</v>
      </c>
    </row>
    <row r="2647" spans="1:24" x14ac:dyDescent="0.2">
      <c r="A2647" t="s">
        <v>0</v>
      </c>
      <c r="B2647" t="s">
        <v>1</v>
      </c>
      <c r="C2647" t="s">
        <v>695</v>
      </c>
      <c r="D2647" t="s">
        <v>1454</v>
      </c>
      <c r="E2647" t="s">
        <v>1455</v>
      </c>
      <c r="F2647" t="s">
        <v>1738</v>
      </c>
      <c r="G2647" t="s">
        <v>1739</v>
      </c>
      <c r="H2647" t="s">
        <v>7</v>
      </c>
      <c r="I2647" t="s">
        <v>8</v>
      </c>
      <c r="J2647" t="s">
        <v>9</v>
      </c>
      <c r="K2647" t="s">
        <v>29</v>
      </c>
      <c r="L2647" t="s">
        <v>11</v>
      </c>
      <c r="M2647" s="5">
        <v>14033.49</v>
      </c>
      <c r="N2647" s="5">
        <v>0</v>
      </c>
      <c r="O2647" s="5">
        <f t="shared" si="164"/>
        <v>14033.49</v>
      </c>
      <c r="P2647" s="5">
        <v>0</v>
      </c>
      <c r="Q2647" s="5">
        <f t="shared" si="165"/>
        <v>14033.49</v>
      </c>
      <c r="R2647" s="5">
        <v>0</v>
      </c>
      <c r="S2647" s="5">
        <v>6811.64</v>
      </c>
      <c r="T2647" s="5">
        <v>6811.64</v>
      </c>
      <c r="U2647" s="5">
        <f t="shared" si="166"/>
        <v>7221.8499999999995</v>
      </c>
      <c r="V2647" s="5">
        <f t="shared" si="167"/>
        <v>7221.8499999999995</v>
      </c>
      <c r="W2647" s="5">
        <v>7221.85</v>
      </c>
      <c r="X2647" t="s">
        <v>1467</v>
      </c>
    </row>
    <row r="2648" spans="1:24" x14ac:dyDescent="0.2">
      <c r="A2648" t="s">
        <v>0</v>
      </c>
      <c r="B2648" t="s">
        <v>1</v>
      </c>
      <c r="C2648" t="s">
        <v>695</v>
      </c>
      <c r="D2648" t="s">
        <v>1454</v>
      </c>
      <c r="E2648" t="s">
        <v>1455</v>
      </c>
      <c r="F2648" t="s">
        <v>1738</v>
      </c>
      <c r="G2648" t="s">
        <v>1739</v>
      </c>
      <c r="H2648" t="s">
        <v>7</v>
      </c>
      <c r="I2648" t="s">
        <v>8</v>
      </c>
      <c r="J2648" t="s">
        <v>9</v>
      </c>
      <c r="K2648" t="s">
        <v>265</v>
      </c>
      <c r="L2648" t="s">
        <v>11</v>
      </c>
      <c r="M2648" s="5">
        <v>43236</v>
      </c>
      <c r="N2648" s="5">
        <v>297326</v>
      </c>
      <c r="O2648" s="5">
        <f t="shared" si="164"/>
        <v>340562</v>
      </c>
      <c r="P2648" s="5">
        <v>0</v>
      </c>
      <c r="Q2648" s="5">
        <f t="shared" si="165"/>
        <v>340562</v>
      </c>
      <c r="R2648" s="5">
        <v>187486.46</v>
      </c>
      <c r="S2648" s="5">
        <v>153075.54</v>
      </c>
      <c r="T2648" s="5">
        <v>153075.54</v>
      </c>
      <c r="U2648" s="5">
        <f t="shared" si="166"/>
        <v>187486.46</v>
      </c>
      <c r="V2648" s="5">
        <f t="shared" si="167"/>
        <v>187486.46</v>
      </c>
      <c r="W2648" s="5">
        <v>0</v>
      </c>
      <c r="X2648" t="s">
        <v>1468</v>
      </c>
    </row>
    <row r="2649" spans="1:24" x14ac:dyDescent="0.2">
      <c r="A2649" t="s">
        <v>0</v>
      </c>
      <c r="B2649" t="s">
        <v>1</v>
      </c>
      <c r="C2649" t="s">
        <v>695</v>
      </c>
      <c r="D2649" t="s">
        <v>1454</v>
      </c>
      <c r="E2649" t="s">
        <v>1455</v>
      </c>
      <c r="F2649" t="s">
        <v>1738</v>
      </c>
      <c r="G2649" t="s">
        <v>1739</v>
      </c>
      <c r="H2649" t="s">
        <v>7</v>
      </c>
      <c r="I2649" t="s">
        <v>8</v>
      </c>
      <c r="J2649" t="s">
        <v>9</v>
      </c>
      <c r="K2649" t="s">
        <v>31</v>
      </c>
      <c r="L2649" t="s">
        <v>11</v>
      </c>
      <c r="M2649" s="5">
        <v>5286.67</v>
      </c>
      <c r="N2649" s="5">
        <v>0</v>
      </c>
      <c r="O2649" s="5">
        <f t="shared" si="164"/>
        <v>5286.67</v>
      </c>
      <c r="P2649" s="5">
        <v>-2531.7399999999998</v>
      </c>
      <c r="Q2649" s="5">
        <f t="shared" si="165"/>
        <v>2754.9300000000003</v>
      </c>
      <c r="R2649" s="5">
        <v>0</v>
      </c>
      <c r="S2649" s="5">
        <v>223.2</v>
      </c>
      <c r="T2649" s="5">
        <v>223.2</v>
      </c>
      <c r="U2649" s="5">
        <f t="shared" si="166"/>
        <v>5063.47</v>
      </c>
      <c r="V2649" s="5">
        <f t="shared" si="167"/>
        <v>5063.47</v>
      </c>
      <c r="W2649" s="5">
        <v>2531.73</v>
      </c>
      <c r="X2649" t="s">
        <v>1469</v>
      </c>
    </row>
    <row r="2650" spans="1:24" x14ac:dyDescent="0.2">
      <c r="A2650" t="s">
        <v>0</v>
      </c>
      <c r="B2650" t="s">
        <v>1</v>
      </c>
      <c r="C2650" t="s">
        <v>695</v>
      </c>
      <c r="D2650" t="s">
        <v>1454</v>
      </c>
      <c r="E2650" t="s">
        <v>1455</v>
      </c>
      <c r="F2650" t="s">
        <v>1738</v>
      </c>
      <c r="G2650" t="s">
        <v>1739</v>
      </c>
      <c r="H2650" t="s">
        <v>7</v>
      </c>
      <c r="I2650" t="s">
        <v>8</v>
      </c>
      <c r="J2650" t="s">
        <v>9</v>
      </c>
      <c r="K2650" t="s">
        <v>33</v>
      </c>
      <c r="L2650" t="s">
        <v>11</v>
      </c>
      <c r="M2650" s="5">
        <v>10573.35</v>
      </c>
      <c r="N2650" s="5">
        <v>0</v>
      </c>
      <c r="O2650" s="5">
        <f t="shared" si="164"/>
        <v>10573.35</v>
      </c>
      <c r="P2650" s="5">
        <v>-5286.68</v>
      </c>
      <c r="Q2650" s="5">
        <f t="shared" si="165"/>
        <v>5286.67</v>
      </c>
      <c r="R2650" s="5">
        <v>0</v>
      </c>
      <c r="S2650" s="5">
        <v>0</v>
      </c>
      <c r="T2650" s="5">
        <v>0</v>
      </c>
      <c r="U2650" s="5">
        <f t="shared" si="166"/>
        <v>10573.35</v>
      </c>
      <c r="V2650" s="5">
        <f t="shared" si="167"/>
        <v>10573.35</v>
      </c>
      <c r="W2650" s="5">
        <v>5286.67</v>
      </c>
      <c r="X2650" t="s">
        <v>1470</v>
      </c>
    </row>
    <row r="2651" spans="1:24" x14ac:dyDescent="0.2">
      <c r="A2651" t="s">
        <v>0</v>
      </c>
      <c r="B2651" t="s">
        <v>1</v>
      </c>
      <c r="C2651" t="s">
        <v>695</v>
      </c>
      <c r="D2651" t="s">
        <v>1454</v>
      </c>
      <c r="E2651" t="s">
        <v>1455</v>
      </c>
      <c r="F2651" t="s">
        <v>1738</v>
      </c>
      <c r="G2651" t="s">
        <v>1739</v>
      </c>
      <c r="H2651" t="s">
        <v>7</v>
      </c>
      <c r="I2651" t="s">
        <v>8</v>
      </c>
      <c r="J2651" t="s">
        <v>9</v>
      </c>
      <c r="K2651" t="s">
        <v>35</v>
      </c>
      <c r="L2651" t="s">
        <v>11</v>
      </c>
      <c r="M2651" s="5">
        <v>455986.48</v>
      </c>
      <c r="N2651" s="5">
        <v>18751.57</v>
      </c>
      <c r="O2651" s="5">
        <f t="shared" si="164"/>
        <v>474738.05</v>
      </c>
      <c r="P2651" s="5">
        <v>0</v>
      </c>
      <c r="Q2651" s="5">
        <f t="shared" si="165"/>
        <v>474738.05</v>
      </c>
      <c r="R2651" s="5">
        <v>22805.16</v>
      </c>
      <c r="S2651" s="5">
        <v>260530.18</v>
      </c>
      <c r="T2651" s="5">
        <v>260530.18</v>
      </c>
      <c r="U2651" s="5">
        <f t="shared" si="166"/>
        <v>214207.87</v>
      </c>
      <c r="V2651" s="5">
        <f t="shared" si="167"/>
        <v>214207.87</v>
      </c>
      <c r="W2651" s="5">
        <v>191402.71</v>
      </c>
      <c r="X2651" t="s">
        <v>1471</v>
      </c>
    </row>
    <row r="2652" spans="1:24" x14ac:dyDescent="0.2">
      <c r="A2652" t="s">
        <v>0</v>
      </c>
      <c r="B2652" t="s">
        <v>1</v>
      </c>
      <c r="C2652" t="s">
        <v>695</v>
      </c>
      <c r="D2652" t="s">
        <v>1454</v>
      </c>
      <c r="E2652" t="s">
        <v>1455</v>
      </c>
      <c r="F2652" t="s">
        <v>1738</v>
      </c>
      <c r="G2652" t="s">
        <v>1739</v>
      </c>
      <c r="H2652" t="s">
        <v>7</v>
      </c>
      <c r="I2652" t="s">
        <v>8</v>
      </c>
      <c r="J2652" t="s">
        <v>9</v>
      </c>
      <c r="K2652" t="s">
        <v>37</v>
      </c>
      <c r="L2652" t="s">
        <v>11</v>
      </c>
      <c r="M2652" s="5">
        <v>300907.52000000002</v>
      </c>
      <c r="N2652" s="5">
        <v>12320.08</v>
      </c>
      <c r="O2652" s="5">
        <f t="shared" si="164"/>
        <v>313227.60000000003</v>
      </c>
      <c r="P2652" s="5">
        <v>0</v>
      </c>
      <c r="Q2652" s="5">
        <f t="shared" si="165"/>
        <v>313227.60000000003</v>
      </c>
      <c r="R2652" s="5">
        <v>26814.09</v>
      </c>
      <c r="S2652" s="5">
        <v>155257.03</v>
      </c>
      <c r="T2652" s="5">
        <v>155257.03</v>
      </c>
      <c r="U2652" s="5">
        <f t="shared" si="166"/>
        <v>157970.57000000004</v>
      </c>
      <c r="V2652" s="5">
        <f t="shared" si="167"/>
        <v>157970.57000000004</v>
      </c>
      <c r="W2652" s="5">
        <v>131156.48000000001</v>
      </c>
      <c r="X2652" t="s">
        <v>1472</v>
      </c>
    </row>
    <row r="2653" spans="1:24" x14ac:dyDescent="0.2">
      <c r="A2653" t="s">
        <v>0</v>
      </c>
      <c r="B2653" t="s">
        <v>1</v>
      </c>
      <c r="C2653" t="s">
        <v>695</v>
      </c>
      <c r="D2653" t="s">
        <v>1454</v>
      </c>
      <c r="E2653" t="s">
        <v>1455</v>
      </c>
      <c r="F2653" t="s">
        <v>1738</v>
      </c>
      <c r="G2653" t="s">
        <v>1739</v>
      </c>
      <c r="H2653" t="s">
        <v>7</v>
      </c>
      <c r="I2653" t="s">
        <v>8</v>
      </c>
      <c r="J2653" t="s">
        <v>9</v>
      </c>
      <c r="K2653" t="s">
        <v>39</v>
      </c>
      <c r="L2653" t="s">
        <v>11</v>
      </c>
      <c r="M2653" s="5">
        <v>34363.379999999997</v>
      </c>
      <c r="N2653" s="5">
        <v>0</v>
      </c>
      <c r="O2653" s="5">
        <f t="shared" si="164"/>
        <v>34363.379999999997</v>
      </c>
      <c r="P2653" s="5">
        <v>0</v>
      </c>
      <c r="Q2653" s="5">
        <f t="shared" si="165"/>
        <v>34363.379999999997</v>
      </c>
      <c r="R2653" s="5">
        <v>0</v>
      </c>
      <c r="S2653" s="5">
        <v>7363.71</v>
      </c>
      <c r="T2653" s="5">
        <v>7363.71</v>
      </c>
      <c r="U2653" s="5">
        <f t="shared" si="166"/>
        <v>26999.67</v>
      </c>
      <c r="V2653" s="5">
        <f t="shared" si="167"/>
        <v>26999.67</v>
      </c>
      <c r="W2653" s="5">
        <v>26999.67</v>
      </c>
      <c r="X2653" t="s">
        <v>1473</v>
      </c>
    </row>
    <row r="2654" spans="1:24" x14ac:dyDescent="0.2">
      <c r="A2654" t="s">
        <v>0</v>
      </c>
      <c r="B2654" t="s">
        <v>1</v>
      </c>
      <c r="C2654" t="s">
        <v>695</v>
      </c>
      <c r="D2654" t="s">
        <v>1454</v>
      </c>
      <c r="E2654" t="s">
        <v>1455</v>
      </c>
      <c r="F2654" t="s">
        <v>1738</v>
      </c>
      <c r="G2654" t="s">
        <v>1739</v>
      </c>
      <c r="H2654" t="s">
        <v>7</v>
      </c>
      <c r="I2654" t="s">
        <v>41</v>
      </c>
      <c r="J2654" t="s">
        <v>42</v>
      </c>
      <c r="K2654" t="s">
        <v>43</v>
      </c>
      <c r="L2654" t="s">
        <v>44</v>
      </c>
      <c r="M2654" s="5">
        <v>12200</v>
      </c>
      <c r="N2654" s="5">
        <v>0</v>
      </c>
      <c r="O2654" s="5">
        <f t="shared" si="164"/>
        <v>12200</v>
      </c>
      <c r="P2654" s="5">
        <v>0</v>
      </c>
      <c r="Q2654" s="5">
        <f t="shared" si="165"/>
        <v>12200</v>
      </c>
      <c r="R2654" s="5">
        <v>0</v>
      </c>
      <c r="S2654" s="5">
        <v>6045.1</v>
      </c>
      <c r="T2654" s="5">
        <v>6045.1</v>
      </c>
      <c r="U2654" s="5">
        <f t="shared" si="166"/>
        <v>6154.9</v>
      </c>
      <c r="V2654" s="5">
        <f t="shared" si="167"/>
        <v>6154.9</v>
      </c>
      <c r="W2654" s="5">
        <v>6154.9</v>
      </c>
      <c r="X2654" t="s">
        <v>1684</v>
      </c>
    </row>
    <row r="2655" spans="1:24" x14ac:dyDescent="0.2">
      <c r="A2655" t="s">
        <v>0</v>
      </c>
      <c r="B2655" t="s">
        <v>1</v>
      </c>
      <c r="C2655" t="s">
        <v>695</v>
      </c>
      <c r="D2655" t="s">
        <v>1454</v>
      </c>
      <c r="E2655" t="s">
        <v>1455</v>
      </c>
      <c r="F2655" t="s">
        <v>1738</v>
      </c>
      <c r="G2655" t="s">
        <v>1739</v>
      </c>
      <c r="H2655" t="s">
        <v>7</v>
      </c>
      <c r="I2655" t="s">
        <v>41</v>
      </c>
      <c r="J2655" t="s">
        <v>42</v>
      </c>
      <c r="K2655" t="s">
        <v>46</v>
      </c>
      <c r="L2655" t="s">
        <v>44</v>
      </c>
      <c r="M2655" s="5">
        <v>15000</v>
      </c>
      <c r="N2655" s="5">
        <v>-3000</v>
      </c>
      <c r="O2655" s="5">
        <f t="shared" si="164"/>
        <v>12000</v>
      </c>
      <c r="P2655" s="5">
        <v>0</v>
      </c>
      <c r="Q2655" s="5">
        <f t="shared" si="165"/>
        <v>12000</v>
      </c>
      <c r="R2655" s="5">
        <v>0</v>
      </c>
      <c r="S2655" s="5">
        <v>6654.45</v>
      </c>
      <c r="T2655" s="5">
        <v>6654.45</v>
      </c>
      <c r="U2655" s="5">
        <f t="shared" si="166"/>
        <v>5345.55</v>
      </c>
      <c r="V2655" s="5">
        <f t="shared" si="167"/>
        <v>5345.55</v>
      </c>
      <c r="W2655" s="5">
        <v>5345.55</v>
      </c>
      <c r="X2655" t="s">
        <v>1685</v>
      </c>
    </row>
    <row r="2656" spans="1:24" x14ac:dyDescent="0.2">
      <c r="A2656" t="s">
        <v>0</v>
      </c>
      <c r="B2656" t="s">
        <v>1</v>
      </c>
      <c r="C2656" t="s">
        <v>695</v>
      </c>
      <c r="D2656" t="s">
        <v>1454</v>
      </c>
      <c r="E2656" t="s">
        <v>1455</v>
      </c>
      <c r="F2656" t="s">
        <v>1738</v>
      </c>
      <c r="G2656" t="s">
        <v>1739</v>
      </c>
      <c r="H2656" t="s">
        <v>7</v>
      </c>
      <c r="I2656" t="s">
        <v>41</v>
      </c>
      <c r="J2656" t="s">
        <v>42</v>
      </c>
      <c r="K2656" t="s">
        <v>48</v>
      </c>
      <c r="L2656" t="s">
        <v>44</v>
      </c>
      <c r="M2656" s="5">
        <v>18000</v>
      </c>
      <c r="N2656" s="5">
        <v>-9000</v>
      </c>
      <c r="O2656" s="5">
        <f t="shared" si="164"/>
        <v>9000</v>
      </c>
      <c r="P2656" s="5">
        <v>0</v>
      </c>
      <c r="Q2656" s="5">
        <f t="shared" si="165"/>
        <v>9000</v>
      </c>
      <c r="R2656" s="5">
        <v>1834.56</v>
      </c>
      <c r="S2656" s="5">
        <v>4896.32</v>
      </c>
      <c r="T2656" s="5">
        <v>4896.32</v>
      </c>
      <c r="U2656" s="5">
        <f t="shared" si="166"/>
        <v>4103.68</v>
      </c>
      <c r="V2656" s="5">
        <f t="shared" si="167"/>
        <v>4103.68</v>
      </c>
      <c r="W2656" s="5">
        <v>2269.12</v>
      </c>
      <c r="X2656" t="s">
        <v>1686</v>
      </c>
    </row>
    <row r="2657" spans="1:24" x14ac:dyDescent="0.2">
      <c r="A2657" t="s">
        <v>0</v>
      </c>
      <c r="B2657" t="s">
        <v>1</v>
      </c>
      <c r="C2657" t="s">
        <v>695</v>
      </c>
      <c r="D2657" t="s">
        <v>1454</v>
      </c>
      <c r="E2657" t="s">
        <v>1455</v>
      </c>
      <c r="F2657" t="s">
        <v>1738</v>
      </c>
      <c r="G2657" t="s">
        <v>1739</v>
      </c>
      <c r="H2657" t="s">
        <v>7</v>
      </c>
      <c r="I2657" t="s">
        <v>41</v>
      </c>
      <c r="J2657" t="s">
        <v>42</v>
      </c>
      <c r="K2657" t="s">
        <v>50</v>
      </c>
      <c r="L2657" t="s">
        <v>44</v>
      </c>
      <c r="M2657" s="5">
        <v>70000</v>
      </c>
      <c r="N2657" s="5">
        <v>-40980</v>
      </c>
      <c r="O2657" s="5">
        <f t="shared" si="164"/>
        <v>29020</v>
      </c>
      <c r="P2657" s="5">
        <v>0</v>
      </c>
      <c r="Q2657" s="5">
        <f t="shared" si="165"/>
        <v>29020</v>
      </c>
      <c r="R2657" s="5">
        <v>0</v>
      </c>
      <c r="S2657" s="5">
        <v>11220</v>
      </c>
      <c r="T2657" s="5">
        <v>10336.81</v>
      </c>
      <c r="U2657" s="5">
        <f t="shared" si="166"/>
        <v>17800</v>
      </c>
      <c r="V2657" s="5">
        <f t="shared" si="167"/>
        <v>18683.190000000002</v>
      </c>
      <c r="W2657" s="5">
        <v>17800</v>
      </c>
      <c r="X2657" t="s">
        <v>1709</v>
      </c>
    </row>
    <row r="2658" spans="1:24" x14ac:dyDescent="0.2">
      <c r="A2658" t="s">
        <v>0</v>
      </c>
      <c r="B2658" t="s">
        <v>1</v>
      </c>
      <c r="C2658" t="s">
        <v>695</v>
      </c>
      <c r="D2658" t="s">
        <v>1454</v>
      </c>
      <c r="E2658" t="s">
        <v>1455</v>
      </c>
      <c r="F2658" t="s">
        <v>1738</v>
      </c>
      <c r="G2658" t="s">
        <v>1739</v>
      </c>
      <c r="H2658" t="s">
        <v>7</v>
      </c>
      <c r="I2658" t="s">
        <v>41</v>
      </c>
      <c r="J2658" t="s">
        <v>42</v>
      </c>
      <c r="K2658" t="s">
        <v>52</v>
      </c>
      <c r="L2658" t="s">
        <v>44</v>
      </c>
      <c r="M2658" s="5">
        <v>3000</v>
      </c>
      <c r="N2658" s="5">
        <v>0</v>
      </c>
      <c r="O2658" s="5">
        <f t="shared" si="164"/>
        <v>3000</v>
      </c>
      <c r="P2658" s="5">
        <v>0</v>
      </c>
      <c r="Q2658" s="5">
        <f t="shared" si="165"/>
        <v>3000</v>
      </c>
      <c r="R2658" s="5">
        <v>0</v>
      </c>
      <c r="S2658" s="5">
        <v>0</v>
      </c>
      <c r="T2658" s="5">
        <v>0</v>
      </c>
      <c r="U2658" s="5">
        <f t="shared" si="166"/>
        <v>3000</v>
      </c>
      <c r="V2658" s="5">
        <f t="shared" si="167"/>
        <v>3000</v>
      </c>
      <c r="W2658" s="5">
        <v>3000</v>
      </c>
      <c r="X2658" t="s">
        <v>1710</v>
      </c>
    </row>
    <row r="2659" spans="1:24" x14ac:dyDescent="0.2">
      <c r="A2659" t="s">
        <v>0</v>
      </c>
      <c r="B2659" t="s">
        <v>1</v>
      </c>
      <c r="C2659" t="s">
        <v>695</v>
      </c>
      <c r="D2659" t="s">
        <v>1454</v>
      </c>
      <c r="E2659" t="s">
        <v>1455</v>
      </c>
      <c r="F2659" t="s">
        <v>1738</v>
      </c>
      <c r="G2659" t="s">
        <v>1739</v>
      </c>
      <c r="H2659" t="s">
        <v>7</v>
      </c>
      <c r="I2659" t="s">
        <v>41</v>
      </c>
      <c r="J2659" t="s">
        <v>42</v>
      </c>
      <c r="K2659" t="s">
        <v>54</v>
      </c>
      <c r="L2659" t="s">
        <v>44</v>
      </c>
      <c r="M2659" s="5">
        <v>35000</v>
      </c>
      <c r="N2659" s="5">
        <v>0</v>
      </c>
      <c r="O2659" s="5">
        <f t="shared" si="164"/>
        <v>35000</v>
      </c>
      <c r="P2659" s="5">
        <v>0</v>
      </c>
      <c r="Q2659" s="5">
        <f t="shared" si="165"/>
        <v>35000</v>
      </c>
      <c r="R2659" s="5">
        <v>0</v>
      </c>
      <c r="S2659" s="5">
        <v>6804</v>
      </c>
      <c r="T2659" s="5">
        <v>6804</v>
      </c>
      <c r="U2659" s="5">
        <f t="shared" si="166"/>
        <v>28196</v>
      </c>
      <c r="V2659" s="5">
        <f t="shared" si="167"/>
        <v>28196</v>
      </c>
      <c r="W2659" s="5">
        <v>28196</v>
      </c>
      <c r="X2659" t="s">
        <v>1740</v>
      </c>
    </row>
    <row r="2660" spans="1:24" x14ac:dyDescent="0.2">
      <c r="A2660" t="s">
        <v>0</v>
      </c>
      <c r="B2660" t="s">
        <v>1</v>
      </c>
      <c r="C2660" t="s">
        <v>695</v>
      </c>
      <c r="D2660" t="s">
        <v>1454</v>
      </c>
      <c r="E2660" t="s">
        <v>1455</v>
      </c>
      <c r="F2660" t="s">
        <v>1738</v>
      </c>
      <c r="G2660" t="s">
        <v>1739</v>
      </c>
      <c r="H2660" t="s">
        <v>7</v>
      </c>
      <c r="I2660" t="s">
        <v>41</v>
      </c>
      <c r="J2660" t="s">
        <v>42</v>
      </c>
      <c r="K2660" t="s">
        <v>297</v>
      </c>
      <c r="L2660" t="s">
        <v>44</v>
      </c>
      <c r="M2660" s="5">
        <v>5000</v>
      </c>
      <c r="N2660" s="5">
        <v>0</v>
      </c>
      <c r="O2660" s="5">
        <f t="shared" si="164"/>
        <v>5000</v>
      </c>
      <c r="P2660" s="5">
        <v>0</v>
      </c>
      <c r="Q2660" s="5">
        <f t="shared" si="165"/>
        <v>5000</v>
      </c>
      <c r="R2660" s="5">
        <v>0</v>
      </c>
      <c r="S2660" s="5">
        <v>0</v>
      </c>
      <c r="T2660" s="5">
        <v>0</v>
      </c>
      <c r="U2660" s="5">
        <f t="shared" si="166"/>
        <v>5000</v>
      </c>
      <c r="V2660" s="5">
        <f t="shared" si="167"/>
        <v>5000</v>
      </c>
      <c r="W2660" s="5">
        <v>5000</v>
      </c>
      <c r="X2660" t="s">
        <v>1711</v>
      </c>
    </row>
    <row r="2661" spans="1:24" x14ac:dyDescent="0.2">
      <c r="A2661" t="s">
        <v>0</v>
      </c>
      <c r="B2661" t="s">
        <v>1</v>
      </c>
      <c r="C2661" t="s">
        <v>695</v>
      </c>
      <c r="D2661" t="s">
        <v>1454</v>
      </c>
      <c r="E2661" t="s">
        <v>1455</v>
      </c>
      <c r="F2661" t="s">
        <v>1738</v>
      </c>
      <c r="G2661" t="s">
        <v>1739</v>
      </c>
      <c r="H2661" t="s">
        <v>7</v>
      </c>
      <c r="I2661" t="s">
        <v>41</v>
      </c>
      <c r="J2661" t="s">
        <v>42</v>
      </c>
      <c r="K2661" t="s">
        <v>56</v>
      </c>
      <c r="L2661" t="s">
        <v>44</v>
      </c>
      <c r="M2661" s="5">
        <v>150000</v>
      </c>
      <c r="N2661" s="5">
        <v>0</v>
      </c>
      <c r="O2661" s="5">
        <f t="shared" si="164"/>
        <v>150000</v>
      </c>
      <c r="P2661" s="5">
        <v>0</v>
      </c>
      <c r="Q2661" s="5">
        <f t="shared" si="165"/>
        <v>150000</v>
      </c>
      <c r="R2661" s="5">
        <v>0</v>
      </c>
      <c r="S2661" s="5">
        <v>98840</v>
      </c>
      <c r="T2661" s="5">
        <v>79072</v>
      </c>
      <c r="U2661" s="5">
        <f t="shared" si="166"/>
        <v>51160</v>
      </c>
      <c r="V2661" s="5">
        <f t="shared" si="167"/>
        <v>70928</v>
      </c>
      <c r="W2661" s="5">
        <v>51160</v>
      </c>
      <c r="X2661" t="s">
        <v>1687</v>
      </c>
    </row>
    <row r="2662" spans="1:24" x14ac:dyDescent="0.2">
      <c r="A2662" t="s">
        <v>0</v>
      </c>
      <c r="B2662" t="s">
        <v>1</v>
      </c>
      <c r="C2662" t="s">
        <v>695</v>
      </c>
      <c r="D2662" t="s">
        <v>1454</v>
      </c>
      <c r="E2662" t="s">
        <v>1455</v>
      </c>
      <c r="F2662" t="s">
        <v>1738</v>
      </c>
      <c r="G2662" t="s">
        <v>1739</v>
      </c>
      <c r="H2662" t="s">
        <v>7</v>
      </c>
      <c r="I2662" t="s">
        <v>41</v>
      </c>
      <c r="J2662" t="s">
        <v>42</v>
      </c>
      <c r="K2662" t="s">
        <v>1741</v>
      </c>
      <c r="L2662" t="s">
        <v>44</v>
      </c>
      <c r="M2662" s="5">
        <v>1500</v>
      </c>
      <c r="N2662" s="5">
        <v>0</v>
      </c>
      <c r="O2662" s="5">
        <f t="shared" si="164"/>
        <v>1500</v>
      </c>
      <c r="P2662" s="5">
        <v>0</v>
      </c>
      <c r="Q2662" s="5">
        <f t="shared" si="165"/>
        <v>1500</v>
      </c>
      <c r="R2662" s="5">
        <v>0</v>
      </c>
      <c r="S2662" s="5">
        <v>0</v>
      </c>
      <c r="T2662" s="5">
        <v>0</v>
      </c>
      <c r="U2662" s="5">
        <f t="shared" si="166"/>
        <v>1500</v>
      </c>
      <c r="V2662" s="5">
        <f t="shared" si="167"/>
        <v>1500</v>
      </c>
      <c r="W2662" s="5">
        <v>1500</v>
      </c>
      <c r="X2662" t="s">
        <v>1742</v>
      </c>
    </row>
    <row r="2663" spans="1:24" x14ac:dyDescent="0.2">
      <c r="A2663" t="s">
        <v>0</v>
      </c>
      <c r="B2663" t="s">
        <v>1</v>
      </c>
      <c r="C2663" t="s">
        <v>695</v>
      </c>
      <c r="D2663" t="s">
        <v>1454</v>
      </c>
      <c r="E2663" t="s">
        <v>1455</v>
      </c>
      <c r="F2663" t="s">
        <v>1738</v>
      </c>
      <c r="G2663" t="s">
        <v>1739</v>
      </c>
      <c r="H2663" t="s">
        <v>7</v>
      </c>
      <c r="I2663" t="s">
        <v>41</v>
      </c>
      <c r="J2663" t="s">
        <v>42</v>
      </c>
      <c r="K2663" t="s">
        <v>62</v>
      </c>
      <c r="L2663" t="s">
        <v>44</v>
      </c>
      <c r="M2663" s="5">
        <v>15000</v>
      </c>
      <c r="N2663" s="5">
        <v>32040.959999999999</v>
      </c>
      <c r="O2663" s="5">
        <f t="shared" si="164"/>
        <v>47040.959999999999</v>
      </c>
      <c r="P2663" s="5">
        <v>0</v>
      </c>
      <c r="Q2663" s="5">
        <f t="shared" si="165"/>
        <v>47040.959999999999</v>
      </c>
      <c r="R2663" s="5">
        <v>0</v>
      </c>
      <c r="S2663" s="5">
        <v>42903.16</v>
      </c>
      <c r="T2663" s="5">
        <v>42903.16</v>
      </c>
      <c r="U2663" s="5">
        <f t="shared" si="166"/>
        <v>4137.7999999999956</v>
      </c>
      <c r="V2663" s="5">
        <f t="shared" si="167"/>
        <v>4137.7999999999956</v>
      </c>
      <c r="W2663" s="5">
        <v>4137.8</v>
      </c>
      <c r="X2663" t="s">
        <v>1474</v>
      </c>
    </row>
    <row r="2664" spans="1:24" x14ac:dyDescent="0.2">
      <c r="A2664" t="s">
        <v>0</v>
      </c>
      <c r="B2664" t="s">
        <v>1</v>
      </c>
      <c r="C2664" t="s">
        <v>695</v>
      </c>
      <c r="D2664" t="s">
        <v>1454</v>
      </c>
      <c r="E2664" t="s">
        <v>1455</v>
      </c>
      <c r="F2664" t="s">
        <v>1738</v>
      </c>
      <c r="G2664" t="s">
        <v>1739</v>
      </c>
      <c r="H2664" t="s">
        <v>7</v>
      </c>
      <c r="I2664" t="s">
        <v>41</v>
      </c>
      <c r="J2664" t="s">
        <v>42</v>
      </c>
      <c r="K2664" t="s">
        <v>299</v>
      </c>
      <c r="L2664" t="s">
        <v>44</v>
      </c>
      <c r="M2664" s="5">
        <v>5000</v>
      </c>
      <c r="N2664" s="5">
        <v>0</v>
      </c>
      <c r="O2664" s="5">
        <f t="shared" si="164"/>
        <v>5000</v>
      </c>
      <c r="P2664" s="5">
        <v>0</v>
      </c>
      <c r="Q2664" s="5">
        <f t="shared" si="165"/>
        <v>5000</v>
      </c>
      <c r="R2664" s="5">
        <v>0</v>
      </c>
      <c r="S2664" s="5">
        <v>0</v>
      </c>
      <c r="T2664" s="5">
        <v>0</v>
      </c>
      <c r="U2664" s="5">
        <f t="shared" si="166"/>
        <v>5000</v>
      </c>
      <c r="V2664" s="5">
        <f t="shared" si="167"/>
        <v>5000</v>
      </c>
      <c r="W2664" s="5">
        <v>5000</v>
      </c>
      <c r="X2664" t="s">
        <v>1743</v>
      </c>
    </row>
    <row r="2665" spans="1:24" x14ac:dyDescent="0.2">
      <c r="A2665" t="s">
        <v>0</v>
      </c>
      <c r="B2665" t="s">
        <v>1</v>
      </c>
      <c r="C2665" t="s">
        <v>695</v>
      </c>
      <c r="D2665" t="s">
        <v>1454</v>
      </c>
      <c r="E2665" t="s">
        <v>1455</v>
      </c>
      <c r="F2665" t="s">
        <v>1738</v>
      </c>
      <c r="G2665" t="s">
        <v>1739</v>
      </c>
      <c r="H2665" t="s">
        <v>7</v>
      </c>
      <c r="I2665" t="s">
        <v>41</v>
      </c>
      <c r="J2665" t="s">
        <v>42</v>
      </c>
      <c r="K2665" t="s">
        <v>64</v>
      </c>
      <c r="L2665" t="s">
        <v>44</v>
      </c>
      <c r="M2665" s="5">
        <v>170000</v>
      </c>
      <c r="N2665" s="5">
        <v>-102040.96000000001</v>
      </c>
      <c r="O2665" s="5">
        <f t="shared" si="164"/>
        <v>67959.039999999994</v>
      </c>
      <c r="P2665" s="5">
        <v>0</v>
      </c>
      <c r="Q2665" s="5">
        <f t="shared" si="165"/>
        <v>67959.039999999994</v>
      </c>
      <c r="R2665" s="5">
        <v>672</v>
      </c>
      <c r="S2665" s="5">
        <v>23442.66</v>
      </c>
      <c r="T2665" s="5">
        <v>15207.56</v>
      </c>
      <c r="U2665" s="5">
        <f t="shared" si="166"/>
        <v>44516.37999999999</v>
      </c>
      <c r="V2665" s="5">
        <f t="shared" si="167"/>
        <v>52751.479999999996</v>
      </c>
      <c r="W2665" s="5">
        <v>43844.38</v>
      </c>
      <c r="X2665" t="s">
        <v>1744</v>
      </c>
    </row>
    <row r="2666" spans="1:24" x14ac:dyDescent="0.2">
      <c r="A2666" t="s">
        <v>0</v>
      </c>
      <c r="B2666" t="s">
        <v>1</v>
      </c>
      <c r="C2666" t="s">
        <v>695</v>
      </c>
      <c r="D2666" t="s">
        <v>1454</v>
      </c>
      <c r="E2666" t="s">
        <v>1455</v>
      </c>
      <c r="F2666" t="s">
        <v>1738</v>
      </c>
      <c r="G2666" t="s">
        <v>1739</v>
      </c>
      <c r="H2666" t="s">
        <v>7</v>
      </c>
      <c r="I2666" t="s">
        <v>41</v>
      </c>
      <c r="J2666" t="s">
        <v>42</v>
      </c>
      <c r="K2666" t="s">
        <v>66</v>
      </c>
      <c r="L2666" t="s">
        <v>44</v>
      </c>
      <c r="M2666" s="5">
        <v>16000</v>
      </c>
      <c r="N2666" s="5">
        <v>0</v>
      </c>
      <c r="O2666" s="5">
        <f t="shared" si="164"/>
        <v>16000</v>
      </c>
      <c r="P2666" s="5">
        <v>0</v>
      </c>
      <c r="Q2666" s="5">
        <f t="shared" si="165"/>
        <v>16000</v>
      </c>
      <c r="R2666" s="5">
        <v>2084.3200000000002</v>
      </c>
      <c r="S2666" s="5">
        <v>67.239999999999995</v>
      </c>
      <c r="T2666" s="5">
        <v>67.239999999999995</v>
      </c>
      <c r="U2666" s="5">
        <f t="shared" si="166"/>
        <v>15932.76</v>
      </c>
      <c r="V2666" s="5">
        <f t="shared" si="167"/>
        <v>15932.76</v>
      </c>
      <c r="W2666" s="5">
        <v>13848.44</v>
      </c>
      <c r="X2666" t="s">
        <v>1712</v>
      </c>
    </row>
    <row r="2667" spans="1:24" x14ac:dyDescent="0.2">
      <c r="A2667" t="s">
        <v>0</v>
      </c>
      <c r="B2667" t="s">
        <v>1</v>
      </c>
      <c r="C2667" t="s">
        <v>695</v>
      </c>
      <c r="D2667" t="s">
        <v>1454</v>
      </c>
      <c r="E2667" t="s">
        <v>1455</v>
      </c>
      <c r="F2667" t="s">
        <v>1738</v>
      </c>
      <c r="G2667" t="s">
        <v>1739</v>
      </c>
      <c r="H2667" t="s">
        <v>7</v>
      </c>
      <c r="I2667" t="s">
        <v>41</v>
      </c>
      <c r="J2667" t="s">
        <v>42</v>
      </c>
      <c r="K2667" t="s">
        <v>70</v>
      </c>
      <c r="L2667" t="s">
        <v>44</v>
      </c>
      <c r="M2667" s="5">
        <v>8000</v>
      </c>
      <c r="N2667" s="5">
        <v>0</v>
      </c>
      <c r="O2667" s="5">
        <f t="shared" si="164"/>
        <v>8000</v>
      </c>
      <c r="P2667" s="5">
        <v>0</v>
      </c>
      <c r="Q2667" s="5">
        <f t="shared" si="165"/>
        <v>8000</v>
      </c>
      <c r="R2667" s="5">
        <v>0</v>
      </c>
      <c r="S2667" s="5">
        <v>2248.5700000000002</v>
      </c>
      <c r="T2667" s="5">
        <v>1970.58</v>
      </c>
      <c r="U2667" s="5">
        <f t="shared" si="166"/>
        <v>5751.43</v>
      </c>
      <c r="V2667" s="5">
        <f t="shared" si="167"/>
        <v>6029.42</v>
      </c>
      <c r="W2667" s="5">
        <v>5751.43</v>
      </c>
      <c r="X2667" t="s">
        <v>1745</v>
      </c>
    </row>
    <row r="2668" spans="1:24" x14ac:dyDescent="0.2">
      <c r="A2668" t="s">
        <v>0</v>
      </c>
      <c r="B2668" t="s">
        <v>1</v>
      </c>
      <c r="C2668" t="s">
        <v>695</v>
      </c>
      <c r="D2668" t="s">
        <v>1454</v>
      </c>
      <c r="E2668" t="s">
        <v>1455</v>
      </c>
      <c r="F2668" t="s">
        <v>1738</v>
      </c>
      <c r="G2668" t="s">
        <v>1739</v>
      </c>
      <c r="H2668" t="s">
        <v>7</v>
      </c>
      <c r="I2668" t="s">
        <v>41</v>
      </c>
      <c r="J2668" t="s">
        <v>42</v>
      </c>
      <c r="K2668" t="s">
        <v>74</v>
      </c>
      <c r="L2668" t="s">
        <v>44</v>
      </c>
      <c r="M2668" s="5">
        <v>10000</v>
      </c>
      <c r="N2668" s="5">
        <v>0</v>
      </c>
      <c r="O2668" s="5">
        <f t="shared" si="164"/>
        <v>10000</v>
      </c>
      <c r="P2668" s="5">
        <v>0</v>
      </c>
      <c r="Q2668" s="5">
        <f t="shared" si="165"/>
        <v>10000</v>
      </c>
      <c r="R2668" s="5">
        <v>0</v>
      </c>
      <c r="S2668" s="5">
        <v>5199.6400000000003</v>
      </c>
      <c r="T2668" s="5">
        <v>3582.16</v>
      </c>
      <c r="U2668" s="5">
        <f t="shared" si="166"/>
        <v>4800.3599999999997</v>
      </c>
      <c r="V2668" s="5">
        <f t="shared" si="167"/>
        <v>6417.84</v>
      </c>
      <c r="W2668" s="5">
        <v>4800.3599999999997</v>
      </c>
      <c r="X2668" t="s">
        <v>1689</v>
      </c>
    </row>
    <row r="2669" spans="1:24" x14ac:dyDescent="0.2">
      <c r="A2669" t="s">
        <v>0</v>
      </c>
      <c r="B2669" t="s">
        <v>1</v>
      </c>
      <c r="C2669" t="s">
        <v>695</v>
      </c>
      <c r="D2669" t="s">
        <v>1454</v>
      </c>
      <c r="E2669" t="s">
        <v>1455</v>
      </c>
      <c r="F2669" t="s">
        <v>1738</v>
      </c>
      <c r="G2669" t="s">
        <v>1739</v>
      </c>
      <c r="H2669" t="s">
        <v>7</v>
      </c>
      <c r="I2669" t="s">
        <v>41</v>
      </c>
      <c r="J2669" t="s">
        <v>42</v>
      </c>
      <c r="K2669" t="s">
        <v>76</v>
      </c>
      <c r="L2669" t="s">
        <v>44</v>
      </c>
      <c r="M2669" s="5">
        <v>10000</v>
      </c>
      <c r="N2669" s="5">
        <v>0</v>
      </c>
      <c r="O2669" s="5">
        <f t="shared" si="164"/>
        <v>10000</v>
      </c>
      <c r="P2669" s="5">
        <v>0</v>
      </c>
      <c r="Q2669" s="5">
        <f t="shared" si="165"/>
        <v>10000</v>
      </c>
      <c r="R2669" s="5">
        <v>0</v>
      </c>
      <c r="S2669" s="5">
        <v>0</v>
      </c>
      <c r="T2669" s="5">
        <v>0</v>
      </c>
      <c r="U2669" s="5">
        <f t="shared" si="166"/>
        <v>10000</v>
      </c>
      <c r="V2669" s="5">
        <f t="shared" si="167"/>
        <v>10000</v>
      </c>
      <c r="W2669" s="5">
        <v>10000</v>
      </c>
      <c r="X2669" t="s">
        <v>1714</v>
      </c>
    </row>
    <row r="2670" spans="1:24" x14ac:dyDescent="0.2">
      <c r="A2670" t="s">
        <v>0</v>
      </c>
      <c r="B2670" t="s">
        <v>1</v>
      </c>
      <c r="C2670" t="s">
        <v>695</v>
      </c>
      <c r="D2670" t="s">
        <v>1454</v>
      </c>
      <c r="E2670" t="s">
        <v>1455</v>
      </c>
      <c r="F2670" t="s">
        <v>1738</v>
      </c>
      <c r="G2670" t="s">
        <v>1739</v>
      </c>
      <c r="H2670" t="s">
        <v>7</v>
      </c>
      <c r="I2670" t="s">
        <v>41</v>
      </c>
      <c r="J2670" t="s">
        <v>42</v>
      </c>
      <c r="K2670" t="s">
        <v>78</v>
      </c>
      <c r="L2670" t="s">
        <v>44</v>
      </c>
      <c r="M2670" s="5">
        <v>30000</v>
      </c>
      <c r="N2670" s="5">
        <v>0</v>
      </c>
      <c r="O2670" s="5">
        <f t="shared" si="164"/>
        <v>30000</v>
      </c>
      <c r="P2670" s="5">
        <v>0</v>
      </c>
      <c r="Q2670" s="5">
        <f t="shared" si="165"/>
        <v>30000</v>
      </c>
      <c r="R2670" s="5">
        <v>4015.78</v>
      </c>
      <c r="S2670" s="5">
        <v>4049.73</v>
      </c>
      <c r="T2670" s="5">
        <v>1635.2</v>
      </c>
      <c r="U2670" s="5">
        <f t="shared" si="166"/>
        <v>25950.27</v>
      </c>
      <c r="V2670" s="5">
        <f t="shared" si="167"/>
        <v>28364.799999999999</v>
      </c>
      <c r="W2670" s="5">
        <v>21934.49</v>
      </c>
      <c r="X2670" t="s">
        <v>1715</v>
      </c>
    </row>
    <row r="2671" spans="1:24" x14ac:dyDescent="0.2">
      <c r="A2671" t="s">
        <v>0</v>
      </c>
      <c r="B2671" t="s">
        <v>1</v>
      </c>
      <c r="C2671" t="s">
        <v>695</v>
      </c>
      <c r="D2671" t="s">
        <v>1454</v>
      </c>
      <c r="E2671" t="s">
        <v>1455</v>
      </c>
      <c r="F2671" t="s">
        <v>1738</v>
      </c>
      <c r="G2671" t="s">
        <v>1739</v>
      </c>
      <c r="H2671" t="s">
        <v>7</v>
      </c>
      <c r="I2671" t="s">
        <v>41</v>
      </c>
      <c r="J2671" t="s">
        <v>42</v>
      </c>
      <c r="K2671" t="s">
        <v>82</v>
      </c>
      <c r="L2671" t="s">
        <v>44</v>
      </c>
      <c r="M2671" s="5">
        <v>40000</v>
      </c>
      <c r="N2671" s="5">
        <v>0</v>
      </c>
      <c r="O2671" s="5">
        <f t="shared" si="164"/>
        <v>40000</v>
      </c>
      <c r="P2671" s="5">
        <v>0</v>
      </c>
      <c r="Q2671" s="5">
        <f t="shared" si="165"/>
        <v>40000</v>
      </c>
      <c r="R2671" s="5">
        <v>22190.34</v>
      </c>
      <c r="S2671" s="5">
        <v>0</v>
      </c>
      <c r="T2671" s="5">
        <v>0</v>
      </c>
      <c r="U2671" s="5">
        <f t="shared" si="166"/>
        <v>40000</v>
      </c>
      <c r="V2671" s="5">
        <f t="shared" si="167"/>
        <v>40000</v>
      </c>
      <c r="W2671" s="5">
        <v>17809.66</v>
      </c>
      <c r="X2671" t="s">
        <v>1716</v>
      </c>
    </row>
    <row r="2672" spans="1:24" x14ac:dyDescent="0.2">
      <c r="A2672" t="s">
        <v>0</v>
      </c>
      <c r="B2672" t="s">
        <v>1</v>
      </c>
      <c r="C2672" t="s">
        <v>695</v>
      </c>
      <c r="D2672" t="s">
        <v>1454</v>
      </c>
      <c r="E2672" t="s">
        <v>1455</v>
      </c>
      <c r="F2672" t="s">
        <v>1738</v>
      </c>
      <c r="G2672" t="s">
        <v>1739</v>
      </c>
      <c r="H2672" t="s">
        <v>7</v>
      </c>
      <c r="I2672" t="s">
        <v>41</v>
      </c>
      <c r="J2672" t="s">
        <v>42</v>
      </c>
      <c r="K2672" t="s">
        <v>86</v>
      </c>
      <c r="L2672" t="s">
        <v>44</v>
      </c>
      <c r="M2672" s="5">
        <v>10000</v>
      </c>
      <c r="N2672" s="5">
        <v>0</v>
      </c>
      <c r="O2672" s="5">
        <f t="shared" si="164"/>
        <v>10000</v>
      </c>
      <c r="P2672" s="5">
        <v>0</v>
      </c>
      <c r="Q2672" s="5">
        <f t="shared" si="165"/>
        <v>10000</v>
      </c>
      <c r="R2672" s="5">
        <v>0</v>
      </c>
      <c r="S2672" s="5">
        <v>0</v>
      </c>
      <c r="T2672" s="5">
        <v>0</v>
      </c>
      <c r="U2672" s="5">
        <f t="shared" si="166"/>
        <v>10000</v>
      </c>
      <c r="V2672" s="5">
        <f t="shared" si="167"/>
        <v>10000</v>
      </c>
      <c r="W2672" s="5">
        <v>10000</v>
      </c>
      <c r="X2672" t="s">
        <v>1717</v>
      </c>
    </row>
    <row r="2673" spans="1:24" x14ac:dyDescent="0.2">
      <c r="A2673" t="s">
        <v>0</v>
      </c>
      <c r="B2673" t="s">
        <v>1</v>
      </c>
      <c r="C2673" t="s">
        <v>695</v>
      </c>
      <c r="D2673" t="s">
        <v>1454</v>
      </c>
      <c r="E2673" t="s">
        <v>1455</v>
      </c>
      <c r="F2673" t="s">
        <v>1738</v>
      </c>
      <c r="G2673" t="s">
        <v>1739</v>
      </c>
      <c r="H2673" t="s">
        <v>7</v>
      </c>
      <c r="I2673" t="s">
        <v>41</v>
      </c>
      <c r="J2673" t="s">
        <v>42</v>
      </c>
      <c r="K2673" t="s">
        <v>88</v>
      </c>
      <c r="L2673" t="s">
        <v>44</v>
      </c>
      <c r="M2673" s="5">
        <v>180000</v>
      </c>
      <c r="N2673" s="5">
        <v>-150000</v>
      </c>
      <c r="O2673" s="5">
        <f t="shared" si="164"/>
        <v>30000</v>
      </c>
      <c r="P2673" s="5">
        <v>0</v>
      </c>
      <c r="Q2673" s="5">
        <f t="shared" si="165"/>
        <v>30000</v>
      </c>
      <c r="R2673" s="5">
        <v>546</v>
      </c>
      <c r="S2673" s="5">
        <v>3347.12</v>
      </c>
      <c r="T2673" s="5">
        <v>3347.12</v>
      </c>
      <c r="U2673" s="5">
        <f t="shared" si="166"/>
        <v>26652.880000000001</v>
      </c>
      <c r="V2673" s="5">
        <f t="shared" si="167"/>
        <v>26652.880000000001</v>
      </c>
      <c r="W2673" s="5">
        <v>26106.880000000001</v>
      </c>
      <c r="X2673" t="s">
        <v>1718</v>
      </c>
    </row>
    <row r="2674" spans="1:24" x14ac:dyDescent="0.2">
      <c r="A2674" t="s">
        <v>0</v>
      </c>
      <c r="B2674" t="s">
        <v>1</v>
      </c>
      <c r="C2674" t="s">
        <v>695</v>
      </c>
      <c r="D2674" t="s">
        <v>1454</v>
      </c>
      <c r="E2674" t="s">
        <v>1455</v>
      </c>
      <c r="F2674" t="s">
        <v>1738</v>
      </c>
      <c r="G2674" t="s">
        <v>1739</v>
      </c>
      <c r="H2674" t="s">
        <v>7</v>
      </c>
      <c r="I2674" t="s">
        <v>41</v>
      </c>
      <c r="J2674" t="s">
        <v>42</v>
      </c>
      <c r="K2674" t="s">
        <v>518</v>
      </c>
      <c r="L2674" t="s">
        <v>44</v>
      </c>
      <c r="M2674" s="5">
        <v>3000</v>
      </c>
      <c r="N2674" s="5">
        <v>0</v>
      </c>
      <c r="O2674" s="5">
        <f t="shared" si="164"/>
        <v>3000</v>
      </c>
      <c r="P2674" s="5">
        <v>0</v>
      </c>
      <c r="Q2674" s="5">
        <f t="shared" si="165"/>
        <v>3000</v>
      </c>
      <c r="R2674" s="5">
        <v>0</v>
      </c>
      <c r="S2674" s="5">
        <v>0</v>
      </c>
      <c r="T2674" s="5">
        <v>0</v>
      </c>
      <c r="U2674" s="5">
        <f t="shared" si="166"/>
        <v>3000</v>
      </c>
      <c r="V2674" s="5">
        <f t="shared" si="167"/>
        <v>3000</v>
      </c>
      <c r="W2674" s="5">
        <v>3000</v>
      </c>
      <c r="X2674" t="s">
        <v>1719</v>
      </c>
    </row>
    <row r="2675" spans="1:24" x14ac:dyDescent="0.2">
      <c r="A2675" t="s">
        <v>0</v>
      </c>
      <c r="B2675" t="s">
        <v>1</v>
      </c>
      <c r="C2675" t="s">
        <v>695</v>
      </c>
      <c r="D2675" t="s">
        <v>1454</v>
      </c>
      <c r="E2675" t="s">
        <v>1455</v>
      </c>
      <c r="F2675" t="s">
        <v>1738</v>
      </c>
      <c r="G2675" t="s">
        <v>1739</v>
      </c>
      <c r="H2675" t="s">
        <v>7</v>
      </c>
      <c r="I2675" t="s">
        <v>41</v>
      </c>
      <c r="J2675" t="s">
        <v>42</v>
      </c>
      <c r="K2675" t="s">
        <v>923</v>
      </c>
      <c r="L2675" t="s">
        <v>44</v>
      </c>
      <c r="M2675" s="5">
        <v>5000</v>
      </c>
      <c r="N2675" s="5">
        <v>0</v>
      </c>
      <c r="O2675" s="5">
        <f t="shared" si="164"/>
        <v>5000</v>
      </c>
      <c r="P2675" s="5">
        <v>0</v>
      </c>
      <c r="Q2675" s="5">
        <f t="shared" si="165"/>
        <v>5000</v>
      </c>
      <c r="R2675" s="5">
        <v>0</v>
      </c>
      <c r="S2675" s="5">
        <v>0</v>
      </c>
      <c r="T2675" s="5">
        <v>0</v>
      </c>
      <c r="U2675" s="5">
        <f t="shared" si="166"/>
        <v>5000</v>
      </c>
      <c r="V2675" s="5">
        <f t="shared" si="167"/>
        <v>5000</v>
      </c>
      <c r="W2675" s="5">
        <v>5000</v>
      </c>
      <c r="X2675" t="s">
        <v>1746</v>
      </c>
    </row>
    <row r="2676" spans="1:24" x14ac:dyDescent="0.2">
      <c r="A2676" t="s">
        <v>0</v>
      </c>
      <c r="B2676" t="s">
        <v>1</v>
      </c>
      <c r="C2676" t="s">
        <v>695</v>
      </c>
      <c r="D2676" t="s">
        <v>1454</v>
      </c>
      <c r="E2676" t="s">
        <v>1455</v>
      </c>
      <c r="F2676" t="s">
        <v>1738</v>
      </c>
      <c r="G2676" t="s">
        <v>1739</v>
      </c>
      <c r="H2676" t="s">
        <v>7</v>
      </c>
      <c r="I2676" t="s">
        <v>41</v>
      </c>
      <c r="J2676" t="s">
        <v>42</v>
      </c>
      <c r="K2676" t="s">
        <v>306</v>
      </c>
      <c r="L2676" t="s">
        <v>44</v>
      </c>
      <c r="M2676" s="5">
        <v>2000</v>
      </c>
      <c r="N2676" s="5">
        <v>0</v>
      </c>
      <c r="O2676" s="5">
        <f t="shared" si="164"/>
        <v>2000</v>
      </c>
      <c r="P2676" s="5">
        <v>0</v>
      </c>
      <c r="Q2676" s="5">
        <f t="shared" si="165"/>
        <v>2000</v>
      </c>
      <c r="R2676" s="5">
        <v>0</v>
      </c>
      <c r="S2676" s="5">
        <v>0</v>
      </c>
      <c r="T2676" s="5">
        <v>0</v>
      </c>
      <c r="U2676" s="5">
        <f t="shared" si="166"/>
        <v>2000</v>
      </c>
      <c r="V2676" s="5">
        <f t="shared" si="167"/>
        <v>2000</v>
      </c>
      <c r="W2676" s="5">
        <v>2000</v>
      </c>
      <c r="X2676" t="s">
        <v>1747</v>
      </c>
    </row>
    <row r="2677" spans="1:24" x14ac:dyDescent="0.2">
      <c r="A2677" t="s">
        <v>0</v>
      </c>
      <c r="B2677" t="s">
        <v>1</v>
      </c>
      <c r="C2677" t="s">
        <v>695</v>
      </c>
      <c r="D2677" t="s">
        <v>1454</v>
      </c>
      <c r="E2677" t="s">
        <v>1455</v>
      </c>
      <c r="F2677" t="s">
        <v>1738</v>
      </c>
      <c r="G2677" t="s">
        <v>1739</v>
      </c>
      <c r="H2677" t="s">
        <v>7</v>
      </c>
      <c r="I2677" t="s">
        <v>41</v>
      </c>
      <c r="J2677" t="s">
        <v>42</v>
      </c>
      <c r="K2677" t="s">
        <v>308</v>
      </c>
      <c r="L2677" t="s">
        <v>44</v>
      </c>
      <c r="M2677" s="5">
        <v>7000</v>
      </c>
      <c r="N2677" s="5">
        <v>-7000</v>
      </c>
      <c r="O2677" s="5">
        <f t="shared" si="164"/>
        <v>0</v>
      </c>
      <c r="P2677" s="5">
        <v>0</v>
      </c>
      <c r="Q2677" s="5">
        <f t="shared" si="165"/>
        <v>0</v>
      </c>
      <c r="R2677" s="5">
        <v>0</v>
      </c>
      <c r="S2677" s="5">
        <v>0</v>
      </c>
      <c r="T2677" s="5">
        <v>0</v>
      </c>
      <c r="U2677" s="5">
        <f t="shared" si="166"/>
        <v>0</v>
      </c>
      <c r="V2677" s="5">
        <f t="shared" si="167"/>
        <v>0</v>
      </c>
      <c r="W2677" s="5">
        <v>0</v>
      </c>
      <c r="X2677" t="s">
        <v>1748</v>
      </c>
    </row>
    <row r="2678" spans="1:24" x14ac:dyDescent="0.2">
      <c r="A2678" t="s">
        <v>0</v>
      </c>
      <c r="B2678" t="s">
        <v>1</v>
      </c>
      <c r="C2678" t="s">
        <v>695</v>
      </c>
      <c r="D2678" t="s">
        <v>1454</v>
      </c>
      <c r="E2678" t="s">
        <v>1455</v>
      </c>
      <c r="F2678" t="s">
        <v>1738</v>
      </c>
      <c r="G2678" t="s">
        <v>1739</v>
      </c>
      <c r="H2678" t="s">
        <v>7</v>
      </c>
      <c r="I2678" t="s">
        <v>41</v>
      </c>
      <c r="J2678" t="s">
        <v>90</v>
      </c>
      <c r="K2678" t="s">
        <v>91</v>
      </c>
      <c r="L2678" t="s">
        <v>44</v>
      </c>
      <c r="M2678" s="5">
        <v>5000</v>
      </c>
      <c r="N2678" s="5">
        <v>-2500</v>
      </c>
      <c r="O2678" s="5">
        <f t="shared" si="164"/>
        <v>2500</v>
      </c>
      <c r="P2678" s="5">
        <v>0</v>
      </c>
      <c r="Q2678" s="5">
        <f t="shared" si="165"/>
        <v>2500</v>
      </c>
      <c r="R2678" s="5">
        <v>0</v>
      </c>
      <c r="S2678" s="5">
        <v>1500</v>
      </c>
      <c r="T2678" s="5">
        <v>0</v>
      </c>
      <c r="U2678" s="5">
        <f t="shared" si="166"/>
        <v>1000</v>
      </c>
      <c r="V2678" s="5">
        <f t="shared" si="167"/>
        <v>2500</v>
      </c>
      <c r="W2678" s="5">
        <v>1000</v>
      </c>
      <c r="X2678" t="s">
        <v>1720</v>
      </c>
    </row>
    <row r="2679" spans="1:24" x14ac:dyDescent="0.2">
      <c r="A2679" t="s">
        <v>0</v>
      </c>
      <c r="B2679" t="s">
        <v>1</v>
      </c>
      <c r="C2679" t="s">
        <v>695</v>
      </c>
      <c r="D2679" t="s">
        <v>1454</v>
      </c>
      <c r="E2679" t="s">
        <v>1455</v>
      </c>
      <c r="F2679" t="s">
        <v>1738</v>
      </c>
      <c r="G2679" t="s">
        <v>1739</v>
      </c>
      <c r="H2679" t="s">
        <v>7</v>
      </c>
      <c r="I2679" t="s">
        <v>41</v>
      </c>
      <c r="J2679" t="s">
        <v>90</v>
      </c>
      <c r="K2679" t="s">
        <v>93</v>
      </c>
      <c r="L2679" t="s">
        <v>44</v>
      </c>
      <c r="M2679" s="5">
        <v>550</v>
      </c>
      <c r="N2679" s="5">
        <v>0</v>
      </c>
      <c r="O2679" s="5">
        <f t="shared" si="164"/>
        <v>550</v>
      </c>
      <c r="P2679" s="5">
        <v>0</v>
      </c>
      <c r="Q2679" s="5">
        <f t="shared" si="165"/>
        <v>550</v>
      </c>
      <c r="R2679" s="5">
        <v>0</v>
      </c>
      <c r="S2679" s="5">
        <v>0</v>
      </c>
      <c r="T2679" s="5">
        <v>0</v>
      </c>
      <c r="U2679" s="5">
        <f t="shared" si="166"/>
        <v>550</v>
      </c>
      <c r="V2679" s="5">
        <f t="shared" si="167"/>
        <v>550</v>
      </c>
      <c r="W2679" s="5">
        <v>550</v>
      </c>
      <c r="X2679" t="s">
        <v>1721</v>
      </c>
    </row>
    <row r="2680" spans="1:24" x14ac:dyDescent="0.2">
      <c r="A2680" t="s">
        <v>0</v>
      </c>
      <c r="B2680" t="s">
        <v>1</v>
      </c>
      <c r="C2680" t="s">
        <v>695</v>
      </c>
      <c r="D2680" t="s">
        <v>1454</v>
      </c>
      <c r="E2680" t="s">
        <v>1455</v>
      </c>
      <c r="F2680" t="s">
        <v>1738</v>
      </c>
      <c r="G2680" t="s">
        <v>1739</v>
      </c>
      <c r="H2680" t="s">
        <v>110</v>
      </c>
      <c r="I2680" t="s">
        <v>1690</v>
      </c>
      <c r="J2680" t="s">
        <v>97</v>
      </c>
      <c r="K2680" t="s">
        <v>1749</v>
      </c>
      <c r="L2680" t="s">
        <v>44</v>
      </c>
      <c r="M2680" s="5">
        <v>0</v>
      </c>
      <c r="N2680" s="5">
        <v>367027</v>
      </c>
      <c r="O2680" s="5">
        <f t="shared" si="164"/>
        <v>367027</v>
      </c>
      <c r="P2680" s="5">
        <v>0</v>
      </c>
      <c r="Q2680" s="5">
        <f t="shared" si="165"/>
        <v>367027</v>
      </c>
      <c r="R2680" s="5">
        <v>210695.32</v>
      </c>
      <c r="S2680" s="5">
        <v>88764.68</v>
      </c>
      <c r="T2680" s="5">
        <v>88764.68</v>
      </c>
      <c r="U2680" s="5">
        <f t="shared" si="166"/>
        <v>278262.32</v>
      </c>
      <c r="V2680" s="5">
        <f t="shared" si="167"/>
        <v>278262.32</v>
      </c>
      <c r="W2680" s="5">
        <v>67567</v>
      </c>
      <c r="X2680" t="s">
        <v>1750</v>
      </c>
    </row>
    <row r="2681" spans="1:24" x14ac:dyDescent="0.2">
      <c r="A2681" t="s">
        <v>0</v>
      </c>
      <c r="B2681" t="s">
        <v>1</v>
      </c>
      <c r="C2681" t="s">
        <v>695</v>
      </c>
      <c r="D2681" t="s">
        <v>1454</v>
      </c>
      <c r="E2681" t="s">
        <v>1455</v>
      </c>
      <c r="F2681" t="s">
        <v>1738</v>
      </c>
      <c r="G2681" t="s">
        <v>1739</v>
      </c>
      <c r="H2681" t="s">
        <v>110</v>
      </c>
      <c r="I2681" t="s">
        <v>1690</v>
      </c>
      <c r="J2681" t="s">
        <v>97</v>
      </c>
      <c r="K2681" t="s">
        <v>98</v>
      </c>
      <c r="L2681" t="s">
        <v>44</v>
      </c>
      <c r="M2681" s="5">
        <v>0</v>
      </c>
      <c r="N2681" s="5">
        <v>221729.66</v>
      </c>
      <c r="O2681" s="5">
        <f t="shared" si="164"/>
        <v>221729.66</v>
      </c>
      <c r="P2681" s="5">
        <v>0</v>
      </c>
      <c r="Q2681" s="5">
        <f t="shared" si="165"/>
        <v>221729.66</v>
      </c>
      <c r="R2681" s="5">
        <v>191149.58</v>
      </c>
      <c r="S2681" s="5">
        <v>30580.080000000002</v>
      </c>
      <c r="T2681" s="5">
        <v>30580.080000000002</v>
      </c>
      <c r="U2681" s="5">
        <f t="shared" si="166"/>
        <v>191149.58000000002</v>
      </c>
      <c r="V2681" s="5">
        <f t="shared" si="167"/>
        <v>191149.58000000002</v>
      </c>
      <c r="W2681" s="5">
        <v>0</v>
      </c>
      <c r="X2681" t="s">
        <v>1475</v>
      </c>
    </row>
    <row r="2682" spans="1:24" x14ac:dyDescent="0.2">
      <c r="A2682" t="s">
        <v>0</v>
      </c>
      <c r="B2682" t="s">
        <v>1</v>
      </c>
      <c r="C2682" t="s">
        <v>695</v>
      </c>
      <c r="D2682" t="s">
        <v>1454</v>
      </c>
      <c r="E2682" t="s">
        <v>1455</v>
      </c>
      <c r="F2682" t="s">
        <v>1738</v>
      </c>
      <c r="G2682" t="s">
        <v>1739</v>
      </c>
      <c r="H2682" t="s">
        <v>110</v>
      </c>
      <c r="I2682" t="s">
        <v>1690</v>
      </c>
      <c r="J2682" t="s">
        <v>97</v>
      </c>
      <c r="K2682" t="s">
        <v>100</v>
      </c>
      <c r="L2682" t="s">
        <v>44</v>
      </c>
      <c r="M2682" s="5">
        <v>0</v>
      </c>
      <c r="N2682" s="5">
        <v>64100</v>
      </c>
      <c r="O2682" s="5">
        <f t="shared" si="164"/>
        <v>64100</v>
      </c>
      <c r="P2682" s="5">
        <v>0</v>
      </c>
      <c r="Q2682" s="5">
        <f t="shared" si="165"/>
        <v>64100</v>
      </c>
      <c r="R2682" s="5">
        <v>51964.49</v>
      </c>
      <c r="S2682" s="5">
        <v>12135.51</v>
      </c>
      <c r="T2682" s="5">
        <v>12135.51</v>
      </c>
      <c r="U2682" s="5">
        <f t="shared" si="166"/>
        <v>51964.49</v>
      </c>
      <c r="V2682" s="5">
        <f t="shared" si="167"/>
        <v>51964.49</v>
      </c>
      <c r="W2682" s="5">
        <v>0</v>
      </c>
      <c r="X2682" t="s">
        <v>1476</v>
      </c>
    </row>
    <row r="2683" spans="1:24" x14ac:dyDescent="0.2">
      <c r="A2683" t="s">
        <v>0</v>
      </c>
      <c r="B2683" t="s">
        <v>1</v>
      </c>
      <c r="C2683" t="s">
        <v>695</v>
      </c>
      <c r="D2683" t="s">
        <v>1454</v>
      </c>
      <c r="E2683" t="s">
        <v>1455</v>
      </c>
      <c r="F2683" t="s">
        <v>1738</v>
      </c>
      <c r="G2683" t="s">
        <v>1739</v>
      </c>
      <c r="H2683" t="s">
        <v>110</v>
      </c>
      <c r="I2683" t="s">
        <v>1690</v>
      </c>
      <c r="J2683" t="s">
        <v>97</v>
      </c>
      <c r="K2683" t="s">
        <v>1751</v>
      </c>
      <c r="L2683" t="s">
        <v>44</v>
      </c>
      <c r="M2683" s="5">
        <v>0</v>
      </c>
      <c r="N2683" s="5">
        <v>3720</v>
      </c>
      <c r="O2683" s="5">
        <f t="shared" si="164"/>
        <v>3720</v>
      </c>
      <c r="P2683" s="5">
        <v>0</v>
      </c>
      <c r="Q2683" s="5">
        <f t="shared" si="165"/>
        <v>3720</v>
      </c>
      <c r="R2683" s="5">
        <v>3720</v>
      </c>
      <c r="S2683" s="5">
        <v>0</v>
      </c>
      <c r="T2683" s="5">
        <v>0</v>
      </c>
      <c r="U2683" s="5">
        <f t="shared" si="166"/>
        <v>3720</v>
      </c>
      <c r="V2683" s="5">
        <f t="shared" si="167"/>
        <v>3720</v>
      </c>
      <c r="W2683" s="5">
        <v>0</v>
      </c>
      <c r="X2683" t="s">
        <v>1752</v>
      </c>
    </row>
    <row r="2684" spans="1:24" x14ac:dyDescent="0.2">
      <c r="A2684" t="s">
        <v>0</v>
      </c>
      <c r="B2684" t="s">
        <v>1</v>
      </c>
      <c r="C2684" t="s">
        <v>695</v>
      </c>
      <c r="D2684" t="s">
        <v>1454</v>
      </c>
      <c r="E2684" t="s">
        <v>1455</v>
      </c>
      <c r="F2684" t="s">
        <v>1738</v>
      </c>
      <c r="G2684" t="s">
        <v>1739</v>
      </c>
      <c r="H2684" t="s">
        <v>110</v>
      </c>
      <c r="I2684" t="s">
        <v>1690</v>
      </c>
      <c r="J2684" t="s">
        <v>97</v>
      </c>
      <c r="K2684" t="s">
        <v>1753</v>
      </c>
      <c r="L2684" t="s">
        <v>44</v>
      </c>
      <c r="M2684" s="5">
        <v>0</v>
      </c>
      <c r="N2684" s="5">
        <v>30000</v>
      </c>
      <c r="O2684" s="5">
        <f t="shared" si="164"/>
        <v>30000</v>
      </c>
      <c r="P2684" s="5">
        <v>0</v>
      </c>
      <c r="Q2684" s="5">
        <f t="shared" si="165"/>
        <v>30000</v>
      </c>
      <c r="R2684" s="5">
        <v>30000</v>
      </c>
      <c r="S2684" s="5">
        <v>0</v>
      </c>
      <c r="T2684" s="5">
        <v>0</v>
      </c>
      <c r="U2684" s="5">
        <f t="shared" si="166"/>
        <v>30000</v>
      </c>
      <c r="V2684" s="5">
        <f t="shared" si="167"/>
        <v>30000</v>
      </c>
      <c r="W2684" s="5">
        <v>0</v>
      </c>
      <c r="X2684" t="s">
        <v>1754</v>
      </c>
    </row>
    <row r="2685" spans="1:24" x14ac:dyDescent="0.2">
      <c r="A2685" t="s">
        <v>0</v>
      </c>
      <c r="B2685" t="s">
        <v>1</v>
      </c>
      <c r="C2685" t="s">
        <v>695</v>
      </c>
      <c r="D2685" t="s">
        <v>1454</v>
      </c>
      <c r="E2685" t="s">
        <v>1455</v>
      </c>
      <c r="F2685" t="s">
        <v>1738</v>
      </c>
      <c r="G2685" t="s">
        <v>1739</v>
      </c>
      <c r="H2685" t="s">
        <v>110</v>
      </c>
      <c r="I2685" t="s">
        <v>1690</v>
      </c>
      <c r="J2685" t="s">
        <v>97</v>
      </c>
      <c r="K2685" t="s">
        <v>1755</v>
      </c>
      <c r="L2685" t="s">
        <v>44</v>
      </c>
      <c r="M2685" s="5">
        <v>0</v>
      </c>
      <c r="N2685" s="5">
        <v>4464</v>
      </c>
      <c r="O2685" s="5">
        <f t="shared" si="164"/>
        <v>4464</v>
      </c>
      <c r="P2685" s="5">
        <v>0</v>
      </c>
      <c r="Q2685" s="5">
        <f t="shared" si="165"/>
        <v>4464</v>
      </c>
      <c r="R2685" s="5">
        <v>4464</v>
      </c>
      <c r="S2685" s="5">
        <v>0</v>
      </c>
      <c r="T2685" s="5">
        <v>0</v>
      </c>
      <c r="U2685" s="5">
        <f t="shared" si="166"/>
        <v>4464</v>
      </c>
      <c r="V2685" s="5">
        <f t="shared" si="167"/>
        <v>4464</v>
      </c>
      <c r="W2685" s="5">
        <v>0</v>
      </c>
      <c r="X2685" t="s">
        <v>1756</v>
      </c>
    </row>
    <row r="2686" spans="1:24" x14ac:dyDescent="0.2">
      <c r="A2686" t="s">
        <v>0</v>
      </c>
      <c r="B2686" t="s">
        <v>1</v>
      </c>
      <c r="C2686" t="s">
        <v>695</v>
      </c>
      <c r="D2686" t="s">
        <v>1454</v>
      </c>
      <c r="E2686" t="s">
        <v>1455</v>
      </c>
      <c r="F2686" t="s">
        <v>1738</v>
      </c>
      <c r="G2686" t="s">
        <v>1739</v>
      </c>
      <c r="H2686" t="s">
        <v>110</v>
      </c>
      <c r="I2686" t="s">
        <v>1690</v>
      </c>
      <c r="J2686" t="s">
        <v>97</v>
      </c>
      <c r="K2686" t="s">
        <v>102</v>
      </c>
      <c r="L2686" t="s">
        <v>44</v>
      </c>
      <c r="M2686" s="5">
        <v>0</v>
      </c>
      <c r="N2686" s="5">
        <v>1663</v>
      </c>
      <c r="O2686" s="5">
        <f t="shared" si="164"/>
        <v>1663</v>
      </c>
      <c r="P2686" s="5">
        <v>1305.3399999999999</v>
      </c>
      <c r="Q2686" s="5">
        <f t="shared" si="165"/>
        <v>2968.34</v>
      </c>
      <c r="R2686" s="5">
        <v>0</v>
      </c>
      <c r="S2686" s="5">
        <v>1662.27</v>
      </c>
      <c r="T2686" s="5">
        <v>1662.27</v>
      </c>
      <c r="U2686" s="5">
        <f t="shared" si="166"/>
        <v>0.73000000000001819</v>
      </c>
      <c r="V2686" s="5">
        <f t="shared" si="167"/>
        <v>0.73000000000001819</v>
      </c>
      <c r="W2686" s="5">
        <v>1306.07</v>
      </c>
      <c r="X2686" t="s">
        <v>1477</v>
      </c>
    </row>
    <row r="2687" spans="1:24" x14ac:dyDescent="0.2">
      <c r="A2687" t="s">
        <v>0</v>
      </c>
      <c r="B2687" t="s">
        <v>1</v>
      </c>
      <c r="C2687" t="s">
        <v>695</v>
      </c>
      <c r="D2687" t="s">
        <v>1454</v>
      </c>
      <c r="E2687" t="s">
        <v>1455</v>
      </c>
      <c r="F2687" t="s">
        <v>1738</v>
      </c>
      <c r="G2687" t="s">
        <v>1739</v>
      </c>
      <c r="H2687" t="s">
        <v>110</v>
      </c>
      <c r="I2687" t="s">
        <v>1690</v>
      </c>
      <c r="J2687" t="s">
        <v>97</v>
      </c>
      <c r="K2687" t="s">
        <v>102</v>
      </c>
      <c r="L2687" t="s">
        <v>11</v>
      </c>
      <c r="M2687" s="5">
        <v>0</v>
      </c>
      <c r="N2687" s="5">
        <v>173134.39</v>
      </c>
      <c r="O2687" s="5">
        <f t="shared" si="164"/>
        <v>173134.39</v>
      </c>
      <c r="P2687" s="5">
        <v>30103.38</v>
      </c>
      <c r="Q2687" s="5">
        <f t="shared" si="165"/>
        <v>203237.77000000002</v>
      </c>
      <c r="R2687" s="5">
        <v>0</v>
      </c>
      <c r="S2687" s="5">
        <v>173133.81</v>
      </c>
      <c r="T2687" s="5">
        <v>173133.81</v>
      </c>
      <c r="U2687" s="5">
        <f t="shared" si="166"/>
        <v>0.58000000001629815</v>
      </c>
      <c r="V2687" s="5">
        <f t="shared" si="167"/>
        <v>0.58000000001629815</v>
      </c>
      <c r="W2687" s="5">
        <v>30103.96</v>
      </c>
      <c r="X2687" t="s">
        <v>1477</v>
      </c>
    </row>
    <row r="2688" spans="1:24" x14ac:dyDescent="0.2">
      <c r="A2688" t="s">
        <v>0</v>
      </c>
      <c r="B2688" t="s">
        <v>1</v>
      </c>
      <c r="C2688" t="s">
        <v>695</v>
      </c>
      <c r="D2688" t="s">
        <v>1454</v>
      </c>
      <c r="E2688" t="s">
        <v>1455</v>
      </c>
      <c r="F2688" t="s">
        <v>1738</v>
      </c>
      <c r="G2688" t="s">
        <v>1739</v>
      </c>
      <c r="H2688" t="s">
        <v>110</v>
      </c>
      <c r="I2688" t="s">
        <v>1690</v>
      </c>
      <c r="J2688" t="s">
        <v>97</v>
      </c>
      <c r="K2688" t="s">
        <v>104</v>
      </c>
      <c r="L2688" t="s">
        <v>44</v>
      </c>
      <c r="M2688" s="5">
        <v>0</v>
      </c>
      <c r="N2688" s="5">
        <v>2361296</v>
      </c>
      <c r="O2688" s="5">
        <f t="shared" si="164"/>
        <v>2361296</v>
      </c>
      <c r="P2688" s="5">
        <v>0</v>
      </c>
      <c r="Q2688" s="5">
        <f t="shared" si="165"/>
        <v>2361296</v>
      </c>
      <c r="R2688" s="5">
        <v>2035061.23</v>
      </c>
      <c r="S2688" s="5">
        <v>326234.77</v>
      </c>
      <c r="T2688" s="5">
        <v>326234.77</v>
      </c>
      <c r="U2688" s="5">
        <f t="shared" si="166"/>
        <v>2035061.23</v>
      </c>
      <c r="V2688" s="5">
        <f t="shared" si="167"/>
        <v>2035061.23</v>
      </c>
      <c r="W2688" s="5">
        <v>0</v>
      </c>
      <c r="X2688" t="s">
        <v>1478</v>
      </c>
    </row>
    <row r="2689" spans="1:24" x14ac:dyDescent="0.2">
      <c r="A2689" t="s">
        <v>0</v>
      </c>
      <c r="B2689" t="s">
        <v>1</v>
      </c>
      <c r="C2689" t="s">
        <v>695</v>
      </c>
      <c r="D2689" t="s">
        <v>1454</v>
      </c>
      <c r="E2689" t="s">
        <v>1455</v>
      </c>
      <c r="F2689" t="s">
        <v>1738</v>
      </c>
      <c r="G2689" t="s">
        <v>1739</v>
      </c>
      <c r="H2689" t="s">
        <v>110</v>
      </c>
      <c r="I2689" t="s">
        <v>1690</v>
      </c>
      <c r="J2689" t="s">
        <v>97</v>
      </c>
      <c r="K2689" t="s">
        <v>106</v>
      </c>
      <c r="L2689" t="s">
        <v>44</v>
      </c>
      <c r="M2689" s="5">
        <v>0</v>
      </c>
      <c r="N2689" s="5">
        <v>335088.33</v>
      </c>
      <c r="O2689" s="5">
        <f t="shared" si="164"/>
        <v>335088.33</v>
      </c>
      <c r="P2689" s="5">
        <v>0</v>
      </c>
      <c r="Q2689" s="5">
        <f t="shared" si="165"/>
        <v>335088.33</v>
      </c>
      <c r="R2689" s="5">
        <v>262585.3</v>
      </c>
      <c r="S2689" s="5">
        <v>72503.03</v>
      </c>
      <c r="T2689" s="5">
        <v>72503.03</v>
      </c>
      <c r="U2689" s="5">
        <f t="shared" si="166"/>
        <v>262585.30000000005</v>
      </c>
      <c r="V2689" s="5">
        <f t="shared" si="167"/>
        <v>262585.30000000005</v>
      </c>
      <c r="W2689" s="5">
        <v>0</v>
      </c>
      <c r="X2689" t="s">
        <v>1479</v>
      </c>
    </row>
    <row r="2690" spans="1:24" x14ac:dyDescent="0.2">
      <c r="A2690" t="s">
        <v>0</v>
      </c>
      <c r="B2690" t="s">
        <v>1</v>
      </c>
      <c r="C2690" t="s">
        <v>695</v>
      </c>
      <c r="D2690" t="s">
        <v>1454</v>
      </c>
      <c r="E2690" t="s">
        <v>1455</v>
      </c>
      <c r="F2690" t="s">
        <v>1738</v>
      </c>
      <c r="G2690" t="s">
        <v>1739</v>
      </c>
      <c r="H2690" t="s">
        <v>110</v>
      </c>
      <c r="I2690" t="s">
        <v>1690</v>
      </c>
      <c r="J2690" t="s">
        <v>97</v>
      </c>
      <c r="K2690" t="s">
        <v>108</v>
      </c>
      <c r="L2690" t="s">
        <v>44</v>
      </c>
      <c r="M2690" s="5">
        <v>0</v>
      </c>
      <c r="N2690" s="5">
        <v>196774.67</v>
      </c>
      <c r="O2690" s="5">
        <f t="shared" si="164"/>
        <v>196774.67</v>
      </c>
      <c r="P2690" s="5">
        <v>0</v>
      </c>
      <c r="Q2690" s="5">
        <f t="shared" si="165"/>
        <v>196774.67</v>
      </c>
      <c r="R2690" s="5">
        <v>196774.67</v>
      </c>
      <c r="S2690" s="5">
        <v>0</v>
      </c>
      <c r="T2690" s="5">
        <v>0</v>
      </c>
      <c r="U2690" s="5">
        <f t="shared" si="166"/>
        <v>196774.67</v>
      </c>
      <c r="V2690" s="5">
        <f t="shared" si="167"/>
        <v>196774.67</v>
      </c>
      <c r="W2690" s="5">
        <v>0</v>
      </c>
      <c r="X2690" t="s">
        <v>1480</v>
      </c>
    </row>
    <row r="2691" spans="1:24" x14ac:dyDescent="0.2">
      <c r="A2691" t="s">
        <v>0</v>
      </c>
      <c r="B2691" t="s">
        <v>1</v>
      </c>
      <c r="C2691" t="s">
        <v>695</v>
      </c>
      <c r="D2691" t="s">
        <v>1454</v>
      </c>
      <c r="E2691" t="s">
        <v>1455</v>
      </c>
      <c r="F2691" t="s">
        <v>1738</v>
      </c>
      <c r="G2691" t="s">
        <v>1739</v>
      </c>
      <c r="H2691" t="s">
        <v>110</v>
      </c>
      <c r="I2691" t="s">
        <v>1690</v>
      </c>
      <c r="J2691" t="s">
        <v>97</v>
      </c>
      <c r="K2691" t="s">
        <v>1757</v>
      </c>
      <c r="L2691" t="s">
        <v>44</v>
      </c>
      <c r="M2691" s="5">
        <v>0</v>
      </c>
      <c r="N2691" s="5">
        <v>10465</v>
      </c>
      <c r="O2691" s="5">
        <f t="shared" ref="O2691:O2754" si="168">+M2691+N2691</f>
        <v>10465</v>
      </c>
      <c r="P2691" s="5">
        <v>0</v>
      </c>
      <c r="Q2691" s="5">
        <f t="shared" ref="Q2691:Q2754" si="169">+O2691+P2691</f>
        <v>10465</v>
      </c>
      <c r="R2691" s="5">
        <v>10465</v>
      </c>
      <c r="S2691" s="5">
        <v>0</v>
      </c>
      <c r="T2691" s="5">
        <v>0</v>
      </c>
      <c r="U2691" s="5">
        <f t="shared" ref="U2691:U2754" si="170">+O2691-S2691</f>
        <v>10465</v>
      </c>
      <c r="V2691" s="5">
        <f t="shared" ref="V2691:V2754" si="171">+O2691-T2691</f>
        <v>10465</v>
      </c>
      <c r="W2691" s="5">
        <v>0</v>
      </c>
      <c r="X2691" t="s">
        <v>1758</v>
      </c>
    </row>
    <row r="2692" spans="1:24" x14ac:dyDescent="0.2">
      <c r="A2692" t="s">
        <v>0</v>
      </c>
      <c r="B2692" t="s">
        <v>1</v>
      </c>
      <c r="C2692" t="s">
        <v>695</v>
      </c>
      <c r="D2692" t="s">
        <v>1454</v>
      </c>
      <c r="E2692" t="s">
        <v>1455</v>
      </c>
      <c r="F2692" t="s">
        <v>1738</v>
      </c>
      <c r="G2692" t="s">
        <v>1739</v>
      </c>
      <c r="H2692" t="s">
        <v>110</v>
      </c>
      <c r="I2692" t="s">
        <v>1690</v>
      </c>
      <c r="J2692" t="s">
        <v>97</v>
      </c>
      <c r="K2692" t="s">
        <v>1163</v>
      </c>
      <c r="L2692" t="s">
        <v>44</v>
      </c>
      <c r="M2692" s="5">
        <v>0</v>
      </c>
      <c r="N2692" s="5">
        <v>70985.84</v>
      </c>
      <c r="O2692" s="5">
        <f t="shared" si="168"/>
        <v>70985.84</v>
      </c>
      <c r="P2692" s="5">
        <v>0</v>
      </c>
      <c r="Q2692" s="5">
        <f t="shared" si="169"/>
        <v>70985.84</v>
      </c>
      <c r="R2692" s="5">
        <v>1744.17</v>
      </c>
      <c r="S2692" s="5">
        <v>0</v>
      </c>
      <c r="T2692" s="5">
        <v>0</v>
      </c>
      <c r="U2692" s="5">
        <f t="shared" si="170"/>
        <v>70985.84</v>
      </c>
      <c r="V2692" s="5">
        <f t="shared" si="171"/>
        <v>70985.84</v>
      </c>
      <c r="W2692" s="5">
        <v>69241.67</v>
      </c>
      <c r="X2692" t="s">
        <v>1723</v>
      </c>
    </row>
    <row r="2693" spans="1:24" x14ac:dyDescent="0.2">
      <c r="A2693" t="s">
        <v>0</v>
      </c>
      <c r="B2693" t="s">
        <v>1</v>
      </c>
      <c r="C2693" t="s">
        <v>695</v>
      </c>
      <c r="D2693" t="s">
        <v>1454</v>
      </c>
      <c r="E2693" t="s">
        <v>1455</v>
      </c>
      <c r="F2693" t="s">
        <v>1738</v>
      </c>
      <c r="G2693" t="s">
        <v>1739</v>
      </c>
      <c r="H2693" t="s">
        <v>110</v>
      </c>
      <c r="I2693" t="s">
        <v>1690</v>
      </c>
      <c r="J2693" t="s">
        <v>121</v>
      </c>
      <c r="K2693" t="s">
        <v>353</v>
      </c>
      <c r="L2693" t="s">
        <v>44</v>
      </c>
      <c r="M2693" s="5">
        <v>0</v>
      </c>
      <c r="N2693" s="5">
        <v>2400</v>
      </c>
      <c r="O2693" s="5">
        <f t="shared" si="168"/>
        <v>2400</v>
      </c>
      <c r="P2693" s="5">
        <v>0</v>
      </c>
      <c r="Q2693" s="5">
        <f t="shared" si="169"/>
        <v>2400</v>
      </c>
      <c r="R2693" s="5">
        <v>0</v>
      </c>
      <c r="S2693" s="5">
        <v>871.87</v>
      </c>
      <c r="T2693" s="5">
        <v>871.87</v>
      </c>
      <c r="U2693" s="5">
        <f t="shared" si="170"/>
        <v>1528.13</v>
      </c>
      <c r="V2693" s="5">
        <f t="shared" si="171"/>
        <v>1528.13</v>
      </c>
      <c r="W2693" s="5">
        <v>1528.13</v>
      </c>
      <c r="X2693" t="s">
        <v>1724</v>
      </c>
    </row>
    <row r="2694" spans="1:24" x14ac:dyDescent="0.2">
      <c r="A2694" t="s">
        <v>0</v>
      </c>
      <c r="B2694" t="s">
        <v>1</v>
      </c>
      <c r="C2694" t="s">
        <v>695</v>
      </c>
      <c r="D2694" t="s">
        <v>1454</v>
      </c>
      <c r="E2694" t="s">
        <v>1455</v>
      </c>
      <c r="F2694" t="s">
        <v>1738</v>
      </c>
      <c r="G2694" t="s">
        <v>1739</v>
      </c>
      <c r="H2694" t="s">
        <v>110</v>
      </c>
      <c r="I2694" t="s">
        <v>1690</v>
      </c>
      <c r="J2694" t="s">
        <v>121</v>
      </c>
      <c r="K2694" t="s">
        <v>355</v>
      </c>
      <c r="L2694" t="s">
        <v>44</v>
      </c>
      <c r="M2694" s="5">
        <v>0</v>
      </c>
      <c r="N2694" s="5">
        <v>19800</v>
      </c>
      <c r="O2694" s="5">
        <f t="shared" si="168"/>
        <v>19800</v>
      </c>
      <c r="P2694" s="5">
        <v>0</v>
      </c>
      <c r="Q2694" s="5">
        <f t="shared" si="169"/>
        <v>19800</v>
      </c>
      <c r="R2694" s="5">
        <v>0</v>
      </c>
      <c r="S2694" s="5">
        <v>12902.21</v>
      </c>
      <c r="T2694" s="5">
        <v>12902.21</v>
      </c>
      <c r="U2694" s="5">
        <f t="shared" si="170"/>
        <v>6897.7900000000009</v>
      </c>
      <c r="V2694" s="5">
        <f t="shared" si="171"/>
        <v>6897.7900000000009</v>
      </c>
      <c r="W2694" s="5">
        <v>6897.79</v>
      </c>
      <c r="X2694" t="s">
        <v>1725</v>
      </c>
    </row>
    <row r="2695" spans="1:24" x14ac:dyDescent="0.2">
      <c r="A2695" t="s">
        <v>0</v>
      </c>
      <c r="B2695" t="s">
        <v>1</v>
      </c>
      <c r="C2695" t="s">
        <v>695</v>
      </c>
      <c r="D2695" t="s">
        <v>1454</v>
      </c>
      <c r="E2695" t="s">
        <v>1455</v>
      </c>
      <c r="F2695" t="s">
        <v>1738</v>
      </c>
      <c r="G2695" t="s">
        <v>1739</v>
      </c>
      <c r="H2695" t="s">
        <v>110</v>
      </c>
      <c r="I2695" t="s">
        <v>1690</v>
      </c>
      <c r="J2695" t="s">
        <v>121</v>
      </c>
      <c r="K2695" t="s">
        <v>990</v>
      </c>
      <c r="L2695" t="s">
        <v>44</v>
      </c>
      <c r="M2695" s="5">
        <v>0</v>
      </c>
      <c r="N2695" s="5">
        <v>50000</v>
      </c>
      <c r="O2695" s="5">
        <f t="shared" si="168"/>
        <v>50000</v>
      </c>
      <c r="P2695" s="5">
        <v>0</v>
      </c>
      <c r="Q2695" s="5">
        <f t="shared" si="169"/>
        <v>50000</v>
      </c>
      <c r="R2695" s="5">
        <v>0</v>
      </c>
      <c r="S2695" s="5">
        <v>45300</v>
      </c>
      <c r="T2695" s="5">
        <v>25566.66</v>
      </c>
      <c r="U2695" s="5">
        <f t="shared" si="170"/>
        <v>4700</v>
      </c>
      <c r="V2695" s="5">
        <f t="shared" si="171"/>
        <v>24433.34</v>
      </c>
      <c r="W2695" s="5">
        <v>4700</v>
      </c>
      <c r="X2695" t="s">
        <v>1487</v>
      </c>
    </row>
    <row r="2696" spans="1:24" x14ac:dyDescent="0.2">
      <c r="A2696" t="s">
        <v>0</v>
      </c>
      <c r="B2696" t="s">
        <v>1</v>
      </c>
      <c r="C2696" t="s">
        <v>695</v>
      </c>
      <c r="D2696" t="s">
        <v>1454</v>
      </c>
      <c r="E2696" t="s">
        <v>1455</v>
      </c>
      <c r="F2696" t="s">
        <v>1738</v>
      </c>
      <c r="G2696" t="s">
        <v>1739</v>
      </c>
      <c r="H2696" t="s">
        <v>110</v>
      </c>
      <c r="I2696" t="s">
        <v>1690</v>
      </c>
      <c r="J2696" t="s">
        <v>121</v>
      </c>
      <c r="K2696" t="s">
        <v>387</v>
      </c>
      <c r="L2696" t="s">
        <v>44</v>
      </c>
      <c r="M2696" s="5">
        <v>0</v>
      </c>
      <c r="N2696" s="5">
        <v>700</v>
      </c>
      <c r="O2696" s="5">
        <f t="shared" si="168"/>
        <v>700</v>
      </c>
      <c r="P2696" s="5">
        <v>0</v>
      </c>
      <c r="Q2696" s="5">
        <f t="shared" si="169"/>
        <v>700</v>
      </c>
      <c r="R2696" s="5">
        <v>0</v>
      </c>
      <c r="S2696" s="5">
        <v>681</v>
      </c>
      <c r="T2696" s="5">
        <v>681</v>
      </c>
      <c r="U2696" s="5">
        <f t="shared" si="170"/>
        <v>19</v>
      </c>
      <c r="V2696" s="5">
        <f t="shared" si="171"/>
        <v>19</v>
      </c>
      <c r="W2696" s="5">
        <v>19</v>
      </c>
      <c r="X2696" t="s">
        <v>1726</v>
      </c>
    </row>
    <row r="2697" spans="1:24" x14ac:dyDescent="0.2">
      <c r="A2697" t="s">
        <v>0</v>
      </c>
      <c r="B2697" t="s">
        <v>1</v>
      </c>
      <c r="C2697" t="s">
        <v>695</v>
      </c>
      <c r="D2697" t="s">
        <v>1454</v>
      </c>
      <c r="E2697" t="s">
        <v>1455</v>
      </c>
      <c r="F2697" t="s">
        <v>1738</v>
      </c>
      <c r="G2697" t="s">
        <v>1739</v>
      </c>
      <c r="H2697" t="s">
        <v>110</v>
      </c>
      <c r="I2697" t="s">
        <v>1690</v>
      </c>
      <c r="J2697" t="s">
        <v>121</v>
      </c>
      <c r="K2697" t="s">
        <v>159</v>
      </c>
      <c r="L2697" t="s">
        <v>44</v>
      </c>
      <c r="M2697" s="5">
        <v>0</v>
      </c>
      <c r="N2697" s="5">
        <v>78328</v>
      </c>
      <c r="O2697" s="5">
        <f t="shared" si="168"/>
        <v>78328</v>
      </c>
      <c r="P2697" s="5">
        <v>0</v>
      </c>
      <c r="Q2697" s="5">
        <f t="shared" si="169"/>
        <v>78328</v>
      </c>
      <c r="R2697" s="5">
        <v>0</v>
      </c>
      <c r="S2697" s="5">
        <v>76608</v>
      </c>
      <c r="T2697" s="5">
        <v>45539.199999999997</v>
      </c>
      <c r="U2697" s="5">
        <f t="shared" si="170"/>
        <v>1720</v>
      </c>
      <c r="V2697" s="5">
        <f t="shared" si="171"/>
        <v>32788.800000000003</v>
      </c>
      <c r="W2697" s="5">
        <v>1720</v>
      </c>
      <c r="X2697" t="s">
        <v>1727</v>
      </c>
    </row>
    <row r="2698" spans="1:24" x14ac:dyDescent="0.2">
      <c r="A2698" t="s">
        <v>0</v>
      </c>
      <c r="B2698" t="s">
        <v>1</v>
      </c>
      <c r="C2698" t="s">
        <v>695</v>
      </c>
      <c r="D2698" t="s">
        <v>1454</v>
      </c>
      <c r="E2698" t="s">
        <v>1455</v>
      </c>
      <c r="F2698" t="s">
        <v>1738</v>
      </c>
      <c r="G2698" t="s">
        <v>1739</v>
      </c>
      <c r="H2698" t="s">
        <v>110</v>
      </c>
      <c r="I2698" t="s">
        <v>1690</v>
      </c>
      <c r="J2698" t="s">
        <v>121</v>
      </c>
      <c r="K2698" t="s">
        <v>214</v>
      </c>
      <c r="L2698" t="s">
        <v>44</v>
      </c>
      <c r="M2698" s="5">
        <v>160000</v>
      </c>
      <c r="N2698" s="5">
        <v>450339.96</v>
      </c>
      <c r="O2698" s="5">
        <f t="shared" si="168"/>
        <v>610339.96</v>
      </c>
      <c r="P2698" s="5">
        <v>0</v>
      </c>
      <c r="Q2698" s="5">
        <f t="shared" si="169"/>
        <v>610339.96</v>
      </c>
      <c r="R2698" s="5">
        <v>23520</v>
      </c>
      <c r="S2698" s="5">
        <v>586223.81000000006</v>
      </c>
      <c r="T2698" s="5">
        <v>180533.28</v>
      </c>
      <c r="U2698" s="5">
        <f t="shared" si="170"/>
        <v>24116.149999999907</v>
      </c>
      <c r="V2698" s="5">
        <f t="shared" si="171"/>
        <v>429806.67999999993</v>
      </c>
      <c r="W2698" s="5">
        <v>596.15</v>
      </c>
      <c r="X2698" t="s">
        <v>1502</v>
      </c>
    </row>
    <row r="2699" spans="1:24" x14ac:dyDescent="0.2">
      <c r="A2699" t="s">
        <v>0</v>
      </c>
      <c r="B2699" t="s">
        <v>1</v>
      </c>
      <c r="C2699" t="s">
        <v>695</v>
      </c>
      <c r="D2699" t="s">
        <v>1454</v>
      </c>
      <c r="E2699" t="s">
        <v>1455</v>
      </c>
      <c r="F2699" t="s">
        <v>1738</v>
      </c>
      <c r="G2699" t="s">
        <v>1739</v>
      </c>
      <c r="H2699" t="s">
        <v>110</v>
      </c>
      <c r="I2699" t="s">
        <v>1690</v>
      </c>
      <c r="J2699" t="s">
        <v>121</v>
      </c>
      <c r="K2699" t="s">
        <v>1489</v>
      </c>
      <c r="L2699" t="s">
        <v>44</v>
      </c>
      <c r="M2699" s="5">
        <v>0</v>
      </c>
      <c r="N2699" s="5">
        <v>6400</v>
      </c>
      <c r="O2699" s="5">
        <f t="shared" si="168"/>
        <v>6400</v>
      </c>
      <c r="P2699" s="5">
        <v>0</v>
      </c>
      <c r="Q2699" s="5">
        <f t="shared" si="169"/>
        <v>6400</v>
      </c>
      <c r="R2699" s="5">
        <v>0</v>
      </c>
      <c r="S2699" s="5">
        <v>6400</v>
      </c>
      <c r="T2699" s="5">
        <v>2240</v>
      </c>
      <c r="U2699" s="5">
        <f t="shared" si="170"/>
        <v>0</v>
      </c>
      <c r="V2699" s="5">
        <f t="shared" si="171"/>
        <v>4160</v>
      </c>
      <c r="W2699" s="5">
        <v>0</v>
      </c>
      <c r="X2699" t="s">
        <v>1490</v>
      </c>
    </row>
    <row r="2700" spans="1:24" x14ac:dyDescent="0.2">
      <c r="A2700" t="s">
        <v>0</v>
      </c>
      <c r="B2700" t="s">
        <v>1</v>
      </c>
      <c r="C2700" t="s">
        <v>695</v>
      </c>
      <c r="D2700" t="s">
        <v>1454</v>
      </c>
      <c r="E2700" t="s">
        <v>1455</v>
      </c>
      <c r="F2700" t="s">
        <v>1738</v>
      </c>
      <c r="G2700" t="s">
        <v>1739</v>
      </c>
      <c r="H2700" t="s">
        <v>110</v>
      </c>
      <c r="I2700" t="s">
        <v>1690</v>
      </c>
      <c r="J2700" t="s">
        <v>121</v>
      </c>
      <c r="K2700" t="s">
        <v>151</v>
      </c>
      <c r="L2700" t="s">
        <v>44</v>
      </c>
      <c r="M2700" s="5">
        <v>0</v>
      </c>
      <c r="N2700" s="5">
        <v>874191.1</v>
      </c>
      <c r="O2700" s="5">
        <f t="shared" si="168"/>
        <v>874191.1</v>
      </c>
      <c r="P2700" s="5">
        <v>0</v>
      </c>
      <c r="Q2700" s="5">
        <f t="shared" si="169"/>
        <v>874191.1</v>
      </c>
      <c r="R2700" s="5">
        <v>0</v>
      </c>
      <c r="S2700" s="5">
        <v>874191.1</v>
      </c>
      <c r="T2700" s="5">
        <v>140269.07</v>
      </c>
      <c r="U2700" s="5">
        <f t="shared" si="170"/>
        <v>0</v>
      </c>
      <c r="V2700" s="5">
        <f t="shared" si="171"/>
        <v>733922.03</v>
      </c>
      <c r="W2700" s="5">
        <v>0</v>
      </c>
      <c r="X2700" t="s">
        <v>1691</v>
      </c>
    </row>
    <row r="2701" spans="1:24" x14ac:dyDescent="0.2">
      <c r="A2701" t="s">
        <v>0</v>
      </c>
      <c r="B2701" t="s">
        <v>1</v>
      </c>
      <c r="C2701" t="s">
        <v>695</v>
      </c>
      <c r="D2701" t="s">
        <v>1454</v>
      </c>
      <c r="E2701" t="s">
        <v>1455</v>
      </c>
      <c r="F2701" t="s">
        <v>1738</v>
      </c>
      <c r="G2701" t="s">
        <v>1739</v>
      </c>
      <c r="H2701" t="s">
        <v>110</v>
      </c>
      <c r="I2701" t="s">
        <v>1690</v>
      </c>
      <c r="J2701" t="s">
        <v>121</v>
      </c>
      <c r="K2701" t="s">
        <v>161</v>
      </c>
      <c r="L2701" t="s">
        <v>44</v>
      </c>
      <c r="M2701" s="5">
        <v>0</v>
      </c>
      <c r="N2701" s="5">
        <v>460010.73</v>
      </c>
      <c r="O2701" s="5">
        <f t="shared" si="168"/>
        <v>460010.73</v>
      </c>
      <c r="P2701" s="5">
        <v>0</v>
      </c>
      <c r="Q2701" s="5">
        <f t="shared" si="169"/>
        <v>460010.73</v>
      </c>
      <c r="R2701" s="5">
        <v>0</v>
      </c>
      <c r="S2701" s="5">
        <v>449177.4</v>
      </c>
      <c r="T2701" s="5">
        <v>447749.99</v>
      </c>
      <c r="U2701" s="5">
        <f t="shared" si="170"/>
        <v>10833.329999999958</v>
      </c>
      <c r="V2701" s="5">
        <f t="shared" si="171"/>
        <v>12260.739999999991</v>
      </c>
      <c r="W2701" s="5">
        <v>10833.33</v>
      </c>
      <c r="X2701" t="s">
        <v>1493</v>
      </c>
    </row>
    <row r="2702" spans="1:24" x14ac:dyDescent="0.2">
      <c r="A2702" t="s">
        <v>0</v>
      </c>
      <c r="B2702" t="s">
        <v>1</v>
      </c>
      <c r="C2702" t="s">
        <v>695</v>
      </c>
      <c r="D2702" t="s">
        <v>1454</v>
      </c>
      <c r="E2702" t="s">
        <v>1455</v>
      </c>
      <c r="F2702" t="s">
        <v>1738</v>
      </c>
      <c r="G2702" t="s">
        <v>1739</v>
      </c>
      <c r="H2702" t="s">
        <v>110</v>
      </c>
      <c r="I2702" t="s">
        <v>1690</v>
      </c>
      <c r="J2702" t="s">
        <v>121</v>
      </c>
      <c r="K2702" t="s">
        <v>128</v>
      </c>
      <c r="L2702" t="s">
        <v>44</v>
      </c>
      <c r="M2702" s="5">
        <v>0</v>
      </c>
      <c r="N2702" s="5">
        <v>107878.39999999999</v>
      </c>
      <c r="O2702" s="5">
        <f t="shared" si="168"/>
        <v>107878.39999999999</v>
      </c>
      <c r="P2702" s="5">
        <v>0</v>
      </c>
      <c r="Q2702" s="5">
        <f t="shared" si="169"/>
        <v>107878.39999999999</v>
      </c>
      <c r="R2702" s="5">
        <v>47678.400000000001</v>
      </c>
      <c r="S2702" s="5">
        <v>60200</v>
      </c>
      <c r="T2702" s="5">
        <v>12040</v>
      </c>
      <c r="U2702" s="5">
        <f t="shared" si="170"/>
        <v>47678.399999999994</v>
      </c>
      <c r="V2702" s="5">
        <f t="shared" si="171"/>
        <v>95838.399999999994</v>
      </c>
      <c r="W2702" s="5">
        <v>0</v>
      </c>
      <c r="X2702" t="s">
        <v>1501</v>
      </c>
    </row>
    <row r="2703" spans="1:24" x14ac:dyDescent="0.2">
      <c r="A2703" t="s">
        <v>0</v>
      </c>
      <c r="B2703" t="s">
        <v>1</v>
      </c>
      <c r="C2703" t="s">
        <v>695</v>
      </c>
      <c r="D2703" t="s">
        <v>1454</v>
      </c>
      <c r="E2703" t="s">
        <v>1455</v>
      </c>
      <c r="F2703" t="s">
        <v>1738</v>
      </c>
      <c r="G2703" t="s">
        <v>1739</v>
      </c>
      <c r="H2703" t="s">
        <v>110</v>
      </c>
      <c r="I2703" t="s">
        <v>1690</v>
      </c>
      <c r="J2703" t="s">
        <v>121</v>
      </c>
      <c r="K2703" t="s">
        <v>178</v>
      </c>
      <c r="L2703" t="s">
        <v>44</v>
      </c>
      <c r="M2703" s="5">
        <v>5000</v>
      </c>
      <c r="N2703" s="5">
        <v>307420.96000000002</v>
      </c>
      <c r="O2703" s="5">
        <f t="shared" si="168"/>
        <v>312420.96000000002</v>
      </c>
      <c r="P2703" s="5">
        <v>0</v>
      </c>
      <c r="Q2703" s="5">
        <f t="shared" si="169"/>
        <v>312420.96000000002</v>
      </c>
      <c r="R2703" s="5">
        <v>0</v>
      </c>
      <c r="S2703" s="5">
        <v>268044.31</v>
      </c>
      <c r="T2703" s="5">
        <v>262444.31</v>
      </c>
      <c r="U2703" s="5">
        <f t="shared" si="170"/>
        <v>44376.650000000023</v>
      </c>
      <c r="V2703" s="5">
        <f t="shared" si="171"/>
        <v>49976.650000000023</v>
      </c>
      <c r="W2703" s="5">
        <v>44376.65</v>
      </c>
      <c r="X2703" t="s">
        <v>1494</v>
      </c>
    </row>
    <row r="2704" spans="1:24" x14ac:dyDescent="0.2">
      <c r="A2704" t="s">
        <v>0</v>
      </c>
      <c r="B2704" t="s">
        <v>1</v>
      </c>
      <c r="C2704" t="s">
        <v>695</v>
      </c>
      <c r="D2704" t="s">
        <v>1454</v>
      </c>
      <c r="E2704" t="s">
        <v>1455</v>
      </c>
      <c r="F2704" t="s">
        <v>1738</v>
      </c>
      <c r="G2704" t="s">
        <v>1739</v>
      </c>
      <c r="H2704" t="s">
        <v>110</v>
      </c>
      <c r="I2704" t="s">
        <v>1690</v>
      </c>
      <c r="J2704" t="s">
        <v>121</v>
      </c>
      <c r="K2704" t="s">
        <v>218</v>
      </c>
      <c r="L2704" t="s">
        <v>44</v>
      </c>
      <c r="M2704" s="5">
        <v>0</v>
      </c>
      <c r="N2704" s="5">
        <v>13400</v>
      </c>
      <c r="O2704" s="5">
        <f t="shared" si="168"/>
        <v>13400</v>
      </c>
      <c r="P2704" s="5">
        <v>0</v>
      </c>
      <c r="Q2704" s="5">
        <f t="shared" si="169"/>
        <v>13400</v>
      </c>
      <c r="R2704" s="5">
        <v>6423.76</v>
      </c>
      <c r="S2704" s="5">
        <v>3959.29</v>
      </c>
      <c r="T2704" s="5">
        <v>0</v>
      </c>
      <c r="U2704" s="5">
        <f t="shared" si="170"/>
        <v>9440.7099999999991</v>
      </c>
      <c r="V2704" s="5">
        <f t="shared" si="171"/>
        <v>13400</v>
      </c>
      <c r="W2704" s="5">
        <v>3016.95</v>
      </c>
      <c r="X2704" t="s">
        <v>1496</v>
      </c>
    </row>
    <row r="2705" spans="1:24" x14ac:dyDescent="0.2">
      <c r="A2705" t="s">
        <v>0</v>
      </c>
      <c r="B2705" t="s">
        <v>1</v>
      </c>
      <c r="C2705" t="s">
        <v>695</v>
      </c>
      <c r="D2705" t="s">
        <v>1454</v>
      </c>
      <c r="E2705" t="s">
        <v>1455</v>
      </c>
      <c r="F2705" t="s">
        <v>1738</v>
      </c>
      <c r="G2705" t="s">
        <v>1739</v>
      </c>
      <c r="H2705" t="s">
        <v>110</v>
      </c>
      <c r="I2705" t="s">
        <v>1690</v>
      </c>
      <c r="J2705" t="s">
        <v>121</v>
      </c>
      <c r="K2705" t="s">
        <v>549</v>
      </c>
      <c r="L2705" t="s">
        <v>44</v>
      </c>
      <c r="M2705" s="5">
        <v>6872</v>
      </c>
      <c r="N2705" s="5">
        <v>-6872</v>
      </c>
      <c r="O2705" s="5">
        <f t="shared" si="168"/>
        <v>0</v>
      </c>
      <c r="P2705" s="5">
        <v>0</v>
      </c>
      <c r="Q2705" s="5">
        <f t="shared" si="169"/>
        <v>0</v>
      </c>
      <c r="R2705" s="5">
        <v>0</v>
      </c>
      <c r="S2705" s="5">
        <v>0</v>
      </c>
      <c r="T2705" s="5">
        <v>0</v>
      </c>
      <c r="U2705" s="5">
        <f t="shared" si="170"/>
        <v>0</v>
      </c>
      <c r="V2705" s="5">
        <f t="shared" si="171"/>
        <v>0</v>
      </c>
      <c r="W2705" s="5">
        <v>0</v>
      </c>
      <c r="X2705" t="s">
        <v>1759</v>
      </c>
    </row>
    <row r="2706" spans="1:24" x14ac:dyDescent="0.2">
      <c r="A2706" t="s">
        <v>0</v>
      </c>
      <c r="B2706" t="s">
        <v>1</v>
      </c>
      <c r="C2706" t="s">
        <v>695</v>
      </c>
      <c r="D2706" t="s">
        <v>1454</v>
      </c>
      <c r="E2706" t="s">
        <v>1455</v>
      </c>
      <c r="F2706" t="s">
        <v>1738</v>
      </c>
      <c r="G2706" t="s">
        <v>1739</v>
      </c>
      <c r="H2706" t="s">
        <v>110</v>
      </c>
      <c r="I2706" t="s">
        <v>1690</v>
      </c>
      <c r="J2706" t="s">
        <v>121</v>
      </c>
      <c r="K2706" t="s">
        <v>551</v>
      </c>
      <c r="L2706" t="s">
        <v>44</v>
      </c>
      <c r="M2706" s="5">
        <v>70000</v>
      </c>
      <c r="N2706" s="5">
        <v>272960</v>
      </c>
      <c r="O2706" s="5">
        <f t="shared" si="168"/>
        <v>342960</v>
      </c>
      <c r="P2706" s="5">
        <v>0</v>
      </c>
      <c r="Q2706" s="5">
        <f t="shared" si="169"/>
        <v>342960</v>
      </c>
      <c r="R2706" s="5">
        <v>47023.62</v>
      </c>
      <c r="S2706" s="5">
        <v>251062.39</v>
      </c>
      <c r="T2706" s="5">
        <v>91878.48</v>
      </c>
      <c r="U2706" s="5">
        <f t="shared" si="170"/>
        <v>91897.609999999986</v>
      </c>
      <c r="V2706" s="5">
        <f t="shared" si="171"/>
        <v>251081.52000000002</v>
      </c>
      <c r="W2706" s="5">
        <v>44873.99</v>
      </c>
      <c r="X2706" t="s">
        <v>1508</v>
      </c>
    </row>
    <row r="2707" spans="1:24" x14ac:dyDescent="0.2">
      <c r="A2707" t="s">
        <v>0</v>
      </c>
      <c r="B2707" t="s">
        <v>1</v>
      </c>
      <c r="C2707" t="s">
        <v>695</v>
      </c>
      <c r="D2707" t="s">
        <v>1454</v>
      </c>
      <c r="E2707" t="s">
        <v>1455</v>
      </c>
      <c r="F2707" t="s">
        <v>1738</v>
      </c>
      <c r="G2707" t="s">
        <v>1739</v>
      </c>
      <c r="H2707" t="s">
        <v>110</v>
      </c>
      <c r="I2707" t="s">
        <v>1690</v>
      </c>
      <c r="J2707" t="s">
        <v>121</v>
      </c>
      <c r="K2707" t="s">
        <v>204</v>
      </c>
      <c r="L2707" t="s">
        <v>44</v>
      </c>
      <c r="M2707" s="5">
        <v>140000</v>
      </c>
      <c r="N2707" s="5">
        <v>180000</v>
      </c>
      <c r="O2707" s="5">
        <f t="shared" si="168"/>
        <v>320000</v>
      </c>
      <c r="P2707" s="5">
        <v>0</v>
      </c>
      <c r="Q2707" s="5">
        <f t="shared" si="169"/>
        <v>320000</v>
      </c>
      <c r="R2707" s="5">
        <v>0</v>
      </c>
      <c r="S2707" s="5">
        <v>21145.599999999999</v>
      </c>
      <c r="T2707" s="5">
        <v>0</v>
      </c>
      <c r="U2707" s="5">
        <f t="shared" si="170"/>
        <v>298854.40000000002</v>
      </c>
      <c r="V2707" s="5">
        <f t="shared" si="171"/>
        <v>320000</v>
      </c>
      <c r="W2707" s="5">
        <v>298854.40000000002</v>
      </c>
      <c r="X2707" t="s">
        <v>1497</v>
      </c>
    </row>
    <row r="2708" spans="1:24" x14ac:dyDescent="0.2">
      <c r="A2708" t="s">
        <v>0</v>
      </c>
      <c r="B2708" t="s">
        <v>1</v>
      </c>
      <c r="C2708" t="s">
        <v>695</v>
      </c>
      <c r="D2708" t="s">
        <v>1454</v>
      </c>
      <c r="E2708" t="s">
        <v>1455</v>
      </c>
      <c r="F2708" t="s">
        <v>1738</v>
      </c>
      <c r="G2708" t="s">
        <v>1739</v>
      </c>
      <c r="H2708" t="s">
        <v>110</v>
      </c>
      <c r="I2708" t="s">
        <v>1690</v>
      </c>
      <c r="J2708" t="s">
        <v>121</v>
      </c>
      <c r="K2708" t="s">
        <v>554</v>
      </c>
      <c r="L2708" t="s">
        <v>44</v>
      </c>
      <c r="M2708" s="5">
        <v>0</v>
      </c>
      <c r="N2708" s="5">
        <v>20000</v>
      </c>
      <c r="O2708" s="5">
        <f t="shared" si="168"/>
        <v>20000</v>
      </c>
      <c r="P2708" s="5">
        <v>0</v>
      </c>
      <c r="Q2708" s="5">
        <f t="shared" si="169"/>
        <v>20000</v>
      </c>
      <c r="R2708" s="5">
        <v>0</v>
      </c>
      <c r="S2708" s="5">
        <v>14067.74</v>
      </c>
      <c r="T2708" s="5">
        <v>14000</v>
      </c>
      <c r="U2708" s="5">
        <f t="shared" si="170"/>
        <v>5932.26</v>
      </c>
      <c r="V2708" s="5">
        <f t="shared" si="171"/>
        <v>6000</v>
      </c>
      <c r="W2708" s="5">
        <v>5932.26</v>
      </c>
      <c r="X2708" t="s">
        <v>1509</v>
      </c>
    </row>
    <row r="2709" spans="1:24" x14ac:dyDescent="0.2">
      <c r="A2709" t="s">
        <v>0</v>
      </c>
      <c r="B2709" t="s">
        <v>1</v>
      </c>
      <c r="C2709" t="s">
        <v>695</v>
      </c>
      <c r="D2709" t="s">
        <v>1454</v>
      </c>
      <c r="E2709" t="s">
        <v>1455</v>
      </c>
      <c r="F2709" t="s">
        <v>1738</v>
      </c>
      <c r="G2709" t="s">
        <v>1739</v>
      </c>
      <c r="H2709" t="s">
        <v>110</v>
      </c>
      <c r="I2709" t="s">
        <v>1690</v>
      </c>
      <c r="J2709" t="s">
        <v>121</v>
      </c>
      <c r="K2709" t="s">
        <v>168</v>
      </c>
      <c r="L2709" t="s">
        <v>44</v>
      </c>
      <c r="M2709" s="5">
        <v>0</v>
      </c>
      <c r="N2709" s="5">
        <v>85000</v>
      </c>
      <c r="O2709" s="5">
        <f t="shared" si="168"/>
        <v>85000</v>
      </c>
      <c r="P2709" s="5">
        <v>0</v>
      </c>
      <c r="Q2709" s="5">
        <f t="shared" si="169"/>
        <v>85000</v>
      </c>
      <c r="R2709" s="5">
        <v>0</v>
      </c>
      <c r="S2709" s="5">
        <v>66550.8</v>
      </c>
      <c r="T2709" s="5">
        <v>66550.8</v>
      </c>
      <c r="U2709" s="5">
        <f t="shared" si="170"/>
        <v>18449.199999999997</v>
      </c>
      <c r="V2709" s="5">
        <f t="shared" si="171"/>
        <v>18449.199999999997</v>
      </c>
      <c r="W2709" s="5">
        <v>18449.2</v>
      </c>
      <c r="X2709" t="s">
        <v>1695</v>
      </c>
    </row>
    <row r="2710" spans="1:24" x14ac:dyDescent="0.2">
      <c r="A2710" t="s">
        <v>0</v>
      </c>
      <c r="B2710" t="s">
        <v>1</v>
      </c>
      <c r="C2710" t="s">
        <v>695</v>
      </c>
      <c r="D2710" t="s">
        <v>1454</v>
      </c>
      <c r="E2710" t="s">
        <v>1455</v>
      </c>
      <c r="F2710" t="s">
        <v>1738</v>
      </c>
      <c r="G2710" t="s">
        <v>1739</v>
      </c>
      <c r="H2710" t="s">
        <v>110</v>
      </c>
      <c r="I2710" t="s">
        <v>1690</v>
      </c>
      <c r="J2710" t="s">
        <v>121</v>
      </c>
      <c r="K2710" t="s">
        <v>556</v>
      </c>
      <c r="L2710" t="s">
        <v>44</v>
      </c>
      <c r="M2710" s="5">
        <v>100000</v>
      </c>
      <c r="N2710" s="5">
        <v>583030.46</v>
      </c>
      <c r="O2710" s="5">
        <f t="shared" si="168"/>
        <v>683030.46</v>
      </c>
      <c r="P2710" s="5">
        <v>0</v>
      </c>
      <c r="Q2710" s="5">
        <f t="shared" si="169"/>
        <v>683030.46</v>
      </c>
      <c r="R2710" s="5">
        <v>111937.16</v>
      </c>
      <c r="S2710" s="5">
        <v>549859.36</v>
      </c>
      <c r="T2710" s="5">
        <v>493822.24</v>
      </c>
      <c r="U2710" s="5">
        <f t="shared" si="170"/>
        <v>133171.09999999998</v>
      </c>
      <c r="V2710" s="5">
        <f t="shared" si="171"/>
        <v>189208.21999999997</v>
      </c>
      <c r="W2710" s="5">
        <v>21233.94</v>
      </c>
      <c r="X2710" t="s">
        <v>1498</v>
      </c>
    </row>
    <row r="2711" spans="1:24" x14ac:dyDescent="0.2">
      <c r="A2711" t="s">
        <v>0</v>
      </c>
      <c r="B2711" t="s">
        <v>1</v>
      </c>
      <c r="C2711" t="s">
        <v>695</v>
      </c>
      <c r="D2711" t="s">
        <v>1454</v>
      </c>
      <c r="E2711" t="s">
        <v>1455</v>
      </c>
      <c r="F2711" t="s">
        <v>1738</v>
      </c>
      <c r="G2711" t="s">
        <v>1739</v>
      </c>
      <c r="H2711" t="s">
        <v>110</v>
      </c>
      <c r="I2711" t="s">
        <v>1690</v>
      </c>
      <c r="J2711" t="s">
        <v>121</v>
      </c>
      <c r="K2711" t="s">
        <v>558</v>
      </c>
      <c r="L2711" t="s">
        <v>44</v>
      </c>
      <c r="M2711" s="5">
        <v>36000</v>
      </c>
      <c r="N2711" s="5">
        <v>-19549.12</v>
      </c>
      <c r="O2711" s="5">
        <f t="shared" si="168"/>
        <v>16450.88</v>
      </c>
      <c r="P2711" s="5">
        <v>0</v>
      </c>
      <c r="Q2711" s="5">
        <f t="shared" si="169"/>
        <v>16450.88</v>
      </c>
      <c r="R2711" s="5">
        <v>0</v>
      </c>
      <c r="S2711" s="5">
        <v>0</v>
      </c>
      <c r="T2711" s="5">
        <v>0</v>
      </c>
      <c r="U2711" s="5">
        <f t="shared" si="170"/>
        <v>16450.88</v>
      </c>
      <c r="V2711" s="5">
        <f t="shared" si="171"/>
        <v>16450.88</v>
      </c>
      <c r="W2711" s="5">
        <v>16450.88</v>
      </c>
      <c r="X2711" t="s">
        <v>1696</v>
      </c>
    </row>
    <row r="2712" spans="1:24" x14ac:dyDescent="0.2">
      <c r="A2712" t="s">
        <v>0</v>
      </c>
      <c r="B2712" t="s">
        <v>1</v>
      </c>
      <c r="C2712" t="s">
        <v>695</v>
      </c>
      <c r="D2712" t="s">
        <v>1454</v>
      </c>
      <c r="E2712" t="s">
        <v>1455</v>
      </c>
      <c r="F2712" t="s">
        <v>1738</v>
      </c>
      <c r="G2712" t="s">
        <v>1739</v>
      </c>
      <c r="H2712" t="s">
        <v>110</v>
      </c>
      <c r="I2712" t="s">
        <v>1690</v>
      </c>
      <c r="J2712" t="s">
        <v>121</v>
      </c>
      <c r="K2712" t="s">
        <v>342</v>
      </c>
      <c r="L2712" t="s">
        <v>44</v>
      </c>
      <c r="M2712" s="5">
        <v>0</v>
      </c>
      <c r="N2712" s="5">
        <v>10023.52</v>
      </c>
      <c r="O2712" s="5">
        <f t="shared" si="168"/>
        <v>10023.52</v>
      </c>
      <c r="P2712" s="5">
        <v>0</v>
      </c>
      <c r="Q2712" s="5">
        <f t="shared" si="169"/>
        <v>10023.52</v>
      </c>
      <c r="R2712" s="5">
        <v>0</v>
      </c>
      <c r="S2712" s="5">
        <v>7770</v>
      </c>
      <c r="T2712" s="5">
        <v>7770</v>
      </c>
      <c r="U2712" s="5">
        <f t="shared" si="170"/>
        <v>2253.5200000000004</v>
      </c>
      <c r="V2712" s="5">
        <f t="shared" si="171"/>
        <v>2253.5200000000004</v>
      </c>
      <c r="W2712" s="5">
        <v>2253.52</v>
      </c>
      <c r="X2712" t="s">
        <v>1697</v>
      </c>
    </row>
    <row r="2713" spans="1:24" x14ac:dyDescent="0.2">
      <c r="A2713" t="s">
        <v>0</v>
      </c>
      <c r="B2713" t="s">
        <v>1</v>
      </c>
      <c r="C2713" t="s">
        <v>695</v>
      </c>
      <c r="D2713" t="s">
        <v>1454</v>
      </c>
      <c r="E2713" t="s">
        <v>1455</v>
      </c>
      <c r="F2713" t="s">
        <v>1738</v>
      </c>
      <c r="G2713" t="s">
        <v>1739</v>
      </c>
      <c r="H2713" t="s">
        <v>110</v>
      </c>
      <c r="I2713" t="s">
        <v>1690</v>
      </c>
      <c r="J2713" t="s">
        <v>121</v>
      </c>
      <c r="K2713" t="s">
        <v>385</v>
      </c>
      <c r="L2713" t="s">
        <v>44</v>
      </c>
      <c r="M2713" s="5">
        <v>0</v>
      </c>
      <c r="N2713" s="5">
        <v>12584</v>
      </c>
      <c r="O2713" s="5">
        <f t="shared" si="168"/>
        <v>12584</v>
      </c>
      <c r="P2713" s="5">
        <v>0</v>
      </c>
      <c r="Q2713" s="5">
        <f t="shared" si="169"/>
        <v>12584</v>
      </c>
      <c r="R2713" s="5">
        <v>0</v>
      </c>
      <c r="S2713" s="5">
        <v>10584</v>
      </c>
      <c r="T2713" s="5">
        <v>10584</v>
      </c>
      <c r="U2713" s="5">
        <f t="shared" si="170"/>
        <v>2000</v>
      </c>
      <c r="V2713" s="5">
        <f t="shared" si="171"/>
        <v>2000</v>
      </c>
      <c r="W2713" s="5">
        <v>2000</v>
      </c>
      <c r="X2713" t="s">
        <v>1499</v>
      </c>
    </row>
    <row r="2714" spans="1:24" x14ac:dyDescent="0.2">
      <c r="A2714" t="s">
        <v>0</v>
      </c>
      <c r="B2714" t="s">
        <v>1</v>
      </c>
      <c r="C2714" t="s">
        <v>695</v>
      </c>
      <c r="D2714" t="s">
        <v>1454</v>
      </c>
      <c r="E2714" t="s">
        <v>1455</v>
      </c>
      <c r="F2714" t="s">
        <v>1738</v>
      </c>
      <c r="G2714" t="s">
        <v>1739</v>
      </c>
      <c r="H2714" t="s">
        <v>110</v>
      </c>
      <c r="I2714" t="s">
        <v>1760</v>
      </c>
      <c r="J2714" t="s">
        <v>121</v>
      </c>
      <c r="K2714" t="s">
        <v>161</v>
      </c>
      <c r="L2714" t="s">
        <v>44</v>
      </c>
      <c r="M2714" s="5">
        <v>0</v>
      </c>
      <c r="N2714" s="5">
        <v>400000</v>
      </c>
      <c r="O2714" s="5">
        <f t="shared" si="168"/>
        <v>400000</v>
      </c>
      <c r="P2714" s="5">
        <v>0</v>
      </c>
      <c r="Q2714" s="5">
        <f t="shared" si="169"/>
        <v>400000</v>
      </c>
      <c r="R2714" s="5">
        <v>0</v>
      </c>
      <c r="S2714" s="5">
        <v>0</v>
      </c>
      <c r="T2714" s="5">
        <v>0</v>
      </c>
      <c r="U2714" s="5">
        <f t="shared" si="170"/>
        <v>400000</v>
      </c>
      <c r="V2714" s="5">
        <f t="shared" si="171"/>
        <v>400000</v>
      </c>
      <c r="W2714" s="5">
        <v>400000</v>
      </c>
      <c r="X2714" t="s">
        <v>1493</v>
      </c>
    </row>
    <row r="2715" spans="1:24" x14ac:dyDescent="0.2">
      <c r="A2715" t="s">
        <v>0</v>
      </c>
      <c r="B2715" t="s">
        <v>1</v>
      </c>
      <c r="C2715" t="s">
        <v>695</v>
      </c>
      <c r="D2715" t="s">
        <v>1454</v>
      </c>
      <c r="E2715" t="s">
        <v>1455</v>
      </c>
      <c r="F2715" t="s">
        <v>1738</v>
      </c>
      <c r="G2715" t="s">
        <v>1739</v>
      </c>
      <c r="H2715" t="s">
        <v>110</v>
      </c>
      <c r="I2715" t="s">
        <v>1760</v>
      </c>
      <c r="J2715" t="s">
        <v>121</v>
      </c>
      <c r="K2715" t="s">
        <v>126</v>
      </c>
      <c r="L2715" t="s">
        <v>44</v>
      </c>
      <c r="M2715" s="5">
        <v>2000000</v>
      </c>
      <c r="N2715" s="5">
        <v>-2000000</v>
      </c>
      <c r="O2715" s="5">
        <f t="shared" si="168"/>
        <v>0</v>
      </c>
      <c r="P2715" s="5">
        <v>0</v>
      </c>
      <c r="Q2715" s="5">
        <f t="shared" si="169"/>
        <v>0</v>
      </c>
      <c r="R2715" s="5">
        <v>0</v>
      </c>
      <c r="S2715" s="5">
        <v>0</v>
      </c>
      <c r="T2715" s="5">
        <v>0</v>
      </c>
      <c r="U2715" s="5">
        <f t="shared" si="170"/>
        <v>0</v>
      </c>
      <c r="V2715" s="5">
        <f t="shared" si="171"/>
        <v>0</v>
      </c>
      <c r="W2715" s="5">
        <v>0</v>
      </c>
      <c r="X2715" t="s">
        <v>1761</v>
      </c>
    </row>
    <row r="2716" spans="1:24" x14ac:dyDescent="0.2">
      <c r="A2716" t="s">
        <v>0</v>
      </c>
      <c r="B2716" t="s">
        <v>1</v>
      </c>
      <c r="C2716" t="s">
        <v>695</v>
      </c>
      <c r="D2716" t="s">
        <v>1454</v>
      </c>
      <c r="E2716" t="s">
        <v>1455</v>
      </c>
      <c r="F2716" t="s">
        <v>1738</v>
      </c>
      <c r="G2716" t="s">
        <v>1739</v>
      </c>
      <c r="H2716" t="s">
        <v>110</v>
      </c>
      <c r="I2716" t="s">
        <v>1760</v>
      </c>
      <c r="J2716" t="s">
        <v>223</v>
      </c>
      <c r="K2716" t="s">
        <v>344</v>
      </c>
      <c r="L2716" t="s">
        <v>44</v>
      </c>
      <c r="M2716" s="5">
        <v>0</v>
      </c>
      <c r="N2716" s="5">
        <v>1600000</v>
      </c>
      <c r="O2716" s="5">
        <f t="shared" si="168"/>
        <v>1600000</v>
      </c>
      <c r="P2716" s="5">
        <v>-1590000</v>
      </c>
      <c r="Q2716" s="5">
        <f t="shared" si="169"/>
        <v>10000</v>
      </c>
      <c r="R2716" s="5">
        <v>0</v>
      </c>
      <c r="S2716" s="5">
        <v>0</v>
      </c>
      <c r="T2716" s="5">
        <v>0</v>
      </c>
      <c r="U2716" s="5">
        <f t="shared" si="170"/>
        <v>1600000</v>
      </c>
      <c r="V2716" s="5">
        <f t="shared" si="171"/>
        <v>1600000</v>
      </c>
      <c r="W2716" s="5">
        <v>10000</v>
      </c>
      <c r="X2716" t="s">
        <v>1762</v>
      </c>
    </row>
    <row r="2717" spans="1:24" x14ac:dyDescent="0.2">
      <c r="A2717" t="s">
        <v>0</v>
      </c>
      <c r="B2717" t="s">
        <v>1</v>
      </c>
      <c r="C2717" t="s">
        <v>695</v>
      </c>
      <c r="D2717" t="s">
        <v>1454</v>
      </c>
      <c r="E2717" t="s">
        <v>1455</v>
      </c>
      <c r="F2717" t="s">
        <v>1738</v>
      </c>
      <c r="G2717" t="s">
        <v>1739</v>
      </c>
      <c r="H2717" t="s">
        <v>110</v>
      </c>
      <c r="I2717" t="s">
        <v>1690</v>
      </c>
      <c r="J2717" t="s">
        <v>575</v>
      </c>
      <c r="K2717" t="s">
        <v>1422</v>
      </c>
      <c r="L2717" t="s">
        <v>44</v>
      </c>
      <c r="M2717" s="5">
        <v>382128</v>
      </c>
      <c r="N2717" s="5">
        <v>-382128</v>
      </c>
      <c r="O2717" s="5">
        <f t="shared" si="168"/>
        <v>0</v>
      </c>
      <c r="P2717" s="5">
        <v>0</v>
      </c>
      <c r="Q2717" s="5">
        <f t="shared" si="169"/>
        <v>0</v>
      </c>
      <c r="R2717" s="5">
        <v>0</v>
      </c>
      <c r="S2717" s="5">
        <v>0</v>
      </c>
      <c r="T2717" s="5">
        <v>0</v>
      </c>
      <c r="U2717" s="5">
        <f t="shared" si="170"/>
        <v>0</v>
      </c>
      <c r="V2717" s="5">
        <f t="shared" si="171"/>
        <v>0</v>
      </c>
      <c r="W2717" s="5">
        <v>0</v>
      </c>
      <c r="X2717" t="s">
        <v>1734</v>
      </c>
    </row>
    <row r="2718" spans="1:24" x14ac:dyDescent="0.2">
      <c r="A2718" t="s">
        <v>0</v>
      </c>
      <c r="B2718" t="s">
        <v>1</v>
      </c>
      <c r="C2718" t="s">
        <v>695</v>
      </c>
      <c r="D2718" t="s">
        <v>1454</v>
      </c>
      <c r="E2718" t="s">
        <v>1455</v>
      </c>
      <c r="F2718" t="s">
        <v>1738</v>
      </c>
      <c r="G2718" t="s">
        <v>1739</v>
      </c>
      <c r="H2718" t="s">
        <v>110</v>
      </c>
      <c r="I2718" t="s">
        <v>1690</v>
      </c>
      <c r="J2718" t="s">
        <v>231</v>
      </c>
      <c r="K2718" t="s">
        <v>232</v>
      </c>
      <c r="L2718" t="s">
        <v>44</v>
      </c>
      <c r="M2718" s="5">
        <v>0</v>
      </c>
      <c r="N2718" s="5">
        <v>11000</v>
      </c>
      <c r="O2718" s="5">
        <f t="shared" si="168"/>
        <v>11000</v>
      </c>
      <c r="P2718" s="5">
        <v>0</v>
      </c>
      <c r="Q2718" s="5">
        <f t="shared" si="169"/>
        <v>11000</v>
      </c>
      <c r="R2718" s="5">
        <v>0</v>
      </c>
      <c r="S2718" s="5">
        <v>0</v>
      </c>
      <c r="T2718" s="5">
        <v>0</v>
      </c>
      <c r="U2718" s="5">
        <f t="shared" si="170"/>
        <v>11000</v>
      </c>
      <c r="V2718" s="5">
        <f t="shared" si="171"/>
        <v>11000</v>
      </c>
      <c r="W2718" s="5">
        <v>11000</v>
      </c>
      <c r="X2718" t="s">
        <v>1515</v>
      </c>
    </row>
    <row r="2719" spans="1:24" x14ac:dyDescent="0.2">
      <c r="A2719" t="s">
        <v>0</v>
      </c>
      <c r="B2719" t="s">
        <v>1</v>
      </c>
      <c r="C2719" t="s">
        <v>695</v>
      </c>
      <c r="D2719" t="s">
        <v>1454</v>
      </c>
      <c r="E2719" t="s">
        <v>1455</v>
      </c>
      <c r="F2719" t="s">
        <v>1738</v>
      </c>
      <c r="G2719" t="s">
        <v>1739</v>
      </c>
      <c r="H2719" t="s">
        <v>110</v>
      </c>
      <c r="I2719" t="s">
        <v>1690</v>
      </c>
      <c r="J2719" t="s">
        <v>231</v>
      </c>
      <c r="K2719" t="s">
        <v>234</v>
      </c>
      <c r="L2719" t="s">
        <v>44</v>
      </c>
      <c r="M2719" s="5">
        <v>0</v>
      </c>
      <c r="N2719" s="5">
        <v>23800</v>
      </c>
      <c r="O2719" s="5">
        <f t="shared" si="168"/>
        <v>23800</v>
      </c>
      <c r="P2719" s="5">
        <v>0</v>
      </c>
      <c r="Q2719" s="5">
        <f t="shared" si="169"/>
        <v>23800</v>
      </c>
      <c r="R2719" s="5">
        <v>0</v>
      </c>
      <c r="S2719" s="5">
        <v>17919.98</v>
      </c>
      <c r="T2719" s="5">
        <v>17919.98</v>
      </c>
      <c r="U2719" s="5">
        <f t="shared" si="170"/>
        <v>5880.02</v>
      </c>
      <c r="V2719" s="5">
        <f t="shared" si="171"/>
        <v>5880.02</v>
      </c>
      <c r="W2719" s="5">
        <v>5880.02</v>
      </c>
      <c r="X2719" t="s">
        <v>1514</v>
      </c>
    </row>
    <row r="2720" spans="1:24" x14ac:dyDescent="0.2">
      <c r="A2720" t="s">
        <v>0</v>
      </c>
      <c r="B2720" t="s">
        <v>1</v>
      </c>
      <c r="C2720" t="s">
        <v>695</v>
      </c>
      <c r="D2720" t="s">
        <v>1454</v>
      </c>
      <c r="E2720" t="s">
        <v>1455</v>
      </c>
      <c r="F2720" t="s">
        <v>1738</v>
      </c>
      <c r="G2720" t="s">
        <v>1739</v>
      </c>
      <c r="H2720" t="s">
        <v>110</v>
      </c>
      <c r="I2720" t="s">
        <v>1690</v>
      </c>
      <c r="J2720" t="s">
        <v>231</v>
      </c>
      <c r="K2720" t="s">
        <v>241</v>
      </c>
      <c r="L2720" t="s">
        <v>44</v>
      </c>
      <c r="M2720" s="5">
        <v>25000</v>
      </c>
      <c r="N2720" s="5">
        <v>96139.07</v>
      </c>
      <c r="O2720" s="5">
        <f t="shared" si="168"/>
        <v>121139.07</v>
      </c>
      <c r="P2720" s="5">
        <v>0</v>
      </c>
      <c r="Q2720" s="5">
        <f t="shared" si="169"/>
        <v>121139.07</v>
      </c>
      <c r="R2720" s="5">
        <v>0</v>
      </c>
      <c r="S2720" s="5">
        <v>28236.54</v>
      </c>
      <c r="T2720" s="5">
        <v>28236.54</v>
      </c>
      <c r="U2720" s="5">
        <f t="shared" si="170"/>
        <v>92902.53</v>
      </c>
      <c r="V2720" s="5">
        <f t="shared" si="171"/>
        <v>92902.53</v>
      </c>
      <c r="W2720" s="5">
        <v>92902.53</v>
      </c>
      <c r="X2720" t="s">
        <v>1735</v>
      </c>
    </row>
    <row r="2721" spans="1:24" x14ac:dyDescent="0.2">
      <c r="A2721" t="s">
        <v>0</v>
      </c>
      <c r="B2721" t="s">
        <v>1</v>
      </c>
      <c r="C2721" t="s">
        <v>695</v>
      </c>
      <c r="D2721" t="s">
        <v>1454</v>
      </c>
      <c r="E2721" t="s">
        <v>1455</v>
      </c>
      <c r="F2721" t="s">
        <v>1738</v>
      </c>
      <c r="G2721" t="s">
        <v>1739</v>
      </c>
      <c r="H2721" t="s">
        <v>110</v>
      </c>
      <c r="I2721" t="s">
        <v>1690</v>
      </c>
      <c r="J2721" t="s">
        <v>231</v>
      </c>
      <c r="K2721" t="s">
        <v>1736</v>
      </c>
      <c r="L2721" t="s">
        <v>44</v>
      </c>
      <c r="M2721" s="5">
        <v>20000</v>
      </c>
      <c r="N2721" s="5">
        <v>-20000</v>
      </c>
      <c r="O2721" s="5">
        <f t="shared" si="168"/>
        <v>0</v>
      </c>
      <c r="P2721" s="5">
        <v>0</v>
      </c>
      <c r="Q2721" s="5">
        <f t="shared" si="169"/>
        <v>0</v>
      </c>
      <c r="R2721" s="5">
        <v>0</v>
      </c>
      <c r="S2721" s="5">
        <v>0</v>
      </c>
      <c r="T2721" s="5">
        <v>0</v>
      </c>
      <c r="U2721" s="5">
        <f t="shared" si="170"/>
        <v>0</v>
      </c>
      <c r="V2721" s="5">
        <f t="shared" si="171"/>
        <v>0</v>
      </c>
      <c r="W2721" s="5">
        <v>0</v>
      </c>
      <c r="X2721" t="s">
        <v>1737</v>
      </c>
    </row>
    <row r="2722" spans="1:24" x14ac:dyDescent="0.2">
      <c r="A2722" t="s">
        <v>0</v>
      </c>
      <c r="B2722" t="s">
        <v>1</v>
      </c>
      <c r="C2722" t="s">
        <v>695</v>
      </c>
      <c r="D2722" t="s">
        <v>727</v>
      </c>
      <c r="E2722" t="s">
        <v>728</v>
      </c>
      <c r="F2722" t="s">
        <v>1763</v>
      </c>
      <c r="G2722" t="s">
        <v>1764</v>
      </c>
      <c r="H2722" t="s">
        <v>7</v>
      </c>
      <c r="I2722" t="s">
        <v>8</v>
      </c>
      <c r="J2722" t="s">
        <v>9</v>
      </c>
      <c r="K2722" t="s">
        <v>10</v>
      </c>
      <c r="L2722" t="s">
        <v>11</v>
      </c>
      <c r="M2722" s="5">
        <v>174228</v>
      </c>
      <c r="N2722" s="5">
        <v>0</v>
      </c>
      <c r="O2722" s="5">
        <f t="shared" si="168"/>
        <v>174228</v>
      </c>
      <c r="P2722" s="5">
        <v>-11702.48</v>
      </c>
      <c r="Q2722" s="5">
        <f t="shared" si="169"/>
        <v>162525.51999999999</v>
      </c>
      <c r="R2722" s="5">
        <v>0</v>
      </c>
      <c r="S2722" s="5">
        <v>106855.03</v>
      </c>
      <c r="T2722" s="5">
        <v>106855.03</v>
      </c>
      <c r="U2722" s="5">
        <f t="shared" si="170"/>
        <v>67372.97</v>
      </c>
      <c r="V2722" s="5">
        <f t="shared" si="171"/>
        <v>67372.97</v>
      </c>
      <c r="W2722" s="5">
        <v>55670.49</v>
      </c>
      <c r="X2722" t="s">
        <v>731</v>
      </c>
    </row>
    <row r="2723" spans="1:24" x14ac:dyDescent="0.2">
      <c r="A2723" t="s">
        <v>0</v>
      </c>
      <c r="B2723" t="s">
        <v>1</v>
      </c>
      <c r="C2723" t="s">
        <v>695</v>
      </c>
      <c r="D2723" t="s">
        <v>727</v>
      </c>
      <c r="E2723" t="s">
        <v>728</v>
      </c>
      <c r="F2723" t="s">
        <v>1763</v>
      </c>
      <c r="G2723" t="s">
        <v>1764</v>
      </c>
      <c r="H2723" t="s">
        <v>7</v>
      </c>
      <c r="I2723" t="s">
        <v>8</v>
      </c>
      <c r="J2723" t="s">
        <v>9</v>
      </c>
      <c r="K2723" t="s">
        <v>13</v>
      </c>
      <c r="L2723" t="s">
        <v>11</v>
      </c>
      <c r="M2723" s="5">
        <v>29502.6</v>
      </c>
      <c r="N2723" s="5">
        <v>0</v>
      </c>
      <c r="O2723" s="5">
        <f t="shared" si="168"/>
        <v>29502.6</v>
      </c>
      <c r="P2723" s="5">
        <v>0</v>
      </c>
      <c r="Q2723" s="5">
        <f t="shared" si="169"/>
        <v>29502.6</v>
      </c>
      <c r="R2723" s="5">
        <v>0</v>
      </c>
      <c r="S2723" s="5">
        <v>19668.400000000001</v>
      </c>
      <c r="T2723" s="5">
        <v>19668.400000000001</v>
      </c>
      <c r="U2723" s="5">
        <f t="shared" si="170"/>
        <v>9834.1999999999971</v>
      </c>
      <c r="V2723" s="5">
        <f t="shared" si="171"/>
        <v>9834.1999999999971</v>
      </c>
      <c r="W2723" s="5">
        <v>9834.2000000000007</v>
      </c>
      <c r="X2723" t="s">
        <v>732</v>
      </c>
    </row>
    <row r="2724" spans="1:24" x14ac:dyDescent="0.2">
      <c r="A2724" t="s">
        <v>0</v>
      </c>
      <c r="B2724" t="s">
        <v>1</v>
      </c>
      <c r="C2724" t="s">
        <v>695</v>
      </c>
      <c r="D2724" t="s">
        <v>727</v>
      </c>
      <c r="E2724" t="s">
        <v>728</v>
      </c>
      <c r="F2724" t="s">
        <v>1763</v>
      </c>
      <c r="G2724" t="s">
        <v>1764</v>
      </c>
      <c r="H2724" t="s">
        <v>7</v>
      </c>
      <c r="I2724" t="s">
        <v>8</v>
      </c>
      <c r="J2724" t="s">
        <v>9</v>
      </c>
      <c r="K2724" t="s">
        <v>733</v>
      </c>
      <c r="L2724" t="s">
        <v>11</v>
      </c>
      <c r="M2724" s="5">
        <v>1646892</v>
      </c>
      <c r="N2724" s="5">
        <v>-9609.42</v>
      </c>
      <c r="O2724" s="5">
        <f t="shared" si="168"/>
        <v>1637282.58</v>
      </c>
      <c r="P2724" s="5">
        <v>-59058.84</v>
      </c>
      <c r="Q2724" s="5">
        <f t="shared" si="169"/>
        <v>1578223.74</v>
      </c>
      <c r="R2724" s="5">
        <v>0</v>
      </c>
      <c r="S2724" s="5">
        <v>1043376</v>
      </c>
      <c r="T2724" s="5">
        <v>1043376</v>
      </c>
      <c r="U2724" s="5">
        <f t="shared" si="170"/>
        <v>593906.58000000007</v>
      </c>
      <c r="V2724" s="5">
        <f t="shared" si="171"/>
        <v>593906.58000000007</v>
      </c>
      <c r="W2724" s="5">
        <v>534847.74</v>
      </c>
      <c r="X2724" t="s">
        <v>734</v>
      </c>
    </row>
    <row r="2725" spans="1:24" x14ac:dyDescent="0.2">
      <c r="A2725" t="s">
        <v>0</v>
      </c>
      <c r="B2725" t="s">
        <v>1</v>
      </c>
      <c r="C2725" t="s">
        <v>695</v>
      </c>
      <c r="D2725" t="s">
        <v>727</v>
      </c>
      <c r="E2725" t="s">
        <v>728</v>
      </c>
      <c r="F2725" t="s">
        <v>1763</v>
      </c>
      <c r="G2725" t="s">
        <v>1764</v>
      </c>
      <c r="H2725" t="s">
        <v>7</v>
      </c>
      <c r="I2725" t="s">
        <v>8</v>
      </c>
      <c r="J2725" t="s">
        <v>9</v>
      </c>
      <c r="K2725" t="s">
        <v>15</v>
      </c>
      <c r="L2725" t="s">
        <v>44</v>
      </c>
      <c r="M2725" s="5">
        <v>0</v>
      </c>
      <c r="N2725" s="5">
        <v>1634</v>
      </c>
      <c r="O2725" s="5">
        <f t="shared" si="168"/>
        <v>1634</v>
      </c>
      <c r="P2725" s="5">
        <v>0</v>
      </c>
      <c r="Q2725" s="5">
        <f t="shared" si="169"/>
        <v>1634</v>
      </c>
      <c r="R2725" s="5">
        <v>1634</v>
      </c>
      <c r="S2725" s="5">
        <v>0</v>
      </c>
      <c r="T2725" s="5">
        <v>0</v>
      </c>
      <c r="U2725" s="5">
        <f t="shared" si="170"/>
        <v>1634</v>
      </c>
      <c r="V2725" s="5">
        <f t="shared" si="171"/>
        <v>1634</v>
      </c>
      <c r="W2725" s="5">
        <v>0</v>
      </c>
      <c r="X2725" t="s">
        <v>735</v>
      </c>
    </row>
    <row r="2726" spans="1:24" x14ac:dyDescent="0.2">
      <c r="A2726" t="s">
        <v>0</v>
      </c>
      <c r="B2726" t="s">
        <v>1</v>
      </c>
      <c r="C2726" t="s">
        <v>695</v>
      </c>
      <c r="D2726" t="s">
        <v>727</v>
      </c>
      <c r="E2726" t="s">
        <v>728</v>
      </c>
      <c r="F2726" t="s">
        <v>1763</v>
      </c>
      <c r="G2726" t="s">
        <v>1764</v>
      </c>
      <c r="H2726" t="s">
        <v>7</v>
      </c>
      <c r="I2726" t="s">
        <v>8</v>
      </c>
      <c r="J2726" t="s">
        <v>9</v>
      </c>
      <c r="K2726" t="s">
        <v>15</v>
      </c>
      <c r="L2726" t="s">
        <v>11</v>
      </c>
      <c r="M2726" s="5">
        <v>154218.54999999999</v>
      </c>
      <c r="N2726" s="5">
        <v>-800.78</v>
      </c>
      <c r="O2726" s="5">
        <f t="shared" si="168"/>
        <v>153417.76999999999</v>
      </c>
      <c r="P2726" s="5">
        <v>0</v>
      </c>
      <c r="Q2726" s="5">
        <f t="shared" si="169"/>
        <v>153417.76999999999</v>
      </c>
      <c r="R2726" s="5">
        <v>0</v>
      </c>
      <c r="S2726" s="5">
        <v>11444.02</v>
      </c>
      <c r="T2726" s="5">
        <v>11336.4</v>
      </c>
      <c r="U2726" s="5">
        <f t="shared" si="170"/>
        <v>141973.75</v>
      </c>
      <c r="V2726" s="5">
        <f t="shared" si="171"/>
        <v>142081.37</v>
      </c>
      <c r="W2726" s="5">
        <v>141973.75</v>
      </c>
      <c r="X2726" t="s">
        <v>735</v>
      </c>
    </row>
    <row r="2727" spans="1:24" x14ac:dyDescent="0.2">
      <c r="A2727" t="s">
        <v>0</v>
      </c>
      <c r="B2727" t="s">
        <v>1</v>
      </c>
      <c r="C2727" t="s">
        <v>695</v>
      </c>
      <c r="D2727" t="s">
        <v>727</v>
      </c>
      <c r="E2727" t="s">
        <v>728</v>
      </c>
      <c r="F2727" t="s">
        <v>1763</v>
      </c>
      <c r="G2727" t="s">
        <v>1764</v>
      </c>
      <c r="H2727" t="s">
        <v>7</v>
      </c>
      <c r="I2727" t="s">
        <v>8</v>
      </c>
      <c r="J2727" t="s">
        <v>9</v>
      </c>
      <c r="K2727" t="s">
        <v>17</v>
      </c>
      <c r="L2727" t="s">
        <v>44</v>
      </c>
      <c r="M2727" s="5">
        <v>0</v>
      </c>
      <c r="N2727" s="5">
        <v>800</v>
      </c>
      <c r="O2727" s="5">
        <f t="shared" si="168"/>
        <v>800</v>
      </c>
      <c r="P2727" s="5">
        <v>0</v>
      </c>
      <c r="Q2727" s="5">
        <f t="shared" si="169"/>
        <v>800</v>
      </c>
      <c r="R2727" s="5">
        <v>575.54999999999995</v>
      </c>
      <c r="S2727" s="5">
        <v>224.45</v>
      </c>
      <c r="T2727" s="5">
        <v>224.45</v>
      </c>
      <c r="U2727" s="5">
        <f t="shared" si="170"/>
        <v>575.54999999999995</v>
      </c>
      <c r="V2727" s="5">
        <f t="shared" si="171"/>
        <v>575.54999999999995</v>
      </c>
      <c r="W2727" s="5">
        <v>0</v>
      </c>
      <c r="X2727" t="s">
        <v>736</v>
      </c>
    </row>
    <row r="2728" spans="1:24" x14ac:dyDescent="0.2">
      <c r="A2728" t="s">
        <v>0</v>
      </c>
      <c r="B2728" t="s">
        <v>1</v>
      </c>
      <c r="C2728" t="s">
        <v>695</v>
      </c>
      <c r="D2728" t="s">
        <v>727</v>
      </c>
      <c r="E2728" t="s">
        <v>728</v>
      </c>
      <c r="F2728" t="s">
        <v>1763</v>
      </c>
      <c r="G2728" t="s">
        <v>1764</v>
      </c>
      <c r="H2728" t="s">
        <v>7</v>
      </c>
      <c r="I2728" t="s">
        <v>8</v>
      </c>
      <c r="J2728" t="s">
        <v>9</v>
      </c>
      <c r="K2728" t="s">
        <v>17</v>
      </c>
      <c r="L2728" t="s">
        <v>11</v>
      </c>
      <c r="M2728" s="5">
        <v>58032.26</v>
      </c>
      <c r="N2728" s="5">
        <v>15.76</v>
      </c>
      <c r="O2728" s="5">
        <f t="shared" si="168"/>
        <v>58048.020000000004</v>
      </c>
      <c r="P2728" s="5">
        <v>0</v>
      </c>
      <c r="Q2728" s="5">
        <f t="shared" si="169"/>
        <v>58048.020000000004</v>
      </c>
      <c r="R2728" s="5">
        <v>0</v>
      </c>
      <c r="S2728" s="5">
        <v>53085.15</v>
      </c>
      <c r="T2728" s="5">
        <v>52763.49</v>
      </c>
      <c r="U2728" s="5">
        <f t="shared" si="170"/>
        <v>4962.8700000000026</v>
      </c>
      <c r="V2728" s="5">
        <f t="shared" si="171"/>
        <v>5284.5300000000061</v>
      </c>
      <c r="W2728" s="5">
        <v>4962.87</v>
      </c>
      <c r="X2728" t="s">
        <v>736</v>
      </c>
    </row>
    <row r="2729" spans="1:24" x14ac:dyDescent="0.2">
      <c r="A2729" t="s">
        <v>0</v>
      </c>
      <c r="B2729" t="s">
        <v>1</v>
      </c>
      <c r="C2729" t="s">
        <v>695</v>
      </c>
      <c r="D2729" t="s">
        <v>727</v>
      </c>
      <c r="E2729" t="s">
        <v>728</v>
      </c>
      <c r="F2729" t="s">
        <v>1763</v>
      </c>
      <c r="G2729" t="s">
        <v>1764</v>
      </c>
      <c r="H2729" t="s">
        <v>7</v>
      </c>
      <c r="I2729" t="s">
        <v>8</v>
      </c>
      <c r="J2729" t="s">
        <v>9</v>
      </c>
      <c r="K2729" t="s">
        <v>19</v>
      </c>
      <c r="L2729" t="s">
        <v>11</v>
      </c>
      <c r="M2729" s="5">
        <v>528</v>
      </c>
      <c r="N2729" s="5">
        <v>0</v>
      </c>
      <c r="O2729" s="5">
        <f t="shared" si="168"/>
        <v>528</v>
      </c>
      <c r="P2729" s="5">
        <v>-241.06</v>
      </c>
      <c r="Q2729" s="5">
        <f t="shared" si="169"/>
        <v>286.94</v>
      </c>
      <c r="R2729" s="5">
        <v>0</v>
      </c>
      <c r="S2729" s="5">
        <v>166</v>
      </c>
      <c r="T2729" s="5">
        <v>166</v>
      </c>
      <c r="U2729" s="5">
        <f t="shared" si="170"/>
        <v>362</v>
      </c>
      <c r="V2729" s="5">
        <f t="shared" si="171"/>
        <v>362</v>
      </c>
      <c r="W2729" s="5">
        <v>120.94</v>
      </c>
      <c r="X2729" t="s">
        <v>737</v>
      </c>
    </row>
    <row r="2730" spans="1:24" x14ac:dyDescent="0.2">
      <c r="A2730" t="s">
        <v>0</v>
      </c>
      <c r="B2730" t="s">
        <v>1</v>
      </c>
      <c r="C2730" t="s">
        <v>695</v>
      </c>
      <c r="D2730" t="s">
        <v>727</v>
      </c>
      <c r="E2730" t="s">
        <v>728</v>
      </c>
      <c r="F2730" t="s">
        <v>1763</v>
      </c>
      <c r="G2730" t="s">
        <v>1764</v>
      </c>
      <c r="H2730" t="s">
        <v>7</v>
      </c>
      <c r="I2730" t="s">
        <v>8</v>
      </c>
      <c r="J2730" t="s">
        <v>9</v>
      </c>
      <c r="K2730" t="s">
        <v>21</v>
      </c>
      <c r="L2730" t="s">
        <v>11</v>
      </c>
      <c r="M2730" s="5">
        <v>4224</v>
      </c>
      <c r="N2730" s="5">
        <v>0</v>
      </c>
      <c r="O2730" s="5">
        <f t="shared" si="168"/>
        <v>4224</v>
      </c>
      <c r="P2730" s="5">
        <v>-1928.46</v>
      </c>
      <c r="Q2730" s="5">
        <f t="shared" si="169"/>
        <v>2295.54</v>
      </c>
      <c r="R2730" s="5">
        <v>0</v>
      </c>
      <c r="S2730" s="5">
        <v>1328</v>
      </c>
      <c r="T2730" s="5">
        <v>1328</v>
      </c>
      <c r="U2730" s="5">
        <f t="shared" si="170"/>
        <v>2896</v>
      </c>
      <c r="V2730" s="5">
        <f t="shared" si="171"/>
        <v>2896</v>
      </c>
      <c r="W2730" s="5">
        <v>967.54</v>
      </c>
      <c r="X2730" t="s">
        <v>738</v>
      </c>
    </row>
    <row r="2731" spans="1:24" x14ac:dyDescent="0.2">
      <c r="A2731" t="s">
        <v>0</v>
      </c>
      <c r="B2731" t="s">
        <v>1</v>
      </c>
      <c r="C2731" t="s">
        <v>695</v>
      </c>
      <c r="D2731" t="s">
        <v>727</v>
      </c>
      <c r="E2731" t="s">
        <v>728</v>
      </c>
      <c r="F2731" t="s">
        <v>1763</v>
      </c>
      <c r="G2731" t="s">
        <v>1764</v>
      </c>
      <c r="H2731" t="s">
        <v>7</v>
      </c>
      <c r="I2731" t="s">
        <v>8</v>
      </c>
      <c r="J2731" t="s">
        <v>9</v>
      </c>
      <c r="K2731" t="s">
        <v>23</v>
      </c>
      <c r="L2731" t="s">
        <v>11</v>
      </c>
      <c r="M2731" s="5">
        <v>147.51</v>
      </c>
      <c r="N2731" s="5">
        <v>0</v>
      </c>
      <c r="O2731" s="5">
        <f t="shared" si="168"/>
        <v>147.51</v>
      </c>
      <c r="P2731" s="5">
        <v>-2.31</v>
      </c>
      <c r="Q2731" s="5">
        <f t="shared" si="169"/>
        <v>145.19999999999999</v>
      </c>
      <c r="R2731" s="5">
        <v>0</v>
      </c>
      <c r="S2731" s="5">
        <v>96</v>
      </c>
      <c r="T2731" s="5">
        <v>96</v>
      </c>
      <c r="U2731" s="5">
        <f t="shared" si="170"/>
        <v>51.509999999999991</v>
      </c>
      <c r="V2731" s="5">
        <f t="shared" si="171"/>
        <v>51.509999999999991</v>
      </c>
      <c r="W2731" s="5">
        <v>49.2</v>
      </c>
      <c r="X2731" t="s">
        <v>739</v>
      </c>
    </row>
    <row r="2732" spans="1:24" x14ac:dyDescent="0.2">
      <c r="A2732" t="s">
        <v>0</v>
      </c>
      <c r="B2732" t="s">
        <v>1</v>
      </c>
      <c r="C2732" t="s">
        <v>695</v>
      </c>
      <c r="D2732" t="s">
        <v>727</v>
      </c>
      <c r="E2732" t="s">
        <v>728</v>
      </c>
      <c r="F2732" t="s">
        <v>1763</v>
      </c>
      <c r="G2732" t="s">
        <v>1764</v>
      </c>
      <c r="H2732" t="s">
        <v>7</v>
      </c>
      <c r="I2732" t="s">
        <v>8</v>
      </c>
      <c r="J2732" t="s">
        <v>9</v>
      </c>
      <c r="K2732" t="s">
        <v>25</v>
      </c>
      <c r="L2732" t="s">
        <v>11</v>
      </c>
      <c r="M2732" s="5">
        <v>885.08</v>
      </c>
      <c r="N2732" s="5">
        <v>0</v>
      </c>
      <c r="O2732" s="5">
        <f t="shared" si="168"/>
        <v>885.08</v>
      </c>
      <c r="P2732" s="5">
        <v>0</v>
      </c>
      <c r="Q2732" s="5">
        <f t="shared" si="169"/>
        <v>885.08</v>
      </c>
      <c r="R2732" s="5">
        <v>0</v>
      </c>
      <c r="S2732" s="5">
        <v>786.8</v>
      </c>
      <c r="T2732" s="5">
        <v>786.8</v>
      </c>
      <c r="U2732" s="5">
        <f t="shared" si="170"/>
        <v>98.280000000000086</v>
      </c>
      <c r="V2732" s="5">
        <f t="shared" si="171"/>
        <v>98.280000000000086</v>
      </c>
      <c r="W2732" s="5">
        <v>98.28</v>
      </c>
      <c r="X2732" t="s">
        <v>740</v>
      </c>
    </row>
    <row r="2733" spans="1:24" x14ac:dyDescent="0.2">
      <c r="A2733" t="s">
        <v>0</v>
      </c>
      <c r="B2733" t="s">
        <v>1</v>
      </c>
      <c r="C2733" t="s">
        <v>695</v>
      </c>
      <c r="D2733" t="s">
        <v>727</v>
      </c>
      <c r="E2733" t="s">
        <v>728</v>
      </c>
      <c r="F2733" t="s">
        <v>1763</v>
      </c>
      <c r="G2733" t="s">
        <v>1764</v>
      </c>
      <c r="H2733" t="s">
        <v>7</v>
      </c>
      <c r="I2733" t="s">
        <v>8</v>
      </c>
      <c r="J2733" t="s">
        <v>9</v>
      </c>
      <c r="K2733" t="s">
        <v>27</v>
      </c>
      <c r="L2733" t="s">
        <v>11</v>
      </c>
      <c r="M2733" s="5">
        <v>2932.17</v>
      </c>
      <c r="N2733" s="5">
        <v>0</v>
      </c>
      <c r="O2733" s="5">
        <f t="shared" si="168"/>
        <v>2932.17</v>
      </c>
      <c r="P2733" s="5">
        <v>-1466.09</v>
      </c>
      <c r="Q2733" s="5">
        <f t="shared" si="169"/>
        <v>1466.0800000000002</v>
      </c>
      <c r="R2733" s="5">
        <v>0</v>
      </c>
      <c r="S2733" s="5">
        <v>0</v>
      </c>
      <c r="T2733" s="5">
        <v>0</v>
      </c>
      <c r="U2733" s="5">
        <f t="shared" si="170"/>
        <v>2932.17</v>
      </c>
      <c r="V2733" s="5">
        <f t="shared" si="171"/>
        <v>2932.17</v>
      </c>
      <c r="W2733" s="5">
        <v>1466.08</v>
      </c>
      <c r="X2733" t="s">
        <v>741</v>
      </c>
    </row>
    <row r="2734" spans="1:24" x14ac:dyDescent="0.2">
      <c r="A2734" t="s">
        <v>0</v>
      </c>
      <c r="B2734" t="s">
        <v>1</v>
      </c>
      <c r="C2734" t="s">
        <v>695</v>
      </c>
      <c r="D2734" t="s">
        <v>727</v>
      </c>
      <c r="E2734" t="s">
        <v>728</v>
      </c>
      <c r="F2734" t="s">
        <v>1763</v>
      </c>
      <c r="G2734" t="s">
        <v>1764</v>
      </c>
      <c r="H2734" t="s">
        <v>7</v>
      </c>
      <c r="I2734" t="s">
        <v>8</v>
      </c>
      <c r="J2734" t="s">
        <v>9</v>
      </c>
      <c r="K2734" t="s">
        <v>265</v>
      </c>
      <c r="L2734" t="s">
        <v>44</v>
      </c>
      <c r="M2734" s="5">
        <v>0</v>
      </c>
      <c r="N2734" s="5">
        <v>19608</v>
      </c>
      <c r="O2734" s="5">
        <f t="shared" si="168"/>
        <v>19608</v>
      </c>
      <c r="P2734" s="5">
        <v>0</v>
      </c>
      <c r="Q2734" s="5">
        <f t="shared" si="169"/>
        <v>19608</v>
      </c>
      <c r="R2734" s="5">
        <v>12472.87</v>
      </c>
      <c r="S2734" s="5">
        <v>7135.13</v>
      </c>
      <c r="T2734" s="5">
        <v>7135.13</v>
      </c>
      <c r="U2734" s="5">
        <f t="shared" si="170"/>
        <v>12472.869999999999</v>
      </c>
      <c r="V2734" s="5">
        <f t="shared" si="171"/>
        <v>12472.869999999999</v>
      </c>
      <c r="W2734" s="5">
        <v>0</v>
      </c>
      <c r="X2734" t="s">
        <v>743</v>
      </c>
    </row>
    <row r="2735" spans="1:24" x14ac:dyDescent="0.2">
      <c r="A2735" t="s">
        <v>0</v>
      </c>
      <c r="B2735" t="s">
        <v>1</v>
      </c>
      <c r="C2735" t="s">
        <v>695</v>
      </c>
      <c r="D2735" t="s">
        <v>727</v>
      </c>
      <c r="E2735" t="s">
        <v>728</v>
      </c>
      <c r="F2735" t="s">
        <v>1763</v>
      </c>
      <c r="G2735" t="s">
        <v>1764</v>
      </c>
      <c r="H2735" t="s">
        <v>7</v>
      </c>
      <c r="I2735" t="s">
        <v>8</v>
      </c>
      <c r="J2735" t="s">
        <v>9</v>
      </c>
      <c r="K2735" t="s">
        <v>31</v>
      </c>
      <c r="L2735" t="s">
        <v>11</v>
      </c>
      <c r="M2735" s="5">
        <v>1374.81</v>
      </c>
      <c r="N2735" s="5">
        <v>0</v>
      </c>
      <c r="O2735" s="5">
        <f t="shared" si="168"/>
        <v>1374.81</v>
      </c>
      <c r="P2735" s="5">
        <v>-687.41</v>
      </c>
      <c r="Q2735" s="5">
        <f t="shared" si="169"/>
        <v>687.4</v>
      </c>
      <c r="R2735" s="5">
        <v>0</v>
      </c>
      <c r="S2735" s="5">
        <v>0</v>
      </c>
      <c r="T2735" s="5">
        <v>0</v>
      </c>
      <c r="U2735" s="5">
        <f t="shared" si="170"/>
        <v>1374.81</v>
      </c>
      <c r="V2735" s="5">
        <f t="shared" si="171"/>
        <v>1374.81</v>
      </c>
      <c r="W2735" s="5">
        <v>687.4</v>
      </c>
      <c r="X2735" t="s">
        <v>744</v>
      </c>
    </row>
    <row r="2736" spans="1:24" x14ac:dyDescent="0.2">
      <c r="A2736" t="s">
        <v>0</v>
      </c>
      <c r="B2736" t="s">
        <v>1</v>
      </c>
      <c r="C2736" t="s">
        <v>695</v>
      </c>
      <c r="D2736" t="s">
        <v>727</v>
      </c>
      <c r="E2736" t="s">
        <v>728</v>
      </c>
      <c r="F2736" t="s">
        <v>1763</v>
      </c>
      <c r="G2736" t="s">
        <v>1764</v>
      </c>
      <c r="H2736" t="s">
        <v>7</v>
      </c>
      <c r="I2736" t="s">
        <v>8</v>
      </c>
      <c r="J2736" t="s">
        <v>9</v>
      </c>
      <c r="K2736" t="s">
        <v>33</v>
      </c>
      <c r="L2736" t="s">
        <v>11</v>
      </c>
      <c r="M2736" s="5">
        <v>2749.61</v>
      </c>
      <c r="N2736" s="5">
        <v>0</v>
      </c>
      <c r="O2736" s="5">
        <f t="shared" si="168"/>
        <v>2749.61</v>
      </c>
      <c r="P2736" s="5">
        <v>-1374.81</v>
      </c>
      <c r="Q2736" s="5">
        <f t="shared" si="169"/>
        <v>1374.8000000000002</v>
      </c>
      <c r="R2736" s="5">
        <v>0</v>
      </c>
      <c r="S2736" s="5">
        <v>0</v>
      </c>
      <c r="T2736" s="5">
        <v>0</v>
      </c>
      <c r="U2736" s="5">
        <f t="shared" si="170"/>
        <v>2749.61</v>
      </c>
      <c r="V2736" s="5">
        <f t="shared" si="171"/>
        <v>2749.61</v>
      </c>
      <c r="W2736" s="5">
        <v>1374.8</v>
      </c>
      <c r="X2736" t="s">
        <v>745</v>
      </c>
    </row>
    <row r="2737" spans="1:24" x14ac:dyDescent="0.2">
      <c r="A2737" t="s">
        <v>0</v>
      </c>
      <c r="B2737" t="s">
        <v>1</v>
      </c>
      <c r="C2737" t="s">
        <v>695</v>
      </c>
      <c r="D2737" t="s">
        <v>727</v>
      </c>
      <c r="E2737" t="s">
        <v>728</v>
      </c>
      <c r="F2737" t="s">
        <v>1763</v>
      </c>
      <c r="G2737" t="s">
        <v>1764</v>
      </c>
      <c r="H2737" t="s">
        <v>7</v>
      </c>
      <c r="I2737" t="s">
        <v>8</v>
      </c>
      <c r="J2737" t="s">
        <v>9</v>
      </c>
      <c r="K2737" t="s">
        <v>35</v>
      </c>
      <c r="L2737" t="s">
        <v>11</v>
      </c>
      <c r="M2737" s="5">
        <v>209252.87</v>
      </c>
      <c r="N2737" s="5">
        <v>-1071.4000000000001</v>
      </c>
      <c r="O2737" s="5">
        <f t="shared" si="168"/>
        <v>208181.47</v>
      </c>
      <c r="P2737" s="5">
        <v>-8042.09</v>
      </c>
      <c r="Q2737" s="5">
        <f t="shared" si="169"/>
        <v>200139.38</v>
      </c>
      <c r="R2737" s="5">
        <v>0</v>
      </c>
      <c r="S2737" s="5">
        <v>132239.76999999999</v>
      </c>
      <c r="T2737" s="5">
        <v>132239.76999999999</v>
      </c>
      <c r="U2737" s="5">
        <f t="shared" si="170"/>
        <v>75941.700000000012</v>
      </c>
      <c r="V2737" s="5">
        <f t="shared" si="171"/>
        <v>75941.700000000012</v>
      </c>
      <c r="W2737" s="5">
        <v>67899.61</v>
      </c>
      <c r="X2737" t="s">
        <v>746</v>
      </c>
    </row>
    <row r="2738" spans="1:24" x14ac:dyDescent="0.2">
      <c r="A2738" t="s">
        <v>0</v>
      </c>
      <c r="B2738" t="s">
        <v>1</v>
      </c>
      <c r="C2738" t="s">
        <v>695</v>
      </c>
      <c r="D2738" t="s">
        <v>727</v>
      </c>
      <c r="E2738" t="s">
        <v>728</v>
      </c>
      <c r="F2738" t="s">
        <v>1763</v>
      </c>
      <c r="G2738" t="s">
        <v>1764</v>
      </c>
      <c r="H2738" t="s">
        <v>7</v>
      </c>
      <c r="I2738" t="s">
        <v>8</v>
      </c>
      <c r="J2738" t="s">
        <v>9</v>
      </c>
      <c r="K2738" t="s">
        <v>35</v>
      </c>
      <c r="L2738" t="s">
        <v>44</v>
      </c>
      <c r="M2738" s="5">
        <v>0</v>
      </c>
      <c r="N2738" s="5">
        <v>2480.41</v>
      </c>
      <c r="O2738" s="5">
        <f t="shared" si="168"/>
        <v>2480.41</v>
      </c>
      <c r="P2738" s="5">
        <v>0</v>
      </c>
      <c r="Q2738" s="5">
        <f t="shared" si="169"/>
        <v>2480.41</v>
      </c>
      <c r="R2738" s="5">
        <v>1684.81</v>
      </c>
      <c r="S2738" s="5">
        <v>795.6</v>
      </c>
      <c r="T2738" s="5">
        <v>795.6</v>
      </c>
      <c r="U2738" s="5">
        <f t="shared" si="170"/>
        <v>1684.81</v>
      </c>
      <c r="V2738" s="5">
        <f t="shared" si="171"/>
        <v>1684.81</v>
      </c>
      <c r="W2738" s="5">
        <v>0</v>
      </c>
      <c r="X2738" t="s">
        <v>746</v>
      </c>
    </row>
    <row r="2739" spans="1:24" x14ac:dyDescent="0.2">
      <c r="A2739" t="s">
        <v>0</v>
      </c>
      <c r="B2739" t="s">
        <v>1</v>
      </c>
      <c r="C2739" t="s">
        <v>695</v>
      </c>
      <c r="D2739" t="s">
        <v>727</v>
      </c>
      <c r="E2739" t="s">
        <v>728</v>
      </c>
      <c r="F2739" t="s">
        <v>1763</v>
      </c>
      <c r="G2739" t="s">
        <v>1764</v>
      </c>
      <c r="H2739" t="s">
        <v>7</v>
      </c>
      <c r="I2739" t="s">
        <v>8</v>
      </c>
      <c r="J2739" t="s">
        <v>9</v>
      </c>
      <c r="K2739" t="s">
        <v>37</v>
      </c>
      <c r="L2739" t="s">
        <v>11</v>
      </c>
      <c r="M2739" s="5">
        <v>154218.54999999999</v>
      </c>
      <c r="N2739" s="5">
        <v>-800.78</v>
      </c>
      <c r="O2739" s="5">
        <f t="shared" si="168"/>
        <v>153417.76999999999</v>
      </c>
      <c r="P2739" s="5">
        <v>-10704.03</v>
      </c>
      <c r="Q2739" s="5">
        <f t="shared" si="169"/>
        <v>142713.74</v>
      </c>
      <c r="R2739" s="5">
        <v>0</v>
      </c>
      <c r="S2739" s="5">
        <v>95041.65</v>
      </c>
      <c r="T2739" s="5">
        <v>95041.65</v>
      </c>
      <c r="U2739" s="5">
        <f t="shared" si="170"/>
        <v>58376.119999999995</v>
      </c>
      <c r="V2739" s="5">
        <f t="shared" si="171"/>
        <v>58376.119999999995</v>
      </c>
      <c r="W2739" s="5">
        <v>47672.09</v>
      </c>
      <c r="X2739" t="s">
        <v>747</v>
      </c>
    </row>
    <row r="2740" spans="1:24" x14ac:dyDescent="0.2">
      <c r="A2740" t="s">
        <v>0</v>
      </c>
      <c r="B2740" t="s">
        <v>1</v>
      </c>
      <c r="C2740" t="s">
        <v>695</v>
      </c>
      <c r="D2740" t="s">
        <v>727</v>
      </c>
      <c r="E2740" t="s">
        <v>728</v>
      </c>
      <c r="F2740" t="s">
        <v>1763</v>
      </c>
      <c r="G2740" t="s">
        <v>1764</v>
      </c>
      <c r="H2740" t="s">
        <v>7</v>
      </c>
      <c r="I2740" t="s">
        <v>8</v>
      </c>
      <c r="J2740" t="s">
        <v>9</v>
      </c>
      <c r="K2740" t="s">
        <v>37</v>
      </c>
      <c r="L2740" t="s">
        <v>44</v>
      </c>
      <c r="M2740" s="5">
        <v>0</v>
      </c>
      <c r="N2740" s="5">
        <v>1634</v>
      </c>
      <c r="O2740" s="5">
        <f t="shared" si="168"/>
        <v>1634</v>
      </c>
      <c r="P2740" s="5">
        <v>0</v>
      </c>
      <c r="Q2740" s="5">
        <f t="shared" si="169"/>
        <v>1634</v>
      </c>
      <c r="R2740" s="5">
        <v>1634</v>
      </c>
      <c r="S2740" s="5">
        <v>0</v>
      </c>
      <c r="T2740" s="5">
        <v>0</v>
      </c>
      <c r="U2740" s="5">
        <f t="shared" si="170"/>
        <v>1634</v>
      </c>
      <c r="V2740" s="5">
        <f t="shared" si="171"/>
        <v>1634</v>
      </c>
      <c r="W2740" s="5">
        <v>0</v>
      </c>
      <c r="X2740" t="s">
        <v>747</v>
      </c>
    </row>
    <row r="2741" spans="1:24" x14ac:dyDescent="0.2">
      <c r="A2741" t="s">
        <v>0</v>
      </c>
      <c r="B2741" t="s">
        <v>1</v>
      </c>
      <c r="C2741" t="s">
        <v>695</v>
      </c>
      <c r="D2741" t="s">
        <v>727</v>
      </c>
      <c r="E2741" t="s">
        <v>728</v>
      </c>
      <c r="F2741" t="s">
        <v>1763</v>
      </c>
      <c r="G2741" t="s">
        <v>1764</v>
      </c>
      <c r="H2741" t="s">
        <v>7</v>
      </c>
      <c r="I2741" t="s">
        <v>8</v>
      </c>
      <c r="J2741" t="s">
        <v>9</v>
      </c>
      <c r="K2741" t="s">
        <v>39</v>
      </c>
      <c r="L2741" t="s">
        <v>11</v>
      </c>
      <c r="M2741" s="5">
        <v>8936.24</v>
      </c>
      <c r="N2741" s="5">
        <v>0</v>
      </c>
      <c r="O2741" s="5">
        <f t="shared" si="168"/>
        <v>8936.24</v>
      </c>
      <c r="P2741" s="5">
        <v>0</v>
      </c>
      <c r="Q2741" s="5">
        <f t="shared" si="169"/>
        <v>8936.24</v>
      </c>
      <c r="R2741" s="5">
        <v>0</v>
      </c>
      <c r="S2741" s="5">
        <v>2316.94</v>
      </c>
      <c r="T2741" s="5">
        <v>1172</v>
      </c>
      <c r="U2741" s="5">
        <f t="shared" si="170"/>
        <v>6619.2999999999993</v>
      </c>
      <c r="V2741" s="5">
        <f t="shared" si="171"/>
        <v>7764.24</v>
      </c>
      <c r="W2741" s="5">
        <v>6619.3</v>
      </c>
      <c r="X2741" t="s">
        <v>748</v>
      </c>
    </row>
    <row r="2742" spans="1:24" x14ac:dyDescent="0.2">
      <c r="A2742" t="s">
        <v>0</v>
      </c>
      <c r="B2742" t="s">
        <v>1</v>
      </c>
      <c r="C2742" t="s">
        <v>695</v>
      </c>
      <c r="D2742" t="s">
        <v>727</v>
      </c>
      <c r="E2742" t="s">
        <v>728</v>
      </c>
      <c r="F2742" t="s">
        <v>1763</v>
      </c>
      <c r="G2742" t="s">
        <v>1764</v>
      </c>
      <c r="H2742" t="s">
        <v>7</v>
      </c>
      <c r="I2742" t="s">
        <v>41</v>
      </c>
      <c r="J2742" t="s">
        <v>42</v>
      </c>
      <c r="K2742" t="s">
        <v>43</v>
      </c>
      <c r="L2742" t="s">
        <v>44</v>
      </c>
      <c r="M2742" s="5">
        <v>14000</v>
      </c>
      <c r="N2742" s="5">
        <v>0</v>
      </c>
      <c r="O2742" s="5">
        <f t="shared" si="168"/>
        <v>14000</v>
      </c>
      <c r="P2742" s="5">
        <v>0</v>
      </c>
      <c r="Q2742" s="5">
        <f t="shared" si="169"/>
        <v>14000</v>
      </c>
      <c r="R2742" s="5">
        <v>0</v>
      </c>
      <c r="S2742" s="5">
        <v>14000</v>
      </c>
      <c r="T2742" s="5">
        <v>7481.82</v>
      </c>
      <c r="U2742" s="5">
        <f t="shared" si="170"/>
        <v>0</v>
      </c>
      <c r="V2742" s="5">
        <f t="shared" si="171"/>
        <v>6518.18</v>
      </c>
      <c r="W2742" s="5">
        <v>0</v>
      </c>
      <c r="X2742" t="s">
        <v>749</v>
      </c>
    </row>
    <row r="2743" spans="1:24" x14ac:dyDescent="0.2">
      <c r="A2743" t="s">
        <v>0</v>
      </c>
      <c r="B2743" t="s">
        <v>1</v>
      </c>
      <c r="C2743" t="s">
        <v>695</v>
      </c>
      <c r="D2743" t="s">
        <v>727</v>
      </c>
      <c r="E2743" t="s">
        <v>728</v>
      </c>
      <c r="F2743" t="s">
        <v>1763</v>
      </c>
      <c r="G2743" t="s">
        <v>1764</v>
      </c>
      <c r="H2743" t="s">
        <v>7</v>
      </c>
      <c r="I2743" t="s">
        <v>41</v>
      </c>
      <c r="J2743" t="s">
        <v>42</v>
      </c>
      <c r="K2743" t="s">
        <v>46</v>
      </c>
      <c r="L2743" t="s">
        <v>44</v>
      </c>
      <c r="M2743" s="5">
        <v>18000</v>
      </c>
      <c r="N2743" s="5">
        <v>0</v>
      </c>
      <c r="O2743" s="5">
        <f t="shared" si="168"/>
        <v>18000</v>
      </c>
      <c r="P2743" s="5">
        <v>0</v>
      </c>
      <c r="Q2743" s="5">
        <f t="shared" si="169"/>
        <v>18000</v>
      </c>
      <c r="R2743" s="5">
        <v>0</v>
      </c>
      <c r="S2743" s="5">
        <v>18000</v>
      </c>
      <c r="T2743" s="5">
        <v>9368.8700000000008</v>
      </c>
      <c r="U2743" s="5">
        <f t="shared" si="170"/>
        <v>0</v>
      </c>
      <c r="V2743" s="5">
        <f t="shared" si="171"/>
        <v>8631.1299999999992</v>
      </c>
      <c r="W2743" s="5">
        <v>0</v>
      </c>
      <c r="X2743" t="s">
        <v>750</v>
      </c>
    </row>
    <row r="2744" spans="1:24" x14ac:dyDescent="0.2">
      <c r="A2744" t="s">
        <v>0</v>
      </c>
      <c r="B2744" t="s">
        <v>1</v>
      </c>
      <c r="C2744" t="s">
        <v>695</v>
      </c>
      <c r="D2744" t="s">
        <v>727</v>
      </c>
      <c r="E2744" t="s">
        <v>728</v>
      </c>
      <c r="F2744" t="s">
        <v>1763</v>
      </c>
      <c r="G2744" t="s">
        <v>1764</v>
      </c>
      <c r="H2744" t="s">
        <v>7</v>
      </c>
      <c r="I2744" t="s">
        <v>41</v>
      </c>
      <c r="J2744" t="s">
        <v>42</v>
      </c>
      <c r="K2744" t="s">
        <v>48</v>
      </c>
      <c r="L2744" t="s">
        <v>44</v>
      </c>
      <c r="M2744" s="5">
        <v>1400</v>
      </c>
      <c r="N2744" s="5">
        <v>0</v>
      </c>
      <c r="O2744" s="5">
        <f t="shared" si="168"/>
        <v>1400</v>
      </c>
      <c r="P2744" s="5">
        <v>0</v>
      </c>
      <c r="Q2744" s="5">
        <f t="shared" si="169"/>
        <v>1400</v>
      </c>
      <c r="R2744" s="5">
        <v>0</v>
      </c>
      <c r="S2744" s="5">
        <v>1400</v>
      </c>
      <c r="T2744" s="5">
        <v>783.2</v>
      </c>
      <c r="U2744" s="5">
        <f t="shared" si="170"/>
        <v>0</v>
      </c>
      <c r="V2744" s="5">
        <f t="shared" si="171"/>
        <v>616.79999999999995</v>
      </c>
      <c r="W2744" s="5">
        <v>0</v>
      </c>
      <c r="X2744" t="s">
        <v>751</v>
      </c>
    </row>
    <row r="2745" spans="1:24" x14ac:dyDescent="0.2">
      <c r="A2745" t="s">
        <v>0</v>
      </c>
      <c r="B2745" t="s">
        <v>1</v>
      </c>
      <c r="C2745" t="s">
        <v>695</v>
      </c>
      <c r="D2745" t="s">
        <v>727</v>
      </c>
      <c r="E2745" t="s">
        <v>728</v>
      </c>
      <c r="F2745" t="s">
        <v>1763</v>
      </c>
      <c r="G2745" t="s">
        <v>1764</v>
      </c>
      <c r="H2745" t="s">
        <v>7</v>
      </c>
      <c r="I2745" t="s">
        <v>41</v>
      </c>
      <c r="J2745" t="s">
        <v>42</v>
      </c>
      <c r="K2745" t="s">
        <v>56</v>
      </c>
      <c r="L2745" t="s">
        <v>44</v>
      </c>
      <c r="M2745" s="5">
        <v>200000</v>
      </c>
      <c r="N2745" s="5">
        <v>0</v>
      </c>
      <c r="O2745" s="5">
        <f t="shared" si="168"/>
        <v>200000</v>
      </c>
      <c r="P2745" s="5">
        <v>0</v>
      </c>
      <c r="Q2745" s="5">
        <f t="shared" si="169"/>
        <v>200000</v>
      </c>
      <c r="R2745" s="5">
        <v>0</v>
      </c>
      <c r="S2745" s="5">
        <v>198844.79999999999</v>
      </c>
      <c r="T2745" s="5">
        <v>132563.20000000001</v>
      </c>
      <c r="U2745" s="5">
        <f t="shared" si="170"/>
        <v>1155.2000000000116</v>
      </c>
      <c r="V2745" s="5">
        <f t="shared" si="171"/>
        <v>67436.799999999988</v>
      </c>
      <c r="W2745" s="5">
        <v>1155.2</v>
      </c>
      <c r="X2745" t="s">
        <v>755</v>
      </c>
    </row>
    <row r="2746" spans="1:24" x14ac:dyDescent="0.2">
      <c r="A2746" t="s">
        <v>0</v>
      </c>
      <c r="B2746" t="s">
        <v>1</v>
      </c>
      <c r="C2746" t="s">
        <v>695</v>
      </c>
      <c r="D2746" t="s">
        <v>727</v>
      </c>
      <c r="E2746" t="s">
        <v>728</v>
      </c>
      <c r="F2746" t="s">
        <v>1763</v>
      </c>
      <c r="G2746" t="s">
        <v>1764</v>
      </c>
      <c r="H2746" t="s">
        <v>7</v>
      </c>
      <c r="I2746" t="s">
        <v>41</v>
      </c>
      <c r="J2746" t="s">
        <v>42</v>
      </c>
      <c r="K2746" t="s">
        <v>58</v>
      </c>
      <c r="L2746" t="s">
        <v>44</v>
      </c>
      <c r="M2746" s="5">
        <v>180000</v>
      </c>
      <c r="N2746" s="5">
        <v>0</v>
      </c>
      <c r="O2746" s="5">
        <f t="shared" si="168"/>
        <v>180000</v>
      </c>
      <c r="P2746" s="5">
        <v>0</v>
      </c>
      <c r="Q2746" s="5">
        <f t="shared" si="169"/>
        <v>180000</v>
      </c>
      <c r="R2746" s="5">
        <v>0</v>
      </c>
      <c r="S2746" s="5">
        <v>173722.75</v>
      </c>
      <c r="T2746" s="5">
        <v>57479.93</v>
      </c>
      <c r="U2746" s="5">
        <f t="shared" si="170"/>
        <v>6277.25</v>
      </c>
      <c r="V2746" s="5">
        <f t="shared" si="171"/>
        <v>122520.07</v>
      </c>
      <c r="W2746" s="5">
        <v>6277.25</v>
      </c>
      <c r="X2746" t="s">
        <v>756</v>
      </c>
    </row>
    <row r="2747" spans="1:24" x14ac:dyDescent="0.2">
      <c r="A2747" t="s">
        <v>0</v>
      </c>
      <c r="B2747" t="s">
        <v>1</v>
      </c>
      <c r="C2747" t="s">
        <v>695</v>
      </c>
      <c r="D2747" t="s">
        <v>727</v>
      </c>
      <c r="E2747" t="s">
        <v>728</v>
      </c>
      <c r="F2747" t="s">
        <v>1763</v>
      </c>
      <c r="G2747" t="s">
        <v>1764</v>
      </c>
      <c r="H2747" t="s">
        <v>7</v>
      </c>
      <c r="I2747" t="s">
        <v>41</v>
      </c>
      <c r="J2747" t="s">
        <v>42</v>
      </c>
      <c r="K2747" t="s">
        <v>62</v>
      </c>
      <c r="L2747" t="s">
        <v>44</v>
      </c>
      <c r="M2747" s="5">
        <v>42180</v>
      </c>
      <c r="N2747" s="5">
        <v>0</v>
      </c>
      <c r="O2747" s="5">
        <f t="shared" si="168"/>
        <v>42180</v>
      </c>
      <c r="P2747" s="5">
        <v>0</v>
      </c>
      <c r="Q2747" s="5">
        <f t="shared" si="169"/>
        <v>42180</v>
      </c>
      <c r="R2747" s="5">
        <v>0</v>
      </c>
      <c r="S2747" s="5">
        <v>0</v>
      </c>
      <c r="T2747" s="5">
        <v>0</v>
      </c>
      <c r="U2747" s="5">
        <f t="shared" si="170"/>
        <v>42180</v>
      </c>
      <c r="V2747" s="5">
        <f t="shared" si="171"/>
        <v>42180</v>
      </c>
      <c r="W2747" s="5">
        <v>42180</v>
      </c>
      <c r="X2747" t="s">
        <v>757</v>
      </c>
    </row>
    <row r="2748" spans="1:24" x14ac:dyDescent="0.2">
      <c r="A2748" t="s">
        <v>0</v>
      </c>
      <c r="B2748" t="s">
        <v>1</v>
      </c>
      <c r="C2748" t="s">
        <v>695</v>
      </c>
      <c r="D2748" t="s">
        <v>727</v>
      </c>
      <c r="E2748" t="s">
        <v>728</v>
      </c>
      <c r="F2748" t="s">
        <v>1763</v>
      </c>
      <c r="G2748" t="s">
        <v>1764</v>
      </c>
      <c r="H2748" t="s">
        <v>7</v>
      </c>
      <c r="I2748" t="s">
        <v>41</v>
      </c>
      <c r="J2748" t="s">
        <v>42</v>
      </c>
      <c r="K2748" t="s">
        <v>66</v>
      </c>
      <c r="L2748" t="s">
        <v>44</v>
      </c>
      <c r="M2748" s="5">
        <v>900</v>
      </c>
      <c r="N2748" s="5">
        <v>0</v>
      </c>
      <c r="O2748" s="5">
        <f t="shared" si="168"/>
        <v>900</v>
      </c>
      <c r="P2748" s="5">
        <v>0</v>
      </c>
      <c r="Q2748" s="5">
        <f t="shared" si="169"/>
        <v>900</v>
      </c>
      <c r="R2748" s="5">
        <v>0</v>
      </c>
      <c r="S2748" s="5">
        <v>0</v>
      </c>
      <c r="T2748" s="5">
        <v>0</v>
      </c>
      <c r="U2748" s="5">
        <f t="shared" si="170"/>
        <v>900</v>
      </c>
      <c r="V2748" s="5">
        <f t="shared" si="171"/>
        <v>900</v>
      </c>
      <c r="W2748" s="5">
        <v>900</v>
      </c>
      <c r="X2748" t="s">
        <v>759</v>
      </c>
    </row>
    <row r="2749" spans="1:24" x14ac:dyDescent="0.2">
      <c r="A2749" t="s">
        <v>0</v>
      </c>
      <c r="B2749" t="s">
        <v>1</v>
      </c>
      <c r="C2749" t="s">
        <v>695</v>
      </c>
      <c r="D2749" t="s">
        <v>727</v>
      </c>
      <c r="E2749" t="s">
        <v>728</v>
      </c>
      <c r="F2749" t="s">
        <v>1763</v>
      </c>
      <c r="G2749" t="s">
        <v>1764</v>
      </c>
      <c r="H2749" t="s">
        <v>7</v>
      </c>
      <c r="I2749" t="s">
        <v>41</v>
      </c>
      <c r="J2749" t="s">
        <v>42</v>
      </c>
      <c r="K2749" t="s">
        <v>74</v>
      </c>
      <c r="L2749" t="s">
        <v>44</v>
      </c>
      <c r="M2749" s="5">
        <v>400</v>
      </c>
      <c r="N2749" s="5">
        <v>0</v>
      </c>
      <c r="O2749" s="5">
        <f t="shared" si="168"/>
        <v>400</v>
      </c>
      <c r="P2749" s="5">
        <v>0</v>
      </c>
      <c r="Q2749" s="5">
        <f t="shared" si="169"/>
        <v>400</v>
      </c>
      <c r="R2749" s="5">
        <v>0</v>
      </c>
      <c r="S2749" s="5">
        <v>0</v>
      </c>
      <c r="T2749" s="5">
        <v>0</v>
      </c>
      <c r="U2749" s="5">
        <f t="shared" si="170"/>
        <v>400</v>
      </c>
      <c r="V2749" s="5">
        <f t="shared" si="171"/>
        <v>400</v>
      </c>
      <c r="W2749" s="5">
        <v>400</v>
      </c>
      <c r="X2749" t="s">
        <v>761</v>
      </c>
    </row>
    <row r="2750" spans="1:24" x14ac:dyDescent="0.2">
      <c r="A2750" t="s">
        <v>0</v>
      </c>
      <c r="B2750" t="s">
        <v>1</v>
      </c>
      <c r="C2750" t="s">
        <v>695</v>
      </c>
      <c r="D2750" t="s">
        <v>727</v>
      </c>
      <c r="E2750" t="s">
        <v>728</v>
      </c>
      <c r="F2750" t="s">
        <v>1763</v>
      </c>
      <c r="G2750" t="s">
        <v>1764</v>
      </c>
      <c r="H2750" t="s">
        <v>7</v>
      </c>
      <c r="I2750" t="s">
        <v>41</v>
      </c>
      <c r="J2750" t="s">
        <v>42</v>
      </c>
      <c r="K2750" t="s">
        <v>76</v>
      </c>
      <c r="L2750" t="s">
        <v>44</v>
      </c>
      <c r="M2750" s="5">
        <v>2800</v>
      </c>
      <c r="N2750" s="5">
        <v>0</v>
      </c>
      <c r="O2750" s="5">
        <f t="shared" si="168"/>
        <v>2800</v>
      </c>
      <c r="P2750" s="5">
        <v>0</v>
      </c>
      <c r="Q2750" s="5">
        <f t="shared" si="169"/>
        <v>2800</v>
      </c>
      <c r="R2750" s="5">
        <v>962.71</v>
      </c>
      <c r="S2750" s="5">
        <v>1822.08</v>
      </c>
      <c r="T2750" s="5">
        <v>660.92</v>
      </c>
      <c r="U2750" s="5">
        <f t="shared" si="170"/>
        <v>977.92000000000007</v>
      </c>
      <c r="V2750" s="5">
        <f t="shared" si="171"/>
        <v>2139.08</v>
      </c>
      <c r="W2750" s="5">
        <v>15.21</v>
      </c>
      <c r="X2750" t="s">
        <v>762</v>
      </c>
    </row>
    <row r="2751" spans="1:24" x14ac:dyDescent="0.2">
      <c r="A2751" t="s">
        <v>0</v>
      </c>
      <c r="B2751" t="s">
        <v>1</v>
      </c>
      <c r="C2751" t="s">
        <v>695</v>
      </c>
      <c r="D2751" t="s">
        <v>727</v>
      </c>
      <c r="E2751" t="s">
        <v>728</v>
      </c>
      <c r="F2751" t="s">
        <v>1763</v>
      </c>
      <c r="G2751" t="s">
        <v>1764</v>
      </c>
      <c r="H2751" t="s">
        <v>7</v>
      </c>
      <c r="I2751" t="s">
        <v>41</v>
      </c>
      <c r="J2751" t="s">
        <v>42</v>
      </c>
      <c r="K2751" t="s">
        <v>78</v>
      </c>
      <c r="L2751" t="s">
        <v>44</v>
      </c>
      <c r="M2751" s="5">
        <v>1000</v>
      </c>
      <c r="N2751" s="5">
        <v>0</v>
      </c>
      <c r="O2751" s="5">
        <f t="shared" si="168"/>
        <v>1000</v>
      </c>
      <c r="P2751" s="5">
        <v>0</v>
      </c>
      <c r="Q2751" s="5">
        <f t="shared" si="169"/>
        <v>1000</v>
      </c>
      <c r="R2751" s="5">
        <v>326.95</v>
      </c>
      <c r="S2751" s="5">
        <v>663.04</v>
      </c>
      <c r="T2751" s="5">
        <v>0</v>
      </c>
      <c r="U2751" s="5">
        <f t="shared" si="170"/>
        <v>336.96000000000004</v>
      </c>
      <c r="V2751" s="5">
        <f t="shared" si="171"/>
        <v>1000</v>
      </c>
      <c r="W2751" s="5">
        <v>10.01</v>
      </c>
      <c r="X2751" t="s">
        <v>763</v>
      </c>
    </row>
    <row r="2752" spans="1:24" x14ac:dyDescent="0.2">
      <c r="A2752" t="s">
        <v>0</v>
      </c>
      <c r="B2752" t="s">
        <v>1</v>
      </c>
      <c r="C2752" t="s">
        <v>695</v>
      </c>
      <c r="D2752" t="s">
        <v>727</v>
      </c>
      <c r="E2752" t="s">
        <v>728</v>
      </c>
      <c r="F2752" t="s">
        <v>1763</v>
      </c>
      <c r="G2752" t="s">
        <v>1764</v>
      </c>
      <c r="H2752" t="s">
        <v>7</v>
      </c>
      <c r="I2752" t="s">
        <v>41</v>
      </c>
      <c r="J2752" t="s">
        <v>42</v>
      </c>
      <c r="K2752" t="s">
        <v>82</v>
      </c>
      <c r="L2752" t="s">
        <v>44</v>
      </c>
      <c r="M2752" s="5">
        <v>18000</v>
      </c>
      <c r="N2752" s="5">
        <v>0</v>
      </c>
      <c r="O2752" s="5">
        <f t="shared" si="168"/>
        <v>18000</v>
      </c>
      <c r="P2752" s="5">
        <v>0</v>
      </c>
      <c r="Q2752" s="5">
        <f t="shared" si="169"/>
        <v>18000</v>
      </c>
      <c r="R2752" s="5">
        <v>0</v>
      </c>
      <c r="S2752" s="5">
        <v>0</v>
      </c>
      <c r="T2752" s="5">
        <v>0</v>
      </c>
      <c r="U2752" s="5">
        <f t="shared" si="170"/>
        <v>18000</v>
      </c>
      <c r="V2752" s="5">
        <f t="shared" si="171"/>
        <v>18000</v>
      </c>
      <c r="W2752" s="5">
        <v>18000</v>
      </c>
      <c r="X2752" t="s">
        <v>764</v>
      </c>
    </row>
    <row r="2753" spans="1:24" x14ac:dyDescent="0.2">
      <c r="A2753" t="s">
        <v>0</v>
      </c>
      <c r="B2753" t="s">
        <v>1</v>
      </c>
      <c r="C2753" t="s">
        <v>695</v>
      </c>
      <c r="D2753" t="s">
        <v>727</v>
      </c>
      <c r="E2753" t="s">
        <v>728</v>
      </c>
      <c r="F2753" t="s">
        <v>1763</v>
      </c>
      <c r="G2753" t="s">
        <v>1764</v>
      </c>
      <c r="H2753" t="s">
        <v>772</v>
      </c>
      <c r="I2753" t="s">
        <v>773</v>
      </c>
      <c r="J2753" t="s">
        <v>223</v>
      </c>
      <c r="K2753" t="s">
        <v>224</v>
      </c>
      <c r="L2753" t="s">
        <v>44</v>
      </c>
      <c r="M2753" s="5">
        <v>10000</v>
      </c>
      <c r="N2753" s="5">
        <v>0</v>
      </c>
      <c r="O2753" s="5">
        <f t="shared" si="168"/>
        <v>10000</v>
      </c>
      <c r="P2753" s="5">
        <v>-10000</v>
      </c>
      <c r="Q2753" s="5">
        <f t="shared" si="169"/>
        <v>0</v>
      </c>
      <c r="R2753" s="5">
        <v>0</v>
      </c>
      <c r="S2753" s="5">
        <v>0</v>
      </c>
      <c r="T2753" s="5">
        <v>0</v>
      </c>
      <c r="U2753" s="5">
        <f t="shared" si="170"/>
        <v>10000</v>
      </c>
      <c r="V2753" s="5">
        <f t="shared" si="171"/>
        <v>10000</v>
      </c>
      <c r="W2753" s="5">
        <v>0</v>
      </c>
      <c r="X2753" t="s">
        <v>1596</v>
      </c>
    </row>
    <row r="2754" spans="1:24" x14ac:dyDescent="0.2">
      <c r="A2754" t="s">
        <v>0</v>
      </c>
      <c r="B2754" t="s">
        <v>1</v>
      </c>
      <c r="C2754" t="s">
        <v>695</v>
      </c>
      <c r="D2754" t="s">
        <v>727</v>
      </c>
      <c r="E2754" t="s">
        <v>728</v>
      </c>
      <c r="F2754" t="s">
        <v>1765</v>
      </c>
      <c r="G2754" t="s">
        <v>1766</v>
      </c>
      <c r="H2754" t="s">
        <v>7</v>
      </c>
      <c r="I2754" t="s">
        <v>8</v>
      </c>
      <c r="J2754" t="s">
        <v>9</v>
      </c>
      <c r="K2754" t="s">
        <v>10</v>
      </c>
      <c r="L2754" t="s">
        <v>11</v>
      </c>
      <c r="M2754" s="5">
        <v>70368</v>
      </c>
      <c r="N2754" s="5">
        <v>-1909.38</v>
      </c>
      <c r="O2754" s="5">
        <f t="shared" si="168"/>
        <v>68458.62</v>
      </c>
      <c r="P2754" s="5">
        <v>13835.9</v>
      </c>
      <c r="Q2754" s="5">
        <f t="shared" si="169"/>
        <v>82294.51999999999</v>
      </c>
      <c r="R2754" s="5">
        <v>0</v>
      </c>
      <c r="S2754" s="5">
        <v>55672</v>
      </c>
      <c r="T2754" s="5">
        <v>55672</v>
      </c>
      <c r="U2754" s="5">
        <f t="shared" si="170"/>
        <v>12786.619999999995</v>
      </c>
      <c r="V2754" s="5">
        <f t="shared" si="171"/>
        <v>12786.619999999995</v>
      </c>
      <c r="W2754" s="5">
        <v>26622.52</v>
      </c>
      <c r="X2754" t="s">
        <v>731</v>
      </c>
    </row>
    <row r="2755" spans="1:24" x14ac:dyDescent="0.2">
      <c r="A2755" t="s">
        <v>0</v>
      </c>
      <c r="B2755" t="s">
        <v>1</v>
      </c>
      <c r="C2755" t="s">
        <v>695</v>
      </c>
      <c r="D2755" t="s">
        <v>727</v>
      </c>
      <c r="E2755" t="s">
        <v>728</v>
      </c>
      <c r="F2755" t="s">
        <v>1765</v>
      </c>
      <c r="G2755" t="s">
        <v>1766</v>
      </c>
      <c r="H2755" t="s">
        <v>7</v>
      </c>
      <c r="I2755" t="s">
        <v>8</v>
      </c>
      <c r="J2755" t="s">
        <v>9</v>
      </c>
      <c r="K2755" t="s">
        <v>13</v>
      </c>
      <c r="L2755" t="s">
        <v>11</v>
      </c>
      <c r="M2755" s="5">
        <v>6809.16</v>
      </c>
      <c r="N2755" s="5">
        <v>0</v>
      </c>
      <c r="O2755" s="5">
        <f t="shared" ref="O2755:O2818" si="172">+M2755+N2755</f>
        <v>6809.16</v>
      </c>
      <c r="P2755" s="5">
        <v>0</v>
      </c>
      <c r="Q2755" s="5">
        <f t="shared" ref="Q2755:Q2818" si="173">+O2755+P2755</f>
        <v>6809.16</v>
      </c>
      <c r="R2755" s="5">
        <v>0</v>
      </c>
      <c r="S2755" s="5">
        <v>4539.4399999999996</v>
      </c>
      <c r="T2755" s="5">
        <v>4539.4399999999996</v>
      </c>
      <c r="U2755" s="5">
        <f t="shared" ref="U2755:U2818" si="174">+O2755-S2755</f>
        <v>2269.7200000000003</v>
      </c>
      <c r="V2755" s="5">
        <f t="shared" ref="V2755:V2818" si="175">+O2755-T2755</f>
        <v>2269.7200000000003</v>
      </c>
      <c r="W2755" s="5">
        <v>2269.7199999999998</v>
      </c>
      <c r="X2755" t="s">
        <v>732</v>
      </c>
    </row>
    <row r="2756" spans="1:24" x14ac:dyDescent="0.2">
      <c r="A2756" t="s">
        <v>0</v>
      </c>
      <c r="B2756" t="s">
        <v>1</v>
      </c>
      <c r="C2756" t="s">
        <v>695</v>
      </c>
      <c r="D2756" t="s">
        <v>727</v>
      </c>
      <c r="E2756" t="s">
        <v>728</v>
      </c>
      <c r="F2756" t="s">
        <v>1765</v>
      </c>
      <c r="G2756" t="s">
        <v>1766</v>
      </c>
      <c r="H2756" t="s">
        <v>7</v>
      </c>
      <c r="I2756" t="s">
        <v>8</v>
      </c>
      <c r="J2756" t="s">
        <v>9</v>
      </c>
      <c r="K2756" t="s">
        <v>733</v>
      </c>
      <c r="L2756" t="s">
        <v>11</v>
      </c>
      <c r="M2756" s="5">
        <v>765312</v>
      </c>
      <c r="N2756" s="5">
        <v>0</v>
      </c>
      <c r="O2756" s="5">
        <f t="shared" si="172"/>
        <v>765312</v>
      </c>
      <c r="P2756" s="5">
        <v>119231.83</v>
      </c>
      <c r="Q2756" s="5">
        <f t="shared" si="173"/>
        <v>884543.83</v>
      </c>
      <c r="R2756" s="5">
        <v>0</v>
      </c>
      <c r="S2756" s="5">
        <v>584779.56999999995</v>
      </c>
      <c r="T2756" s="5">
        <v>584779.56999999995</v>
      </c>
      <c r="U2756" s="5">
        <f t="shared" si="174"/>
        <v>180532.43000000005</v>
      </c>
      <c r="V2756" s="5">
        <f t="shared" si="175"/>
        <v>180532.43000000005</v>
      </c>
      <c r="W2756" s="5">
        <v>299764.26</v>
      </c>
      <c r="X2756" t="s">
        <v>734</v>
      </c>
    </row>
    <row r="2757" spans="1:24" x14ac:dyDescent="0.2">
      <c r="A2757" t="s">
        <v>0</v>
      </c>
      <c r="B2757" t="s">
        <v>1</v>
      </c>
      <c r="C2757" t="s">
        <v>695</v>
      </c>
      <c r="D2757" t="s">
        <v>727</v>
      </c>
      <c r="E2757" t="s">
        <v>728</v>
      </c>
      <c r="F2757" t="s">
        <v>1765</v>
      </c>
      <c r="G2757" t="s">
        <v>1766</v>
      </c>
      <c r="H2757" t="s">
        <v>7</v>
      </c>
      <c r="I2757" t="s">
        <v>8</v>
      </c>
      <c r="J2757" t="s">
        <v>9</v>
      </c>
      <c r="K2757" t="s">
        <v>15</v>
      </c>
      <c r="L2757" t="s">
        <v>11</v>
      </c>
      <c r="M2757" s="5">
        <v>70207.429999999993</v>
      </c>
      <c r="N2757" s="5">
        <v>0</v>
      </c>
      <c r="O2757" s="5">
        <f t="shared" si="172"/>
        <v>70207.429999999993</v>
      </c>
      <c r="P2757" s="5">
        <v>0</v>
      </c>
      <c r="Q2757" s="5">
        <f t="shared" si="173"/>
        <v>70207.429999999993</v>
      </c>
      <c r="R2757" s="5">
        <v>0</v>
      </c>
      <c r="S2757" s="5">
        <v>6633.84</v>
      </c>
      <c r="T2757" s="5">
        <v>6633.84</v>
      </c>
      <c r="U2757" s="5">
        <f t="shared" si="174"/>
        <v>63573.59</v>
      </c>
      <c r="V2757" s="5">
        <f t="shared" si="175"/>
        <v>63573.59</v>
      </c>
      <c r="W2757" s="5">
        <v>63573.59</v>
      </c>
      <c r="X2757" t="s">
        <v>735</v>
      </c>
    </row>
    <row r="2758" spans="1:24" x14ac:dyDescent="0.2">
      <c r="A2758" t="s">
        <v>0</v>
      </c>
      <c r="B2758" t="s">
        <v>1</v>
      </c>
      <c r="C2758" t="s">
        <v>695</v>
      </c>
      <c r="D2758" t="s">
        <v>727</v>
      </c>
      <c r="E2758" t="s">
        <v>728</v>
      </c>
      <c r="F2758" t="s">
        <v>1765</v>
      </c>
      <c r="G2758" t="s">
        <v>1766</v>
      </c>
      <c r="H2758" t="s">
        <v>7</v>
      </c>
      <c r="I2758" t="s">
        <v>8</v>
      </c>
      <c r="J2758" t="s">
        <v>9</v>
      </c>
      <c r="K2758" t="s">
        <v>15</v>
      </c>
      <c r="L2758" t="s">
        <v>44</v>
      </c>
      <c r="M2758" s="5">
        <v>0</v>
      </c>
      <c r="N2758" s="5">
        <v>817</v>
      </c>
      <c r="O2758" s="5">
        <f t="shared" si="172"/>
        <v>817</v>
      </c>
      <c r="P2758" s="5">
        <v>0</v>
      </c>
      <c r="Q2758" s="5">
        <f t="shared" si="173"/>
        <v>817</v>
      </c>
      <c r="R2758" s="5">
        <v>817</v>
      </c>
      <c r="S2758" s="5">
        <v>0</v>
      </c>
      <c r="T2758" s="5">
        <v>0</v>
      </c>
      <c r="U2758" s="5">
        <f t="shared" si="174"/>
        <v>817</v>
      </c>
      <c r="V2758" s="5">
        <f t="shared" si="175"/>
        <v>817</v>
      </c>
      <c r="W2758" s="5">
        <v>0</v>
      </c>
      <c r="X2758" t="s">
        <v>735</v>
      </c>
    </row>
    <row r="2759" spans="1:24" x14ac:dyDescent="0.2">
      <c r="A2759" t="s">
        <v>0</v>
      </c>
      <c r="B2759" t="s">
        <v>1</v>
      </c>
      <c r="C2759" t="s">
        <v>695</v>
      </c>
      <c r="D2759" t="s">
        <v>727</v>
      </c>
      <c r="E2759" t="s">
        <v>728</v>
      </c>
      <c r="F2759" t="s">
        <v>1765</v>
      </c>
      <c r="G2759" t="s">
        <v>1766</v>
      </c>
      <c r="H2759" t="s">
        <v>7</v>
      </c>
      <c r="I2759" t="s">
        <v>8</v>
      </c>
      <c r="J2759" t="s">
        <v>9</v>
      </c>
      <c r="K2759" t="s">
        <v>17</v>
      </c>
      <c r="L2759" t="s">
        <v>44</v>
      </c>
      <c r="M2759" s="5">
        <v>0</v>
      </c>
      <c r="N2759" s="5">
        <v>400</v>
      </c>
      <c r="O2759" s="5">
        <f t="shared" si="172"/>
        <v>400</v>
      </c>
      <c r="P2759" s="5">
        <v>0</v>
      </c>
      <c r="Q2759" s="5">
        <f t="shared" si="173"/>
        <v>400</v>
      </c>
      <c r="R2759" s="5">
        <v>242.22</v>
      </c>
      <c r="S2759" s="5">
        <v>157.78</v>
      </c>
      <c r="T2759" s="5">
        <v>157.78</v>
      </c>
      <c r="U2759" s="5">
        <f t="shared" si="174"/>
        <v>242.22</v>
      </c>
      <c r="V2759" s="5">
        <f t="shared" si="175"/>
        <v>242.22</v>
      </c>
      <c r="W2759" s="5">
        <v>0</v>
      </c>
      <c r="X2759" t="s">
        <v>736</v>
      </c>
    </row>
    <row r="2760" spans="1:24" x14ac:dyDescent="0.2">
      <c r="A2760" t="s">
        <v>0</v>
      </c>
      <c r="B2760" t="s">
        <v>1</v>
      </c>
      <c r="C2760" t="s">
        <v>695</v>
      </c>
      <c r="D2760" t="s">
        <v>727</v>
      </c>
      <c r="E2760" t="s">
        <v>728</v>
      </c>
      <c r="F2760" t="s">
        <v>1765</v>
      </c>
      <c r="G2760" t="s">
        <v>1766</v>
      </c>
      <c r="H2760" t="s">
        <v>7</v>
      </c>
      <c r="I2760" t="s">
        <v>8</v>
      </c>
      <c r="J2760" t="s">
        <v>9</v>
      </c>
      <c r="K2760" t="s">
        <v>17</v>
      </c>
      <c r="L2760" t="s">
        <v>11</v>
      </c>
      <c r="M2760" s="5">
        <v>27595.759999999998</v>
      </c>
      <c r="N2760" s="5">
        <v>1909.38</v>
      </c>
      <c r="O2760" s="5">
        <f t="shared" si="172"/>
        <v>29505.14</v>
      </c>
      <c r="P2760" s="5">
        <v>0</v>
      </c>
      <c r="Q2760" s="5">
        <f t="shared" si="173"/>
        <v>29505.14</v>
      </c>
      <c r="R2760" s="5">
        <v>0</v>
      </c>
      <c r="S2760" s="5">
        <v>29505.14</v>
      </c>
      <c r="T2760" s="5">
        <v>29505.14</v>
      </c>
      <c r="U2760" s="5">
        <f t="shared" si="174"/>
        <v>0</v>
      </c>
      <c r="V2760" s="5">
        <f t="shared" si="175"/>
        <v>0</v>
      </c>
      <c r="W2760" s="5">
        <v>0</v>
      </c>
      <c r="X2760" t="s">
        <v>736</v>
      </c>
    </row>
    <row r="2761" spans="1:24" x14ac:dyDescent="0.2">
      <c r="A2761" t="s">
        <v>0</v>
      </c>
      <c r="B2761" t="s">
        <v>1</v>
      </c>
      <c r="C2761" t="s">
        <v>695</v>
      </c>
      <c r="D2761" t="s">
        <v>727</v>
      </c>
      <c r="E2761" t="s">
        <v>728</v>
      </c>
      <c r="F2761" t="s">
        <v>1765</v>
      </c>
      <c r="G2761" t="s">
        <v>1766</v>
      </c>
      <c r="H2761" t="s">
        <v>7</v>
      </c>
      <c r="I2761" t="s">
        <v>8</v>
      </c>
      <c r="J2761" t="s">
        <v>9</v>
      </c>
      <c r="K2761" t="s">
        <v>19</v>
      </c>
      <c r="L2761" t="s">
        <v>11</v>
      </c>
      <c r="M2761" s="5">
        <v>132</v>
      </c>
      <c r="N2761" s="5">
        <v>0</v>
      </c>
      <c r="O2761" s="5">
        <f t="shared" si="172"/>
        <v>132</v>
      </c>
      <c r="P2761" s="5">
        <v>-60.26</v>
      </c>
      <c r="Q2761" s="5">
        <f t="shared" si="173"/>
        <v>71.740000000000009</v>
      </c>
      <c r="R2761" s="5">
        <v>0</v>
      </c>
      <c r="S2761" s="5">
        <v>41.5</v>
      </c>
      <c r="T2761" s="5">
        <v>41.5</v>
      </c>
      <c r="U2761" s="5">
        <f t="shared" si="174"/>
        <v>90.5</v>
      </c>
      <c r="V2761" s="5">
        <f t="shared" si="175"/>
        <v>90.5</v>
      </c>
      <c r="W2761" s="5">
        <v>30.24</v>
      </c>
      <c r="X2761" t="s">
        <v>737</v>
      </c>
    </row>
    <row r="2762" spans="1:24" x14ac:dyDescent="0.2">
      <c r="A2762" t="s">
        <v>0</v>
      </c>
      <c r="B2762" t="s">
        <v>1</v>
      </c>
      <c r="C2762" t="s">
        <v>695</v>
      </c>
      <c r="D2762" t="s">
        <v>727</v>
      </c>
      <c r="E2762" t="s">
        <v>728</v>
      </c>
      <c r="F2762" t="s">
        <v>1765</v>
      </c>
      <c r="G2762" t="s">
        <v>1766</v>
      </c>
      <c r="H2762" t="s">
        <v>7</v>
      </c>
      <c r="I2762" t="s">
        <v>8</v>
      </c>
      <c r="J2762" t="s">
        <v>9</v>
      </c>
      <c r="K2762" t="s">
        <v>21</v>
      </c>
      <c r="L2762" t="s">
        <v>11</v>
      </c>
      <c r="M2762" s="5">
        <v>1056</v>
      </c>
      <c r="N2762" s="5">
        <v>0</v>
      </c>
      <c r="O2762" s="5">
        <f t="shared" si="172"/>
        <v>1056</v>
      </c>
      <c r="P2762" s="5">
        <v>-482.11</v>
      </c>
      <c r="Q2762" s="5">
        <f t="shared" si="173"/>
        <v>573.89</v>
      </c>
      <c r="R2762" s="5">
        <v>0</v>
      </c>
      <c r="S2762" s="5">
        <v>332</v>
      </c>
      <c r="T2762" s="5">
        <v>332</v>
      </c>
      <c r="U2762" s="5">
        <f t="shared" si="174"/>
        <v>724</v>
      </c>
      <c r="V2762" s="5">
        <f t="shared" si="175"/>
        <v>724</v>
      </c>
      <c r="W2762" s="5">
        <v>241.89</v>
      </c>
      <c r="X2762" t="s">
        <v>738</v>
      </c>
    </row>
    <row r="2763" spans="1:24" x14ac:dyDescent="0.2">
      <c r="A2763" t="s">
        <v>0</v>
      </c>
      <c r="B2763" t="s">
        <v>1</v>
      </c>
      <c r="C2763" t="s">
        <v>695</v>
      </c>
      <c r="D2763" t="s">
        <v>727</v>
      </c>
      <c r="E2763" t="s">
        <v>728</v>
      </c>
      <c r="F2763" t="s">
        <v>1765</v>
      </c>
      <c r="G2763" t="s">
        <v>1766</v>
      </c>
      <c r="H2763" t="s">
        <v>7</v>
      </c>
      <c r="I2763" t="s">
        <v>8</v>
      </c>
      <c r="J2763" t="s">
        <v>9</v>
      </c>
      <c r="K2763" t="s">
        <v>23</v>
      </c>
      <c r="L2763" t="s">
        <v>11</v>
      </c>
      <c r="M2763" s="5">
        <v>34.049999999999997</v>
      </c>
      <c r="N2763" s="5">
        <v>0</v>
      </c>
      <c r="O2763" s="5">
        <f t="shared" si="172"/>
        <v>34.049999999999997</v>
      </c>
      <c r="P2763" s="5">
        <v>-34.049999999999997</v>
      </c>
      <c r="Q2763" s="5">
        <f t="shared" si="173"/>
        <v>0</v>
      </c>
      <c r="R2763" s="5">
        <v>0</v>
      </c>
      <c r="S2763" s="5">
        <v>0</v>
      </c>
      <c r="T2763" s="5">
        <v>0</v>
      </c>
      <c r="U2763" s="5">
        <f t="shared" si="174"/>
        <v>34.049999999999997</v>
      </c>
      <c r="V2763" s="5">
        <f t="shared" si="175"/>
        <v>34.049999999999997</v>
      </c>
      <c r="W2763" s="5">
        <v>0</v>
      </c>
      <c r="X2763" t="s">
        <v>739</v>
      </c>
    </row>
    <row r="2764" spans="1:24" x14ac:dyDescent="0.2">
      <c r="A2764" t="s">
        <v>0</v>
      </c>
      <c r="B2764" t="s">
        <v>1</v>
      </c>
      <c r="C2764" t="s">
        <v>695</v>
      </c>
      <c r="D2764" t="s">
        <v>727</v>
      </c>
      <c r="E2764" t="s">
        <v>728</v>
      </c>
      <c r="F2764" t="s">
        <v>1765</v>
      </c>
      <c r="G2764" t="s">
        <v>1766</v>
      </c>
      <c r="H2764" t="s">
        <v>7</v>
      </c>
      <c r="I2764" t="s">
        <v>8</v>
      </c>
      <c r="J2764" t="s">
        <v>9</v>
      </c>
      <c r="K2764" t="s">
        <v>25</v>
      </c>
      <c r="L2764" t="s">
        <v>11</v>
      </c>
      <c r="M2764" s="5">
        <v>204.27</v>
      </c>
      <c r="N2764" s="5">
        <v>0</v>
      </c>
      <c r="O2764" s="5">
        <f t="shared" si="172"/>
        <v>204.27</v>
      </c>
      <c r="P2764" s="5">
        <v>-49.75</v>
      </c>
      <c r="Q2764" s="5">
        <f t="shared" si="173"/>
        <v>154.52000000000001</v>
      </c>
      <c r="R2764" s="5">
        <v>0</v>
      </c>
      <c r="S2764" s="5">
        <v>102.16</v>
      </c>
      <c r="T2764" s="5">
        <v>102.16</v>
      </c>
      <c r="U2764" s="5">
        <f t="shared" si="174"/>
        <v>102.11000000000001</v>
      </c>
      <c r="V2764" s="5">
        <f t="shared" si="175"/>
        <v>102.11000000000001</v>
      </c>
      <c r="W2764" s="5">
        <v>52.36</v>
      </c>
      <c r="X2764" t="s">
        <v>740</v>
      </c>
    </row>
    <row r="2765" spans="1:24" x14ac:dyDescent="0.2">
      <c r="A2765" t="s">
        <v>0</v>
      </c>
      <c r="B2765" t="s">
        <v>1</v>
      </c>
      <c r="C2765" t="s">
        <v>695</v>
      </c>
      <c r="D2765" t="s">
        <v>727</v>
      </c>
      <c r="E2765" t="s">
        <v>728</v>
      </c>
      <c r="F2765" t="s">
        <v>1765</v>
      </c>
      <c r="G2765" t="s">
        <v>1766</v>
      </c>
      <c r="H2765" t="s">
        <v>7</v>
      </c>
      <c r="I2765" t="s">
        <v>8</v>
      </c>
      <c r="J2765" t="s">
        <v>9</v>
      </c>
      <c r="K2765" t="s">
        <v>27</v>
      </c>
      <c r="L2765" t="s">
        <v>11</v>
      </c>
      <c r="M2765" s="5">
        <v>3932.26</v>
      </c>
      <c r="N2765" s="5">
        <v>0</v>
      </c>
      <c r="O2765" s="5">
        <f t="shared" si="172"/>
        <v>3932.26</v>
      </c>
      <c r="P2765" s="5">
        <v>-1966.13</v>
      </c>
      <c r="Q2765" s="5">
        <f t="shared" si="173"/>
        <v>1966.13</v>
      </c>
      <c r="R2765" s="5">
        <v>0</v>
      </c>
      <c r="S2765" s="5">
        <v>0</v>
      </c>
      <c r="T2765" s="5">
        <v>0</v>
      </c>
      <c r="U2765" s="5">
        <f t="shared" si="174"/>
        <v>3932.26</v>
      </c>
      <c r="V2765" s="5">
        <f t="shared" si="175"/>
        <v>3932.26</v>
      </c>
      <c r="W2765" s="5">
        <v>1966.13</v>
      </c>
      <c r="X2765" t="s">
        <v>741</v>
      </c>
    </row>
    <row r="2766" spans="1:24" x14ac:dyDescent="0.2">
      <c r="A2766" t="s">
        <v>0</v>
      </c>
      <c r="B2766" t="s">
        <v>1</v>
      </c>
      <c r="C2766" t="s">
        <v>695</v>
      </c>
      <c r="D2766" t="s">
        <v>727</v>
      </c>
      <c r="E2766" t="s">
        <v>728</v>
      </c>
      <c r="F2766" t="s">
        <v>1765</v>
      </c>
      <c r="G2766" t="s">
        <v>1766</v>
      </c>
      <c r="H2766" t="s">
        <v>7</v>
      </c>
      <c r="I2766" t="s">
        <v>8</v>
      </c>
      <c r="J2766" t="s">
        <v>9</v>
      </c>
      <c r="K2766" t="s">
        <v>265</v>
      </c>
      <c r="L2766" t="s">
        <v>44</v>
      </c>
      <c r="M2766" s="5">
        <v>0</v>
      </c>
      <c r="N2766" s="5">
        <v>9804</v>
      </c>
      <c r="O2766" s="5">
        <f t="shared" si="172"/>
        <v>9804</v>
      </c>
      <c r="P2766" s="5">
        <v>0</v>
      </c>
      <c r="Q2766" s="5">
        <f t="shared" si="173"/>
        <v>9804</v>
      </c>
      <c r="R2766" s="5">
        <v>5119.87</v>
      </c>
      <c r="S2766" s="5">
        <v>4684.13</v>
      </c>
      <c r="T2766" s="5">
        <v>4684.13</v>
      </c>
      <c r="U2766" s="5">
        <f t="shared" si="174"/>
        <v>5119.87</v>
      </c>
      <c r="V2766" s="5">
        <f t="shared" si="175"/>
        <v>5119.87</v>
      </c>
      <c r="W2766" s="5">
        <v>0</v>
      </c>
      <c r="X2766" t="s">
        <v>743</v>
      </c>
    </row>
    <row r="2767" spans="1:24" x14ac:dyDescent="0.2">
      <c r="A2767" t="s">
        <v>0</v>
      </c>
      <c r="B2767" t="s">
        <v>1</v>
      </c>
      <c r="C2767" t="s">
        <v>695</v>
      </c>
      <c r="D2767" t="s">
        <v>727</v>
      </c>
      <c r="E2767" t="s">
        <v>728</v>
      </c>
      <c r="F2767" t="s">
        <v>1765</v>
      </c>
      <c r="G2767" t="s">
        <v>1766</v>
      </c>
      <c r="H2767" t="s">
        <v>7</v>
      </c>
      <c r="I2767" t="s">
        <v>8</v>
      </c>
      <c r="J2767" t="s">
        <v>9</v>
      </c>
      <c r="K2767" t="s">
        <v>31</v>
      </c>
      <c r="L2767" t="s">
        <v>11</v>
      </c>
      <c r="M2767" s="5">
        <v>2580.37</v>
      </c>
      <c r="N2767" s="5">
        <v>0</v>
      </c>
      <c r="O2767" s="5">
        <f t="shared" si="172"/>
        <v>2580.37</v>
      </c>
      <c r="P2767" s="5">
        <v>-1290.19</v>
      </c>
      <c r="Q2767" s="5">
        <f t="shared" si="173"/>
        <v>1290.1799999999998</v>
      </c>
      <c r="R2767" s="5">
        <v>0</v>
      </c>
      <c r="S2767" s="5">
        <v>0</v>
      </c>
      <c r="T2767" s="5">
        <v>0</v>
      </c>
      <c r="U2767" s="5">
        <f t="shared" si="174"/>
        <v>2580.37</v>
      </c>
      <c r="V2767" s="5">
        <f t="shared" si="175"/>
        <v>2580.37</v>
      </c>
      <c r="W2767" s="5">
        <v>1290.18</v>
      </c>
      <c r="X2767" t="s">
        <v>744</v>
      </c>
    </row>
    <row r="2768" spans="1:24" x14ac:dyDescent="0.2">
      <c r="A2768" t="s">
        <v>0</v>
      </c>
      <c r="B2768" t="s">
        <v>1</v>
      </c>
      <c r="C2768" t="s">
        <v>695</v>
      </c>
      <c r="D2768" t="s">
        <v>727</v>
      </c>
      <c r="E2768" t="s">
        <v>728</v>
      </c>
      <c r="F2768" t="s">
        <v>1765</v>
      </c>
      <c r="G2768" t="s">
        <v>1766</v>
      </c>
      <c r="H2768" t="s">
        <v>7</v>
      </c>
      <c r="I2768" t="s">
        <v>8</v>
      </c>
      <c r="J2768" t="s">
        <v>9</v>
      </c>
      <c r="K2768" t="s">
        <v>33</v>
      </c>
      <c r="L2768" t="s">
        <v>11</v>
      </c>
      <c r="M2768" s="5">
        <v>35160.74</v>
      </c>
      <c r="N2768" s="5">
        <v>0</v>
      </c>
      <c r="O2768" s="5">
        <f t="shared" si="172"/>
        <v>35160.74</v>
      </c>
      <c r="P2768" s="5">
        <v>-15305.37</v>
      </c>
      <c r="Q2768" s="5">
        <f t="shared" si="173"/>
        <v>19855.369999999995</v>
      </c>
      <c r="R2768" s="5">
        <v>0</v>
      </c>
      <c r="S2768" s="5">
        <v>5200</v>
      </c>
      <c r="T2768" s="5">
        <v>5200</v>
      </c>
      <c r="U2768" s="5">
        <f t="shared" si="174"/>
        <v>29960.739999999998</v>
      </c>
      <c r="V2768" s="5">
        <f t="shared" si="175"/>
        <v>29960.739999999998</v>
      </c>
      <c r="W2768" s="5">
        <v>14655.37</v>
      </c>
      <c r="X2768" t="s">
        <v>745</v>
      </c>
    </row>
    <row r="2769" spans="1:24" x14ac:dyDescent="0.2">
      <c r="A2769" t="s">
        <v>0</v>
      </c>
      <c r="B2769" t="s">
        <v>1</v>
      </c>
      <c r="C2769" t="s">
        <v>695</v>
      </c>
      <c r="D2769" t="s">
        <v>727</v>
      </c>
      <c r="E2769" t="s">
        <v>728</v>
      </c>
      <c r="F2769" t="s">
        <v>1765</v>
      </c>
      <c r="G2769" t="s">
        <v>1766</v>
      </c>
      <c r="H2769" t="s">
        <v>7</v>
      </c>
      <c r="I2769" t="s">
        <v>8</v>
      </c>
      <c r="J2769" t="s">
        <v>9</v>
      </c>
      <c r="K2769" t="s">
        <v>35</v>
      </c>
      <c r="L2769" t="s">
        <v>11</v>
      </c>
      <c r="M2769" s="5">
        <v>95061.15</v>
      </c>
      <c r="N2769" s="5">
        <v>0</v>
      </c>
      <c r="O2769" s="5">
        <f t="shared" si="172"/>
        <v>95061.15</v>
      </c>
      <c r="P2769" s="5">
        <v>15929.75</v>
      </c>
      <c r="Q2769" s="5">
        <f t="shared" si="173"/>
        <v>110990.9</v>
      </c>
      <c r="R2769" s="5">
        <v>0</v>
      </c>
      <c r="S2769" s="5">
        <v>73377.64</v>
      </c>
      <c r="T2769" s="5">
        <v>73377.64</v>
      </c>
      <c r="U2769" s="5">
        <f t="shared" si="174"/>
        <v>21683.509999999995</v>
      </c>
      <c r="V2769" s="5">
        <f t="shared" si="175"/>
        <v>21683.509999999995</v>
      </c>
      <c r="W2769" s="5">
        <v>37613.26</v>
      </c>
      <c r="X2769" t="s">
        <v>746</v>
      </c>
    </row>
    <row r="2770" spans="1:24" x14ac:dyDescent="0.2">
      <c r="A2770" t="s">
        <v>0</v>
      </c>
      <c r="B2770" t="s">
        <v>1</v>
      </c>
      <c r="C2770" t="s">
        <v>695</v>
      </c>
      <c r="D2770" t="s">
        <v>727</v>
      </c>
      <c r="E2770" t="s">
        <v>728</v>
      </c>
      <c r="F2770" t="s">
        <v>1765</v>
      </c>
      <c r="G2770" t="s">
        <v>1766</v>
      </c>
      <c r="H2770" t="s">
        <v>7</v>
      </c>
      <c r="I2770" t="s">
        <v>8</v>
      </c>
      <c r="J2770" t="s">
        <v>9</v>
      </c>
      <c r="K2770" t="s">
        <v>35</v>
      </c>
      <c r="L2770" t="s">
        <v>44</v>
      </c>
      <c r="M2770" s="5">
        <v>0</v>
      </c>
      <c r="N2770" s="5">
        <v>1240.21</v>
      </c>
      <c r="O2770" s="5">
        <f t="shared" si="172"/>
        <v>1240.21</v>
      </c>
      <c r="P2770" s="5">
        <v>0</v>
      </c>
      <c r="Q2770" s="5">
        <f t="shared" si="173"/>
        <v>1240.21</v>
      </c>
      <c r="R2770" s="5">
        <v>717.91</v>
      </c>
      <c r="S2770" s="5">
        <v>522.29999999999995</v>
      </c>
      <c r="T2770" s="5">
        <v>522.29999999999995</v>
      </c>
      <c r="U2770" s="5">
        <f t="shared" si="174"/>
        <v>717.91000000000008</v>
      </c>
      <c r="V2770" s="5">
        <f t="shared" si="175"/>
        <v>717.91000000000008</v>
      </c>
      <c r="W2770" s="5">
        <v>0</v>
      </c>
      <c r="X2770" t="s">
        <v>746</v>
      </c>
    </row>
    <row r="2771" spans="1:24" x14ac:dyDescent="0.2">
      <c r="A2771" t="s">
        <v>0</v>
      </c>
      <c r="B2771" t="s">
        <v>1</v>
      </c>
      <c r="C2771" t="s">
        <v>695</v>
      </c>
      <c r="D2771" t="s">
        <v>727</v>
      </c>
      <c r="E2771" t="s">
        <v>728</v>
      </c>
      <c r="F2771" t="s">
        <v>1765</v>
      </c>
      <c r="G2771" t="s">
        <v>1766</v>
      </c>
      <c r="H2771" t="s">
        <v>7</v>
      </c>
      <c r="I2771" t="s">
        <v>8</v>
      </c>
      <c r="J2771" t="s">
        <v>9</v>
      </c>
      <c r="K2771" t="s">
        <v>37</v>
      </c>
      <c r="L2771" t="s">
        <v>11</v>
      </c>
      <c r="M2771" s="5">
        <v>70207.429999999993</v>
      </c>
      <c r="N2771" s="5">
        <v>0</v>
      </c>
      <c r="O2771" s="5">
        <f t="shared" si="172"/>
        <v>70207.429999999993</v>
      </c>
      <c r="P2771" s="5">
        <v>7364.05</v>
      </c>
      <c r="Q2771" s="5">
        <f t="shared" si="173"/>
        <v>77571.48</v>
      </c>
      <c r="R2771" s="5">
        <v>0</v>
      </c>
      <c r="S2771" s="5">
        <v>51736.53</v>
      </c>
      <c r="T2771" s="5">
        <v>51736.53</v>
      </c>
      <c r="U2771" s="5">
        <f t="shared" si="174"/>
        <v>18470.899999999994</v>
      </c>
      <c r="V2771" s="5">
        <f t="shared" si="175"/>
        <v>18470.899999999994</v>
      </c>
      <c r="W2771" s="5">
        <v>25834.95</v>
      </c>
      <c r="X2771" t="s">
        <v>747</v>
      </c>
    </row>
    <row r="2772" spans="1:24" x14ac:dyDescent="0.2">
      <c r="A2772" t="s">
        <v>0</v>
      </c>
      <c r="B2772" t="s">
        <v>1</v>
      </c>
      <c r="C2772" t="s">
        <v>695</v>
      </c>
      <c r="D2772" t="s">
        <v>727</v>
      </c>
      <c r="E2772" t="s">
        <v>728</v>
      </c>
      <c r="F2772" t="s">
        <v>1765</v>
      </c>
      <c r="G2772" t="s">
        <v>1766</v>
      </c>
      <c r="H2772" t="s">
        <v>7</v>
      </c>
      <c r="I2772" t="s">
        <v>8</v>
      </c>
      <c r="J2772" t="s">
        <v>9</v>
      </c>
      <c r="K2772" t="s">
        <v>37</v>
      </c>
      <c r="L2772" t="s">
        <v>44</v>
      </c>
      <c r="M2772" s="5">
        <v>0</v>
      </c>
      <c r="N2772" s="5">
        <v>817</v>
      </c>
      <c r="O2772" s="5">
        <f t="shared" si="172"/>
        <v>817</v>
      </c>
      <c r="P2772" s="5">
        <v>0</v>
      </c>
      <c r="Q2772" s="5">
        <f t="shared" si="173"/>
        <v>817</v>
      </c>
      <c r="R2772" s="5">
        <v>817</v>
      </c>
      <c r="S2772" s="5">
        <v>0</v>
      </c>
      <c r="T2772" s="5">
        <v>0</v>
      </c>
      <c r="U2772" s="5">
        <f t="shared" si="174"/>
        <v>817</v>
      </c>
      <c r="V2772" s="5">
        <f t="shared" si="175"/>
        <v>817</v>
      </c>
      <c r="W2772" s="5">
        <v>0</v>
      </c>
      <c r="X2772" t="s">
        <v>747</v>
      </c>
    </row>
    <row r="2773" spans="1:24" x14ac:dyDescent="0.2">
      <c r="A2773" t="s">
        <v>0</v>
      </c>
      <c r="B2773" t="s">
        <v>1</v>
      </c>
      <c r="C2773" t="s">
        <v>695</v>
      </c>
      <c r="D2773" t="s">
        <v>727</v>
      </c>
      <c r="E2773" t="s">
        <v>728</v>
      </c>
      <c r="F2773" t="s">
        <v>1765</v>
      </c>
      <c r="G2773" t="s">
        <v>1766</v>
      </c>
      <c r="H2773" t="s">
        <v>7</v>
      </c>
      <c r="I2773" t="s">
        <v>8</v>
      </c>
      <c r="J2773" t="s">
        <v>9</v>
      </c>
      <c r="K2773" t="s">
        <v>39</v>
      </c>
      <c r="L2773" t="s">
        <v>11</v>
      </c>
      <c r="M2773" s="5">
        <v>13772.4</v>
      </c>
      <c r="N2773" s="5">
        <v>0</v>
      </c>
      <c r="O2773" s="5">
        <f t="shared" si="172"/>
        <v>13772.4</v>
      </c>
      <c r="P2773" s="5">
        <v>0</v>
      </c>
      <c r="Q2773" s="5">
        <f t="shared" si="173"/>
        <v>13772.4</v>
      </c>
      <c r="R2773" s="5">
        <v>0</v>
      </c>
      <c r="S2773" s="5">
        <v>0</v>
      </c>
      <c r="T2773" s="5">
        <v>0</v>
      </c>
      <c r="U2773" s="5">
        <f t="shared" si="174"/>
        <v>13772.4</v>
      </c>
      <c r="V2773" s="5">
        <f t="shared" si="175"/>
        <v>13772.4</v>
      </c>
      <c r="W2773" s="5">
        <v>13772.4</v>
      </c>
      <c r="X2773" t="s">
        <v>748</v>
      </c>
    </row>
    <row r="2774" spans="1:24" x14ac:dyDescent="0.2">
      <c r="A2774" t="s">
        <v>0</v>
      </c>
      <c r="B2774" t="s">
        <v>1</v>
      </c>
      <c r="C2774" t="s">
        <v>695</v>
      </c>
      <c r="D2774" t="s">
        <v>727</v>
      </c>
      <c r="E2774" t="s">
        <v>728</v>
      </c>
      <c r="F2774" t="s">
        <v>1765</v>
      </c>
      <c r="G2774" t="s">
        <v>1766</v>
      </c>
      <c r="H2774" t="s">
        <v>7</v>
      </c>
      <c r="I2774" t="s">
        <v>41</v>
      </c>
      <c r="J2774" t="s">
        <v>42</v>
      </c>
      <c r="K2774" t="s">
        <v>43</v>
      </c>
      <c r="L2774" t="s">
        <v>44</v>
      </c>
      <c r="M2774" s="5">
        <v>8000</v>
      </c>
      <c r="N2774" s="5">
        <v>0</v>
      </c>
      <c r="O2774" s="5">
        <f t="shared" si="172"/>
        <v>8000</v>
      </c>
      <c r="P2774" s="5">
        <v>0</v>
      </c>
      <c r="Q2774" s="5">
        <f t="shared" si="173"/>
        <v>8000</v>
      </c>
      <c r="R2774" s="5">
        <v>0</v>
      </c>
      <c r="S2774" s="5">
        <v>8000</v>
      </c>
      <c r="T2774" s="5">
        <v>1955.06</v>
      </c>
      <c r="U2774" s="5">
        <f t="shared" si="174"/>
        <v>0</v>
      </c>
      <c r="V2774" s="5">
        <f t="shared" si="175"/>
        <v>6044.9400000000005</v>
      </c>
      <c r="W2774" s="5">
        <v>0</v>
      </c>
      <c r="X2774" t="s">
        <v>749</v>
      </c>
    </row>
    <row r="2775" spans="1:24" x14ac:dyDescent="0.2">
      <c r="A2775" t="s">
        <v>0</v>
      </c>
      <c r="B2775" t="s">
        <v>1</v>
      </c>
      <c r="C2775" t="s">
        <v>695</v>
      </c>
      <c r="D2775" t="s">
        <v>727</v>
      </c>
      <c r="E2775" t="s">
        <v>728</v>
      </c>
      <c r="F2775" t="s">
        <v>1765</v>
      </c>
      <c r="G2775" t="s">
        <v>1766</v>
      </c>
      <c r="H2775" t="s">
        <v>7</v>
      </c>
      <c r="I2775" t="s">
        <v>41</v>
      </c>
      <c r="J2775" t="s">
        <v>42</v>
      </c>
      <c r="K2775" t="s">
        <v>46</v>
      </c>
      <c r="L2775" t="s">
        <v>44</v>
      </c>
      <c r="M2775" s="5">
        <v>9000</v>
      </c>
      <c r="N2775" s="5">
        <v>0</v>
      </c>
      <c r="O2775" s="5">
        <f t="shared" si="172"/>
        <v>9000</v>
      </c>
      <c r="P2775" s="5">
        <v>0</v>
      </c>
      <c r="Q2775" s="5">
        <f t="shared" si="173"/>
        <v>9000</v>
      </c>
      <c r="R2775" s="5">
        <v>0</v>
      </c>
      <c r="S2775" s="5">
        <v>9000</v>
      </c>
      <c r="T2775" s="5">
        <v>1610.22</v>
      </c>
      <c r="U2775" s="5">
        <f t="shared" si="174"/>
        <v>0</v>
      </c>
      <c r="V2775" s="5">
        <f t="shared" si="175"/>
        <v>7389.78</v>
      </c>
      <c r="W2775" s="5">
        <v>0</v>
      </c>
      <c r="X2775" t="s">
        <v>750</v>
      </c>
    </row>
    <row r="2776" spans="1:24" x14ac:dyDescent="0.2">
      <c r="A2776" t="s">
        <v>0</v>
      </c>
      <c r="B2776" t="s">
        <v>1</v>
      </c>
      <c r="C2776" t="s">
        <v>695</v>
      </c>
      <c r="D2776" t="s">
        <v>727</v>
      </c>
      <c r="E2776" t="s">
        <v>728</v>
      </c>
      <c r="F2776" t="s">
        <v>1765</v>
      </c>
      <c r="G2776" t="s">
        <v>1766</v>
      </c>
      <c r="H2776" t="s">
        <v>7</v>
      </c>
      <c r="I2776" t="s">
        <v>41</v>
      </c>
      <c r="J2776" t="s">
        <v>42</v>
      </c>
      <c r="K2776" t="s">
        <v>52</v>
      </c>
      <c r="L2776" t="s">
        <v>44</v>
      </c>
      <c r="M2776" s="5">
        <v>1120</v>
      </c>
      <c r="N2776" s="5">
        <v>0</v>
      </c>
      <c r="O2776" s="5">
        <f t="shared" si="172"/>
        <v>1120</v>
      </c>
      <c r="P2776" s="5">
        <v>0</v>
      </c>
      <c r="Q2776" s="5">
        <f t="shared" si="173"/>
        <v>1120</v>
      </c>
      <c r="R2776" s="5">
        <v>0</v>
      </c>
      <c r="S2776" s="5">
        <v>0</v>
      </c>
      <c r="T2776" s="5">
        <v>0</v>
      </c>
      <c r="U2776" s="5">
        <f t="shared" si="174"/>
        <v>1120</v>
      </c>
      <c r="V2776" s="5">
        <f t="shared" si="175"/>
        <v>1120</v>
      </c>
      <c r="W2776" s="5">
        <v>1120</v>
      </c>
      <c r="X2776" t="s">
        <v>752</v>
      </c>
    </row>
    <row r="2777" spans="1:24" x14ac:dyDescent="0.2">
      <c r="A2777" t="s">
        <v>0</v>
      </c>
      <c r="B2777" t="s">
        <v>1</v>
      </c>
      <c r="C2777" t="s">
        <v>695</v>
      </c>
      <c r="D2777" t="s">
        <v>727</v>
      </c>
      <c r="E2777" t="s">
        <v>728</v>
      </c>
      <c r="F2777" t="s">
        <v>1765</v>
      </c>
      <c r="G2777" t="s">
        <v>1766</v>
      </c>
      <c r="H2777" t="s">
        <v>7</v>
      </c>
      <c r="I2777" t="s">
        <v>41</v>
      </c>
      <c r="J2777" t="s">
        <v>42</v>
      </c>
      <c r="K2777" t="s">
        <v>56</v>
      </c>
      <c r="L2777" t="s">
        <v>44</v>
      </c>
      <c r="M2777" s="5">
        <v>60000</v>
      </c>
      <c r="N2777" s="5">
        <v>0</v>
      </c>
      <c r="O2777" s="5">
        <f t="shared" si="172"/>
        <v>60000</v>
      </c>
      <c r="P2777" s="5">
        <v>-24526.240000000002</v>
      </c>
      <c r="Q2777" s="5">
        <f t="shared" si="173"/>
        <v>35473.759999999995</v>
      </c>
      <c r="R2777" s="5">
        <v>0</v>
      </c>
      <c r="S2777" s="5">
        <v>35473.760000000002</v>
      </c>
      <c r="T2777" s="5">
        <v>2993.76</v>
      </c>
      <c r="U2777" s="5">
        <f t="shared" si="174"/>
        <v>24526.239999999998</v>
      </c>
      <c r="V2777" s="5">
        <f t="shared" si="175"/>
        <v>57006.239999999998</v>
      </c>
      <c r="W2777" s="5">
        <v>0</v>
      </c>
      <c r="X2777" t="s">
        <v>755</v>
      </c>
    </row>
    <row r="2778" spans="1:24" x14ac:dyDescent="0.2">
      <c r="A2778" t="s">
        <v>0</v>
      </c>
      <c r="B2778" t="s">
        <v>1</v>
      </c>
      <c r="C2778" t="s">
        <v>695</v>
      </c>
      <c r="D2778" t="s">
        <v>727</v>
      </c>
      <c r="E2778" t="s">
        <v>728</v>
      </c>
      <c r="F2778" t="s">
        <v>1765</v>
      </c>
      <c r="G2778" t="s">
        <v>1766</v>
      </c>
      <c r="H2778" t="s">
        <v>7</v>
      </c>
      <c r="I2778" t="s">
        <v>41</v>
      </c>
      <c r="J2778" t="s">
        <v>42</v>
      </c>
      <c r="K2778" t="s">
        <v>58</v>
      </c>
      <c r="L2778" t="s">
        <v>44</v>
      </c>
      <c r="M2778" s="5">
        <v>41000</v>
      </c>
      <c r="N2778" s="5">
        <v>0</v>
      </c>
      <c r="O2778" s="5">
        <f t="shared" si="172"/>
        <v>41000</v>
      </c>
      <c r="P2778" s="5">
        <v>-12300</v>
      </c>
      <c r="Q2778" s="5">
        <f t="shared" si="173"/>
        <v>28700</v>
      </c>
      <c r="R2778" s="5">
        <v>0</v>
      </c>
      <c r="S2778" s="5">
        <v>0</v>
      </c>
      <c r="T2778" s="5">
        <v>0</v>
      </c>
      <c r="U2778" s="5">
        <f t="shared" si="174"/>
        <v>41000</v>
      </c>
      <c r="V2778" s="5">
        <f t="shared" si="175"/>
        <v>41000</v>
      </c>
      <c r="W2778" s="5">
        <v>28700</v>
      </c>
      <c r="X2778" t="s">
        <v>756</v>
      </c>
    </row>
    <row r="2779" spans="1:24" x14ac:dyDescent="0.2">
      <c r="A2779" t="s">
        <v>0</v>
      </c>
      <c r="B2779" t="s">
        <v>1</v>
      </c>
      <c r="C2779" t="s">
        <v>695</v>
      </c>
      <c r="D2779" t="s">
        <v>727</v>
      </c>
      <c r="E2779" t="s">
        <v>728</v>
      </c>
      <c r="F2779" t="s">
        <v>1765</v>
      </c>
      <c r="G2779" t="s">
        <v>1766</v>
      </c>
      <c r="H2779" t="s">
        <v>7</v>
      </c>
      <c r="I2779" t="s">
        <v>41</v>
      </c>
      <c r="J2779" t="s">
        <v>42</v>
      </c>
      <c r="K2779" t="s">
        <v>62</v>
      </c>
      <c r="L2779" t="s">
        <v>44</v>
      </c>
      <c r="M2779" s="5">
        <v>10000</v>
      </c>
      <c r="N2779" s="5">
        <v>0</v>
      </c>
      <c r="O2779" s="5">
        <f t="shared" si="172"/>
        <v>10000</v>
      </c>
      <c r="P2779" s="5">
        <v>0</v>
      </c>
      <c r="Q2779" s="5">
        <f t="shared" si="173"/>
        <v>10000</v>
      </c>
      <c r="R2779" s="5">
        <v>0</v>
      </c>
      <c r="S2779" s="5">
        <v>0</v>
      </c>
      <c r="T2779" s="5">
        <v>0</v>
      </c>
      <c r="U2779" s="5">
        <f t="shared" si="174"/>
        <v>10000</v>
      </c>
      <c r="V2779" s="5">
        <f t="shared" si="175"/>
        <v>10000</v>
      </c>
      <c r="W2779" s="5">
        <v>10000</v>
      </c>
      <c r="X2779" t="s">
        <v>757</v>
      </c>
    </row>
    <row r="2780" spans="1:24" x14ac:dyDescent="0.2">
      <c r="A2780" t="s">
        <v>0</v>
      </c>
      <c r="B2780" t="s">
        <v>1</v>
      </c>
      <c r="C2780" t="s">
        <v>695</v>
      </c>
      <c r="D2780" t="s">
        <v>727</v>
      </c>
      <c r="E2780" t="s">
        <v>728</v>
      </c>
      <c r="F2780" t="s">
        <v>1765</v>
      </c>
      <c r="G2780" t="s">
        <v>1766</v>
      </c>
      <c r="H2780" t="s">
        <v>7</v>
      </c>
      <c r="I2780" t="s">
        <v>41</v>
      </c>
      <c r="J2780" t="s">
        <v>42</v>
      </c>
      <c r="K2780" t="s">
        <v>70</v>
      </c>
      <c r="L2780" t="s">
        <v>44</v>
      </c>
      <c r="M2780" s="5">
        <v>1200</v>
      </c>
      <c r="N2780" s="5">
        <v>0</v>
      </c>
      <c r="O2780" s="5">
        <f t="shared" si="172"/>
        <v>1200</v>
      </c>
      <c r="P2780" s="5">
        <v>0</v>
      </c>
      <c r="Q2780" s="5">
        <f t="shared" si="173"/>
        <v>1200</v>
      </c>
      <c r="R2780" s="5">
        <v>0</v>
      </c>
      <c r="S2780" s="5">
        <v>0</v>
      </c>
      <c r="T2780" s="5">
        <v>0</v>
      </c>
      <c r="U2780" s="5">
        <f t="shared" si="174"/>
        <v>1200</v>
      </c>
      <c r="V2780" s="5">
        <f t="shared" si="175"/>
        <v>1200</v>
      </c>
      <c r="W2780" s="5">
        <v>1200</v>
      </c>
      <c r="X2780" t="s">
        <v>760</v>
      </c>
    </row>
    <row r="2781" spans="1:24" x14ac:dyDescent="0.2">
      <c r="A2781" t="s">
        <v>0</v>
      </c>
      <c r="B2781" t="s">
        <v>1</v>
      </c>
      <c r="C2781" t="s">
        <v>695</v>
      </c>
      <c r="D2781" t="s">
        <v>727</v>
      </c>
      <c r="E2781" t="s">
        <v>728</v>
      </c>
      <c r="F2781" t="s">
        <v>1765</v>
      </c>
      <c r="G2781" t="s">
        <v>1766</v>
      </c>
      <c r="H2781" t="s">
        <v>7</v>
      </c>
      <c r="I2781" t="s">
        <v>41</v>
      </c>
      <c r="J2781" t="s">
        <v>42</v>
      </c>
      <c r="K2781" t="s">
        <v>76</v>
      </c>
      <c r="L2781" t="s">
        <v>44</v>
      </c>
      <c r="M2781" s="5">
        <v>4000</v>
      </c>
      <c r="N2781" s="5">
        <v>0</v>
      </c>
      <c r="O2781" s="5">
        <f t="shared" si="172"/>
        <v>4000</v>
      </c>
      <c r="P2781" s="5">
        <v>0</v>
      </c>
      <c r="Q2781" s="5">
        <f t="shared" si="173"/>
        <v>4000</v>
      </c>
      <c r="R2781" s="5">
        <v>0</v>
      </c>
      <c r="S2781" s="5">
        <v>0</v>
      </c>
      <c r="T2781" s="5">
        <v>0</v>
      </c>
      <c r="U2781" s="5">
        <f t="shared" si="174"/>
        <v>4000</v>
      </c>
      <c r="V2781" s="5">
        <f t="shared" si="175"/>
        <v>4000</v>
      </c>
      <c r="W2781" s="5">
        <v>4000</v>
      </c>
      <c r="X2781" t="s">
        <v>762</v>
      </c>
    </row>
    <row r="2782" spans="1:24" x14ac:dyDescent="0.2">
      <c r="A2782" t="s">
        <v>0</v>
      </c>
      <c r="B2782" t="s">
        <v>1</v>
      </c>
      <c r="C2782" t="s">
        <v>695</v>
      </c>
      <c r="D2782" t="s">
        <v>727</v>
      </c>
      <c r="E2782" t="s">
        <v>728</v>
      </c>
      <c r="F2782" t="s">
        <v>1765</v>
      </c>
      <c r="G2782" t="s">
        <v>1766</v>
      </c>
      <c r="H2782" t="s">
        <v>7</v>
      </c>
      <c r="I2782" t="s">
        <v>41</v>
      </c>
      <c r="J2782" t="s">
        <v>42</v>
      </c>
      <c r="K2782" t="s">
        <v>78</v>
      </c>
      <c r="L2782" t="s">
        <v>44</v>
      </c>
      <c r="M2782" s="5">
        <v>2555.84</v>
      </c>
      <c r="N2782" s="5">
        <v>0</v>
      </c>
      <c r="O2782" s="5">
        <f t="shared" si="172"/>
        <v>2555.84</v>
      </c>
      <c r="P2782" s="5">
        <v>0</v>
      </c>
      <c r="Q2782" s="5">
        <f t="shared" si="173"/>
        <v>2555.84</v>
      </c>
      <c r="R2782" s="5">
        <v>0</v>
      </c>
      <c r="S2782" s="5">
        <v>0</v>
      </c>
      <c r="T2782" s="5">
        <v>0</v>
      </c>
      <c r="U2782" s="5">
        <f t="shared" si="174"/>
        <v>2555.84</v>
      </c>
      <c r="V2782" s="5">
        <f t="shared" si="175"/>
        <v>2555.84</v>
      </c>
      <c r="W2782" s="5">
        <v>2555.84</v>
      </c>
      <c r="X2782" t="s">
        <v>763</v>
      </c>
    </row>
    <row r="2783" spans="1:24" x14ac:dyDescent="0.2">
      <c r="A2783" t="s">
        <v>0</v>
      </c>
      <c r="B2783" t="s">
        <v>1</v>
      </c>
      <c r="C2783" t="s">
        <v>695</v>
      </c>
      <c r="D2783" t="s">
        <v>727</v>
      </c>
      <c r="E2783" t="s">
        <v>728</v>
      </c>
      <c r="F2783" t="s">
        <v>1765</v>
      </c>
      <c r="G2783" t="s">
        <v>1766</v>
      </c>
      <c r="H2783" t="s">
        <v>7</v>
      </c>
      <c r="I2783" t="s">
        <v>41</v>
      </c>
      <c r="J2783" t="s">
        <v>42</v>
      </c>
      <c r="K2783" t="s">
        <v>82</v>
      </c>
      <c r="L2783" t="s">
        <v>44</v>
      </c>
      <c r="M2783" s="5">
        <v>9500</v>
      </c>
      <c r="N2783" s="5">
        <v>0</v>
      </c>
      <c r="O2783" s="5">
        <f t="shared" si="172"/>
        <v>9500</v>
      </c>
      <c r="P2783" s="5">
        <v>0</v>
      </c>
      <c r="Q2783" s="5">
        <f t="shared" si="173"/>
        <v>9500</v>
      </c>
      <c r="R2783" s="5">
        <v>0</v>
      </c>
      <c r="S2783" s="5">
        <v>0</v>
      </c>
      <c r="T2783" s="5">
        <v>0</v>
      </c>
      <c r="U2783" s="5">
        <f t="shared" si="174"/>
        <v>9500</v>
      </c>
      <c r="V2783" s="5">
        <f t="shared" si="175"/>
        <v>9500</v>
      </c>
      <c r="W2783" s="5">
        <v>9500</v>
      </c>
      <c r="X2783" t="s">
        <v>764</v>
      </c>
    </row>
    <row r="2784" spans="1:24" x14ac:dyDescent="0.2">
      <c r="A2784" t="s">
        <v>0</v>
      </c>
      <c r="B2784" t="s">
        <v>1</v>
      </c>
      <c r="C2784" t="s">
        <v>695</v>
      </c>
      <c r="D2784" t="s">
        <v>727</v>
      </c>
      <c r="E2784" t="s">
        <v>728</v>
      </c>
      <c r="F2784" t="s">
        <v>1765</v>
      </c>
      <c r="G2784" t="s">
        <v>1766</v>
      </c>
      <c r="H2784" t="s">
        <v>7</v>
      </c>
      <c r="I2784" t="s">
        <v>41</v>
      </c>
      <c r="J2784" t="s">
        <v>42</v>
      </c>
      <c r="K2784" t="s">
        <v>766</v>
      </c>
      <c r="L2784" t="s">
        <v>44</v>
      </c>
      <c r="M2784" s="5">
        <v>1000</v>
      </c>
      <c r="N2784" s="5">
        <v>0</v>
      </c>
      <c r="O2784" s="5">
        <f t="shared" si="172"/>
        <v>1000</v>
      </c>
      <c r="P2784" s="5">
        <v>0</v>
      </c>
      <c r="Q2784" s="5">
        <f t="shared" si="173"/>
        <v>1000</v>
      </c>
      <c r="R2784" s="5">
        <v>0</v>
      </c>
      <c r="S2784" s="5">
        <v>0</v>
      </c>
      <c r="T2784" s="5">
        <v>0</v>
      </c>
      <c r="U2784" s="5">
        <f t="shared" si="174"/>
        <v>1000</v>
      </c>
      <c r="V2784" s="5">
        <f t="shared" si="175"/>
        <v>1000</v>
      </c>
      <c r="W2784" s="5">
        <v>1000</v>
      </c>
      <c r="X2784" t="s">
        <v>767</v>
      </c>
    </row>
    <row r="2785" spans="1:24" x14ac:dyDescent="0.2">
      <c r="A2785" t="s">
        <v>0</v>
      </c>
      <c r="B2785" t="s">
        <v>1</v>
      </c>
      <c r="C2785" t="s">
        <v>695</v>
      </c>
      <c r="D2785" t="s">
        <v>727</v>
      </c>
      <c r="E2785" t="s">
        <v>728</v>
      </c>
      <c r="F2785" t="s">
        <v>1765</v>
      </c>
      <c r="G2785" t="s">
        <v>1766</v>
      </c>
      <c r="H2785" t="s">
        <v>7</v>
      </c>
      <c r="I2785" t="s">
        <v>41</v>
      </c>
      <c r="J2785" t="s">
        <v>42</v>
      </c>
      <c r="K2785" t="s">
        <v>923</v>
      </c>
      <c r="L2785" t="s">
        <v>44</v>
      </c>
      <c r="M2785" s="5">
        <v>7001.16</v>
      </c>
      <c r="N2785" s="5">
        <v>0</v>
      </c>
      <c r="O2785" s="5">
        <f t="shared" si="172"/>
        <v>7001.16</v>
      </c>
      <c r="P2785" s="5">
        <v>0</v>
      </c>
      <c r="Q2785" s="5">
        <f t="shared" si="173"/>
        <v>7001.16</v>
      </c>
      <c r="R2785" s="5">
        <v>0</v>
      </c>
      <c r="S2785" s="5">
        <v>0</v>
      </c>
      <c r="T2785" s="5">
        <v>0</v>
      </c>
      <c r="U2785" s="5">
        <f t="shared" si="174"/>
        <v>7001.16</v>
      </c>
      <c r="V2785" s="5">
        <f t="shared" si="175"/>
        <v>7001.16</v>
      </c>
      <c r="W2785" s="5">
        <v>7001.16</v>
      </c>
      <c r="X2785" t="s">
        <v>1767</v>
      </c>
    </row>
    <row r="2786" spans="1:24" x14ac:dyDescent="0.2">
      <c r="A2786" t="s">
        <v>0</v>
      </c>
      <c r="B2786" t="s">
        <v>1</v>
      </c>
      <c r="C2786" t="s">
        <v>695</v>
      </c>
      <c r="D2786" t="s">
        <v>727</v>
      </c>
      <c r="E2786" t="s">
        <v>728</v>
      </c>
      <c r="F2786" t="s">
        <v>1765</v>
      </c>
      <c r="G2786" t="s">
        <v>1766</v>
      </c>
      <c r="H2786" t="s">
        <v>772</v>
      </c>
      <c r="I2786" t="s">
        <v>773</v>
      </c>
      <c r="J2786" t="s">
        <v>121</v>
      </c>
      <c r="K2786" t="s">
        <v>285</v>
      </c>
      <c r="L2786" t="s">
        <v>44</v>
      </c>
      <c r="M2786" s="5">
        <v>10260</v>
      </c>
      <c r="N2786" s="5">
        <v>0</v>
      </c>
      <c r="O2786" s="5">
        <f t="shared" si="172"/>
        <v>10260</v>
      </c>
      <c r="P2786" s="5">
        <v>-10260</v>
      </c>
      <c r="Q2786" s="5">
        <f t="shared" si="173"/>
        <v>0</v>
      </c>
      <c r="R2786" s="5">
        <v>0</v>
      </c>
      <c r="S2786" s="5">
        <v>0</v>
      </c>
      <c r="T2786" s="5">
        <v>0</v>
      </c>
      <c r="U2786" s="5">
        <f t="shared" si="174"/>
        <v>10260</v>
      </c>
      <c r="V2786" s="5">
        <f t="shared" si="175"/>
        <v>10260</v>
      </c>
      <c r="W2786" s="5">
        <v>0</v>
      </c>
      <c r="X2786" t="s">
        <v>780</v>
      </c>
    </row>
    <row r="2787" spans="1:24" x14ac:dyDescent="0.2">
      <c r="A2787" t="s">
        <v>0</v>
      </c>
      <c r="B2787" t="s">
        <v>1</v>
      </c>
      <c r="C2787" t="s">
        <v>695</v>
      </c>
      <c r="D2787" t="s">
        <v>727</v>
      </c>
      <c r="E2787" t="s">
        <v>728</v>
      </c>
      <c r="F2787" t="s">
        <v>1768</v>
      </c>
      <c r="G2787" t="s">
        <v>1769</v>
      </c>
      <c r="H2787" t="s">
        <v>7</v>
      </c>
      <c r="I2787" t="s">
        <v>8</v>
      </c>
      <c r="J2787" t="s">
        <v>9</v>
      </c>
      <c r="K2787" t="s">
        <v>10</v>
      </c>
      <c r="L2787" t="s">
        <v>11</v>
      </c>
      <c r="M2787" s="5">
        <v>120984</v>
      </c>
      <c r="N2787" s="5">
        <v>0</v>
      </c>
      <c r="O2787" s="5">
        <f t="shared" si="172"/>
        <v>120984</v>
      </c>
      <c r="P2787" s="5">
        <v>-14891.2</v>
      </c>
      <c r="Q2787" s="5">
        <f t="shared" si="173"/>
        <v>106092.8</v>
      </c>
      <c r="R2787" s="5">
        <v>0</v>
      </c>
      <c r="S2787" s="5">
        <v>70144</v>
      </c>
      <c r="T2787" s="5">
        <v>70144</v>
      </c>
      <c r="U2787" s="5">
        <f t="shared" si="174"/>
        <v>50840</v>
      </c>
      <c r="V2787" s="5">
        <f t="shared" si="175"/>
        <v>50840</v>
      </c>
      <c r="W2787" s="5">
        <v>35948.800000000003</v>
      </c>
      <c r="X2787" t="s">
        <v>731</v>
      </c>
    </row>
    <row r="2788" spans="1:24" x14ac:dyDescent="0.2">
      <c r="A2788" t="s">
        <v>0</v>
      </c>
      <c r="B2788" t="s">
        <v>1</v>
      </c>
      <c r="C2788" t="s">
        <v>695</v>
      </c>
      <c r="D2788" t="s">
        <v>727</v>
      </c>
      <c r="E2788" t="s">
        <v>728</v>
      </c>
      <c r="F2788" t="s">
        <v>1768</v>
      </c>
      <c r="G2788" t="s">
        <v>1769</v>
      </c>
      <c r="H2788" t="s">
        <v>7</v>
      </c>
      <c r="I2788" t="s">
        <v>8</v>
      </c>
      <c r="J2788" t="s">
        <v>9</v>
      </c>
      <c r="K2788" t="s">
        <v>13</v>
      </c>
      <c r="L2788" t="s">
        <v>11</v>
      </c>
      <c r="M2788" s="5">
        <v>32457.72</v>
      </c>
      <c r="N2788" s="5">
        <v>0</v>
      </c>
      <c r="O2788" s="5">
        <f t="shared" si="172"/>
        <v>32457.72</v>
      </c>
      <c r="P2788" s="5">
        <v>0</v>
      </c>
      <c r="Q2788" s="5">
        <f t="shared" si="173"/>
        <v>32457.72</v>
      </c>
      <c r="R2788" s="5">
        <v>0</v>
      </c>
      <c r="S2788" s="5">
        <v>21638.48</v>
      </c>
      <c r="T2788" s="5">
        <v>21638.48</v>
      </c>
      <c r="U2788" s="5">
        <f t="shared" si="174"/>
        <v>10819.240000000002</v>
      </c>
      <c r="V2788" s="5">
        <f t="shared" si="175"/>
        <v>10819.240000000002</v>
      </c>
      <c r="W2788" s="5">
        <v>10819.24</v>
      </c>
      <c r="X2788" t="s">
        <v>732</v>
      </c>
    </row>
    <row r="2789" spans="1:24" x14ac:dyDescent="0.2">
      <c r="A2789" t="s">
        <v>0</v>
      </c>
      <c r="B2789" t="s">
        <v>1</v>
      </c>
      <c r="C2789" t="s">
        <v>695</v>
      </c>
      <c r="D2789" t="s">
        <v>727</v>
      </c>
      <c r="E2789" t="s">
        <v>728</v>
      </c>
      <c r="F2789" t="s">
        <v>1768</v>
      </c>
      <c r="G2789" t="s">
        <v>1769</v>
      </c>
      <c r="H2789" t="s">
        <v>7</v>
      </c>
      <c r="I2789" t="s">
        <v>8</v>
      </c>
      <c r="J2789" t="s">
        <v>9</v>
      </c>
      <c r="K2789" t="s">
        <v>733</v>
      </c>
      <c r="L2789" t="s">
        <v>11</v>
      </c>
      <c r="M2789" s="5">
        <v>1003428</v>
      </c>
      <c r="N2789" s="5">
        <v>-7503.97</v>
      </c>
      <c r="O2789" s="5">
        <f t="shared" si="172"/>
        <v>995924.03</v>
      </c>
      <c r="P2789" s="5">
        <v>11165.99</v>
      </c>
      <c r="Q2789" s="5">
        <f t="shared" si="173"/>
        <v>1007090.02</v>
      </c>
      <c r="R2789" s="5">
        <v>0</v>
      </c>
      <c r="S2789" s="5">
        <v>666327.06000000006</v>
      </c>
      <c r="T2789" s="5">
        <v>666327.06000000006</v>
      </c>
      <c r="U2789" s="5">
        <f t="shared" si="174"/>
        <v>329596.96999999997</v>
      </c>
      <c r="V2789" s="5">
        <f t="shared" si="175"/>
        <v>329596.96999999997</v>
      </c>
      <c r="W2789" s="5">
        <v>340762.96</v>
      </c>
      <c r="X2789" t="s">
        <v>734</v>
      </c>
    </row>
    <row r="2790" spans="1:24" x14ac:dyDescent="0.2">
      <c r="A2790" t="s">
        <v>0</v>
      </c>
      <c r="B2790" t="s">
        <v>1</v>
      </c>
      <c r="C2790" t="s">
        <v>695</v>
      </c>
      <c r="D2790" t="s">
        <v>727</v>
      </c>
      <c r="E2790" t="s">
        <v>728</v>
      </c>
      <c r="F2790" t="s">
        <v>1768</v>
      </c>
      <c r="G2790" t="s">
        <v>1769</v>
      </c>
      <c r="H2790" t="s">
        <v>7</v>
      </c>
      <c r="I2790" t="s">
        <v>8</v>
      </c>
      <c r="J2790" t="s">
        <v>9</v>
      </c>
      <c r="K2790" t="s">
        <v>15</v>
      </c>
      <c r="L2790" t="s">
        <v>44</v>
      </c>
      <c r="M2790" s="5">
        <v>0</v>
      </c>
      <c r="N2790" s="5">
        <v>1634</v>
      </c>
      <c r="O2790" s="5">
        <f t="shared" si="172"/>
        <v>1634</v>
      </c>
      <c r="P2790" s="5">
        <v>0</v>
      </c>
      <c r="Q2790" s="5">
        <f t="shared" si="173"/>
        <v>1634</v>
      </c>
      <c r="R2790" s="5">
        <v>1243.67</v>
      </c>
      <c r="S2790" s="5">
        <v>390.33</v>
      </c>
      <c r="T2790" s="5">
        <v>390.33</v>
      </c>
      <c r="U2790" s="5">
        <f t="shared" si="174"/>
        <v>1243.67</v>
      </c>
      <c r="V2790" s="5">
        <f t="shared" si="175"/>
        <v>1243.67</v>
      </c>
      <c r="W2790" s="5">
        <v>0</v>
      </c>
      <c r="X2790" t="s">
        <v>735</v>
      </c>
    </row>
    <row r="2791" spans="1:24" x14ac:dyDescent="0.2">
      <c r="A2791" t="s">
        <v>0</v>
      </c>
      <c r="B2791" t="s">
        <v>1</v>
      </c>
      <c r="C2791" t="s">
        <v>695</v>
      </c>
      <c r="D2791" t="s">
        <v>727</v>
      </c>
      <c r="E2791" t="s">
        <v>728</v>
      </c>
      <c r="F2791" t="s">
        <v>1768</v>
      </c>
      <c r="G2791" t="s">
        <v>1769</v>
      </c>
      <c r="H2791" t="s">
        <v>7</v>
      </c>
      <c r="I2791" t="s">
        <v>8</v>
      </c>
      <c r="J2791" t="s">
        <v>9</v>
      </c>
      <c r="K2791" t="s">
        <v>15</v>
      </c>
      <c r="L2791" t="s">
        <v>11</v>
      </c>
      <c r="M2791" s="5">
        <v>96405.81</v>
      </c>
      <c r="N2791" s="5">
        <v>-625.33000000000004</v>
      </c>
      <c r="O2791" s="5">
        <f t="shared" si="172"/>
        <v>95780.479999999996</v>
      </c>
      <c r="P2791" s="5">
        <v>0</v>
      </c>
      <c r="Q2791" s="5">
        <f t="shared" si="173"/>
        <v>95780.479999999996</v>
      </c>
      <c r="R2791" s="5">
        <v>0</v>
      </c>
      <c r="S2791" s="5">
        <v>9717.98</v>
      </c>
      <c r="T2791" s="5">
        <v>9717.98</v>
      </c>
      <c r="U2791" s="5">
        <f t="shared" si="174"/>
        <v>86062.5</v>
      </c>
      <c r="V2791" s="5">
        <f t="shared" si="175"/>
        <v>86062.5</v>
      </c>
      <c r="W2791" s="5">
        <v>86062.5</v>
      </c>
      <c r="X2791" t="s">
        <v>735</v>
      </c>
    </row>
    <row r="2792" spans="1:24" x14ac:dyDescent="0.2">
      <c r="A2792" t="s">
        <v>0</v>
      </c>
      <c r="B2792" t="s">
        <v>1</v>
      </c>
      <c r="C2792" t="s">
        <v>695</v>
      </c>
      <c r="D2792" t="s">
        <v>727</v>
      </c>
      <c r="E2792" t="s">
        <v>728</v>
      </c>
      <c r="F2792" t="s">
        <v>1768</v>
      </c>
      <c r="G2792" t="s">
        <v>1769</v>
      </c>
      <c r="H2792" t="s">
        <v>7</v>
      </c>
      <c r="I2792" t="s">
        <v>8</v>
      </c>
      <c r="J2792" t="s">
        <v>9</v>
      </c>
      <c r="K2792" t="s">
        <v>17</v>
      </c>
      <c r="L2792" t="s">
        <v>11</v>
      </c>
      <c r="M2792" s="5">
        <v>40582</v>
      </c>
      <c r="N2792" s="5">
        <v>15.76</v>
      </c>
      <c r="O2792" s="5">
        <f t="shared" si="172"/>
        <v>40597.760000000002</v>
      </c>
      <c r="P2792" s="5">
        <v>0</v>
      </c>
      <c r="Q2792" s="5">
        <f t="shared" si="173"/>
        <v>40597.760000000002</v>
      </c>
      <c r="R2792" s="5">
        <v>0</v>
      </c>
      <c r="S2792" s="5">
        <v>36518.57</v>
      </c>
      <c r="T2792" s="5">
        <v>36518.57</v>
      </c>
      <c r="U2792" s="5">
        <f t="shared" si="174"/>
        <v>4079.1900000000023</v>
      </c>
      <c r="V2792" s="5">
        <f t="shared" si="175"/>
        <v>4079.1900000000023</v>
      </c>
      <c r="W2792" s="5">
        <v>4079.19</v>
      </c>
      <c r="X2792" t="s">
        <v>736</v>
      </c>
    </row>
    <row r="2793" spans="1:24" x14ac:dyDescent="0.2">
      <c r="A2793" t="s">
        <v>0</v>
      </c>
      <c r="B2793" t="s">
        <v>1</v>
      </c>
      <c r="C2793" t="s">
        <v>695</v>
      </c>
      <c r="D2793" t="s">
        <v>727</v>
      </c>
      <c r="E2793" t="s">
        <v>728</v>
      </c>
      <c r="F2793" t="s">
        <v>1768</v>
      </c>
      <c r="G2793" t="s">
        <v>1769</v>
      </c>
      <c r="H2793" t="s">
        <v>7</v>
      </c>
      <c r="I2793" t="s">
        <v>8</v>
      </c>
      <c r="J2793" t="s">
        <v>9</v>
      </c>
      <c r="K2793" t="s">
        <v>17</v>
      </c>
      <c r="L2793" t="s">
        <v>44</v>
      </c>
      <c r="M2793" s="5">
        <v>0</v>
      </c>
      <c r="N2793" s="5">
        <v>800</v>
      </c>
      <c r="O2793" s="5">
        <f t="shared" si="172"/>
        <v>800</v>
      </c>
      <c r="P2793" s="5">
        <v>0</v>
      </c>
      <c r="Q2793" s="5">
        <f t="shared" si="173"/>
        <v>800</v>
      </c>
      <c r="R2793" s="5">
        <v>542.24</v>
      </c>
      <c r="S2793" s="5">
        <v>257.76</v>
      </c>
      <c r="T2793" s="5">
        <v>257.76</v>
      </c>
      <c r="U2793" s="5">
        <f t="shared" si="174"/>
        <v>542.24</v>
      </c>
      <c r="V2793" s="5">
        <f t="shared" si="175"/>
        <v>542.24</v>
      </c>
      <c r="W2793" s="5">
        <v>0</v>
      </c>
      <c r="X2793" t="s">
        <v>736</v>
      </c>
    </row>
    <row r="2794" spans="1:24" x14ac:dyDescent="0.2">
      <c r="A2794" t="s">
        <v>0</v>
      </c>
      <c r="B2794" t="s">
        <v>1</v>
      </c>
      <c r="C2794" t="s">
        <v>695</v>
      </c>
      <c r="D2794" t="s">
        <v>727</v>
      </c>
      <c r="E2794" t="s">
        <v>728</v>
      </c>
      <c r="F2794" t="s">
        <v>1768</v>
      </c>
      <c r="G2794" t="s">
        <v>1769</v>
      </c>
      <c r="H2794" t="s">
        <v>7</v>
      </c>
      <c r="I2794" t="s">
        <v>8</v>
      </c>
      <c r="J2794" t="s">
        <v>9</v>
      </c>
      <c r="K2794" t="s">
        <v>19</v>
      </c>
      <c r="L2794" t="s">
        <v>11</v>
      </c>
      <c r="M2794" s="5">
        <v>528</v>
      </c>
      <c r="N2794" s="5">
        <v>0</v>
      </c>
      <c r="O2794" s="5">
        <f t="shared" si="172"/>
        <v>528</v>
      </c>
      <c r="P2794" s="5">
        <v>-241.06</v>
      </c>
      <c r="Q2794" s="5">
        <f t="shared" si="173"/>
        <v>286.94</v>
      </c>
      <c r="R2794" s="5">
        <v>0</v>
      </c>
      <c r="S2794" s="5">
        <v>166</v>
      </c>
      <c r="T2794" s="5">
        <v>166</v>
      </c>
      <c r="U2794" s="5">
        <f t="shared" si="174"/>
        <v>362</v>
      </c>
      <c r="V2794" s="5">
        <f t="shared" si="175"/>
        <v>362</v>
      </c>
      <c r="W2794" s="5">
        <v>120.94</v>
      </c>
      <c r="X2794" t="s">
        <v>737</v>
      </c>
    </row>
    <row r="2795" spans="1:24" x14ac:dyDescent="0.2">
      <c r="A2795" t="s">
        <v>0</v>
      </c>
      <c r="B2795" t="s">
        <v>1</v>
      </c>
      <c r="C2795" t="s">
        <v>695</v>
      </c>
      <c r="D2795" t="s">
        <v>727</v>
      </c>
      <c r="E2795" t="s">
        <v>728</v>
      </c>
      <c r="F2795" t="s">
        <v>1768</v>
      </c>
      <c r="G2795" t="s">
        <v>1769</v>
      </c>
      <c r="H2795" t="s">
        <v>7</v>
      </c>
      <c r="I2795" t="s">
        <v>8</v>
      </c>
      <c r="J2795" t="s">
        <v>9</v>
      </c>
      <c r="K2795" t="s">
        <v>21</v>
      </c>
      <c r="L2795" t="s">
        <v>11</v>
      </c>
      <c r="M2795" s="5">
        <v>4224</v>
      </c>
      <c r="N2795" s="5">
        <v>0</v>
      </c>
      <c r="O2795" s="5">
        <f t="shared" si="172"/>
        <v>4224</v>
      </c>
      <c r="P2795" s="5">
        <v>-1928.46</v>
      </c>
      <c r="Q2795" s="5">
        <f t="shared" si="173"/>
        <v>2295.54</v>
      </c>
      <c r="R2795" s="5">
        <v>0</v>
      </c>
      <c r="S2795" s="5">
        <v>1328</v>
      </c>
      <c r="T2795" s="5">
        <v>1328</v>
      </c>
      <c r="U2795" s="5">
        <f t="shared" si="174"/>
        <v>2896</v>
      </c>
      <c r="V2795" s="5">
        <f t="shared" si="175"/>
        <v>2896</v>
      </c>
      <c r="W2795" s="5">
        <v>967.54</v>
      </c>
      <c r="X2795" t="s">
        <v>738</v>
      </c>
    </row>
    <row r="2796" spans="1:24" x14ac:dyDescent="0.2">
      <c r="A2796" t="s">
        <v>0</v>
      </c>
      <c r="B2796" t="s">
        <v>1</v>
      </c>
      <c r="C2796" t="s">
        <v>695</v>
      </c>
      <c r="D2796" t="s">
        <v>727</v>
      </c>
      <c r="E2796" t="s">
        <v>728</v>
      </c>
      <c r="F2796" t="s">
        <v>1768</v>
      </c>
      <c r="G2796" t="s">
        <v>1769</v>
      </c>
      <c r="H2796" t="s">
        <v>7</v>
      </c>
      <c r="I2796" t="s">
        <v>8</v>
      </c>
      <c r="J2796" t="s">
        <v>9</v>
      </c>
      <c r="K2796" t="s">
        <v>23</v>
      </c>
      <c r="L2796" t="s">
        <v>11</v>
      </c>
      <c r="M2796" s="5">
        <v>162.29</v>
      </c>
      <c r="N2796" s="5">
        <v>0</v>
      </c>
      <c r="O2796" s="5">
        <f t="shared" si="172"/>
        <v>162.29</v>
      </c>
      <c r="P2796" s="5">
        <v>-162.29</v>
      </c>
      <c r="Q2796" s="5">
        <f t="shared" si="173"/>
        <v>0</v>
      </c>
      <c r="R2796" s="5">
        <v>0</v>
      </c>
      <c r="S2796" s="5">
        <v>0</v>
      </c>
      <c r="T2796" s="5">
        <v>0</v>
      </c>
      <c r="U2796" s="5">
        <f t="shared" si="174"/>
        <v>162.29</v>
      </c>
      <c r="V2796" s="5">
        <f t="shared" si="175"/>
        <v>162.29</v>
      </c>
      <c r="W2796" s="5">
        <v>0</v>
      </c>
      <c r="X2796" t="s">
        <v>739</v>
      </c>
    </row>
    <row r="2797" spans="1:24" x14ac:dyDescent="0.2">
      <c r="A2797" t="s">
        <v>0</v>
      </c>
      <c r="B2797" t="s">
        <v>1</v>
      </c>
      <c r="C2797" t="s">
        <v>695</v>
      </c>
      <c r="D2797" t="s">
        <v>727</v>
      </c>
      <c r="E2797" t="s">
        <v>728</v>
      </c>
      <c r="F2797" t="s">
        <v>1768</v>
      </c>
      <c r="G2797" t="s">
        <v>1769</v>
      </c>
      <c r="H2797" t="s">
        <v>7</v>
      </c>
      <c r="I2797" t="s">
        <v>8</v>
      </c>
      <c r="J2797" t="s">
        <v>9</v>
      </c>
      <c r="K2797" t="s">
        <v>25</v>
      </c>
      <c r="L2797" t="s">
        <v>11</v>
      </c>
      <c r="M2797" s="5">
        <v>973.73</v>
      </c>
      <c r="N2797" s="5">
        <v>0</v>
      </c>
      <c r="O2797" s="5">
        <f t="shared" si="172"/>
        <v>973.73</v>
      </c>
      <c r="P2797" s="5">
        <v>0</v>
      </c>
      <c r="Q2797" s="5">
        <f t="shared" si="173"/>
        <v>973.73</v>
      </c>
      <c r="R2797" s="5">
        <v>0</v>
      </c>
      <c r="S2797" s="5">
        <v>865.52</v>
      </c>
      <c r="T2797" s="5">
        <v>865.52</v>
      </c>
      <c r="U2797" s="5">
        <f t="shared" si="174"/>
        <v>108.21000000000004</v>
      </c>
      <c r="V2797" s="5">
        <f t="shared" si="175"/>
        <v>108.21000000000004</v>
      </c>
      <c r="W2797" s="5">
        <v>108.21</v>
      </c>
      <c r="X2797" t="s">
        <v>740</v>
      </c>
    </row>
    <row r="2798" spans="1:24" x14ac:dyDescent="0.2">
      <c r="A2798" t="s">
        <v>0</v>
      </c>
      <c r="B2798" t="s">
        <v>1</v>
      </c>
      <c r="C2798" t="s">
        <v>695</v>
      </c>
      <c r="D2798" t="s">
        <v>727</v>
      </c>
      <c r="E2798" t="s">
        <v>728</v>
      </c>
      <c r="F2798" t="s">
        <v>1768</v>
      </c>
      <c r="G2798" t="s">
        <v>1769</v>
      </c>
      <c r="H2798" t="s">
        <v>7</v>
      </c>
      <c r="I2798" t="s">
        <v>8</v>
      </c>
      <c r="J2798" t="s">
        <v>9</v>
      </c>
      <c r="K2798" t="s">
        <v>27</v>
      </c>
      <c r="L2798" t="s">
        <v>11</v>
      </c>
      <c r="M2798" s="5">
        <v>3824.9</v>
      </c>
      <c r="N2798" s="5">
        <v>0</v>
      </c>
      <c r="O2798" s="5">
        <f t="shared" si="172"/>
        <v>3824.9</v>
      </c>
      <c r="P2798" s="5">
        <v>-1912.45</v>
      </c>
      <c r="Q2798" s="5">
        <f t="shared" si="173"/>
        <v>1912.45</v>
      </c>
      <c r="R2798" s="5">
        <v>0</v>
      </c>
      <c r="S2798" s="5">
        <v>0</v>
      </c>
      <c r="T2798" s="5">
        <v>0</v>
      </c>
      <c r="U2798" s="5">
        <f t="shared" si="174"/>
        <v>3824.9</v>
      </c>
      <c r="V2798" s="5">
        <f t="shared" si="175"/>
        <v>3824.9</v>
      </c>
      <c r="W2798" s="5">
        <v>1912.45</v>
      </c>
      <c r="X2798" t="s">
        <v>741</v>
      </c>
    </row>
    <row r="2799" spans="1:24" x14ac:dyDescent="0.2">
      <c r="A2799" t="s">
        <v>0</v>
      </c>
      <c r="B2799" t="s">
        <v>1</v>
      </c>
      <c r="C2799" t="s">
        <v>695</v>
      </c>
      <c r="D2799" t="s">
        <v>727</v>
      </c>
      <c r="E2799" t="s">
        <v>728</v>
      </c>
      <c r="F2799" t="s">
        <v>1768</v>
      </c>
      <c r="G2799" t="s">
        <v>1769</v>
      </c>
      <c r="H2799" t="s">
        <v>7</v>
      </c>
      <c r="I2799" t="s">
        <v>8</v>
      </c>
      <c r="J2799" t="s">
        <v>9</v>
      </c>
      <c r="K2799" t="s">
        <v>265</v>
      </c>
      <c r="L2799" t="s">
        <v>44</v>
      </c>
      <c r="M2799" s="5">
        <v>0</v>
      </c>
      <c r="N2799" s="5">
        <v>19608</v>
      </c>
      <c r="O2799" s="5">
        <f t="shared" si="172"/>
        <v>19608</v>
      </c>
      <c r="P2799" s="5">
        <v>0</v>
      </c>
      <c r="Q2799" s="5">
        <f t="shared" si="173"/>
        <v>19608</v>
      </c>
      <c r="R2799" s="5">
        <v>12472.87</v>
      </c>
      <c r="S2799" s="5">
        <v>7135.13</v>
      </c>
      <c r="T2799" s="5">
        <v>7135.13</v>
      </c>
      <c r="U2799" s="5">
        <f t="shared" si="174"/>
        <v>12472.869999999999</v>
      </c>
      <c r="V2799" s="5">
        <f t="shared" si="175"/>
        <v>12472.869999999999</v>
      </c>
      <c r="W2799" s="5">
        <v>0</v>
      </c>
      <c r="X2799" t="s">
        <v>743</v>
      </c>
    </row>
    <row r="2800" spans="1:24" x14ac:dyDescent="0.2">
      <c r="A2800" t="s">
        <v>0</v>
      </c>
      <c r="B2800" t="s">
        <v>1</v>
      </c>
      <c r="C2800" t="s">
        <v>695</v>
      </c>
      <c r="D2800" t="s">
        <v>727</v>
      </c>
      <c r="E2800" t="s">
        <v>728</v>
      </c>
      <c r="F2800" t="s">
        <v>1768</v>
      </c>
      <c r="G2800" t="s">
        <v>1769</v>
      </c>
      <c r="H2800" t="s">
        <v>7</v>
      </c>
      <c r="I2800" t="s">
        <v>8</v>
      </c>
      <c r="J2800" t="s">
        <v>9</v>
      </c>
      <c r="K2800" t="s">
        <v>31</v>
      </c>
      <c r="L2800" t="s">
        <v>11</v>
      </c>
      <c r="M2800" s="5">
        <v>1616.59</v>
      </c>
      <c r="N2800" s="5">
        <v>0</v>
      </c>
      <c r="O2800" s="5">
        <f t="shared" si="172"/>
        <v>1616.59</v>
      </c>
      <c r="P2800" s="5">
        <v>-808.3</v>
      </c>
      <c r="Q2800" s="5">
        <f t="shared" si="173"/>
        <v>808.29</v>
      </c>
      <c r="R2800" s="5">
        <v>0</v>
      </c>
      <c r="S2800" s="5">
        <v>0</v>
      </c>
      <c r="T2800" s="5">
        <v>0</v>
      </c>
      <c r="U2800" s="5">
        <f t="shared" si="174"/>
        <v>1616.59</v>
      </c>
      <c r="V2800" s="5">
        <f t="shared" si="175"/>
        <v>1616.59</v>
      </c>
      <c r="W2800" s="5">
        <v>808.29</v>
      </c>
      <c r="X2800" t="s">
        <v>744</v>
      </c>
    </row>
    <row r="2801" spans="1:24" x14ac:dyDescent="0.2">
      <c r="A2801" t="s">
        <v>0</v>
      </c>
      <c r="B2801" t="s">
        <v>1</v>
      </c>
      <c r="C2801" t="s">
        <v>695</v>
      </c>
      <c r="D2801" t="s">
        <v>727</v>
      </c>
      <c r="E2801" t="s">
        <v>728</v>
      </c>
      <c r="F2801" t="s">
        <v>1768</v>
      </c>
      <c r="G2801" t="s">
        <v>1769</v>
      </c>
      <c r="H2801" t="s">
        <v>7</v>
      </c>
      <c r="I2801" t="s">
        <v>8</v>
      </c>
      <c r="J2801" t="s">
        <v>9</v>
      </c>
      <c r="K2801" t="s">
        <v>33</v>
      </c>
      <c r="L2801" t="s">
        <v>11</v>
      </c>
      <c r="M2801" s="5">
        <v>6233.19</v>
      </c>
      <c r="N2801" s="5">
        <v>0</v>
      </c>
      <c r="O2801" s="5">
        <f t="shared" si="172"/>
        <v>6233.19</v>
      </c>
      <c r="P2801" s="5">
        <v>-3116.6</v>
      </c>
      <c r="Q2801" s="5">
        <f t="shared" si="173"/>
        <v>3116.5899999999997</v>
      </c>
      <c r="R2801" s="5">
        <v>0</v>
      </c>
      <c r="S2801" s="5">
        <v>0</v>
      </c>
      <c r="T2801" s="5">
        <v>0</v>
      </c>
      <c r="U2801" s="5">
        <f t="shared" si="174"/>
        <v>6233.19</v>
      </c>
      <c r="V2801" s="5">
        <f t="shared" si="175"/>
        <v>6233.19</v>
      </c>
      <c r="W2801" s="5">
        <v>3116.59</v>
      </c>
      <c r="X2801" t="s">
        <v>745</v>
      </c>
    </row>
    <row r="2802" spans="1:24" x14ac:dyDescent="0.2">
      <c r="A2802" t="s">
        <v>0</v>
      </c>
      <c r="B2802" t="s">
        <v>1</v>
      </c>
      <c r="C2802" t="s">
        <v>695</v>
      </c>
      <c r="D2802" t="s">
        <v>727</v>
      </c>
      <c r="E2802" t="s">
        <v>728</v>
      </c>
      <c r="F2802" t="s">
        <v>1768</v>
      </c>
      <c r="G2802" t="s">
        <v>1769</v>
      </c>
      <c r="H2802" t="s">
        <v>7</v>
      </c>
      <c r="I2802" t="s">
        <v>8</v>
      </c>
      <c r="J2802" t="s">
        <v>9</v>
      </c>
      <c r="K2802" t="s">
        <v>35</v>
      </c>
      <c r="L2802" t="s">
        <v>11</v>
      </c>
      <c r="M2802" s="5">
        <v>131130.31</v>
      </c>
      <c r="N2802" s="5">
        <v>-836.59</v>
      </c>
      <c r="O2802" s="5">
        <f t="shared" si="172"/>
        <v>130293.72</v>
      </c>
      <c r="P2802" s="5">
        <v>-603.54999999999995</v>
      </c>
      <c r="Q2802" s="5">
        <f t="shared" si="173"/>
        <v>129690.17</v>
      </c>
      <c r="R2802" s="5">
        <v>0</v>
      </c>
      <c r="S2802" s="5">
        <v>85799.360000000001</v>
      </c>
      <c r="T2802" s="5">
        <v>85799.360000000001</v>
      </c>
      <c r="U2802" s="5">
        <f t="shared" si="174"/>
        <v>44494.36</v>
      </c>
      <c r="V2802" s="5">
        <f t="shared" si="175"/>
        <v>44494.36</v>
      </c>
      <c r="W2802" s="5">
        <v>43890.81</v>
      </c>
      <c r="X2802" t="s">
        <v>746</v>
      </c>
    </row>
    <row r="2803" spans="1:24" x14ac:dyDescent="0.2">
      <c r="A2803" t="s">
        <v>0</v>
      </c>
      <c r="B2803" t="s">
        <v>1</v>
      </c>
      <c r="C2803" t="s">
        <v>695</v>
      </c>
      <c r="D2803" t="s">
        <v>727</v>
      </c>
      <c r="E2803" t="s">
        <v>728</v>
      </c>
      <c r="F2803" t="s">
        <v>1768</v>
      </c>
      <c r="G2803" t="s">
        <v>1769</v>
      </c>
      <c r="H2803" t="s">
        <v>7</v>
      </c>
      <c r="I2803" t="s">
        <v>8</v>
      </c>
      <c r="J2803" t="s">
        <v>9</v>
      </c>
      <c r="K2803" t="s">
        <v>35</v>
      </c>
      <c r="L2803" t="s">
        <v>44</v>
      </c>
      <c r="M2803" s="5">
        <v>0</v>
      </c>
      <c r="N2803" s="5">
        <v>2480.41</v>
      </c>
      <c r="O2803" s="5">
        <f t="shared" si="172"/>
        <v>2480.41</v>
      </c>
      <c r="P2803" s="5">
        <v>0</v>
      </c>
      <c r="Q2803" s="5">
        <f t="shared" si="173"/>
        <v>2480.41</v>
      </c>
      <c r="R2803" s="5">
        <v>1684.81</v>
      </c>
      <c r="S2803" s="5">
        <v>795.6</v>
      </c>
      <c r="T2803" s="5">
        <v>795.6</v>
      </c>
      <c r="U2803" s="5">
        <f t="shared" si="174"/>
        <v>1684.81</v>
      </c>
      <c r="V2803" s="5">
        <f t="shared" si="175"/>
        <v>1684.81</v>
      </c>
      <c r="W2803" s="5">
        <v>0</v>
      </c>
      <c r="X2803" t="s">
        <v>746</v>
      </c>
    </row>
    <row r="2804" spans="1:24" x14ac:dyDescent="0.2">
      <c r="A2804" t="s">
        <v>0</v>
      </c>
      <c r="B2804" t="s">
        <v>1</v>
      </c>
      <c r="C2804" t="s">
        <v>695</v>
      </c>
      <c r="D2804" t="s">
        <v>727</v>
      </c>
      <c r="E2804" t="s">
        <v>728</v>
      </c>
      <c r="F2804" t="s">
        <v>1768</v>
      </c>
      <c r="G2804" t="s">
        <v>1769</v>
      </c>
      <c r="H2804" t="s">
        <v>7</v>
      </c>
      <c r="I2804" t="s">
        <v>8</v>
      </c>
      <c r="J2804" t="s">
        <v>9</v>
      </c>
      <c r="K2804" t="s">
        <v>37</v>
      </c>
      <c r="L2804" t="s">
        <v>11</v>
      </c>
      <c r="M2804" s="5">
        <v>96405.81</v>
      </c>
      <c r="N2804" s="5">
        <v>-625.33000000000004</v>
      </c>
      <c r="O2804" s="5">
        <f t="shared" si="172"/>
        <v>95780.479999999996</v>
      </c>
      <c r="P2804" s="5">
        <v>-3726.77</v>
      </c>
      <c r="Q2804" s="5">
        <f t="shared" si="173"/>
        <v>92053.709999999992</v>
      </c>
      <c r="R2804" s="5">
        <v>0</v>
      </c>
      <c r="S2804" s="5">
        <v>61354.720000000001</v>
      </c>
      <c r="T2804" s="5">
        <v>61354.720000000001</v>
      </c>
      <c r="U2804" s="5">
        <f t="shared" si="174"/>
        <v>34425.759999999995</v>
      </c>
      <c r="V2804" s="5">
        <f t="shared" si="175"/>
        <v>34425.759999999995</v>
      </c>
      <c r="W2804" s="5">
        <v>30698.99</v>
      </c>
      <c r="X2804" t="s">
        <v>747</v>
      </c>
    </row>
    <row r="2805" spans="1:24" x14ac:dyDescent="0.2">
      <c r="A2805" t="s">
        <v>0</v>
      </c>
      <c r="B2805" t="s">
        <v>1</v>
      </c>
      <c r="C2805" t="s">
        <v>695</v>
      </c>
      <c r="D2805" t="s">
        <v>727</v>
      </c>
      <c r="E2805" t="s">
        <v>728</v>
      </c>
      <c r="F2805" t="s">
        <v>1768</v>
      </c>
      <c r="G2805" t="s">
        <v>1769</v>
      </c>
      <c r="H2805" t="s">
        <v>7</v>
      </c>
      <c r="I2805" t="s">
        <v>8</v>
      </c>
      <c r="J2805" t="s">
        <v>9</v>
      </c>
      <c r="K2805" t="s">
        <v>37</v>
      </c>
      <c r="L2805" t="s">
        <v>44</v>
      </c>
      <c r="M2805" s="5">
        <v>0</v>
      </c>
      <c r="N2805" s="5">
        <v>1634</v>
      </c>
      <c r="O2805" s="5">
        <f t="shared" si="172"/>
        <v>1634</v>
      </c>
      <c r="P2805" s="5">
        <v>0</v>
      </c>
      <c r="Q2805" s="5">
        <f t="shared" si="173"/>
        <v>1634</v>
      </c>
      <c r="R2805" s="5">
        <v>1634</v>
      </c>
      <c r="S2805" s="5">
        <v>0</v>
      </c>
      <c r="T2805" s="5">
        <v>0</v>
      </c>
      <c r="U2805" s="5">
        <f t="shared" si="174"/>
        <v>1634</v>
      </c>
      <c r="V2805" s="5">
        <f t="shared" si="175"/>
        <v>1634</v>
      </c>
      <c r="W2805" s="5">
        <v>0</v>
      </c>
      <c r="X2805" t="s">
        <v>747</v>
      </c>
    </row>
    <row r="2806" spans="1:24" x14ac:dyDescent="0.2">
      <c r="A2806" t="s">
        <v>0</v>
      </c>
      <c r="B2806" t="s">
        <v>1</v>
      </c>
      <c r="C2806" t="s">
        <v>695</v>
      </c>
      <c r="D2806" t="s">
        <v>727</v>
      </c>
      <c r="E2806" t="s">
        <v>728</v>
      </c>
      <c r="F2806" t="s">
        <v>1768</v>
      </c>
      <c r="G2806" t="s">
        <v>1769</v>
      </c>
      <c r="H2806" t="s">
        <v>7</v>
      </c>
      <c r="I2806" t="s">
        <v>8</v>
      </c>
      <c r="J2806" t="s">
        <v>9</v>
      </c>
      <c r="K2806" t="s">
        <v>39</v>
      </c>
      <c r="L2806" t="s">
        <v>11</v>
      </c>
      <c r="M2806" s="5">
        <v>10507.86</v>
      </c>
      <c r="N2806" s="5">
        <v>0</v>
      </c>
      <c r="O2806" s="5">
        <f t="shared" si="172"/>
        <v>10507.86</v>
      </c>
      <c r="P2806" s="5">
        <v>0</v>
      </c>
      <c r="Q2806" s="5">
        <f t="shared" si="173"/>
        <v>10507.86</v>
      </c>
      <c r="R2806" s="5">
        <v>0</v>
      </c>
      <c r="S2806" s="5">
        <v>288.72000000000003</v>
      </c>
      <c r="T2806" s="5">
        <v>288.72000000000003</v>
      </c>
      <c r="U2806" s="5">
        <f t="shared" si="174"/>
        <v>10219.140000000001</v>
      </c>
      <c r="V2806" s="5">
        <f t="shared" si="175"/>
        <v>10219.140000000001</v>
      </c>
      <c r="W2806" s="5">
        <v>10219.14</v>
      </c>
      <c r="X2806" t="s">
        <v>748</v>
      </c>
    </row>
    <row r="2807" spans="1:24" x14ac:dyDescent="0.2">
      <c r="A2807" t="s">
        <v>0</v>
      </c>
      <c r="B2807" t="s">
        <v>1</v>
      </c>
      <c r="C2807" t="s">
        <v>695</v>
      </c>
      <c r="D2807" t="s">
        <v>727</v>
      </c>
      <c r="E2807" t="s">
        <v>728</v>
      </c>
      <c r="F2807" t="s">
        <v>1768</v>
      </c>
      <c r="G2807" t="s">
        <v>1769</v>
      </c>
      <c r="H2807" t="s">
        <v>7</v>
      </c>
      <c r="I2807" t="s">
        <v>41</v>
      </c>
      <c r="J2807" t="s">
        <v>42</v>
      </c>
      <c r="K2807" t="s">
        <v>43</v>
      </c>
      <c r="L2807" t="s">
        <v>44</v>
      </c>
      <c r="M2807" s="5">
        <v>10000</v>
      </c>
      <c r="N2807" s="5">
        <v>0</v>
      </c>
      <c r="O2807" s="5">
        <f t="shared" si="172"/>
        <v>10000</v>
      </c>
      <c r="P2807" s="5">
        <v>0</v>
      </c>
      <c r="Q2807" s="5">
        <f t="shared" si="173"/>
        <v>10000</v>
      </c>
      <c r="R2807" s="5">
        <v>0</v>
      </c>
      <c r="S2807" s="5">
        <v>0</v>
      </c>
      <c r="T2807" s="5">
        <v>0</v>
      </c>
      <c r="U2807" s="5">
        <f t="shared" si="174"/>
        <v>10000</v>
      </c>
      <c r="V2807" s="5">
        <f t="shared" si="175"/>
        <v>10000</v>
      </c>
      <c r="W2807" s="5">
        <v>10000</v>
      </c>
      <c r="X2807" t="s">
        <v>749</v>
      </c>
    </row>
    <row r="2808" spans="1:24" x14ac:dyDescent="0.2">
      <c r="A2808" t="s">
        <v>0</v>
      </c>
      <c r="B2808" t="s">
        <v>1</v>
      </c>
      <c r="C2808" t="s">
        <v>695</v>
      </c>
      <c r="D2808" t="s">
        <v>727</v>
      </c>
      <c r="E2808" t="s">
        <v>728</v>
      </c>
      <c r="F2808" t="s">
        <v>1768</v>
      </c>
      <c r="G2808" t="s">
        <v>1769</v>
      </c>
      <c r="H2808" t="s">
        <v>7</v>
      </c>
      <c r="I2808" t="s">
        <v>41</v>
      </c>
      <c r="J2808" t="s">
        <v>42</v>
      </c>
      <c r="K2808" t="s">
        <v>46</v>
      </c>
      <c r="L2808" t="s">
        <v>44</v>
      </c>
      <c r="M2808" s="5">
        <v>9000</v>
      </c>
      <c r="N2808" s="5">
        <v>0</v>
      </c>
      <c r="O2808" s="5">
        <f t="shared" si="172"/>
        <v>9000</v>
      </c>
      <c r="P2808" s="5">
        <v>0</v>
      </c>
      <c r="Q2808" s="5">
        <f t="shared" si="173"/>
        <v>9000</v>
      </c>
      <c r="R2808" s="5">
        <v>0</v>
      </c>
      <c r="S2808" s="5">
        <v>0</v>
      </c>
      <c r="T2808" s="5">
        <v>0</v>
      </c>
      <c r="U2808" s="5">
        <f t="shared" si="174"/>
        <v>9000</v>
      </c>
      <c r="V2808" s="5">
        <f t="shared" si="175"/>
        <v>9000</v>
      </c>
      <c r="W2808" s="5">
        <v>9000</v>
      </c>
      <c r="X2808" t="s">
        <v>750</v>
      </c>
    </row>
    <row r="2809" spans="1:24" x14ac:dyDescent="0.2">
      <c r="A2809" t="s">
        <v>0</v>
      </c>
      <c r="B2809" t="s">
        <v>1</v>
      </c>
      <c r="C2809" t="s">
        <v>695</v>
      </c>
      <c r="D2809" t="s">
        <v>727</v>
      </c>
      <c r="E2809" t="s">
        <v>728</v>
      </c>
      <c r="F2809" t="s">
        <v>1768</v>
      </c>
      <c r="G2809" t="s">
        <v>1769</v>
      </c>
      <c r="H2809" t="s">
        <v>7</v>
      </c>
      <c r="I2809" t="s">
        <v>41</v>
      </c>
      <c r="J2809" t="s">
        <v>42</v>
      </c>
      <c r="K2809" t="s">
        <v>48</v>
      </c>
      <c r="L2809" t="s">
        <v>44</v>
      </c>
      <c r="M2809" s="5">
        <v>500</v>
      </c>
      <c r="N2809" s="5">
        <v>0</v>
      </c>
      <c r="O2809" s="5">
        <f t="shared" si="172"/>
        <v>500</v>
      </c>
      <c r="P2809" s="5">
        <v>0</v>
      </c>
      <c r="Q2809" s="5">
        <f t="shared" si="173"/>
        <v>500</v>
      </c>
      <c r="R2809" s="5">
        <v>0</v>
      </c>
      <c r="S2809" s="5">
        <v>500</v>
      </c>
      <c r="T2809" s="5">
        <v>374.1</v>
      </c>
      <c r="U2809" s="5">
        <f t="shared" si="174"/>
        <v>0</v>
      </c>
      <c r="V2809" s="5">
        <f t="shared" si="175"/>
        <v>125.89999999999998</v>
      </c>
      <c r="W2809" s="5">
        <v>0</v>
      </c>
      <c r="X2809" t="s">
        <v>751</v>
      </c>
    </row>
    <row r="2810" spans="1:24" x14ac:dyDescent="0.2">
      <c r="A2810" t="s">
        <v>0</v>
      </c>
      <c r="B2810" t="s">
        <v>1</v>
      </c>
      <c r="C2810" t="s">
        <v>695</v>
      </c>
      <c r="D2810" t="s">
        <v>727</v>
      </c>
      <c r="E2810" t="s">
        <v>728</v>
      </c>
      <c r="F2810" t="s">
        <v>1768</v>
      </c>
      <c r="G2810" t="s">
        <v>1769</v>
      </c>
      <c r="H2810" t="s">
        <v>7</v>
      </c>
      <c r="I2810" t="s">
        <v>41</v>
      </c>
      <c r="J2810" t="s">
        <v>42</v>
      </c>
      <c r="K2810" t="s">
        <v>295</v>
      </c>
      <c r="L2810" t="s">
        <v>44</v>
      </c>
      <c r="M2810" s="5">
        <v>1000</v>
      </c>
      <c r="N2810" s="5">
        <v>0</v>
      </c>
      <c r="O2810" s="5">
        <f t="shared" si="172"/>
        <v>1000</v>
      </c>
      <c r="P2810" s="5">
        <v>0</v>
      </c>
      <c r="Q2810" s="5">
        <f t="shared" si="173"/>
        <v>1000</v>
      </c>
      <c r="R2810" s="5">
        <v>0</v>
      </c>
      <c r="S2810" s="5">
        <v>0</v>
      </c>
      <c r="T2810" s="5">
        <v>0</v>
      </c>
      <c r="U2810" s="5">
        <f t="shared" si="174"/>
        <v>1000</v>
      </c>
      <c r="V2810" s="5">
        <f t="shared" si="175"/>
        <v>1000</v>
      </c>
      <c r="W2810" s="5">
        <v>1000</v>
      </c>
      <c r="X2810" t="s">
        <v>1770</v>
      </c>
    </row>
    <row r="2811" spans="1:24" x14ac:dyDescent="0.2">
      <c r="A2811" t="s">
        <v>0</v>
      </c>
      <c r="B2811" t="s">
        <v>1</v>
      </c>
      <c r="C2811" t="s">
        <v>695</v>
      </c>
      <c r="D2811" t="s">
        <v>727</v>
      </c>
      <c r="E2811" t="s">
        <v>728</v>
      </c>
      <c r="F2811" t="s">
        <v>1768</v>
      </c>
      <c r="G2811" t="s">
        <v>1769</v>
      </c>
      <c r="H2811" t="s">
        <v>7</v>
      </c>
      <c r="I2811" t="s">
        <v>41</v>
      </c>
      <c r="J2811" t="s">
        <v>42</v>
      </c>
      <c r="K2811" t="s">
        <v>54</v>
      </c>
      <c r="L2811" t="s">
        <v>44</v>
      </c>
      <c r="M2811" s="5">
        <v>3000</v>
      </c>
      <c r="N2811" s="5">
        <v>4000</v>
      </c>
      <c r="O2811" s="5">
        <f t="shared" si="172"/>
        <v>7000</v>
      </c>
      <c r="P2811" s="5">
        <v>0</v>
      </c>
      <c r="Q2811" s="5">
        <f t="shared" si="173"/>
        <v>7000</v>
      </c>
      <c r="R2811" s="5">
        <v>0</v>
      </c>
      <c r="S2811" s="5">
        <v>3136</v>
      </c>
      <c r="T2811" s="5">
        <v>3136</v>
      </c>
      <c r="U2811" s="5">
        <f t="shared" si="174"/>
        <v>3864</v>
      </c>
      <c r="V2811" s="5">
        <f t="shared" si="175"/>
        <v>3864</v>
      </c>
      <c r="W2811" s="5">
        <v>3864</v>
      </c>
      <c r="X2811" t="s">
        <v>753</v>
      </c>
    </row>
    <row r="2812" spans="1:24" x14ac:dyDescent="0.2">
      <c r="A2812" t="s">
        <v>0</v>
      </c>
      <c r="B2812" t="s">
        <v>1</v>
      </c>
      <c r="C2812" t="s">
        <v>695</v>
      </c>
      <c r="D2812" t="s">
        <v>727</v>
      </c>
      <c r="E2812" t="s">
        <v>728</v>
      </c>
      <c r="F2812" t="s">
        <v>1768</v>
      </c>
      <c r="G2812" t="s">
        <v>1769</v>
      </c>
      <c r="H2812" t="s">
        <v>7</v>
      </c>
      <c r="I2812" t="s">
        <v>41</v>
      </c>
      <c r="J2812" t="s">
        <v>42</v>
      </c>
      <c r="K2812" t="s">
        <v>612</v>
      </c>
      <c r="L2812" t="s">
        <v>44</v>
      </c>
      <c r="M2812" s="5">
        <v>3000</v>
      </c>
      <c r="N2812" s="5">
        <v>0</v>
      </c>
      <c r="O2812" s="5">
        <f t="shared" si="172"/>
        <v>3000</v>
      </c>
      <c r="P2812" s="5">
        <v>-2000</v>
      </c>
      <c r="Q2812" s="5">
        <f t="shared" si="173"/>
        <v>1000</v>
      </c>
      <c r="R2812" s="5">
        <v>0</v>
      </c>
      <c r="S2812" s="5">
        <v>0</v>
      </c>
      <c r="T2812" s="5">
        <v>0</v>
      </c>
      <c r="U2812" s="5">
        <f t="shared" si="174"/>
        <v>3000</v>
      </c>
      <c r="V2812" s="5">
        <f t="shared" si="175"/>
        <v>3000</v>
      </c>
      <c r="W2812" s="5">
        <v>1000</v>
      </c>
      <c r="X2812" t="s">
        <v>754</v>
      </c>
    </row>
    <row r="2813" spans="1:24" x14ac:dyDescent="0.2">
      <c r="A2813" t="s">
        <v>0</v>
      </c>
      <c r="B2813" t="s">
        <v>1</v>
      </c>
      <c r="C2813" t="s">
        <v>695</v>
      </c>
      <c r="D2813" t="s">
        <v>727</v>
      </c>
      <c r="E2813" t="s">
        <v>728</v>
      </c>
      <c r="F2813" t="s">
        <v>1768</v>
      </c>
      <c r="G2813" t="s">
        <v>1769</v>
      </c>
      <c r="H2813" t="s">
        <v>7</v>
      </c>
      <c r="I2813" t="s">
        <v>41</v>
      </c>
      <c r="J2813" t="s">
        <v>42</v>
      </c>
      <c r="K2813" t="s">
        <v>56</v>
      </c>
      <c r="L2813" t="s">
        <v>44</v>
      </c>
      <c r="M2813" s="5">
        <v>150000</v>
      </c>
      <c r="N2813" s="5">
        <v>-29000</v>
      </c>
      <c r="O2813" s="5">
        <f t="shared" si="172"/>
        <v>121000</v>
      </c>
      <c r="P2813" s="5">
        <v>0</v>
      </c>
      <c r="Q2813" s="5">
        <f t="shared" si="173"/>
        <v>121000</v>
      </c>
      <c r="R2813" s="5">
        <v>9000</v>
      </c>
      <c r="S2813" s="5">
        <v>112000</v>
      </c>
      <c r="T2813" s="5">
        <v>74666.64</v>
      </c>
      <c r="U2813" s="5">
        <f t="shared" si="174"/>
        <v>9000</v>
      </c>
      <c r="V2813" s="5">
        <f t="shared" si="175"/>
        <v>46333.36</v>
      </c>
      <c r="W2813" s="5">
        <v>0</v>
      </c>
      <c r="X2813" t="s">
        <v>755</v>
      </c>
    </row>
    <row r="2814" spans="1:24" x14ac:dyDescent="0.2">
      <c r="A2814" t="s">
        <v>0</v>
      </c>
      <c r="B2814" t="s">
        <v>1</v>
      </c>
      <c r="C2814" t="s">
        <v>695</v>
      </c>
      <c r="D2814" t="s">
        <v>727</v>
      </c>
      <c r="E2814" t="s">
        <v>728</v>
      </c>
      <c r="F2814" t="s">
        <v>1768</v>
      </c>
      <c r="G2814" t="s">
        <v>1769</v>
      </c>
      <c r="H2814" t="s">
        <v>7</v>
      </c>
      <c r="I2814" t="s">
        <v>41</v>
      </c>
      <c r="J2814" t="s">
        <v>42</v>
      </c>
      <c r="K2814" t="s">
        <v>58</v>
      </c>
      <c r="L2814" t="s">
        <v>44</v>
      </c>
      <c r="M2814" s="5">
        <v>120000</v>
      </c>
      <c r="N2814" s="5">
        <v>-8000</v>
      </c>
      <c r="O2814" s="5">
        <f t="shared" si="172"/>
        <v>112000</v>
      </c>
      <c r="P2814" s="5">
        <v>0</v>
      </c>
      <c r="Q2814" s="5">
        <f t="shared" si="173"/>
        <v>112000</v>
      </c>
      <c r="R2814" s="5">
        <v>112</v>
      </c>
      <c r="S2814" s="5">
        <v>111888</v>
      </c>
      <c r="T2814" s="5">
        <v>50349.599999999999</v>
      </c>
      <c r="U2814" s="5">
        <f t="shared" si="174"/>
        <v>112</v>
      </c>
      <c r="V2814" s="5">
        <f t="shared" si="175"/>
        <v>61650.400000000001</v>
      </c>
      <c r="W2814" s="5">
        <v>0</v>
      </c>
      <c r="X2814" t="s">
        <v>756</v>
      </c>
    </row>
    <row r="2815" spans="1:24" x14ac:dyDescent="0.2">
      <c r="A2815" t="s">
        <v>0</v>
      </c>
      <c r="B2815" t="s">
        <v>1</v>
      </c>
      <c r="C2815" t="s">
        <v>695</v>
      </c>
      <c r="D2815" t="s">
        <v>727</v>
      </c>
      <c r="E2815" t="s">
        <v>728</v>
      </c>
      <c r="F2815" t="s">
        <v>1768</v>
      </c>
      <c r="G2815" t="s">
        <v>1769</v>
      </c>
      <c r="H2815" t="s">
        <v>7</v>
      </c>
      <c r="I2815" t="s">
        <v>41</v>
      </c>
      <c r="J2815" t="s">
        <v>42</v>
      </c>
      <c r="K2815" t="s">
        <v>62</v>
      </c>
      <c r="L2815" t="s">
        <v>44</v>
      </c>
      <c r="M2815" s="5">
        <v>33700</v>
      </c>
      <c r="N2815" s="5">
        <v>12500</v>
      </c>
      <c r="O2815" s="5">
        <f t="shared" si="172"/>
        <v>46200</v>
      </c>
      <c r="P2815" s="5">
        <v>0</v>
      </c>
      <c r="Q2815" s="5">
        <f t="shared" si="173"/>
        <v>46200</v>
      </c>
      <c r="R2815" s="5">
        <v>2</v>
      </c>
      <c r="S2815" s="5">
        <v>4228</v>
      </c>
      <c r="T2815" s="5">
        <v>4228</v>
      </c>
      <c r="U2815" s="5">
        <f t="shared" si="174"/>
        <v>41972</v>
      </c>
      <c r="V2815" s="5">
        <f t="shared" si="175"/>
        <v>41972</v>
      </c>
      <c r="W2815" s="5">
        <v>41970</v>
      </c>
      <c r="X2815" t="s">
        <v>757</v>
      </c>
    </row>
    <row r="2816" spans="1:24" x14ac:dyDescent="0.2">
      <c r="A2816" t="s">
        <v>0</v>
      </c>
      <c r="B2816" t="s">
        <v>1</v>
      </c>
      <c r="C2816" t="s">
        <v>695</v>
      </c>
      <c r="D2816" t="s">
        <v>727</v>
      </c>
      <c r="E2816" t="s">
        <v>728</v>
      </c>
      <c r="F2816" t="s">
        <v>1768</v>
      </c>
      <c r="G2816" t="s">
        <v>1769</v>
      </c>
      <c r="H2816" t="s">
        <v>7</v>
      </c>
      <c r="I2816" t="s">
        <v>41</v>
      </c>
      <c r="J2816" t="s">
        <v>42</v>
      </c>
      <c r="K2816" t="s">
        <v>299</v>
      </c>
      <c r="L2816" t="s">
        <v>44</v>
      </c>
      <c r="M2816" s="5">
        <v>5000</v>
      </c>
      <c r="N2816" s="5">
        <v>2000</v>
      </c>
      <c r="O2816" s="5">
        <f t="shared" si="172"/>
        <v>7000</v>
      </c>
      <c r="P2816" s="5">
        <v>0</v>
      </c>
      <c r="Q2816" s="5">
        <f t="shared" si="173"/>
        <v>7000</v>
      </c>
      <c r="R2816" s="5">
        <v>0</v>
      </c>
      <c r="S2816" s="5">
        <v>6944</v>
      </c>
      <c r="T2816" s="5">
        <v>0</v>
      </c>
      <c r="U2816" s="5">
        <f t="shared" si="174"/>
        <v>56</v>
      </c>
      <c r="V2816" s="5">
        <f t="shared" si="175"/>
        <v>7000</v>
      </c>
      <c r="W2816" s="5">
        <v>56</v>
      </c>
      <c r="X2816" t="s">
        <v>1552</v>
      </c>
    </row>
    <row r="2817" spans="1:24" x14ac:dyDescent="0.2">
      <c r="A2817" t="s">
        <v>0</v>
      </c>
      <c r="B2817" t="s">
        <v>1</v>
      </c>
      <c r="C2817" t="s">
        <v>695</v>
      </c>
      <c r="D2817" t="s">
        <v>727</v>
      </c>
      <c r="E2817" t="s">
        <v>728</v>
      </c>
      <c r="F2817" t="s">
        <v>1768</v>
      </c>
      <c r="G2817" t="s">
        <v>1769</v>
      </c>
      <c r="H2817" t="s">
        <v>7</v>
      </c>
      <c r="I2817" t="s">
        <v>41</v>
      </c>
      <c r="J2817" t="s">
        <v>42</v>
      </c>
      <c r="K2817" t="s">
        <v>64</v>
      </c>
      <c r="L2817" t="s">
        <v>44</v>
      </c>
      <c r="M2817" s="5">
        <v>2000</v>
      </c>
      <c r="N2817" s="5">
        <v>1500</v>
      </c>
      <c r="O2817" s="5">
        <f t="shared" si="172"/>
        <v>3500</v>
      </c>
      <c r="P2817" s="5">
        <v>0</v>
      </c>
      <c r="Q2817" s="5">
        <f t="shared" si="173"/>
        <v>3500</v>
      </c>
      <c r="R2817" s="5">
        <v>0.72</v>
      </c>
      <c r="S2817" s="5">
        <v>3437.28</v>
      </c>
      <c r="T2817" s="5">
        <v>3274.88</v>
      </c>
      <c r="U2817" s="5">
        <f t="shared" si="174"/>
        <v>62.7199999999998</v>
      </c>
      <c r="V2817" s="5">
        <f t="shared" si="175"/>
        <v>225.11999999999989</v>
      </c>
      <c r="W2817" s="5">
        <v>62</v>
      </c>
      <c r="X2817" t="s">
        <v>758</v>
      </c>
    </row>
    <row r="2818" spans="1:24" x14ac:dyDescent="0.2">
      <c r="A2818" t="s">
        <v>0</v>
      </c>
      <c r="B2818" t="s">
        <v>1</v>
      </c>
      <c r="C2818" t="s">
        <v>695</v>
      </c>
      <c r="D2818" t="s">
        <v>727</v>
      </c>
      <c r="E2818" t="s">
        <v>728</v>
      </c>
      <c r="F2818" t="s">
        <v>1768</v>
      </c>
      <c r="G2818" t="s">
        <v>1769</v>
      </c>
      <c r="H2818" t="s">
        <v>7</v>
      </c>
      <c r="I2818" t="s">
        <v>41</v>
      </c>
      <c r="J2818" t="s">
        <v>42</v>
      </c>
      <c r="K2818" t="s">
        <v>66</v>
      </c>
      <c r="L2818" t="s">
        <v>44</v>
      </c>
      <c r="M2818" s="5">
        <v>600</v>
      </c>
      <c r="N2818" s="5">
        <v>0</v>
      </c>
      <c r="O2818" s="5">
        <f t="shared" si="172"/>
        <v>600</v>
      </c>
      <c r="P2818" s="5">
        <v>0</v>
      </c>
      <c r="Q2818" s="5">
        <f t="shared" si="173"/>
        <v>600</v>
      </c>
      <c r="R2818" s="5">
        <v>0</v>
      </c>
      <c r="S2818" s="5">
        <v>0</v>
      </c>
      <c r="T2818" s="5">
        <v>0</v>
      </c>
      <c r="U2818" s="5">
        <f t="shared" si="174"/>
        <v>600</v>
      </c>
      <c r="V2818" s="5">
        <f t="shared" si="175"/>
        <v>600</v>
      </c>
      <c r="W2818" s="5">
        <v>600</v>
      </c>
      <c r="X2818" t="s">
        <v>759</v>
      </c>
    </row>
    <row r="2819" spans="1:24" x14ac:dyDescent="0.2">
      <c r="A2819" t="s">
        <v>0</v>
      </c>
      <c r="B2819" t="s">
        <v>1</v>
      </c>
      <c r="C2819" t="s">
        <v>695</v>
      </c>
      <c r="D2819" t="s">
        <v>727</v>
      </c>
      <c r="E2819" t="s">
        <v>728</v>
      </c>
      <c r="F2819" t="s">
        <v>1768</v>
      </c>
      <c r="G2819" t="s">
        <v>1769</v>
      </c>
      <c r="H2819" t="s">
        <v>7</v>
      </c>
      <c r="I2819" t="s">
        <v>41</v>
      </c>
      <c r="J2819" t="s">
        <v>42</v>
      </c>
      <c r="K2819" t="s">
        <v>512</v>
      </c>
      <c r="L2819" t="s">
        <v>44</v>
      </c>
      <c r="M2819" s="5">
        <v>0</v>
      </c>
      <c r="N2819" s="5">
        <v>4250</v>
      </c>
      <c r="O2819" s="5">
        <f t="shared" ref="O2819:O2882" si="176">+M2819+N2819</f>
        <v>4250</v>
      </c>
      <c r="P2819" s="5">
        <v>0</v>
      </c>
      <c r="Q2819" s="5">
        <f t="shared" ref="Q2819:Q2882" si="177">+O2819+P2819</f>
        <v>4250</v>
      </c>
      <c r="R2819" s="5">
        <v>16.399999999999999</v>
      </c>
      <c r="S2819" s="5">
        <v>4233.6000000000004</v>
      </c>
      <c r="T2819" s="5">
        <v>1693.44</v>
      </c>
      <c r="U2819" s="5">
        <f t="shared" ref="U2819:U2882" si="178">+O2819-S2819</f>
        <v>16.399999999999636</v>
      </c>
      <c r="V2819" s="5">
        <f t="shared" ref="V2819:V2882" si="179">+O2819-T2819</f>
        <v>2556.56</v>
      </c>
      <c r="W2819" s="5">
        <v>0</v>
      </c>
      <c r="X2819" t="s">
        <v>1771</v>
      </c>
    </row>
    <row r="2820" spans="1:24" x14ac:dyDescent="0.2">
      <c r="A2820" t="s">
        <v>0</v>
      </c>
      <c r="B2820" t="s">
        <v>1</v>
      </c>
      <c r="C2820" t="s">
        <v>695</v>
      </c>
      <c r="D2820" t="s">
        <v>727</v>
      </c>
      <c r="E2820" t="s">
        <v>728</v>
      </c>
      <c r="F2820" t="s">
        <v>1768</v>
      </c>
      <c r="G2820" t="s">
        <v>1769</v>
      </c>
      <c r="H2820" t="s">
        <v>7</v>
      </c>
      <c r="I2820" t="s">
        <v>41</v>
      </c>
      <c r="J2820" t="s">
        <v>42</v>
      </c>
      <c r="K2820" t="s">
        <v>1772</v>
      </c>
      <c r="L2820" t="s">
        <v>44</v>
      </c>
      <c r="M2820" s="5">
        <v>0</v>
      </c>
      <c r="N2820" s="5">
        <v>5000</v>
      </c>
      <c r="O2820" s="5">
        <f t="shared" si="176"/>
        <v>5000</v>
      </c>
      <c r="P2820" s="5">
        <v>-2500</v>
      </c>
      <c r="Q2820" s="5">
        <f t="shared" si="177"/>
        <v>2500</v>
      </c>
      <c r="R2820" s="5">
        <v>0</v>
      </c>
      <c r="S2820" s="5">
        <v>0</v>
      </c>
      <c r="T2820" s="5">
        <v>0</v>
      </c>
      <c r="U2820" s="5">
        <f t="shared" si="178"/>
        <v>5000</v>
      </c>
      <c r="V2820" s="5">
        <f t="shared" si="179"/>
        <v>5000</v>
      </c>
      <c r="W2820" s="5">
        <v>2500</v>
      </c>
      <c r="X2820" t="s">
        <v>1773</v>
      </c>
    </row>
    <row r="2821" spans="1:24" x14ac:dyDescent="0.2">
      <c r="A2821" t="s">
        <v>0</v>
      </c>
      <c r="B2821" t="s">
        <v>1</v>
      </c>
      <c r="C2821" t="s">
        <v>695</v>
      </c>
      <c r="D2821" t="s">
        <v>727</v>
      </c>
      <c r="E2821" t="s">
        <v>728</v>
      </c>
      <c r="F2821" t="s">
        <v>1768</v>
      </c>
      <c r="G2821" t="s">
        <v>1769</v>
      </c>
      <c r="H2821" t="s">
        <v>7</v>
      </c>
      <c r="I2821" t="s">
        <v>41</v>
      </c>
      <c r="J2821" t="s">
        <v>42</v>
      </c>
      <c r="K2821" t="s">
        <v>70</v>
      </c>
      <c r="L2821" t="s">
        <v>44</v>
      </c>
      <c r="M2821" s="5">
        <v>4000</v>
      </c>
      <c r="N2821" s="5">
        <v>0</v>
      </c>
      <c r="O2821" s="5">
        <f t="shared" si="176"/>
        <v>4000</v>
      </c>
      <c r="P2821" s="5">
        <v>0</v>
      </c>
      <c r="Q2821" s="5">
        <f t="shared" si="177"/>
        <v>4000</v>
      </c>
      <c r="R2821" s="5">
        <v>0</v>
      </c>
      <c r="S2821" s="5">
        <v>0</v>
      </c>
      <c r="T2821" s="5">
        <v>0</v>
      </c>
      <c r="U2821" s="5">
        <f t="shared" si="178"/>
        <v>4000</v>
      </c>
      <c r="V2821" s="5">
        <f t="shared" si="179"/>
        <v>4000</v>
      </c>
      <c r="W2821" s="5">
        <v>4000</v>
      </c>
      <c r="X2821" t="s">
        <v>760</v>
      </c>
    </row>
    <row r="2822" spans="1:24" x14ac:dyDescent="0.2">
      <c r="A2822" t="s">
        <v>0</v>
      </c>
      <c r="B2822" t="s">
        <v>1</v>
      </c>
      <c r="C2822" t="s">
        <v>695</v>
      </c>
      <c r="D2822" t="s">
        <v>727</v>
      </c>
      <c r="E2822" t="s">
        <v>728</v>
      </c>
      <c r="F2822" t="s">
        <v>1768</v>
      </c>
      <c r="G2822" t="s">
        <v>1769</v>
      </c>
      <c r="H2822" t="s">
        <v>7</v>
      </c>
      <c r="I2822" t="s">
        <v>41</v>
      </c>
      <c r="J2822" t="s">
        <v>42</v>
      </c>
      <c r="K2822" t="s">
        <v>280</v>
      </c>
      <c r="L2822" t="s">
        <v>44</v>
      </c>
      <c r="M2822" s="5">
        <v>500</v>
      </c>
      <c r="N2822" s="5">
        <v>0</v>
      </c>
      <c r="O2822" s="5">
        <f t="shared" si="176"/>
        <v>500</v>
      </c>
      <c r="P2822" s="5">
        <v>-500</v>
      </c>
      <c r="Q2822" s="5">
        <f t="shared" si="177"/>
        <v>0</v>
      </c>
      <c r="R2822" s="5">
        <v>0</v>
      </c>
      <c r="S2822" s="5">
        <v>0</v>
      </c>
      <c r="T2822" s="5">
        <v>0</v>
      </c>
      <c r="U2822" s="5">
        <f t="shared" si="178"/>
        <v>500</v>
      </c>
      <c r="V2822" s="5">
        <f t="shared" si="179"/>
        <v>500</v>
      </c>
      <c r="W2822" s="5">
        <v>0</v>
      </c>
      <c r="X2822" t="s">
        <v>1774</v>
      </c>
    </row>
    <row r="2823" spans="1:24" x14ac:dyDescent="0.2">
      <c r="A2823" t="s">
        <v>0</v>
      </c>
      <c r="B2823" t="s">
        <v>1</v>
      </c>
      <c r="C2823" t="s">
        <v>695</v>
      </c>
      <c r="D2823" t="s">
        <v>727</v>
      </c>
      <c r="E2823" t="s">
        <v>728</v>
      </c>
      <c r="F2823" t="s">
        <v>1768</v>
      </c>
      <c r="G2823" t="s">
        <v>1769</v>
      </c>
      <c r="H2823" t="s">
        <v>7</v>
      </c>
      <c r="I2823" t="s">
        <v>41</v>
      </c>
      <c r="J2823" t="s">
        <v>42</v>
      </c>
      <c r="K2823" t="s">
        <v>74</v>
      </c>
      <c r="L2823" t="s">
        <v>44</v>
      </c>
      <c r="M2823" s="5">
        <v>400</v>
      </c>
      <c r="N2823" s="5">
        <v>0</v>
      </c>
      <c r="O2823" s="5">
        <f t="shared" si="176"/>
        <v>400</v>
      </c>
      <c r="P2823" s="5">
        <v>0</v>
      </c>
      <c r="Q2823" s="5">
        <f t="shared" si="177"/>
        <v>400</v>
      </c>
      <c r="R2823" s="5">
        <v>0</v>
      </c>
      <c r="S2823" s="5">
        <v>400</v>
      </c>
      <c r="T2823" s="5">
        <v>0</v>
      </c>
      <c r="U2823" s="5">
        <f t="shared" si="178"/>
        <v>0</v>
      </c>
      <c r="V2823" s="5">
        <f t="shared" si="179"/>
        <v>400</v>
      </c>
      <c r="W2823" s="5">
        <v>0</v>
      </c>
      <c r="X2823" t="s">
        <v>761</v>
      </c>
    </row>
    <row r="2824" spans="1:24" x14ac:dyDescent="0.2">
      <c r="A2824" t="s">
        <v>0</v>
      </c>
      <c r="B2824" t="s">
        <v>1</v>
      </c>
      <c r="C2824" t="s">
        <v>695</v>
      </c>
      <c r="D2824" t="s">
        <v>727</v>
      </c>
      <c r="E2824" t="s">
        <v>728</v>
      </c>
      <c r="F2824" t="s">
        <v>1768</v>
      </c>
      <c r="G2824" t="s">
        <v>1769</v>
      </c>
      <c r="H2824" t="s">
        <v>7</v>
      </c>
      <c r="I2824" t="s">
        <v>41</v>
      </c>
      <c r="J2824" t="s">
        <v>42</v>
      </c>
      <c r="K2824" t="s">
        <v>76</v>
      </c>
      <c r="L2824" t="s">
        <v>44</v>
      </c>
      <c r="M2824" s="5">
        <v>2000</v>
      </c>
      <c r="N2824" s="5">
        <v>0</v>
      </c>
      <c r="O2824" s="5">
        <f t="shared" si="176"/>
        <v>2000</v>
      </c>
      <c r="P2824" s="5">
        <v>0</v>
      </c>
      <c r="Q2824" s="5">
        <f t="shared" si="177"/>
        <v>2000</v>
      </c>
      <c r="R2824" s="5">
        <v>384.93</v>
      </c>
      <c r="S2824" s="5">
        <v>1615.07</v>
      </c>
      <c r="T2824" s="5">
        <v>1456.93</v>
      </c>
      <c r="U2824" s="5">
        <f t="shared" si="178"/>
        <v>384.93000000000006</v>
      </c>
      <c r="V2824" s="5">
        <f t="shared" si="179"/>
        <v>543.06999999999994</v>
      </c>
      <c r="W2824" s="5">
        <v>0</v>
      </c>
      <c r="X2824" t="s">
        <v>762</v>
      </c>
    </row>
    <row r="2825" spans="1:24" x14ac:dyDescent="0.2">
      <c r="A2825" t="s">
        <v>0</v>
      </c>
      <c r="B2825" t="s">
        <v>1</v>
      </c>
      <c r="C2825" t="s">
        <v>695</v>
      </c>
      <c r="D2825" t="s">
        <v>727</v>
      </c>
      <c r="E2825" t="s">
        <v>728</v>
      </c>
      <c r="F2825" t="s">
        <v>1768</v>
      </c>
      <c r="G2825" t="s">
        <v>1769</v>
      </c>
      <c r="H2825" t="s">
        <v>7</v>
      </c>
      <c r="I2825" t="s">
        <v>41</v>
      </c>
      <c r="J2825" t="s">
        <v>42</v>
      </c>
      <c r="K2825" t="s">
        <v>78</v>
      </c>
      <c r="L2825" t="s">
        <v>44</v>
      </c>
      <c r="M2825" s="5">
        <v>0</v>
      </c>
      <c r="N2825" s="5">
        <v>750</v>
      </c>
      <c r="O2825" s="5">
        <f t="shared" si="176"/>
        <v>750</v>
      </c>
      <c r="P2825" s="5">
        <v>0</v>
      </c>
      <c r="Q2825" s="5">
        <f t="shared" si="177"/>
        <v>750</v>
      </c>
      <c r="R2825" s="5">
        <v>750</v>
      </c>
      <c r="S2825" s="5">
        <v>0</v>
      </c>
      <c r="T2825" s="5">
        <v>0</v>
      </c>
      <c r="U2825" s="5">
        <f t="shared" si="178"/>
        <v>750</v>
      </c>
      <c r="V2825" s="5">
        <f t="shared" si="179"/>
        <v>750</v>
      </c>
      <c r="W2825" s="5">
        <v>0</v>
      </c>
      <c r="X2825" t="s">
        <v>763</v>
      </c>
    </row>
    <row r="2826" spans="1:24" x14ac:dyDescent="0.2">
      <c r="A2826" t="s">
        <v>0</v>
      </c>
      <c r="B2826" t="s">
        <v>1</v>
      </c>
      <c r="C2826" t="s">
        <v>695</v>
      </c>
      <c r="D2826" t="s">
        <v>727</v>
      </c>
      <c r="E2826" t="s">
        <v>728</v>
      </c>
      <c r="F2826" t="s">
        <v>1768</v>
      </c>
      <c r="G2826" t="s">
        <v>1769</v>
      </c>
      <c r="H2826" t="s">
        <v>7</v>
      </c>
      <c r="I2826" t="s">
        <v>41</v>
      </c>
      <c r="J2826" t="s">
        <v>42</v>
      </c>
      <c r="K2826" t="s">
        <v>82</v>
      </c>
      <c r="L2826" t="s">
        <v>44</v>
      </c>
      <c r="M2826" s="5">
        <v>5000</v>
      </c>
      <c r="N2826" s="5">
        <v>0</v>
      </c>
      <c r="O2826" s="5">
        <f t="shared" si="176"/>
        <v>5000</v>
      </c>
      <c r="P2826" s="5">
        <v>0</v>
      </c>
      <c r="Q2826" s="5">
        <f t="shared" si="177"/>
        <v>5000</v>
      </c>
      <c r="R2826" s="5">
        <v>9.06</v>
      </c>
      <c r="S2826" s="5">
        <v>4990.9399999999996</v>
      </c>
      <c r="T2826" s="5">
        <v>4990.9399999999996</v>
      </c>
      <c r="U2826" s="5">
        <f t="shared" si="178"/>
        <v>9.0600000000004002</v>
      </c>
      <c r="V2826" s="5">
        <f t="shared" si="179"/>
        <v>9.0600000000004002</v>
      </c>
      <c r="W2826" s="5">
        <v>0</v>
      </c>
      <c r="X2826" t="s">
        <v>764</v>
      </c>
    </row>
    <row r="2827" spans="1:24" x14ac:dyDescent="0.2">
      <c r="A2827" t="s">
        <v>0</v>
      </c>
      <c r="B2827" t="s">
        <v>1</v>
      </c>
      <c r="C2827" t="s">
        <v>695</v>
      </c>
      <c r="D2827" t="s">
        <v>727</v>
      </c>
      <c r="E2827" t="s">
        <v>728</v>
      </c>
      <c r="F2827" t="s">
        <v>1768</v>
      </c>
      <c r="G2827" t="s">
        <v>1769</v>
      </c>
      <c r="H2827" t="s">
        <v>7</v>
      </c>
      <c r="I2827" t="s">
        <v>41</v>
      </c>
      <c r="J2827" t="s">
        <v>42</v>
      </c>
      <c r="K2827" t="s">
        <v>86</v>
      </c>
      <c r="L2827" t="s">
        <v>44</v>
      </c>
      <c r="M2827" s="5">
        <v>2500</v>
      </c>
      <c r="N2827" s="5">
        <v>0</v>
      </c>
      <c r="O2827" s="5">
        <f t="shared" si="176"/>
        <v>2500</v>
      </c>
      <c r="P2827" s="5">
        <v>0</v>
      </c>
      <c r="Q2827" s="5">
        <f t="shared" si="177"/>
        <v>2500</v>
      </c>
      <c r="R2827" s="5">
        <v>76.59</v>
      </c>
      <c r="S2827" s="5">
        <v>2423.41</v>
      </c>
      <c r="T2827" s="5">
        <v>0</v>
      </c>
      <c r="U2827" s="5">
        <f t="shared" si="178"/>
        <v>76.590000000000146</v>
      </c>
      <c r="V2827" s="5">
        <f t="shared" si="179"/>
        <v>2500</v>
      </c>
      <c r="W2827" s="5">
        <v>0</v>
      </c>
      <c r="X2827" t="s">
        <v>765</v>
      </c>
    </row>
    <row r="2828" spans="1:24" x14ac:dyDescent="0.2">
      <c r="A2828" t="s">
        <v>0</v>
      </c>
      <c r="B2828" t="s">
        <v>1</v>
      </c>
      <c r="C2828" t="s">
        <v>695</v>
      </c>
      <c r="D2828" t="s">
        <v>727</v>
      </c>
      <c r="E2828" t="s">
        <v>728</v>
      </c>
      <c r="F2828" t="s">
        <v>1768</v>
      </c>
      <c r="G2828" t="s">
        <v>1769</v>
      </c>
      <c r="H2828" t="s">
        <v>7</v>
      </c>
      <c r="I2828" t="s">
        <v>41</v>
      </c>
      <c r="J2828" t="s">
        <v>42</v>
      </c>
      <c r="K2828" t="s">
        <v>88</v>
      </c>
      <c r="L2828" t="s">
        <v>44</v>
      </c>
      <c r="M2828" s="5">
        <v>1000</v>
      </c>
      <c r="N2828" s="5">
        <v>0</v>
      </c>
      <c r="O2828" s="5">
        <f t="shared" si="176"/>
        <v>1000</v>
      </c>
      <c r="P2828" s="5">
        <v>0</v>
      </c>
      <c r="Q2828" s="5">
        <f t="shared" si="177"/>
        <v>1000</v>
      </c>
      <c r="R2828" s="5">
        <v>0</v>
      </c>
      <c r="S2828" s="5">
        <v>0</v>
      </c>
      <c r="T2828" s="5">
        <v>0</v>
      </c>
      <c r="U2828" s="5">
        <f t="shared" si="178"/>
        <v>1000</v>
      </c>
      <c r="V2828" s="5">
        <f t="shared" si="179"/>
        <v>1000</v>
      </c>
      <c r="W2828" s="5">
        <v>1000</v>
      </c>
      <c r="X2828" t="s">
        <v>768</v>
      </c>
    </row>
    <row r="2829" spans="1:24" x14ac:dyDescent="0.2">
      <c r="A2829" t="s">
        <v>0</v>
      </c>
      <c r="B2829" t="s">
        <v>1</v>
      </c>
      <c r="C2829" t="s">
        <v>695</v>
      </c>
      <c r="D2829" t="s">
        <v>727</v>
      </c>
      <c r="E2829" t="s">
        <v>728</v>
      </c>
      <c r="F2829" t="s">
        <v>1768</v>
      </c>
      <c r="G2829" t="s">
        <v>1769</v>
      </c>
      <c r="H2829" t="s">
        <v>7</v>
      </c>
      <c r="I2829" t="s">
        <v>41</v>
      </c>
      <c r="J2829" t="s">
        <v>42</v>
      </c>
      <c r="K2829" t="s">
        <v>456</v>
      </c>
      <c r="L2829" t="s">
        <v>44</v>
      </c>
      <c r="M2829" s="5">
        <v>1000</v>
      </c>
      <c r="N2829" s="5">
        <v>0</v>
      </c>
      <c r="O2829" s="5">
        <f t="shared" si="176"/>
        <v>1000</v>
      </c>
      <c r="P2829" s="5">
        <v>-1000</v>
      </c>
      <c r="Q2829" s="5">
        <f t="shared" si="177"/>
        <v>0</v>
      </c>
      <c r="R2829" s="5">
        <v>0</v>
      </c>
      <c r="S2829" s="5">
        <v>0</v>
      </c>
      <c r="T2829" s="5">
        <v>0</v>
      </c>
      <c r="U2829" s="5">
        <f t="shared" si="178"/>
        <v>1000</v>
      </c>
      <c r="V2829" s="5">
        <f t="shared" si="179"/>
        <v>1000</v>
      </c>
      <c r="W2829" s="5">
        <v>0</v>
      </c>
      <c r="X2829" t="s">
        <v>1775</v>
      </c>
    </row>
    <row r="2830" spans="1:24" x14ac:dyDescent="0.2">
      <c r="A2830" t="s">
        <v>0</v>
      </c>
      <c r="B2830" t="s">
        <v>1</v>
      </c>
      <c r="C2830" t="s">
        <v>695</v>
      </c>
      <c r="D2830" t="s">
        <v>727</v>
      </c>
      <c r="E2830" t="s">
        <v>728</v>
      </c>
      <c r="F2830" t="s">
        <v>1768</v>
      </c>
      <c r="G2830" t="s">
        <v>1769</v>
      </c>
      <c r="H2830" t="s">
        <v>7</v>
      </c>
      <c r="I2830" t="s">
        <v>41</v>
      </c>
      <c r="J2830" t="s">
        <v>42</v>
      </c>
      <c r="K2830" t="s">
        <v>1776</v>
      </c>
      <c r="L2830" t="s">
        <v>44</v>
      </c>
      <c r="M2830" s="5">
        <v>2500</v>
      </c>
      <c r="N2830" s="5">
        <v>0</v>
      </c>
      <c r="O2830" s="5">
        <f t="shared" si="176"/>
        <v>2500</v>
      </c>
      <c r="P2830" s="5">
        <v>-2500</v>
      </c>
      <c r="Q2830" s="5">
        <f t="shared" si="177"/>
        <v>0</v>
      </c>
      <c r="R2830" s="5">
        <v>0</v>
      </c>
      <c r="S2830" s="5">
        <v>0</v>
      </c>
      <c r="T2830" s="5">
        <v>0</v>
      </c>
      <c r="U2830" s="5">
        <f t="shared" si="178"/>
        <v>2500</v>
      </c>
      <c r="V2830" s="5">
        <f t="shared" si="179"/>
        <v>2500</v>
      </c>
      <c r="W2830" s="5">
        <v>0</v>
      </c>
      <c r="X2830" t="s">
        <v>1777</v>
      </c>
    </row>
    <row r="2831" spans="1:24" x14ac:dyDescent="0.2">
      <c r="A2831" t="s">
        <v>0</v>
      </c>
      <c r="B2831" t="s">
        <v>1</v>
      </c>
      <c r="C2831" t="s">
        <v>695</v>
      </c>
      <c r="D2831" t="s">
        <v>727</v>
      </c>
      <c r="E2831" t="s">
        <v>728</v>
      </c>
      <c r="F2831" t="s">
        <v>1768</v>
      </c>
      <c r="G2831" t="s">
        <v>1769</v>
      </c>
      <c r="H2831" t="s">
        <v>7</v>
      </c>
      <c r="I2831" t="s">
        <v>41</v>
      </c>
      <c r="J2831" t="s">
        <v>90</v>
      </c>
      <c r="K2831" t="s">
        <v>91</v>
      </c>
      <c r="L2831" t="s">
        <v>44</v>
      </c>
      <c r="M2831" s="5">
        <v>300</v>
      </c>
      <c r="N2831" s="5">
        <v>0</v>
      </c>
      <c r="O2831" s="5">
        <f t="shared" si="176"/>
        <v>300</v>
      </c>
      <c r="P2831" s="5">
        <v>0</v>
      </c>
      <c r="Q2831" s="5">
        <f t="shared" si="177"/>
        <v>300</v>
      </c>
      <c r="R2831" s="5">
        <v>0</v>
      </c>
      <c r="S2831" s="5">
        <v>0</v>
      </c>
      <c r="T2831" s="5">
        <v>0</v>
      </c>
      <c r="U2831" s="5">
        <f t="shared" si="178"/>
        <v>300</v>
      </c>
      <c r="V2831" s="5">
        <f t="shared" si="179"/>
        <v>300</v>
      </c>
      <c r="W2831" s="5">
        <v>300</v>
      </c>
      <c r="X2831" t="s">
        <v>771</v>
      </c>
    </row>
    <row r="2832" spans="1:24" x14ac:dyDescent="0.2">
      <c r="A2832" t="s">
        <v>0</v>
      </c>
      <c r="B2832" t="s">
        <v>1</v>
      </c>
      <c r="C2832" t="s">
        <v>695</v>
      </c>
      <c r="D2832" t="s">
        <v>727</v>
      </c>
      <c r="E2832" t="s">
        <v>728</v>
      </c>
      <c r="F2832" t="s">
        <v>1768</v>
      </c>
      <c r="G2832" t="s">
        <v>1769</v>
      </c>
      <c r="H2832" t="s">
        <v>772</v>
      </c>
      <c r="I2832" t="s">
        <v>773</v>
      </c>
      <c r="J2832" t="s">
        <v>121</v>
      </c>
      <c r="K2832" t="s">
        <v>285</v>
      </c>
      <c r="L2832" t="s">
        <v>44</v>
      </c>
      <c r="M2832" s="5">
        <v>30000</v>
      </c>
      <c r="N2832" s="5">
        <v>0</v>
      </c>
      <c r="O2832" s="5">
        <f t="shared" si="176"/>
        <v>30000</v>
      </c>
      <c r="P2832" s="5">
        <v>-12000</v>
      </c>
      <c r="Q2832" s="5">
        <f t="shared" si="177"/>
        <v>18000</v>
      </c>
      <c r="R2832" s="5">
        <v>0</v>
      </c>
      <c r="S2832" s="5">
        <v>0</v>
      </c>
      <c r="T2832" s="5">
        <v>0</v>
      </c>
      <c r="U2832" s="5">
        <f t="shared" si="178"/>
        <v>30000</v>
      </c>
      <c r="V2832" s="5">
        <f t="shared" si="179"/>
        <v>30000</v>
      </c>
      <c r="W2832" s="5">
        <v>18000</v>
      </c>
      <c r="X2832" t="s">
        <v>780</v>
      </c>
    </row>
    <row r="2833" spans="1:24" x14ac:dyDescent="0.2">
      <c r="A2833" t="s">
        <v>0</v>
      </c>
      <c r="B2833" t="s">
        <v>1</v>
      </c>
      <c r="C2833" t="s">
        <v>695</v>
      </c>
      <c r="D2833" t="s">
        <v>727</v>
      </c>
      <c r="E2833" t="s">
        <v>728</v>
      </c>
      <c r="F2833" t="s">
        <v>1768</v>
      </c>
      <c r="G2833" t="s">
        <v>1769</v>
      </c>
      <c r="H2833" t="s">
        <v>772</v>
      </c>
      <c r="I2833" t="s">
        <v>773</v>
      </c>
      <c r="J2833" t="s">
        <v>231</v>
      </c>
      <c r="K2833" t="s">
        <v>234</v>
      </c>
      <c r="L2833" t="s">
        <v>44</v>
      </c>
      <c r="M2833" s="5">
        <v>0</v>
      </c>
      <c r="N2833" s="5">
        <v>7000</v>
      </c>
      <c r="O2833" s="5">
        <f t="shared" si="176"/>
        <v>7000</v>
      </c>
      <c r="P2833" s="5">
        <v>0</v>
      </c>
      <c r="Q2833" s="5">
        <f t="shared" si="177"/>
        <v>7000</v>
      </c>
      <c r="R2833" s="5">
        <v>0</v>
      </c>
      <c r="S2833" s="5">
        <v>0</v>
      </c>
      <c r="T2833" s="5">
        <v>0</v>
      </c>
      <c r="U2833" s="5">
        <f t="shared" si="178"/>
        <v>7000</v>
      </c>
      <c r="V2833" s="5">
        <f t="shared" si="179"/>
        <v>7000</v>
      </c>
      <c r="W2833" s="5">
        <v>7000</v>
      </c>
      <c r="X2833" t="s">
        <v>783</v>
      </c>
    </row>
    <row r="2834" spans="1:24" x14ac:dyDescent="0.2">
      <c r="A2834" t="s">
        <v>0</v>
      </c>
      <c r="B2834" t="s">
        <v>1</v>
      </c>
      <c r="C2834" t="s">
        <v>695</v>
      </c>
      <c r="D2834" t="s">
        <v>727</v>
      </c>
      <c r="E2834" t="s">
        <v>728</v>
      </c>
      <c r="F2834" t="s">
        <v>1778</v>
      </c>
      <c r="G2834" t="s">
        <v>1779</v>
      </c>
      <c r="H2834" t="s">
        <v>7</v>
      </c>
      <c r="I2834" t="s">
        <v>8</v>
      </c>
      <c r="J2834" t="s">
        <v>9</v>
      </c>
      <c r="K2834" t="s">
        <v>10</v>
      </c>
      <c r="L2834" t="s">
        <v>11</v>
      </c>
      <c r="M2834" s="5">
        <v>118740</v>
      </c>
      <c r="N2834" s="5">
        <v>-6082.38</v>
      </c>
      <c r="O2834" s="5">
        <f t="shared" si="176"/>
        <v>112657.62</v>
      </c>
      <c r="P2834" s="5">
        <v>-2233.02</v>
      </c>
      <c r="Q2834" s="5">
        <f t="shared" si="177"/>
        <v>110424.59999999999</v>
      </c>
      <c r="R2834" s="5">
        <v>0</v>
      </c>
      <c r="S2834" s="5">
        <v>73008</v>
      </c>
      <c r="T2834" s="5">
        <v>73008</v>
      </c>
      <c r="U2834" s="5">
        <f t="shared" si="178"/>
        <v>39649.619999999995</v>
      </c>
      <c r="V2834" s="5">
        <f t="shared" si="179"/>
        <v>39649.619999999995</v>
      </c>
      <c r="W2834" s="5">
        <v>37416.6</v>
      </c>
      <c r="X2834" t="s">
        <v>731</v>
      </c>
    </row>
    <row r="2835" spans="1:24" x14ac:dyDescent="0.2">
      <c r="A2835" t="s">
        <v>0</v>
      </c>
      <c r="B2835" t="s">
        <v>1</v>
      </c>
      <c r="C2835" t="s">
        <v>695</v>
      </c>
      <c r="D2835" t="s">
        <v>727</v>
      </c>
      <c r="E2835" t="s">
        <v>728</v>
      </c>
      <c r="F2835" t="s">
        <v>1778</v>
      </c>
      <c r="G2835" t="s">
        <v>1779</v>
      </c>
      <c r="H2835" t="s">
        <v>7</v>
      </c>
      <c r="I2835" t="s">
        <v>8</v>
      </c>
      <c r="J2835" t="s">
        <v>9</v>
      </c>
      <c r="K2835" t="s">
        <v>13</v>
      </c>
      <c r="L2835" t="s">
        <v>11</v>
      </c>
      <c r="M2835" s="5">
        <v>13618.32</v>
      </c>
      <c r="N2835" s="5">
        <v>0</v>
      </c>
      <c r="O2835" s="5">
        <f t="shared" si="176"/>
        <v>13618.32</v>
      </c>
      <c r="P2835" s="5">
        <v>0</v>
      </c>
      <c r="Q2835" s="5">
        <f t="shared" si="177"/>
        <v>13618.32</v>
      </c>
      <c r="R2835" s="5">
        <v>0</v>
      </c>
      <c r="S2835" s="5">
        <v>9078.8799999999992</v>
      </c>
      <c r="T2835" s="5">
        <v>9078.8799999999992</v>
      </c>
      <c r="U2835" s="5">
        <f t="shared" si="178"/>
        <v>4539.4400000000005</v>
      </c>
      <c r="V2835" s="5">
        <f t="shared" si="179"/>
        <v>4539.4400000000005</v>
      </c>
      <c r="W2835" s="5">
        <v>4539.4399999999996</v>
      </c>
      <c r="X2835" t="s">
        <v>732</v>
      </c>
    </row>
    <row r="2836" spans="1:24" x14ac:dyDescent="0.2">
      <c r="A2836" t="s">
        <v>0</v>
      </c>
      <c r="B2836" t="s">
        <v>1</v>
      </c>
      <c r="C2836" t="s">
        <v>695</v>
      </c>
      <c r="D2836" t="s">
        <v>727</v>
      </c>
      <c r="E2836" t="s">
        <v>728</v>
      </c>
      <c r="F2836" t="s">
        <v>1778</v>
      </c>
      <c r="G2836" t="s">
        <v>1779</v>
      </c>
      <c r="H2836" t="s">
        <v>7</v>
      </c>
      <c r="I2836" t="s">
        <v>8</v>
      </c>
      <c r="J2836" t="s">
        <v>9</v>
      </c>
      <c r="K2836" t="s">
        <v>733</v>
      </c>
      <c r="L2836" t="s">
        <v>11</v>
      </c>
      <c r="M2836" s="5">
        <v>662100</v>
      </c>
      <c r="N2836" s="5">
        <v>0</v>
      </c>
      <c r="O2836" s="5">
        <f t="shared" si="176"/>
        <v>662100</v>
      </c>
      <c r="P2836" s="5">
        <v>-4112.6000000000004</v>
      </c>
      <c r="Q2836" s="5">
        <f t="shared" si="177"/>
        <v>657987.4</v>
      </c>
      <c r="R2836" s="5">
        <v>0</v>
      </c>
      <c r="S2836" s="5">
        <v>435001.87</v>
      </c>
      <c r="T2836" s="5">
        <v>435001.87</v>
      </c>
      <c r="U2836" s="5">
        <f t="shared" si="178"/>
        <v>227098.13</v>
      </c>
      <c r="V2836" s="5">
        <f t="shared" si="179"/>
        <v>227098.13</v>
      </c>
      <c r="W2836" s="5">
        <v>222985.53</v>
      </c>
      <c r="X2836" t="s">
        <v>734</v>
      </c>
    </row>
    <row r="2837" spans="1:24" x14ac:dyDescent="0.2">
      <c r="A2837" t="s">
        <v>0</v>
      </c>
      <c r="B2837" t="s">
        <v>1</v>
      </c>
      <c r="C2837" t="s">
        <v>695</v>
      </c>
      <c r="D2837" t="s">
        <v>727</v>
      </c>
      <c r="E2837" t="s">
        <v>728</v>
      </c>
      <c r="F2837" t="s">
        <v>1778</v>
      </c>
      <c r="G2837" t="s">
        <v>1779</v>
      </c>
      <c r="H2837" t="s">
        <v>7</v>
      </c>
      <c r="I2837" t="s">
        <v>8</v>
      </c>
      <c r="J2837" t="s">
        <v>9</v>
      </c>
      <c r="K2837" t="s">
        <v>15</v>
      </c>
      <c r="L2837" t="s">
        <v>11</v>
      </c>
      <c r="M2837" s="5">
        <v>66204.86</v>
      </c>
      <c r="N2837" s="5">
        <v>-506.89</v>
      </c>
      <c r="O2837" s="5">
        <f t="shared" si="176"/>
        <v>65697.97</v>
      </c>
      <c r="P2837" s="5">
        <v>0</v>
      </c>
      <c r="Q2837" s="5">
        <f t="shared" si="177"/>
        <v>65697.97</v>
      </c>
      <c r="R2837" s="5">
        <v>0</v>
      </c>
      <c r="S2837" s="5">
        <v>2561.44</v>
      </c>
      <c r="T2837" s="5">
        <v>2561.44</v>
      </c>
      <c r="U2837" s="5">
        <f t="shared" si="178"/>
        <v>63136.53</v>
      </c>
      <c r="V2837" s="5">
        <f t="shared" si="179"/>
        <v>63136.53</v>
      </c>
      <c r="W2837" s="5">
        <v>63136.53</v>
      </c>
      <c r="X2837" t="s">
        <v>735</v>
      </c>
    </row>
    <row r="2838" spans="1:24" x14ac:dyDescent="0.2">
      <c r="A2838" t="s">
        <v>0</v>
      </c>
      <c r="B2838" t="s">
        <v>1</v>
      </c>
      <c r="C2838" t="s">
        <v>695</v>
      </c>
      <c r="D2838" t="s">
        <v>727</v>
      </c>
      <c r="E2838" t="s">
        <v>728</v>
      </c>
      <c r="F2838" t="s">
        <v>1778</v>
      </c>
      <c r="G2838" t="s">
        <v>1779</v>
      </c>
      <c r="H2838" t="s">
        <v>7</v>
      </c>
      <c r="I2838" t="s">
        <v>8</v>
      </c>
      <c r="J2838" t="s">
        <v>9</v>
      </c>
      <c r="K2838" t="s">
        <v>15</v>
      </c>
      <c r="L2838" t="s">
        <v>44</v>
      </c>
      <c r="M2838" s="5">
        <v>0</v>
      </c>
      <c r="N2838" s="5">
        <v>1634</v>
      </c>
      <c r="O2838" s="5">
        <f t="shared" si="176"/>
        <v>1634</v>
      </c>
      <c r="P2838" s="5">
        <v>0</v>
      </c>
      <c r="Q2838" s="5">
        <f t="shared" si="177"/>
        <v>1634</v>
      </c>
      <c r="R2838" s="5">
        <v>1634</v>
      </c>
      <c r="S2838" s="5">
        <v>0</v>
      </c>
      <c r="T2838" s="5">
        <v>0</v>
      </c>
      <c r="U2838" s="5">
        <f t="shared" si="178"/>
        <v>1634</v>
      </c>
      <c r="V2838" s="5">
        <f t="shared" si="179"/>
        <v>1634</v>
      </c>
      <c r="W2838" s="5">
        <v>0</v>
      </c>
      <c r="X2838" t="s">
        <v>735</v>
      </c>
    </row>
    <row r="2839" spans="1:24" x14ac:dyDescent="0.2">
      <c r="A2839" t="s">
        <v>0</v>
      </c>
      <c r="B2839" t="s">
        <v>1</v>
      </c>
      <c r="C2839" t="s">
        <v>695</v>
      </c>
      <c r="D2839" t="s">
        <v>727</v>
      </c>
      <c r="E2839" t="s">
        <v>728</v>
      </c>
      <c r="F2839" t="s">
        <v>1778</v>
      </c>
      <c r="G2839" t="s">
        <v>1779</v>
      </c>
      <c r="H2839" t="s">
        <v>7</v>
      </c>
      <c r="I2839" t="s">
        <v>8</v>
      </c>
      <c r="J2839" t="s">
        <v>9</v>
      </c>
      <c r="K2839" t="s">
        <v>17</v>
      </c>
      <c r="L2839" t="s">
        <v>11</v>
      </c>
      <c r="M2839" s="5">
        <v>26784.12</v>
      </c>
      <c r="N2839" s="5">
        <v>-263.66000000000003</v>
      </c>
      <c r="O2839" s="5">
        <f t="shared" si="176"/>
        <v>26520.46</v>
      </c>
      <c r="P2839" s="5">
        <v>0</v>
      </c>
      <c r="Q2839" s="5">
        <f t="shared" si="177"/>
        <v>26520.46</v>
      </c>
      <c r="R2839" s="5">
        <v>0</v>
      </c>
      <c r="S2839" s="5">
        <v>25334.21</v>
      </c>
      <c r="T2839" s="5">
        <v>25334.21</v>
      </c>
      <c r="U2839" s="5">
        <f t="shared" si="178"/>
        <v>1186.25</v>
      </c>
      <c r="V2839" s="5">
        <f t="shared" si="179"/>
        <v>1186.25</v>
      </c>
      <c r="W2839" s="5">
        <v>1186.25</v>
      </c>
      <c r="X2839" t="s">
        <v>736</v>
      </c>
    </row>
    <row r="2840" spans="1:24" x14ac:dyDescent="0.2">
      <c r="A2840" t="s">
        <v>0</v>
      </c>
      <c r="B2840" t="s">
        <v>1</v>
      </c>
      <c r="C2840" t="s">
        <v>695</v>
      </c>
      <c r="D2840" t="s">
        <v>727</v>
      </c>
      <c r="E2840" t="s">
        <v>728</v>
      </c>
      <c r="F2840" t="s">
        <v>1778</v>
      </c>
      <c r="G2840" t="s">
        <v>1779</v>
      </c>
      <c r="H2840" t="s">
        <v>7</v>
      </c>
      <c r="I2840" t="s">
        <v>8</v>
      </c>
      <c r="J2840" t="s">
        <v>9</v>
      </c>
      <c r="K2840" t="s">
        <v>17</v>
      </c>
      <c r="L2840" t="s">
        <v>44</v>
      </c>
      <c r="M2840" s="5">
        <v>0</v>
      </c>
      <c r="N2840" s="5">
        <v>800</v>
      </c>
      <c r="O2840" s="5">
        <f t="shared" si="176"/>
        <v>800</v>
      </c>
      <c r="P2840" s="5">
        <v>0</v>
      </c>
      <c r="Q2840" s="5">
        <f t="shared" si="177"/>
        <v>800</v>
      </c>
      <c r="R2840" s="5">
        <v>733.33</v>
      </c>
      <c r="S2840" s="5">
        <v>66.67</v>
      </c>
      <c r="T2840" s="5">
        <v>66.67</v>
      </c>
      <c r="U2840" s="5">
        <f t="shared" si="178"/>
        <v>733.33</v>
      </c>
      <c r="V2840" s="5">
        <f t="shared" si="179"/>
        <v>733.33</v>
      </c>
      <c r="W2840" s="5">
        <v>0</v>
      </c>
      <c r="X2840" t="s">
        <v>736</v>
      </c>
    </row>
    <row r="2841" spans="1:24" x14ac:dyDescent="0.2">
      <c r="A2841" t="s">
        <v>0</v>
      </c>
      <c r="B2841" t="s">
        <v>1</v>
      </c>
      <c r="C2841" t="s">
        <v>695</v>
      </c>
      <c r="D2841" t="s">
        <v>727</v>
      </c>
      <c r="E2841" t="s">
        <v>728</v>
      </c>
      <c r="F2841" t="s">
        <v>1778</v>
      </c>
      <c r="G2841" t="s">
        <v>1779</v>
      </c>
      <c r="H2841" t="s">
        <v>7</v>
      </c>
      <c r="I2841" t="s">
        <v>8</v>
      </c>
      <c r="J2841" t="s">
        <v>9</v>
      </c>
      <c r="K2841" t="s">
        <v>19</v>
      </c>
      <c r="L2841" t="s">
        <v>11</v>
      </c>
      <c r="M2841" s="5">
        <v>264</v>
      </c>
      <c r="N2841" s="5">
        <v>0</v>
      </c>
      <c r="O2841" s="5">
        <f t="shared" si="176"/>
        <v>264</v>
      </c>
      <c r="P2841" s="5">
        <v>-120.53</v>
      </c>
      <c r="Q2841" s="5">
        <f t="shared" si="177"/>
        <v>143.47</v>
      </c>
      <c r="R2841" s="5">
        <v>0</v>
      </c>
      <c r="S2841" s="5">
        <v>83</v>
      </c>
      <c r="T2841" s="5">
        <v>83</v>
      </c>
      <c r="U2841" s="5">
        <f t="shared" si="178"/>
        <v>181</v>
      </c>
      <c r="V2841" s="5">
        <f t="shared" si="179"/>
        <v>181</v>
      </c>
      <c r="W2841" s="5">
        <v>60.47</v>
      </c>
      <c r="X2841" t="s">
        <v>737</v>
      </c>
    </row>
    <row r="2842" spans="1:24" x14ac:dyDescent="0.2">
      <c r="A2842" t="s">
        <v>0</v>
      </c>
      <c r="B2842" t="s">
        <v>1</v>
      </c>
      <c r="C2842" t="s">
        <v>695</v>
      </c>
      <c r="D2842" t="s">
        <v>727</v>
      </c>
      <c r="E2842" t="s">
        <v>728</v>
      </c>
      <c r="F2842" t="s">
        <v>1778</v>
      </c>
      <c r="G2842" t="s">
        <v>1779</v>
      </c>
      <c r="H2842" t="s">
        <v>7</v>
      </c>
      <c r="I2842" t="s">
        <v>8</v>
      </c>
      <c r="J2842" t="s">
        <v>9</v>
      </c>
      <c r="K2842" t="s">
        <v>21</v>
      </c>
      <c r="L2842" t="s">
        <v>11</v>
      </c>
      <c r="M2842" s="5">
        <v>2112</v>
      </c>
      <c r="N2842" s="5">
        <v>0</v>
      </c>
      <c r="O2842" s="5">
        <f t="shared" si="176"/>
        <v>2112</v>
      </c>
      <c r="P2842" s="5">
        <v>-964.23</v>
      </c>
      <c r="Q2842" s="5">
        <f t="shared" si="177"/>
        <v>1147.77</v>
      </c>
      <c r="R2842" s="5">
        <v>0</v>
      </c>
      <c r="S2842" s="5">
        <v>664</v>
      </c>
      <c r="T2842" s="5">
        <v>664</v>
      </c>
      <c r="U2842" s="5">
        <f t="shared" si="178"/>
        <v>1448</v>
      </c>
      <c r="V2842" s="5">
        <f t="shared" si="179"/>
        <v>1448</v>
      </c>
      <c r="W2842" s="5">
        <v>483.77</v>
      </c>
      <c r="X2842" t="s">
        <v>738</v>
      </c>
    </row>
    <row r="2843" spans="1:24" x14ac:dyDescent="0.2">
      <c r="A2843" t="s">
        <v>0</v>
      </c>
      <c r="B2843" t="s">
        <v>1</v>
      </c>
      <c r="C2843" t="s">
        <v>695</v>
      </c>
      <c r="D2843" t="s">
        <v>727</v>
      </c>
      <c r="E2843" t="s">
        <v>728</v>
      </c>
      <c r="F2843" t="s">
        <v>1778</v>
      </c>
      <c r="G2843" t="s">
        <v>1779</v>
      </c>
      <c r="H2843" t="s">
        <v>7</v>
      </c>
      <c r="I2843" t="s">
        <v>8</v>
      </c>
      <c r="J2843" t="s">
        <v>9</v>
      </c>
      <c r="K2843" t="s">
        <v>23</v>
      </c>
      <c r="L2843" t="s">
        <v>11</v>
      </c>
      <c r="M2843" s="5">
        <v>68.09</v>
      </c>
      <c r="N2843" s="5">
        <v>0</v>
      </c>
      <c r="O2843" s="5">
        <f t="shared" si="176"/>
        <v>68.09</v>
      </c>
      <c r="P2843" s="5">
        <v>-68.09</v>
      </c>
      <c r="Q2843" s="5">
        <f t="shared" si="177"/>
        <v>0</v>
      </c>
      <c r="R2843" s="5">
        <v>0</v>
      </c>
      <c r="S2843" s="5">
        <v>0</v>
      </c>
      <c r="T2843" s="5">
        <v>0</v>
      </c>
      <c r="U2843" s="5">
        <f t="shared" si="178"/>
        <v>68.09</v>
      </c>
      <c r="V2843" s="5">
        <f t="shared" si="179"/>
        <v>68.09</v>
      </c>
      <c r="W2843" s="5">
        <v>0</v>
      </c>
      <c r="X2843" t="s">
        <v>739</v>
      </c>
    </row>
    <row r="2844" spans="1:24" x14ac:dyDescent="0.2">
      <c r="A2844" t="s">
        <v>0</v>
      </c>
      <c r="B2844" t="s">
        <v>1</v>
      </c>
      <c r="C2844" t="s">
        <v>695</v>
      </c>
      <c r="D2844" t="s">
        <v>727</v>
      </c>
      <c r="E2844" t="s">
        <v>728</v>
      </c>
      <c r="F2844" t="s">
        <v>1778</v>
      </c>
      <c r="G2844" t="s">
        <v>1779</v>
      </c>
      <c r="H2844" t="s">
        <v>7</v>
      </c>
      <c r="I2844" t="s">
        <v>8</v>
      </c>
      <c r="J2844" t="s">
        <v>9</v>
      </c>
      <c r="K2844" t="s">
        <v>25</v>
      </c>
      <c r="L2844" t="s">
        <v>11</v>
      </c>
      <c r="M2844" s="5">
        <v>408.55</v>
      </c>
      <c r="N2844" s="5">
        <v>0</v>
      </c>
      <c r="O2844" s="5">
        <f t="shared" si="176"/>
        <v>408.55</v>
      </c>
      <c r="P2844" s="5">
        <v>-99.52</v>
      </c>
      <c r="Q2844" s="5">
        <f t="shared" si="177"/>
        <v>309.03000000000003</v>
      </c>
      <c r="R2844" s="5">
        <v>0</v>
      </c>
      <c r="S2844" s="5">
        <v>204.32</v>
      </c>
      <c r="T2844" s="5">
        <v>204.32</v>
      </c>
      <c r="U2844" s="5">
        <f t="shared" si="178"/>
        <v>204.23000000000002</v>
      </c>
      <c r="V2844" s="5">
        <f t="shared" si="179"/>
        <v>204.23000000000002</v>
      </c>
      <c r="W2844" s="5">
        <v>104.71</v>
      </c>
      <c r="X2844" t="s">
        <v>740</v>
      </c>
    </row>
    <row r="2845" spans="1:24" x14ac:dyDescent="0.2">
      <c r="A2845" t="s">
        <v>0</v>
      </c>
      <c r="B2845" t="s">
        <v>1</v>
      </c>
      <c r="C2845" t="s">
        <v>695</v>
      </c>
      <c r="D2845" t="s">
        <v>727</v>
      </c>
      <c r="E2845" t="s">
        <v>728</v>
      </c>
      <c r="F2845" t="s">
        <v>1778</v>
      </c>
      <c r="G2845" t="s">
        <v>1779</v>
      </c>
      <c r="H2845" t="s">
        <v>7</v>
      </c>
      <c r="I2845" t="s">
        <v>8</v>
      </c>
      <c r="J2845" t="s">
        <v>9</v>
      </c>
      <c r="K2845" t="s">
        <v>27</v>
      </c>
      <c r="L2845" t="s">
        <v>11</v>
      </c>
      <c r="M2845" s="5">
        <v>1556.93</v>
      </c>
      <c r="N2845" s="5">
        <v>0</v>
      </c>
      <c r="O2845" s="5">
        <f t="shared" si="176"/>
        <v>1556.93</v>
      </c>
      <c r="P2845" s="5">
        <v>-778.47</v>
      </c>
      <c r="Q2845" s="5">
        <f t="shared" si="177"/>
        <v>778.46</v>
      </c>
      <c r="R2845" s="5">
        <v>0</v>
      </c>
      <c r="S2845" s="5">
        <v>0</v>
      </c>
      <c r="T2845" s="5">
        <v>0</v>
      </c>
      <c r="U2845" s="5">
        <f t="shared" si="178"/>
        <v>1556.93</v>
      </c>
      <c r="V2845" s="5">
        <f t="shared" si="179"/>
        <v>1556.93</v>
      </c>
      <c r="W2845" s="5">
        <v>778.46</v>
      </c>
      <c r="X2845" t="s">
        <v>741</v>
      </c>
    </row>
    <row r="2846" spans="1:24" x14ac:dyDescent="0.2">
      <c r="A2846" t="s">
        <v>0</v>
      </c>
      <c r="B2846" t="s">
        <v>1</v>
      </c>
      <c r="C2846" t="s">
        <v>695</v>
      </c>
      <c r="D2846" t="s">
        <v>727</v>
      </c>
      <c r="E2846" t="s">
        <v>728</v>
      </c>
      <c r="F2846" t="s">
        <v>1778</v>
      </c>
      <c r="G2846" t="s">
        <v>1779</v>
      </c>
      <c r="H2846" t="s">
        <v>7</v>
      </c>
      <c r="I2846" t="s">
        <v>8</v>
      </c>
      <c r="J2846" t="s">
        <v>9</v>
      </c>
      <c r="K2846" t="s">
        <v>265</v>
      </c>
      <c r="L2846" t="s">
        <v>44</v>
      </c>
      <c r="M2846" s="5">
        <v>0</v>
      </c>
      <c r="N2846" s="5">
        <v>19608</v>
      </c>
      <c r="O2846" s="5">
        <f t="shared" si="176"/>
        <v>19608</v>
      </c>
      <c r="P2846" s="5">
        <v>0</v>
      </c>
      <c r="Q2846" s="5">
        <f t="shared" si="177"/>
        <v>19608</v>
      </c>
      <c r="R2846" s="5">
        <v>17157</v>
      </c>
      <c r="S2846" s="5">
        <v>2451</v>
      </c>
      <c r="T2846" s="5">
        <v>2451</v>
      </c>
      <c r="U2846" s="5">
        <f t="shared" si="178"/>
        <v>17157</v>
      </c>
      <c r="V2846" s="5">
        <f t="shared" si="179"/>
        <v>17157</v>
      </c>
      <c r="W2846" s="5">
        <v>0</v>
      </c>
      <c r="X2846" t="s">
        <v>743</v>
      </c>
    </row>
    <row r="2847" spans="1:24" x14ac:dyDescent="0.2">
      <c r="A2847" t="s">
        <v>0</v>
      </c>
      <c r="B2847" t="s">
        <v>1</v>
      </c>
      <c r="C2847" t="s">
        <v>695</v>
      </c>
      <c r="D2847" t="s">
        <v>727</v>
      </c>
      <c r="E2847" t="s">
        <v>728</v>
      </c>
      <c r="F2847" t="s">
        <v>1778</v>
      </c>
      <c r="G2847" t="s">
        <v>1779</v>
      </c>
      <c r="H2847" t="s">
        <v>7</v>
      </c>
      <c r="I2847" t="s">
        <v>8</v>
      </c>
      <c r="J2847" t="s">
        <v>9</v>
      </c>
      <c r="K2847" t="s">
        <v>31</v>
      </c>
      <c r="L2847" t="s">
        <v>11</v>
      </c>
      <c r="M2847" s="5">
        <v>973.94</v>
      </c>
      <c r="N2847" s="5">
        <v>0</v>
      </c>
      <c r="O2847" s="5">
        <f t="shared" si="176"/>
        <v>973.94</v>
      </c>
      <c r="P2847" s="5">
        <v>0</v>
      </c>
      <c r="Q2847" s="5">
        <f t="shared" si="177"/>
        <v>973.94</v>
      </c>
      <c r="R2847" s="5">
        <v>0</v>
      </c>
      <c r="S2847" s="5">
        <v>0</v>
      </c>
      <c r="T2847" s="5">
        <v>0</v>
      </c>
      <c r="U2847" s="5">
        <f t="shared" si="178"/>
        <v>973.94</v>
      </c>
      <c r="V2847" s="5">
        <f t="shared" si="179"/>
        <v>973.94</v>
      </c>
      <c r="W2847" s="5">
        <v>973.94</v>
      </c>
      <c r="X2847" t="s">
        <v>744</v>
      </c>
    </row>
    <row r="2848" spans="1:24" x14ac:dyDescent="0.2">
      <c r="A2848" t="s">
        <v>0</v>
      </c>
      <c r="B2848" t="s">
        <v>1</v>
      </c>
      <c r="C2848" t="s">
        <v>695</v>
      </c>
      <c r="D2848" t="s">
        <v>727</v>
      </c>
      <c r="E2848" t="s">
        <v>728</v>
      </c>
      <c r="F2848" t="s">
        <v>1778</v>
      </c>
      <c r="G2848" t="s">
        <v>1779</v>
      </c>
      <c r="H2848" t="s">
        <v>7</v>
      </c>
      <c r="I2848" t="s">
        <v>8</v>
      </c>
      <c r="J2848" t="s">
        <v>9</v>
      </c>
      <c r="K2848" t="s">
        <v>33</v>
      </c>
      <c r="L2848" t="s">
        <v>11</v>
      </c>
      <c r="M2848" s="5">
        <v>3947.87</v>
      </c>
      <c r="N2848" s="5">
        <v>0</v>
      </c>
      <c r="O2848" s="5">
        <f t="shared" si="176"/>
        <v>3947.87</v>
      </c>
      <c r="P2848" s="5">
        <v>-1973.94</v>
      </c>
      <c r="Q2848" s="5">
        <f t="shared" si="177"/>
        <v>1973.9299999999998</v>
      </c>
      <c r="R2848" s="5">
        <v>0</v>
      </c>
      <c r="S2848" s="5">
        <v>0</v>
      </c>
      <c r="T2848" s="5">
        <v>0</v>
      </c>
      <c r="U2848" s="5">
        <f t="shared" si="178"/>
        <v>3947.87</v>
      </c>
      <c r="V2848" s="5">
        <f t="shared" si="179"/>
        <v>3947.87</v>
      </c>
      <c r="W2848" s="5">
        <v>1973.93</v>
      </c>
      <c r="X2848" t="s">
        <v>745</v>
      </c>
    </row>
    <row r="2849" spans="1:24" x14ac:dyDescent="0.2">
      <c r="A2849" t="s">
        <v>0</v>
      </c>
      <c r="B2849" t="s">
        <v>1</v>
      </c>
      <c r="C2849" t="s">
        <v>695</v>
      </c>
      <c r="D2849" t="s">
        <v>727</v>
      </c>
      <c r="E2849" t="s">
        <v>728</v>
      </c>
      <c r="F2849" t="s">
        <v>1778</v>
      </c>
      <c r="G2849" t="s">
        <v>1779</v>
      </c>
      <c r="H2849" t="s">
        <v>7</v>
      </c>
      <c r="I2849" t="s">
        <v>8</v>
      </c>
      <c r="J2849" t="s">
        <v>9</v>
      </c>
      <c r="K2849" t="s">
        <v>35</v>
      </c>
      <c r="L2849" t="s">
        <v>44</v>
      </c>
      <c r="M2849" s="5">
        <v>0</v>
      </c>
      <c r="N2849" s="5">
        <v>2480.41</v>
      </c>
      <c r="O2849" s="5">
        <f t="shared" si="176"/>
        <v>2480.41</v>
      </c>
      <c r="P2849" s="5">
        <v>0</v>
      </c>
      <c r="Q2849" s="5">
        <f t="shared" si="177"/>
        <v>2480.41</v>
      </c>
      <c r="R2849" s="5">
        <v>2207.11</v>
      </c>
      <c r="S2849" s="5">
        <v>273.3</v>
      </c>
      <c r="T2849" s="5">
        <v>273.3</v>
      </c>
      <c r="U2849" s="5">
        <f t="shared" si="178"/>
        <v>2207.1099999999997</v>
      </c>
      <c r="V2849" s="5">
        <f t="shared" si="179"/>
        <v>2207.1099999999997</v>
      </c>
      <c r="W2849" s="5">
        <v>0</v>
      </c>
      <c r="X2849" t="s">
        <v>746</v>
      </c>
    </row>
    <row r="2850" spans="1:24" x14ac:dyDescent="0.2">
      <c r="A2850" t="s">
        <v>0</v>
      </c>
      <c r="B2850" t="s">
        <v>1</v>
      </c>
      <c r="C2850" t="s">
        <v>695</v>
      </c>
      <c r="D2850" t="s">
        <v>727</v>
      </c>
      <c r="E2850" t="s">
        <v>728</v>
      </c>
      <c r="F2850" t="s">
        <v>1778</v>
      </c>
      <c r="G2850" t="s">
        <v>1779</v>
      </c>
      <c r="H2850" t="s">
        <v>7</v>
      </c>
      <c r="I2850" t="s">
        <v>8</v>
      </c>
      <c r="J2850" t="s">
        <v>9</v>
      </c>
      <c r="K2850" t="s">
        <v>35</v>
      </c>
      <c r="L2850" t="s">
        <v>11</v>
      </c>
      <c r="M2850" s="5">
        <v>90499.39</v>
      </c>
      <c r="N2850" s="5">
        <v>-769.47</v>
      </c>
      <c r="O2850" s="5">
        <f t="shared" si="176"/>
        <v>89729.919999999998</v>
      </c>
      <c r="P2850" s="5">
        <v>-725.71</v>
      </c>
      <c r="Q2850" s="5">
        <f t="shared" si="177"/>
        <v>89004.209999999992</v>
      </c>
      <c r="R2850" s="5">
        <v>0</v>
      </c>
      <c r="S2850" s="5">
        <v>58842.29</v>
      </c>
      <c r="T2850" s="5">
        <v>58842.29</v>
      </c>
      <c r="U2850" s="5">
        <f t="shared" si="178"/>
        <v>30887.629999999997</v>
      </c>
      <c r="V2850" s="5">
        <f t="shared" si="179"/>
        <v>30887.629999999997</v>
      </c>
      <c r="W2850" s="5">
        <v>30161.919999999998</v>
      </c>
      <c r="X2850" t="s">
        <v>746</v>
      </c>
    </row>
    <row r="2851" spans="1:24" x14ac:dyDescent="0.2">
      <c r="A2851" t="s">
        <v>0</v>
      </c>
      <c r="B2851" t="s">
        <v>1</v>
      </c>
      <c r="C2851" t="s">
        <v>695</v>
      </c>
      <c r="D2851" t="s">
        <v>727</v>
      </c>
      <c r="E2851" t="s">
        <v>728</v>
      </c>
      <c r="F2851" t="s">
        <v>1778</v>
      </c>
      <c r="G2851" t="s">
        <v>1779</v>
      </c>
      <c r="H2851" t="s">
        <v>7</v>
      </c>
      <c r="I2851" t="s">
        <v>8</v>
      </c>
      <c r="J2851" t="s">
        <v>9</v>
      </c>
      <c r="K2851" t="s">
        <v>37</v>
      </c>
      <c r="L2851" t="s">
        <v>44</v>
      </c>
      <c r="M2851" s="5">
        <v>0</v>
      </c>
      <c r="N2851" s="5">
        <v>1634</v>
      </c>
      <c r="O2851" s="5">
        <f t="shared" si="176"/>
        <v>1634</v>
      </c>
      <c r="P2851" s="5">
        <v>0</v>
      </c>
      <c r="Q2851" s="5">
        <f t="shared" si="177"/>
        <v>1634</v>
      </c>
      <c r="R2851" s="5">
        <v>1634</v>
      </c>
      <c r="S2851" s="5">
        <v>0</v>
      </c>
      <c r="T2851" s="5">
        <v>0</v>
      </c>
      <c r="U2851" s="5">
        <f t="shared" si="178"/>
        <v>1634</v>
      </c>
      <c r="V2851" s="5">
        <f t="shared" si="179"/>
        <v>1634</v>
      </c>
      <c r="W2851" s="5">
        <v>0</v>
      </c>
      <c r="X2851" t="s">
        <v>747</v>
      </c>
    </row>
    <row r="2852" spans="1:24" x14ac:dyDescent="0.2">
      <c r="A2852" t="s">
        <v>0</v>
      </c>
      <c r="B2852" t="s">
        <v>1</v>
      </c>
      <c r="C2852" t="s">
        <v>695</v>
      </c>
      <c r="D2852" t="s">
        <v>727</v>
      </c>
      <c r="E2852" t="s">
        <v>728</v>
      </c>
      <c r="F2852" t="s">
        <v>1778</v>
      </c>
      <c r="G2852" t="s">
        <v>1779</v>
      </c>
      <c r="H2852" t="s">
        <v>7</v>
      </c>
      <c r="I2852" t="s">
        <v>8</v>
      </c>
      <c r="J2852" t="s">
        <v>9</v>
      </c>
      <c r="K2852" t="s">
        <v>37</v>
      </c>
      <c r="L2852" t="s">
        <v>11</v>
      </c>
      <c r="M2852" s="5">
        <v>66204.86</v>
      </c>
      <c r="N2852" s="5">
        <v>-506.89</v>
      </c>
      <c r="O2852" s="5">
        <f t="shared" si="176"/>
        <v>65697.97</v>
      </c>
      <c r="P2852" s="5">
        <v>-1977.61</v>
      </c>
      <c r="Q2852" s="5">
        <f t="shared" si="177"/>
        <v>63720.36</v>
      </c>
      <c r="R2852" s="5">
        <v>0</v>
      </c>
      <c r="S2852" s="5">
        <v>42484.13</v>
      </c>
      <c r="T2852" s="5">
        <v>42484.13</v>
      </c>
      <c r="U2852" s="5">
        <f t="shared" si="178"/>
        <v>23213.840000000004</v>
      </c>
      <c r="V2852" s="5">
        <f t="shared" si="179"/>
        <v>23213.840000000004</v>
      </c>
      <c r="W2852" s="5">
        <v>21236.23</v>
      </c>
      <c r="X2852" t="s">
        <v>747</v>
      </c>
    </row>
    <row r="2853" spans="1:24" x14ac:dyDescent="0.2">
      <c r="A2853" t="s">
        <v>0</v>
      </c>
      <c r="B2853" t="s">
        <v>1</v>
      </c>
      <c r="C2853" t="s">
        <v>695</v>
      </c>
      <c r="D2853" t="s">
        <v>727</v>
      </c>
      <c r="E2853" t="s">
        <v>728</v>
      </c>
      <c r="F2853" t="s">
        <v>1778</v>
      </c>
      <c r="G2853" t="s">
        <v>1779</v>
      </c>
      <c r="H2853" t="s">
        <v>7</v>
      </c>
      <c r="I2853" t="s">
        <v>8</v>
      </c>
      <c r="J2853" t="s">
        <v>9</v>
      </c>
      <c r="K2853" t="s">
        <v>39</v>
      </c>
      <c r="L2853" t="s">
        <v>11</v>
      </c>
      <c r="M2853" s="5">
        <v>6330.59</v>
      </c>
      <c r="N2853" s="5">
        <v>0</v>
      </c>
      <c r="O2853" s="5">
        <f t="shared" si="176"/>
        <v>6330.59</v>
      </c>
      <c r="P2853" s="5">
        <v>0</v>
      </c>
      <c r="Q2853" s="5">
        <f t="shared" si="177"/>
        <v>6330.59</v>
      </c>
      <c r="R2853" s="5">
        <v>0</v>
      </c>
      <c r="S2853" s="5">
        <v>109.97</v>
      </c>
      <c r="T2853" s="5">
        <v>109.97</v>
      </c>
      <c r="U2853" s="5">
        <f t="shared" si="178"/>
        <v>6220.62</v>
      </c>
      <c r="V2853" s="5">
        <f t="shared" si="179"/>
        <v>6220.62</v>
      </c>
      <c r="W2853" s="5">
        <v>6220.62</v>
      </c>
      <c r="X2853" t="s">
        <v>748</v>
      </c>
    </row>
    <row r="2854" spans="1:24" x14ac:dyDescent="0.2">
      <c r="A2854" t="s">
        <v>0</v>
      </c>
      <c r="B2854" t="s">
        <v>1</v>
      </c>
      <c r="C2854" t="s">
        <v>695</v>
      </c>
      <c r="D2854" t="s">
        <v>727</v>
      </c>
      <c r="E2854" t="s">
        <v>728</v>
      </c>
      <c r="F2854" t="s">
        <v>1778</v>
      </c>
      <c r="G2854" t="s">
        <v>1779</v>
      </c>
      <c r="H2854" t="s">
        <v>7</v>
      </c>
      <c r="I2854" t="s">
        <v>41</v>
      </c>
      <c r="J2854" t="s">
        <v>42</v>
      </c>
      <c r="K2854" t="s">
        <v>43</v>
      </c>
      <c r="L2854" t="s">
        <v>44</v>
      </c>
      <c r="M2854" s="5">
        <v>5600</v>
      </c>
      <c r="N2854" s="5">
        <v>0</v>
      </c>
      <c r="O2854" s="5">
        <f t="shared" si="176"/>
        <v>5600</v>
      </c>
      <c r="P2854" s="5">
        <v>0</v>
      </c>
      <c r="Q2854" s="5">
        <f t="shared" si="177"/>
        <v>5600</v>
      </c>
      <c r="R2854" s="5">
        <v>0</v>
      </c>
      <c r="S2854" s="5">
        <v>5600</v>
      </c>
      <c r="T2854" s="5">
        <v>940.49</v>
      </c>
      <c r="U2854" s="5">
        <f t="shared" si="178"/>
        <v>0</v>
      </c>
      <c r="V2854" s="5">
        <f t="shared" si="179"/>
        <v>4659.51</v>
      </c>
      <c r="W2854" s="5">
        <v>0</v>
      </c>
      <c r="X2854" t="s">
        <v>749</v>
      </c>
    </row>
    <row r="2855" spans="1:24" x14ac:dyDescent="0.2">
      <c r="A2855" t="s">
        <v>0</v>
      </c>
      <c r="B2855" t="s">
        <v>1</v>
      </c>
      <c r="C2855" t="s">
        <v>695</v>
      </c>
      <c r="D2855" t="s">
        <v>727</v>
      </c>
      <c r="E2855" t="s">
        <v>728</v>
      </c>
      <c r="F2855" t="s">
        <v>1778</v>
      </c>
      <c r="G2855" t="s">
        <v>1779</v>
      </c>
      <c r="H2855" t="s">
        <v>7</v>
      </c>
      <c r="I2855" t="s">
        <v>41</v>
      </c>
      <c r="J2855" t="s">
        <v>42</v>
      </c>
      <c r="K2855" t="s">
        <v>46</v>
      </c>
      <c r="L2855" t="s">
        <v>44</v>
      </c>
      <c r="M2855" s="5">
        <v>6600</v>
      </c>
      <c r="N2855" s="5">
        <v>0</v>
      </c>
      <c r="O2855" s="5">
        <f t="shared" si="176"/>
        <v>6600</v>
      </c>
      <c r="P2855" s="5">
        <v>0</v>
      </c>
      <c r="Q2855" s="5">
        <f t="shared" si="177"/>
        <v>6600</v>
      </c>
      <c r="R2855" s="5">
        <v>0</v>
      </c>
      <c r="S2855" s="5">
        <v>6600</v>
      </c>
      <c r="T2855" s="5">
        <v>2317.71</v>
      </c>
      <c r="U2855" s="5">
        <f t="shared" si="178"/>
        <v>0</v>
      </c>
      <c r="V2855" s="5">
        <f t="shared" si="179"/>
        <v>4282.29</v>
      </c>
      <c r="W2855" s="5">
        <v>0</v>
      </c>
      <c r="X2855" t="s">
        <v>750</v>
      </c>
    </row>
    <row r="2856" spans="1:24" x14ac:dyDescent="0.2">
      <c r="A2856" t="s">
        <v>0</v>
      </c>
      <c r="B2856" t="s">
        <v>1</v>
      </c>
      <c r="C2856" t="s">
        <v>695</v>
      </c>
      <c r="D2856" t="s">
        <v>727</v>
      </c>
      <c r="E2856" t="s">
        <v>728</v>
      </c>
      <c r="F2856" t="s">
        <v>1778</v>
      </c>
      <c r="G2856" t="s">
        <v>1779</v>
      </c>
      <c r="H2856" t="s">
        <v>7</v>
      </c>
      <c r="I2856" t="s">
        <v>41</v>
      </c>
      <c r="J2856" t="s">
        <v>42</v>
      </c>
      <c r="K2856" t="s">
        <v>48</v>
      </c>
      <c r="L2856" t="s">
        <v>44</v>
      </c>
      <c r="M2856" s="5">
        <v>500</v>
      </c>
      <c r="N2856" s="5">
        <v>0</v>
      </c>
      <c r="O2856" s="5">
        <f t="shared" si="176"/>
        <v>500</v>
      </c>
      <c r="P2856" s="5">
        <v>0</v>
      </c>
      <c r="Q2856" s="5">
        <f t="shared" si="177"/>
        <v>500</v>
      </c>
      <c r="R2856" s="5">
        <v>0</v>
      </c>
      <c r="S2856" s="5">
        <v>500</v>
      </c>
      <c r="T2856" s="5">
        <v>291.22000000000003</v>
      </c>
      <c r="U2856" s="5">
        <f t="shared" si="178"/>
        <v>0</v>
      </c>
      <c r="V2856" s="5">
        <f t="shared" si="179"/>
        <v>208.77999999999997</v>
      </c>
      <c r="W2856" s="5">
        <v>0</v>
      </c>
      <c r="X2856" t="s">
        <v>751</v>
      </c>
    </row>
    <row r="2857" spans="1:24" x14ac:dyDescent="0.2">
      <c r="A2857" t="s">
        <v>0</v>
      </c>
      <c r="B2857" t="s">
        <v>1</v>
      </c>
      <c r="C2857" t="s">
        <v>695</v>
      </c>
      <c r="D2857" t="s">
        <v>727</v>
      </c>
      <c r="E2857" t="s">
        <v>728</v>
      </c>
      <c r="F2857" t="s">
        <v>1778</v>
      </c>
      <c r="G2857" t="s">
        <v>1779</v>
      </c>
      <c r="H2857" t="s">
        <v>7</v>
      </c>
      <c r="I2857" t="s">
        <v>41</v>
      </c>
      <c r="J2857" t="s">
        <v>42</v>
      </c>
      <c r="K2857" t="s">
        <v>54</v>
      </c>
      <c r="L2857" t="s">
        <v>44</v>
      </c>
      <c r="M2857" s="5">
        <v>1500</v>
      </c>
      <c r="N2857" s="5">
        <v>0</v>
      </c>
      <c r="O2857" s="5">
        <f t="shared" si="176"/>
        <v>1500</v>
      </c>
      <c r="P2857" s="5">
        <v>-1500</v>
      </c>
      <c r="Q2857" s="5">
        <f t="shared" si="177"/>
        <v>0</v>
      </c>
      <c r="R2857" s="5">
        <v>0</v>
      </c>
      <c r="S2857" s="5">
        <v>0</v>
      </c>
      <c r="T2857" s="5">
        <v>0</v>
      </c>
      <c r="U2857" s="5">
        <f t="shared" si="178"/>
        <v>1500</v>
      </c>
      <c r="V2857" s="5">
        <f t="shared" si="179"/>
        <v>1500</v>
      </c>
      <c r="W2857" s="5">
        <v>0</v>
      </c>
      <c r="X2857" t="s">
        <v>753</v>
      </c>
    </row>
    <row r="2858" spans="1:24" x14ac:dyDescent="0.2">
      <c r="A2858" t="s">
        <v>0</v>
      </c>
      <c r="B2858" t="s">
        <v>1</v>
      </c>
      <c r="C2858" t="s">
        <v>695</v>
      </c>
      <c r="D2858" t="s">
        <v>727</v>
      </c>
      <c r="E2858" t="s">
        <v>728</v>
      </c>
      <c r="F2858" t="s">
        <v>1778</v>
      </c>
      <c r="G2858" t="s">
        <v>1779</v>
      </c>
      <c r="H2858" t="s">
        <v>7</v>
      </c>
      <c r="I2858" t="s">
        <v>41</v>
      </c>
      <c r="J2858" t="s">
        <v>42</v>
      </c>
      <c r="K2858" t="s">
        <v>56</v>
      </c>
      <c r="L2858" t="s">
        <v>44</v>
      </c>
      <c r="M2858" s="5">
        <v>108305</v>
      </c>
      <c r="N2858" s="5">
        <v>0</v>
      </c>
      <c r="O2858" s="5">
        <f t="shared" si="176"/>
        <v>108305</v>
      </c>
      <c r="P2858" s="5">
        <v>0</v>
      </c>
      <c r="Q2858" s="5">
        <f t="shared" si="177"/>
        <v>108305</v>
      </c>
      <c r="R2858" s="5">
        <v>39326.129999999997</v>
      </c>
      <c r="S2858" s="5">
        <v>49265.87</v>
      </c>
      <c r="T2858" s="5">
        <v>30926.87</v>
      </c>
      <c r="U2858" s="5">
        <f t="shared" si="178"/>
        <v>59039.13</v>
      </c>
      <c r="V2858" s="5">
        <f t="shared" si="179"/>
        <v>77378.13</v>
      </c>
      <c r="W2858" s="5">
        <v>19713</v>
      </c>
      <c r="X2858" t="s">
        <v>755</v>
      </c>
    </row>
    <row r="2859" spans="1:24" x14ac:dyDescent="0.2">
      <c r="A2859" t="s">
        <v>0</v>
      </c>
      <c r="B2859" t="s">
        <v>1</v>
      </c>
      <c r="C2859" t="s">
        <v>695</v>
      </c>
      <c r="D2859" t="s">
        <v>727</v>
      </c>
      <c r="E2859" t="s">
        <v>728</v>
      </c>
      <c r="F2859" t="s">
        <v>1778</v>
      </c>
      <c r="G2859" t="s">
        <v>1779</v>
      </c>
      <c r="H2859" t="s">
        <v>7</v>
      </c>
      <c r="I2859" t="s">
        <v>41</v>
      </c>
      <c r="J2859" t="s">
        <v>42</v>
      </c>
      <c r="K2859" t="s">
        <v>58</v>
      </c>
      <c r="L2859" t="s">
        <v>44</v>
      </c>
      <c r="M2859" s="5">
        <v>69000</v>
      </c>
      <c r="N2859" s="5">
        <v>0</v>
      </c>
      <c r="O2859" s="5">
        <f t="shared" si="176"/>
        <v>69000</v>
      </c>
      <c r="P2859" s="5">
        <v>-1898.45</v>
      </c>
      <c r="Q2859" s="5">
        <f t="shared" si="177"/>
        <v>67101.55</v>
      </c>
      <c r="R2859" s="5">
        <v>0</v>
      </c>
      <c r="S2859" s="5">
        <v>67101.55</v>
      </c>
      <c r="T2859" s="5">
        <v>21413.95</v>
      </c>
      <c r="U2859" s="5">
        <f t="shared" si="178"/>
        <v>1898.4499999999971</v>
      </c>
      <c r="V2859" s="5">
        <f t="shared" si="179"/>
        <v>47586.05</v>
      </c>
      <c r="W2859" s="5">
        <v>0</v>
      </c>
      <c r="X2859" t="s">
        <v>756</v>
      </c>
    </row>
    <row r="2860" spans="1:24" x14ac:dyDescent="0.2">
      <c r="A2860" t="s">
        <v>0</v>
      </c>
      <c r="B2860" t="s">
        <v>1</v>
      </c>
      <c r="C2860" t="s">
        <v>695</v>
      </c>
      <c r="D2860" t="s">
        <v>727</v>
      </c>
      <c r="E2860" t="s">
        <v>728</v>
      </c>
      <c r="F2860" t="s">
        <v>1778</v>
      </c>
      <c r="G2860" t="s">
        <v>1779</v>
      </c>
      <c r="H2860" t="s">
        <v>7</v>
      </c>
      <c r="I2860" t="s">
        <v>41</v>
      </c>
      <c r="J2860" t="s">
        <v>42</v>
      </c>
      <c r="K2860" t="s">
        <v>62</v>
      </c>
      <c r="L2860" t="s">
        <v>44</v>
      </c>
      <c r="M2860" s="5">
        <v>13345</v>
      </c>
      <c r="N2860" s="5">
        <v>0</v>
      </c>
      <c r="O2860" s="5">
        <f t="shared" si="176"/>
        <v>13345</v>
      </c>
      <c r="P2860" s="5">
        <v>0</v>
      </c>
      <c r="Q2860" s="5">
        <f t="shared" si="177"/>
        <v>13345</v>
      </c>
      <c r="R2860" s="5">
        <v>0</v>
      </c>
      <c r="S2860" s="5">
        <v>0</v>
      </c>
      <c r="T2860" s="5">
        <v>0</v>
      </c>
      <c r="U2860" s="5">
        <f t="shared" si="178"/>
        <v>13345</v>
      </c>
      <c r="V2860" s="5">
        <f t="shared" si="179"/>
        <v>13345</v>
      </c>
      <c r="W2860" s="5">
        <v>13345</v>
      </c>
      <c r="X2860" t="s">
        <v>757</v>
      </c>
    </row>
    <row r="2861" spans="1:24" x14ac:dyDescent="0.2">
      <c r="A2861" t="s">
        <v>0</v>
      </c>
      <c r="B2861" t="s">
        <v>1</v>
      </c>
      <c r="C2861" t="s">
        <v>695</v>
      </c>
      <c r="D2861" t="s">
        <v>727</v>
      </c>
      <c r="E2861" t="s">
        <v>728</v>
      </c>
      <c r="F2861" t="s">
        <v>1778</v>
      </c>
      <c r="G2861" t="s">
        <v>1779</v>
      </c>
      <c r="H2861" t="s">
        <v>7</v>
      </c>
      <c r="I2861" t="s">
        <v>41</v>
      </c>
      <c r="J2861" t="s">
        <v>42</v>
      </c>
      <c r="K2861" t="s">
        <v>64</v>
      </c>
      <c r="L2861" t="s">
        <v>44</v>
      </c>
      <c r="M2861" s="5">
        <v>1000</v>
      </c>
      <c r="N2861" s="5">
        <v>0</v>
      </c>
      <c r="O2861" s="5">
        <f t="shared" si="176"/>
        <v>1000</v>
      </c>
      <c r="P2861" s="5">
        <v>0</v>
      </c>
      <c r="Q2861" s="5">
        <f t="shared" si="177"/>
        <v>1000</v>
      </c>
      <c r="R2861" s="5">
        <v>0</v>
      </c>
      <c r="S2861" s="5">
        <v>0</v>
      </c>
      <c r="T2861" s="5">
        <v>0</v>
      </c>
      <c r="U2861" s="5">
        <f t="shared" si="178"/>
        <v>1000</v>
      </c>
      <c r="V2861" s="5">
        <f t="shared" si="179"/>
        <v>1000</v>
      </c>
      <c r="W2861" s="5">
        <v>1000</v>
      </c>
      <c r="X2861" t="s">
        <v>758</v>
      </c>
    </row>
    <row r="2862" spans="1:24" x14ac:dyDescent="0.2">
      <c r="A2862" t="s">
        <v>0</v>
      </c>
      <c r="B2862" t="s">
        <v>1</v>
      </c>
      <c r="C2862" t="s">
        <v>695</v>
      </c>
      <c r="D2862" t="s">
        <v>727</v>
      </c>
      <c r="E2862" t="s">
        <v>728</v>
      </c>
      <c r="F2862" t="s">
        <v>1778</v>
      </c>
      <c r="G2862" t="s">
        <v>1779</v>
      </c>
      <c r="H2862" t="s">
        <v>7</v>
      </c>
      <c r="I2862" t="s">
        <v>41</v>
      </c>
      <c r="J2862" t="s">
        <v>42</v>
      </c>
      <c r="K2862" t="s">
        <v>70</v>
      </c>
      <c r="L2862" t="s">
        <v>44</v>
      </c>
      <c r="M2862" s="5">
        <v>3000</v>
      </c>
      <c r="N2862" s="5">
        <v>0</v>
      </c>
      <c r="O2862" s="5">
        <f t="shared" si="176"/>
        <v>3000</v>
      </c>
      <c r="P2862" s="5">
        <v>-3000</v>
      </c>
      <c r="Q2862" s="5">
        <f t="shared" si="177"/>
        <v>0</v>
      </c>
      <c r="R2862" s="5">
        <v>0</v>
      </c>
      <c r="S2862" s="5">
        <v>0</v>
      </c>
      <c r="T2862" s="5">
        <v>0</v>
      </c>
      <c r="U2862" s="5">
        <f t="shared" si="178"/>
        <v>3000</v>
      </c>
      <c r="V2862" s="5">
        <f t="shared" si="179"/>
        <v>3000</v>
      </c>
      <c r="W2862" s="5">
        <v>0</v>
      </c>
      <c r="X2862" t="s">
        <v>760</v>
      </c>
    </row>
    <row r="2863" spans="1:24" x14ac:dyDescent="0.2">
      <c r="A2863" t="s">
        <v>0</v>
      </c>
      <c r="B2863" t="s">
        <v>1</v>
      </c>
      <c r="C2863" t="s">
        <v>695</v>
      </c>
      <c r="D2863" t="s">
        <v>727</v>
      </c>
      <c r="E2863" t="s">
        <v>728</v>
      </c>
      <c r="F2863" t="s">
        <v>1778</v>
      </c>
      <c r="G2863" t="s">
        <v>1779</v>
      </c>
      <c r="H2863" t="s">
        <v>7</v>
      </c>
      <c r="I2863" t="s">
        <v>41</v>
      </c>
      <c r="J2863" t="s">
        <v>42</v>
      </c>
      <c r="K2863" t="s">
        <v>76</v>
      </c>
      <c r="L2863" t="s">
        <v>44</v>
      </c>
      <c r="M2863" s="5">
        <v>3000</v>
      </c>
      <c r="N2863" s="5">
        <v>0</v>
      </c>
      <c r="O2863" s="5">
        <f t="shared" si="176"/>
        <v>3000</v>
      </c>
      <c r="P2863" s="5">
        <v>0</v>
      </c>
      <c r="Q2863" s="5">
        <f t="shared" si="177"/>
        <v>3000</v>
      </c>
      <c r="R2863" s="5">
        <v>0</v>
      </c>
      <c r="S2863" s="5">
        <v>0</v>
      </c>
      <c r="T2863" s="5">
        <v>0</v>
      </c>
      <c r="U2863" s="5">
        <f t="shared" si="178"/>
        <v>3000</v>
      </c>
      <c r="V2863" s="5">
        <f t="shared" si="179"/>
        <v>3000</v>
      </c>
      <c r="W2863" s="5">
        <v>3000</v>
      </c>
      <c r="X2863" t="s">
        <v>762</v>
      </c>
    </row>
    <row r="2864" spans="1:24" x14ac:dyDescent="0.2">
      <c r="A2864" t="s">
        <v>0</v>
      </c>
      <c r="B2864" t="s">
        <v>1</v>
      </c>
      <c r="C2864" t="s">
        <v>695</v>
      </c>
      <c r="D2864" t="s">
        <v>727</v>
      </c>
      <c r="E2864" t="s">
        <v>728</v>
      </c>
      <c r="F2864" t="s">
        <v>1778</v>
      </c>
      <c r="G2864" t="s">
        <v>1779</v>
      </c>
      <c r="H2864" t="s">
        <v>7</v>
      </c>
      <c r="I2864" t="s">
        <v>41</v>
      </c>
      <c r="J2864" t="s">
        <v>42</v>
      </c>
      <c r="K2864" t="s">
        <v>78</v>
      </c>
      <c r="L2864" t="s">
        <v>44</v>
      </c>
      <c r="M2864" s="5">
        <v>2000</v>
      </c>
      <c r="N2864" s="5">
        <v>0</v>
      </c>
      <c r="O2864" s="5">
        <f t="shared" si="176"/>
        <v>2000</v>
      </c>
      <c r="P2864" s="5">
        <v>0</v>
      </c>
      <c r="Q2864" s="5">
        <f t="shared" si="177"/>
        <v>2000</v>
      </c>
      <c r="R2864" s="5">
        <v>0</v>
      </c>
      <c r="S2864" s="5">
        <v>0</v>
      </c>
      <c r="T2864" s="5">
        <v>0</v>
      </c>
      <c r="U2864" s="5">
        <f t="shared" si="178"/>
        <v>2000</v>
      </c>
      <c r="V2864" s="5">
        <f t="shared" si="179"/>
        <v>2000</v>
      </c>
      <c r="W2864" s="5">
        <v>2000</v>
      </c>
      <c r="X2864" t="s">
        <v>763</v>
      </c>
    </row>
    <row r="2865" spans="1:24" x14ac:dyDescent="0.2">
      <c r="A2865" t="s">
        <v>0</v>
      </c>
      <c r="B2865" t="s">
        <v>1</v>
      </c>
      <c r="C2865" t="s">
        <v>695</v>
      </c>
      <c r="D2865" t="s">
        <v>727</v>
      </c>
      <c r="E2865" t="s">
        <v>728</v>
      </c>
      <c r="F2865" t="s">
        <v>1778</v>
      </c>
      <c r="G2865" t="s">
        <v>1779</v>
      </c>
      <c r="H2865" t="s">
        <v>7</v>
      </c>
      <c r="I2865" t="s">
        <v>41</v>
      </c>
      <c r="J2865" t="s">
        <v>42</v>
      </c>
      <c r="K2865" t="s">
        <v>82</v>
      </c>
      <c r="L2865" t="s">
        <v>44</v>
      </c>
      <c r="M2865" s="5">
        <v>8000</v>
      </c>
      <c r="N2865" s="5">
        <v>0</v>
      </c>
      <c r="O2865" s="5">
        <f t="shared" si="176"/>
        <v>8000</v>
      </c>
      <c r="P2865" s="5">
        <v>0</v>
      </c>
      <c r="Q2865" s="5">
        <f t="shared" si="177"/>
        <v>8000</v>
      </c>
      <c r="R2865" s="5">
        <v>0</v>
      </c>
      <c r="S2865" s="5">
        <v>0</v>
      </c>
      <c r="T2865" s="5">
        <v>0</v>
      </c>
      <c r="U2865" s="5">
        <f t="shared" si="178"/>
        <v>8000</v>
      </c>
      <c r="V2865" s="5">
        <f t="shared" si="179"/>
        <v>8000</v>
      </c>
      <c r="W2865" s="5">
        <v>8000</v>
      </c>
      <c r="X2865" t="s">
        <v>764</v>
      </c>
    </row>
    <row r="2866" spans="1:24" x14ac:dyDescent="0.2">
      <c r="A2866" t="s">
        <v>0</v>
      </c>
      <c r="B2866" t="s">
        <v>1</v>
      </c>
      <c r="C2866" t="s">
        <v>695</v>
      </c>
      <c r="D2866" t="s">
        <v>727</v>
      </c>
      <c r="E2866" t="s">
        <v>728</v>
      </c>
      <c r="F2866" t="s">
        <v>1778</v>
      </c>
      <c r="G2866" t="s">
        <v>1779</v>
      </c>
      <c r="H2866" t="s">
        <v>7</v>
      </c>
      <c r="I2866" t="s">
        <v>41</v>
      </c>
      <c r="J2866" t="s">
        <v>42</v>
      </c>
      <c r="K2866" t="s">
        <v>766</v>
      </c>
      <c r="L2866" t="s">
        <v>44</v>
      </c>
      <c r="M2866" s="5">
        <v>2000</v>
      </c>
      <c r="N2866" s="5">
        <v>0</v>
      </c>
      <c r="O2866" s="5">
        <f t="shared" si="176"/>
        <v>2000</v>
      </c>
      <c r="P2866" s="5">
        <v>-2000</v>
      </c>
      <c r="Q2866" s="5">
        <f t="shared" si="177"/>
        <v>0</v>
      </c>
      <c r="R2866" s="5">
        <v>0</v>
      </c>
      <c r="S2866" s="5">
        <v>0</v>
      </c>
      <c r="T2866" s="5">
        <v>0</v>
      </c>
      <c r="U2866" s="5">
        <f t="shared" si="178"/>
        <v>2000</v>
      </c>
      <c r="V2866" s="5">
        <f t="shared" si="179"/>
        <v>2000</v>
      </c>
      <c r="W2866" s="5">
        <v>0</v>
      </c>
      <c r="X2866" t="s">
        <v>767</v>
      </c>
    </row>
    <row r="2867" spans="1:24" x14ac:dyDescent="0.2">
      <c r="A2867" t="s">
        <v>0</v>
      </c>
      <c r="B2867" t="s">
        <v>1</v>
      </c>
      <c r="C2867" t="s">
        <v>695</v>
      </c>
      <c r="D2867" t="s">
        <v>727</v>
      </c>
      <c r="E2867" t="s">
        <v>728</v>
      </c>
      <c r="F2867" t="s">
        <v>1778</v>
      </c>
      <c r="G2867" t="s">
        <v>1779</v>
      </c>
      <c r="H2867" t="s">
        <v>7</v>
      </c>
      <c r="I2867" t="s">
        <v>41</v>
      </c>
      <c r="J2867" t="s">
        <v>42</v>
      </c>
      <c r="K2867" t="s">
        <v>923</v>
      </c>
      <c r="L2867" t="s">
        <v>44</v>
      </c>
      <c r="M2867" s="5">
        <v>1500</v>
      </c>
      <c r="N2867" s="5">
        <v>0</v>
      </c>
      <c r="O2867" s="5">
        <f t="shared" si="176"/>
        <v>1500</v>
      </c>
      <c r="P2867" s="5">
        <v>0</v>
      </c>
      <c r="Q2867" s="5">
        <f t="shared" si="177"/>
        <v>1500</v>
      </c>
      <c r="R2867" s="5">
        <v>0</v>
      </c>
      <c r="S2867" s="5">
        <v>0</v>
      </c>
      <c r="T2867" s="5">
        <v>0</v>
      </c>
      <c r="U2867" s="5">
        <f t="shared" si="178"/>
        <v>1500</v>
      </c>
      <c r="V2867" s="5">
        <f t="shared" si="179"/>
        <v>1500</v>
      </c>
      <c r="W2867" s="5">
        <v>1500</v>
      </c>
      <c r="X2867" t="s">
        <v>1767</v>
      </c>
    </row>
    <row r="2868" spans="1:24" x14ac:dyDescent="0.2">
      <c r="A2868" t="s">
        <v>0</v>
      </c>
      <c r="B2868" t="s">
        <v>1</v>
      </c>
      <c r="C2868" t="s">
        <v>695</v>
      </c>
      <c r="D2868" t="s">
        <v>727</v>
      </c>
      <c r="E2868" t="s">
        <v>728</v>
      </c>
      <c r="F2868" t="s">
        <v>1778</v>
      </c>
      <c r="G2868" t="s">
        <v>1779</v>
      </c>
      <c r="H2868" t="s">
        <v>7</v>
      </c>
      <c r="I2868" t="s">
        <v>41</v>
      </c>
      <c r="J2868" t="s">
        <v>42</v>
      </c>
      <c r="K2868" t="s">
        <v>306</v>
      </c>
      <c r="L2868" t="s">
        <v>44</v>
      </c>
      <c r="M2868" s="5">
        <v>4000</v>
      </c>
      <c r="N2868" s="5">
        <v>0</v>
      </c>
      <c r="O2868" s="5">
        <f t="shared" si="176"/>
        <v>4000</v>
      </c>
      <c r="P2868" s="5">
        <v>0</v>
      </c>
      <c r="Q2868" s="5">
        <f t="shared" si="177"/>
        <v>4000</v>
      </c>
      <c r="R2868" s="5">
        <v>0</v>
      </c>
      <c r="S2868" s="5">
        <v>0</v>
      </c>
      <c r="T2868" s="5">
        <v>0</v>
      </c>
      <c r="U2868" s="5">
        <f t="shared" si="178"/>
        <v>4000</v>
      </c>
      <c r="V2868" s="5">
        <f t="shared" si="179"/>
        <v>4000</v>
      </c>
      <c r="W2868" s="5">
        <v>4000</v>
      </c>
      <c r="X2868" t="s">
        <v>1780</v>
      </c>
    </row>
    <row r="2869" spans="1:24" x14ac:dyDescent="0.2">
      <c r="A2869" t="s">
        <v>0</v>
      </c>
      <c r="B2869" t="s">
        <v>1</v>
      </c>
      <c r="C2869" t="s">
        <v>695</v>
      </c>
      <c r="D2869" t="s">
        <v>727</v>
      </c>
      <c r="E2869" t="s">
        <v>728</v>
      </c>
      <c r="F2869" t="s">
        <v>1778</v>
      </c>
      <c r="G2869" t="s">
        <v>1779</v>
      </c>
      <c r="H2869" t="s">
        <v>7</v>
      </c>
      <c r="I2869" t="s">
        <v>41</v>
      </c>
      <c r="J2869" t="s">
        <v>121</v>
      </c>
      <c r="K2869" t="s">
        <v>161</v>
      </c>
      <c r="L2869" t="s">
        <v>44</v>
      </c>
      <c r="M2869" s="5">
        <v>6600</v>
      </c>
      <c r="N2869" s="5">
        <v>0</v>
      </c>
      <c r="O2869" s="5">
        <f t="shared" si="176"/>
        <v>6600</v>
      </c>
      <c r="P2869" s="5">
        <v>-6600</v>
      </c>
      <c r="Q2869" s="5">
        <f t="shared" si="177"/>
        <v>0</v>
      </c>
      <c r="R2869" s="5">
        <v>0</v>
      </c>
      <c r="S2869" s="5">
        <v>0</v>
      </c>
      <c r="T2869" s="5">
        <v>0</v>
      </c>
      <c r="U2869" s="5">
        <f t="shared" si="178"/>
        <v>6600</v>
      </c>
      <c r="V2869" s="5">
        <f t="shared" si="179"/>
        <v>6600</v>
      </c>
      <c r="W2869" s="5">
        <v>0</v>
      </c>
      <c r="X2869" t="s">
        <v>1781</v>
      </c>
    </row>
    <row r="2870" spans="1:24" x14ac:dyDescent="0.2">
      <c r="A2870" t="s">
        <v>0</v>
      </c>
      <c r="B2870" t="s">
        <v>1</v>
      </c>
      <c r="C2870" t="s">
        <v>695</v>
      </c>
      <c r="D2870" t="s">
        <v>727</v>
      </c>
      <c r="E2870" t="s">
        <v>728</v>
      </c>
      <c r="F2870" t="s">
        <v>1778</v>
      </c>
      <c r="G2870" t="s">
        <v>1779</v>
      </c>
      <c r="H2870" t="s">
        <v>772</v>
      </c>
      <c r="I2870" t="s">
        <v>773</v>
      </c>
      <c r="J2870" t="s">
        <v>121</v>
      </c>
      <c r="K2870" t="s">
        <v>122</v>
      </c>
      <c r="L2870" t="s">
        <v>44</v>
      </c>
      <c r="M2870" s="5">
        <v>800</v>
      </c>
      <c r="N2870" s="5">
        <v>0</v>
      </c>
      <c r="O2870" s="5">
        <f t="shared" si="176"/>
        <v>800</v>
      </c>
      <c r="P2870" s="5">
        <v>-800</v>
      </c>
      <c r="Q2870" s="5">
        <f t="shared" si="177"/>
        <v>0</v>
      </c>
      <c r="R2870" s="5">
        <v>0</v>
      </c>
      <c r="S2870" s="5">
        <v>0</v>
      </c>
      <c r="T2870" s="5">
        <v>0</v>
      </c>
      <c r="U2870" s="5">
        <f t="shared" si="178"/>
        <v>800</v>
      </c>
      <c r="V2870" s="5">
        <f t="shared" si="179"/>
        <v>800</v>
      </c>
      <c r="W2870" s="5">
        <v>0</v>
      </c>
      <c r="X2870" t="s">
        <v>1782</v>
      </c>
    </row>
    <row r="2871" spans="1:24" x14ac:dyDescent="0.2">
      <c r="A2871" t="s">
        <v>0</v>
      </c>
      <c r="B2871" t="s">
        <v>1</v>
      </c>
      <c r="C2871" t="s">
        <v>695</v>
      </c>
      <c r="D2871" t="s">
        <v>727</v>
      </c>
      <c r="E2871" t="s">
        <v>728</v>
      </c>
      <c r="F2871" t="s">
        <v>1778</v>
      </c>
      <c r="G2871" t="s">
        <v>1779</v>
      </c>
      <c r="H2871" t="s">
        <v>772</v>
      </c>
      <c r="I2871" t="s">
        <v>773</v>
      </c>
      <c r="J2871" t="s">
        <v>121</v>
      </c>
      <c r="K2871" t="s">
        <v>178</v>
      </c>
      <c r="L2871" t="s">
        <v>44</v>
      </c>
      <c r="M2871" s="5">
        <v>6475</v>
      </c>
      <c r="N2871" s="5">
        <v>0</v>
      </c>
      <c r="O2871" s="5">
        <f t="shared" si="176"/>
        <v>6475</v>
      </c>
      <c r="P2871" s="5">
        <v>-6475</v>
      </c>
      <c r="Q2871" s="5">
        <f t="shared" si="177"/>
        <v>0</v>
      </c>
      <c r="R2871" s="5">
        <v>0</v>
      </c>
      <c r="S2871" s="5">
        <v>0</v>
      </c>
      <c r="T2871" s="5">
        <v>0</v>
      </c>
      <c r="U2871" s="5">
        <f t="shared" si="178"/>
        <v>6475</v>
      </c>
      <c r="V2871" s="5">
        <f t="shared" si="179"/>
        <v>6475</v>
      </c>
      <c r="W2871" s="5">
        <v>0</v>
      </c>
      <c r="X2871" t="s">
        <v>1579</v>
      </c>
    </row>
    <row r="2872" spans="1:24" x14ac:dyDescent="0.2">
      <c r="A2872" t="s">
        <v>0</v>
      </c>
      <c r="B2872" t="s">
        <v>1</v>
      </c>
      <c r="C2872" t="s">
        <v>695</v>
      </c>
      <c r="D2872" t="s">
        <v>727</v>
      </c>
      <c r="E2872" t="s">
        <v>728</v>
      </c>
      <c r="F2872" t="s">
        <v>1778</v>
      </c>
      <c r="G2872" t="s">
        <v>1779</v>
      </c>
      <c r="H2872" t="s">
        <v>772</v>
      </c>
      <c r="I2872" t="s">
        <v>773</v>
      </c>
      <c r="J2872" t="s">
        <v>121</v>
      </c>
      <c r="K2872" t="s">
        <v>554</v>
      </c>
      <c r="L2872" t="s">
        <v>44</v>
      </c>
      <c r="M2872" s="5">
        <v>425</v>
      </c>
      <c r="N2872" s="5">
        <v>0</v>
      </c>
      <c r="O2872" s="5">
        <f t="shared" si="176"/>
        <v>425</v>
      </c>
      <c r="P2872" s="5">
        <v>-425</v>
      </c>
      <c r="Q2872" s="5">
        <f t="shared" si="177"/>
        <v>0</v>
      </c>
      <c r="R2872" s="5">
        <v>0</v>
      </c>
      <c r="S2872" s="5">
        <v>0</v>
      </c>
      <c r="T2872" s="5">
        <v>0</v>
      </c>
      <c r="U2872" s="5">
        <f t="shared" si="178"/>
        <v>425</v>
      </c>
      <c r="V2872" s="5">
        <f t="shared" si="179"/>
        <v>425</v>
      </c>
      <c r="W2872" s="5">
        <v>0</v>
      </c>
      <c r="X2872" t="s">
        <v>1783</v>
      </c>
    </row>
    <row r="2873" spans="1:24" x14ac:dyDescent="0.2">
      <c r="A2873" t="s">
        <v>0</v>
      </c>
      <c r="B2873" t="s">
        <v>1</v>
      </c>
      <c r="C2873" t="s">
        <v>695</v>
      </c>
      <c r="D2873" t="s">
        <v>727</v>
      </c>
      <c r="E2873" t="s">
        <v>728</v>
      </c>
      <c r="F2873" t="s">
        <v>1778</v>
      </c>
      <c r="G2873" t="s">
        <v>1779</v>
      </c>
      <c r="H2873" t="s">
        <v>772</v>
      </c>
      <c r="I2873" t="s">
        <v>773</v>
      </c>
      <c r="J2873" t="s">
        <v>121</v>
      </c>
      <c r="K2873" t="s">
        <v>385</v>
      </c>
      <c r="L2873" t="s">
        <v>44</v>
      </c>
      <c r="M2873" s="5">
        <v>1260</v>
      </c>
      <c r="N2873" s="5">
        <v>0</v>
      </c>
      <c r="O2873" s="5">
        <f t="shared" si="176"/>
        <v>1260</v>
      </c>
      <c r="P2873" s="5">
        <v>-1260</v>
      </c>
      <c r="Q2873" s="5">
        <f t="shared" si="177"/>
        <v>0</v>
      </c>
      <c r="R2873" s="5">
        <v>0</v>
      </c>
      <c r="S2873" s="5">
        <v>0</v>
      </c>
      <c r="T2873" s="5">
        <v>0</v>
      </c>
      <c r="U2873" s="5">
        <f t="shared" si="178"/>
        <v>1260</v>
      </c>
      <c r="V2873" s="5">
        <f t="shared" si="179"/>
        <v>1260</v>
      </c>
      <c r="W2873" s="5">
        <v>0</v>
      </c>
      <c r="X2873" t="s">
        <v>1784</v>
      </c>
    </row>
    <row r="2874" spans="1:24" x14ac:dyDescent="0.2">
      <c r="A2874" t="s">
        <v>0</v>
      </c>
      <c r="B2874" t="s">
        <v>1</v>
      </c>
      <c r="C2874" t="s">
        <v>695</v>
      </c>
      <c r="D2874" t="s">
        <v>727</v>
      </c>
      <c r="E2874" t="s">
        <v>728</v>
      </c>
      <c r="F2874" t="s">
        <v>1778</v>
      </c>
      <c r="G2874" t="s">
        <v>1779</v>
      </c>
      <c r="H2874" t="s">
        <v>772</v>
      </c>
      <c r="I2874" t="s">
        <v>773</v>
      </c>
      <c r="J2874" t="s">
        <v>231</v>
      </c>
      <c r="K2874" t="s">
        <v>232</v>
      </c>
      <c r="L2874" t="s">
        <v>44</v>
      </c>
      <c r="M2874" s="5">
        <v>6040</v>
      </c>
      <c r="N2874" s="5">
        <v>0</v>
      </c>
      <c r="O2874" s="5">
        <f t="shared" si="176"/>
        <v>6040</v>
      </c>
      <c r="P2874" s="5">
        <v>-6040</v>
      </c>
      <c r="Q2874" s="5">
        <f t="shared" si="177"/>
        <v>0</v>
      </c>
      <c r="R2874" s="5">
        <v>0</v>
      </c>
      <c r="S2874" s="5">
        <v>0</v>
      </c>
      <c r="T2874" s="5">
        <v>0</v>
      </c>
      <c r="U2874" s="5">
        <f t="shared" si="178"/>
        <v>6040</v>
      </c>
      <c r="V2874" s="5">
        <f t="shared" si="179"/>
        <v>6040</v>
      </c>
      <c r="W2874" s="5">
        <v>0</v>
      </c>
      <c r="X2874" t="s">
        <v>782</v>
      </c>
    </row>
    <row r="2875" spans="1:24" x14ac:dyDescent="0.2">
      <c r="A2875" t="s">
        <v>0</v>
      </c>
      <c r="B2875" t="s">
        <v>1</v>
      </c>
      <c r="C2875" t="s">
        <v>695</v>
      </c>
      <c r="D2875" t="s">
        <v>727</v>
      </c>
      <c r="E2875" t="s">
        <v>728</v>
      </c>
      <c r="F2875" t="s">
        <v>1785</v>
      </c>
      <c r="G2875" t="s">
        <v>1786</v>
      </c>
      <c r="H2875" t="s">
        <v>7</v>
      </c>
      <c r="I2875" t="s">
        <v>8</v>
      </c>
      <c r="J2875" t="s">
        <v>9</v>
      </c>
      <c r="K2875" t="s">
        <v>10</v>
      </c>
      <c r="L2875" t="s">
        <v>11</v>
      </c>
      <c r="M2875" s="5">
        <v>206208</v>
      </c>
      <c r="N2875" s="5">
        <v>-9491.7999999999993</v>
      </c>
      <c r="O2875" s="5">
        <f t="shared" si="176"/>
        <v>196716.2</v>
      </c>
      <c r="P2875" s="5">
        <v>-17829.8</v>
      </c>
      <c r="Q2875" s="5">
        <f t="shared" si="177"/>
        <v>178886.40000000002</v>
      </c>
      <c r="R2875" s="5">
        <v>0</v>
      </c>
      <c r="S2875" s="5">
        <v>118272</v>
      </c>
      <c r="T2875" s="5">
        <v>118272</v>
      </c>
      <c r="U2875" s="5">
        <f t="shared" si="178"/>
        <v>78444.200000000012</v>
      </c>
      <c r="V2875" s="5">
        <f t="shared" si="179"/>
        <v>78444.200000000012</v>
      </c>
      <c r="W2875" s="5">
        <v>60614.400000000001</v>
      </c>
      <c r="X2875" t="s">
        <v>731</v>
      </c>
    </row>
    <row r="2876" spans="1:24" x14ac:dyDescent="0.2">
      <c r="A2876" t="s">
        <v>0</v>
      </c>
      <c r="B2876" t="s">
        <v>1</v>
      </c>
      <c r="C2876" t="s">
        <v>695</v>
      </c>
      <c r="D2876" t="s">
        <v>727</v>
      </c>
      <c r="E2876" t="s">
        <v>728</v>
      </c>
      <c r="F2876" t="s">
        <v>1785</v>
      </c>
      <c r="G2876" t="s">
        <v>1786</v>
      </c>
      <c r="H2876" t="s">
        <v>7</v>
      </c>
      <c r="I2876" t="s">
        <v>8</v>
      </c>
      <c r="J2876" t="s">
        <v>9</v>
      </c>
      <c r="K2876" t="s">
        <v>13</v>
      </c>
      <c r="L2876" t="s">
        <v>11</v>
      </c>
      <c r="M2876" s="5">
        <v>34477.199999999997</v>
      </c>
      <c r="N2876" s="5">
        <v>0</v>
      </c>
      <c r="O2876" s="5">
        <f t="shared" si="176"/>
        <v>34477.199999999997</v>
      </c>
      <c r="P2876" s="5">
        <v>0</v>
      </c>
      <c r="Q2876" s="5">
        <f t="shared" si="177"/>
        <v>34477.199999999997</v>
      </c>
      <c r="R2876" s="5">
        <v>0</v>
      </c>
      <c r="S2876" s="5">
        <v>22984.799999999999</v>
      </c>
      <c r="T2876" s="5">
        <v>22984.799999999999</v>
      </c>
      <c r="U2876" s="5">
        <f t="shared" si="178"/>
        <v>11492.399999999998</v>
      </c>
      <c r="V2876" s="5">
        <f t="shared" si="179"/>
        <v>11492.399999999998</v>
      </c>
      <c r="W2876" s="5">
        <v>11492.4</v>
      </c>
      <c r="X2876" t="s">
        <v>732</v>
      </c>
    </row>
    <row r="2877" spans="1:24" x14ac:dyDescent="0.2">
      <c r="A2877" t="s">
        <v>0</v>
      </c>
      <c r="B2877" t="s">
        <v>1</v>
      </c>
      <c r="C2877" t="s">
        <v>695</v>
      </c>
      <c r="D2877" t="s">
        <v>727</v>
      </c>
      <c r="E2877" t="s">
        <v>728</v>
      </c>
      <c r="F2877" t="s">
        <v>1785</v>
      </c>
      <c r="G2877" t="s">
        <v>1786</v>
      </c>
      <c r="H2877" t="s">
        <v>7</v>
      </c>
      <c r="I2877" t="s">
        <v>8</v>
      </c>
      <c r="J2877" t="s">
        <v>9</v>
      </c>
      <c r="K2877" t="s">
        <v>733</v>
      </c>
      <c r="L2877" t="s">
        <v>11</v>
      </c>
      <c r="M2877" s="5">
        <v>957708.48</v>
      </c>
      <c r="N2877" s="5">
        <v>0</v>
      </c>
      <c r="O2877" s="5">
        <f t="shared" si="176"/>
        <v>957708.48</v>
      </c>
      <c r="P2877" s="5">
        <v>-28042.23</v>
      </c>
      <c r="Q2877" s="5">
        <f t="shared" si="177"/>
        <v>929666.25</v>
      </c>
      <c r="R2877" s="5">
        <v>0</v>
      </c>
      <c r="S2877" s="5">
        <v>615219.49</v>
      </c>
      <c r="T2877" s="5">
        <v>615219.49</v>
      </c>
      <c r="U2877" s="5">
        <f t="shared" si="178"/>
        <v>342488.99</v>
      </c>
      <c r="V2877" s="5">
        <f t="shared" si="179"/>
        <v>342488.99</v>
      </c>
      <c r="W2877" s="5">
        <v>314446.76</v>
      </c>
      <c r="X2877" t="s">
        <v>734</v>
      </c>
    </row>
    <row r="2878" spans="1:24" x14ac:dyDescent="0.2">
      <c r="A2878" t="s">
        <v>0</v>
      </c>
      <c r="B2878" t="s">
        <v>1</v>
      </c>
      <c r="C2878" t="s">
        <v>695</v>
      </c>
      <c r="D2878" t="s">
        <v>727</v>
      </c>
      <c r="E2878" t="s">
        <v>728</v>
      </c>
      <c r="F2878" t="s">
        <v>1785</v>
      </c>
      <c r="G2878" t="s">
        <v>1786</v>
      </c>
      <c r="H2878" t="s">
        <v>7</v>
      </c>
      <c r="I2878" t="s">
        <v>8</v>
      </c>
      <c r="J2878" t="s">
        <v>9</v>
      </c>
      <c r="K2878" t="s">
        <v>15</v>
      </c>
      <c r="L2878" t="s">
        <v>44</v>
      </c>
      <c r="M2878" s="5">
        <v>0</v>
      </c>
      <c r="N2878" s="5">
        <v>817</v>
      </c>
      <c r="O2878" s="5">
        <f t="shared" si="176"/>
        <v>817</v>
      </c>
      <c r="P2878" s="5">
        <v>0</v>
      </c>
      <c r="Q2878" s="5">
        <f t="shared" si="177"/>
        <v>817</v>
      </c>
      <c r="R2878" s="5">
        <v>817</v>
      </c>
      <c r="S2878" s="5">
        <v>0</v>
      </c>
      <c r="T2878" s="5">
        <v>0</v>
      </c>
      <c r="U2878" s="5">
        <f t="shared" si="178"/>
        <v>817</v>
      </c>
      <c r="V2878" s="5">
        <f t="shared" si="179"/>
        <v>817</v>
      </c>
      <c r="W2878" s="5">
        <v>0</v>
      </c>
      <c r="X2878" t="s">
        <v>735</v>
      </c>
    </row>
    <row r="2879" spans="1:24" x14ac:dyDescent="0.2">
      <c r="A2879" t="s">
        <v>0</v>
      </c>
      <c r="B2879" t="s">
        <v>1</v>
      </c>
      <c r="C2879" t="s">
        <v>695</v>
      </c>
      <c r="D2879" t="s">
        <v>727</v>
      </c>
      <c r="E2879" t="s">
        <v>728</v>
      </c>
      <c r="F2879" t="s">
        <v>1785</v>
      </c>
      <c r="G2879" t="s">
        <v>1786</v>
      </c>
      <c r="H2879" t="s">
        <v>7</v>
      </c>
      <c r="I2879" t="s">
        <v>8</v>
      </c>
      <c r="J2879" t="s">
        <v>9</v>
      </c>
      <c r="K2879" t="s">
        <v>15</v>
      </c>
      <c r="L2879" t="s">
        <v>11</v>
      </c>
      <c r="M2879" s="5">
        <v>99866.14</v>
      </c>
      <c r="N2879" s="5">
        <v>-790.98</v>
      </c>
      <c r="O2879" s="5">
        <f t="shared" si="176"/>
        <v>99075.16</v>
      </c>
      <c r="P2879" s="5">
        <v>0</v>
      </c>
      <c r="Q2879" s="5">
        <f t="shared" si="177"/>
        <v>99075.16</v>
      </c>
      <c r="R2879" s="5">
        <v>0</v>
      </c>
      <c r="S2879" s="5">
        <v>6292.82</v>
      </c>
      <c r="T2879" s="5">
        <v>6292.82</v>
      </c>
      <c r="U2879" s="5">
        <f t="shared" si="178"/>
        <v>92782.34</v>
      </c>
      <c r="V2879" s="5">
        <f t="shared" si="179"/>
        <v>92782.34</v>
      </c>
      <c r="W2879" s="5">
        <v>92782.34</v>
      </c>
      <c r="X2879" t="s">
        <v>735</v>
      </c>
    </row>
    <row r="2880" spans="1:24" x14ac:dyDescent="0.2">
      <c r="A2880" t="s">
        <v>0</v>
      </c>
      <c r="B2880" t="s">
        <v>1</v>
      </c>
      <c r="C2880" t="s">
        <v>695</v>
      </c>
      <c r="D2880" t="s">
        <v>727</v>
      </c>
      <c r="E2880" t="s">
        <v>728</v>
      </c>
      <c r="F2880" t="s">
        <v>1785</v>
      </c>
      <c r="G2880" t="s">
        <v>1786</v>
      </c>
      <c r="H2880" t="s">
        <v>7</v>
      </c>
      <c r="I2880" t="s">
        <v>8</v>
      </c>
      <c r="J2880" t="s">
        <v>9</v>
      </c>
      <c r="K2880" t="s">
        <v>17</v>
      </c>
      <c r="L2880" t="s">
        <v>44</v>
      </c>
      <c r="M2880" s="5">
        <v>0</v>
      </c>
      <c r="N2880" s="5">
        <v>400</v>
      </c>
      <c r="O2880" s="5">
        <f t="shared" si="176"/>
        <v>400</v>
      </c>
      <c r="P2880" s="5">
        <v>0</v>
      </c>
      <c r="Q2880" s="5">
        <f t="shared" si="177"/>
        <v>400</v>
      </c>
      <c r="R2880" s="5">
        <v>250</v>
      </c>
      <c r="S2880" s="5">
        <v>150</v>
      </c>
      <c r="T2880" s="5">
        <v>150</v>
      </c>
      <c r="U2880" s="5">
        <f t="shared" si="178"/>
        <v>250</v>
      </c>
      <c r="V2880" s="5">
        <f t="shared" si="179"/>
        <v>250</v>
      </c>
      <c r="W2880" s="5">
        <v>0</v>
      </c>
      <c r="X2880" t="s">
        <v>736</v>
      </c>
    </row>
    <row r="2881" spans="1:24" x14ac:dyDescent="0.2">
      <c r="A2881" t="s">
        <v>0</v>
      </c>
      <c r="B2881" t="s">
        <v>1</v>
      </c>
      <c r="C2881" t="s">
        <v>695</v>
      </c>
      <c r="D2881" t="s">
        <v>727</v>
      </c>
      <c r="E2881" t="s">
        <v>728</v>
      </c>
      <c r="F2881" t="s">
        <v>1785</v>
      </c>
      <c r="G2881" t="s">
        <v>1786</v>
      </c>
      <c r="H2881" t="s">
        <v>7</v>
      </c>
      <c r="I2881" t="s">
        <v>8</v>
      </c>
      <c r="J2881" t="s">
        <v>9</v>
      </c>
      <c r="K2881" t="s">
        <v>17</v>
      </c>
      <c r="L2881" t="s">
        <v>11</v>
      </c>
      <c r="M2881" s="5">
        <v>35712.160000000003</v>
      </c>
      <c r="N2881" s="5">
        <v>-263.66000000000003</v>
      </c>
      <c r="O2881" s="5">
        <f t="shared" si="176"/>
        <v>35448.5</v>
      </c>
      <c r="P2881" s="5">
        <v>0</v>
      </c>
      <c r="Q2881" s="5">
        <f t="shared" si="177"/>
        <v>35448.5</v>
      </c>
      <c r="R2881" s="5">
        <v>0</v>
      </c>
      <c r="S2881" s="5">
        <v>32918.71</v>
      </c>
      <c r="T2881" s="5">
        <v>32918.71</v>
      </c>
      <c r="U2881" s="5">
        <f t="shared" si="178"/>
        <v>2529.7900000000009</v>
      </c>
      <c r="V2881" s="5">
        <f t="shared" si="179"/>
        <v>2529.7900000000009</v>
      </c>
      <c r="W2881" s="5">
        <v>2529.79</v>
      </c>
      <c r="X2881" t="s">
        <v>736</v>
      </c>
    </row>
    <row r="2882" spans="1:24" x14ac:dyDescent="0.2">
      <c r="A2882" t="s">
        <v>0</v>
      </c>
      <c r="B2882" t="s">
        <v>1</v>
      </c>
      <c r="C2882" t="s">
        <v>695</v>
      </c>
      <c r="D2882" t="s">
        <v>727</v>
      </c>
      <c r="E2882" t="s">
        <v>728</v>
      </c>
      <c r="F2882" t="s">
        <v>1785</v>
      </c>
      <c r="G2882" t="s">
        <v>1786</v>
      </c>
      <c r="H2882" t="s">
        <v>7</v>
      </c>
      <c r="I2882" t="s">
        <v>8</v>
      </c>
      <c r="J2882" t="s">
        <v>9</v>
      </c>
      <c r="K2882" t="s">
        <v>19</v>
      </c>
      <c r="L2882" t="s">
        <v>11</v>
      </c>
      <c r="M2882" s="5">
        <v>528</v>
      </c>
      <c r="N2882" s="5">
        <v>0</v>
      </c>
      <c r="O2882" s="5">
        <f t="shared" si="176"/>
        <v>528</v>
      </c>
      <c r="P2882" s="5">
        <v>-241.06</v>
      </c>
      <c r="Q2882" s="5">
        <f t="shared" si="177"/>
        <v>286.94</v>
      </c>
      <c r="R2882" s="5">
        <v>0</v>
      </c>
      <c r="S2882" s="5">
        <v>166</v>
      </c>
      <c r="T2882" s="5">
        <v>166</v>
      </c>
      <c r="U2882" s="5">
        <f t="shared" si="178"/>
        <v>362</v>
      </c>
      <c r="V2882" s="5">
        <f t="shared" si="179"/>
        <v>362</v>
      </c>
      <c r="W2882" s="5">
        <v>120.94</v>
      </c>
      <c r="X2882" t="s">
        <v>737</v>
      </c>
    </row>
    <row r="2883" spans="1:24" x14ac:dyDescent="0.2">
      <c r="A2883" t="s">
        <v>0</v>
      </c>
      <c r="B2883" t="s">
        <v>1</v>
      </c>
      <c r="C2883" t="s">
        <v>695</v>
      </c>
      <c r="D2883" t="s">
        <v>727</v>
      </c>
      <c r="E2883" t="s">
        <v>728</v>
      </c>
      <c r="F2883" t="s">
        <v>1785</v>
      </c>
      <c r="G2883" t="s">
        <v>1786</v>
      </c>
      <c r="H2883" t="s">
        <v>7</v>
      </c>
      <c r="I2883" t="s">
        <v>8</v>
      </c>
      <c r="J2883" t="s">
        <v>9</v>
      </c>
      <c r="K2883" t="s">
        <v>21</v>
      </c>
      <c r="L2883" t="s">
        <v>11</v>
      </c>
      <c r="M2883" s="5">
        <v>4224</v>
      </c>
      <c r="N2883" s="5">
        <v>0</v>
      </c>
      <c r="O2883" s="5">
        <f t="shared" ref="O2883:O2946" si="180">+M2883+N2883</f>
        <v>4224</v>
      </c>
      <c r="P2883" s="5">
        <v>-1928.46</v>
      </c>
      <c r="Q2883" s="5">
        <f t="shared" ref="Q2883:Q2946" si="181">+O2883+P2883</f>
        <v>2295.54</v>
      </c>
      <c r="R2883" s="5">
        <v>0</v>
      </c>
      <c r="S2883" s="5">
        <v>1328</v>
      </c>
      <c r="T2883" s="5">
        <v>1328</v>
      </c>
      <c r="U2883" s="5">
        <f t="shared" ref="U2883:U2946" si="182">+O2883-S2883</f>
        <v>2896</v>
      </c>
      <c r="V2883" s="5">
        <f t="shared" ref="V2883:V2946" si="183">+O2883-T2883</f>
        <v>2896</v>
      </c>
      <c r="W2883" s="5">
        <v>967.54</v>
      </c>
      <c r="X2883" t="s">
        <v>738</v>
      </c>
    </row>
    <row r="2884" spans="1:24" x14ac:dyDescent="0.2">
      <c r="A2884" t="s">
        <v>0</v>
      </c>
      <c r="B2884" t="s">
        <v>1</v>
      </c>
      <c r="C2884" t="s">
        <v>695</v>
      </c>
      <c r="D2884" t="s">
        <v>727</v>
      </c>
      <c r="E2884" t="s">
        <v>728</v>
      </c>
      <c r="F2884" t="s">
        <v>1785</v>
      </c>
      <c r="G2884" t="s">
        <v>1786</v>
      </c>
      <c r="H2884" t="s">
        <v>7</v>
      </c>
      <c r="I2884" t="s">
        <v>8</v>
      </c>
      <c r="J2884" t="s">
        <v>9</v>
      </c>
      <c r="K2884" t="s">
        <v>23</v>
      </c>
      <c r="L2884" t="s">
        <v>11</v>
      </c>
      <c r="M2884" s="5">
        <v>172.39</v>
      </c>
      <c r="N2884" s="5">
        <v>0</v>
      </c>
      <c r="O2884" s="5">
        <f t="shared" si="180"/>
        <v>172.39</v>
      </c>
      <c r="P2884" s="5">
        <v>-172.39</v>
      </c>
      <c r="Q2884" s="5">
        <f t="shared" si="181"/>
        <v>0</v>
      </c>
      <c r="R2884" s="5">
        <v>0</v>
      </c>
      <c r="S2884" s="5">
        <v>0</v>
      </c>
      <c r="T2884" s="5">
        <v>0</v>
      </c>
      <c r="U2884" s="5">
        <f t="shared" si="182"/>
        <v>172.39</v>
      </c>
      <c r="V2884" s="5">
        <f t="shared" si="183"/>
        <v>172.39</v>
      </c>
      <c r="W2884" s="5">
        <v>0</v>
      </c>
      <c r="X2884" t="s">
        <v>739</v>
      </c>
    </row>
    <row r="2885" spans="1:24" x14ac:dyDescent="0.2">
      <c r="A2885" t="s">
        <v>0</v>
      </c>
      <c r="B2885" t="s">
        <v>1</v>
      </c>
      <c r="C2885" t="s">
        <v>695</v>
      </c>
      <c r="D2885" t="s">
        <v>727</v>
      </c>
      <c r="E2885" t="s">
        <v>728</v>
      </c>
      <c r="F2885" t="s">
        <v>1785</v>
      </c>
      <c r="G2885" t="s">
        <v>1786</v>
      </c>
      <c r="H2885" t="s">
        <v>7</v>
      </c>
      <c r="I2885" t="s">
        <v>8</v>
      </c>
      <c r="J2885" t="s">
        <v>9</v>
      </c>
      <c r="K2885" t="s">
        <v>25</v>
      </c>
      <c r="L2885" t="s">
        <v>11</v>
      </c>
      <c r="M2885" s="5">
        <v>1034.32</v>
      </c>
      <c r="N2885" s="5">
        <v>0</v>
      </c>
      <c r="O2885" s="5">
        <f t="shared" si="180"/>
        <v>1034.32</v>
      </c>
      <c r="P2885" s="5">
        <v>0</v>
      </c>
      <c r="Q2885" s="5">
        <f t="shared" si="181"/>
        <v>1034.32</v>
      </c>
      <c r="R2885" s="5">
        <v>0</v>
      </c>
      <c r="S2885" s="5">
        <v>919.36</v>
      </c>
      <c r="T2885" s="5">
        <v>919.36</v>
      </c>
      <c r="U2885" s="5">
        <f t="shared" si="182"/>
        <v>114.95999999999992</v>
      </c>
      <c r="V2885" s="5">
        <f t="shared" si="183"/>
        <v>114.95999999999992</v>
      </c>
      <c r="W2885" s="5">
        <v>114.96</v>
      </c>
      <c r="X2885" t="s">
        <v>740</v>
      </c>
    </row>
    <row r="2886" spans="1:24" x14ac:dyDescent="0.2">
      <c r="A2886" t="s">
        <v>0</v>
      </c>
      <c r="B2886" t="s">
        <v>1</v>
      </c>
      <c r="C2886" t="s">
        <v>695</v>
      </c>
      <c r="D2886" t="s">
        <v>727</v>
      </c>
      <c r="E2886" t="s">
        <v>728</v>
      </c>
      <c r="F2886" t="s">
        <v>1785</v>
      </c>
      <c r="G2886" t="s">
        <v>1786</v>
      </c>
      <c r="H2886" t="s">
        <v>7</v>
      </c>
      <c r="I2886" t="s">
        <v>8</v>
      </c>
      <c r="J2886" t="s">
        <v>9</v>
      </c>
      <c r="K2886" t="s">
        <v>27</v>
      </c>
      <c r="L2886" t="s">
        <v>11</v>
      </c>
      <c r="M2886" s="5">
        <v>2796.77</v>
      </c>
      <c r="N2886" s="5">
        <v>0</v>
      </c>
      <c r="O2886" s="5">
        <f t="shared" si="180"/>
        <v>2796.77</v>
      </c>
      <c r="P2886" s="5">
        <v>-1398.39</v>
      </c>
      <c r="Q2886" s="5">
        <f t="shared" si="181"/>
        <v>1398.3799999999999</v>
      </c>
      <c r="R2886" s="5">
        <v>0</v>
      </c>
      <c r="S2886" s="5">
        <v>0</v>
      </c>
      <c r="T2886" s="5">
        <v>0</v>
      </c>
      <c r="U2886" s="5">
        <f t="shared" si="182"/>
        <v>2796.77</v>
      </c>
      <c r="V2886" s="5">
        <f t="shared" si="183"/>
        <v>2796.77</v>
      </c>
      <c r="W2886" s="5">
        <v>1398.38</v>
      </c>
      <c r="X2886" t="s">
        <v>741</v>
      </c>
    </row>
    <row r="2887" spans="1:24" x14ac:dyDescent="0.2">
      <c r="A2887" t="s">
        <v>0</v>
      </c>
      <c r="B2887" t="s">
        <v>1</v>
      </c>
      <c r="C2887" t="s">
        <v>695</v>
      </c>
      <c r="D2887" t="s">
        <v>727</v>
      </c>
      <c r="E2887" t="s">
        <v>728</v>
      </c>
      <c r="F2887" t="s">
        <v>1785</v>
      </c>
      <c r="G2887" t="s">
        <v>1786</v>
      </c>
      <c r="H2887" t="s">
        <v>7</v>
      </c>
      <c r="I2887" t="s">
        <v>8</v>
      </c>
      <c r="J2887" t="s">
        <v>9</v>
      </c>
      <c r="K2887" t="s">
        <v>29</v>
      </c>
      <c r="L2887" t="s">
        <v>11</v>
      </c>
      <c r="M2887" s="5">
        <v>0</v>
      </c>
      <c r="N2887" s="5">
        <v>201</v>
      </c>
      <c r="O2887" s="5">
        <f t="shared" si="180"/>
        <v>201</v>
      </c>
      <c r="P2887" s="5">
        <v>157.59</v>
      </c>
      <c r="Q2887" s="5">
        <f t="shared" si="181"/>
        <v>358.59000000000003</v>
      </c>
      <c r="R2887" s="5">
        <v>0</v>
      </c>
      <c r="S2887" s="5">
        <v>200.81</v>
      </c>
      <c r="T2887" s="5">
        <v>200.81</v>
      </c>
      <c r="U2887" s="5">
        <f t="shared" si="182"/>
        <v>0.18999999999999773</v>
      </c>
      <c r="V2887" s="5">
        <f t="shared" si="183"/>
        <v>0.18999999999999773</v>
      </c>
      <c r="W2887" s="5">
        <v>157.78</v>
      </c>
      <c r="X2887" t="s">
        <v>742</v>
      </c>
    </row>
    <row r="2888" spans="1:24" x14ac:dyDescent="0.2">
      <c r="A2888" t="s">
        <v>0</v>
      </c>
      <c r="B2888" t="s">
        <v>1</v>
      </c>
      <c r="C2888" t="s">
        <v>695</v>
      </c>
      <c r="D2888" t="s">
        <v>727</v>
      </c>
      <c r="E2888" t="s">
        <v>728</v>
      </c>
      <c r="F2888" t="s">
        <v>1785</v>
      </c>
      <c r="G2888" t="s">
        <v>1786</v>
      </c>
      <c r="H2888" t="s">
        <v>7</v>
      </c>
      <c r="I2888" t="s">
        <v>8</v>
      </c>
      <c r="J2888" t="s">
        <v>9</v>
      </c>
      <c r="K2888" t="s">
        <v>265</v>
      </c>
      <c r="L2888" t="s">
        <v>44</v>
      </c>
      <c r="M2888" s="5">
        <v>0</v>
      </c>
      <c r="N2888" s="5">
        <v>9804</v>
      </c>
      <c r="O2888" s="5">
        <f t="shared" si="180"/>
        <v>9804</v>
      </c>
      <c r="P2888" s="5">
        <v>0</v>
      </c>
      <c r="Q2888" s="5">
        <f t="shared" si="181"/>
        <v>9804</v>
      </c>
      <c r="R2888" s="5">
        <v>5310.5</v>
      </c>
      <c r="S2888" s="5">
        <v>4493.5</v>
      </c>
      <c r="T2888" s="5">
        <v>4493.5</v>
      </c>
      <c r="U2888" s="5">
        <f t="shared" si="182"/>
        <v>5310.5</v>
      </c>
      <c r="V2888" s="5">
        <f t="shared" si="183"/>
        <v>5310.5</v>
      </c>
      <c r="W2888" s="5">
        <v>0</v>
      </c>
      <c r="X2888" t="s">
        <v>743</v>
      </c>
    </row>
    <row r="2889" spans="1:24" x14ac:dyDescent="0.2">
      <c r="A2889" t="s">
        <v>0</v>
      </c>
      <c r="B2889" t="s">
        <v>1</v>
      </c>
      <c r="C2889" t="s">
        <v>695</v>
      </c>
      <c r="D2889" t="s">
        <v>727</v>
      </c>
      <c r="E2889" t="s">
        <v>728</v>
      </c>
      <c r="F2889" t="s">
        <v>1785</v>
      </c>
      <c r="G2889" t="s">
        <v>1786</v>
      </c>
      <c r="H2889" t="s">
        <v>7</v>
      </c>
      <c r="I2889" t="s">
        <v>8</v>
      </c>
      <c r="J2889" t="s">
        <v>9</v>
      </c>
      <c r="K2889" t="s">
        <v>31</v>
      </c>
      <c r="L2889" t="s">
        <v>11</v>
      </c>
      <c r="M2889" s="5">
        <v>1645.41</v>
      </c>
      <c r="N2889" s="5">
        <v>0</v>
      </c>
      <c r="O2889" s="5">
        <f t="shared" si="180"/>
        <v>1645.41</v>
      </c>
      <c r="P2889" s="5">
        <v>-822.71</v>
      </c>
      <c r="Q2889" s="5">
        <f t="shared" si="181"/>
        <v>822.7</v>
      </c>
      <c r="R2889" s="5">
        <v>0</v>
      </c>
      <c r="S2889" s="5">
        <v>0</v>
      </c>
      <c r="T2889" s="5">
        <v>0</v>
      </c>
      <c r="U2889" s="5">
        <f t="shared" si="182"/>
        <v>1645.41</v>
      </c>
      <c r="V2889" s="5">
        <f t="shared" si="183"/>
        <v>1645.41</v>
      </c>
      <c r="W2889" s="5">
        <v>822.7</v>
      </c>
      <c r="X2889" t="s">
        <v>744</v>
      </c>
    </row>
    <row r="2890" spans="1:24" x14ac:dyDescent="0.2">
      <c r="A2890" t="s">
        <v>0</v>
      </c>
      <c r="B2890" t="s">
        <v>1</v>
      </c>
      <c r="C2890" t="s">
        <v>695</v>
      </c>
      <c r="D2890" t="s">
        <v>727</v>
      </c>
      <c r="E2890" t="s">
        <v>728</v>
      </c>
      <c r="F2890" t="s">
        <v>1785</v>
      </c>
      <c r="G2890" t="s">
        <v>1786</v>
      </c>
      <c r="H2890" t="s">
        <v>7</v>
      </c>
      <c r="I2890" t="s">
        <v>8</v>
      </c>
      <c r="J2890" t="s">
        <v>9</v>
      </c>
      <c r="K2890" t="s">
        <v>33</v>
      </c>
      <c r="L2890" t="s">
        <v>11</v>
      </c>
      <c r="M2890" s="5">
        <v>14090.81</v>
      </c>
      <c r="N2890" s="5">
        <v>0</v>
      </c>
      <c r="O2890" s="5">
        <f t="shared" si="180"/>
        <v>14090.81</v>
      </c>
      <c r="P2890" s="5">
        <v>-8615.81</v>
      </c>
      <c r="Q2890" s="5">
        <f t="shared" si="181"/>
        <v>5475</v>
      </c>
      <c r="R2890" s="5">
        <v>0</v>
      </c>
      <c r="S2890" s="5">
        <v>3504</v>
      </c>
      <c r="T2890" s="5">
        <v>3504</v>
      </c>
      <c r="U2890" s="5">
        <f t="shared" si="182"/>
        <v>10586.81</v>
      </c>
      <c r="V2890" s="5">
        <f t="shared" si="183"/>
        <v>10586.81</v>
      </c>
      <c r="W2890" s="5">
        <v>1971</v>
      </c>
      <c r="X2890" t="s">
        <v>745</v>
      </c>
    </row>
    <row r="2891" spans="1:24" x14ac:dyDescent="0.2">
      <c r="A2891" t="s">
        <v>0</v>
      </c>
      <c r="B2891" t="s">
        <v>1</v>
      </c>
      <c r="C2891" t="s">
        <v>695</v>
      </c>
      <c r="D2891" t="s">
        <v>727</v>
      </c>
      <c r="E2891" t="s">
        <v>728</v>
      </c>
      <c r="F2891" t="s">
        <v>1785</v>
      </c>
      <c r="G2891" t="s">
        <v>1786</v>
      </c>
      <c r="H2891" t="s">
        <v>7</v>
      </c>
      <c r="I2891" t="s">
        <v>8</v>
      </c>
      <c r="J2891" t="s">
        <v>9</v>
      </c>
      <c r="K2891" t="s">
        <v>35</v>
      </c>
      <c r="L2891" t="s">
        <v>44</v>
      </c>
      <c r="M2891" s="5">
        <v>0</v>
      </c>
      <c r="N2891" s="5">
        <v>1240.21</v>
      </c>
      <c r="O2891" s="5">
        <f t="shared" si="180"/>
        <v>1240.21</v>
      </c>
      <c r="P2891" s="5">
        <v>0</v>
      </c>
      <c r="Q2891" s="5">
        <f t="shared" si="181"/>
        <v>1240.21</v>
      </c>
      <c r="R2891" s="5">
        <v>739.16</v>
      </c>
      <c r="S2891" s="5">
        <v>501.05</v>
      </c>
      <c r="T2891" s="5">
        <v>501.05</v>
      </c>
      <c r="U2891" s="5">
        <f t="shared" si="182"/>
        <v>739.16000000000008</v>
      </c>
      <c r="V2891" s="5">
        <f t="shared" si="183"/>
        <v>739.16000000000008</v>
      </c>
      <c r="W2891" s="5">
        <v>0</v>
      </c>
      <c r="X2891" t="s">
        <v>746</v>
      </c>
    </row>
    <row r="2892" spans="1:24" x14ac:dyDescent="0.2">
      <c r="A2892" t="s">
        <v>0</v>
      </c>
      <c r="B2892" t="s">
        <v>1</v>
      </c>
      <c r="C2892" t="s">
        <v>695</v>
      </c>
      <c r="D2892" t="s">
        <v>727</v>
      </c>
      <c r="E2892" t="s">
        <v>728</v>
      </c>
      <c r="F2892" t="s">
        <v>1785</v>
      </c>
      <c r="G2892" t="s">
        <v>1786</v>
      </c>
      <c r="H2892" t="s">
        <v>7</v>
      </c>
      <c r="I2892" t="s">
        <v>8</v>
      </c>
      <c r="J2892" t="s">
        <v>9</v>
      </c>
      <c r="K2892" t="s">
        <v>35</v>
      </c>
      <c r="L2892" t="s">
        <v>11</v>
      </c>
      <c r="M2892" s="5">
        <v>137058.79</v>
      </c>
      <c r="N2892" s="5">
        <v>-1200.71</v>
      </c>
      <c r="O2892" s="5">
        <f t="shared" si="180"/>
        <v>135858.08000000002</v>
      </c>
      <c r="P2892" s="5">
        <v>-4781.46</v>
      </c>
      <c r="Q2892" s="5">
        <f t="shared" si="181"/>
        <v>131076.62000000002</v>
      </c>
      <c r="R2892" s="5">
        <v>0</v>
      </c>
      <c r="S2892" s="5">
        <v>86727.3</v>
      </c>
      <c r="T2892" s="5">
        <v>86727.3</v>
      </c>
      <c r="U2892" s="5">
        <f t="shared" si="182"/>
        <v>49130.780000000013</v>
      </c>
      <c r="V2892" s="5">
        <f t="shared" si="183"/>
        <v>49130.780000000013</v>
      </c>
      <c r="W2892" s="5">
        <v>44349.32</v>
      </c>
      <c r="X2892" t="s">
        <v>746</v>
      </c>
    </row>
    <row r="2893" spans="1:24" x14ac:dyDescent="0.2">
      <c r="A2893" t="s">
        <v>0</v>
      </c>
      <c r="B2893" t="s">
        <v>1</v>
      </c>
      <c r="C2893" t="s">
        <v>695</v>
      </c>
      <c r="D2893" t="s">
        <v>727</v>
      </c>
      <c r="E2893" t="s">
        <v>728</v>
      </c>
      <c r="F2893" t="s">
        <v>1785</v>
      </c>
      <c r="G2893" t="s">
        <v>1786</v>
      </c>
      <c r="H2893" t="s">
        <v>7</v>
      </c>
      <c r="I2893" t="s">
        <v>8</v>
      </c>
      <c r="J2893" t="s">
        <v>9</v>
      </c>
      <c r="K2893" t="s">
        <v>37</v>
      </c>
      <c r="L2893" t="s">
        <v>44</v>
      </c>
      <c r="M2893" s="5">
        <v>0</v>
      </c>
      <c r="N2893" s="5">
        <v>817</v>
      </c>
      <c r="O2893" s="5">
        <f t="shared" si="180"/>
        <v>817</v>
      </c>
      <c r="P2893" s="5">
        <v>0</v>
      </c>
      <c r="Q2893" s="5">
        <f t="shared" si="181"/>
        <v>817</v>
      </c>
      <c r="R2893" s="5">
        <v>817</v>
      </c>
      <c r="S2893" s="5">
        <v>0</v>
      </c>
      <c r="T2893" s="5">
        <v>0</v>
      </c>
      <c r="U2893" s="5">
        <f t="shared" si="182"/>
        <v>817</v>
      </c>
      <c r="V2893" s="5">
        <f t="shared" si="183"/>
        <v>817</v>
      </c>
      <c r="W2893" s="5">
        <v>0</v>
      </c>
      <c r="X2893" t="s">
        <v>747</v>
      </c>
    </row>
    <row r="2894" spans="1:24" x14ac:dyDescent="0.2">
      <c r="A2894" t="s">
        <v>0</v>
      </c>
      <c r="B2894" t="s">
        <v>1</v>
      </c>
      <c r="C2894" t="s">
        <v>695</v>
      </c>
      <c r="D2894" t="s">
        <v>727</v>
      </c>
      <c r="E2894" t="s">
        <v>728</v>
      </c>
      <c r="F2894" t="s">
        <v>1785</v>
      </c>
      <c r="G2894" t="s">
        <v>1786</v>
      </c>
      <c r="H2894" t="s">
        <v>7</v>
      </c>
      <c r="I2894" t="s">
        <v>8</v>
      </c>
      <c r="J2894" t="s">
        <v>9</v>
      </c>
      <c r="K2894" t="s">
        <v>37</v>
      </c>
      <c r="L2894" t="s">
        <v>11</v>
      </c>
      <c r="M2894" s="5">
        <v>99866.14</v>
      </c>
      <c r="N2894" s="5">
        <v>-790.98</v>
      </c>
      <c r="O2894" s="5">
        <f t="shared" si="180"/>
        <v>99075.16</v>
      </c>
      <c r="P2894" s="5">
        <v>-5235.76</v>
      </c>
      <c r="Q2894" s="5">
        <f t="shared" si="181"/>
        <v>93839.400000000009</v>
      </c>
      <c r="R2894" s="5">
        <v>0</v>
      </c>
      <c r="S2894" s="5">
        <v>62557.98</v>
      </c>
      <c r="T2894" s="5">
        <v>62557.98</v>
      </c>
      <c r="U2894" s="5">
        <f t="shared" si="182"/>
        <v>36517.18</v>
      </c>
      <c r="V2894" s="5">
        <f t="shared" si="183"/>
        <v>36517.18</v>
      </c>
      <c r="W2894" s="5">
        <v>31281.42</v>
      </c>
      <c r="X2894" t="s">
        <v>747</v>
      </c>
    </row>
    <row r="2895" spans="1:24" x14ac:dyDescent="0.2">
      <c r="A2895" t="s">
        <v>0</v>
      </c>
      <c r="B2895" t="s">
        <v>1</v>
      </c>
      <c r="C2895" t="s">
        <v>695</v>
      </c>
      <c r="D2895" t="s">
        <v>727</v>
      </c>
      <c r="E2895" t="s">
        <v>728</v>
      </c>
      <c r="F2895" t="s">
        <v>1785</v>
      </c>
      <c r="G2895" t="s">
        <v>1786</v>
      </c>
      <c r="H2895" t="s">
        <v>7</v>
      </c>
      <c r="I2895" t="s">
        <v>8</v>
      </c>
      <c r="J2895" t="s">
        <v>9</v>
      </c>
      <c r="K2895" t="s">
        <v>39</v>
      </c>
      <c r="L2895" t="s">
        <v>11</v>
      </c>
      <c r="M2895" s="5">
        <v>10695.13</v>
      </c>
      <c r="N2895" s="5">
        <v>-201</v>
      </c>
      <c r="O2895" s="5">
        <f t="shared" si="180"/>
        <v>10494.13</v>
      </c>
      <c r="P2895" s="5">
        <v>0</v>
      </c>
      <c r="Q2895" s="5">
        <f t="shared" si="181"/>
        <v>10494.13</v>
      </c>
      <c r="R2895" s="5">
        <v>0</v>
      </c>
      <c r="S2895" s="5">
        <v>880.37</v>
      </c>
      <c r="T2895" s="5">
        <v>880.37</v>
      </c>
      <c r="U2895" s="5">
        <f t="shared" si="182"/>
        <v>9613.7599999999984</v>
      </c>
      <c r="V2895" s="5">
        <f t="shared" si="183"/>
        <v>9613.7599999999984</v>
      </c>
      <c r="W2895" s="5">
        <v>9613.76</v>
      </c>
      <c r="X2895" t="s">
        <v>748</v>
      </c>
    </row>
    <row r="2896" spans="1:24" x14ac:dyDescent="0.2">
      <c r="A2896" t="s">
        <v>0</v>
      </c>
      <c r="B2896" t="s">
        <v>1</v>
      </c>
      <c r="C2896" t="s">
        <v>695</v>
      </c>
      <c r="D2896" t="s">
        <v>727</v>
      </c>
      <c r="E2896" t="s">
        <v>728</v>
      </c>
      <c r="F2896" t="s">
        <v>1785</v>
      </c>
      <c r="G2896" t="s">
        <v>1786</v>
      </c>
      <c r="H2896" t="s">
        <v>7</v>
      </c>
      <c r="I2896" t="s">
        <v>41</v>
      </c>
      <c r="J2896" t="s">
        <v>42</v>
      </c>
      <c r="K2896" t="s">
        <v>43</v>
      </c>
      <c r="L2896" t="s">
        <v>44</v>
      </c>
      <c r="M2896" s="5">
        <v>16000</v>
      </c>
      <c r="N2896" s="5">
        <v>0</v>
      </c>
      <c r="O2896" s="5">
        <f t="shared" si="180"/>
        <v>16000</v>
      </c>
      <c r="P2896" s="5">
        <v>0</v>
      </c>
      <c r="Q2896" s="5">
        <f t="shared" si="181"/>
        <v>16000</v>
      </c>
      <c r="R2896" s="5">
        <v>0</v>
      </c>
      <c r="S2896" s="5">
        <v>16000</v>
      </c>
      <c r="T2896" s="5">
        <v>7636.49</v>
      </c>
      <c r="U2896" s="5">
        <f t="shared" si="182"/>
        <v>0</v>
      </c>
      <c r="V2896" s="5">
        <f t="shared" si="183"/>
        <v>8363.51</v>
      </c>
      <c r="W2896" s="5">
        <v>0</v>
      </c>
      <c r="X2896" t="s">
        <v>749</v>
      </c>
    </row>
    <row r="2897" spans="1:24" x14ac:dyDescent="0.2">
      <c r="A2897" t="s">
        <v>0</v>
      </c>
      <c r="B2897" t="s">
        <v>1</v>
      </c>
      <c r="C2897" t="s">
        <v>695</v>
      </c>
      <c r="D2897" t="s">
        <v>727</v>
      </c>
      <c r="E2897" t="s">
        <v>728</v>
      </c>
      <c r="F2897" t="s">
        <v>1785</v>
      </c>
      <c r="G2897" t="s">
        <v>1786</v>
      </c>
      <c r="H2897" t="s">
        <v>7</v>
      </c>
      <c r="I2897" t="s">
        <v>41</v>
      </c>
      <c r="J2897" t="s">
        <v>42</v>
      </c>
      <c r="K2897" t="s">
        <v>46</v>
      </c>
      <c r="L2897" t="s">
        <v>44</v>
      </c>
      <c r="M2897" s="5">
        <v>9000</v>
      </c>
      <c r="N2897" s="5">
        <v>0</v>
      </c>
      <c r="O2897" s="5">
        <f t="shared" si="180"/>
        <v>9000</v>
      </c>
      <c r="P2897" s="5">
        <v>0</v>
      </c>
      <c r="Q2897" s="5">
        <f t="shared" si="181"/>
        <v>9000</v>
      </c>
      <c r="R2897" s="5">
        <v>0</v>
      </c>
      <c r="S2897" s="5">
        <v>9000</v>
      </c>
      <c r="T2897" s="5">
        <v>2947.49</v>
      </c>
      <c r="U2897" s="5">
        <f t="shared" si="182"/>
        <v>0</v>
      </c>
      <c r="V2897" s="5">
        <f t="shared" si="183"/>
        <v>6052.51</v>
      </c>
      <c r="W2897" s="5">
        <v>0</v>
      </c>
      <c r="X2897" t="s">
        <v>750</v>
      </c>
    </row>
    <row r="2898" spans="1:24" x14ac:dyDescent="0.2">
      <c r="A2898" t="s">
        <v>0</v>
      </c>
      <c r="B2898" t="s">
        <v>1</v>
      </c>
      <c r="C2898" t="s">
        <v>695</v>
      </c>
      <c r="D2898" t="s">
        <v>727</v>
      </c>
      <c r="E2898" t="s">
        <v>728</v>
      </c>
      <c r="F2898" t="s">
        <v>1785</v>
      </c>
      <c r="G2898" t="s">
        <v>1786</v>
      </c>
      <c r="H2898" t="s">
        <v>7</v>
      </c>
      <c r="I2898" t="s">
        <v>41</v>
      </c>
      <c r="J2898" t="s">
        <v>42</v>
      </c>
      <c r="K2898" t="s">
        <v>48</v>
      </c>
      <c r="L2898" t="s">
        <v>44</v>
      </c>
      <c r="M2898" s="5">
        <v>4100</v>
      </c>
      <c r="N2898" s="5">
        <v>0</v>
      </c>
      <c r="O2898" s="5">
        <f t="shared" si="180"/>
        <v>4100</v>
      </c>
      <c r="P2898" s="5">
        <v>0</v>
      </c>
      <c r="Q2898" s="5">
        <f t="shared" si="181"/>
        <v>4100</v>
      </c>
      <c r="R2898" s="5">
        <v>0</v>
      </c>
      <c r="S2898" s="5">
        <v>4100</v>
      </c>
      <c r="T2898" s="5">
        <v>748.23</v>
      </c>
      <c r="U2898" s="5">
        <f t="shared" si="182"/>
        <v>0</v>
      </c>
      <c r="V2898" s="5">
        <f t="shared" si="183"/>
        <v>3351.77</v>
      </c>
      <c r="W2898" s="5">
        <v>0</v>
      </c>
      <c r="X2898" t="s">
        <v>751</v>
      </c>
    </row>
    <row r="2899" spans="1:24" x14ac:dyDescent="0.2">
      <c r="A2899" t="s">
        <v>0</v>
      </c>
      <c r="B2899" t="s">
        <v>1</v>
      </c>
      <c r="C2899" t="s">
        <v>695</v>
      </c>
      <c r="D2899" t="s">
        <v>727</v>
      </c>
      <c r="E2899" t="s">
        <v>728</v>
      </c>
      <c r="F2899" t="s">
        <v>1785</v>
      </c>
      <c r="G2899" t="s">
        <v>1786</v>
      </c>
      <c r="H2899" t="s">
        <v>7</v>
      </c>
      <c r="I2899" t="s">
        <v>41</v>
      </c>
      <c r="J2899" t="s">
        <v>42</v>
      </c>
      <c r="K2899" t="s">
        <v>54</v>
      </c>
      <c r="L2899" t="s">
        <v>44</v>
      </c>
      <c r="M2899" s="5">
        <v>2000</v>
      </c>
      <c r="N2899" s="5">
        <v>0</v>
      </c>
      <c r="O2899" s="5">
        <f t="shared" si="180"/>
        <v>2000</v>
      </c>
      <c r="P2899" s="5">
        <v>0</v>
      </c>
      <c r="Q2899" s="5">
        <f t="shared" si="181"/>
        <v>2000</v>
      </c>
      <c r="R2899" s="5">
        <v>0</v>
      </c>
      <c r="S2899" s="5">
        <v>0</v>
      </c>
      <c r="T2899" s="5">
        <v>0</v>
      </c>
      <c r="U2899" s="5">
        <f t="shared" si="182"/>
        <v>2000</v>
      </c>
      <c r="V2899" s="5">
        <f t="shared" si="183"/>
        <v>2000</v>
      </c>
      <c r="W2899" s="5">
        <v>2000</v>
      </c>
      <c r="X2899" t="s">
        <v>753</v>
      </c>
    </row>
    <row r="2900" spans="1:24" x14ac:dyDescent="0.2">
      <c r="A2900" t="s">
        <v>0</v>
      </c>
      <c r="B2900" t="s">
        <v>1</v>
      </c>
      <c r="C2900" t="s">
        <v>695</v>
      </c>
      <c r="D2900" t="s">
        <v>727</v>
      </c>
      <c r="E2900" t="s">
        <v>728</v>
      </c>
      <c r="F2900" t="s">
        <v>1785</v>
      </c>
      <c r="G2900" t="s">
        <v>1786</v>
      </c>
      <c r="H2900" t="s">
        <v>7</v>
      </c>
      <c r="I2900" t="s">
        <v>41</v>
      </c>
      <c r="J2900" t="s">
        <v>42</v>
      </c>
      <c r="K2900" t="s">
        <v>56</v>
      </c>
      <c r="L2900" t="s">
        <v>44</v>
      </c>
      <c r="M2900" s="5">
        <v>167000</v>
      </c>
      <c r="N2900" s="5">
        <v>0</v>
      </c>
      <c r="O2900" s="5">
        <f t="shared" si="180"/>
        <v>167000</v>
      </c>
      <c r="P2900" s="5">
        <v>0</v>
      </c>
      <c r="Q2900" s="5">
        <f t="shared" si="181"/>
        <v>167000</v>
      </c>
      <c r="R2900" s="5">
        <v>0</v>
      </c>
      <c r="S2900" s="5">
        <v>119728</v>
      </c>
      <c r="T2900" s="5">
        <v>75246.63</v>
      </c>
      <c r="U2900" s="5">
        <f t="shared" si="182"/>
        <v>47272</v>
      </c>
      <c r="V2900" s="5">
        <f t="shared" si="183"/>
        <v>91753.37</v>
      </c>
      <c r="W2900" s="5">
        <v>47272</v>
      </c>
      <c r="X2900" t="s">
        <v>755</v>
      </c>
    </row>
    <row r="2901" spans="1:24" x14ac:dyDescent="0.2">
      <c r="A2901" t="s">
        <v>0</v>
      </c>
      <c r="B2901" t="s">
        <v>1</v>
      </c>
      <c r="C2901" t="s">
        <v>695</v>
      </c>
      <c r="D2901" t="s">
        <v>727</v>
      </c>
      <c r="E2901" t="s">
        <v>728</v>
      </c>
      <c r="F2901" t="s">
        <v>1785</v>
      </c>
      <c r="G2901" t="s">
        <v>1786</v>
      </c>
      <c r="H2901" t="s">
        <v>7</v>
      </c>
      <c r="I2901" t="s">
        <v>41</v>
      </c>
      <c r="J2901" t="s">
        <v>42</v>
      </c>
      <c r="K2901" t="s">
        <v>58</v>
      </c>
      <c r="L2901" t="s">
        <v>44</v>
      </c>
      <c r="M2901" s="5">
        <v>110000</v>
      </c>
      <c r="N2901" s="5">
        <v>0</v>
      </c>
      <c r="O2901" s="5">
        <f t="shared" si="180"/>
        <v>110000</v>
      </c>
      <c r="P2901" s="5">
        <v>0</v>
      </c>
      <c r="Q2901" s="5">
        <f t="shared" si="181"/>
        <v>110000</v>
      </c>
      <c r="R2901" s="5">
        <v>36573.5</v>
      </c>
      <c r="S2901" s="5">
        <v>28783.17</v>
      </c>
      <c r="T2901" s="5">
        <v>28783.17</v>
      </c>
      <c r="U2901" s="5">
        <f t="shared" si="182"/>
        <v>81216.83</v>
      </c>
      <c r="V2901" s="5">
        <f t="shared" si="183"/>
        <v>81216.83</v>
      </c>
      <c r="W2901" s="5">
        <v>44643.33</v>
      </c>
      <c r="X2901" t="s">
        <v>756</v>
      </c>
    </row>
    <row r="2902" spans="1:24" x14ac:dyDescent="0.2">
      <c r="A2902" t="s">
        <v>0</v>
      </c>
      <c r="B2902" t="s">
        <v>1</v>
      </c>
      <c r="C2902" t="s">
        <v>695</v>
      </c>
      <c r="D2902" t="s">
        <v>727</v>
      </c>
      <c r="E2902" t="s">
        <v>728</v>
      </c>
      <c r="F2902" t="s">
        <v>1785</v>
      </c>
      <c r="G2902" t="s">
        <v>1786</v>
      </c>
      <c r="H2902" t="s">
        <v>7</v>
      </c>
      <c r="I2902" t="s">
        <v>41</v>
      </c>
      <c r="J2902" t="s">
        <v>42</v>
      </c>
      <c r="K2902" t="s">
        <v>62</v>
      </c>
      <c r="L2902" t="s">
        <v>44</v>
      </c>
      <c r="M2902" s="5">
        <v>4000</v>
      </c>
      <c r="N2902" s="5">
        <v>0</v>
      </c>
      <c r="O2902" s="5">
        <f t="shared" si="180"/>
        <v>4000</v>
      </c>
      <c r="P2902" s="5">
        <v>0</v>
      </c>
      <c r="Q2902" s="5">
        <f t="shared" si="181"/>
        <v>4000</v>
      </c>
      <c r="R2902" s="5">
        <v>0</v>
      </c>
      <c r="S2902" s="5">
        <v>0</v>
      </c>
      <c r="T2902" s="5">
        <v>0</v>
      </c>
      <c r="U2902" s="5">
        <f t="shared" si="182"/>
        <v>4000</v>
      </c>
      <c r="V2902" s="5">
        <f t="shared" si="183"/>
        <v>4000</v>
      </c>
      <c r="W2902" s="5">
        <v>4000</v>
      </c>
      <c r="X2902" t="s">
        <v>757</v>
      </c>
    </row>
    <row r="2903" spans="1:24" x14ac:dyDescent="0.2">
      <c r="A2903" t="s">
        <v>0</v>
      </c>
      <c r="B2903" t="s">
        <v>1</v>
      </c>
      <c r="C2903" t="s">
        <v>695</v>
      </c>
      <c r="D2903" t="s">
        <v>727</v>
      </c>
      <c r="E2903" t="s">
        <v>728</v>
      </c>
      <c r="F2903" t="s">
        <v>1785</v>
      </c>
      <c r="G2903" t="s">
        <v>1786</v>
      </c>
      <c r="H2903" t="s">
        <v>7</v>
      </c>
      <c r="I2903" t="s">
        <v>41</v>
      </c>
      <c r="J2903" t="s">
        <v>42</v>
      </c>
      <c r="K2903" t="s">
        <v>299</v>
      </c>
      <c r="L2903" t="s">
        <v>44</v>
      </c>
      <c r="M2903" s="5">
        <v>600</v>
      </c>
      <c r="N2903" s="5">
        <v>0</v>
      </c>
      <c r="O2903" s="5">
        <f t="shared" si="180"/>
        <v>600</v>
      </c>
      <c r="P2903" s="5">
        <v>0</v>
      </c>
      <c r="Q2903" s="5">
        <f t="shared" si="181"/>
        <v>600</v>
      </c>
      <c r="R2903" s="5">
        <v>0</v>
      </c>
      <c r="S2903" s="5">
        <v>0</v>
      </c>
      <c r="T2903" s="5">
        <v>0</v>
      </c>
      <c r="U2903" s="5">
        <f t="shared" si="182"/>
        <v>600</v>
      </c>
      <c r="V2903" s="5">
        <f t="shared" si="183"/>
        <v>600</v>
      </c>
      <c r="W2903" s="5">
        <v>600</v>
      </c>
      <c r="X2903" t="s">
        <v>1552</v>
      </c>
    </row>
    <row r="2904" spans="1:24" x14ac:dyDescent="0.2">
      <c r="A2904" t="s">
        <v>0</v>
      </c>
      <c r="B2904" t="s">
        <v>1</v>
      </c>
      <c r="C2904" t="s">
        <v>695</v>
      </c>
      <c r="D2904" t="s">
        <v>727</v>
      </c>
      <c r="E2904" t="s">
        <v>728</v>
      </c>
      <c r="F2904" t="s">
        <v>1785</v>
      </c>
      <c r="G2904" t="s">
        <v>1786</v>
      </c>
      <c r="H2904" t="s">
        <v>7</v>
      </c>
      <c r="I2904" t="s">
        <v>41</v>
      </c>
      <c r="J2904" t="s">
        <v>42</v>
      </c>
      <c r="K2904" t="s">
        <v>64</v>
      </c>
      <c r="L2904" t="s">
        <v>44</v>
      </c>
      <c r="M2904" s="5">
        <v>500</v>
      </c>
      <c r="N2904" s="5">
        <v>0</v>
      </c>
      <c r="O2904" s="5">
        <f t="shared" si="180"/>
        <v>500</v>
      </c>
      <c r="P2904" s="5">
        <v>0</v>
      </c>
      <c r="Q2904" s="5">
        <f t="shared" si="181"/>
        <v>500</v>
      </c>
      <c r="R2904" s="5">
        <v>0</v>
      </c>
      <c r="S2904" s="5">
        <v>0</v>
      </c>
      <c r="T2904" s="5">
        <v>0</v>
      </c>
      <c r="U2904" s="5">
        <f t="shared" si="182"/>
        <v>500</v>
      </c>
      <c r="V2904" s="5">
        <f t="shared" si="183"/>
        <v>500</v>
      </c>
      <c r="W2904" s="5">
        <v>500</v>
      </c>
      <c r="X2904" t="s">
        <v>758</v>
      </c>
    </row>
    <row r="2905" spans="1:24" x14ac:dyDescent="0.2">
      <c r="A2905" t="s">
        <v>0</v>
      </c>
      <c r="B2905" t="s">
        <v>1</v>
      </c>
      <c r="C2905" t="s">
        <v>695</v>
      </c>
      <c r="D2905" t="s">
        <v>727</v>
      </c>
      <c r="E2905" t="s">
        <v>728</v>
      </c>
      <c r="F2905" t="s">
        <v>1785</v>
      </c>
      <c r="G2905" t="s">
        <v>1786</v>
      </c>
      <c r="H2905" t="s">
        <v>7</v>
      </c>
      <c r="I2905" t="s">
        <v>41</v>
      </c>
      <c r="J2905" t="s">
        <v>42</v>
      </c>
      <c r="K2905" t="s">
        <v>76</v>
      </c>
      <c r="L2905" t="s">
        <v>44</v>
      </c>
      <c r="M2905" s="5">
        <v>1000</v>
      </c>
      <c r="N2905" s="5">
        <v>0</v>
      </c>
      <c r="O2905" s="5">
        <f t="shared" si="180"/>
        <v>1000</v>
      </c>
      <c r="P2905" s="5">
        <v>0</v>
      </c>
      <c r="Q2905" s="5">
        <f t="shared" si="181"/>
        <v>1000</v>
      </c>
      <c r="R2905" s="5">
        <v>0</v>
      </c>
      <c r="S2905" s="5">
        <v>0</v>
      </c>
      <c r="T2905" s="5">
        <v>0</v>
      </c>
      <c r="U2905" s="5">
        <f t="shared" si="182"/>
        <v>1000</v>
      </c>
      <c r="V2905" s="5">
        <f t="shared" si="183"/>
        <v>1000</v>
      </c>
      <c r="W2905" s="5">
        <v>1000</v>
      </c>
      <c r="X2905" t="s">
        <v>762</v>
      </c>
    </row>
    <row r="2906" spans="1:24" x14ac:dyDescent="0.2">
      <c r="A2906" t="s">
        <v>0</v>
      </c>
      <c r="B2906" t="s">
        <v>1</v>
      </c>
      <c r="C2906" t="s">
        <v>695</v>
      </c>
      <c r="D2906" t="s">
        <v>727</v>
      </c>
      <c r="E2906" t="s">
        <v>728</v>
      </c>
      <c r="F2906" t="s">
        <v>1785</v>
      </c>
      <c r="G2906" t="s">
        <v>1786</v>
      </c>
      <c r="H2906" t="s">
        <v>7</v>
      </c>
      <c r="I2906" t="s">
        <v>41</v>
      </c>
      <c r="J2906" t="s">
        <v>42</v>
      </c>
      <c r="K2906" t="s">
        <v>82</v>
      </c>
      <c r="L2906" t="s">
        <v>44</v>
      </c>
      <c r="M2906" s="5">
        <v>3000</v>
      </c>
      <c r="N2906" s="5">
        <v>0</v>
      </c>
      <c r="O2906" s="5">
        <f t="shared" si="180"/>
        <v>3000</v>
      </c>
      <c r="P2906" s="5">
        <v>0</v>
      </c>
      <c r="Q2906" s="5">
        <f t="shared" si="181"/>
        <v>3000</v>
      </c>
      <c r="R2906" s="5">
        <v>0.06</v>
      </c>
      <c r="S2906" s="5">
        <v>2999.94</v>
      </c>
      <c r="T2906" s="5">
        <v>2999.94</v>
      </c>
      <c r="U2906" s="5">
        <f t="shared" si="182"/>
        <v>5.999999999994543E-2</v>
      </c>
      <c r="V2906" s="5">
        <f t="shared" si="183"/>
        <v>5.999999999994543E-2</v>
      </c>
      <c r="W2906" s="5">
        <v>0</v>
      </c>
      <c r="X2906" t="s">
        <v>764</v>
      </c>
    </row>
    <row r="2907" spans="1:24" x14ac:dyDescent="0.2">
      <c r="A2907" t="s">
        <v>0</v>
      </c>
      <c r="B2907" t="s">
        <v>1</v>
      </c>
      <c r="C2907" t="s">
        <v>695</v>
      </c>
      <c r="D2907" t="s">
        <v>727</v>
      </c>
      <c r="E2907" t="s">
        <v>728</v>
      </c>
      <c r="F2907" t="s">
        <v>1785</v>
      </c>
      <c r="G2907" t="s">
        <v>1786</v>
      </c>
      <c r="H2907" t="s">
        <v>7</v>
      </c>
      <c r="I2907" t="s">
        <v>41</v>
      </c>
      <c r="J2907" t="s">
        <v>42</v>
      </c>
      <c r="K2907" t="s">
        <v>86</v>
      </c>
      <c r="L2907" t="s">
        <v>44</v>
      </c>
      <c r="M2907" s="5">
        <v>400</v>
      </c>
      <c r="N2907" s="5">
        <v>0</v>
      </c>
      <c r="O2907" s="5">
        <f t="shared" si="180"/>
        <v>400</v>
      </c>
      <c r="P2907" s="5">
        <v>0</v>
      </c>
      <c r="Q2907" s="5">
        <f t="shared" si="181"/>
        <v>400</v>
      </c>
      <c r="R2907" s="5">
        <v>0</v>
      </c>
      <c r="S2907" s="5">
        <v>0</v>
      </c>
      <c r="T2907" s="5">
        <v>0</v>
      </c>
      <c r="U2907" s="5">
        <f t="shared" si="182"/>
        <v>400</v>
      </c>
      <c r="V2907" s="5">
        <f t="shared" si="183"/>
        <v>400</v>
      </c>
      <c r="W2907" s="5">
        <v>400</v>
      </c>
      <c r="X2907" t="s">
        <v>765</v>
      </c>
    </row>
    <row r="2908" spans="1:24" x14ac:dyDescent="0.2">
      <c r="A2908" t="s">
        <v>0</v>
      </c>
      <c r="B2908" t="s">
        <v>1</v>
      </c>
      <c r="C2908" t="s">
        <v>695</v>
      </c>
      <c r="D2908" t="s">
        <v>727</v>
      </c>
      <c r="E2908" t="s">
        <v>728</v>
      </c>
      <c r="F2908" t="s">
        <v>1785</v>
      </c>
      <c r="G2908" t="s">
        <v>1786</v>
      </c>
      <c r="H2908" t="s">
        <v>7</v>
      </c>
      <c r="I2908" t="s">
        <v>41</v>
      </c>
      <c r="J2908" t="s">
        <v>42</v>
      </c>
      <c r="K2908" t="s">
        <v>923</v>
      </c>
      <c r="L2908" t="s">
        <v>44</v>
      </c>
      <c r="M2908" s="5">
        <v>500</v>
      </c>
      <c r="N2908" s="5">
        <v>0</v>
      </c>
      <c r="O2908" s="5">
        <f t="shared" si="180"/>
        <v>500</v>
      </c>
      <c r="P2908" s="5">
        <v>0</v>
      </c>
      <c r="Q2908" s="5">
        <f t="shared" si="181"/>
        <v>500</v>
      </c>
      <c r="R2908" s="5">
        <v>0</v>
      </c>
      <c r="S2908" s="5">
        <v>0</v>
      </c>
      <c r="T2908" s="5">
        <v>0</v>
      </c>
      <c r="U2908" s="5">
        <f t="shared" si="182"/>
        <v>500</v>
      </c>
      <c r="V2908" s="5">
        <f t="shared" si="183"/>
        <v>500</v>
      </c>
      <c r="W2908" s="5">
        <v>500</v>
      </c>
      <c r="X2908" t="s">
        <v>1767</v>
      </c>
    </row>
    <row r="2909" spans="1:24" x14ac:dyDescent="0.2">
      <c r="A2909" t="s">
        <v>0</v>
      </c>
      <c r="B2909" t="s">
        <v>1</v>
      </c>
      <c r="C2909" t="s">
        <v>695</v>
      </c>
      <c r="D2909" t="s">
        <v>727</v>
      </c>
      <c r="E2909" t="s">
        <v>728</v>
      </c>
      <c r="F2909" t="s">
        <v>1785</v>
      </c>
      <c r="G2909" t="s">
        <v>1786</v>
      </c>
      <c r="H2909" t="s">
        <v>772</v>
      </c>
      <c r="I2909" t="s">
        <v>773</v>
      </c>
      <c r="J2909" t="s">
        <v>231</v>
      </c>
      <c r="K2909" t="s">
        <v>232</v>
      </c>
      <c r="L2909" t="s">
        <v>44</v>
      </c>
      <c r="M2909" s="5">
        <v>84000</v>
      </c>
      <c r="N2909" s="5">
        <v>0</v>
      </c>
      <c r="O2909" s="5">
        <f t="shared" si="180"/>
        <v>84000</v>
      </c>
      <c r="P2909" s="5">
        <v>-33600</v>
      </c>
      <c r="Q2909" s="5">
        <f t="shared" si="181"/>
        <v>50400</v>
      </c>
      <c r="R2909" s="5">
        <v>0</v>
      </c>
      <c r="S2909" s="5">
        <v>0</v>
      </c>
      <c r="T2909" s="5">
        <v>0</v>
      </c>
      <c r="U2909" s="5">
        <f t="shared" si="182"/>
        <v>84000</v>
      </c>
      <c r="V2909" s="5">
        <f t="shared" si="183"/>
        <v>84000</v>
      </c>
      <c r="W2909" s="5">
        <v>50400</v>
      </c>
      <c r="X2909" t="s">
        <v>782</v>
      </c>
    </row>
    <row r="2910" spans="1:24" x14ac:dyDescent="0.2">
      <c r="A2910" t="s">
        <v>0</v>
      </c>
      <c r="B2910" t="s">
        <v>1</v>
      </c>
      <c r="C2910" t="s">
        <v>695</v>
      </c>
      <c r="D2910" t="s">
        <v>727</v>
      </c>
      <c r="E2910" t="s">
        <v>728</v>
      </c>
      <c r="F2910" t="s">
        <v>1787</v>
      </c>
      <c r="G2910" t="s">
        <v>1788</v>
      </c>
      <c r="H2910" t="s">
        <v>7</v>
      </c>
      <c r="I2910" t="s">
        <v>8</v>
      </c>
      <c r="J2910" t="s">
        <v>9</v>
      </c>
      <c r="K2910" t="s">
        <v>10</v>
      </c>
      <c r="L2910" t="s">
        <v>11</v>
      </c>
      <c r="M2910" s="5">
        <v>75084</v>
      </c>
      <c r="N2910" s="5">
        <v>-1039.4000000000001</v>
      </c>
      <c r="O2910" s="5">
        <f t="shared" si="180"/>
        <v>74044.600000000006</v>
      </c>
      <c r="P2910" s="5">
        <v>1449.7</v>
      </c>
      <c r="Q2910" s="5">
        <f t="shared" si="181"/>
        <v>75494.3</v>
      </c>
      <c r="R2910" s="5">
        <v>0</v>
      </c>
      <c r="S2910" s="5">
        <v>50056</v>
      </c>
      <c r="T2910" s="5">
        <v>50056</v>
      </c>
      <c r="U2910" s="5">
        <f t="shared" si="182"/>
        <v>23988.600000000006</v>
      </c>
      <c r="V2910" s="5">
        <f t="shared" si="183"/>
        <v>23988.600000000006</v>
      </c>
      <c r="W2910" s="5">
        <v>25438.3</v>
      </c>
      <c r="X2910" t="s">
        <v>731</v>
      </c>
    </row>
    <row r="2911" spans="1:24" x14ac:dyDescent="0.2">
      <c r="A2911" t="s">
        <v>0</v>
      </c>
      <c r="B2911" t="s">
        <v>1</v>
      </c>
      <c r="C2911" t="s">
        <v>695</v>
      </c>
      <c r="D2911" t="s">
        <v>727</v>
      </c>
      <c r="E2911" t="s">
        <v>728</v>
      </c>
      <c r="F2911" t="s">
        <v>1787</v>
      </c>
      <c r="G2911" t="s">
        <v>1788</v>
      </c>
      <c r="H2911" t="s">
        <v>7</v>
      </c>
      <c r="I2911" t="s">
        <v>8</v>
      </c>
      <c r="J2911" t="s">
        <v>9</v>
      </c>
      <c r="K2911" t="s">
        <v>13</v>
      </c>
      <c r="L2911" t="s">
        <v>11</v>
      </c>
      <c r="M2911" s="5">
        <v>22239.599999999999</v>
      </c>
      <c r="N2911" s="5">
        <v>0</v>
      </c>
      <c r="O2911" s="5">
        <f t="shared" si="180"/>
        <v>22239.599999999999</v>
      </c>
      <c r="P2911" s="5">
        <v>0</v>
      </c>
      <c r="Q2911" s="5">
        <f t="shared" si="181"/>
        <v>22239.599999999999</v>
      </c>
      <c r="R2911" s="5">
        <v>0</v>
      </c>
      <c r="S2911" s="5">
        <v>14826.4</v>
      </c>
      <c r="T2911" s="5">
        <v>14826.4</v>
      </c>
      <c r="U2911" s="5">
        <f t="shared" si="182"/>
        <v>7413.1999999999989</v>
      </c>
      <c r="V2911" s="5">
        <f t="shared" si="183"/>
        <v>7413.1999999999989</v>
      </c>
      <c r="W2911" s="5">
        <v>7413.2</v>
      </c>
      <c r="X2911" t="s">
        <v>732</v>
      </c>
    </row>
    <row r="2912" spans="1:24" x14ac:dyDescent="0.2">
      <c r="A2912" t="s">
        <v>0</v>
      </c>
      <c r="B2912" t="s">
        <v>1</v>
      </c>
      <c r="C2912" t="s">
        <v>695</v>
      </c>
      <c r="D2912" t="s">
        <v>727</v>
      </c>
      <c r="E2912" t="s">
        <v>728</v>
      </c>
      <c r="F2912" t="s">
        <v>1787</v>
      </c>
      <c r="G2912" t="s">
        <v>1788</v>
      </c>
      <c r="H2912" t="s">
        <v>7</v>
      </c>
      <c r="I2912" t="s">
        <v>8</v>
      </c>
      <c r="J2912" t="s">
        <v>9</v>
      </c>
      <c r="K2912" t="s">
        <v>733</v>
      </c>
      <c r="L2912" t="s">
        <v>11</v>
      </c>
      <c r="M2912" s="5">
        <v>829608</v>
      </c>
      <c r="N2912" s="5">
        <v>0</v>
      </c>
      <c r="O2912" s="5">
        <f t="shared" si="180"/>
        <v>829608</v>
      </c>
      <c r="P2912" s="5">
        <v>-37021.699999999997</v>
      </c>
      <c r="Q2912" s="5">
        <f t="shared" si="181"/>
        <v>792586.3</v>
      </c>
      <c r="R2912" s="5">
        <v>0</v>
      </c>
      <c r="S2912" s="5">
        <v>524024</v>
      </c>
      <c r="T2912" s="5">
        <v>524024</v>
      </c>
      <c r="U2912" s="5">
        <f t="shared" si="182"/>
        <v>305584</v>
      </c>
      <c r="V2912" s="5">
        <f t="shared" si="183"/>
        <v>305584</v>
      </c>
      <c r="W2912" s="5">
        <v>268562.3</v>
      </c>
      <c r="X2912" t="s">
        <v>734</v>
      </c>
    </row>
    <row r="2913" spans="1:24" x14ac:dyDescent="0.2">
      <c r="A2913" t="s">
        <v>0</v>
      </c>
      <c r="B2913" t="s">
        <v>1</v>
      </c>
      <c r="C2913" t="s">
        <v>695</v>
      </c>
      <c r="D2913" t="s">
        <v>727</v>
      </c>
      <c r="E2913" t="s">
        <v>728</v>
      </c>
      <c r="F2913" t="s">
        <v>1787</v>
      </c>
      <c r="G2913" t="s">
        <v>1788</v>
      </c>
      <c r="H2913" t="s">
        <v>7</v>
      </c>
      <c r="I2913" t="s">
        <v>8</v>
      </c>
      <c r="J2913" t="s">
        <v>9</v>
      </c>
      <c r="K2913" t="s">
        <v>15</v>
      </c>
      <c r="L2913" t="s">
        <v>11</v>
      </c>
      <c r="M2913" s="5">
        <v>77244.3</v>
      </c>
      <c r="N2913" s="5">
        <v>0</v>
      </c>
      <c r="O2913" s="5">
        <f t="shared" si="180"/>
        <v>77244.3</v>
      </c>
      <c r="P2913" s="5">
        <v>0</v>
      </c>
      <c r="Q2913" s="5">
        <f t="shared" si="181"/>
        <v>77244.3</v>
      </c>
      <c r="R2913" s="5">
        <v>0</v>
      </c>
      <c r="S2913" s="5">
        <v>5248.64</v>
      </c>
      <c r="T2913" s="5">
        <v>5248.64</v>
      </c>
      <c r="U2913" s="5">
        <f t="shared" si="182"/>
        <v>71995.66</v>
      </c>
      <c r="V2913" s="5">
        <f t="shared" si="183"/>
        <v>71995.66</v>
      </c>
      <c r="W2913" s="5">
        <v>71995.66</v>
      </c>
      <c r="X2913" t="s">
        <v>735</v>
      </c>
    </row>
    <row r="2914" spans="1:24" x14ac:dyDescent="0.2">
      <c r="A2914" t="s">
        <v>0</v>
      </c>
      <c r="B2914" t="s">
        <v>1</v>
      </c>
      <c r="C2914" t="s">
        <v>695</v>
      </c>
      <c r="D2914" t="s">
        <v>727</v>
      </c>
      <c r="E2914" t="s">
        <v>728</v>
      </c>
      <c r="F2914" t="s">
        <v>1787</v>
      </c>
      <c r="G2914" t="s">
        <v>1788</v>
      </c>
      <c r="H2914" t="s">
        <v>7</v>
      </c>
      <c r="I2914" t="s">
        <v>8</v>
      </c>
      <c r="J2914" t="s">
        <v>9</v>
      </c>
      <c r="K2914" t="s">
        <v>17</v>
      </c>
      <c r="L2914" t="s">
        <v>11</v>
      </c>
      <c r="M2914" s="5">
        <v>30436.5</v>
      </c>
      <c r="N2914" s="5">
        <v>0</v>
      </c>
      <c r="O2914" s="5">
        <f t="shared" si="180"/>
        <v>30436.5</v>
      </c>
      <c r="P2914" s="5">
        <v>0</v>
      </c>
      <c r="Q2914" s="5">
        <f t="shared" si="181"/>
        <v>30436.5</v>
      </c>
      <c r="R2914" s="5">
        <v>0</v>
      </c>
      <c r="S2914" s="5">
        <v>27738.7</v>
      </c>
      <c r="T2914" s="5">
        <v>27738.7</v>
      </c>
      <c r="U2914" s="5">
        <f t="shared" si="182"/>
        <v>2697.7999999999993</v>
      </c>
      <c r="V2914" s="5">
        <f t="shared" si="183"/>
        <v>2697.7999999999993</v>
      </c>
      <c r="W2914" s="5">
        <v>2697.8</v>
      </c>
      <c r="X2914" t="s">
        <v>736</v>
      </c>
    </row>
    <row r="2915" spans="1:24" x14ac:dyDescent="0.2">
      <c r="A2915" t="s">
        <v>0</v>
      </c>
      <c r="B2915" t="s">
        <v>1</v>
      </c>
      <c r="C2915" t="s">
        <v>695</v>
      </c>
      <c r="D2915" t="s">
        <v>727</v>
      </c>
      <c r="E2915" t="s">
        <v>728</v>
      </c>
      <c r="F2915" t="s">
        <v>1787</v>
      </c>
      <c r="G2915" t="s">
        <v>1788</v>
      </c>
      <c r="H2915" t="s">
        <v>7</v>
      </c>
      <c r="I2915" t="s">
        <v>8</v>
      </c>
      <c r="J2915" t="s">
        <v>9</v>
      </c>
      <c r="K2915" t="s">
        <v>19</v>
      </c>
      <c r="L2915" t="s">
        <v>11</v>
      </c>
      <c r="M2915" s="5">
        <v>396</v>
      </c>
      <c r="N2915" s="5">
        <v>0</v>
      </c>
      <c r="O2915" s="5">
        <f t="shared" si="180"/>
        <v>396</v>
      </c>
      <c r="P2915" s="5">
        <v>-252.53</v>
      </c>
      <c r="Q2915" s="5">
        <f t="shared" si="181"/>
        <v>143.47</v>
      </c>
      <c r="R2915" s="5">
        <v>0</v>
      </c>
      <c r="S2915" s="5">
        <v>125</v>
      </c>
      <c r="T2915" s="5">
        <v>125</v>
      </c>
      <c r="U2915" s="5">
        <f t="shared" si="182"/>
        <v>271</v>
      </c>
      <c r="V2915" s="5">
        <f t="shared" si="183"/>
        <v>271</v>
      </c>
      <c r="W2915" s="5">
        <v>18.47</v>
      </c>
      <c r="X2915" t="s">
        <v>737</v>
      </c>
    </row>
    <row r="2916" spans="1:24" x14ac:dyDescent="0.2">
      <c r="A2916" t="s">
        <v>0</v>
      </c>
      <c r="B2916" t="s">
        <v>1</v>
      </c>
      <c r="C2916" t="s">
        <v>695</v>
      </c>
      <c r="D2916" t="s">
        <v>727</v>
      </c>
      <c r="E2916" t="s">
        <v>728</v>
      </c>
      <c r="F2916" t="s">
        <v>1787</v>
      </c>
      <c r="G2916" t="s">
        <v>1788</v>
      </c>
      <c r="H2916" t="s">
        <v>7</v>
      </c>
      <c r="I2916" t="s">
        <v>8</v>
      </c>
      <c r="J2916" t="s">
        <v>9</v>
      </c>
      <c r="K2916" t="s">
        <v>21</v>
      </c>
      <c r="L2916" t="s">
        <v>11</v>
      </c>
      <c r="M2916" s="5">
        <v>3168</v>
      </c>
      <c r="N2916" s="5">
        <v>0</v>
      </c>
      <c r="O2916" s="5">
        <f t="shared" si="180"/>
        <v>3168</v>
      </c>
      <c r="P2916" s="5">
        <v>-1446.34</v>
      </c>
      <c r="Q2916" s="5">
        <f t="shared" si="181"/>
        <v>1721.66</v>
      </c>
      <c r="R2916" s="5">
        <v>0</v>
      </c>
      <c r="S2916" s="5">
        <v>1332</v>
      </c>
      <c r="T2916" s="5">
        <v>1332</v>
      </c>
      <c r="U2916" s="5">
        <f t="shared" si="182"/>
        <v>1836</v>
      </c>
      <c r="V2916" s="5">
        <f t="shared" si="183"/>
        <v>1836</v>
      </c>
      <c r="W2916" s="5">
        <v>389.66</v>
      </c>
      <c r="X2916" t="s">
        <v>738</v>
      </c>
    </row>
    <row r="2917" spans="1:24" x14ac:dyDescent="0.2">
      <c r="A2917" t="s">
        <v>0</v>
      </c>
      <c r="B2917" t="s">
        <v>1</v>
      </c>
      <c r="C2917" t="s">
        <v>695</v>
      </c>
      <c r="D2917" t="s">
        <v>727</v>
      </c>
      <c r="E2917" t="s">
        <v>728</v>
      </c>
      <c r="F2917" t="s">
        <v>1787</v>
      </c>
      <c r="G2917" t="s">
        <v>1788</v>
      </c>
      <c r="H2917" t="s">
        <v>7</v>
      </c>
      <c r="I2917" t="s">
        <v>8</v>
      </c>
      <c r="J2917" t="s">
        <v>9</v>
      </c>
      <c r="K2917" t="s">
        <v>23</v>
      </c>
      <c r="L2917" t="s">
        <v>11</v>
      </c>
      <c r="M2917" s="5">
        <v>111.2</v>
      </c>
      <c r="N2917" s="5">
        <v>0</v>
      </c>
      <c r="O2917" s="5">
        <f t="shared" si="180"/>
        <v>111.2</v>
      </c>
      <c r="P2917" s="5">
        <v>-14.4</v>
      </c>
      <c r="Q2917" s="5">
        <f t="shared" si="181"/>
        <v>96.8</v>
      </c>
      <c r="R2917" s="5">
        <v>0</v>
      </c>
      <c r="S2917" s="5">
        <v>64</v>
      </c>
      <c r="T2917" s="5">
        <v>64</v>
      </c>
      <c r="U2917" s="5">
        <f t="shared" si="182"/>
        <v>47.2</v>
      </c>
      <c r="V2917" s="5">
        <f t="shared" si="183"/>
        <v>47.2</v>
      </c>
      <c r="W2917" s="5">
        <v>32.799999999999997</v>
      </c>
      <c r="X2917" t="s">
        <v>739</v>
      </c>
    </row>
    <row r="2918" spans="1:24" x14ac:dyDescent="0.2">
      <c r="A2918" t="s">
        <v>0</v>
      </c>
      <c r="B2918" t="s">
        <v>1</v>
      </c>
      <c r="C2918" t="s">
        <v>695</v>
      </c>
      <c r="D2918" t="s">
        <v>727</v>
      </c>
      <c r="E2918" t="s">
        <v>728</v>
      </c>
      <c r="F2918" t="s">
        <v>1787</v>
      </c>
      <c r="G2918" t="s">
        <v>1788</v>
      </c>
      <c r="H2918" t="s">
        <v>7</v>
      </c>
      <c r="I2918" t="s">
        <v>8</v>
      </c>
      <c r="J2918" t="s">
        <v>9</v>
      </c>
      <c r="K2918" t="s">
        <v>25</v>
      </c>
      <c r="L2918" t="s">
        <v>11</v>
      </c>
      <c r="M2918" s="5">
        <v>667.19</v>
      </c>
      <c r="N2918" s="5">
        <v>0</v>
      </c>
      <c r="O2918" s="5">
        <f t="shared" si="180"/>
        <v>667.19</v>
      </c>
      <c r="P2918" s="5">
        <v>0</v>
      </c>
      <c r="Q2918" s="5">
        <f t="shared" si="181"/>
        <v>667.19</v>
      </c>
      <c r="R2918" s="5">
        <v>0</v>
      </c>
      <c r="S2918" s="5">
        <v>513.67999999999995</v>
      </c>
      <c r="T2918" s="5">
        <v>513.67999999999995</v>
      </c>
      <c r="U2918" s="5">
        <f t="shared" si="182"/>
        <v>153.5100000000001</v>
      </c>
      <c r="V2918" s="5">
        <f t="shared" si="183"/>
        <v>153.5100000000001</v>
      </c>
      <c r="W2918" s="5">
        <v>153.51</v>
      </c>
      <c r="X2918" t="s">
        <v>740</v>
      </c>
    </row>
    <row r="2919" spans="1:24" x14ac:dyDescent="0.2">
      <c r="A2919" t="s">
        <v>0</v>
      </c>
      <c r="B2919" t="s">
        <v>1</v>
      </c>
      <c r="C2919" t="s">
        <v>695</v>
      </c>
      <c r="D2919" t="s">
        <v>727</v>
      </c>
      <c r="E2919" t="s">
        <v>728</v>
      </c>
      <c r="F2919" t="s">
        <v>1787</v>
      </c>
      <c r="G2919" t="s">
        <v>1788</v>
      </c>
      <c r="H2919" t="s">
        <v>7</v>
      </c>
      <c r="I2919" t="s">
        <v>8</v>
      </c>
      <c r="J2919" t="s">
        <v>9</v>
      </c>
      <c r="K2919" t="s">
        <v>27</v>
      </c>
      <c r="L2919" t="s">
        <v>11</v>
      </c>
      <c r="M2919" s="5">
        <v>2297.33</v>
      </c>
      <c r="N2919" s="5">
        <v>0</v>
      </c>
      <c r="O2919" s="5">
        <f t="shared" si="180"/>
        <v>2297.33</v>
      </c>
      <c r="P2919" s="5">
        <v>-1148.67</v>
      </c>
      <c r="Q2919" s="5">
        <f t="shared" si="181"/>
        <v>1148.6599999999999</v>
      </c>
      <c r="R2919" s="5">
        <v>0</v>
      </c>
      <c r="S2919" s="5">
        <v>0</v>
      </c>
      <c r="T2919" s="5">
        <v>0</v>
      </c>
      <c r="U2919" s="5">
        <f t="shared" si="182"/>
        <v>2297.33</v>
      </c>
      <c r="V2919" s="5">
        <f t="shared" si="183"/>
        <v>2297.33</v>
      </c>
      <c r="W2919" s="5">
        <v>1148.6600000000001</v>
      </c>
      <c r="X2919" t="s">
        <v>741</v>
      </c>
    </row>
    <row r="2920" spans="1:24" x14ac:dyDescent="0.2">
      <c r="A2920" t="s">
        <v>0</v>
      </c>
      <c r="B2920" t="s">
        <v>1</v>
      </c>
      <c r="C2920" t="s">
        <v>695</v>
      </c>
      <c r="D2920" t="s">
        <v>727</v>
      </c>
      <c r="E2920" t="s">
        <v>728</v>
      </c>
      <c r="F2920" t="s">
        <v>1787</v>
      </c>
      <c r="G2920" t="s">
        <v>1788</v>
      </c>
      <c r="H2920" t="s">
        <v>7</v>
      </c>
      <c r="I2920" t="s">
        <v>8</v>
      </c>
      <c r="J2920" t="s">
        <v>9</v>
      </c>
      <c r="K2920" t="s">
        <v>31</v>
      </c>
      <c r="L2920" t="s">
        <v>11</v>
      </c>
      <c r="M2920" s="5">
        <v>1276.3</v>
      </c>
      <c r="N2920" s="5">
        <v>0</v>
      </c>
      <c r="O2920" s="5">
        <f t="shared" si="180"/>
        <v>1276.3</v>
      </c>
      <c r="P2920" s="5">
        <v>-638.15</v>
      </c>
      <c r="Q2920" s="5">
        <f t="shared" si="181"/>
        <v>638.15</v>
      </c>
      <c r="R2920" s="5">
        <v>0</v>
      </c>
      <c r="S2920" s="5">
        <v>0</v>
      </c>
      <c r="T2920" s="5">
        <v>0</v>
      </c>
      <c r="U2920" s="5">
        <f t="shared" si="182"/>
        <v>1276.3</v>
      </c>
      <c r="V2920" s="5">
        <f t="shared" si="183"/>
        <v>1276.3</v>
      </c>
      <c r="W2920" s="5">
        <v>638.15</v>
      </c>
      <c r="X2920" t="s">
        <v>744</v>
      </c>
    </row>
    <row r="2921" spans="1:24" x14ac:dyDescent="0.2">
      <c r="A2921" t="s">
        <v>0</v>
      </c>
      <c r="B2921" t="s">
        <v>1</v>
      </c>
      <c r="C2921" t="s">
        <v>695</v>
      </c>
      <c r="D2921" t="s">
        <v>727</v>
      </c>
      <c r="E2921" t="s">
        <v>728</v>
      </c>
      <c r="F2921" t="s">
        <v>1787</v>
      </c>
      <c r="G2921" t="s">
        <v>1788</v>
      </c>
      <c r="H2921" t="s">
        <v>7</v>
      </c>
      <c r="I2921" t="s">
        <v>8</v>
      </c>
      <c r="J2921" t="s">
        <v>9</v>
      </c>
      <c r="K2921" t="s">
        <v>33</v>
      </c>
      <c r="L2921" t="s">
        <v>11</v>
      </c>
      <c r="M2921" s="5">
        <v>5552.6</v>
      </c>
      <c r="N2921" s="5">
        <v>1039.4000000000001</v>
      </c>
      <c r="O2921" s="5">
        <f t="shared" si="180"/>
        <v>6592</v>
      </c>
      <c r="P2921" s="5">
        <v>3923.4</v>
      </c>
      <c r="Q2921" s="5">
        <f t="shared" si="181"/>
        <v>10515.4</v>
      </c>
      <c r="R2921" s="5">
        <v>0</v>
      </c>
      <c r="S2921" s="5">
        <v>6592</v>
      </c>
      <c r="T2921" s="5">
        <v>6592</v>
      </c>
      <c r="U2921" s="5">
        <f t="shared" si="182"/>
        <v>0</v>
      </c>
      <c r="V2921" s="5">
        <f t="shared" si="183"/>
        <v>0</v>
      </c>
      <c r="W2921" s="5">
        <v>3923.4</v>
      </c>
      <c r="X2921" t="s">
        <v>745</v>
      </c>
    </row>
    <row r="2922" spans="1:24" x14ac:dyDescent="0.2">
      <c r="A2922" t="s">
        <v>0</v>
      </c>
      <c r="B2922" t="s">
        <v>1</v>
      </c>
      <c r="C2922" t="s">
        <v>695</v>
      </c>
      <c r="D2922" t="s">
        <v>727</v>
      </c>
      <c r="E2922" t="s">
        <v>728</v>
      </c>
      <c r="F2922" t="s">
        <v>1787</v>
      </c>
      <c r="G2922" t="s">
        <v>1788</v>
      </c>
      <c r="H2922" t="s">
        <v>7</v>
      </c>
      <c r="I2922" t="s">
        <v>8</v>
      </c>
      <c r="J2922" t="s">
        <v>9</v>
      </c>
      <c r="K2922" t="s">
        <v>35</v>
      </c>
      <c r="L2922" t="s">
        <v>11</v>
      </c>
      <c r="M2922" s="5">
        <v>104701.53</v>
      </c>
      <c r="N2922" s="5">
        <v>0</v>
      </c>
      <c r="O2922" s="5">
        <f t="shared" si="180"/>
        <v>104701.53</v>
      </c>
      <c r="P2922" s="5">
        <v>-2913.31</v>
      </c>
      <c r="Q2922" s="5">
        <f t="shared" si="181"/>
        <v>101788.22</v>
      </c>
      <c r="R2922" s="5">
        <v>0</v>
      </c>
      <c r="S2922" s="5">
        <v>67298</v>
      </c>
      <c r="T2922" s="5">
        <v>67298</v>
      </c>
      <c r="U2922" s="5">
        <f t="shared" si="182"/>
        <v>37403.53</v>
      </c>
      <c r="V2922" s="5">
        <f t="shared" si="183"/>
        <v>37403.53</v>
      </c>
      <c r="W2922" s="5">
        <v>34490.22</v>
      </c>
      <c r="X2922" t="s">
        <v>746</v>
      </c>
    </row>
    <row r="2923" spans="1:24" x14ac:dyDescent="0.2">
      <c r="A2923" t="s">
        <v>0</v>
      </c>
      <c r="B2923" t="s">
        <v>1</v>
      </c>
      <c r="C2923" t="s">
        <v>695</v>
      </c>
      <c r="D2923" t="s">
        <v>727</v>
      </c>
      <c r="E2923" t="s">
        <v>728</v>
      </c>
      <c r="F2923" t="s">
        <v>1787</v>
      </c>
      <c r="G2923" t="s">
        <v>1788</v>
      </c>
      <c r="H2923" t="s">
        <v>7</v>
      </c>
      <c r="I2923" t="s">
        <v>8</v>
      </c>
      <c r="J2923" t="s">
        <v>9</v>
      </c>
      <c r="K2923" t="s">
        <v>37</v>
      </c>
      <c r="L2923" t="s">
        <v>11</v>
      </c>
      <c r="M2923" s="5">
        <v>77244.3</v>
      </c>
      <c r="N2923" s="5">
        <v>0</v>
      </c>
      <c r="O2923" s="5">
        <f t="shared" si="180"/>
        <v>77244.3</v>
      </c>
      <c r="P2923" s="5">
        <v>-5747.92</v>
      </c>
      <c r="Q2923" s="5">
        <f t="shared" si="181"/>
        <v>71496.38</v>
      </c>
      <c r="R2923" s="5">
        <v>0</v>
      </c>
      <c r="S2923" s="5">
        <v>47755</v>
      </c>
      <c r="T2923" s="5">
        <v>47755</v>
      </c>
      <c r="U2923" s="5">
        <f t="shared" si="182"/>
        <v>29489.300000000003</v>
      </c>
      <c r="V2923" s="5">
        <f t="shared" si="183"/>
        <v>29489.300000000003</v>
      </c>
      <c r="W2923" s="5">
        <v>23741.38</v>
      </c>
      <c r="X2923" t="s">
        <v>747</v>
      </c>
    </row>
    <row r="2924" spans="1:24" x14ac:dyDescent="0.2">
      <c r="A2924" t="s">
        <v>0</v>
      </c>
      <c r="B2924" t="s">
        <v>1</v>
      </c>
      <c r="C2924" t="s">
        <v>695</v>
      </c>
      <c r="D2924" t="s">
        <v>727</v>
      </c>
      <c r="E2924" t="s">
        <v>728</v>
      </c>
      <c r="F2924" t="s">
        <v>1787</v>
      </c>
      <c r="G2924" t="s">
        <v>1788</v>
      </c>
      <c r="H2924" t="s">
        <v>7</v>
      </c>
      <c r="I2924" t="s">
        <v>8</v>
      </c>
      <c r="J2924" t="s">
        <v>9</v>
      </c>
      <c r="K2924" t="s">
        <v>39</v>
      </c>
      <c r="L2924" t="s">
        <v>11</v>
      </c>
      <c r="M2924" s="5">
        <v>8295.93</v>
      </c>
      <c r="N2924" s="5">
        <v>0</v>
      </c>
      <c r="O2924" s="5">
        <f t="shared" si="180"/>
        <v>8295.93</v>
      </c>
      <c r="P2924" s="5">
        <v>0</v>
      </c>
      <c r="Q2924" s="5">
        <f t="shared" si="181"/>
        <v>8295.93</v>
      </c>
      <c r="R2924" s="5">
        <v>0</v>
      </c>
      <c r="S2924" s="5">
        <v>0</v>
      </c>
      <c r="T2924" s="5">
        <v>0</v>
      </c>
      <c r="U2924" s="5">
        <f t="shared" si="182"/>
        <v>8295.93</v>
      </c>
      <c r="V2924" s="5">
        <f t="shared" si="183"/>
        <v>8295.93</v>
      </c>
      <c r="W2924" s="5">
        <v>8295.93</v>
      </c>
      <c r="X2924" t="s">
        <v>748</v>
      </c>
    </row>
    <row r="2925" spans="1:24" x14ac:dyDescent="0.2">
      <c r="A2925" t="s">
        <v>0</v>
      </c>
      <c r="B2925" t="s">
        <v>1</v>
      </c>
      <c r="C2925" t="s">
        <v>695</v>
      </c>
      <c r="D2925" t="s">
        <v>727</v>
      </c>
      <c r="E2925" t="s">
        <v>728</v>
      </c>
      <c r="F2925" t="s">
        <v>1787</v>
      </c>
      <c r="G2925" t="s">
        <v>1788</v>
      </c>
      <c r="H2925" t="s">
        <v>7</v>
      </c>
      <c r="I2925" t="s">
        <v>41</v>
      </c>
      <c r="J2925" t="s">
        <v>42</v>
      </c>
      <c r="K2925" t="s">
        <v>43</v>
      </c>
      <c r="L2925" t="s">
        <v>44</v>
      </c>
      <c r="M2925" s="5">
        <v>6000</v>
      </c>
      <c r="N2925" s="5">
        <v>0</v>
      </c>
      <c r="O2925" s="5">
        <f t="shared" si="180"/>
        <v>6000</v>
      </c>
      <c r="P2925" s="5">
        <v>-789.88</v>
      </c>
      <c r="Q2925" s="5">
        <f t="shared" si="181"/>
        <v>5210.12</v>
      </c>
      <c r="R2925" s="5">
        <v>0</v>
      </c>
      <c r="S2925" s="5">
        <v>5210.12</v>
      </c>
      <c r="T2925" s="5">
        <v>1407.19</v>
      </c>
      <c r="U2925" s="5">
        <f t="shared" si="182"/>
        <v>789.88000000000011</v>
      </c>
      <c r="V2925" s="5">
        <f t="shared" si="183"/>
        <v>4592.8099999999995</v>
      </c>
      <c r="W2925" s="5">
        <v>0</v>
      </c>
      <c r="X2925" t="s">
        <v>749</v>
      </c>
    </row>
    <row r="2926" spans="1:24" x14ac:dyDescent="0.2">
      <c r="A2926" t="s">
        <v>0</v>
      </c>
      <c r="B2926" t="s">
        <v>1</v>
      </c>
      <c r="C2926" t="s">
        <v>695</v>
      </c>
      <c r="D2926" t="s">
        <v>727</v>
      </c>
      <c r="E2926" t="s">
        <v>728</v>
      </c>
      <c r="F2926" t="s">
        <v>1787</v>
      </c>
      <c r="G2926" t="s">
        <v>1788</v>
      </c>
      <c r="H2926" t="s">
        <v>7</v>
      </c>
      <c r="I2926" t="s">
        <v>41</v>
      </c>
      <c r="J2926" t="s">
        <v>42</v>
      </c>
      <c r="K2926" t="s">
        <v>46</v>
      </c>
      <c r="L2926" t="s">
        <v>44</v>
      </c>
      <c r="M2926" s="5">
        <v>5811.51</v>
      </c>
      <c r="N2926" s="5">
        <v>0</v>
      </c>
      <c r="O2926" s="5">
        <f t="shared" si="180"/>
        <v>5811.51</v>
      </c>
      <c r="P2926" s="5">
        <v>0</v>
      </c>
      <c r="Q2926" s="5">
        <f t="shared" si="181"/>
        <v>5811.51</v>
      </c>
      <c r="R2926" s="5">
        <v>0</v>
      </c>
      <c r="S2926" s="5">
        <v>4307.6000000000004</v>
      </c>
      <c r="T2926" s="5">
        <v>2024.66</v>
      </c>
      <c r="U2926" s="5">
        <f t="shared" si="182"/>
        <v>1503.9099999999999</v>
      </c>
      <c r="V2926" s="5">
        <f t="shared" si="183"/>
        <v>3786.8500000000004</v>
      </c>
      <c r="W2926" s="5">
        <v>1503.91</v>
      </c>
      <c r="X2926" t="s">
        <v>750</v>
      </c>
    </row>
    <row r="2927" spans="1:24" x14ac:dyDescent="0.2">
      <c r="A2927" t="s">
        <v>0</v>
      </c>
      <c r="B2927" t="s">
        <v>1</v>
      </c>
      <c r="C2927" t="s">
        <v>695</v>
      </c>
      <c r="D2927" t="s">
        <v>727</v>
      </c>
      <c r="E2927" t="s">
        <v>728</v>
      </c>
      <c r="F2927" t="s">
        <v>1787</v>
      </c>
      <c r="G2927" t="s">
        <v>1788</v>
      </c>
      <c r="H2927" t="s">
        <v>7</v>
      </c>
      <c r="I2927" t="s">
        <v>41</v>
      </c>
      <c r="J2927" t="s">
        <v>42</v>
      </c>
      <c r="K2927" t="s">
        <v>48</v>
      </c>
      <c r="L2927" t="s">
        <v>44</v>
      </c>
      <c r="M2927" s="5">
        <v>700</v>
      </c>
      <c r="N2927" s="5">
        <v>0</v>
      </c>
      <c r="O2927" s="5">
        <f t="shared" si="180"/>
        <v>700</v>
      </c>
      <c r="P2927" s="5">
        <v>-159.9</v>
      </c>
      <c r="Q2927" s="5">
        <f t="shared" si="181"/>
        <v>540.1</v>
      </c>
      <c r="R2927" s="5">
        <v>0</v>
      </c>
      <c r="S2927" s="5">
        <v>540.1</v>
      </c>
      <c r="T2927" s="5">
        <v>360.67</v>
      </c>
      <c r="U2927" s="5">
        <f t="shared" si="182"/>
        <v>159.89999999999998</v>
      </c>
      <c r="V2927" s="5">
        <f t="shared" si="183"/>
        <v>339.33</v>
      </c>
      <c r="W2927" s="5">
        <v>0</v>
      </c>
      <c r="X2927" t="s">
        <v>751</v>
      </c>
    </row>
    <row r="2928" spans="1:24" x14ac:dyDescent="0.2">
      <c r="A2928" t="s">
        <v>0</v>
      </c>
      <c r="B2928" t="s">
        <v>1</v>
      </c>
      <c r="C2928" t="s">
        <v>695</v>
      </c>
      <c r="D2928" t="s">
        <v>727</v>
      </c>
      <c r="E2928" t="s">
        <v>728</v>
      </c>
      <c r="F2928" t="s">
        <v>1787</v>
      </c>
      <c r="G2928" t="s">
        <v>1788</v>
      </c>
      <c r="H2928" t="s">
        <v>7</v>
      </c>
      <c r="I2928" t="s">
        <v>41</v>
      </c>
      <c r="J2928" t="s">
        <v>42</v>
      </c>
      <c r="K2928" t="s">
        <v>56</v>
      </c>
      <c r="L2928" t="s">
        <v>44</v>
      </c>
      <c r="M2928" s="5">
        <v>122000</v>
      </c>
      <c r="N2928" s="5">
        <v>0</v>
      </c>
      <c r="O2928" s="5">
        <f t="shared" si="180"/>
        <v>122000</v>
      </c>
      <c r="P2928" s="5">
        <v>-27000</v>
      </c>
      <c r="Q2928" s="5">
        <f t="shared" si="181"/>
        <v>95000</v>
      </c>
      <c r="R2928" s="5">
        <v>0</v>
      </c>
      <c r="S2928" s="5">
        <v>94254.79</v>
      </c>
      <c r="T2928" s="5">
        <v>50640.28</v>
      </c>
      <c r="U2928" s="5">
        <f t="shared" si="182"/>
        <v>27745.210000000006</v>
      </c>
      <c r="V2928" s="5">
        <f t="shared" si="183"/>
        <v>71359.72</v>
      </c>
      <c r="W2928" s="5">
        <v>745.21</v>
      </c>
      <c r="X2928" t="s">
        <v>755</v>
      </c>
    </row>
    <row r="2929" spans="1:24" x14ac:dyDescent="0.2">
      <c r="A2929" t="s">
        <v>0</v>
      </c>
      <c r="B2929" t="s">
        <v>1</v>
      </c>
      <c r="C2929" t="s">
        <v>695</v>
      </c>
      <c r="D2929" t="s">
        <v>727</v>
      </c>
      <c r="E2929" t="s">
        <v>728</v>
      </c>
      <c r="F2929" t="s">
        <v>1787</v>
      </c>
      <c r="G2929" t="s">
        <v>1788</v>
      </c>
      <c r="H2929" t="s">
        <v>7</v>
      </c>
      <c r="I2929" t="s">
        <v>41</v>
      </c>
      <c r="J2929" t="s">
        <v>42</v>
      </c>
      <c r="K2929" t="s">
        <v>58</v>
      </c>
      <c r="L2929" t="s">
        <v>44</v>
      </c>
      <c r="M2929" s="5">
        <v>63000</v>
      </c>
      <c r="N2929" s="5">
        <v>0</v>
      </c>
      <c r="O2929" s="5">
        <f t="shared" si="180"/>
        <v>63000</v>
      </c>
      <c r="P2929" s="5">
        <v>-805.19</v>
      </c>
      <c r="Q2929" s="5">
        <f t="shared" si="181"/>
        <v>62194.81</v>
      </c>
      <c r="R2929" s="5">
        <v>0</v>
      </c>
      <c r="S2929" s="5">
        <v>62194.81</v>
      </c>
      <c r="T2929" s="5">
        <v>21768.18</v>
      </c>
      <c r="U2929" s="5">
        <f t="shared" si="182"/>
        <v>805.19000000000233</v>
      </c>
      <c r="V2929" s="5">
        <f t="shared" si="183"/>
        <v>41231.82</v>
      </c>
      <c r="W2929" s="5">
        <v>0</v>
      </c>
      <c r="X2929" t="s">
        <v>756</v>
      </c>
    </row>
    <row r="2930" spans="1:24" x14ac:dyDescent="0.2">
      <c r="A2930" t="s">
        <v>0</v>
      </c>
      <c r="B2930" t="s">
        <v>1</v>
      </c>
      <c r="C2930" t="s">
        <v>695</v>
      </c>
      <c r="D2930" t="s">
        <v>727</v>
      </c>
      <c r="E2930" t="s">
        <v>728</v>
      </c>
      <c r="F2930" t="s">
        <v>1787</v>
      </c>
      <c r="G2930" t="s">
        <v>1788</v>
      </c>
      <c r="H2930" t="s">
        <v>7</v>
      </c>
      <c r="I2930" t="s">
        <v>41</v>
      </c>
      <c r="J2930" t="s">
        <v>42</v>
      </c>
      <c r="K2930" t="s">
        <v>76</v>
      </c>
      <c r="L2930" t="s">
        <v>44</v>
      </c>
      <c r="M2930" s="5">
        <v>2000</v>
      </c>
      <c r="N2930" s="5">
        <v>0</v>
      </c>
      <c r="O2930" s="5">
        <f t="shared" si="180"/>
        <v>2000</v>
      </c>
      <c r="P2930" s="5">
        <v>-400</v>
      </c>
      <c r="Q2930" s="5">
        <f t="shared" si="181"/>
        <v>1600</v>
      </c>
      <c r="R2930" s="5">
        <v>392.17</v>
      </c>
      <c r="S2930" s="5">
        <v>1202.98</v>
      </c>
      <c r="T2930" s="5">
        <v>0</v>
      </c>
      <c r="U2930" s="5">
        <f t="shared" si="182"/>
        <v>797.02</v>
      </c>
      <c r="V2930" s="5">
        <f t="shared" si="183"/>
        <v>2000</v>
      </c>
      <c r="W2930" s="5">
        <v>4.8499999999999996</v>
      </c>
      <c r="X2930" t="s">
        <v>762</v>
      </c>
    </row>
    <row r="2931" spans="1:24" x14ac:dyDescent="0.2">
      <c r="A2931" t="s">
        <v>0</v>
      </c>
      <c r="B2931" t="s">
        <v>1</v>
      </c>
      <c r="C2931" t="s">
        <v>695</v>
      </c>
      <c r="D2931" t="s">
        <v>727</v>
      </c>
      <c r="E2931" t="s">
        <v>728</v>
      </c>
      <c r="F2931" t="s">
        <v>1787</v>
      </c>
      <c r="G2931" t="s">
        <v>1788</v>
      </c>
      <c r="H2931" t="s">
        <v>7</v>
      </c>
      <c r="I2931" t="s">
        <v>41</v>
      </c>
      <c r="J2931" t="s">
        <v>42</v>
      </c>
      <c r="K2931" t="s">
        <v>82</v>
      </c>
      <c r="L2931" t="s">
        <v>44</v>
      </c>
      <c r="M2931" s="5">
        <v>3000</v>
      </c>
      <c r="N2931" s="5">
        <v>0</v>
      </c>
      <c r="O2931" s="5">
        <f t="shared" si="180"/>
        <v>3000</v>
      </c>
      <c r="P2931" s="5">
        <v>-3000</v>
      </c>
      <c r="Q2931" s="5">
        <f t="shared" si="181"/>
        <v>0</v>
      </c>
      <c r="R2931" s="5">
        <v>0</v>
      </c>
      <c r="S2931" s="5">
        <v>0</v>
      </c>
      <c r="T2931" s="5">
        <v>0</v>
      </c>
      <c r="U2931" s="5">
        <f t="shared" si="182"/>
        <v>3000</v>
      </c>
      <c r="V2931" s="5">
        <f t="shared" si="183"/>
        <v>3000</v>
      </c>
      <c r="W2931" s="5">
        <v>0</v>
      </c>
      <c r="X2931" t="s">
        <v>764</v>
      </c>
    </row>
    <row r="2932" spans="1:24" x14ac:dyDescent="0.2">
      <c r="A2932" t="s">
        <v>0</v>
      </c>
      <c r="B2932" t="s">
        <v>1</v>
      </c>
      <c r="C2932" t="s">
        <v>695</v>
      </c>
      <c r="D2932" t="s">
        <v>727</v>
      </c>
      <c r="E2932" t="s">
        <v>728</v>
      </c>
      <c r="F2932" t="s">
        <v>1787</v>
      </c>
      <c r="G2932" t="s">
        <v>1788</v>
      </c>
      <c r="H2932" t="s">
        <v>772</v>
      </c>
      <c r="I2932" t="s">
        <v>773</v>
      </c>
      <c r="J2932" t="s">
        <v>121</v>
      </c>
      <c r="K2932" t="s">
        <v>161</v>
      </c>
      <c r="L2932" t="s">
        <v>44</v>
      </c>
      <c r="M2932" s="5">
        <v>502708.47</v>
      </c>
      <c r="N2932" s="5">
        <v>0</v>
      </c>
      <c r="O2932" s="5">
        <f t="shared" si="180"/>
        <v>502708.47</v>
      </c>
      <c r="P2932" s="5">
        <v>-502708.47</v>
      </c>
      <c r="Q2932" s="5">
        <f t="shared" si="181"/>
        <v>0</v>
      </c>
      <c r="R2932" s="5">
        <v>0</v>
      </c>
      <c r="S2932" s="5">
        <v>0</v>
      </c>
      <c r="T2932" s="5">
        <v>0</v>
      </c>
      <c r="U2932" s="5">
        <f t="shared" si="182"/>
        <v>502708.47</v>
      </c>
      <c r="V2932" s="5">
        <f t="shared" si="183"/>
        <v>502708.47</v>
      </c>
      <c r="W2932" s="5">
        <v>0</v>
      </c>
      <c r="X2932" t="s">
        <v>1586</v>
      </c>
    </row>
    <row r="2933" spans="1:24" x14ac:dyDescent="0.2">
      <c r="A2933" t="s">
        <v>0</v>
      </c>
      <c r="B2933" t="s">
        <v>1</v>
      </c>
      <c r="C2933" t="s">
        <v>695</v>
      </c>
      <c r="D2933" t="s">
        <v>727</v>
      </c>
      <c r="E2933" t="s">
        <v>728</v>
      </c>
      <c r="F2933" t="s">
        <v>1787</v>
      </c>
      <c r="G2933" t="s">
        <v>1788</v>
      </c>
      <c r="H2933" t="s">
        <v>772</v>
      </c>
      <c r="I2933" t="s">
        <v>773</v>
      </c>
      <c r="J2933" t="s">
        <v>231</v>
      </c>
      <c r="K2933" t="s">
        <v>236</v>
      </c>
      <c r="L2933" t="s">
        <v>44</v>
      </c>
      <c r="M2933" s="5">
        <v>124571.42</v>
      </c>
      <c r="N2933" s="5">
        <v>0</v>
      </c>
      <c r="O2933" s="5">
        <f t="shared" si="180"/>
        <v>124571.42</v>
      </c>
      <c r="P2933" s="5">
        <v>-124571.42</v>
      </c>
      <c r="Q2933" s="5">
        <f t="shared" si="181"/>
        <v>0</v>
      </c>
      <c r="R2933" s="5">
        <v>0</v>
      </c>
      <c r="S2933" s="5">
        <v>0</v>
      </c>
      <c r="T2933" s="5">
        <v>0</v>
      </c>
      <c r="U2933" s="5">
        <f t="shared" si="182"/>
        <v>124571.42</v>
      </c>
      <c r="V2933" s="5">
        <f t="shared" si="183"/>
        <v>124571.42</v>
      </c>
      <c r="W2933" s="5">
        <v>0</v>
      </c>
      <c r="X2933" t="s">
        <v>1789</v>
      </c>
    </row>
    <row r="2934" spans="1:24" x14ac:dyDescent="0.2">
      <c r="A2934" t="s">
        <v>0</v>
      </c>
      <c r="B2934" t="s">
        <v>1</v>
      </c>
      <c r="C2934" t="s">
        <v>695</v>
      </c>
      <c r="D2934" t="s">
        <v>727</v>
      </c>
      <c r="E2934" t="s">
        <v>728</v>
      </c>
      <c r="F2934" t="s">
        <v>1787</v>
      </c>
      <c r="G2934" t="s">
        <v>1788</v>
      </c>
      <c r="H2934" t="s">
        <v>772</v>
      </c>
      <c r="I2934" t="s">
        <v>773</v>
      </c>
      <c r="J2934" t="s">
        <v>231</v>
      </c>
      <c r="K2934" t="s">
        <v>234</v>
      </c>
      <c r="L2934" t="s">
        <v>44</v>
      </c>
      <c r="M2934" s="5">
        <v>114720.11</v>
      </c>
      <c r="N2934" s="5">
        <v>0</v>
      </c>
      <c r="O2934" s="5">
        <f t="shared" si="180"/>
        <v>114720.11</v>
      </c>
      <c r="P2934" s="5">
        <v>-114720.11</v>
      </c>
      <c r="Q2934" s="5">
        <f t="shared" si="181"/>
        <v>0</v>
      </c>
      <c r="R2934" s="5">
        <v>0</v>
      </c>
      <c r="S2934" s="5">
        <v>0</v>
      </c>
      <c r="T2934" s="5">
        <v>0</v>
      </c>
      <c r="U2934" s="5">
        <f t="shared" si="182"/>
        <v>114720.11</v>
      </c>
      <c r="V2934" s="5">
        <f t="shared" si="183"/>
        <v>114720.11</v>
      </c>
      <c r="W2934" s="5">
        <v>0</v>
      </c>
      <c r="X2934" t="s">
        <v>783</v>
      </c>
    </row>
    <row r="2935" spans="1:24" x14ac:dyDescent="0.2">
      <c r="A2935" t="s">
        <v>0</v>
      </c>
      <c r="B2935" t="s">
        <v>1</v>
      </c>
      <c r="C2935" t="s">
        <v>695</v>
      </c>
      <c r="D2935" t="s">
        <v>727</v>
      </c>
      <c r="E2935" t="s">
        <v>728</v>
      </c>
      <c r="F2935" t="s">
        <v>1790</v>
      </c>
      <c r="G2935" t="s">
        <v>1791</v>
      </c>
      <c r="H2935" t="s">
        <v>7</v>
      </c>
      <c r="I2935" t="s">
        <v>8</v>
      </c>
      <c r="J2935" t="s">
        <v>9</v>
      </c>
      <c r="K2935" t="s">
        <v>10</v>
      </c>
      <c r="L2935" t="s">
        <v>11</v>
      </c>
      <c r="M2935" s="5">
        <v>168360</v>
      </c>
      <c r="N2935" s="5">
        <v>0</v>
      </c>
      <c r="O2935" s="5">
        <f t="shared" si="180"/>
        <v>168360</v>
      </c>
      <c r="P2935" s="5">
        <v>-20780.29</v>
      </c>
      <c r="Q2935" s="5">
        <f t="shared" si="181"/>
        <v>147579.71</v>
      </c>
      <c r="R2935" s="5">
        <v>0</v>
      </c>
      <c r="S2935" s="5">
        <v>95540.69</v>
      </c>
      <c r="T2935" s="5">
        <v>95540.69</v>
      </c>
      <c r="U2935" s="5">
        <f t="shared" si="182"/>
        <v>72819.31</v>
      </c>
      <c r="V2935" s="5">
        <f t="shared" si="183"/>
        <v>72819.31</v>
      </c>
      <c r="W2935" s="5">
        <v>52039.02</v>
      </c>
      <c r="X2935" t="s">
        <v>731</v>
      </c>
    </row>
    <row r="2936" spans="1:24" x14ac:dyDescent="0.2">
      <c r="A2936" t="s">
        <v>0</v>
      </c>
      <c r="B2936" t="s">
        <v>1</v>
      </c>
      <c r="C2936" t="s">
        <v>695</v>
      </c>
      <c r="D2936" t="s">
        <v>727</v>
      </c>
      <c r="E2936" t="s">
        <v>728</v>
      </c>
      <c r="F2936" t="s">
        <v>1790</v>
      </c>
      <c r="G2936" t="s">
        <v>1791</v>
      </c>
      <c r="H2936" t="s">
        <v>7</v>
      </c>
      <c r="I2936" t="s">
        <v>8</v>
      </c>
      <c r="J2936" t="s">
        <v>9</v>
      </c>
      <c r="K2936" t="s">
        <v>13</v>
      </c>
      <c r="L2936" t="s">
        <v>11</v>
      </c>
      <c r="M2936" s="5">
        <v>122313.36</v>
      </c>
      <c r="N2936" s="5">
        <v>0</v>
      </c>
      <c r="O2936" s="5">
        <f t="shared" si="180"/>
        <v>122313.36</v>
      </c>
      <c r="P2936" s="5">
        <v>-25373.16</v>
      </c>
      <c r="Q2936" s="5">
        <f t="shared" si="181"/>
        <v>96940.2</v>
      </c>
      <c r="R2936" s="5">
        <v>0</v>
      </c>
      <c r="S2936" s="5">
        <v>64035.25</v>
      </c>
      <c r="T2936" s="5">
        <v>64035.25</v>
      </c>
      <c r="U2936" s="5">
        <f t="shared" si="182"/>
        <v>58278.11</v>
      </c>
      <c r="V2936" s="5">
        <f t="shared" si="183"/>
        <v>58278.11</v>
      </c>
      <c r="W2936" s="5">
        <v>32904.949999999997</v>
      </c>
      <c r="X2936" t="s">
        <v>732</v>
      </c>
    </row>
    <row r="2937" spans="1:24" x14ac:dyDescent="0.2">
      <c r="A2937" t="s">
        <v>0</v>
      </c>
      <c r="B2937" t="s">
        <v>1</v>
      </c>
      <c r="C2937" t="s">
        <v>695</v>
      </c>
      <c r="D2937" t="s">
        <v>727</v>
      </c>
      <c r="E2937" t="s">
        <v>728</v>
      </c>
      <c r="F2937" t="s">
        <v>1790</v>
      </c>
      <c r="G2937" t="s">
        <v>1791</v>
      </c>
      <c r="H2937" t="s">
        <v>7</v>
      </c>
      <c r="I2937" t="s">
        <v>8</v>
      </c>
      <c r="J2937" t="s">
        <v>9</v>
      </c>
      <c r="K2937" t="s">
        <v>733</v>
      </c>
      <c r="L2937" t="s">
        <v>11</v>
      </c>
      <c r="M2937" s="5">
        <v>1847772</v>
      </c>
      <c r="N2937" s="5">
        <v>0</v>
      </c>
      <c r="O2937" s="5">
        <f t="shared" si="180"/>
        <v>1847772</v>
      </c>
      <c r="P2937" s="5">
        <v>-73436.639999999999</v>
      </c>
      <c r="Q2937" s="5">
        <f t="shared" si="181"/>
        <v>1774335.36</v>
      </c>
      <c r="R2937" s="5">
        <v>0</v>
      </c>
      <c r="S2937" s="5">
        <v>1174647.1399999999</v>
      </c>
      <c r="T2937" s="5">
        <v>1174647.1399999999</v>
      </c>
      <c r="U2937" s="5">
        <f t="shared" si="182"/>
        <v>673124.8600000001</v>
      </c>
      <c r="V2937" s="5">
        <f t="shared" si="183"/>
        <v>673124.8600000001</v>
      </c>
      <c r="W2937" s="5">
        <v>599688.22</v>
      </c>
      <c r="X2937" t="s">
        <v>734</v>
      </c>
    </row>
    <row r="2938" spans="1:24" x14ac:dyDescent="0.2">
      <c r="A2938" t="s">
        <v>0</v>
      </c>
      <c r="B2938" t="s">
        <v>1</v>
      </c>
      <c r="C2938" t="s">
        <v>695</v>
      </c>
      <c r="D2938" t="s">
        <v>727</v>
      </c>
      <c r="E2938" t="s">
        <v>728</v>
      </c>
      <c r="F2938" t="s">
        <v>1790</v>
      </c>
      <c r="G2938" t="s">
        <v>1791</v>
      </c>
      <c r="H2938" t="s">
        <v>7</v>
      </c>
      <c r="I2938" t="s">
        <v>8</v>
      </c>
      <c r="J2938" t="s">
        <v>9</v>
      </c>
      <c r="K2938" t="s">
        <v>15</v>
      </c>
      <c r="L2938" t="s">
        <v>11</v>
      </c>
      <c r="M2938" s="5">
        <v>178203.78</v>
      </c>
      <c r="N2938" s="5">
        <v>0</v>
      </c>
      <c r="O2938" s="5">
        <f t="shared" si="180"/>
        <v>178203.78</v>
      </c>
      <c r="P2938" s="5">
        <v>0</v>
      </c>
      <c r="Q2938" s="5">
        <f t="shared" si="181"/>
        <v>178203.78</v>
      </c>
      <c r="R2938" s="5">
        <v>0</v>
      </c>
      <c r="S2938" s="5">
        <v>9541.67</v>
      </c>
      <c r="T2938" s="5">
        <v>9541.67</v>
      </c>
      <c r="U2938" s="5">
        <f t="shared" si="182"/>
        <v>168662.11</v>
      </c>
      <c r="V2938" s="5">
        <f t="shared" si="183"/>
        <v>168662.11</v>
      </c>
      <c r="W2938" s="5">
        <v>168662.11</v>
      </c>
      <c r="X2938" t="s">
        <v>735</v>
      </c>
    </row>
    <row r="2939" spans="1:24" x14ac:dyDescent="0.2">
      <c r="A2939" t="s">
        <v>0</v>
      </c>
      <c r="B2939" t="s">
        <v>1</v>
      </c>
      <c r="C2939" t="s">
        <v>695</v>
      </c>
      <c r="D2939" t="s">
        <v>727</v>
      </c>
      <c r="E2939" t="s">
        <v>728</v>
      </c>
      <c r="F2939" t="s">
        <v>1790</v>
      </c>
      <c r="G2939" t="s">
        <v>1791</v>
      </c>
      <c r="H2939" t="s">
        <v>7</v>
      </c>
      <c r="I2939" t="s">
        <v>8</v>
      </c>
      <c r="J2939" t="s">
        <v>9</v>
      </c>
      <c r="K2939" t="s">
        <v>17</v>
      </c>
      <c r="L2939" t="s">
        <v>11</v>
      </c>
      <c r="M2939" s="5">
        <v>66960.3</v>
      </c>
      <c r="N2939" s="5">
        <v>0</v>
      </c>
      <c r="O2939" s="5">
        <f t="shared" si="180"/>
        <v>66960.3</v>
      </c>
      <c r="P2939" s="5">
        <v>0</v>
      </c>
      <c r="Q2939" s="5">
        <f t="shared" si="181"/>
        <v>66960.3</v>
      </c>
      <c r="R2939" s="5">
        <v>0</v>
      </c>
      <c r="S2939" s="5">
        <v>59958.44</v>
      </c>
      <c r="T2939" s="5">
        <v>59958.44</v>
      </c>
      <c r="U2939" s="5">
        <f t="shared" si="182"/>
        <v>7001.8600000000006</v>
      </c>
      <c r="V2939" s="5">
        <f t="shared" si="183"/>
        <v>7001.8600000000006</v>
      </c>
      <c r="W2939" s="5">
        <v>7001.86</v>
      </c>
      <c r="X2939" t="s">
        <v>736</v>
      </c>
    </row>
    <row r="2940" spans="1:24" x14ac:dyDescent="0.2">
      <c r="A2940" t="s">
        <v>0</v>
      </c>
      <c r="B2940" t="s">
        <v>1</v>
      </c>
      <c r="C2940" t="s">
        <v>695</v>
      </c>
      <c r="D2940" t="s">
        <v>727</v>
      </c>
      <c r="E2940" t="s">
        <v>728</v>
      </c>
      <c r="F2940" t="s">
        <v>1790</v>
      </c>
      <c r="G2940" t="s">
        <v>1791</v>
      </c>
      <c r="H2940" t="s">
        <v>7</v>
      </c>
      <c r="I2940" t="s">
        <v>8</v>
      </c>
      <c r="J2940" t="s">
        <v>9</v>
      </c>
      <c r="K2940" t="s">
        <v>19</v>
      </c>
      <c r="L2940" t="s">
        <v>11</v>
      </c>
      <c r="M2940" s="5">
        <v>1848</v>
      </c>
      <c r="N2940" s="5">
        <v>0</v>
      </c>
      <c r="O2940" s="5">
        <f t="shared" si="180"/>
        <v>1848</v>
      </c>
      <c r="P2940" s="5">
        <v>-1274.1099999999999</v>
      </c>
      <c r="Q2940" s="5">
        <f t="shared" si="181"/>
        <v>573.8900000000001</v>
      </c>
      <c r="R2940" s="5">
        <v>0</v>
      </c>
      <c r="S2940" s="5">
        <v>364</v>
      </c>
      <c r="T2940" s="5">
        <v>364</v>
      </c>
      <c r="U2940" s="5">
        <f t="shared" si="182"/>
        <v>1484</v>
      </c>
      <c r="V2940" s="5">
        <f t="shared" si="183"/>
        <v>1484</v>
      </c>
      <c r="W2940" s="5">
        <v>209.89</v>
      </c>
      <c r="X2940" t="s">
        <v>737</v>
      </c>
    </row>
    <row r="2941" spans="1:24" x14ac:dyDescent="0.2">
      <c r="A2941" t="s">
        <v>0</v>
      </c>
      <c r="B2941" t="s">
        <v>1</v>
      </c>
      <c r="C2941" t="s">
        <v>695</v>
      </c>
      <c r="D2941" t="s">
        <v>727</v>
      </c>
      <c r="E2941" t="s">
        <v>728</v>
      </c>
      <c r="F2941" t="s">
        <v>1790</v>
      </c>
      <c r="G2941" t="s">
        <v>1791</v>
      </c>
      <c r="H2941" t="s">
        <v>7</v>
      </c>
      <c r="I2941" t="s">
        <v>8</v>
      </c>
      <c r="J2941" t="s">
        <v>9</v>
      </c>
      <c r="K2941" t="s">
        <v>21</v>
      </c>
      <c r="L2941" t="s">
        <v>11</v>
      </c>
      <c r="M2941" s="5">
        <v>14784</v>
      </c>
      <c r="N2941" s="5">
        <v>0</v>
      </c>
      <c r="O2941" s="5">
        <f t="shared" si="180"/>
        <v>14784</v>
      </c>
      <c r="P2941" s="5">
        <v>-8471.26</v>
      </c>
      <c r="Q2941" s="5">
        <f t="shared" si="181"/>
        <v>6312.74</v>
      </c>
      <c r="R2941" s="5">
        <v>0</v>
      </c>
      <c r="S2941" s="5">
        <v>3908</v>
      </c>
      <c r="T2941" s="5">
        <v>3908</v>
      </c>
      <c r="U2941" s="5">
        <f t="shared" si="182"/>
        <v>10876</v>
      </c>
      <c r="V2941" s="5">
        <f t="shared" si="183"/>
        <v>10876</v>
      </c>
      <c r="W2941" s="5">
        <v>2404.7399999999998</v>
      </c>
      <c r="X2941" t="s">
        <v>738</v>
      </c>
    </row>
    <row r="2942" spans="1:24" x14ac:dyDescent="0.2">
      <c r="A2942" t="s">
        <v>0</v>
      </c>
      <c r="B2942" t="s">
        <v>1</v>
      </c>
      <c r="C2942" t="s">
        <v>695</v>
      </c>
      <c r="D2942" t="s">
        <v>727</v>
      </c>
      <c r="E2942" t="s">
        <v>728</v>
      </c>
      <c r="F2942" t="s">
        <v>1790</v>
      </c>
      <c r="G2942" t="s">
        <v>1791</v>
      </c>
      <c r="H2942" t="s">
        <v>7</v>
      </c>
      <c r="I2942" t="s">
        <v>8</v>
      </c>
      <c r="J2942" t="s">
        <v>9</v>
      </c>
      <c r="K2942" t="s">
        <v>23</v>
      </c>
      <c r="L2942" t="s">
        <v>11</v>
      </c>
      <c r="M2942" s="5">
        <v>611.57000000000005</v>
      </c>
      <c r="N2942" s="5">
        <v>0</v>
      </c>
      <c r="O2942" s="5">
        <f t="shared" si="180"/>
        <v>611.57000000000005</v>
      </c>
      <c r="P2942" s="5">
        <v>-563.16999999999996</v>
      </c>
      <c r="Q2942" s="5">
        <f t="shared" si="181"/>
        <v>48.400000000000091</v>
      </c>
      <c r="R2942" s="5">
        <v>0</v>
      </c>
      <c r="S2942" s="5">
        <v>32</v>
      </c>
      <c r="T2942" s="5">
        <v>32</v>
      </c>
      <c r="U2942" s="5">
        <f t="shared" si="182"/>
        <v>579.57000000000005</v>
      </c>
      <c r="V2942" s="5">
        <f t="shared" si="183"/>
        <v>579.57000000000005</v>
      </c>
      <c r="W2942" s="5">
        <v>16.399999999999999</v>
      </c>
      <c r="X2942" t="s">
        <v>739</v>
      </c>
    </row>
    <row r="2943" spans="1:24" x14ac:dyDescent="0.2">
      <c r="A2943" t="s">
        <v>0</v>
      </c>
      <c r="B2943" t="s">
        <v>1</v>
      </c>
      <c r="C2943" t="s">
        <v>695</v>
      </c>
      <c r="D2943" t="s">
        <v>727</v>
      </c>
      <c r="E2943" t="s">
        <v>728</v>
      </c>
      <c r="F2943" t="s">
        <v>1790</v>
      </c>
      <c r="G2943" t="s">
        <v>1791</v>
      </c>
      <c r="H2943" t="s">
        <v>7</v>
      </c>
      <c r="I2943" t="s">
        <v>8</v>
      </c>
      <c r="J2943" t="s">
        <v>9</v>
      </c>
      <c r="K2943" t="s">
        <v>25</v>
      </c>
      <c r="L2943" t="s">
        <v>11</v>
      </c>
      <c r="M2943" s="5">
        <v>3669.4</v>
      </c>
      <c r="N2943" s="5">
        <v>0</v>
      </c>
      <c r="O2943" s="5">
        <f t="shared" si="180"/>
        <v>3669.4</v>
      </c>
      <c r="P2943" s="5">
        <v>0</v>
      </c>
      <c r="Q2943" s="5">
        <f t="shared" si="181"/>
        <v>3669.4</v>
      </c>
      <c r="R2943" s="5">
        <v>0</v>
      </c>
      <c r="S2943" s="5">
        <v>2561.5700000000002</v>
      </c>
      <c r="T2943" s="5">
        <v>2561.5700000000002</v>
      </c>
      <c r="U2943" s="5">
        <f t="shared" si="182"/>
        <v>1107.83</v>
      </c>
      <c r="V2943" s="5">
        <f t="shared" si="183"/>
        <v>1107.83</v>
      </c>
      <c r="W2943" s="5">
        <v>1107.83</v>
      </c>
      <c r="X2943" t="s">
        <v>740</v>
      </c>
    </row>
    <row r="2944" spans="1:24" x14ac:dyDescent="0.2">
      <c r="A2944" t="s">
        <v>0</v>
      </c>
      <c r="B2944" t="s">
        <v>1</v>
      </c>
      <c r="C2944" t="s">
        <v>695</v>
      </c>
      <c r="D2944" t="s">
        <v>727</v>
      </c>
      <c r="E2944" t="s">
        <v>728</v>
      </c>
      <c r="F2944" t="s">
        <v>1790</v>
      </c>
      <c r="G2944" t="s">
        <v>1791</v>
      </c>
      <c r="H2944" t="s">
        <v>7</v>
      </c>
      <c r="I2944" t="s">
        <v>8</v>
      </c>
      <c r="J2944" t="s">
        <v>9</v>
      </c>
      <c r="K2944" t="s">
        <v>27</v>
      </c>
      <c r="L2944" t="s">
        <v>11</v>
      </c>
      <c r="M2944" s="5">
        <v>6639.29</v>
      </c>
      <c r="N2944" s="5">
        <v>0</v>
      </c>
      <c r="O2944" s="5">
        <f t="shared" si="180"/>
        <v>6639.29</v>
      </c>
      <c r="P2944" s="5">
        <v>-3020.08</v>
      </c>
      <c r="Q2944" s="5">
        <f t="shared" si="181"/>
        <v>3619.21</v>
      </c>
      <c r="R2944" s="5">
        <v>0</v>
      </c>
      <c r="S2944" s="5">
        <v>599.13</v>
      </c>
      <c r="T2944" s="5">
        <v>599.13</v>
      </c>
      <c r="U2944" s="5">
        <f t="shared" si="182"/>
        <v>6040.16</v>
      </c>
      <c r="V2944" s="5">
        <f t="shared" si="183"/>
        <v>6040.16</v>
      </c>
      <c r="W2944" s="5">
        <v>3020.08</v>
      </c>
      <c r="X2944" t="s">
        <v>741</v>
      </c>
    </row>
    <row r="2945" spans="1:24" x14ac:dyDescent="0.2">
      <c r="A2945" t="s">
        <v>0</v>
      </c>
      <c r="B2945" t="s">
        <v>1</v>
      </c>
      <c r="C2945" t="s">
        <v>695</v>
      </c>
      <c r="D2945" t="s">
        <v>727</v>
      </c>
      <c r="E2945" t="s">
        <v>728</v>
      </c>
      <c r="F2945" t="s">
        <v>1790</v>
      </c>
      <c r="G2945" t="s">
        <v>1791</v>
      </c>
      <c r="H2945" t="s">
        <v>7</v>
      </c>
      <c r="I2945" t="s">
        <v>8</v>
      </c>
      <c r="J2945" t="s">
        <v>9</v>
      </c>
      <c r="K2945" t="s">
        <v>29</v>
      </c>
      <c r="L2945" t="s">
        <v>11</v>
      </c>
      <c r="M2945" s="5">
        <v>1663.77</v>
      </c>
      <c r="N2945" s="5">
        <v>0</v>
      </c>
      <c r="O2945" s="5">
        <f t="shared" si="180"/>
        <v>1663.77</v>
      </c>
      <c r="P2945" s="5">
        <v>-734.62</v>
      </c>
      <c r="Q2945" s="5">
        <f t="shared" si="181"/>
        <v>929.15</v>
      </c>
      <c r="R2945" s="5">
        <v>0</v>
      </c>
      <c r="S2945" s="5">
        <v>194.53</v>
      </c>
      <c r="T2945" s="5">
        <v>194.53</v>
      </c>
      <c r="U2945" s="5">
        <f t="shared" si="182"/>
        <v>1469.24</v>
      </c>
      <c r="V2945" s="5">
        <f t="shared" si="183"/>
        <v>1469.24</v>
      </c>
      <c r="W2945" s="5">
        <v>734.62</v>
      </c>
      <c r="X2945" t="s">
        <v>742</v>
      </c>
    </row>
    <row r="2946" spans="1:24" x14ac:dyDescent="0.2">
      <c r="A2946" t="s">
        <v>0</v>
      </c>
      <c r="B2946" t="s">
        <v>1</v>
      </c>
      <c r="C2946" t="s">
        <v>695</v>
      </c>
      <c r="D2946" t="s">
        <v>727</v>
      </c>
      <c r="E2946" t="s">
        <v>728</v>
      </c>
      <c r="F2946" t="s">
        <v>1790</v>
      </c>
      <c r="G2946" t="s">
        <v>1791</v>
      </c>
      <c r="H2946" t="s">
        <v>7</v>
      </c>
      <c r="I2946" t="s">
        <v>8</v>
      </c>
      <c r="J2946" t="s">
        <v>9</v>
      </c>
      <c r="K2946" t="s">
        <v>31</v>
      </c>
      <c r="L2946" t="s">
        <v>11</v>
      </c>
      <c r="M2946" s="5">
        <v>2925.97</v>
      </c>
      <c r="N2946" s="5">
        <v>0</v>
      </c>
      <c r="O2946" s="5">
        <f t="shared" si="180"/>
        <v>2925.97</v>
      </c>
      <c r="P2946" s="5">
        <v>-1462.99</v>
      </c>
      <c r="Q2946" s="5">
        <f t="shared" si="181"/>
        <v>1462.9799999999998</v>
      </c>
      <c r="R2946" s="5">
        <v>0</v>
      </c>
      <c r="S2946" s="5">
        <v>0</v>
      </c>
      <c r="T2946" s="5">
        <v>0</v>
      </c>
      <c r="U2946" s="5">
        <f t="shared" si="182"/>
        <v>2925.97</v>
      </c>
      <c r="V2946" s="5">
        <f t="shared" si="183"/>
        <v>2925.97</v>
      </c>
      <c r="W2946" s="5">
        <v>1462.98</v>
      </c>
      <c r="X2946" t="s">
        <v>744</v>
      </c>
    </row>
    <row r="2947" spans="1:24" x14ac:dyDescent="0.2">
      <c r="A2947" t="s">
        <v>0</v>
      </c>
      <c r="B2947" t="s">
        <v>1</v>
      </c>
      <c r="C2947" t="s">
        <v>695</v>
      </c>
      <c r="D2947" t="s">
        <v>727</v>
      </c>
      <c r="E2947" t="s">
        <v>728</v>
      </c>
      <c r="F2947" t="s">
        <v>1790</v>
      </c>
      <c r="G2947" t="s">
        <v>1791</v>
      </c>
      <c r="H2947" t="s">
        <v>7</v>
      </c>
      <c r="I2947" t="s">
        <v>8</v>
      </c>
      <c r="J2947" t="s">
        <v>9</v>
      </c>
      <c r="K2947" t="s">
        <v>33</v>
      </c>
      <c r="L2947" t="s">
        <v>11</v>
      </c>
      <c r="M2947" s="5">
        <v>12851.93</v>
      </c>
      <c r="N2947" s="5">
        <v>0</v>
      </c>
      <c r="O2947" s="5">
        <f t="shared" ref="O2947:O3010" si="184">+M2947+N2947</f>
        <v>12851.93</v>
      </c>
      <c r="P2947" s="5">
        <v>-6425.97</v>
      </c>
      <c r="Q2947" s="5">
        <f t="shared" ref="Q2947:Q3010" si="185">+O2947+P2947</f>
        <v>6425.96</v>
      </c>
      <c r="R2947" s="5">
        <v>0</v>
      </c>
      <c r="S2947" s="5">
        <v>0</v>
      </c>
      <c r="T2947" s="5">
        <v>0</v>
      </c>
      <c r="U2947" s="5">
        <f t="shared" ref="U2947:U3010" si="186">+O2947-S2947</f>
        <v>12851.93</v>
      </c>
      <c r="V2947" s="5">
        <f t="shared" ref="V2947:V3010" si="187">+O2947-T2947</f>
        <v>12851.93</v>
      </c>
      <c r="W2947" s="5">
        <v>6425.96</v>
      </c>
      <c r="X2947" t="s">
        <v>745</v>
      </c>
    </row>
    <row r="2948" spans="1:24" x14ac:dyDescent="0.2">
      <c r="A2948" t="s">
        <v>0</v>
      </c>
      <c r="B2948" t="s">
        <v>1</v>
      </c>
      <c r="C2948" t="s">
        <v>695</v>
      </c>
      <c r="D2948" t="s">
        <v>727</v>
      </c>
      <c r="E2948" t="s">
        <v>728</v>
      </c>
      <c r="F2948" t="s">
        <v>1790</v>
      </c>
      <c r="G2948" t="s">
        <v>1791</v>
      </c>
      <c r="H2948" t="s">
        <v>7</v>
      </c>
      <c r="I2948" t="s">
        <v>8</v>
      </c>
      <c r="J2948" t="s">
        <v>9</v>
      </c>
      <c r="K2948" t="s">
        <v>35</v>
      </c>
      <c r="L2948" t="s">
        <v>11</v>
      </c>
      <c r="M2948" s="5">
        <v>242185.19</v>
      </c>
      <c r="N2948" s="5">
        <v>0</v>
      </c>
      <c r="O2948" s="5">
        <f t="shared" si="184"/>
        <v>242185.19</v>
      </c>
      <c r="P2948" s="5">
        <v>-13706.72</v>
      </c>
      <c r="Q2948" s="5">
        <f t="shared" si="185"/>
        <v>228478.47</v>
      </c>
      <c r="R2948" s="5">
        <v>0</v>
      </c>
      <c r="S2948" s="5">
        <v>150894.43</v>
      </c>
      <c r="T2948" s="5">
        <v>150894.43</v>
      </c>
      <c r="U2948" s="5">
        <f t="shared" si="186"/>
        <v>91290.760000000009</v>
      </c>
      <c r="V2948" s="5">
        <f t="shared" si="187"/>
        <v>91290.760000000009</v>
      </c>
      <c r="W2948" s="5">
        <v>77584.039999999994</v>
      </c>
      <c r="X2948" t="s">
        <v>746</v>
      </c>
    </row>
    <row r="2949" spans="1:24" x14ac:dyDescent="0.2">
      <c r="A2949" t="s">
        <v>0</v>
      </c>
      <c r="B2949" t="s">
        <v>1</v>
      </c>
      <c r="C2949" t="s">
        <v>695</v>
      </c>
      <c r="D2949" t="s">
        <v>727</v>
      </c>
      <c r="E2949" t="s">
        <v>728</v>
      </c>
      <c r="F2949" t="s">
        <v>1790</v>
      </c>
      <c r="G2949" t="s">
        <v>1791</v>
      </c>
      <c r="H2949" t="s">
        <v>7</v>
      </c>
      <c r="I2949" t="s">
        <v>8</v>
      </c>
      <c r="J2949" t="s">
        <v>9</v>
      </c>
      <c r="K2949" t="s">
        <v>37</v>
      </c>
      <c r="L2949" t="s">
        <v>11</v>
      </c>
      <c r="M2949" s="5">
        <v>178203.78</v>
      </c>
      <c r="N2949" s="5">
        <v>0</v>
      </c>
      <c r="O2949" s="5">
        <f t="shared" si="184"/>
        <v>178203.78</v>
      </c>
      <c r="P2949" s="5">
        <v>-15231.83</v>
      </c>
      <c r="Q2949" s="5">
        <f t="shared" si="185"/>
        <v>162971.95000000001</v>
      </c>
      <c r="R2949" s="5">
        <v>0</v>
      </c>
      <c r="S2949" s="5">
        <v>108421.91</v>
      </c>
      <c r="T2949" s="5">
        <v>108421.91</v>
      </c>
      <c r="U2949" s="5">
        <f t="shared" si="186"/>
        <v>69781.87</v>
      </c>
      <c r="V2949" s="5">
        <f t="shared" si="187"/>
        <v>69781.87</v>
      </c>
      <c r="W2949" s="5">
        <v>54550.04</v>
      </c>
      <c r="X2949" t="s">
        <v>747</v>
      </c>
    </row>
    <row r="2950" spans="1:24" x14ac:dyDescent="0.2">
      <c r="A2950" t="s">
        <v>0</v>
      </c>
      <c r="B2950" t="s">
        <v>1</v>
      </c>
      <c r="C2950" t="s">
        <v>695</v>
      </c>
      <c r="D2950" t="s">
        <v>727</v>
      </c>
      <c r="E2950" t="s">
        <v>728</v>
      </c>
      <c r="F2950" t="s">
        <v>1790</v>
      </c>
      <c r="G2950" t="s">
        <v>1791</v>
      </c>
      <c r="H2950" t="s">
        <v>7</v>
      </c>
      <c r="I2950" t="s">
        <v>8</v>
      </c>
      <c r="J2950" t="s">
        <v>9</v>
      </c>
      <c r="K2950" t="s">
        <v>39</v>
      </c>
      <c r="L2950" t="s">
        <v>11</v>
      </c>
      <c r="M2950" s="5">
        <v>12018.78</v>
      </c>
      <c r="N2950" s="5">
        <v>0</v>
      </c>
      <c r="O2950" s="5">
        <f t="shared" si="184"/>
        <v>12018.78</v>
      </c>
      <c r="P2950" s="5">
        <v>0</v>
      </c>
      <c r="Q2950" s="5">
        <f t="shared" si="185"/>
        <v>12018.78</v>
      </c>
      <c r="R2950" s="5">
        <v>0</v>
      </c>
      <c r="S2950" s="5">
        <v>1161.54</v>
      </c>
      <c r="T2950" s="5">
        <v>1161.54</v>
      </c>
      <c r="U2950" s="5">
        <f t="shared" si="186"/>
        <v>10857.240000000002</v>
      </c>
      <c r="V2950" s="5">
        <f t="shared" si="187"/>
        <v>10857.240000000002</v>
      </c>
      <c r="W2950" s="5">
        <v>10857.24</v>
      </c>
      <c r="X2950" t="s">
        <v>748</v>
      </c>
    </row>
    <row r="2951" spans="1:24" x14ac:dyDescent="0.2">
      <c r="A2951" t="s">
        <v>0</v>
      </c>
      <c r="B2951" t="s">
        <v>1</v>
      </c>
      <c r="C2951" t="s">
        <v>695</v>
      </c>
      <c r="D2951" t="s">
        <v>727</v>
      </c>
      <c r="E2951" t="s">
        <v>728</v>
      </c>
      <c r="F2951" t="s">
        <v>1790</v>
      </c>
      <c r="G2951" t="s">
        <v>1791</v>
      </c>
      <c r="H2951" t="s">
        <v>7</v>
      </c>
      <c r="I2951" t="s">
        <v>41</v>
      </c>
      <c r="J2951" t="s">
        <v>42</v>
      </c>
      <c r="K2951" t="s">
        <v>43</v>
      </c>
      <c r="L2951" t="s">
        <v>44</v>
      </c>
      <c r="M2951" s="5">
        <v>24300</v>
      </c>
      <c r="N2951" s="5">
        <v>0</v>
      </c>
      <c r="O2951" s="5">
        <f t="shared" si="184"/>
        <v>24300</v>
      </c>
      <c r="P2951" s="5">
        <v>0</v>
      </c>
      <c r="Q2951" s="5">
        <f t="shared" si="185"/>
        <v>24300</v>
      </c>
      <c r="R2951" s="5">
        <v>0</v>
      </c>
      <c r="S2951" s="5">
        <v>24300</v>
      </c>
      <c r="T2951" s="5">
        <v>8939.31</v>
      </c>
      <c r="U2951" s="5">
        <f t="shared" si="186"/>
        <v>0</v>
      </c>
      <c r="V2951" s="5">
        <f t="shared" si="187"/>
        <v>15360.69</v>
      </c>
      <c r="W2951" s="5">
        <v>0</v>
      </c>
      <c r="X2951" t="s">
        <v>749</v>
      </c>
    </row>
    <row r="2952" spans="1:24" x14ac:dyDescent="0.2">
      <c r="A2952" t="s">
        <v>0</v>
      </c>
      <c r="B2952" t="s">
        <v>1</v>
      </c>
      <c r="C2952" t="s">
        <v>695</v>
      </c>
      <c r="D2952" t="s">
        <v>727</v>
      </c>
      <c r="E2952" t="s">
        <v>728</v>
      </c>
      <c r="F2952" t="s">
        <v>1790</v>
      </c>
      <c r="G2952" t="s">
        <v>1791</v>
      </c>
      <c r="H2952" t="s">
        <v>7</v>
      </c>
      <c r="I2952" t="s">
        <v>41</v>
      </c>
      <c r="J2952" t="s">
        <v>42</v>
      </c>
      <c r="K2952" t="s">
        <v>46</v>
      </c>
      <c r="L2952" t="s">
        <v>44</v>
      </c>
      <c r="M2952" s="5">
        <v>24700</v>
      </c>
      <c r="N2952" s="5">
        <v>0</v>
      </c>
      <c r="O2952" s="5">
        <f t="shared" si="184"/>
        <v>24700</v>
      </c>
      <c r="P2952" s="5">
        <v>0</v>
      </c>
      <c r="Q2952" s="5">
        <f t="shared" si="185"/>
        <v>24700</v>
      </c>
      <c r="R2952" s="5">
        <v>0</v>
      </c>
      <c r="S2952" s="5">
        <v>24700</v>
      </c>
      <c r="T2952" s="5">
        <v>7838.86</v>
      </c>
      <c r="U2952" s="5">
        <f t="shared" si="186"/>
        <v>0</v>
      </c>
      <c r="V2952" s="5">
        <f t="shared" si="187"/>
        <v>16861.14</v>
      </c>
      <c r="W2952" s="5">
        <v>0</v>
      </c>
      <c r="X2952" t="s">
        <v>750</v>
      </c>
    </row>
    <row r="2953" spans="1:24" x14ac:dyDescent="0.2">
      <c r="A2953" t="s">
        <v>0</v>
      </c>
      <c r="B2953" t="s">
        <v>1</v>
      </c>
      <c r="C2953" t="s">
        <v>695</v>
      </c>
      <c r="D2953" t="s">
        <v>727</v>
      </c>
      <c r="E2953" t="s">
        <v>728</v>
      </c>
      <c r="F2953" t="s">
        <v>1790</v>
      </c>
      <c r="G2953" t="s">
        <v>1791</v>
      </c>
      <c r="H2953" t="s">
        <v>7</v>
      </c>
      <c r="I2953" t="s">
        <v>41</v>
      </c>
      <c r="J2953" t="s">
        <v>42</v>
      </c>
      <c r="K2953" t="s">
        <v>48</v>
      </c>
      <c r="L2953" t="s">
        <v>44</v>
      </c>
      <c r="M2953" s="5">
        <v>5000</v>
      </c>
      <c r="N2953" s="5">
        <v>0</v>
      </c>
      <c r="O2953" s="5">
        <f t="shared" si="184"/>
        <v>5000</v>
      </c>
      <c r="P2953" s="5">
        <v>0</v>
      </c>
      <c r="Q2953" s="5">
        <f t="shared" si="185"/>
        <v>5000</v>
      </c>
      <c r="R2953" s="5">
        <v>0</v>
      </c>
      <c r="S2953" s="5">
        <v>3950</v>
      </c>
      <c r="T2953" s="5">
        <v>3390.89</v>
      </c>
      <c r="U2953" s="5">
        <f t="shared" si="186"/>
        <v>1050</v>
      </c>
      <c r="V2953" s="5">
        <f t="shared" si="187"/>
        <v>1609.1100000000001</v>
      </c>
      <c r="W2953" s="5">
        <v>1050</v>
      </c>
      <c r="X2953" t="s">
        <v>751</v>
      </c>
    </row>
    <row r="2954" spans="1:24" x14ac:dyDescent="0.2">
      <c r="A2954" t="s">
        <v>0</v>
      </c>
      <c r="B2954" t="s">
        <v>1</v>
      </c>
      <c r="C2954" t="s">
        <v>695</v>
      </c>
      <c r="D2954" t="s">
        <v>727</v>
      </c>
      <c r="E2954" t="s">
        <v>728</v>
      </c>
      <c r="F2954" t="s">
        <v>1790</v>
      </c>
      <c r="G2954" t="s">
        <v>1791</v>
      </c>
      <c r="H2954" t="s">
        <v>7</v>
      </c>
      <c r="I2954" t="s">
        <v>41</v>
      </c>
      <c r="J2954" t="s">
        <v>42</v>
      </c>
      <c r="K2954" t="s">
        <v>52</v>
      </c>
      <c r="L2954" t="s">
        <v>44</v>
      </c>
      <c r="M2954" s="5">
        <v>800</v>
      </c>
      <c r="N2954" s="5">
        <v>0</v>
      </c>
      <c r="O2954" s="5">
        <f t="shared" si="184"/>
        <v>800</v>
      </c>
      <c r="P2954" s="5">
        <v>0</v>
      </c>
      <c r="Q2954" s="5">
        <f t="shared" si="185"/>
        <v>800</v>
      </c>
      <c r="R2954" s="5">
        <v>0</v>
      </c>
      <c r="S2954" s="5">
        <v>0</v>
      </c>
      <c r="T2954" s="5">
        <v>0</v>
      </c>
      <c r="U2954" s="5">
        <f t="shared" si="186"/>
        <v>800</v>
      </c>
      <c r="V2954" s="5">
        <f t="shared" si="187"/>
        <v>800</v>
      </c>
      <c r="W2954" s="5">
        <v>800</v>
      </c>
      <c r="X2954" t="s">
        <v>752</v>
      </c>
    </row>
    <row r="2955" spans="1:24" x14ac:dyDescent="0.2">
      <c r="A2955" t="s">
        <v>0</v>
      </c>
      <c r="B2955" t="s">
        <v>1</v>
      </c>
      <c r="C2955" t="s">
        <v>695</v>
      </c>
      <c r="D2955" t="s">
        <v>727</v>
      </c>
      <c r="E2955" t="s">
        <v>728</v>
      </c>
      <c r="F2955" t="s">
        <v>1790</v>
      </c>
      <c r="G2955" t="s">
        <v>1791</v>
      </c>
      <c r="H2955" t="s">
        <v>7</v>
      </c>
      <c r="I2955" t="s">
        <v>41</v>
      </c>
      <c r="J2955" t="s">
        <v>42</v>
      </c>
      <c r="K2955" t="s">
        <v>54</v>
      </c>
      <c r="L2955" t="s">
        <v>44</v>
      </c>
      <c r="M2955" s="5">
        <v>10000</v>
      </c>
      <c r="N2955" s="5">
        <v>0</v>
      </c>
      <c r="O2955" s="5">
        <f t="shared" si="184"/>
        <v>10000</v>
      </c>
      <c r="P2955" s="5">
        <v>0</v>
      </c>
      <c r="Q2955" s="5">
        <f t="shared" si="185"/>
        <v>10000</v>
      </c>
      <c r="R2955" s="5">
        <v>0</v>
      </c>
      <c r="S2955" s="5">
        <v>4780.6000000000004</v>
      </c>
      <c r="T2955" s="5">
        <v>4780.59</v>
      </c>
      <c r="U2955" s="5">
        <f t="shared" si="186"/>
        <v>5219.3999999999996</v>
      </c>
      <c r="V2955" s="5">
        <f t="shared" si="187"/>
        <v>5219.41</v>
      </c>
      <c r="W2955" s="5">
        <v>5219.3999999999996</v>
      </c>
      <c r="X2955" t="s">
        <v>753</v>
      </c>
    </row>
    <row r="2956" spans="1:24" x14ac:dyDescent="0.2">
      <c r="A2956" t="s">
        <v>0</v>
      </c>
      <c r="B2956" t="s">
        <v>1</v>
      </c>
      <c r="C2956" t="s">
        <v>695</v>
      </c>
      <c r="D2956" t="s">
        <v>727</v>
      </c>
      <c r="E2956" t="s">
        <v>728</v>
      </c>
      <c r="F2956" t="s">
        <v>1790</v>
      </c>
      <c r="G2956" t="s">
        <v>1791</v>
      </c>
      <c r="H2956" t="s">
        <v>7</v>
      </c>
      <c r="I2956" t="s">
        <v>41</v>
      </c>
      <c r="J2956" t="s">
        <v>42</v>
      </c>
      <c r="K2956" t="s">
        <v>612</v>
      </c>
      <c r="L2956" t="s">
        <v>44</v>
      </c>
      <c r="M2956" s="5">
        <v>41000</v>
      </c>
      <c r="N2956" s="5">
        <v>-15237</v>
      </c>
      <c r="O2956" s="5">
        <f t="shared" si="184"/>
        <v>25763</v>
      </c>
      <c r="P2956" s="5">
        <v>0</v>
      </c>
      <c r="Q2956" s="5">
        <f t="shared" si="185"/>
        <v>25763</v>
      </c>
      <c r="R2956" s="5">
        <v>371</v>
      </c>
      <c r="S2956" s="5">
        <v>23391.200000000001</v>
      </c>
      <c r="T2956" s="5">
        <v>9898.24</v>
      </c>
      <c r="U2956" s="5">
        <f t="shared" si="186"/>
        <v>2371.7999999999993</v>
      </c>
      <c r="V2956" s="5">
        <f t="shared" si="187"/>
        <v>15864.76</v>
      </c>
      <c r="W2956" s="5">
        <v>2000.8</v>
      </c>
      <c r="X2956" t="s">
        <v>754</v>
      </c>
    </row>
    <row r="2957" spans="1:24" x14ac:dyDescent="0.2">
      <c r="A2957" t="s">
        <v>0</v>
      </c>
      <c r="B2957" t="s">
        <v>1</v>
      </c>
      <c r="C2957" t="s">
        <v>695</v>
      </c>
      <c r="D2957" t="s">
        <v>727</v>
      </c>
      <c r="E2957" t="s">
        <v>728</v>
      </c>
      <c r="F2957" t="s">
        <v>1790</v>
      </c>
      <c r="G2957" t="s">
        <v>1791</v>
      </c>
      <c r="H2957" t="s">
        <v>7</v>
      </c>
      <c r="I2957" t="s">
        <v>41</v>
      </c>
      <c r="J2957" t="s">
        <v>42</v>
      </c>
      <c r="K2957" t="s">
        <v>56</v>
      </c>
      <c r="L2957" t="s">
        <v>44</v>
      </c>
      <c r="M2957" s="5">
        <v>184800</v>
      </c>
      <c r="N2957" s="5">
        <v>-60346.720000000001</v>
      </c>
      <c r="O2957" s="5">
        <f t="shared" si="184"/>
        <v>124453.28</v>
      </c>
      <c r="P2957" s="5">
        <v>0</v>
      </c>
      <c r="Q2957" s="5">
        <f t="shared" si="185"/>
        <v>124453.28</v>
      </c>
      <c r="R2957" s="5">
        <v>0</v>
      </c>
      <c r="S2957" s="5">
        <v>124453.28</v>
      </c>
      <c r="T2957" s="5">
        <v>82968.800000000003</v>
      </c>
      <c r="U2957" s="5">
        <f t="shared" si="186"/>
        <v>0</v>
      </c>
      <c r="V2957" s="5">
        <f t="shared" si="187"/>
        <v>41484.479999999996</v>
      </c>
      <c r="W2957" s="5">
        <v>0</v>
      </c>
      <c r="X2957" t="s">
        <v>755</v>
      </c>
    </row>
    <row r="2958" spans="1:24" x14ac:dyDescent="0.2">
      <c r="A2958" t="s">
        <v>0</v>
      </c>
      <c r="B2958" t="s">
        <v>1</v>
      </c>
      <c r="C2958" t="s">
        <v>695</v>
      </c>
      <c r="D2958" t="s">
        <v>727</v>
      </c>
      <c r="E2958" t="s">
        <v>728</v>
      </c>
      <c r="F2958" t="s">
        <v>1790</v>
      </c>
      <c r="G2958" t="s">
        <v>1791</v>
      </c>
      <c r="H2958" t="s">
        <v>7</v>
      </c>
      <c r="I2958" t="s">
        <v>41</v>
      </c>
      <c r="J2958" t="s">
        <v>42</v>
      </c>
      <c r="K2958" t="s">
        <v>58</v>
      </c>
      <c r="L2958" t="s">
        <v>44</v>
      </c>
      <c r="M2958" s="5">
        <v>179021</v>
      </c>
      <c r="N2958" s="5">
        <v>-29000</v>
      </c>
      <c r="O2958" s="5">
        <f t="shared" si="184"/>
        <v>150021</v>
      </c>
      <c r="P2958" s="5">
        <v>0</v>
      </c>
      <c r="Q2958" s="5">
        <f t="shared" si="185"/>
        <v>150021</v>
      </c>
      <c r="R2958" s="5">
        <v>0</v>
      </c>
      <c r="S2958" s="5">
        <v>104428.8</v>
      </c>
      <c r="T2958" s="5">
        <v>89510.399999999994</v>
      </c>
      <c r="U2958" s="5">
        <f t="shared" si="186"/>
        <v>45592.2</v>
      </c>
      <c r="V2958" s="5">
        <f t="shared" si="187"/>
        <v>60510.600000000006</v>
      </c>
      <c r="W2958" s="5">
        <v>45592.2</v>
      </c>
      <c r="X2958" t="s">
        <v>756</v>
      </c>
    </row>
    <row r="2959" spans="1:24" x14ac:dyDescent="0.2">
      <c r="A2959" t="s">
        <v>0</v>
      </c>
      <c r="B2959" t="s">
        <v>1</v>
      </c>
      <c r="C2959" t="s">
        <v>695</v>
      </c>
      <c r="D2959" t="s">
        <v>727</v>
      </c>
      <c r="E2959" t="s">
        <v>728</v>
      </c>
      <c r="F2959" t="s">
        <v>1790</v>
      </c>
      <c r="G2959" t="s">
        <v>1791</v>
      </c>
      <c r="H2959" t="s">
        <v>7</v>
      </c>
      <c r="I2959" t="s">
        <v>41</v>
      </c>
      <c r="J2959" t="s">
        <v>42</v>
      </c>
      <c r="K2959" t="s">
        <v>272</v>
      </c>
      <c r="L2959" t="s">
        <v>44</v>
      </c>
      <c r="M2959" s="5">
        <v>800</v>
      </c>
      <c r="N2959" s="5">
        <v>0</v>
      </c>
      <c r="O2959" s="5">
        <f t="shared" si="184"/>
        <v>800</v>
      </c>
      <c r="P2959" s="5">
        <v>0</v>
      </c>
      <c r="Q2959" s="5">
        <f t="shared" si="185"/>
        <v>800</v>
      </c>
      <c r="R2959" s="5">
        <v>0</v>
      </c>
      <c r="S2959" s="5">
        <v>0</v>
      </c>
      <c r="T2959" s="5">
        <v>0</v>
      </c>
      <c r="U2959" s="5">
        <f t="shared" si="186"/>
        <v>800</v>
      </c>
      <c r="V2959" s="5">
        <f t="shared" si="187"/>
        <v>800</v>
      </c>
      <c r="W2959" s="5">
        <v>800</v>
      </c>
      <c r="X2959" t="s">
        <v>1792</v>
      </c>
    </row>
    <row r="2960" spans="1:24" x14ac:dyDescent="0.2">
      <c r="A2960" t="s">
        <v>0</v>
      </c>
      <c r="B2960" t="s">
        <v>1</v>
      </c>
      <c r="C2960" t="s">
        <v>695</v>
      </c>
      <c r="D2960" t="s">
        <v>727</v>
      </c>
      <c r="E2960" t="s">
        <v>728</v>
      </c>
      <c r="F2960" t="s">
        <v>1790</v>
      </c>
      <c r="G2960" t="s">
        <v>1791</v>
      </c>
      <c r="H2960" t="s">
        <v>7</v>
      </c>
      <c r="I2960" t="s">
        <v>41</v>
      </c>
      <c r="J2960" t="s">
        <v>42</v>
      </c>
      <c r="K2960" t="s">
        <v>62</v>
      </c>
      <c r="L2960" t="s">
        <v>44</v>
      </c>
      <c r="M2960" s="5">
        <v>30936</v>
      </c>
      <c r="N2960" s="5">
        <v>106583.72</v>
      </c>
      <c r="O2960" s="5">
        <f t="shared" si="184"/>
        <v>137519.72</v>
      </c>
      <c r="P2960" s="5">
        <v>0</v>
      </c>
      <c r="Q2960" s="5">
        <f t="shared" si="185"/>
        <v>137519.72</v>
      </c>
      <c r="R2960" s="5">
        <v>6808.48</v>
      </c>
      <c r="S2960" s="5">
        <v>29857.62</v>
      </c>
      <c r="T2960" s="5">
        <v>29857.62</v>
      </c>
      <c r="U2960" s="5">
        <f t="shared" si="186"/>
        <v>107662.1</v>
      </c>
      <c r="V2960" s="5">
        <f t="shared" si="187"/>
        <v>107662.1</v>
      </c>
      <c r="W2960" s="5">
        <v>100853.62</v>
      </c>
      <c r="X2960" t="s">
        <v>757</v>
      </c>
    </row>
    <row r="2961" spans="1:24" x14ac:dyDescent="0.2">
      <c r="A2961" t="s">
        <v>0</v>
      </c>
      <c r="B2961" t="s">
        <v>1</v>
      </c>
      <c r="C2961" t="s">
        <v>695</v>
      </c>
      <c r="D2961" t="s">
        <v>727</v>
      </c>
      <c r="E2961" t="s">
        <v>728</v>
      </c>
      <c r="F2961" t="s">
        <v>1790</v>
      </c>
      <c r="G2961" t="s">
        <v>1791</v>
      </c>
      <c r="H2961" t="s">
        <v>7</v>
      </c>
      <c r="I2961" t="s">
        <v>41</v>
      </c>
      <c r="J2961" t="s">
        <v>42</v>
      </c>
      <c r="K2961" t="s">
        <v>299</v>
      </c>
      <c r="L2961" t="s">
        <v>44</v>
      </c>
      <c r="M2961" s="5">
        <v>17000</v>
      </c>
      <c r="N2961" s="5">
        <v>0</v>
      </c>
      <c r="O2961" s="5">
        <f t="shared" si="184"/>
        <v>17000</v>
      </c>
      <c r="P2961" s="5">
        <v>0</v>
      </c>
      <c r="Q2961" s="5">
        <f t="shared" si="185"/>
        <v>17000</v>
      </c>
      <c r="R2961" s="5">
        <v>0</v>
      </c>
      <c r="S2961" s="5">
        <v>0</v>
      </c>
      <c r="T2961" s="5">
        <v>0</v>
      </c>
      <c r="U2961" s="5">
        <f t="shared" si="186"/>
        <v>17000</v>
      </c>
      <c r="V2961" s="5">
        <f t="shared" si="187"/>
        <v>17000</v>
      </c>
      <c r="W2961" s="5">
        <v>17000</v>
      </c>
      <c r="X2961" t="s">
        <v>1552</v>
      </c>
    </row>
    <row r="2962" spans="1:24" x14ac:dyDescent="0.2">
      <c r="A2962" t="s">
        <v>0</v>
      </c>
      <c r="B2962" t="s">
        <v>1</v>
      </c>
      <c r="C2962" t="s">
        <v>695</v>
      </c>
      <c r="D2962" t="s">
        <v>727</v>
      </c>
      <c r="E2962" t="s">
        <v>728</v>
      </c>
      <c r="F2962" t="s">
        <v>1790</v>
      </c>
      <c r="G2962" t="s">
        <v>1791</v>
      </c>
      <c r="H2962" t="s">
        <v>7</v>
      </c>
      <c r="I2962" t="s">
        <v>41</v>
      </c>
      <c r="J2962" t="s">
        <v>42</v>
      </c>
      <c r="K2962" t="s">
        <v>64</v>
      </c>
      <c r="L2962" t="s">
        <v>44</v>
      </c>
      <c r="M2962" s="5">
        <v>6000</v>
      </c>
      <c r="N2962" s="5">
        <v>1000</v>
      </c>
      <c r="O2962" s="5">
        <f t="shared" si="184"/>
        <v>7000</v>
      </c>
      <c r="P2962" s="5">
        <v>0</v>
      </c>
      <c r="Q2962" s="5">
        <f t="shared" si="185"/>
        <v>7000</v>
      </c>
      <c r="R2962" s="5">
        <v>981.73</v>
      </c>
      <c r="S2962" s="5">
        <v>3046.27</v>
      </c>
      <c r="T2962" s="5">
        <v>268.8</v>
      </c>
      <c r="U2962" s="5">
        <f t="shared" si="186"/>
        <v>3953.73</v>
      </c>
      <c r="V2962" s="5">
        <f t="shared" si="187"/>
        <v>6731.2</v>
      </c>
      <c r="W2962" s="5">
        <v>2972</v>
      </c>
      <c r="X2962" t="s">
        <v>758</v>
      </c>
    </row>
    <row r="2963" spans="1:24" x14ac:dyDescent="0.2">
      <c r="A2963" t="s">
        <v>0</v>
      </c>
      <c r="B2963" t="s">
        <v>1</v>
      </c>
      <c r="C2963" t="s">
        <v>695</v>
      </c>
      <c r="D2963" t="s">
        <v>727</v>
      </c>
      <c r="E2963" t="s">
        <v>728</v>
      </c>
      <c r="F2963" t="s">
        <v>1790</v>
      </c>
      <c r="G2963" t="s">
        <v>1791</v>
      </c>
      <c r="H2963" t="s">
        <v>7</v>
      </c>
      <c r="I2963" t="s">
        <v>41</v>
      </c>
      <c r="J2963" t="s">
        <v>42</v>
      </c>
      <c r="K2963" t="s">
        <v>66</v>
      </c>
      <c r="L2963" t="s">
        <v>44</v>
      </c>
      <c r="M2963" s="5">
        <v>2000</v>
      </c>
      <c r="N2963" s="5">
        <v>0</v>
      </c>
      <c r="O2963" s="5">
        <f t="shared" si="184"/>
        <v>2000</v>
      </c>
      <c r="P2963" s="5">
        <v>0</v>
      </c>
      <c r="Q2963" s="5">
        <f t="shared" si="185"/>
        <v>2000</v>
      </c>
      <c r="R2963" s="5">
        <v>340.48</v>
      </c>
      <c r="S2963" s="5">
        <v>0</v>
      </c>
      <c r="T2963" s="5">
        <v>0</v>
      </c>
      <c r="U2963" s="5">
        <f t="shared" si="186"/>
        <v>2000</v>
      </c>
      <c r="V2963" s="5">
        <f t="shared" si="187"/>
        <v>2000</v>
      </c>
      <c r="W2963" s="5">
        <v>1659.52</v>
      </c>
      <c r="X2963" t="s">
        <v>759</v>
      </c>
    </row>
    <row r="2964" spans="1:24" x14ac:dyDescent="0.2">
      <c r="A2964" t="s">
        <v>0</v>
      </c>
      <c r="B2964" t="s">
        <v>1</v>
      </c>
      <c r="C2964" t="s">
        <v>695</v>
      </c>
      <c r="D2964" t="s">
        <v>727</v>
      </c>
      <c r="E2964" t="s">
        <v>728</v>
      </c>
      <c r="F2964" t="s">
        <v>1790</v>
      </c>
      <c r="G2964" t="s">
        <v>1791</v>
      </c>
      <c r="H2964" t="s">
        <v>7</v>
      </c>
      <c r="I2964" t="s">
        <v>41</v>
      </c>
      <c r="J2964" t="s">
        <v>42</v>
      </c>
      <c r="K2964" t="s">
        <v>70</v>
      </c>
      <c r="L2964" t="s">
        <v>44</v>
      </c>
      <c r="M2964" s="5">
        <v>3000</v>
      </c>
      <c r="N2964" s="5">
        <v>0</v>
      </c>
      <c r="O2964" s="5">
        <f t="shared" si="184"/>
        <v>3000</v>
      </c>
      <c r="P2964" s="5">
        <v>0</v>
      </c>
      <c r="Q2964" s="5">
        <f t="shared" si="185"/>
        <v>3000</v>
      </c>
      <c r="R2964" s="5">
        <v>0</v>
      </c>
      <c r="S2964" s="5">
        <v>672</v>
      </c>
      <c r="T2964" s="5">
        <v>672</v>
      </c>
      <c r="U2964" s="5">
        <f t="shared" si="186"/>
        <v>2328</v>
      </c>
      <c r="V2964" s="5">
        <f t="shared" si="187"/>
        <v>2328</v>
      </c>
      <c r="W2964" s="5">
        <v>2328</v>
      </c>
      <c r="X2964" t="s">
        <v>760</v>
      </c>
    </row>
    <row r="2965" spans="1:24" x14ac:dyDescent="0.2">
      <c r="A2965" t="s">
        <v>0</v>
      </c>
      <c r="B2965" t="s">
        <v>1</v>
      </c>
      <c r="C2965" t="s">
        <v>695</v>
      </c>
      <c r="D2965" t="s">
        <v>727</v>
      </c>
      <c r="E2965" t="s">
        <v>728</v>
      </c>
      <c r="F2965" t="s">
        <v>1790</v>
      </c>
      <c r="G2965" t="s">
        <v>1791</v>
      </c>
      <c r="H2965" t="s">
        <v>7</v>
      </c>
      <c r="I2965" t="s">
        <v>41</v>
      </c>
      <c r="J2965" t="s">
        <v>42</v>
      </c>
      <c r="K2965" t="s">
        <v>74</v>
      </c>
      <c r="L2965" t="s">
        <v>44</v>
      </c>
      <c r="M2965" s="5">
        <v>500</v>
      </c>
      <c r="N2965" s="5">
        <v>0</v>
      </c>
      <c r="O2965" s="5">
        <f t="shared" si="184"/>
        <v>500</v>
      </c>
      <c r="P2965" s="5">
        <v>0</v>
      </c>
      <c r="Q2965" s="5">
        <f t="shared" si="185"/>
        <v>500</v>
      </c>
      <c r="R2965" s="5">
        <v>0</v>
      </c>
      <c r="S2965" s="5">
        <v>0</v>
      </c>
      <c r="T2965" s="5">
        <v>0</v>
      </c>
      <c r="U2965" s="5">
        <f t="shared" si="186"/>
        <v>500</v>
      </c>
      <c r="V2965" s="5">
        <f t="shared" si="187"/>
        <v>500</v>
      </c>
      <c r="W2965" s="5">
        <v>500</v>
      </c>
      <c r="X2965" t="s">
        <v>761</v>
      </c>
    </row>
    <row r="2966" spans="1:24" x14ac:dyDescent="0.2">
      <c r="A2966" t="s">
        <v>0</v>
      </c>
      <c r="B2966" t="s">
        <v>1</v>
      </c>
      <c r="C2966" t="s">
        <v>695</v>
      </c>
      <c r="D2966" t="s">
        <v>727</v>
      </c>
      <c r="E2966" t="s">
        <v>728</v>
      </c>
      <c r="F2966" t="s">
        <v>1790</v>
      </c>
      <c r="G2966" t="s">
        <v>1791</v>
      </c>
      <c r="H2966" t="s">
        <v>7</v>
      </c>
      <c r="I2966" t="s">
        <v>41</v>
      </c>
      <c r="J2966" t="s">
        <v>42</v>
      </c>
      <c r="K2966" t="s">
        <v>76</v>
      </c>
      <c r="L2966" t="s">
        <v>44</v>
      </c>
      <c r="M2966" s="5">
        <v>4000</v>
      </c>
      <c r="N2966" s="5">
        <v>0</v>
      </c>
      <c r="O2966" s="5">
        <f t="shared" si="184"/>
        <v>4000</v>
      </c>
      <c r="P2966" s="5">
        <v>0</v>
      </c>
      <c r="Q2966" s="5">
        <f t="shared" si="185"/>
        <v>4000</v>
      </c>
      <c r="R2966" s="5">
        <v>0</v>
      </c>
      <c r="S2966" s="5">
        <v>0</v>
      </c>
      <c r="T2966" s="5">
        <v>0</v>
      </c>
      <c r="U2966" s="5">
        <f t="shared" si="186"/>
        <v>4000</v>
      </c>
      <c r="V2966" s="5">
        <f t="shared" si="187"/>
        <v>4000</v>
      </c>
      <c r="W2966" s="5">
        <v>4000</v>
      </c>
      <c r="X2966" t="s">
        <v>762</v>
      </c>
    </row>
    <row r="2967" spans="1:24" x14ac:dyDescent="0.2">
      <c r="A2967" t="s">
        <v>0</v>
      </c>
      <c r="B2967" t="s">
        <v>1</v>
      </c>
      <c r="C2967" t="s">
        <v>695</v>
      </c>
      <c r="D2967" t="s">
        <v>727</v>
      </c>
      <c r="E2967" t="s">
        <v>728</v>
      </c>
      <c r="F2967" t="s">
        <v>1790</v>
      </c>
      <c r="G2967" t="s">
        <v>1791</v>
      </c>
      <c r="H2967" t="s">
        <v>7</v>
      </c>
      <c r="I2967" t="s">
        <v>41</v>
      </c>
      <c r="J2967" t="s">
        <v>42</v>
      </c>
      <c r="K2967" t="s">
        <v>78</v>
      </c>
      <c r="L2967" t="s">
        <v>44</v>
      </c>
      <c r="M2967" s="5">
        <v>1000</v>
      </c>
      <c r="N2967" s="5">
        <v>6000</v>
      </c>
      <c r="O2967" s="5">
        <f t="shared" si="184"/>
        <v>7000</v>
      </c>
      <c r="P2967" s="5">
        <v>0</v>
      </c>
      <c r="Q2967" s="5">
        <f t="shared" si="185"/>
        <v>7000</v>
      </c>
      <c r="R2967" s="5">
        <v>0</v>
      </c>
      <c r="S2967" s="5">
        <v>0</v>
      </c>
      <c r="T2967" s="5">
        <v>0</v>
      </c>
      <c r="U2967" s="5">
        <f t="shared" si="186"/>
        <v>7000</v>
      </c>
      <c r="V2967" s="5">
        <f t="shared" si="187"/>
        <v>7000</v>
      </c>
      <c r="W2967" s="5">
        <v>7000</v>
      </c>
      <c r="X2967" t="s">
        <v>763</v>
      </c>
    </row>
    <row r="2968" spans="1:24" x14ac:dyDescent="0.2">
      <c r="A2968" t="s">
        <v>0</v>
      </c>
      <c r="B2968" t="s">
        <v>1</v>
      </c>
      <c r="C2968" t="s">
        <v>695</v>
      </c>
      <c r="D2968" t="s">
        <v>727</v>
      </c>
      <c r="E2968" t="s">
        <v>728</v>
      </c>
      <c r="F2968" t="s">
        <v>1790</v>
      </c>
      <c r="G2968" t="s">
        <v>1791</v>
      </c>
      <c r="H2968" t="s">
        <v>7</v>
      </c>
      <c r="I2968" t="s">
        <v>41</v>
      </c>
      <c r="J2968" t="s">
        <v>42</v>
      </c>
      <c r="K2968" t="s">
        <v>82</v>
      </c>
      <c r="L2968" t="s">
        <v>44</v>
      </c>
      <c r="M2968" s="5">
        <v>40000</v>
      </c>
      <c r="N2968" s="5">
        <v>-15000</v>
      </c>
      <c r="O2968" s="5">
        <f t="shared" si="184"/>
        <v>25000</v>
      </c>
      <c r="P2968" s="5">
        <v>0</v>
      </c>
      <c r="Q2968" s="5">
        <f t="shared" si="185"/>
        <v>25000</v>
      </c>
      <c r="R2968" s="5">
        <v>0</v>
      </c>
      <c r="S2968" s="5">
        <v>0</v>
      </c>
      <c r="T2968" s="5">
        <v>0</v>
      </c>
      <c r="U2968" s="5">
        <f t="shared" si="186"/>
        <v>25000</v>
      </c>
      <c r="V2968" s="5">
        <f t="shared" si="187"/>
        <v>25000</v>
      </c>
      <c r="W2968" s="5">
        <v>25000</v>
      </c>
      <c r="X2968" t="s">
        <v>764</v>
      </c>
    </row>
    <row r="2969" spans="1:24" x14ac:dyDescent="0.2">
      <c r="A2969" t="s">
        <v>0</v>
      </c>
      <c r="B2969" t="s">
        <v>1</v>
      </c>
      <c r="C2969" t="s">
        <v>695</v>
      </c>
      <c r="D2969" t="s">
        <v>727</v>
      </c>
      <c r="E2969" t="s">
        <v>728</v>
      </c>
      <c r="F2969" t="s">
        <v>1790</v>
      </c>
      <c r="G2969" t="s">
        <v>1791</v>
      </c>
      <c r="H2969" t="s">
        <v>7</v>
      </c>
      <c r="I2969" t="s">
        <v>41</v>
      </c>
      <c r="J2969" t="s">
        <v>42</v>
      </c>
      <c r="K2969" t="s">
        <v>86</v>
      </c>
      <c r="L2969" t="s">
        <v>44</v>
      </c>
      <c r="M2969" s="5">
        <v>8000</v>
      </c>
      <c r="N2969" s="5">
        <v>0</v>
      </c>
      <c r="O2969" s="5">
        <f t="shared" si="184"/>
        <v>8000</v>
      </c>
      <c r="P2969" s="5">
        <v>-1000</v>
      </c>
      <c r="Q2969" s="5">
        <f t="shared" si="185"/>
        <v>7000</v>
      </c>
      <c r="R2969" s="5">
        <v>0.35</v>
      </c>
      <c r="S2969" s="5">
        <v>517.65</v>
      </c>
      <c r="T2969" s="5">
        <v>517.65</v>
      </c>
      <c r="U2969" s="5">
        <f t="shared" si="186"/>
        <v>7482.35</v>
      </c>
      <c r="V2969" s="5">
        <f t="shared" si="187"/>
        <v>7482.35</v>
      </c>
      <c r="W2969" s="5">
        <v>6482</v>
      </c>
      <c r="X2969" t="s">
        <v>765</v>
      </c>
    </row>
    <row r="2970" spans="1:24" x14ac:dyDescent="0.2">
      <c r="A2970" t="s">
        <v>0</v>
      </c>
      <c r="B2970" t="s">
        <v>1</v>
      </c>
      <c r="C2970" t="s">
        <v>695</v>
      </c>
      <c r="D2970" t="s">
        <v>727</v>
      </c>
      <c r="E2970" t="s">
        <v>728</v>
      </c>
      <c r="F2970" t="s">
        <v>1790</v>
      </c>
      <c r="G2970" t="s">
        <v>1791</v>
      </c>
      <c r="H2970" t="s">
        <v>7</v>
      </c>
      <c r="I2970" t="s">
        <v>41</v>
      </c>
      <c r="J2970" t="s">
        <v>42</v>
      </c>
      <c r="K2970" t="s">
        <v>766</v>
      </c>
      <c r="L2970" t="s">
        <v>44</v>
      </c>
      <c r="M2970" s="5">
        <v>3000</v>
      </c>
      <c r="N2970" s="5">
        <v>0</v>
      </c>
      <c r="O2970" s="5">
        <f t="shared" si="184"/>
        <v>3000</v>
      </c>
      <c r="P2970" s="5">
        <v>0</v>
      </c>
      <c r="Q2970" s="5">
        <f t="shared" si="185"/>
        <v>3000</v>
      </c>
      <c r="R2970" s="5">
        <v>0</v>
      </c>
      <c r="S2970" s="5">
        <v>0</v>
      </c>
      <c r="T2970" s="5">
        <v>0</v>
      </c>
      <c r="U2970" s="5">
        <f t="shared" si="186"/>
        <v>3000</v>
      </c>
      <c r="V2970" s="5">
        <f t="shared" si="187"/>
        <v>3000</v>
      </c>
      <c r="W2970" s="5">
        <v>3000</v>
      </c>
      <c r="X2970" t="s">
        <v>767</v>
      </c>
    </row>
    <row r="2971" spans="1:24" x14ac:dyDescent="0.2">
      <c r="A2971" t="s">
        <v>0</v>
      </c>
      <c r="B2971" t="s">
        <v>1</v>
      </c>
      <c r="C2971" t="s">
        <v>695</v>
      </c>
      <c r="D2971" t="s">
        <v>727</v>
      </c>
      <c r="E2971" t="s">
        <v>728</v>
      </c>
      <c r="F2971" t="s">
        <v>1790</v>
      </c>
      <c r="G2971" t="s">
        <v>1791</v>
      </c>
      <c r="H2971" t="s">
        <v>7</v>
      </c>
      <c r="I2971" t="s">
        <v>41</v>
      </c>
      <c r="J2971" t="s">
        <v>42</v>
      </c>
      <c r="K2971" t="s">
        <v>88</v>
      </c>
      <c r="L2971" t="s">
        <v>44</v>
      </c>
      <c r="M2971" s="5">
        <v>3000</v>
      </c>
      <c r="N2971" s="5">
        <v>6000</v>
      </c>
      <c r="O2971" s="5">
        <f t="shared" si="184"/>
        <v>9000</v>
      </c>
      <c r="P2971" s="5">
        <v>0</v>
      </c>
      <c r="Q2971" s="5">
        <f t="shared" si="185"/>
        <v>9000</v>
      </c>
      <c r="R2971" s="5">
        <v>76</v>
      </c>
      <c r="S2971" s="5">
        <v>2612.4</v>
      </c>
      <c r="T2971" s="5">
        <v>2612.4</v>
      </c>
      <c r="U2971" s="5">
        <f t="shared" si="186"/>
        <v>6387.6</v>
      </c>
      <c r="V2971" s="5">
        <f t="shared" si="187"/>
        <v>6387.6</v>
      </c>
      <c r="W2971" s="5">
        <v>6311.6</v>
      </c>
      <c r="X2971" t="s">
        <v>768</v>
      </c>
    </row>
    <row r="2972" spans="1:24" x14ac:dyDescent="0.2">
      <c r="A2972" t="s">
        <v>0</v>
      </c>
      <c r="B2972" t="s">
        <v>1</v>
      </c>
      <c r="C2972" t="s">
        <v>695</v>
      </c>
      <c r="D2972" t="s">
        <v>727</v>
      </c>
      <c r="E2972" t="s">
        <v>728</v>
      </c>
      <c r="F2972" t="s">
        <v>1790</v>
      </c>
      <c r="G2972" t="s">
        <v>1791</v>
      </c>
      <c r="H2972" t="s">
        <v>7</v>
      </c>
      <c r="I2972" t="s">
        <v>41</v>
      </c>
      <c r="J2972" t="s">
        <v>42</v>
      </c>
      <c r="K2972" t="s">
        <v>769</v>
      </c>
      <c r="L2972" t="s">
        <v>44</v>
      </c>
      <c r="M2972" s="5">
        <v>4000</v>
      </c>
      <c r="N2972" s="5">
        <v>0</v>
      </c>
      <c r="O2972" s="5">
        <f t="shared" si="184"/>
        <v>4000</v>
      </c>
      <c r="P2972" s="5">
        <v>-4000</v>
      </c>
      <c r="Q2972" s="5">
        <f t="shared" si="185"/>
        <v>0</v>
      </c>
      <c r="R2972" s="5">
        <v>0</v>
      </c>
      <c r="S2972" s="5">
        <v>0</v>
      </c>
      <c r="T2972" s="5">
        <v>0</v>
      </c>
      <c r="U2972" s="5">
        <f t="shared" si="186"/>
        <v>4000</v>
      </c>
      <c r="V2972" s="5">
        <f t="shared" si="187"/>
        <v>4000</v>
      </c>
      <c r="W2972" s="5">
        <v>0</v>
      </c>
      <c r="X2972" t="s">
        <v>770</v>
      </c>
    </row>
    <row r="2973" spans="1:24" x14ac:dyDescent="0.2">
      <c r="A2973" t="s">
        <v>0</v>
      </c>
      <c r="B2973" t="s">
        <v>1</v>
      </c>
      <c r="C2973" t="s">
        <v>695</v>
      </c>
      <c r="D2973" t="s">
        <v>727</v>
      </c>
      <c r="E2973" t="s">
        <v>728</v>
      </c>
      <c r="F2973" t="s">
        <v>1790</v>
      </c>
      <c r="G2973" t="s">
        <v>1791</v>
      </c>
      <c r="H2973" t="s">
        <v>7</v>
      </c>
      <c r="I2973" t="s">
        <v>41</v>
      </c>
      <c r="J2973" t="s">
        <v>42</v>
      </c>
      <c r="K2973" t="s">
        <v>923</v>
      </c>
      <c r="L2973" t="s">
        <v>44</v>
      </c>
      <c r="M2973" s="5">
        <v>4000</v>
      </c>
      <c r="N2973" s="5">
        <v>0</v>
      </c>
      <c r="O2973" s="5">
        <f t="shared" si="184"/>
        <v>4000</v>
      </c>
      <c r="P2973" s="5">
        <v>-4000</v>
      </c>
      <c r="Q2973" s="5">
        <f t="shared" si="185"/>
        <v>0</v>
      </c>
      <c r="R2973" s="5">
        <v>0</v>
      </c>
      <c r="S2973" s="5">
        <v>0</v>
      </c>
      <c r="T2973" s="5">
        <v>0</v>
      </c>
      <c r="U2973" s="5">
        <f t="shared" si="186"/>
        <v>4000</v>
      </c>
      <c r="V2973" s="5">
        <f t="shared" si="187"/>
        <v>4000</v>
      </c>
      <c r="W2973" s="5">
        <v>0</v>
      </c>
      <c r="X2973" t="s">
        <v>1767</v>
      </c>
    </row>
    <row r="2974" spans="1:24" x14ac:dyDescent="0.2">
      <c r="A2974" t="s">
        <v>0</v>
      </c>
      <c r="B2974" t="s">
        <v>1</v>
      </c>
      <c r="C2974" t="s">
        <v>695</v>
      </c>
      <c r="D2974" t="s">
        <v>727</v>
      </c>
      <c r="E2974" t="s">
        <v>728</v>
      </c>
      <c r="F2974" t="s">
        <v>1790</v>
      </c>
      <c r="G2974" t="s">
        <v>1791</v>
      </c>
      <c r="H2974" t="s">
        <v>7</v>
      </c>
      <c r="I2974" t="s">
        <v>41</v>
      </c>
      <c r="J2974" t="s">
        <v>90</v>
      </c>
      <c r="K2974" t="s">
        <v>91</v>
      </c>
      <c r="L2974" t="s">
        <v>44</v>
      </c>
      <c r="M2974" s="5">
        <v>1000</v>
      </c>
      <c r="N2974" s="5">
        <v>0</v>
      </c>
      <c r="O2974" s="5">
        <f t="shared" si="184"/>
        <v>1000</v>
      </c>
      <c r="P2974" s="5">
        <v>0</v>
      </c>
      <c r="Q2974" s="5">
        <f t="shared" si="185"/>
        <v>1000</v>
      </c>
      <c r="R2974" s="5">
        <v>0</v>
      </c>
      <c r="S2974" s="5">
        <v>282.60000000000002</v>
      </c>
      <c r="T2974" s="5">
        <v>0</v>
      </c>
      <c r="U2974" s="5">
        <f t="shared" si="186"/>
        <v>717.4</v>
      </c>
      <c r="V2974" s="5">
        <f t="shared" si="187"/>
        <v>1000</v>
      </c>
      <c r="W2974" s="5">
        <v>717.4</v>
      </c>
      <c r="X2974" t="s">
        <v>771</v>
      </c>
    </row>
    <row r="2975" spans="1:24" x14ac:dyDescent="0.2">
      <c r="A2975" t="s">
        <v>0</v>
      </c>
      <c r="B2975" t="s">
        <v>1</v>
      </c>
      <c r="C2975" t="s">
        <v>2</v>
      </c>
      <c r="D2975" t="s">
        <v>3</v>
      </c>
      <c r="E2975" t="s">
        <v>4</v>
      </c>
      <c r="F2975" t="s">
        <v>1793</v>
      </c>
      <c r="G2975" t="s">
        <v>1794</v>
      </c>
      <c r="H2975" t="s">
        <v>7</v>
      </c>
      <c r="I2975" t="s">
        <v>8</v>
      </c>
      <c r="J2975" t="s">
        <v>9</v>
      </c>
      <c r="K2975" t="s">
        <v>10</v>
      </c>
      <c r="L2975" t="s">
        <v>11</v>
      </c>
      <c r="M2975" s="5">
        <v>438156</v>
      </c>
      <c r="N2975" s="5">
        <v>-4916.13</v>
      </c>
      <c r="O2975" s="5">
        <f t="shared" si="184"/>
        <v>433239.87</v>
      </c>
      <c r="P2975" s="5">
        <v>-9903.24</v>
      </c>
      <c r="Q2975" s="5">
        <f t="shared" si="185"/>
        <v>423336.63</v>
      </c>
      <c r="R2975" s="5">
        <v>0</v>
      </c>
      <c r="S2975" s="5">
        <v>282512.53000000003</v>
      </c>
      <c r="T2975" s="5">
        <v>282512.53000000003</v>
      </c>
      <c r="U2975" s="5">
        <f t="shared" si="186"/>
        <v>150727.33999999997</v>
      </c>
      <c r="V2975" s="5">
        <f t="shared" si="187"/>
        <v>150727.33999999997</v>
      </c>
      <c r="W2975" s="5">
        <v>140824.1</v>
      </c>
      <c r="X2975" t="s">
        <v>12</v>
      </c>
    </row>
    <row r="2976" spans="1:24" x14ac:dyDescent="0.2">
      <c r="A2976" t="s">
        <v>0</v>
      </c>
      <c r="B2976" t="s">
        <v>1</v>
      </c>
      <c r="C2976" t="s">
        <v>2</v>
      </c>
      <c r="D2976" t="s">
        <v>3</v>
      </c>
      <c r="E2976" t="s">
        <v>4</v>
      </c>
      <c r="F2976" t="s">
        <v>1793</v>
      </c>
      <c r="G2976" t="s">
        <v>1794</v>
      </c>
      <c r="H2976" t="s">
        <v>7</v>
      </c>
      <c r="I2976" t="s">
        <v>8</v>
      </c>
      <c r="J2976" t="s">
        <v>9</v>
      </c>
      <c r="K2976" t="s">
        <v>15</v>
      </c>
      <c r="L2976" t="s">
        <v>11</v>
      </c>
      <c r="M2976" s="5">
        <v>39013</v>
      </c>
      <c r="N2976" s="5">
        <v>-306</v>
      </c>
      <c r="O2976" s="5">
        <f t="shared" si="184"/>
        <v>38707</v>
      </c>
      <c r="P2976" s="5">
        <v>0</v>
      </c>
      <c r="Q2976" s="5">
        <f t="shared" si="185"/>
        <v>38707</v>
      </c>
      <c r="R2976" s="5">
        <v>2500</v>
      </c>
      <c r="S2976" s="5">
        <v>7411</v>
      </c>
      <c r="T2976" s="5">
        <v>7411</v>
      </c>
      <c r="U2976" s="5">
        <f t="shared" si="186"/>
        <v>31296</v>
      </c>
      <c r="V2976" s="5">
        <f t="shared" si="187"/>
        <v>31296</v>
      </c>
      <c r="W2976" s="5">
        <v>28796</v>
      </c>
      <c r="X2976" t="s">
        <v>16</v>
      </c>
    </row>
    <row r="2977" spans="1:24" x14ac:dyDescent="0.2">
      <c r="A2977" t="s">
        <v>0</v>
      </c>
      <c r="B2977" t="s">
        <v>1</v>
      </c>
      <c r="C2977" t="s">
        <v>2</v>
      </c>
      <c r="D2977" t="s">
        <v>3</v>
      </c>
      <c r="E2977" t="s">
        <v>4</v>
      </c>
      <c r="F2977" t="s">
        <v>1793</v>
      </c>
      <c r="G2977" t="s">
        <v>1794</v>
      </c>
      <c r="H2977" t="s">
        <v>7</v>
      </c>
      <c r="I2977" t="s">
        <v>8</v>
      </c>
      <c r="J2977" t="s">
        <v>9</v>
      </c>
      <c r="K2977" t="s">
        <v>17</v>
      </c>
      <c r="L2977" t="s">
        <v>11</v>
      </c>
      <c r="M2977" s="5">
        <v>8522.2199999999993</v>
      </c>
      <c r="N2977" s="5">
        <v>-133.33000000000001</v>
      </c>
      <c r="O2977" s="5">
        <f t="shared" si="184"/>
        <v>8388.89</v>
      </c>
      <c r="P2977" s="5">
        <v>0</v>
      </c>
      <c r="Q2977" s="5">
        <f t="shared" si="185"/>
        <v>8388.89</v>
      </c>
      <c r="R2977" s="5">
        <v>0</v>
      </c>
      <c r="S2977" s="5">
        <v>7058.81</v>
      </c>
      <c r="T2977" s="5">
        <v>7058.81</v>
      </c>
      <c r="U2977" s="5">
        <f t="shared" si="186"/>
        <v>1330.079999999999</v>
      </c>
      <c r="V2977" s="5">
        <f t="shared" si="187"/>
        <v>1330.079999999999</v>
      </c>
      <c r="W2977" s="5">
        <v>1330.08</v>
      </c>
      <c r="X2977" t="s">
        <v>18</v>
      </c>
    </row>
    <row r="2978" spans="1:24" x14ac:dyDescent="0.2">
      <c r="A2978" t="s">
        <v>0</v>
      </c>
      <c r="B2978" t="s">
        <v>1</v>
      </c>
      <c r="C2978" t="s">
        <v>2</v>
      </c>
      <c r="D2978" t="s">
        <v>3</v>
      </c>
      <c r="E2978" t="s">
        <v>4</v>
      </c>
      <c r="F2978" t="s">
        <v>1793</v>
      </c>
      <c r="G2978" t="s">
        <v>1794</v>
      </c>
      <c r="H2978" t="s">
        <v>7</v>
      </c>
      <c r="I2978" t="s">
        <v>8</v>
      </c>
      <c r="J2978" t="s">
        <v>9</v>
      </c>
      <c r="K2978" t="s">
        <v>27</v>
      </c>
      <c r="L2978" t="s">
        <v>11</v>
      </c>
      <c r="M2978" s="5">
        <v>3782.44</v>
      </c>
      <c r="N2978" s="5">
        <v>900</v>
      </c>
      <c r="O2978" s="5">
        <f t="shared" si="184"/>
        <v>4682.4400000000005</v>
      </c>
      <c r="P2978" s="5">
        <v>3650.88</v>
      </c>
      <c r="Q2978" s="5">
        <f t="shared" si="185"/>
        <v>8333.32</v>
      </c>
      <c r="R2978" s="5">
        <v>0</v>
      </c>
      <c r="S2978" s="5">
        <v>4666.66</v>
      </c>
      <c r="T2978" s="5">
        <v>4666.66</v>
      </c>
      <c r="U2978" s="5">
        <f t="shared" si="186"/>
        <v>15.780000000000655</v>
      </c>
      <c r="V2978" s="5">
        <f t="shared" si="187"/>
        <v>15.780000000000655</v>
      </c>
      <c r="W2978" s="5">
        <v>3666.66</v>
      </c>
      <c r="X2978" t="s">
        <v>28</v>
      </c>
    </row>
    <row r="2979" spans="1:24" x14ac:dyDescent="0.2">
      <c r="A2979" t="s">
        <v>0</v>
      </c>
      <c r="B2979" t="s">
        <v>1</v>
      </c>
      <c r="C2979" t="s">
        <v>2</v>
      </c>
      <c r="D2979" t="s">
        <v>3</v>
      </c>
      <c r="E2979" t="s">
        <v>4</v>
      </c>
      <c r="F2979" t="s">
        <v>1793</v>
      </c>
      <c r="G2979" t="s">
        <v>1794</v>
      </c>
      <c r="H2979" t="s">
        <v>7</v>
      </c>
      <c r="I2979" t="s">
        <v>8</v>
      </c>
      <c r="J2979" t="s">
        <v>9</v>
      </c>
      <c r="K2979" t="s">
        <v>265</v>
      </c>
      <c r="L2979" t="s">
        <v>11</v>
      </c>
      <c r="M2979" s="5">
        <v>30000</v>
      </c>
      <c r="N2979" s="5">
        <v>0</v>
      </c>
      <c r="O2979" s="5">
        <f t="shared" si="184"/>
        <v>30000</v>
      </c>
      <c r="P2979" s="5">
        <v>0</v>
      </c>
      <c r="Q2979" s="5">
        <f t="shared" si="185"/>
        <v>30000</v>
      </c>
      <c r="R2979" s="5">
        <v>10000</v>
      </c>
      <c r="S2979" s="5">
        <v>20000</v>
      </c>
      <c r="T2979" s="5">
        <v>20000</v>
      </c>
      <c r="U2979" s="5">
        <f t="shared" si="186"/>
        <v>10000</v>
      </c>
      <c r="V2979" s="5">
        <f t="shared" si="187"/>
        <v>10000</v>
      </c>
      <c r="W2979" s="5">
        <v>0</v>
      </c>
      <c r="X2979" t="s">
        <v>324</v>
      </c>
    </row>
    <row r="2980" spans="1:24" x14ac:dyDescent="0.2">
      <c r="A2980" t="s">
        <v>0</v>
      </c>
      <c r="B2980" t="s">
        <v>1</v>
      </c>
      <c r="C2980" t="s">
        <v>2</v>
      </c>
      <c r="D2980" t="s">
        <v>3</v>
      </c>
      <c r="E2980" t="s">
        <v>4</v>
      </c>
      <c r="F2980" t="s">
        <v>1793</v>
      </c>
      <c r="G2980" t="s">
        <v>1794</v>
      </c>
      <c r="H2980" t="s">
        <v>7</v>
      </c>
      <c r="I2980" t="s">
        <v>8</v>
      </c>
      <c r="J2980" t="s">
        <v>9</v>
      </c>
      <c r="K2980" t="s">
        <v>31</v>
      </c>
      <c r="L2980" t="s">
        <v>11</v>
      </c>
      <c r="M2980" s="5">
        <v>3556.91</v>
      </c>
      <c r="N2980" s="5">
        <v>0</v>
      </c>
      <c r="O2980" s="5">
        <f t="shared" si="184"/>
        <v>3556.91</v>
      </c>
      <c r="P2980" s="5">
        <v>-1678.46</v>
      </c>
      <c r="Q2980" s="5">
        <f t="shared" si="185"/>
        <v>1878.4499999999998</v>
      </c>
      <c r="R2980" s="5">
        <v>0</v>
      </c>
      <c r="S2980" s="5">
        <v>200</v>
      </c>
      <c r="T2980" s="5">
        <v>200</v>
      </c>
      <c r="U2980" s="5">
        <f t="shared" si="186"/>
        <v>3356.91</v>
      </c>
      <c r="V2980" s="5">
        <f t="shared" si="187"/>
        <v>3356.91</v>
      </c>
      <c r="W2980" s="5">
        <v>1678.45</v>
      </c>
      <c r="X2980" t="s">
        <v>32</v>
      </c>
    </row>
    <row r="2981" spans="1:24" x14ac:dyDescent="0.2">
      <c r="A2981" t="s">
        <v>0</v>
      </c>
      <c r="B2981" t="s">
        <v>1</v>
      </c>
      <c r="C2981" t="s">
        <v>2</v>
      </c>
      <c r="D2981" t="s">
        <v>3</v>
      </c>
      <c r="E2981" t="s">
        <v>4</v>
      </c>
      <c r="F2981" t="s">
        <v>1793</v>
      </c>
      <c r="G2981" t="s">
        <v>1794</v>
      </c>
      <c r="H2981" t="s">
        <v>7</v>
      </c>
      <c r="I2981" t="s">
        <v>8</v>
      </c>
      <c r="J2981" t="s">
        <v>9</v>
      </c>
      <c r="K2981" t="s">
        <v>33</v>
      </c>
      <c r="L2981" t="s">
        <v>11</v>
      </c>
      <c r="M2981" s="5">
        <v>19252.419999999998</v>
      </c>
      <c r="N2981" s="5">
        <v>0</v>
      </c>
      <c r="O2981" s="5">
        <f t="shared" si="184"/>
        <v>19252.419999999998</v>
      </c>
      <c r="P2981" s="5">
        <v>-9626.2099999999991</v>
      </c>
      <c r="Q2981" s="5">
        <f t="shared" si="185"/>
        <v>9626.2099999999991</v>
      </c>
      <c r="R2981" s="5">
        <v>0</v>
      </c>
      <c r="S2981" s="5">
        <v>0</v>
      </c>
      <c r="T2981" s="5">
        <v>0</v>
      </c>
      <c r="U2981" s="5">
        <f t="shared" si="186"/>
        <v>19252.419999999998</v>
      </c>
      <c r="V2981" s="5">
        <f t="shared" si="187"/>
        <v>19252.419999999998</v>
      </c>
      <c r="W2981" s="5">
        <v>9626.2099999999991</v>
      </c>
      <c r="X2981" t="s">
        <v>34</v>
      </c>
    </row>
    <row r="2982" spans="1:24" x14ac:dyDescent="0.2">
      <c r="A2982" t="s">
        <v>0</v>
      </c>
      <c r="B2982" t="s">
        <v>1</v>
      </c>
      <c r="C2982" t="s">
        <v>2</v>
      </c>
      <c r="D2982" t="s">
        <v>3</v>
      </c>
      <c r="E2982" t="s">
        <v>4</v>
      </c>
      <c r="F2982" t="s">
        <v>1793</v>
      </c>
      <c r="G2982" t="s">
        <v>1794</v>
      </c>
      <c r="H2982" t="s">
        <v>7</v>
      </c>
      <c r="I2982" t="s">
        <v>8</v>
      </c>
      <c r="J2982" t="s">
        <v>9</v>
      </c>
      <c r="K2982" t="s">
        <v>35</v>
      </c>
      <c r="L2982" t="s">
        <v>11</v>
      </c>
      <c r="M2982" s="5">
        <v>59221.73</v>
      </c>
      <c r="N2982" s="5">
        <v>-464.51</v>
      </c>
      <c r="O2982" s="5">
        <f t="shared" si="184"/>
        <v>58757.22</v>
      </c>
      <c r="P2982" s="5">
        <v>0</v>
      </c>
      <c r="Q2982" s="5">
        <f t="shared" si="185"/>
        <v>58757.22</v>
      </c>
      <c r="R2982" s="5">
        <v>1265</v>
      </c>
      <c r="S2982" s="5">
        <v>38883.99</v>
      </c>
      <c r="T2982" s="5">
        <v>38883.99</v>
      </c>
      <c r="U2982" s="5">
        <f t="shared" si="186"/>
        <v>19873.230000000003</v>
      </c>
      <c r="V2982" s="5">
        <f t="shared" si="187"/>
        <v>19873.230000000003</v>
      </c>
      <c r="W2982" s="5">
        <v>18608.23</v>
      </c>
      <c r="X2982" t="s">
        <v>36</v>
      </c>
    </row>
    <row r="2983" spans="1:24" x14ac:dyDescent="0.2">
      <c r="A2983" t="s">
        <v>0</v>
      </c>
      <c r="B2983" t="s">
        <v>1</v>
      </c>
      <c r="C2983" t="s">
        <v>2</v>
      </c>
      <c r="D2983" t="s">
        <v>3</v>
      </c>
      <c r="E2983" t="s">
        <v>4</v>
      </c>
      <c r="F2983" t="s">
        <v>1793</v>
      </c>
      <c r="G2983" t="s">
        <v>1794</v>
      </c>
      <c r="H2983" t="s">
        <v>7</v>
      </c>
      <c r="I2983" t="s">
        <v>8</v>
      </c>
      <c r="J2983" t="s">
        <v>9</v>
      </c>
      <c r="K2983" t="s">
        <v>37</v>
      </c>
      <c r="L2983" t="s">
        <v>11</v>
      </c>
      <c r="M2983" s="5">
        <v>39013</v>
      </c>
      <c r="N2983" s="5">
        <v>-306</v>
      </c>
      <c r="O2983" s="5">
        <f t="shared" si="184"/>
        <v>38707</v>
      </c>
      <c r="P2983" s="5">
        <v>-11771.45</v>
      </c>
      <c r="Q2983" s="5">
        <f t="shared" si="185"/>
        <v>26935.55</v>
      </c>
      <c r="R2983" s="5">
        <v>834</v>
      </c>
      <c r="S2983" s="5">
        <v>17469.310000000001</v>
      </c>
      <c r="T2983" s="5">
        <v>17469.310000000001</v>
      </c>
      <c r="U2983" s="5">
        <f t="shared" si="186"/>
        <v>21237.69</v>
      </c>
      <c r="V2983" s="5">
        <f t="shared" si="187"/>
        <v>21237.69</v>
      </c>
      <c r="W2983" s="5">
        <v>8632.24</v>
      </c>
      <c r="X2983" t="s">
        <v>38</v>
      </c>
    </row>
    <row r="2984" spans="1:24" x14ac:dyDescent="0.2">
      <c r="A2984" t="s">
        <v>0</v>
      </c>
      <c r="B2984" t="s">
        <v>1</v>
      </c>
      <c r="C2984" t="s">
        <v>2</v>
      </c>
      <c r="D2984" t="s">
        <v>3</v>
      </c>
      <c r="E2984" t="s">
        <v>4</v>
      </c>
      <c r="F2984" t="s">
        <v>1793</v>
      </c>
      <c r="G2984" t="s">
        <v>1794</v>
      </c>
      <c r="H2984" t="s">
        <v>7</v>
      </c>
      <c r="I2984" t="s">
        <v>8</v>
      </c>
      <c r="J2984" t="s">
        <v>9</v>
      </c>
      <c r="K2984" t="s">
        <v>39</v>
      </c>
      <c r="L2984" t="s">
        <v>11</v>
      </c>
      <c r="M2984" s="5">
        <v>7619.89</v>
      </c>
      <c r="N2984" s="5">
        <v>-900</v>
      </c>
      <c r="O2984" s="5">
        <f t="shared" si="184"/>
        <v>6719.89</v>
      </c>
      <c r="P2984" s="5">
        <v>0</v>
      </c>
      <c r="Q2984" s="5">
        <f t="shared" si="185"/>
        <v>6719.89</v>
      </c>
      <c r="R2984" s="5">
        <v>0</v>
      </c>
      <c r="S2984" s="5">
        <v>2637.25</v>
      </c>
      <c r="T2984" s="5">
        <v>2637.25</v>
      </c>
      <c r="U2984" s="5">
        <f t="shared" si="186"/>
        <v>4082.6400000000003</v>
      </c>
      <c r="V2984" s="5">
        <f t="shared" si="187"/>
        <v>4082.6400000000003</v>
      </c>
      <c r="W2984" s="5">
        <v>4082.64</v>
      </c>
      <c r="X2984" t="s">
        <v>40</v>
      </c>
    </row>
    <row r="2985" spans="1:24" x14ac:dyDescent="0.2">
      <c r="A2985" t="s">
        <v>117</v>
      </c>
      <c r="B2985" t="s">
        <v>118</v>
      </c>
      <c r="C2985" t="s">
        <v>2</v>
      </c>
      <c r="D2985" t="s">
        <v>3</v>
      </c>
      <c r="E2985" t="s">
        <v>4</v>
      </c>
      <c r="F2985" t="s">
        <v>1793</v>
      </c>
      <c r="G2985" t="s">
        <v>1794</v>
      </c>
      <c r="H2985" t="s">
        <v>1661</v>
      </c>
      <c r="I2985" t="s">
        <v>1795</v>
      </c>
      <c r="J2985" t="s">
        <v>97</v>
      </c>
      <c r="K2985" t="s">
        <v>98</v>
      </c>
      <c r="L2985" t="s">
        <v>44</v>
      </c>
      <c r="M2985" s="5">
        <v>0</v>
      </c>
      <c r="N2985" s="5">
        <v>23210</v>
      </c>
      <c r="O2985" s="5">
        <f t="shared" si="184"/>
        <v>23210</v>
      </c>
      <c r="P2985" s="5">
        <v>-9284</v>
      </c>
      <c r="Q2985" s="5">
        <f t="shared" si="185"/>
        <v>13926</v>
      </c>
      <c r="R2985" s="5">
        <v>13777.89</v>
      </c>
      <c r="S2985" s="5">
        <v>148.11000000000001</v>
      </c>
      <c r="T2985" s="5">
        <v>148.11000000000001</v>
      </c>
      <c r="U2985" s="5">
        <f t="shared" si="186"/>
        <v>23061.89</v>
      </c>
      <c r="V2985" s="5">
        <f t="shared" si="187"/>
        <v>23061.89</v>
      </c>
      <c r="W2985" s="5">
        <v>0</v>
      </c>
      <c r="X2985" t="s">
        <v>1796</v>
      </c>
    </row>
    <row r="2986" spans="1:24" x14ac:dyDescent="0.2">
      <c r="A2986" t="s">
        <v>117</v>
      </c>
      <c r="B2986" t="s">
        <v>118</v>
      </c>
      <c r="C2986" t="s">
        <v>2</v>
      </c>
      <c r="D2986" t="s">
        <v>3</v>
      </c>
      <c r="E2986" t="s">
        <v>4</v>
      </c>
      <c r="F2986" t="s">
        <v>1793</v>
      </c>
      <c r="G2986" t="s">
        <v>1794</v>
      </c>
      <c r="H2986" t="s">
        <v>1661</v>
      </c>
      <c r="I2986" t="s">
        <v>1795</v>
      </c>
      <c r="J2986" t="s">
        <v>97</v>
      </c>
      <c r="K2986" t="s">
        <v>100</v>
      </c>
      <c r="L2986" t="s">
        <v>44</v>
      </c>
      <c r="M2986" s="5">
        <v>0</v>
      </c>
      <c r="N2986" s="5">
        <v>7000</v>
      </c>
      <c r="O2986" s="5">
        <f t="shared" si="184"/>
        <v>7000</v>
      </c>
      <c r="P2986" s="5">
        <v>-2800</v>
      </c>
      <c r="Q2986" s="5">
        <f t="shared" si="185"/>
        <v>4200</v>
      </c>
      <c r="R2986" s="5">
        <v>4166.67</v>
      </c>
      <c r="S2986" s="5">
        <v>33.33</v>
      </c>
      <c r="T2986" s="5">
        <v>33.33</v>
      </c>
      <c r="U2986" s="5">
        <f t="shared" si="186"/>
        <v>6966.67</v>
      </c>
      <c r="V2986" s="5">
        <f t="shared" si="187"/>
        <v>6966.67</v>
      </c>
      <c r="W2986" s="5">
        <v>0</v>
      </c>
      <c r="X2986" t="s">
        <v>1797</v>
      </c>
    </row>
    <row r="2987" spans="1:24" x14ac:dyDescent="0.2">
      <c r="A2987" t="s">
        <v>117</v>
      </c>
      <c r="B2987" t="s">
        <v>118</v>
      </c>
      <c r="C2987" t="s">
        <v>2</v>
      </c>
      <c r="D2987" t="s">
        <v>3</v>
      </c>
      <c r="E2987" t="s">
        <v>4</v>
      </c>
      <c r="F2987" t="s">
        <v>1793</v>
      </c>
      <c r="G2987" t="s">
        <v>1794</v>
      </c>
      <c r="H2987" t="s">
        <v>1661</v>
      </c>
      <c r="I2987" t="s">
        <v>1795</v>
      </c>
      <c r="J2987" t="s">
        <v>97</v>
      </c>
      <c r="K2987" t="s">
        <v>102</v>
      </c>
      <c r="L2987" t="s">
        <v>11</v>
      </c>
      <c r="M2987" s="5">
        <v>0</v>
      </c>
      <c r="N2987" s="5">
        <v>1244.1300000000001</v>
      </c>
      <c r="O2987" s="5">
        <f t="shared" si="184"/>
        <v>1244.1300000000001</v>
      </c>
      <c r="P2987" s="5">
        <v>0</v>
      </c>
      <c r="Q2987" s="5">
        <f t="shared" si="185"/>
        <v>1244.1300000000001</v>
      </c>
      <c r="R2987" s="5">
        <v>0</v>
      </c>
      <c r="S2987" s="5">
        <v>1244.1300000000001</v>
      </c>
      <c r="T2987" s="5">
        <v>1244.1300000000001</v>
      </c>
      <c r="U2987" s="5">
        <f t="shared" si="186"/>
        <v>0</v>
      </c>
      <c r="V2987" s="5">
        <f t="shared" si="187"/>
        <v>0</v>
      </c>
      <c r="W2987" s="5">
        <v>0</v>
      </c>
      <c r="X2987" t="s">
        <v>1798</v>
      </c>
    </row>
    <row r="2988" spans="1:24" x14ac:dyDescent="0.2">
      <c r="A2988" t="s">
        <v>117</v>
      </c>
      <c r="B2988" t="s">
        <v>118</v>
      </c>
      <c r="C2988" t="s">
        <v>2</v>
      </c>
      <c r="D2988" t="s">
        <v>3</v>
      </c>
      <c r="E2988" t="s">
        <v>4</v>
      </c>
      <c r="F2988" t="s">
        <v>1793</v>
      </c>
      <c r="G2988" t="s">
        <v>1794</v>
      </c>
      <c r="H2988" t="s">
        <v>1661</v>
      </c>
      <c r="I2988" t="s">
        <v>1795</v>
      </c>
      <c r="J2988" t="s">
        <v>97</v>
      </c>
      <c r="K2988" t="s">
        <v>104</v>
      </c>
      <c r="L2988" t="s">
        <v>44</v>
      </c>
      <c r="M2988" s="5">
        <v>0</v>
      </c>
      <c r="N2988" s="5">
        <v>278520</v>
      </c>
      <c r="O2988" s="5">
        <f t="shared" si="184"/>
        <v>278520</v>
      </c>
      <c r="P2988" s="5">
        <v>-111408</v>
      </c>
      <c r="Q2988" s="5">
        <f t="shared" si="185"/>
        <v>167112</v>
      </c>
      <c r="R2988" s="5">
        <v>145061.37</v>
      </c>
      <c r="S2988" s="5">
        <v>22050.63</v>
      </c>
      <c r="T2988" s="5">
        <v>22050.63</v>
      </c>
      <c r="U2988" s="5">
        <f t="shared" si="186"/>
        <v>256469.37</v>
      </c>
      <c r="V2988" s="5">
        <f t="shared" si="187"/>
        <v>256469.37</v>
      </c>
      <c r="W2988" s="5">
        <v>0</v>
      </c>
      <c r="X2988" t="s">
        <v>1799</v>
      </c>
    </row>
    <row r="2989" spans="1:24" x14ac:dyDescent="0.2">
      <c r="A2989" t="s">
        <v>117</v>
      </c>
      <c r="B2989" t="s">
        <v>118</v>
      </c>
      <c r="C2989" t="s">
        <v>2</v>
      </c>
      <c r="D2989" t="s">
        <v>3</v>
      </c>
      <c r="E2989" t="s">
        <v>4</v>
      </c>
      <c r="F2989" t="s">
        <v>1793</v>
      </c>
      <c r="G2989" t="s">
        <v>1794</v>
      </c>
      <c r="H2989" t="s">
        <v>1661</v>
      </c>
      <c r="I2989" t="s">
        <v>1795</v>
      </c>
      <c r="J2989" t="s">
        <v>97</v>
      </c>
      <c r="K2989" t="s">
        <v>106</v>
      </c>
      <c r="L2989" t="s">
        <v>44</v>
      </c>
      <c r="M2989" s="5">
        <v>0</v>
      </c>
      <c r="N2989" s="5">
        <v>35232.78</v>
      </c>
      <c r="O2989" s="5">
        <f t="shared" si="184"/>
        <v>35232.78</v>
      </c>
      <c r="P2989" s="5">
        <v>-14093.11</v>
      </c>
      <c r="Q2989" s="5">
        <f t="shared" si="185"/>
        <v>21139.67</v>
      </c>
      <c r="R2989" s="5">
        <v>18192.91</v>
      </c>
      <c r="S2989" s="5">
        <v>2946.76</v>
      </c>
      <c r="T2989" s="5">
        <v>2946.76</v>
      </c>
      <c r="U2989" s="5">
        <f t="shared" si="186"/>
        <v>32286.019999999997</v>
      </c>
      <c r="V2989" s="5">
        <f t="shared" si="187"/>
        <v>32286.019999999997</v>
      </c>
      <c r="W2989" s="5">
        <v>0</v>
      </c>
      <c r="X2989" t="s">
        <v>1800</v>
      </c>
    </row>
    <row r="2990" spans="1:24" x14ac:dyDescent="0.2">
      <c r="A2990" t="s">
        <v>117</v>
      </c>
      <c r="B2990" t="s">
        <v>118</v>
      </c>
      <c r="C2990" t="s">
        <v>2</v>
      </c>
      <c r="D2990" t="s">
        <v>3</v>
      </c>
      <c r="E2990" t="s">
        <v>4</v>
      </c>
      <c r="F2990" t="s">
        <v>1793</v>
      </c>
      <c r="G2990" t="s">
        <v>1794</v>
      </c>
      <c r="H2990" t="s">
        <v>1661</v>
      </c>
      <c r="I2990" t="s">
        <v>1795</v>
      </c>
      <c r="J2990" t="s">
        <v>97</v>
      </c>
      <c r="K2990" t="s">
        <v>108</v>
      </c>
      <c r="L2990" t="s">
        <v>44</v>
      </c>
      <c r="M2990" s="5">
        <v>0</v>
      </c>
      <c r="N2990" s="5">
        <v>23210</v>
      </c>
      <c r="O2990" s="5">
        <f t="shared" si="184"/>
        <v>23210</v>
      </c>
      <c r="P2990" s="5">
        <v>-9284</v>
      </c>
      <c r="Q2990" s="5">
        <f t="shared" si="185"/>
        <v>13926</v>
      </c>
      <c r="R2990" s="5">
        <v>13318.01</v>
      </c>
      <c r="S2990" s="5">
        <v>607.99</v>
      </c>
      <c r="T2990" s="5">
        <v>607.99</v>
      </c>
      <c r="U2990" s="5">
        <f t="shared" si="186"/>
        <v>22602.01</v>
      </c>
      <c r="V2990" s="5">
        <f t="shared" si="187"/>
        <v>22602.01</v>
      </c>
      <c r="W2990" s="5">
        <v>0</v>
      </c>
      <c r="X2990" t="s">
        <v>1801</v>
      </c>
    </row>
    <row r="2991" spans="1:24" x14ac:dyDescent="0.2">
      <c r="A2991" t="s">
        <v>117</v>
      </c>
      <c r="B2991" t="s">
        <v>118</v>
      </c>
      <c r="C2991" t="s">
        <v>2</v>
      </c>
      <c r="D2991" t="s">
        <v>3</v>
      </c>
      <c r="E2991" t="s">
        <v>4</v>
      </c>
      <c r="F2991" t="s">
        <v>1793</v>
      </c>
      <c r="G2991" t="s">
        <v>1794</v>
      </c>
      <c r="H2991" t="s">
        <v>1661</v>
      </c>
      <c r="I2991" t="s">
        <v>1795</v>
      </c>
      <c r="J2991" t="s">
        <v>121</v>
      </c>
      <c r="K2991" t="s">
        <v>149</v>
      </c>
      <c r="L2991" t="s">
        <v>44</v>
      </c>
      <c r="M2991" s="5">
        <v>4000</v>
      </c>
      <c r="N2991" s="5">
        <v>0</v>
      </c>
      <c r="O2991" s="5">
        <f t="shared" si="184"/>
        <v>4000</v>
      </c>
      <c r="P2991" s="5">
        <v>0</v>
      </c>
      <c r="Q2991" s="5">
        <f t="shared" si="185"/>
        <v>4000</v>
      </c>
      <c r="R2991" s="5">
        <v>0</v>
      </c>
      <c r="S2991" s="5">
        <v>0</v>
      </c>
      <c r="T2991" s="5">
        <v>0</v>
      </c>
      <c r="U2991" s="5">
        <f t="shared" si="186"/>
        <v>4000</v>
      </c>
      <c r="V2991" s="5">
        <f t="shared" si="187"/>
        <v>4000</v>
      </c>
      <c r="W2991" s="5">
        <v>4000</v>
      </c>
      <c r="X2991" t="s">
        <v>1802</v>
      </c>
    </row>
    <row r="2992" spans="1:24" x14ac:dyDescent="0.2">
      <c r="A2992" t="s">
        <v>117</v>
      </c>
      <c r="B2992" t="s">
        <v>118</v>
      </c>
      <c r="C2992" t="s">
        <v>2</v>
      </c>
      <c r="D2992" t="s">
        <v>3</v>
      </c>
      <c r="E2992" t="s">
        <v>4</v>
      </c>
      <c r="F2992" t="s">
        <v>1793</v>
      </c>
      <c r="G2992" t="s">
        <v>1794</v>
      </c>
      <c r="H2992" t="s">
        <v>1661</v>
      </c>
      <c r="I2992" t="s">
        <v>1795</v>
      </c>
      <c r="J2992" t="s">
        <v>121</v>
      </c>
      <c r="K2992" t="s">
        <v>465</v>
      </c>
      <c r="L2992" t="s">
        <v>44</v>
      </c>
      <c r="M2992" s="5">
        <v>4000</v>
      </c>
      <c r="N2992" s="5">
        <v>0</v>
      </c>
      <c r="O2992" s="5">
        <f t="shared" si="184"/>
        <v>4000</v>
      </c>
      <c r="P2992" s="5">
        <v>0</v>
      </c>
      <c r="Q2992" s="5">
        <f t="shared" si="185"/>
        <v>4000</v>
      </c>
      <c r="R2992" s="5">
        <v>0</v>
      </c>
      <c r="S2992" s="5">
        <v>0</v>
      </c>
      <c r="T2992" s="5">
        <v>0</v>
      </c>
      <c r="U2992" s="5">
        <f t="shared" si="186"/>
        <v>4000</v>
      </c>
      <c r="V2992" s="5">
        <f t="shared" si="187"/>
        <v>4000</v>
      </c>
      <c r="W2992" s="5">
        <v>4000</v>
      </c>
      <c r="X2992" t="s">
        <v>1803</v>
      </c>
    </row>
    <row r="2993" spans="1:24" x14ac:dyDescent="0.2">
      <c r="A2993" t="s">
        <v>117</v>
      </c>
      <c r="B2993" t="s">
        <v>118</v>
      </c>
      <c r="C2993" t="s">
        <v>2</v>
      </c>
      <c r="D2993" t="s">
        <v>3</v>
      </c>
      <c r="E2993" t="s">
        <v>4</v>
      </c>
      <c r="F2993" t="s">
        <v>1793</v>
      </c>
      <c r="G2993" t="s">
        <v>1794</v>
      </c>
      <c r="H2993" t="s">
        <v>1661</v>
      </c>
      <c r="I2993" t="s">
        <v>1795</v>
      </c>
      <c r="J2993" t="s">
        <v>121</v>
      </c>
      <c r="K2993" t="s">
        <v>122</v>
      </c>
      <c r="L2993" t="s">
        <v>44</v>
      </c>
      <c r="M2993" s="5">
        <v>8000</v>
      </c>
      <c r="N2993" s="5">
        <v>0</v>
      </c>
      <c r="O2993" s="5">
        <f t="shared" si="184"/>
        <v>8000</v>
      </c>
      <c r="P2993" s="5">
        <v>-8000</v>
      </c>
      <c r="Q2993" s="5">
        <f t="shared" si="185"/>
        <v>0</v>
      </c>
      <c r="R2993" s="5">
        <v>0</v>
      </c>
      <c r="S2993" s="5">
        <v>0</v>
      </c>
      <c r="T2993" s="5">
        <v>0</v>
      </c>
      <c r="U2993" s="5">
        <f t="shared" si="186"/>
        <v>8000</v>
      </c>
      <c r="V2993" s="5">
        <f t="shared" si="187"/>
        <v>8000</v>
      </c>
      <c r="W2993" s="5">
        <v>0</v>
      </c>
      <c r="X2993" t="s">
        <v>1804</v>
      </c>
    </row>
    <row r="2994" spans="1:24" x14ac:dyDescent="0.2">
      <c r="A2994" t="s">
        <v>117</v>
      </c>
      <c r="B2994" t="s">
        <v>118</v>
      </c>
      <c r="C2994" t="s">
        <v>2</v>
      </c>
      <c r="D2994" t="s">
        <v>3</v>
      </c>
      <c r="E2994" t="s">
        <v>4</v>
      </c>
      <c r="F2994" t="s">
        <v>1793</v>
      </c>
      <c r="G2994" t="s">
        <v>1794</v>
      </c>
      <c r="H2994" t="s">
        <v>1661</v>
      </c>
      <c r="I2994" t="s">
        <v>1795</v>
      </c>
      <c r="J2994" t="s">
        <v>121</v>
      </c>
      <c r="K2994" t="s">
        <v>124</v>
      </c>
      <c r="L2994" t="s">
        <v>44</v>
      </c>
      <c r="M2994" s="5">
        <v>115000</v>
      </c>
      <c r="N2994" s="5">
        <v>0</v>
      </c>
      <c r="O2994" s="5">
        <f t="shared" si="184"/>
        <v>115000</v>
      </c>
      <c r="P2994" s="5">
        <v>-108037.8</v>
      </c>
      <c r="Q2994" s="5">
        <f t="shared" si="185"/>
        <v>6962.1999999999971</v>
      </c>
      <c r="R2994" s="5">
        <v>0</v>
      </c>
      <c r="S2994" s="5">
        <v>0</v>
      </c>
      <c r="T2994" s="5">
        <v>0</v>
      </c>
      <c r="U2994" s="5">
        <f t="shared" si="186"/>
        <v>115000</v>
      </c>
      <c r="V2994" s="5">
        <f t="shared" si="187"/>
        <v>115000</v>
      </c>
      <c r="W2994" s="5">
        <v>6962.2</v>
      </c>
      <c r="X2994" t="s">
        <v>1805</v>
      </c>
    </row>
    <row r="2995" spans="1:24" x14ac:dyDescent="0.2">
      <c r="A2995" t="s">
        <v>117</v>
      </c>
      <c r="B2995" t="s">
        <v>118</v>
      </c>
      <c r="C2995" t="s">
        <v>2</v>
      </c>
      <c r="D2995" t="s">
        <v>3</v>
      </c>
      <c r="E2995" t="s">
        <v>4</v>
      </c>
      <c r="F2995" t="s">
        <v>1793</v>
      </c>
      <c r="G2995" t="s">
        <v>1794</v>
      </c>
      <c r="H2995" t="s">
        <v>1661</v>
      </c>
      <c r="I2995" t="s">
        <v>1795</v>
      </c>
      <c r="J2995" t="s">
        <v>121</v>
      </c>
      <c r="K2995" t="s">
        <v>351</v>
      </c>
      <c r="L2995" t="s">
        <v>44</v>
      </c>
      <c r="M2995" s="5">
        <v>202000</v>
      </c>
      <c r="N2995" s="5">
        <v>0</v>
      </c>
      <c r="O2995" s="5">
        <f t="shared" si="184"/>
        <v>202000</v>
      </c>
      <c r="P2995" s="5">
        <v>-202000</v>
      </c>
      <c r="Q2995" s="5">
        <f t="shared" si="185"/>
        <v>0</v>
      </c>
      <c r="R2995" s="5">
        <v>0</v>
      </c>
      <c r="S2995" s="5">
        <v>0</v>
      </c>
      <c r="T2995" s="5">
        <v>0</v>
      </c>
      <c r="U2995" s="5">
        <f t="shared" si="186"/>
        <v>202000</v>
      </c>
      <c r="V2995" s="5">
        <f t="shared" si="187"/>
        <v>202000</v>
      </c>
      <c r="W2995" s="5">
        <v>0</v>
      </c>
      <c r="X2995" t="s">
        <v>1806</v>
      </c>
    </row>
    <row r="2996" spans="1:24" x14ac:dyDescent="0.2">
      <c r="A2996" t="s">
        <v>117</v>
      </c>
      <c r="B2996" t="s">
        <v>118</v>
      </c>
      <c r="C2996" t="s">
        <v>2</v>
      </c>
      <c r="D2996" t="s">
        <v>3</v>
      </c>
      <c r="E2996" t="s">
        <v>4</v>
      </c>
      <c r="F2996" t="s">
        <v>1793</v>
      </c>
      <c r="G2996" t="s">
        <v>1794</v>
      </c>
      <c r="H2996" t="s">
        <v>1661</v>
      </c>
      <c r="I2996" t="s">
        <v>1795</v>
      </c>
      <c r="J2996" t="s">
        <v>121</v>
      </c>
      <c r="K2996" t="s">
        <v>128</v>
      </c>
      <c r="L2996" t="s">
        <v>44</v>
      </c>
      <c r="M2996" s="5">
        <v>542000</v>
      </c>
      <c r="N2996" s="5">
        <v>-367172.78</v>
      </c>
      <c r="O2996" s="5">
        <f t="shared" si="184"/>
        <v>174827.21999999997</v>
      </c>
      <c r="P2996" s="5">
        <v>-174827.22</v>
      </c>
      <c r="Q2996" s="5">
        <f t="shared" si="185"/>
        <v>0</v>
      </c>
      <c r="R2996" s="5">
        <v>0</v>
      </c>
      <c r="S2996" s="5">
        <v>0</v>
      </c>
      <c r="T2996" s="5">
        <v>0</v>
      </c>
      <c r="U2996" s="5">
        <f t="shared" si="186"/>
        <v>174827.21999999997</v>
      </c>
      <c r="V2996" s="5">
        <f t="shared" si="187"/>
        <v>174827.21999999997</v>
      </c>
      <c r="W2996" s="5">
        <v>0</v>
      </c>
      <c r="X2996" t="s">
        <v>1807</v>
      </c>
    </row>
    <row r="2997" spans="1:24" x14ac:dyDescent="0.2">
      <c r="A2997" t="s">
        <v>117</v>
      </c>
      <c r="B2997" t="s">
        <v>118</v>
      </c>
      <c r="C2997" t="s">
        <v>2</v>
      </c>
      <c r="D2997" t="s">
        <v>3</v>
      </c>
      <c r="E2997" t="s">
        <v>4</v>
      </c>
      <c r="F2997" t="s">
        <v>1793</v>
      </c>
      <c r="G2997" t="s">
        <v>1794</v>
      </c>
      <c r="H2997" t="s">
        <v>1661</v>
      </c>
      <c r="I2997" t="s">
        <v>1795</v>
      </c>
      <c r="J2997" t="s">
        <v>121</v>
      </c>
      <c r="K2997" t="s">
        <v>473</v>
      </c>
      <c r="L2997" t="s">
        <v>44</v>
      </c>
      <c r="M2997" s="5">
        <v>22500</v>
      </c>
      <c r="N2997" s="5">
        <v>0</v>
      </c>
      <c r="O2997" s="5">
        <f t="shared" si="184"/>
        <v>22500</v>
      </c>
      <c r="P2997" s="5">
        <v>-22500</v>
      </c>
      <c r="Q2997" s="5">
        <f t="shared" si="185"/>
        <v>0</v>
      </c>
      <c r="R2997" s="5">
        <v>0</v>
      </c>
      <c r="S2997" s="5">
        <v>0</v>
      </c>
      <c r="T2997" s="5">
        <v>0</v>
      </c>
      <c r="U2997" s="5">
        <f t="shared" si="186"/>
        <v>22500</v>
      </c>
      <c r="V2997" s="5">
        <f t="shared" si="187"/>
        <v>22500</v>
      </c>
      <c r="W2997" s="5">
        <v>0</v>
      </c>
      <c r="X2997" t="s">
        <v>1808</v>
      </c>
    </row>
    <row r="2998" spans="1:24" x14ac:dyDescent="0.2">
      <c r="A2998" t="s">
        <v>117</v>
      </c>
      <c r="B2998" t="s">
        <v>118</v>
      </c>
      <c r="C2998" t="s">
        <v>2</v>
      </c>
      <c r="D2998" t="s">
        <v>3</v>
      </c>
      <c r="E2998" t="s">
        <v>4</v>
      </c>
      <c r="F2998" t="s">
        <v>1793</v>
      </c>
      <c r="G2998" t="s">
        <v>1794</v>
      </c>
      <c r="H2998" t="s">
        <v>1661</v>
      </c>
      <c r="I2998" t="s">
        <v>1795</v>
      </c>
      <c r="J2998" t="s">
        <v>121</v>
      </c>
      <c r="K2998" t="s">
        <v>359</v>
      </c>
      <c r="L2998" t="s">
        <v>44</v>
      </c>
      <c r="M2998" s="5">
        <v>8000</v>
      </c>
      <c r="N2998" s="5">
        <v>0</v>
      </c>
      <c r="O2998" s="5">
        <f t="shared" si="184"/>
        <v>8000</v>
      </c>
      <c r="P2998" s="5">
        <v>-8000</v>
      </c>
      <c r="Q2998" s="5">
        <f t="shared" si="185"/>
        <v>0</v>
      </c>
      <c r="R2998" s="5">
        <v>0</v>
      </c>
      <c r="S2998" s="5">
        <v>0</v>
      </c>
      <c r="T2998" s="5">
        <v>0</v>
      </c>
      <c r="U2998" s="5">
        <f t="shared" si="186"/>
        <v>8000</v>
      </c>
      <c r="V2998" s="5">
        <f t="shared" si="187"/>
        <v>8000</v>
      </c>
      <c r="W2998" s="5">
        <v>0</v>
      </c>
      <c r="X2998" t="s">
        <v>1809</v>
      </c>
    </row>
    <row r="2999" spans="1:24" x14ac:dyDescent="0.2">
      <c r="A2999" t="s">
        <v>117</v>
      </c>
      <c r="B2999" t="s">
        <v>118</v>
      </c>
      <c r="C2999" t="s">
        <v>2</v>
      </c>
      <c r="D2999" t="s">
        <v>3</v>
      </c>
      <c r="E2999" t="s">
        <v>4</v>
      </c>
      <c r="F2999" t="s">
        <v>1793</v>
      </c>
      <c r="G2999" t="s">
        <v>1794</v>
      </c>
      <c r="H2999" t="s">
        <v>1661</v>
      </c>
      <c r="I2999" t="s">
        <v>1795</v>
      </c>
      <c r="J2999" t="s">
        <v>121</v>
      </c>
      <c r="K2999" t="s">
        <v>130</v>
      </c>
      <c r="L2999" t="s">
        <v>44</v>
      </c>
      <c r="M2999" s="5">
        <v>10000</v>
      </c>
      <c r="N2999" s="5">
        <v>0</v>
      </c>
      <c r="O2999" s="5">
        <f t="shared" si="184"/>
        <v>10000</v>
      </c>
      <c r="P2999" s="5">
        <v>0</v>
      </c>
      <c r="Q2999" s="5">
        <f t="shared" si="185"/>
        <v>10000</v>
      </c>
      <c r="R2999" s="5">
        <v>0</v>
      </c>
      <c r="S2999" s="5">
        <v>1399.57</v>
      </c>
      <c r="T2999" s="5">
        <v>1384.45</v>
      </c>
      <c r="U2999" s="5">
        <f t="shared" si="186"/>
        <v>8600.43</v>
      </c>
      <c r="V2999" s="5">
        <f t="shared" si="187"/>
        <v>8615.5499999999993</v>
      </c>
      <c r="W2999" s="5">
        <v>8600.43</v>
      </c>
      <c r="X2999" t="s">
        <v>1810</v>
      </c>
    </row>
    <row r="3000" spans="1:24" x14ac:dyDescent="0.2">
      <c r="A3000" t="s">
        <v>117</v>
      </c>
      <c r="B3000" t="s">
        <v>118</v>
      </c>
      <c r="C3000" t="s">
        <v>2</v>
      </c>
      <c r="D3000" t="s">
        <v>3</v>
      </c>
      <c r="E3000" t="s">
        <v>4</v>
      </c>
      <c r="F3000" t="s">
        <v>1793</v>
      </c>
      <c r="G3000" t="s">
        <v>1794</v>
      </c>
      <c r="H3000" t="s">
        <v>1661</v>
      </c>
      <c r="I3000" t="s">
        <v>1795</v>
      </c>
      <c r="J3000" t="s">
        <v>121</v>
      </c>
      <c r="K3000" t="s">
        <v>166</v>
      </c>
      <c r="L3000" t="s">
        <v>44</v>
      </c>
      <c r="M3000" s="5">
        <v>51000</v>
      </c>
      <c r="N3000" s="5">
        <v>0</v>
      </c>
      <c r="O3000" s="5">
        <f t="shared" si="184"/>
        <v>51000</v>
      </c>
      <c r="P3000" s="5">
        <v>-36000</v>
      </c>
      <c r="Q3000" s="5">
        <f t="shared" si="185"/>
        <v>15000</v>
      </c>
      <c r="R3000" s="5">
        <v>0</v>
      </c>
      <c r="S3000" s="5">
        <v>0</v>
      </c>
      <c r="T3000" s="5">
        <v>0</v>
      </c>
      <c r="U3000" s="5">
        <f t="shared" si="186"/>
        <v>51000</v>
      </c>
      <c r="V3000" s="5">
        <f t="shared" si="187"/>
        <v>51000</v>
      </c>
      <c r="W3000" s="5">
        <v>15000</v>
      </c>
      <c r="X3000" t="s">
        <v>1811</v>
      </c>
    </row>
    <row r="3001" spans="1:24" x14ac:dyDescent="0.2">
      <c r="A3001" t="s">
        <v>117</v>
      </c>
      <c r="B3001" t="s">
        <v>118</v>
      </c>
      <c r="C3001" t="s">
        <v>2</v>
      </c>
      <c r="D3001" t="s">
        <v>3</v>
      </c>
      <c r="E3001" t="s">
        <v>4</v>
      </c>
      <c r="F3001" t="s">
        <v>1793</v>
      </c>
      <c r="G3001" t="s">
        <v>1794</v>
      </c>
      <c r="H3001" t="s">
        <v>1661</v>
      </c>
      <c r="I3001" t="s">
        <v>1795</v>
      </c>
      <c r="J3001" t="s">
        <v>231</v>
      </c>
      <c r="K3001" t="s">
        <v>232</v>
      </c>
      <c r="L3001" t="s">
        <v>44</v>
      </c>
      <c r="M3001" s="5">
        <v>20000</v>
      </c>
      <c r="N3001" s="5">
        <v>0</v>
      </c>
      <c r="O3001" s="5">
        <f t="shared" si="184"/>
        <v>20000</v>
      </c>
      <c r="P3001" s="5">
        <v>0</v>
      </c>
      <c r="Q3001" s="5">
        <f t="shared" si="185"/>
        <v>20000</v>
      </c>
      <c r="R3001" s="5">
        <v>0</v>
      </c>
      <c r="S3001" s="5">
        <v>0</v>
      </c>
      <c r="T3001" s="5">
        <v>0</v>
      </c>
      <c r="U3001" s="5">
        <f t="shared" si="186"/>
        <v>20000</v>
      </c>
      <c r="V3001" s="5">
        <f t="shared" si="187"/>
        <v>20000</v>
      </c>
      <c r="W3001" s="5">
        <v>20000</v>
      </c>
      <c r="X3001" t="s">
        <v>1812</v>
      </c>
    </row>
    <row r="3002" spans="1:24" x14ac:dyDescent="0.2">
      <c r="A3002" t="s">
        <v>117</v>
      </c>
      <c r="B3002" t="s">
        <v>118</v>
      </c>
      <c r="C3002" t="s">
        <v>2</v>
      </c>
      <c r="D3002" t="s">
        <v>3</v>
      </c>
      <c r="E3002" t="s">
        <v>4</v>
      </c>
      <c r="F3002" t="s">
        <v>1793</v>
      </c>
      <c r="G3002" t="s">
        <v>1794</v>
      </c>
      <c r="H3002" t="s">
        <v>1661</v>
      </c>
      <c r="I3002" t="s">
        <v>1795</v>
      </c>
      <c r="J3002" t="s">
        <v>231</v>
      </c>
      <c r="K3002" t="s">
        <v>234</v>
      </c>
      <c r="L3002" t="s">
        <v>44</v>
      </c>
      <c r="M3002" s="5">
        <v>13500</v>
      </c>
      <c r="N3002" s="5">
        <v>0</v>
      </c>
      <c r="O3002" s="5">
        <f t="shared" si="184"/>
        <v>13500</v>
      </c>
      <c r="P3002" s="5">
        <v>0</v>
      </c>
      <c r="Q3002" s="5">
        <f t="shared" si="185"/>
        <v>13500</v>
      </c>
      <c r="R3002" s="5">
        <v>0</v>
      </c>
      <c r="S3002" s="5">
        <v>0</v>
      </c>
      <c r="T3002" s="5">
        <v>0</v>
      </c>
      <c r="U3002" s="5">
        <f t="shared" si="186"/>
        <v>13500</v>
      </c>
      <c r="V3002" s="5">
        <f t="shared" si="187"/>
        <v>13500</v>
      </c>
      <c r="W3002" s="5">
        <v>13500</v>
      </c>
      <c r="X3002" t="s">
        <v>1813</v>
      </c>
    </row>
    <row r="3003" spans="1:24" x14ac:dyDescent="0.2">
      <c r="A3003" t="s">
        <v>0</v>
      </c>
      <c r="B3003" t="s">
        <v>1</v>
      </c>
      <c r="C3003" t="s">
        <v>2</v>
      </c>
      <c r="D3003" t="s">
        <v>3</v>
      </c>
      <c r="E3003" t="s">
        <v>4</v>
      </c>
      <c r="F3003" t="s">
        <v>1814</v>
      </c>
      <c r="G3003" t="s">
        <v>1815</v>
      </c>
      <c r="H3003" t="s">
        <v>7</v>
      </c>
      <c r="I3003" t="s">
        <v>8</v>
      </c>
      <c r="J3003" t="s">
        <v>9</v>
      </c>
      <c r="K3003" t="s">
        <v>10</v>
      </c>
      <c r="L3003" t="s">
        <v>11</v>
      </c>
      <c r="M3003" s="5">
        <v>487680</v>
      </c>
      <c r="N3003" s="5">
        <v>0</v>
      </c>
      <c r="O3003" s="5">
        <f t="shared" si="184"/>
        <v>487680</v>
      </c>
      <c r="P3003" s="5">
        <v>-84633.04</v>
      </c>
      <c r="Q3003" s="5">
        <f t="shared" si="185"/>
        <v>403046.96</v>
      </c>
      <c r="R3003" s="5">
        <v>0</v>
      </c>
      <c r="S3003" s="5">
        <v>269311.33</v>
      </c>
      <c r="T3003" s="5">
        <v>269311.33</v>
      </c>
      <c r="U3003" s="5">
        <f t="shared" si="186"/>
        <v>218368.66999999998</v>
      </c>
      <c r="V3003" s="5">
        <f t="shared" si="187"/>
        <v>218368.66999999998</v>
      </c>
      <c r="W3003" s="5">
        <v>133735.63</v>
      </c>
      <c r="X3003" t="s">
        <v>12</v>
      </c>
    </row>
    <row r="3004" spans="1:24" x14ac:dyDescent="0.2">
      <c r="A3004" t="s">
        <v>0</v>
      </c>
      <c r="B3004" t="s">
        <v>1</v>
      </c>
      <c r="C3004" t="s">
        <v>2</v>
      </c>
      <c r="D3004" t="s">
        <v>3</v>
      </c>
      <c r="E3004" t="s">
        <v>4</v>
      </c>
      <c r="F3004" t="s">
        <v>1814</v>
      </c>
      <c r="G3004" t="s">
        <v>1815</v>
      </c>
      <c r="H3004" t="s">
        <v>7</v>
      </c>
      <c r="I3004" t="s">
        <v>8</v>
      </c>
      <c r="J3004" t="s">
        <v>9</v>
      </c>
      <c r="K3004" t="s">
        <v>15</v>
      </c>
      <c r="L3004" t="s">
        <v>11</v>
      </c>
      <c r="M3004" s="5">
        <v>40640</v>
      </c>
      <c r="N3004" s="5">
        <v>0</v>
      </c>
      <c r="O3004" s="5">
        <f t="shared" si="184"/>
        <v>40640</v>
      </c>
      <c r="P3004" s="5">
        <v>0</v>
      </c>
      <c r="Q3004" s="5">
        <f t="shared" si="185"/>
        <v>40640</v>
      </c>
      <c r="R3004" s="5">
        <v>0</v>
      </c>
      <c r="S3004" s="5">
        <v>3527.79</v>
      </c>
      <c r="T3004" s="5">
        <v>3527.79</v>
      </c>
      <c r="U3004" s="5">
        <f t="shared" si="186"/>
        <v>37112.21</v>
      </c>
      <c r="V3004" s="5">
        <f t="shared" si="187"/>
        <v>37112.21</v>
      </c>
      <c r="W3004" s="5">
        <v>37112.21</v>
      </c>
      <c r="X3004" t="s">
        <v>16</v>
      </c>
    </row>
    <row r="3005" spans="1:24" x14ac:dyDescent="0.2">
      <c r="A3005" t="s">
        <v>0</v>
      </c>
      <c r="B3005" t="s">
        <v>1</v>
      </c>
      <c r="C3005" t="s">
        <v>2</v>
      </c>
      <c r="D3005" t="s">
        <v>3</v>
      </c>
      <c r="E3005" t="s">
        <v>4</v>
      </c>
      <c r="F3005" t="s">
        <v>1814</v>
      </c>
      <c r="G3005" t="s">
        <v>1815</v>
      </c>
      <c r="H3005" t="s">
        <v>7</v>
      </c>
      <c r="I3005" t="s">
        <v>8</v>
      </c>
      <c r="J3005" t="s">
        <v>9</v>
      </c>
      <c r="K3005" t="s">
        <v>17</v>
      </c>
      <c r="L3005" t="s">
        <v>11</v>
      </c>
      <c r="M3005" s="5">
        <v>13797.88</v>
      </c>
      <c r="N3005" s="5">
        <v>0</v>
      </c>
      <c r="O3005" s="5">
        <f t="shared" si="184"/>
        <v>13797.88</v>
      </c>
      <c r="P3005" s="5">
        <v>0</v>
      </c>
      <c r="Q3005" s="5">
        <f t="shared" si="185"/>
        <v>13797.88</v>
      </c>
      <c r="R3005" s="5">
        <v>0</v>
      </c>
      <c r="S3005" s="5">
        <v>9440.81</v>
      </c>
      <c r="T3005" s="5">
        <v>9440.81</v>
      </c>
      <c r="U3005" s="5">
        <f t="shared" si="186"/>
        <v>4357.07</v>
      </c>
      <c r="V3005" s="5">
        <f t="shared" si="187"/>
        <v>4357.07</v>
      </c>
      <c r="W3005" s="5">
        <v>4357.07</v>
      </c>
      <c r="X3005" t="s">
        <v>18</v>
      </c>
    </row>
    <row r="3006" spans="1:24" x14ac:dyDescent="0.2">
      <c r="A3006" t="s">
        <v>0</v>
      </c>
      <c r="B3006" t="s">
        <v>1</v>
      </c>
      <c r="C3006" t="s">
        <v>2</v>
      </c>
      <c r="D3006" t="s">
        <v>3</v>
      </c>
      <c r="E3006" t="s">
        <v>4</v>
      </c>
      <c r="F3006" t="s">
        <v>1814</v>
      </c>
      <c r="G3006" t="s">
        <v>1815</v>
      </c>
      <c r="H3006" t="s">
        <v>7</v>
      </c>
      <c r="I3006" t="s">
        <v>8</v>
      </c>
      <c r="J3006" t="s">
        <v>9</v>
      </c>
      <c r="K3006" t="s">
        <v>27</v>
      </c>
      <c r="L3006" t="s">
        <v>11</v>
      </c>
      <c r="M3006" s="5">
        <v>2843.71</v>
      </c>
      <c r="N3006" s="5">
        <v>0</v>
      </c>
      <c r="O3006" s="5">
        <f t="shared" si="184"/>
        <v>2843.71</v>
      </c>
      <c r="P3006" s="5">
        <v>1227.1199999999999</v>
      </c>
      <c r="Q3006" s="5">
        <f t="shared" si="185"/>
        <v>4070.83</v>
      </c>
      <c r="R3006" s="5">
        <v>0</v>
      </c>
      <c r="S3006" s="5">
        <v>2280</v>
      </c>
      <c r="T3006" s="5">
        <v>2280</v>
      </c>
      <c r="U3006" s="5">
        <f t="shared" si="186"/>
        <v>563.71</v>
      </c>
      <c r="V3006" s="5">
        <f t="shared" si="187"/>
        <v>563.71</v>
      </c>
      <c r="W3006" s="5">
        <v>1790.83</v>
      </c>
      <c r="X3006" t="s">
        <v>28</v>
      </c>
    </row>
    <row r="3007" spans="1:24" x14ac:dyDescent="0.2">
      <c r="A3007" t="s">
        <v>0</v>
      </c>
      <c r="B3007" t="s">
        <v>1</v>
      </c>
      <c r="C3007" t="s">
        <v>2</v>
      </c>
      <c r="D3007" t="s">
        <v>3</v>
      </c>
      <c r="E3007" t="s">
        <v>4</v>
      </c>
      <c r="F3007" t="s">
        <v>1814</v>
      </c>
      <c r="G3007" t="s">
        <v>1815</v>
      </c>
      <c r="H3007" t="s">
        <v>7</v>
      </c>
      <c r="I3007" t="s">
        <v>8</v>
      </c>
      <c r="J3007" t="s">
        <v>9</v>
      </c>
      <c r="K3007" t="s">
        <v>29</v>
      </c>
      <c r="L3007" t="s">
        <v>11</v>
      </c>
      <c r="M3007" s="5">
        <v>6964.56</v>
      </c>
      <c r="N3007" s="5">
        <v>0</v>
      </c>
      <c r="O3007" s="5">
        <f t="shared" si="184"/>
        <v>6964.56</v>
      </c>
      <c r="P3007" s="5">
        <v>0</v>
      </c>
      <c r="Q3007" s="5">
        <f t="shared" si="185"/>
        <v>6964.56</v>
      </c>
      <c r="R3007" s="5">
        <v>0</v>
      </c>
      <c r="S3007" s="5">
        <v>4599.6000000000004</v>
      </c>
      <c r="T3007" s="5">
        <v>4599.6000000000004</v>
      </c>
      <c r="U3007" s="5">
        <f t="shared" si="186"/>
        <v>2364.96</v>
      </c>
      <c r="V3007" s="5">
        <f t="shared" si="187"/>
        <v>2364.96</v>
      </c>
      <c r="W3007" s="5">
        <v>2364.96</v>
      </c>
      <c r="X3007" t="s">
        <v>30</v>
      </c>
    </row>
    <row r="3008" spans="1:24" x14ac:dyDescent="0.2">
      <c r="A3008" t="s">
        <v>0</v>
      </c>
      <c r="B3008" t="s">
        <v>1</v>
      </c>
      <c r="C3008" t="s">
        <v>2</v>
      </c>
      <c r="D3008" t="s">
        <v>3</v>
      </c>
      <c r="E3008" t="s">
        <v>4</v>
      </c>
      <c r="F3008" t="s">
        <v>1814</v>
      </c>
      <c r="G3008" t="s">
        <v>1815</v>
      </c>
      <c r="H3008" t="s">
        <v>7</v>
      </c>
      <c r="I3008" t="s">
        <v>8</v>
      </c>
      <c r="J3008" t="s">
        <v>9</v>
      </c>
      <c r="K3008" t="s">
        <v>31</v>
      </c>
      <c r="L3008" t="s">
        <v>11</v>
      </c>
      <c r="M3008" s="5">
        <v>6704.68</v>
      </c>
      <c r="N3008" s="5">
        <v>0</v>
      </c>
      <c r="O3008" s="5">
        <f t="shared" si="184"/>
        <v>6704.68</v>
      </c>
      <c r="P3008" s="5">
        <v>-2986.84</v>
      </c>
      <c r="Q3008" s="5">
        <f t="shared" si="185"/>
        <v>3717.84</v>
      </c>
      <c r="R3008" s="5">
        <v>0</v>
      </c>
      <c r="S3008" s="5">
        <v>731</v>
      </c>
      <c r="T3008" s="5">
        <v>731</v>
      </c>
      <c r="U3008" s="5">
        <f t="shared" si="186"/>
        <v>5973.68</v>
      </c>
      <c r="V3008" s="5">
        <f t="shared" si="187"/>
        <v>5973.68</v>
      </c>
      <c r="W3008" s="5">
        <v>2986.84</v>
      </c>
      <c r="X3008" t="s">
        <v>32</v>
      </c>
    </row>
    <row r="3009" spans="1:24" x14ac:dyDescent="0.2">
      <c r="A3009" t="s">
        <v>0</v>
      </c>
      <c r="B3009" t="s">
        <v>1</v>
      </c>
      <c r="C3009" t="s">
        <v>2</v>
      </c>
      <c r="D3009" t="s">
        <v>3</v>
      </c>
      <c r="E3009" t="s">
        <v>4</v>
      </c>
      <c r="F3009" t="s">
        <v>1814</v>
      </c>
      <c r="G3009" t="s">
        <v>1815</v>
      </c>
      <c r="H3009" t="s">
        <v>7</v>
      </c>
      <c r="I3009" t="s">
        <v>8</v>
      </c>
      <c r="J3009" t="s">
        <v>9</v>
      </c>
      <c r="K3009" t="s">
        <v>33</v>
      </c>
      <c r="L3009" t="s">
        <v>11</v>
      </c>
      <c r="M3009" s="5">
        <v>7409.36</v>
      </c>
      <c r="N3009" s="5">
        <v>0</v>
      </c>
      <c r="O3009" s="5">
        <f t="shared" si="184"/>
        <v>7409.36</v>
      </c>
      <c r="P3009" s="5">
        <v>-3314.68</v>
      </c>
      <c r="Q3009" s="5">
        <f t="shared" si="185"/>
        <v>4094.68</v>
      </c>
      <c r="R3009" s="5">
        <v>0</v>
      </c>
      <c r="S3009" s="5">
        <v>780</v>
      </c>
      <c r="T3009" s="5">
        <v>780</v>
      </c>
      <c r="U3009" s="5">
        <f t="shared" si="186"/>
        <v>6629.36</v>
      </c>
      <c r="V3009" s="5">
        <f t="shared" si="187"/>
        <v>6629.36</v>
      </c>
      <c r="W3009" s="5">
        <v>3314.68</v>
      </c>
      <c r="X3009" t="s">
        <v>34</v>
      </c>
    </row>
    <row r="3010" spans="1:24" x14ac:dyDescent="0.2">
      <c r="A3010" t="s">
        <v>0</v>
      </c>
      <c r="B3010" t="s">
        <v>1</v>
      </c>
      <c r="C3010" t="s">
        <v>2</v>
      </c>
      <c r="D3010" t="s">
        <v>3</v>
      </c>
      <c r="E3010" t="s">
        <v>4</v>
      </c>
      <c r="F3010" t="s">
        <v>1814</v>
      </c>
      <c r="G3010" t="s">
        <v>1815</v>
      </c>
      <c r="H3010" t="s">
        <v>7</v>
      </c>
      <c r="I3010" t="s">
        <v>8</v>
      </c>
      <c r="J3010" t="s">
        <v>9</v>
      </c>
      <c r="K3010" t="s">
        <v>35</v>
      </c>
      <c r="L3010" t="s">
        <v>11</v>
      </c>
      <c r="M3010" s="5">
        <v>61691.519999999997</v>
      </c>
      <c r="N3010" s="5">
        <v>0</v>
      </c>
      <c r="O3010" s="5">
        <f t="shared" si="184"/>
        <v>61691.519999999997</v>
      </c>
      <c r="P3010" s="5">
        <v>-9878.11</v>
      </c>
      <c r="Q3010" s="5">
        <f t="shared" si="185"/>
        <v>51813.409999999996</v>
      </c>
      <c r="R3010" s="5">
        <v>0</v>
      </c>
      <c r="S3010" s="5">
        <v>34546.9</v>
      </c>
      <c r="T3010" s="5">
        <v>34546.9</v>
      </c>
      <c r="U3010" s="5">
        <f t="shared" si="186"/>
        <v>27144.619999999995</v>
      </c>
      <c r="V3010" s="5">
        <f t="shared" si="187"/>
        <v>27144.619999999995</v>
      </c>
      <c r="W3010" s="5">
        <v>17266.509999999998</v>
      </c>
      <c r="X3010" t="s">
        <v>36</v>
      </c>
    </row>
    <row r="3011" spans="1:24" x14ac:dyDescent="0.2">
      <c r="A3011" t="s">
        <v>0</v>
      </c>
      <c r="B3011" t="s">
        <v>1</v>
      </c>
      <c r="C3011" t="s">
        <v>2</v>
      </c>
      <c r="D3011" t="s">
        <v>3</v>
      </c>
      <c r="E3011" t="s">
        <v>4</v>
      </c>
      <c r="F3011" t="s">
        <v>1814</v>
      </c>
      <c r="G3011" t="s">
        <v>1815</v>
      </c>
      <c r="H3011" t="s">
        <v>7</v>
      </c>
      <c r="I3011" t="s">
        <v>8</v>
      </c>
      <c r="J3011" t="s">
        <v>9</v>
      </c>
      <c r="K3011" t="s">
        <v>37</v>
      </c>
      <c r="L3011" t="s">
        <v>11</v>
      </c>
      <c r="M3011" s="5">
        <v>40640</v>
      </c>
      <c r="N3011" s="5">
        <v>0</v>
      </c>
      <c r="O3011" s="5">
        <f t="shared" ref="O3011:O3064" si="188">+M3011+N3011</f>
        <v>40640</v>
      </c>
      <c r="P3011" s="5">
        <v>-11011.07</v>
      </c>
      <c r="Q3011" s="5">
        <f t="shared" ref="Q3011:Q3064" si="189">+O3011+P3011</f>
        <v>29628.93</v>
      </c>
      <c r="R3011" s="5">
        <v>0</v>
      </c>
      <c r="S3011" s="5">
        <v>19596.64</v>
      </c>
      <c r="T3011" s="5">
        <v>19596.64</v>
      </c>
      <c r="U3011" s="5">
        <f t="shared" ref="U3011:U3064" si="190">+O3011-S3011</f>
        <v>21043.360000000001</v>
      </c>
      <c r="V3011" s="5">
        <f t="shared" ref="V3011:V3064" si="191">+O3011-T3011</f>
        <v>21043.360000000001</v>
      </c>
      <c r="W3011" s="5">
        <v>10032.290000000001</v>
      </c>
      <c r="X3011" t="s">
        <v>38</v>
      </c>
    </row>
    <row r="3012" spans="1:24" x14ac:dyDescent="0.2">
      <c r="A3012" t="s">
        <v>0</v>
      </c>
      <c r="B3012" t="s">
        <v>1</v>
      </c>
      <c r="C3012" t="s">
        <v>2</v>
      </c>
      <c r="D3012" t="s">
        <v>3</v>
      </c>
      <c r="E3012" t="s">
        <v>4</v>
      </c>
      <c r="F3012" t="s">
        <v>1814</v>
      </c>
      <c r="G3012" t="s">
        <v>1815</v>
      </c>
      <c r="H3012" t="s">
        <v>7</v>
      </c>
      <c r="I3012" t="s">
        <v>8</v>
      </c>
      <c r="J3012" t="s">
        <v>9</v>
      </c>
      <c r="K3012" t="s">
        <v>39</v>
      </c>
      <c r="L3012" t="s">
        <v>11</v>
      </c>
      <c r="M3012" s="5">
        <v>4580.43</v>
      </c>
      <c r="N3012" s="5">
        <v>0</v>
      </c>
      <c r="O3012" s="5">
        <f t="shared" si="188"/>
        <v>4580.43</v>
      </c>
      <c r="P3012" s="5">
        <v>0</v>
      </c>
      <c r="Q3012" s="5">
        <f t="shared" si="189"/>
        <v>4580.43</v>
      </c>
      <c r="R3012" s="5">
        <v>0</v>
      </c>
      <c r="S3012" s="5">
        <v>1506.27</v>
      </c>
      <c r="T3012" s="5">
        <v>1506.26</v>
      </c>
      <c r="U3012" s="5">
        <f t="shared" si="190"/>
        <v>3074.1600000000003</v>
      </c>
      <c r="V3012" s="5">
        <f t="shared" si="191"/>
        <v>3074.17</v>
      </c>
      <c r="W3012" s="5">
        <v>3074.16</v>
      </c>
      <c r="X3012" t="s">
        <v>40</v>
      </c>
    </row>
    <row r="3013" spans="1:24" x14ac:dyDescent="0.2">
      <c r="A3013" t="s">
        <v>0</v>
      </c>
      <c r="B3013" t="s">
        <v>1</v>
      </c>
      <c r="C3013" t="s">
        <v>2</v>
      </c>
      <c r="D3013" t="s">
        <v>3</v>
      </c>
      <c r="E3013" t="s">
        <v>4</v>
      </c>
      <c r="F3013" t="s">
        <v>1814</v>
      </c>
      <c r="G3013" t="s">
        <v>1815</v>
      </c>
      <c r="H3013" t="s">
        <v>7</v>
      </c>
      <c r="I3013" t="s">
        <v>41</v>
      </c>
      <c r="J3013" t="s">
        <v>42</v>
      </c>
      <c r="K3013" t="s">
        <v>46</v>
      </c>
      <c r="L3013" t="s">
        <v>44</v>
      </c>
      <c r="M3013" s="5">
        <v>4200</v>
      </c>
      <c r="N3013" s="5">
        <v>0</v>
      </c>
      <c r="O3013" s="5">
        <f t="shared" si="188"/>
        <v>4200</v>
      </c>
      <c r="P3013" s="5">
        <v>0</v>
      </c>
      <c r="Q3013" s="5">
        <f t="shared" si="189"/>
        <v>4200</v>
      </c>
      <c r="R3013" s="5">
        <v>0</v>
      </c>
      <c r="S3013" s="5">
        <v>4200</v>
      </c>
      <c r="T3013" s="5">
        <v>1756.1</v>
      </c>
      <c r="U3013" s="5">
        <f t="shared" si="190"/>
        <v>0</v>
      </c>
      <c r="V3013" s="5">
        <f t="shared" si="191"/>
        <v>2443.9</v>
      </c>
      <c r="W3013" s="5">
        <v>0</v>
      </c>
      <c r="X3013" t="s">
        <v>47</v>
      </c>
    </row>
    <row r="3014" spans="1:24" x14ac:dyDescent="0.2">
      <c r="A3014" t="s">
        <v>0</v>
      </c>
      <c r="B3014" t="s">
        <v>1</v>
      </c>
      <c r="C3014" t="s">
        <v>2</v>
      </c>
      <c r="D3014" t="s">
        <v>3</v>
      </c>
      <c r="E3014" t="s">
        <v>4</v>
      </c>
      <c r="F3014" t="s">
        <v>1814</v>
      </c>
      <c r="G3014" t="s">
        <v>1815</v>
      </c>
      <c r="H3014" t="s">
        <v>7</v>
      </c>
      <c r="I3014" t="s">
        <v>41</v>
      </c>
      <c r="J3014" t="s">
        <v>42</v>
      </c>
      <c r="K3014" t="s">
        <v>48</v>
      </c>
      <c r="L3014" t="s">
        <v>44</v>
      </c>
      <c r="M3014" s="5">
        <v>250</v>
      </c>
      <c r="N3014" s="5">
        <v>0</v>
      </c>
      <c r="O3014" s="5">
        <f t="shared" si="188"/>
        <v>250</v>
      </c>
      <c r="P3014" s="5">
        <v>0</v>
      </c>
      <c r="Q3014" s="5">
        <f t="shared" si="189"/>
        <v>250</v>
      </c>
      <c r="R3014" s="5">
        <v>0</v>
      </c>
      <c r="S3014" s="5">
        <v>250</v>
      </c>
      <c r="T3014" s="5">
        <v>72.09</v>
      </c>
      <c r="U3014" s="5">
        <f t="shared" si="190"/>
        <v>0</v>
      </c>
      <c r="V3014" s="5">
        <f t="shared" si="191"/>
        <v>177.91</v>
      </c>
      <c r="W3014" s="5">
        <v>0</v>
      </c>
      <c r="X3014" t="s">
        <v>49</v>
      </c>
    </row>
    <row r="3015" spans="1:24" x14ac:dyDescent="0.2">
      <c r="A3015" t="s">
        <v>0</v>
      </c>
      <c r="B3015" t="s">
        <v>1</v>
      </c>
      <c r="C3015" t="s">
        <v>2</v>
      </c>
      <c r="D3015" t="s">
        <v>3</v>
      </c>
      <c r="E3015" t="s">
        <v>4</v>
      </c>
      <c r="F3015" t="s">
        <v>1814</v>
      </c>
      <c r="G3015" t="s">
        <v>1815</v>
      </c>
      <c r="H3015" t="s">
        <v>7</v>
      </c>
      <c r="I3015" t="s">
        <v>41</v>
      </c>
      <c r="J3015" t="s">
        <v>42</v>
      </c>
      <c r="K3015" t="s">
        <v>50</v>
      </c>
      <c r="L3015" t="s">
        <v>44</v>
      </c>
      <c r="M3015" s="5">
        <v>24200</v>
      </c>
      <c r="N3015" s="5">
        <v>0</v>
      </c>
      <c r="O3015" s="5">
        <f t="shared" si="188"/>
        <v>24200</v>
      </c>
      <c r="P3015" s="5">
        <v>0</v>
      </c>
      <c r="Q3015" s="5">
        <f t="shared" si="189"/>
        <v>24200</v>
      </c>
      <c r="R3015" s="5">
        <v>6766.67</v>
      </c>
      <c r="S3015" s="5">
        <v>4687.92</v>
      </c>
      <c r="T3015" s="5">
        <v>4687.92</v>
      </c>
      <c r="U3015" s="5">
        <f t="shared" si="190"/>
        <v>19512.080000000002</v>
      </c>
      <c r="V3015" s="5">
        <f t="shared" si="191"/>
        <v>19512.080000000002</v>
      </c>
      <c r="W3015" s="5">
        <v>12745.41</v>
      </c>
      <c r="X3015" t="s">
        <v>51</v>
      </c>
    </row>
    <row r="3016" spans="1:24" x14ac:dyDescent="0.2">
      <c r="A3016" t="s">
        <v>0</v>
      </c>
      <c r="B3016" t="s">
        <v>1</v>
      </c>
      <c r="C3016" t="s">
        <v>2</v>
      </c>
      <c r="D3016" t="s">
        <v>3</v>
      </c>
      <c r="E3016" t="s">
        <v>4</v>
      </c>
      <c r="F3016" t="s">
        <v>1814</v>
      </c>
      <c r="G3016" t="s">
        <v>1815</v>
      </c>
      <c r="H3016" t="s">
        <v>7</v>
      </c>
      <c r="I3016" t="s">
        <v>41</v>
      </c>
      <c r="J3016" t="s">
        <v>42</v>
      </c>
      <c r="K3016" t="s">
        <v>56</v>
      </c>
      <c r="L3016" t="s">
        <v>44</v>
      </c>
      <c r="M3016" s="5">
        <v>33000</v>
      </c>
      <c r="N3016" s="5">
        <v>0</v>
      </c>
      <c r="O3016" s="5">
        <f t="shared" si="188"/>
        <v>33000</v>
      </c>
      <c r="P3016" s="5">
        <v>-5840.76</v>
      </c>
      <c r="Q3016" s="5">
        <f t="shared" si="189"/>
        <v>27159.239999999998</v>
      </c>
      <c r="R3016" s="5">
        <v>0</v>
      </c>
      <c r="S3016" s="5">
        <v>24059.24</v>
      </c>
      <c r="T3016" s="5">
        <v>16372.44</v>
      </c>
      <c r="U3016" s="5">
        <f t="shared" si="190"/>
        <v>8940.7599999999984</v>
      </c>
      <c r="V3016" s="5">
        <f t="shared" si="191"/>
        <v>16627.559999999998</v>
      </c>
      <c r="W3016" s="5">
        <v>3100</v>
      </c>
      <c r="X3016" t="s">
        <v>57</v>
      </c>
    </row>
    <row r="3017" spans="1:24" x14ac:dyDescent="0.2">
      <c r="A3017" t="s">
        <v>0</v>
      </c>
      <c r="B3017" t="s">
        <v>1</v>
      </c>
      <c r="C3017" t="s">
        <v>2</v>
      </c>
      <c r="D3017" t="s">
        <v>3</v>
      </c>
      <c r="E3017" t="s">
        <v>4</v>
      </c>
      <c r="F3017" t="s">
        <v>1814</v>
      </c>
      <c r="G3017" t="s">
        <v>1815</v>
      </c>
      <c r="H3017" t="s">
        <v>7</v>
      </c>
      <c r="I3017" t="s">
        <v>41</v>
      </c>
      <c r="J3017" t="s">
        <v>42</v>
      </c>
      <c r="K3017" t="s">
        <v>58</v>
      </c>
      <c r="L3017" t="s">
        <v>44</v>
      </c>
      <c r="M3017" s="5">
        <v>11000</v>
      </c>
      <c r="N3017" s="5">
        <v>0</v>
      </c>
      <c r="O3017" s="5">
        <f t="shared" si="188"/>
        <v>11000</v>
      </c>
      <c r="P3017" s="5">
        <v>0</v>
      </c>
      <c r="Q3017" s="5">
        <f t="shared" si="189"/>
        <v>11000</v>
      </c>
      <c r="R3017" s="5">
        <v>3586.73</v>
      </c>
      <c r="S3017" s="5">
        <v>7413.27</v>
      </c>
      <c r="T3017" s="5">
        <v>5007.9799999999996</v>
      </c>
      <c r="U3017" s="5">
        <f t="shared" si="190"/>
        <v>3586.7299999999996</v>
      </c>
      <c r="V3017" s="5">
        <f t="shared" si="191"/>
        <v>5992.02</v>
      </c>
      <c r="W3017" s="5">
        <v>0</v>
      </c>
      <c r="X3017" t="s">
        <v>59</v>
      </c>
    </row>
    <row r="3018" spans="1:24" x14ac:dyDescent="0.2">
      <c r="A3018" t="s">
        <v>0</v>
      </c>
      <c r="B3018" t="s">
        <v>1</v>
      </c>
      <c r="C3018" t="s">
        <v>2</v>
      </c>
      <c r="D3018" t="s">
        <v>3</v>
      </c>
      <c r="E3018" t="s">
        <v>4</v>
      </c>
      <c r="F3018" t="s">
        <v>1814</v>
      </c>
      <c r="G3018" t="s">
        <v>1815</v>
      </c>
      <c r="H3018" t="s">
        <v>7</v>
      </c>
      <c r="I3018" t="s">
        <v>41</v>
      </c>
      <c r="J3018" t="s">
        <v>42</v>
      </c>
      <c r="K3018" t="s">
        <v>62</v>
      </c>
      <c r="L3018" t="s">
        <v>44</v>
      </c>
      <c r="M3018" s="5">
        <v>50000</v>
      </c>
      <c r="N3018" s="5">
        <v>0</v>
      </c>
      <c r="O3018" s="5">
        <f t="shared" si="188"/>
        <v>50000</v>
      </c>
      <c r="P3018" s="5">
        <v>-30000</v>
      </c>
      <c r="Q3018" s="5">
        <f t="shared" si="189"/>
        <v>20000</v>
      </c>
      <c r="R3018" s="5">
        <v>0</v>
      </c>
      <c r="S3018" s="5">
        <v>0</v>
      </c>
      <c r="T3018" s="5">
        <v>0</v>
      </c>
      <c r="U3018" s="5">
        <f t="shared" si="190"/>
        <v>50000</v>
      </c>
      <c r="V3018" s="5">
        <f t="shared" si="191"/>
        <v>50000</v>
      </c>
      <c r="W3018" s="5">
        <v>20000</v>
      </c>
      <c r="X3018" t="s">
        <v>63</v>
      </c>
    </row>
    <row r="3019" spans="1:24" x14ac:dyDescent="0.2">
      <c r="A3019" t="s">
        <v>0</v>
      </c>
      <c r="B3019" t="s">
        <v>1</v>
      </c>
      <c r="C3019" t="s">
        <v>2</v>
      </c>
      <c r="D3019" t="s">
        <v>3</v>
      </c>
      <c r="E3019" t="s">
        <v>4</v>
      </c>
      <c r="F3019" t="s">
        <v>1814</v>
      </c>
      <c r="G3019" t="s">
        <v>1815</v>
      </c>
      <c r="H3019" t="s">
        <v>7</v>
      </c>
      <c r="I3019" t="s">
        <v>41</v>
      </c>
      <c r="J3019" t="s">
        <v>42</v>
      </c>
      <c r="K3019" t="s">
        <v>66</v>
      </c>
      <c r="L3019" t="s">
        <v>44</v>
      </c>
      <c r="M3019" s="5">
        <v>0</v>
      </c>
      <c r="N3019" s="5">
        <v>266</v>
      </c>
      <c r="O3019" s="5">
        <f t="shared" si="188"/>
        <v>266</v>
      </c>
      <c r="P3019" s="5">
        <v>0</v>
      </c>
      <c r="Q3019" s="5">
        <f t="shared" si="189"/>
        <v>266</v>
      </c>
      <c r="R3019" s="5">
        <v>84</v>
      </c>
      <c r="S3019" s="5">
        <v>182</v>
      </c>
      <c r="T3019" s="5">
        <v>182</v>
      </c>
      <c r="U3019" s="5">
        <f t="shared" si="190"/>
        <v>84</v>
      </c>
      <c r="V3019" s="5">
        <f t="shared" si="191"/>
        <v>84</v>
      </c>
      <c r="W3019" s="5">
        <v>0</v>
      </c>
      <c r="X3019" t="s">
        <v>67</v>
      </c>
    </row>
    <row r="3020" spans="1:24" x14ac:dyDescent="0.2">
      <c r="A3020" t="s">
        <v>0</v>
      </c>
      <c r="B3020" t="s">
        <v>1</v>
      </c>
      <c r="C3020" t="s">
        <v>2</v>
      </c>
      <c r="D3020" t="s">
        <v>3</v>
      </c>
      <c r="E3020" t="s">
        <v>4</v>
      </c>
      <c r="F3020" t="s">
        <v>1814</v>
      </c>
      <c r="G3020" t="s">
        <v>1815</v>
      </c>
      <c r="H3020" t="s">
        <v>7</v>
      </c>
      <c r="I3020" t="s">
        <v>41</v>
      </c>
      <c r="J3020" t="s">
        <v>42</v>
      </c>
      <c r="K3020" t="s">
        <v>372</v>
      </c>
      <c r="L3020" t="s">
        <v>44</v>
      </c>
      <c r="M3020" s="5">
        <v>80000</v>
      </c>
      <c r="N3020" s="5">
        <v>0</v>
      </c>
      <c r="O3020" s="5">
        <f t="shared" si="188"/>
        <v>80000</v>
      </c>
      <c r="P3020" s="5">
        <v>-9000</v>
      </c>
      <c r="Q3020" s="5">
        <f t="shared" si="189"/>
        <v>71000</v>
      </c>
      <c r="R3020" s="5">
        <v>9000</v>
      </c>
      <c r="S3020" s="5">
        <v>62000</v>
      </c>
      <c r="T3020" s="5">
        <v>62000</v>
      </c>
      <c r="U3020" s="5">
        <f t="shared" si="190"/>
        <v>18000</v>
      </c>
      <c r="V3020" s="5">
        <f t="shared" si="191"/>
        <v>18000</v>
      </c>
      <c r="W3020" s="5">
        <v>0</v>
      </c>
      <c r="X3020" t="s">
        <v>373</v>
      </c>
    </row>
    <row r="3021" spans="1:24" x14ac:dyDescent="0.2">
      <c r="A3021" t="s">
        <v>0</v>
      </c>
      <c r="B3021" t="s">
        <v>1</v>
      </c>
      <c r="C3021" t="s">
        <v>2</v>
      </c>
      <c r="D3021" t="s">
        <v>3</v>
      </c>
      <c r="E3021" t="s">
        <v>4</v>
      </c>
      <c r="F3021" t="s">
        <v>1814</v>
      </c>
      <c r="G3021" t="s">
        <v>1815</v>
      </c>
      <c r="H3021" t="s">
        <v>7</v>
      </c>
      <c r="I3021" t="s">
        <v>41</v>
      </c>
      <c r="J3021" t="s">
        <v>42</v>
      </c>
      <c r="K3021" t="s">
        <v>68</v>
      </c>
      <c r="L3021" t="s">
        <v>44</v>
      </c>
      <c r="M3021" s="5">
        <v>6800</v>
      </c>
      <c r="N3021" s="5">
        <v>-1051.07</v>
      </c>
      <c r="O3021" s="5">
        <f t="shared" si="188"/>
        <v>5748.93</v>
      </c>
      <c r="P3021" s="5">
        <v>-3000</v>
      </c>
      <c r="Q3021" s="5">
        <f t="shared" si="189"/>
        <v>2748.9300000000003</v>
      </c>
      <c r="R3021" s="5">
        <v>0</v>
      </c>
      <c r="S3021" s="5">
        <v>0</v>
      </c>
      <c r="T3021" s="5">
        <v>0</v>
      </c>
      <c r="U3021" s="5">
        <f t="shared" si="190"/>
        <v>5748.93</v>
      </c>
      <c r="V3021" s="5">
        <f t="shared" si="191"/>
        <v>5748.93</v>
      </c>
      <c r="W3021" s="5">
        <v>2748.93</v>
      </c>
      <c r="X3021" t="s">
        <v>69</v>
      </c>
    </row>
    <row r="3022" spans="1:24" x14ac:dyDescent="0.2">
      <c r="A3022" t="s">
        <v>0</v>
      </c>
      <c r="B3022" t="s">
        <v>1</v>
      </c>
      <c r="C3022" t="s">
        <v>2</v>
      </c>
      <c r="D3022" t="s">
        <v>3</v>
      </c>
      <c r="E3022" t="s">
        <v>4</v>
      </c>
      <c r="F3022" t="s">
        <v>1814</v>
      </c>
      <c r="G3022" t="s">
        <v>1815</v>
      </c>
      <c r="H3022" t="s">
        <v>7</v>
      </c>
      <c r="I3022" t="s">
        <v>41</v>
      </c>
      <c r="J3022" t="s">
        <v>42</v>
      </c>
      <c r="K3022" t="s">
        <v>70</v>
      </c>
      <c r="L3022" t="s">
        <v>44</v>
      </c>
      <c r="M3022" s="5">
        <v>700</v>
      </c>
      <c r="N3022" s="5">
        <v>0</v>
      </c>
      <c r="O3022" s="5">
        <f t="shared" si="188"/>
        <v>700</v>
      </c>
      <c r="P3022" s="5">
        <v>0</v>
      </c>
      <c r="Q3022" s="5">
        <f t="shared" si="189"/>
        <v>700</v>
      </c>
      <c r="R3022" s="5">
        <v>0</v>
      </c>
      <c r="S3022" s="5">
        <v>0</v>
      </c>
      <c r="T3022" s="5">
        <v>0</v>
      </c>
      <c r="U3022" s="5">
        <f t="shared" si="190"/>
        <v>700</v>
      </c>
      <c r="V3022" s="5">
        <f t="shared" si="191"/>
        <v>700</v>
      </c>
      <c r="W3022" s="5">
        <v>700</v>
      </c>
      <c r="X3022" t="s">
        <v>71</v>
      </c>
    </row>
    <row r="3023" spans="1:24" x14ac:dyDescent="0.2">
      <c r="A3023" t="s">
        <v>0</v>
      </c>
      <c r="B3023" t="s">
        <v>1</v>
      </c>
      <c r="C3023" t="s">
        <v>2</v>
      </c>
      <c r="D3023" t="s">
        <v>3</v>
      </c>
      <c r="E3023" t="s">
        <v>4</v>
      </c>
      <c r="F3023" t="s">
        <v>1814</v>
      </c>
      <c r="G3023" t="s">
        <v>1815</v>
      </c>
      <c r="H3023" t="s">
        <v>7</v>
      </c>
      <c r="I3023" t="s">
        <v>41</v>
      </c>
      <c r="J3023" t="s">
        <v>42</v>
      </c>
      <c r="K3023" t="s">
        <v>74</v>
      </c>
      <c r="L3023" t="s">
        <v>44</v>
      </c>
      <c r="M3023" s="5">
        <v>1000</v>
      </c>
      <c r="N3023" s="5">
        <v>0</v>
      </c>
      <c r="O3023" s="5">
        <f t="shared" si="188"/>
        <v>1000</v>
      </c>
      <c r="P3023" s="5">
        <v>0</v>
      </c>
      <c r="Q3023" s="5">
        <f t="shared" si="189"/>
        <v>1000</v>
      </c>
      <c r="R3023" s="5">
        <v>0</v>
      </c>
      <c r="S3023" s="5">
        <v>1000</v>
      </c>
      <c r="T3023" s="5">
        <v>672</v>
      </c>
      <c r="U3023" s="5">
        <f t="shared" si="190"/>
        <v>0</v>
      </c>
      <c r="V3023" s="5">
        <f t="shared" si="191"/>
        <v>328</v>
      </c>
      <c r="W3023" s="5">
        <v>0</v>
      </c>
      <c r="X3023" t="s">
        <v>75</v>
      </c>
    </row>
    <row r="3024" spans="1:24" x14ac:dyDescent="0.2">
      <c r="A3024" t="s">
        <v>0</v>
      </c>
      <c r="B3024" t="s">
        <v>1</v>
      </c>
      <c r="C3024" t="s">
        <v>2</v>
      </c>
      <c r="D3024" t="s">
        <v>3</v>
      </c>
      <c r="E3024" t="s">
        <v>4</v>
      </c>
      <c r="F3024" t="s">
        <v>1814</v>
      </c>
      <c r="G3024" t="s">
        <v>1815</v>
      </c>
      <c r="H3024" t="s">
        <v>7</v>
      </c>
      <c r="I3024" t="s">
        <v>41</v>
      </c>
      <c r="J3024" t="s">
        <v>42</v>
      </c>
      <c r="K3024" t="s">
        <v>76</v>
      </c>
      <c r="L3024" t="s">
        <v>44</v>
      </c>
      <c r="M3024" s="5">
        <v>800</v>
      </c>
      <c r="N3024" s="5">
        <v>0</v>
      </c>
      <c r="O3024" s="5">
        <f t="shared" si="188"/>
        <v>800</v>
      </c>
      <c r="P3024" s="5">
        <v>0</v>
      </c>
      <c r="Q3024" s="5">
        <f t="shared" si="189"/>
        <v>800</v>
      </c>
      <c r="R3024" s="5">
        <v>800</v>
      </c>
      <c r="S3024" s="5">
        <v>0</v>
      </c>
      <c r="T3024" s="5">
        <v>0</v>
      </c>
      <c r="U3024" s="5">
        <f t="shared" si="190"/>
        <v>800</v>
      </c>
      <c r="V3024" s="5">
        <f t="shared" si="191"/>
        <v>800</v>
      </c>
      <c r="W3024" s="5">
        <v>0</v>
      </c>
      <c r="X3024" t="s">
        <v>77</v>
      </c>
    </row>
    <row r="3025" spans="1:24" x14ac:dyDescent="0.2">
      <c r="A3025" t="s">
        <v>0</v>
      </c>
      <c r="B3025" t="s">
        <v>1</v>
      </c>
      <c r="C3025" t="s">
        <v>2</v>
      </c>
      <c r="D3025" t="s">
        <v>3</v>
      </c>
      <c r="E3025" t="s">
        <v>4</v>
      </c>
      <c r="F3025" t="s">
        <v>1814</v>
      </c>
      <c r="G3025" t="s">
        <v>1815</v>
      </c>
      <c r="H3025" t="s">
        <v>7</v>
      </c>
      <c r="I3025" t="s">
        <v>41</v>
      </c>
      <c r="J3025" t="s">
        <v>42</v>
      </c>
      <c r="K3025" t="s">
        <v>78</v>
      </c>
      <c r="L3025" t="s">
        <v>44</v>
      </c>
      <c r="M3025" s="5">
        <v>400</v>
      </c>
      <c r="N3025" s="5">
        <v>0</v>
      </c>
      <c r="O3025" s="5">
        <f t="shared" si="188"/>
        <v>400</v>
      </c>
      <c r="P3025" s="5">
        <v>0</v>
      </c>
      <c r="Q3025" s="5">
        <f t="shared" si="189"/>
        <v>400</v>
      </c>
      <c r="R3025" s="5">
        <v>400</v>
      </c>
      <c r="S3025" s="5">
        <v>0</v>
      </c>
      <c r="T3025" s="5">
        <v>0</v>
      </c>
      <c r="U3025" s="5">
        <f t="shared" si="190"/>
        <v>400</v>
      </c>
      <c r="V3025" s="5">
        <f t="shared" si="191"/>
        <v>400</v>
      </c>
      <c r="W3025" s="5">
        <v>0</v>
      </c>
      <c r="X3025" t="s">
        <v>79</v>
      </c>
    </row>
    <row r="3026" spans="1:24" x14ac:dyDescent="0.2">
      <c r="A3026" t="s">
        <v>0</v>
      </c>
      <c r="B3026" t="s">
        <v>1</v>
      </c>
      <c r="C3026" t="s">
        <v>2</v>
      </c>
      <c r="D3026" t="s">
        <v>3</v>
      </c>
      <c r="E3026" t="s">
        <v>4</v>
      </c>
      <c r="F3026" t="s">
        <v>1814</v>
      </c>
      <c r="G3026" t="s">
        <v>1815</v>
      </c>
      <c r="H3026" t="s">
        <v>7</v>
      </c>
      <c r="I3026" t="s">
        <v>41</v>
      </c>
      <c r="J3026" t="s">
        <v>42</v>
      </c>
      <c r="K3026" t="s">
        <v>82</v>
      </c>
      <c r="L3026" t="s">
        <v>44</v>
      </c>
      <c r="M3026" s="5">
        <v>5000</v>
      </c>
      <c r="N3026" s="5">
        <v>0</v>
      </c>
      <c r="O3026" s="5">
        <f t="shared" si="188"/>
        <v>5000</v>
      </c>
      <c r="P3026" s="5">
        <v>0</v>
      </c>
      <c r="Q3026" s="5">
        <f t="shared" si="189"/>
        <v>5000</v>
      </c>
      <c r="R3026" s="5">
        <v>10.62</v>
      </c>
      <c r="S3026" s="5">
        <v>4989.38</v>
      </c>
      <c r="T3026" s="5">
        <v>4989.38</v>
      </c>
      <c r="U3026" s="5">
        <f t="shared" si="190"/>
        <v>10.619999999999891</v>
      </c>
      <c r="V3026" s="5">
        <f t="shared" si="191"/>
        <v>10.619999999999891</v>
      </c>
      <c r="W3026" s="5">
        <v>0</v>
      </c>
      <c r="X3026" t="s">
        <v>83</v>
      </c>
    </row>
    <row r="3027" spans="1:24" x14ac:dyDescent="0.2">
      <c r="A3027" t="s">
        <v>0</v>
      </c>
      <c r="B3027" t="s">
        <v>1</v>
      </c>
      <c r="C3027" t="s">
        <v>2</v>
      </c>
      <c r="D3027" t="s">
        <v>3</v>
      </c>
      <c r="E3027" t="s">
        <v>4</v>
      </c>
      <c r="F3027" t="s">
        <v>1814</v>
      </c>
      <c r="G3027" t="s">
        <v>1815</v>
      </c>
      <c r="H3027" t="s">
        <v>7</v>
      </c>
      <c r="I3027" t="s">
        <v>41</v>
      </c>
      <c r="J3027" t="s">
        <v>42</v>
      </c>
      <c r="K3027" t="s">
        <v>88</v>
      </c>
      <c r="L3027" t="s">
        <v>44</v>
      </c>
      <c r="M3027" s="5">
        <v>200</v>
      </c>
      <c r="N3027" s="5">
        <v>642</v>
      </c>
      <c r="O3027" s="5">
        <f t="shared" si="188"/>
        <v>842</v>
      </c>
      <c r="P3027" s="5">
        <v>0</v>
      </c>
      <c r="Q3027" s="5">
        <f t="shared" si="189"/>
        <v>842</v>
      </c>
      <c r="R3027" s="5">
        <v>197.12</v>
      </c>
      <c r="S3027" s="5">
        <v>644.78</v>
      </c>
      <c r="T3027" s="5">
        <v>644.78</v>
      </c>
      <c r="U3027" s="5">
        <f t="shared" si="190"/>
        <v>197.22000000000003</v>
      </c>
      <c r="V3027" s="5">
        <f t="shared" si="191"/>
        <v>197.22000000000003</v>
      </c>
      <c r="W3027" s="5">
        <v>0.1</v>
      </c>
      <c r="X3027" t="s">
        <v>89</v>
      </c>
    </row>
    <row r="3028" spans="1:24" x14ac:dyDescent="0.2">
      <c r="A3028" t="s">
        <v>0</v>
      </c>
      <c r="B3028" t="s">
        <v>1</v>
      </c>
      <c r="C3028" t="s">
        <v>2</v>
      </c>
      <c r="D3028" t="s">
        <v>3</v>
      </c>
      <c r="E3028" t="s">
        <v>4</v>
      </c>
      <c r="F3028" t="s">
        <v>1814</v>
      </c>
      <c r="G3028" t="s">
        <v>1815</v>
      </c>
      <c r="H3028" t="s">
        <v>7</v>
      </c>
      <c r="I3028" t="s">
        <v>41</v>
      </c>
      <c r="J3028" t="s">
        <v>90</v>
      </c>
      <c r="K3028" t="s">
        <v>91</v>
      </c>
      <c r="L3028" t="s">
        <v>44</v>
      </c>
      <c r="M3028" s="5">
        <v>0</v>
      </c>
      <c r="N3028" s="5">
        <v>143.07</v>
      </c>
      <c r="O3028" s="5">
        <f t="shared" si="188"/>
        <v>143.07</v>
      </c>
      <c r="P3028" s="5">
        <v>0</v>
      </c>
      <c r="Q3028" s="5">
        <f t="shared" si="189"/>
        <v>143.07</v>
      </c>
      <c r="R3028" s="5">
        <v>109.19</v>
      </c>
      <c r="S3028" s="5">
        <v>0</v>
      </c>
      <c r="T3028" s="5">
        <v>0</v>
      </c>
      <c r="U3028" s="5">
        <f t="shared" si="190"/>
        <v>143.07</v>
      </c>
      <c r="V3028" s="5">
        <f t="shared" si="191"/>
        <v>143.07</v>
      </c>
      <c r="W3028" s="5">
        <v>33.880000000000003</v>
      </c>
      <c r="X3028" t="s">
        <v>92</v>
      </c>
    </row>
    <row r="3029" spans="1:24" x14ac:dyDescent="0.2">
      <c r="A3029" t="s">
        <v>0</v>
      </c>
      <c r="B3029" t="s">
        <v>1</v>
      </c>
      <c r="C3029" t="s">
        <v>2</v>
      </c>
      <c r="D3029" t="s">
        <v>3</v>
      </c>
      <c r="E3029" t="s">
        <v>4</v>
      </c>
      <c r="F3029" t="s">
        <v>1814</v>
      </c>
      <c r="G3029" t="s">
        <v>1815</v>
      </c>
      <c r="H3029" t="s">
        <v>95</v>
      </c>
      <c r="I3029" t="s">
        <v>96</v>
      </c>
      <c r="J3029" t="s">
        <v>97</v>
      </c>
      <c r="K3029" t="s">
        <v>98</v>
      </c>
      <c r="L3029" t="s">
        <v>11</v>
      </c>
      <c r="M3029" s="5">
        <v>817</v>
      </c>
      <c r="N3029" s="5">
        <v>0</v>
      </c>
      <c r="O3029" s="5">
        <f t="shared" si="188"/>
        <v>817</v>
      </c>
      <c r="P3029" s="5">
        <v>0</v>
      </c>
      <c r="Q3029" s="5">
        <f t="shared" si="189"/>
        <v>817</v>
      </c>
      <c r="R3029" s="5">
        <v>272.36</v>
      </c>
      <c r="S3029" s="5">
        <v>544.64</v>
      </c>
      <c r="T3029" s="5">
        <v>544.64</v>
      </c>
      <c r="U3029" s="5">
        <f t="shared" si="190"/>
        <v>272.36</v>
      </c>
      <c r="V3029" s="5">
        <f t="shared" si="191"/>
        <v>272.36</v>
      </c>
      <c r="W3029" s="5">
        <v>0</v>
      </c>
      <c r="X3029" t="s">
        <v>99</v>
      </c>
    </row>
    <row r="3030" spans="1:24" x14ac:dyDescent="0.2">
      <c r="A3030" t="s">
        <v>0</v>
      </c>
      <c r="B3030" t="s">
        <v>1</v>
      </c>
      <c r="C3030" t="s">
        <v>2</v>
      </c>
      <c r="D3030" t="s">
        <v>3</v>
      </c>
      <c r="E3030" t="s">
        <v>4</v>
      </c>
      <c r="F3030" t="s">
        <v>1814</v>
      </c>
      <c r="G3030" t="s">
        <v>1815</v>
      </c>
      <c r="H3030" t="s">
        <v>95</v>
      </c>
      <c r="I3030" t="s">
        <v>96</v>
      </c>
      <c r="J3030" t="s">
        <v>97</v>
      </c>
      <c r="K3030" t="s">
        <v>100</v>
      </c>
      <c r="L3030" t="s">
        <v>11</v>
      </c>
      <c r="M3030" s="5">
        <v>405.82</v>
      </c>
      <c r="N3030" s="5">
        <v>0</v>
      </c>
      <c r="O3030" s="5">
        <f t="shared" si="188"/>
        <v>405.82</v>
      </c>
      <c r="P3030" s="5">
        <v>0</v>
      </c>
      <c r="Q3030" s="5">
        <f t="shared" si="189"/>
        <v>405.82</v>
      </c>
      <c r="R3030" s="5">
        <v>120.61</v>
      </c>
      <c r="S3030" s="5">
        <v>279.39</v>
      </c>
      <c r="T3030" s="5">
        <v>279.39</v>
      </c>
      <c r="U3030" s="5">
        <f t="shared" si="190"/>
        <v>126.43</v>
      </c>
      <c r="V3030" s="5">
        <f t="shared" si="191"/>
        <v>126.43</v>
      </c>
      <c r="W3030" s="5">
        <v>5.82</v>
      </c>
      <c r="X3030" t="s">
        <v>101</v>
      </c>
    </row>
    <row r="3031" spans="1:24" x14ac:dyDescent="0.2">
      <c r="A3031" t="s">
        <v>0</v>
      </c>
      <c r="B3031" t="s">
        <v>1</v>
      </c>
      <c r="C3031" t="s">
        <v>2</v>
      </c>
      <c r="D3031" t="s">
        <v>3</v>
      </c>
      <c r="E3031" t="s">
        <v>4</v>
      </c>
      <c r="F3031" t="s">
        <v>1814</v>
      </c>
      <c r="G3031" t="s">
        <v>1815</v>
      </c>
      <c r="H3031" t="s">
        <v>95</v>
      </c>
      <c r="I3031" t="s">
        <v>96</v>
      </c>
      <c r="J3031" t="s">
        <v>97</v>
      </c>
      <c r="K3031" t="s">
        <v>104</v>
      </c>
      <c r="L3031" t="s">
        <v>11</v>
      </c>
      <c r="M3031" s="5">
        <v>9804</v>
      </c>
      <c r="N3031" s="5">
        <v>0</v>
      </c>
      <c r="O3031" s="5">
        <f t="shared" si="188"/>
        <v>9804</v>
      </c>
      <c r="P3031" s="5">
        <v>0</v>
      </c>
      <c r="Q3031" s="5">
        <f t="shared" si="189"/>
        <v>9804</v>
      </c>
      <c r="R3031" s="5">
        <v>3268</v>
      </c>
      <c r="S3031" s="5">
        <v>6536</v>
      </c>
      <c r="T3031" s="5">
        <v>6536</v>
      </c>
      <c r="U3031" s="5">
        <f t="shared" si="190"/>
        <v>3268</v>
      </c>
      <c r="V3031" s="5">
        <f t="shared" si="191"/>
        <v>3268</v>
      </c>
      <c r="W3031" s="5">
        <v>0</v>
      </c>
      <c r="X3031" t="s">
        <v>105</v>
      </c>
    </row>
    <row r="3032" spans="1:24" x14ac:dyDescent="0.2">
      <c r="A3032" t="s">
        <v>0</v>
      </c>
      <c r="B3032" t="s">
        <v>1</v>
      </c>
      <c r="C3032" t="s">
        <v>2</v>
      </c>
      <c r="D3032" t="s">
        <v>3</v>
      </c>
      <c r="E3032" t="s">
        <v>4</v>
      </c>
      <c r="F3032" t="s">
        <v>1814</v>
      </c>
      <c r="G3032" t="s">
        <v>1815</v>
      </c>
      <c r="H3032" t="s">
        <v>95</v>
      </c>
      <c r="I3032" t="s">
        <v>96</v>
      </c>
      <c r="J3032" t="s">
        <v>97</v>
      </c>
      <c r="K3032" t="s">
        <v>106</v>
      </c>
      <c r="L3032" t="s">
        <v>11</v>
      </c>
      <c r="M3032" s="5">
        <v>1240.21</v>
      </c>
      <c r="N3032" s="5">
        <v>0</v>
      </c>
      <c r="O3032" s="5">
        <f t="shared" si="188"/>
        <v>1240.21</v>
      </c>
      <c r="P3032" s="5">
        <v>10.33</v>
      </c>
      <c r="Q3032" s="5">
        <f t="shared" si="189"/>
        <v>1250.54</v>
      </c>
      <c r="R3032" s="5">
        <v>413.41</v>
      </c>
      <c r="S3032" s="5">
        <v>826.8</v>
      </c>
      <c r="T3032" s="5">
        <v>826.8</v>
      </c>
      <c r="U3032" s="5">
        <f t="shared" si="190"/>
        <v>413.41000000000008</v>
      </c>
      <c r="V3032" s="5">
        <f t="shared" si="191"/>
        <v>413.41000000000008</v>
      </c>
      <c r="W3032" s="5">
        <v>10.33</v>
      </c>
      <c r="X3032" t="s">
        <v>107</v>
      </c>
    </row>
    <row r="3033" spans="1:24" x14ac:dyDescent="0.2">
      <c r="A3033" t="s">
        <v>0</v>
      </c>
      <c r="B3033" t="s">
        <v>1</v>
      </c>
      <c r="C3033" t="s">
        <v>2</v>
      </c>
      <c r="D3033" t="s">
        <v>3</v>
      </c>
      <c r="E3033" t="s">
        <v>4</v>
      </c>
      <c r="F3033" t="s">
        <v>1814</v>
      </c>
      <c r="G3033" t="s">
        <v>1815</v>
      </c>
      <c r="H3033" t="s">
        <v>95</v>
      </c>
      <c r="I3033" t="s">
        <v>96</v>
      </c>
      <c r="J3033" t="s">
        <v>97</v>
      </c>
      <c r="K3033" t="s">
        <v>108</v>
      </c>
      <c r="L3033" t="s">
        <v>11</v>
      </c>
      <c r="M3033" s="5">
        <v>817</v>
      </c>
      <c r="N3033" s="5">
        <v>0</v>
      </c>
      <c r="O3033" s="5">
        <f t="shared" si="188"/>
        <v>817</v>
      </c>
      <c r="P3033" s="5">
        <v>6.53</v>
      </c>
      <c r="Q3033" s="5">
        <f t="shared" si="189"/>
        <v>823.53</v>
      </c>
      <c r="R3033" s="5">
        <v>272.52</v>
      </c>
      <c r="S3033" s="5">
        <v>544.48</v>
      </c>
      <c r="T3033" s="5">
        <v>544.48</v>
      </c>
      <c r="U3033" s="5">
        <f t="shared" si="190"/>
        <v>272.52</v>
      </c>
      <c r="V3033" s="5">
        <f t="shared" si="191"/>
        <v>272.52</v>
      </c>
      <c r="W3033" s="5">
        <v>6.53</v>
      </c>
      <c r="X3033" t="s">
        <v>109</v>
      </c>
    </row>
    <row r="3034" spans="1:24" x14ac:dyDescent="0.2">
      <c r="A3034" t="s">
        <v>0</v>
      </c>
      <c r="B3034" t="s">
        <v>1</v>
      </c>
      <c r="C3034" t="s">
        <v>2</v>
      </c>
      <c r="D3034" t="s">
        <v>3</v>
      </c>
      <c r="E3034" t="s">
        <v>4</v>
      </c>
      <c r="F3034" t="s">
        <v>1814</v>
      </c>
      <c r="G3034" t="s">
        <v>1815</v>
      </c>
      <c r="H3034" t="s">
        <v>95</v>
      </c>
      <c r="I3034" t="s">
        <v>148</v>
      </c>
      <c r="J3034" t="s">
        <v>121</v>
      </c>
      <c r="K3034" t="s">
        <v>137</v>
      </c>
      <c r="L3034" t="s">
        <v>44</v>
      </c>
      <c r="M3034" s="5">
        <v>348.47</v>
      </c>
      <c r="N3034" s="5">
        <v>0</v>
      </c>
      <c r="O3034" s="5">
        <f t="shared" si="188"/>
        <v>348.47</v>
      </c>
      <c r="P3034" s="5">
        <v>-348.47</v>
      </c>
      <c r="Q3034" s="5">
        <f t="shared" si="189"/>
        <v>0</v>
      </c>
      <c r="R3034" s="5">
        <v>0</v>
      </c>
      <c r="S3034" s="5">
        <v>0</v>
      </c>
      <c r="T3034" s="5">
        <v>0</v>
      </c>
      <c r="U3034" s="5">
        <f t="shared" si="190"/>
        <v>348.47</v>
      </c>
      <c r="V3034" s="5">
        <f t="shared" si="191"/>
        <v>348.47</v>
      </c>
      <c r="W3034" s="5">
        <v>0</v>
      </c>
      <c r="X3034" t="s">
        <v>138</v>
      </c>
    </row>
    <row r="3035" spans="1:24" x14ac:dyDescent="0.2">
      <c r="A3035" t="s">
        <v>0</v>
      </c>
      <c r="B3035" t="s">
        <v>1</v>
      </c>
      <c r="C3035" t="s">
        <v>2</v>
      </c>
      <c r="D3035" t="s">
        <v>3</v>
      </c>
      <c r="E3035" t="s">
        <v>4</v>
      </c>
      <c r="F3035" t="s">
        <v>1814</v>
      </c>
      <c r="G3035" t="s">
        <v>1815</v>
      </c>
      <c r="H3035" t="s">
        <v>95</v>
      </c>
      <c r="I3035" t="s">
        <v>148</v>
      </c>
      <c r="J3035" t="s">
        <v>121</v>
      </c>
      <c r="K3035" t="s">
        <v>145</v>
      </c>
      <c r="L3035" t="s">
        <v>44</v>
      </c>
      <c r="M3035" s="5">
        <v>1400</v>
      </c>
      <c r="N3035" s="5">
        <v>0</v>
      </c>
      <c r="O3035" s="5">
        <f t="shared" si="188"/>
        <v>1400</v>
      </c>
      <c r="P3035" s="5">
        <v>-1400</v>
      </c>
      <c r="Q3035" s="5">
        <f t="shared" si="189"/>
        <v>0</v>
      </c>
      <c r="R3035" s="5">
        <v>0</v>
      </c>
      <c r="S3035" s="5">
        <v>0</v>
      </c>
      <c r="T3035" s="5">
        <v>0</v>
      </c>
      <c r="U3035" s="5">
        <f t="shared" si="190"/>
        <v>1400</v>
      </c>
      <c r="V3035" s="5">
        <f t="shared" si="191"/>
        <v>1400</v>
      </c>
      <c r="W3035" s="5">
        <v>0</v>
      </c>
      <c r="X3035" t="s">
        <v>146</v>
      </c>
    </row>
    <row r="3036" spans="1:24" x14ac:dyDescent="0.2">
      <c r="A3036" t="s">
        <v>0</v>
      </c>
      <c r="B3036" t="s">
        <v>1</v>
      </c>
      <c r="C3036" t="s">
        <v>2</v>
      </c>
      <c r="D3036" t="s">
        <v>3</v>
      </c>
      <c r="E3036" t="s">
        <v>4</v>
      </c>
      <c r="F3036" t="s">
        <v>1814</v>
      </c>
      <c r="G3036" t="s">
        <v>1815</v>
      </c>
      <c r="H3036" t="s">
        <v>95</v>
      </c>
      <c r="I3036" t="s">
        <v>154</v>
      </c>
      <c r="J3036" t="s">
        <v>121</v>
      </c>
      <c r="K3036" t="s">
        <v>137</v>
      </c>
      <c r="L3036" t="s">
        <v>44</v>
      </c>
      <c r="M3036" s="5">
        <v>9000</v>
      </c>
      <c r="N3036" s="5">
        <v>0</v>
      </c>
      <c r="O3036" s="5">
        <f t="shared" si="188"/>
        <v>9000</v>
      </c>
      <c r="P3036" s="5">
        <v>-9000</v>
      </c>
      <c r="Q3036" s="5">
        <f t="shared" si="189"/>
        <v>0</v>
      </c>
      <c r="R3036" s="5">
        <v>0</v>
      </c>
      <c r="S3036" s="5">
        <v>0</v>
      </c>
      <c r="T3036" s="5">
        <v>0</v>
      </c>
      <c r="U3036" s="5">
        <f t="shared" si="190"/>
        <v>9000</v>
      </c>
      <c r="V3036" s="5">
        <f t="shared" si="191"/>
        <v>9000</v>
      </c>
      <c r="W3036" s="5">
        <v>0</v>
      </c>
      <c r="X3036" t="s">
        <v>138</v>
      </c>
    </row>
    <row r="3037" spans="1:24" x14ac:dyDescent="0.2">
      <c r="A3037" t="s">
        <v>0</v>
      </c>
      <c r="B3037" t="s">
        <v>1</v>
      </c>
      <c r="C3037" t="s">
        <v>2</v>
      </c>
      <c r="D3037" t="s">
        <v>3</v>
      </c>
      <c r="E3037" t="s">
        <v>4</v>
      </c>
      <c r="F3037" t="s">
        <v>1814</v>
      </c>
      <c r="G3037" t="s">
        <v>1815</v>
      </c>
      <c r="H3037" t="s">
        <v>95</v>
      </c>
      <c r="I3037" t="s">
        <v>96</v>
      </c>
      <c r="J3037" t="s">
        <v>121</v>
      </c>
      <c r="K3037" t="s">
        <v>159</v>
      </c>
      <c r="L3037" t="s">
        <v>44</v>
      </c>
      <c r="M3037" s="5">
        <v>25000</v>
      </c>
      <c r="N3037" s="5">
        <v>0</v>
      </c>
      <c r="O3037" s="5">
        <f t="shared" si="188"/>
        <v>25000</v>
      </c>
      <c r="P3037" s="5">
        <v>-1493.44</v>
      </c>
      <c r="Q3037" s="5">
        <f t="shared" si="189"/>
        <v>23506.560000000001</v>
      </c>
      <c r="R3037" s="5">
        <v>0</v>
      </c>
      <c r="S3037" s="5">
        <v>23506.560000000001</v>
      </c>
      <c r="T3037" s="5">
        <v>5876.64</v>
      </c>
      <c r="U3037" s="5">
        <f t="shared" si="190"/>
        <v>1493.4399999999987</v>
      </c>
      <c r="V3037" s="5">
        <f t="shared" si="191"/>
        <v>19123.36</v>
      </c>
      <c r="W3037" s="5">
        <v>0</v>
      </c>
      <c r="X3037" t="s">
        <v>160</v>
      </c>
    </row>
    <row r="3038" spans="1:24" x14ac:dyDescent="0.2">
      <c r="A3038" t="s">
        <v>0</v>
      </c>
      <c r="B3038" t="s">
        <v>1</v>
      </c>
      <c r="C3038" t="s">
        <v>2</v>
      </c>
      <c r="D3038" t="s">
        <v>3</v>
      </c>
      <c r="E3038" t="s">
        <v>4</v>
      </c>
      <c r="F3038" t="s">
        <v>1814</v>
      </c>
      <c r="G3038" t="s">
        <v>1815</v>
      </c>
      <c r="H3038" t="s">
        <v>95</v>
      </c>
      <c r="I3038" t="s">
        <v>96</v>
      </c>
      <c r="J3038" t="s">
        <v>121</v>
      </c>
      <c r="K3038" t="s">
        <v>214</v>
      </c>
      <c r="L3038" t="s">
        <v>44</v>
      </c>
      <c r="M3038" s="5">
        <v>5000</v>
      </c>
      <c r="N3038" s="5">
        <v>0</v>
      </c>
      <c r="O3038" s="5">
        <f t="shared" si="188"/>
        <v>5000</v>
      </c>
      <c r="P3038" s="5">
        <v>0</v>
      </c>
      <c r="Q3038" s="5">
        <f t="shared" si="189"/>
        <v>5000</v>
      </c>
      <c r="R3038" s="5">
        <v>0</v>
      </c>
      <c r="S3038" s="5">
        <v>5000</v>
      </c>
      <c r="T3038" s="5">
        <v>1214.97</v>
      </c>
      <c r="U3038" s="5">
        <f t="shared" si="190"/>
        <v>0</v>
      </c>
      <c r="V3038" s="5">
        <f t="shared" si="191"/>
        <v>3785.0299999999997</v>
      </c>
      <c r="W3038" s="5">
        <v>0</v>
      </c>
      <c r="X3038" t="s">
        <v>1816</v>
      </c>
    </row>
    <row r="3039" spans="1:24" x14ac:dyDescent="0.2">
      <c r="A3039" t="s">
        <v>0</v>
      </c>
      <c r="B3039" t="s">
        <v>1</v>
      </c>
      <c r="C3039" t="s">
        <v>2</v>
      </c>
      <c r="D3039" t="s">
        <v>3</v>
      </c>
      <c r="E3039" t="s">
        <v>4</v>
      </c>
      <c r="F3039" t="s">
        <v>1814</v>
      </c>
      <c r="G3039" t="s">
        <v>1815</v>
      </c>
      <c r="H3039" t="s">
        <v>95</v>
      </c>
      <c r="I3039" t="s">
        <v>96</v>
      </c>
      <c r="J3039" t="s">
        <v>121</v>
      </c>
      <c r="K3039" t="s">
        <v>161</v>
      </c>
      <c r="L3039" t="s">
        <v>44</v>
      </c>
      <c r="M3039" s="5">
        <v>3000</v>
      </c>
      <c r="N3039" s="5">
        <v>0</v>
      </c>
      <c r="O3039" s="5">
        <f t="shared" si="188"/>
        <v>3000</v>
      </c>
      <c r="P3039" s="5">
        <v>0</v>
      </c>
      <c r="Q3039" s="5">
        <f t="shared" si="189"/>
        <v>3000</v>
      </c>
      <c r="R3039" s="5">
        <v>0</v>
      </c>
      <c r="S3039" s="5">
        <v>0</v>
      </c>
      <c r="T3039" s="5">
        <v>0</v>
      </c>
      <c r="U3039" s="5">
        <f t="shared" si="190"/>
        <v>3000</v>
      </c>
      <c r="V3039" s="5">
        <f t="shared" si="191"/>
        <v>3000</v>
      </c>
      <c r="W3039" s="5">
        <v>3000</v>
      </c>
      <c r="X3039" t="s">
        <v>162</v>
      </c>
    </row>
    <row r="3040" spans="1:24" x14ac:dyDescent="0.2">
      <c r="A3040" t="s">
        <v>0</v>
      </c>
      <c r="B3040" t="s">
        <v>1</v>
      </c>
      <c r="C3040" t="s">
        <v>2</v>
      </c>
      <c r="D3040" t="s">
        <v>3</v>
      </c>
      <c r="E3040" t="s">
        <v>4</v>
      </c>
      <c r="F3040" t="s">
        <v>1814</v>
      </c>
      <c r="G3040" t="s">
        <v>1815</v>
      </c>
      <c r="H3040" t="s">
        <v>95</v>
      </c>
      <c r="I3040" t="s">
        <v>96</v>
      </c>
      <c r="J3040" t="s">
        <v>121</v>
      </c>
      <c r="K3040" t="s">
        <v>145</v>
      </c>
      <c r="L3040" t="s">
        <v>44</v>
      </c>
      <c r="M3040" s="5">
        <v>7500</v>
      </c>
      <c r="N3040" s="5">
        <v>-2086.54</v>
      </c>
      <c r="O3040" s="5">
        <f t="shared" si="188"/>
        <v>5413.46</v>
      </c>
      <c r="P3040" s="5">
        <v>0</v>
      </c>
      <c r="Q3040" s="5">
        <f t="shared" si="189"/>
        <v>5413.46</v>
      </c>
      <c r="R3040" s="5">
        <v>0</v>
      </c>
      <c r="S3040" s="5">
        <v>5409.6</v>
      </c>
      <c r="T3040" s="5">
        <v>0</v>
      </c>
      <c r="U3040" s="5">
        <f t="shared" si="190"/>
        <v>3.8599999999996726</v>
      </c>
      <c r="V3040" s="5">
        <f t="shared" si="191"/>
        <v>5413.46</v>
      </c>
      <c r="W3040" s="5">
        <v>3.86</v>
      </c>
      <c r="X3040" t="s">
        <v>146</v>
      </c>
    </row>
    <row r="3041" spans="1:24" x14ac:dyDescent="0.2">
      <c r="A3041" t="s">
        <v>0</v>
      </c>
      <c r="B3041" t="s">
        <v>1</v>
      </c>
      <c r="C3041" t="s">
        <v>2</v>
      </c>
      <c r="D3041" t="s">
        <v>3</v>
      </c>
      <c r="E3041" t="s">
        <v>4</v>
      </c>
      <c r="F3041" t="s">
        <v>1814</v>
      </c>
      <c r="G3041" t="s">
        <v>1815</v>
      </c>
      <c r="H3041" t="s">
        <v>95</v>
      </c>
      <c r="I3041" t="s">
        <v>96</v>
      </c>
      <c r="J3041" t="s">
        <v>121</v>
      </c>
      <c r="K3041" t="s">
        <v>130</v>
      </c>
      <c r="L3041" t="s">
        <v>44</v>
      </c>
      <c r="M3041" s="5">
        <v>639.20000000000005</v>
      </c>
      <c r="N3041" s="5">
        <v>0</v>
      </c>
      <c r="O3041" s="5">
        <f t="shared" si="188"/>
        <v>639.20000000000005</v>
      </c>
      <c r="P3041" s="5">
        <v>0</v>
      </c>
      <c r="Q3041" s="5">
        <f t="shared" si="189"/>
        <v>639.20000000000005</v>
      </c>
      <c r="R3041" s="5">
        <v>561.53</v>
      </c>
      <c r="S3041" s="5">
        <v>77.67</v>
      </c>
      <c r="T3041" s="5">
        <v>77.67</v>
      </c>
      <c r="U3041" s="5">
        <f t="shared" si="190"/>
        <v>561.53000000000009</v>
      </c>
      <c r="V3041" s="5">
        <f t="shared" si="191"/>
        <v>561.53000000000009</v>
      </c>
      <c r="W3041" s="5">
        <v>0</v>
      </c>
      <c r="X3041" t="s">
        <v>165</v>
      </c>
    </row>
    <row r="3042" spans="1:24" x14ac:dyDescent="0.2">
      <c r="A3042" t="s">
        <v>0</v>
      </c>
      <c r="B3042" t="s">
        <v>1</v>
      </c>
      <c r="C3042" t="s">
        <v>2</v>
      </c>
      <c r="D3042" t="s">
        <v>3</v>
      </c>
      <c r="E3042" t="s">
        <v>4</v>
      </c>
      <c r="F3042" t="s">
        <v>1814</v>
      </c>
      <c r="G3042" t="s">
        <v>1815</v>
      </c>
      <c r="H3042" t="s">
        <v>180</v>
      </c>
      <c r="I3042" t="s">
        <v>181</v>
      </c>
      <c r="J3042" t="s">
        <v>121</v>
      </c>
      <c r="K3042" t="s">
        <v>137</v>
      </c>
      <c r="L3042" t="s">
        <v>44</v>
      </c>
      <c r="M3042" s="5">
        <v>69318.759999999995</v>
      </c>
      <c r="N3042" s="5">
        <v>0</v>
      </c>
      <c r="O3042" s="5">
        <f t="shared" si="188"/>
        <v>69318.759999999995</v>
      </c>
      <c r="P3042" s="5">
        <v>-69318.759999999995</v>
      </c>
      <c r="Q3042" s="5">
        <f t="shared" si="189"/>
        <v>0</v>
      </c>
      <c r="R3042" s="5">
        <v>0</v>
      </c>
      <c r="S3042" s="5">
        <v>0</v>
      </c>
      <c r="T3042" s="5">
        <v>0</v>
      </c>
      <c r="U3042" s="5">
        <f t="shared" si="190"/>
        <v>69318.759999999995</v>
      </c>
      <c r="V3042" s="5">
        <f t="shared" si="191"/>
        <v>69318.759999999995</v>
      </c>
      <c r="W3042" s="5">
        <v>0</v>
      </c>
      <c r="X3042" t="s">
        <v>182</v>
      </c>
    </row>
    <row r="3043" spans="1:24" x14ac:dyDescent="0.2">
      <c r="A3043" t="s">
        <v>0</v>
      </c>
      <c r="B3043" t="s">
        <v>1</v>
      </c>
      <c r="C3043" t="s">
        <v>2</v>
      </c>
      <c r="D3043" t="s">
        <v>3</v>
      </c>
      <c r="E3043" t="s">
        <v>4</v>
      </c>
      <c r="F3043" t="s">
        <v>1814</v>
      </c>
      <c r="G3043" t="s">
        <v>1815</v>
      </c>
      <c r="H3043" t="s">
        <v>180</v>
      </c>
      <c r="I3043" t="s">
        <v>183</v>
      </c>
      <c r="J3043" t="s">
        <v>121</v>
      </c>
      <c r="K3043" t="s">
        <v>137</v>
      </c>
      <c r="L3043" t="s">
        <v>44</v>
      </c>
      <c r="M3043" s="5">
        <v>30000</v>
      </c>
      <c r="N3043" s="5">
        <v>0</v>
      </c>
      <c r="O3043" s="5">
        <f t="shared" si="188"/>
        <v>30000</v>
      </c>
      <c r="P3043" s="5">
        <v>-30000</v>
      </c>
      <c r="Q3043" s="5">
        <f t="shared" si="189"/>
        <v>0</v>
      </c>
      <c r="R3043" s="5">
        <v>0</v>
      </c>
      <c r="S3043" s="5">
        <v>0</v>
      </c>
      <c r="T3043" s="5">
        <v>0</v>
      </c>
      <c r="U3043" s="5">
        <f t="shared" si="190"/>
        <v>30000</v>
      </c>
      <c r="V3043" s="5">
        <f t="shared" si="191"/>
        <v>30000</v>
      </c>
      <c r="W3043" s="5">
        <v>0</v>
      </c>
      <c r="X3043" t="s">
        <v>182</v>
      </c>
    </row>
    <row r="3044" spans="1:24" x14ac:dyDescent="0.2">
      <c r="A3044" t="s">
        <v>0</v>
      </c>
      <c r="B3044" t="s">
        <v>1</v>
      </c>
      <c r="C3044" t="s">
        <v>2</v>
      </c>
      <c r="D3044" t="s">
        <v>3</v>
      </c>
      <c r="E3044" t="s">
        <v>4</v>
      </c>
      <c r="F3044" t="s">
        <v>1814</v>
      </c>
      <c r="G3044" t="s">
        <v>1815</v>
      </c>
      <c r="H3044" t="s">
        <v>180</v>
      </c>
      <c r="I3044" t="s">
        <v>183</v>
      </c>
      <c r="J3044" t="s">
        <v>121</v>
      </c>
      <c r="K3044" t="s">
        <v>314</v>
      </c>
      <c r="L3044" t="s">
        <v>44</v>
      </c>
      <c r="M3044" s="5">
        <v>10000</v>
      </c>
      <c r="N3044" s="5">
        <v>0</v>
      </c>
      <c r="O3044" s="5">
        <f t="shared" si="188"/>
        <v>10000</v>
      </c>
      <c r="P3044" s="5">
        <v>0</v>
      </c>
      <c r="Q3044" s="5">
        <f t="shared" si="189"/>
        <v>10000</v>
      </c>
      <c r="R3044" s="5">
        <v>0</v>
      </c>
      <c r="S3044" s="5">
        <v>5415.2</v>
      </c>
      <c r="T3044" s="5">
        <v>0</v>
      </c>
      <c r="U3044" s="5">
        <f t="shared" si="190"/>
        <v>4584.8</v>
      </c>
      <c r="V3044" s="5">
        <f t="shared" si="191"/>
        <v>10000</v>
      </c>
      <c r="W3044" s="5">
        <v>4584.8</v>
      </c>
      <c r="X3044" t="s">
        <v>1817</v>
      </c>
    </row>
    <row r="3045" spans="1:24" x14ac:dyDescent="0.2">
      <c r="A3045" t="s">
        <v>184</v>
      </c>
      <c r="B3045" t="s">
        <v>185</v>
      </c>
      <c r="C3045" t="s">
        <v>2</v>
      </c>
      <c r="D3045" t="s">
        <v>3</v>
      </c>
      <c r="E3045" t="s">
        <v>4</v>
      </c>
      <c r="F3045" t="s">
        <v>1814</v>
      </c>
      <c r="G3045" t="s">
        <v>1815</v>
      </c>
      <c r="H3045" t="s">
        <v>186</v>
      </c>
      <c r="I3045" t="s">
        <v>187</v>
      </c>
      <c r="J3045" t="s">
        <v>121</v>
      </c>
      <c r="K3045" t="s">
        <v>149</v>
      </c>
      <c r="L3045" t="s">
        <v>44</v>
      </c>
      <c r="M3045" s="5">
        <v>2450</v>
      </c>
      <c r="N3045" s="5">
        <v>0</v>
      </c>
      <c r="O3045" s="5">
        <f t="shared" si="188"/>
        <v>2450</v>
      </c>
      <c r="P3045" s="5">
        <v>0</v>
      </c>
      <c r="Q3045" s="5">
        <f t="shared" si="189"/>
        <v>2450</v>
      </c>
      <c r="R3045" s="5">
        <v>0</v>
      </c>
      <c r="S3045" s="5">
        <v>2450</v>
      </c>
      <c r="T3045" s="5">
        <v>2450</v>
      </c>
      <c r="U3045" s="5">
        <f t="shared" si="190"/>
        <v>0</v>
      </c>
      <c r="V3045" s="5">
        <f t="shared" si="191"/>
        <v>0</v>
      </c>
      <c r="W3045" s="5">
        <v>0</v>
      </c>
      <c r="X3045" t="s">
        <v>188</v>
      </c>
    </row>
    <row r="3046" spans="1:24" x14ac:dyDescent="0.2">
      <c r="A3046" t="s">
        <v>184</v>
      </c>
      <c r="B3046" t="s">
        <v>185</v>
      </c>
      <c r="C3046" t="s">
        <v>2</v>
      </c>
      <c r="D3046" t="s">
        <v>3</v>
      </c>
      <c r="E3046" t="s">
        <v>4</v>
      </c>
      <c r="F3046" t="s">
        <v>1814</v>
      </c>
      <c r="G3046" t="s">
        <v>1815</v>
      </c>
      <c r="H3046" t="s">
        <v>186</v>
      </c>
      <c r="I3046" t="s">
        <v>187</v>
      </c>
      <c r="J3046" t="s">
        <v>121</v>
      </c>
      <c r="K3046" t="s">
        <v>314</v>
      </c>
      <c r="L3046" t="s">
        <v>44</v>
      </c>
      <c r="M3046" s="5">
        <v>18000</v>
      </c>
      <c r="N3046" s="5">
        <v>0</v>
      </c>
      <c r="O3046" s="5">
        <f t="shared" si="188"/>
        <v>18000</v>
      </c>
      <c r="P3046" s="5">
        <v>-4500</v>
      </c>
      <c r="Q3046" s="5">
        <f t="shared" si="189"/>
        <v>13500</v>
      </c>
      <c r="R3046" s="5">
        <v>13500</v>
      </c>
      <c r="S3046" s="5">
        <v>0</v>
      </c>
      <c r="T3046" s="5">
        <v>0</v>
      </c>
      <c r="U3046" s="5">
        <f t="shared" si="190"/>
        <v>18000</v>
      </c>
      <c r="V3046" s="5">
        <f t="shared" si="191"/>
        <v>18000</v>
      </c>
      <c r="W3046" s="5">
        <v>0</v>
      </c>
      <c r="X3046" t="s">
        <v>335</v>
      </c>
    </row>
    <row r="3047" spans="1:24" x14ac:dyDescent="0.2">
      <c r="A3047" t="s">
        <v>184</v>
      </c>
      <c r="B3047" t="s">
        <v>185</v>
      </c>
      <c r="C3047" t="s">
        <v>2</v>
      </c>
      <c r="D3047" t="s">
        <v>3</v>
      </c>
      <c r="E3047" t="s">
        <v>4</v>
      </c>
      <c r="F3047" t="s">
        <v>1814</v>
      </c>
      <c r="G3047" t="s">
        <v>1815</v>
      </c>
      <c r="H3047" t="s">
        <v>186</v>
      </c>
      <c r="I3047" t="s">
        <v>187</v>
      </c>
      <c r="J3047" t="s">
        <v>121</v>
      </c>
      <c r="K3047" t="s">
        <v>145</v>
      </c>
      <c r="L3047" t="s">
        <v>44</v>
      </c>
      <c r="M3047" s="5">
        <v>20000</v>
      </c>
      <c r="N3047" s="5">
        <v>0</v>
      </c>
      <c r="O3047" s="5">
        <f t="shared" si="188"/>
        <v>20000</v>
      </c>
      <c r="P3047" s="5">
        <v>-20000</v>
      </c>
      <c r="Q3047" s="5">
        <f t="shared" si="189"/>
        <v>0</v>
      </c>
      <c r="R3047" s="5">
        <v>0</v>
      </c>
      <c r="S3047" s="5">
        <v>0</v>
      </c>
      <c r="T3047" s="5">
        <v>0</v>
      </c>
      <c r="U3047" s="5">
        <f t="shared" si="190"/>
        <v>20000</v>
      </c>
      <c r="V3047" s="5">
        <f t="shared" si="191"/>
        <v>20000</v>
      </c>
      <c r="W3047" s="5">
        <v>0</v>
      </c>
      <c r="X3047" t="s">
        <v>193</v>
      </c>
    </row>
    <row r="3048" spans="1:24" x14ac:dyDescent="0.2">
      <c r="A3048" t="s">
        <v>0</v>
      </c>
      <c r="B3048" t="s">
        <v>1</v>
      </c>
      <c r="C3048" t="s">
        <v>2</v>
      </c>
      <c r="D3048" t="s">
        <v>3</v>
      </c>
      <c r="E3048" t="s">
        <v>4</v>
      </c>
      <c r="F3048" t="s">
        <v>1814</v>
      </c>
      <c r="G3048" t="s">
        <v>1815</v>
      </c>
      <c r="H3048" t="s">
        <v>195</v>
      </c>
      <c r="I3048" t="s">
        <v>196</v>
      </c>
      <c r="J3048" t="s">
        <v>121</v>
      </c>
      <c r="K3048" t="s">
        <v>149</v>
      </c>
      <c r="L3048" t="s">
        <v>44</v>
      </c>
      <c r="M3048" s="5">
        <v>3000</v>
      </c>
      <c r="N3048" s="5">
        <v>0</v>
      </c>
      <c r="O3048" s="5">
        <f t="shared" si="188"/>
        <v>3000</v>
      </c>
      <c r="P3048" s="5">
        <v>-3000</v>
      </c>
      <c r="Q3048" s="5">
        <f t="shared" si="189"/>
        <v>0</v>
      </c>
      <c r="R3048" s="5">
        <v>0</v>
      </c>
      <c r="S3048" s="5">
        <v>0</v>
      </c>
      <c r="T3048" s="5">
        <v>0</v>
      </c>
      <c r="U3048" s="5">
        <f t="shared" si="190"/>
        <v>3000</v>
      </c>
      <c r="V3048" s="5">
        <f t="shared" si="191"/>
        <v>3000</v>
      </c>
      <c r="W3048" s="5">
        <v>0</v>
      </c>
      <c r="X3048" t="s">
        <v>378</v>
      </c>
    </row>
    <row r="3049" spans="1:24" x14ac:dyDescent="0.2">
      <c r="A3049" t="s">
        <v>0</v>
      </c>
      <c r="B3049" t="s">
        <v>1</v>
      </c>
      <c r="C3049" t="s">
        <v>2</v>
      </c>
      <c r="D3049" t="s">
        <v>3</v>
      </c>
      <c r="E3049" t="s">
        <v>4</v>
      </c>
      <c r="F3049" t="s">
        <v>1814</v>
      </c>
      <c r="G3049" t="s">
        <v>1815</v>
      </c>
      <c r="H3049" t="s">
        <v>195</v>
      </c>
      <c r="I3049" t="s">
        <v>196</v>
      </c>
      <c r="J3049" t="s">
        <v>121</v>
      </c>
      <c r="K3049" t="s">
        <v>314</v>
      </c>
      <c r="L3049" t="s">
        <v>44</v>
      </c>
      <c r="M3049" s="5">
        <v>23000</v>
      </c>
      <c r="N3049" s="5">
        <v>0</v>
      </c>
      <c r="O3049" s="5">
        <f t="shared" si="188"/>
        <v>23000</v>
      </c>
      <c r="P3049" s="5">
        <v>-10400</v>
      </c>
      <c r="Q3049" s="5">
        <f t="shared" si="189"/>
        <v>12600</v>
      </c>
      <c r="R3049" s="5">
        <v>12600</v>
      </c>
      <c r="S3049" s="5">
        <v>0</v>
      </c>
      <c r="T3049" s="5">
        <v>0</v>
      </c>
      <c r="U3049" s="5">
        <f t="shared" si="190"/>
        <v>23000</v>
      </c>
      <c r="V3049" s="5">
        <f t="shared" si="191"/>
        <v>23000</v>
      </c>
      <c r="W3049" s="5">
        <v>0</v>
      </c>
      <c r="X3049" t="s">
        <v>315</v>
      </c>
    </row>
    <row r="3050" spans="1:24" x14ac:dyDescent="0.2">
      <c r="A3050" t="s">
        <v>0</v>
      </c>
      <c r="B3050" t="s">
        <v>1</v>
      </c>
      <c r="C3050" t="s">
        <v>2</v>
      </c>
      <c r="D3050" t="s">
        <v>3</v>
      </c>
      <c r="E3050" t="s">
        <v>4</v>
      </c>
      <c r="F3050" t="s">
        <v>1814</v>
      </c>
      <c r="G3050" t="s">
        <v>1815</v>
      </c>
      <c r="H3050" t="s">
        <v>195</v>
      </c>
      <c r="I3050" t="s">
        <v>196</v>
      </c>
      <c r="J3050" t="s">
        <v>121</v>
      </c>
      <c r="K3050" t="s">
        <v>124</v>
      </c>
      <c r="L3050" t="s">
        <v>44</v>
      </c>
      <c r="M3050" s="5">
        <v>6000</v>
      </c>
      <c r="N3050" s="5">
        <v>0</v>
      </c>
      <c r="O3050" s="5">
        <f t="shared" si="188"/>
        <v>6000</v>
      </c>
      <c r="P3050" s="5">
        <v>-2000</v>
      </c>
      <c r="Q3050" s="5">
        <f t="shared" si="189"/>
        <v>4000</v>
      </c>
      <c r="R3050" s="5">
        <v>0</v>
      </c>
      <c r="S3050" s="5">
        <v>0</v>
      </c>
      <c r="T3050" s="5">
        <v>0</v>
      </c>
      <c r="U3050" s="5">
        <f t="shared" si="190"/>
        <v>6000</v>
      </c>
      <c r="V3050" s="5">
        <f t="shared" si="191"/>
        <v>6000</v>
      </c>
      <c r="W3050" s="5">
        <v>4000</v>
      </c>
      <c r="X3050" t="s">
        <v>337</v>
      </c>
    </row>
    <row r="3051" spans="1:24" x14ac:dyDescent="0.2">
      <c r="A3051" t="s">
        <v>0</v>
      </c>
      <c r="B3051" t="s">
        <v>1</v>
      </c>
      <c r="C3051" t="s">
        <v>2</v>
      </c>
      <c r="D3051" t="s">
        <v>3</v>
      </c>
      <c r="E3051" t="s">
        <v>4</v>
      </c>
      <c r="F3051" t="s">
        <v>1814</v>
      </c>
      <c r="G3051" t="s">
        <v>1815</v>
      </c>
      <c r="H3051" t="s">
        <v>195</v>
      </c>
      <c r="I3051" t="s">
        <v>196</v>
      </c>
      <c r="J3051" t="s">
        <v>121</v>
      </c>
      <c r="K3051" t="s">
        <v>128</v>
      </c>
      <c r="L3051" t="s">
        <v>44</v>
      </c>
      <c r="M3051" s="5">
        <v>14000</v>
      </c>
      <c r="N3051" s="5">
        <v>0</v>
      </c>
      <c r="O3051" s="5">
        <f t="shared" si="188"/>
        <v>14000</v>
      </c>
      <c r="P3051" s="5">
        <v>-2732.8</v>
      </c>
      <c r="Q3051" s="5">
        <f t="shared" si="189"/>
        <v>11267.2</v>
      </c>
      <c r="R3051" s="5">
        <v>0</v>
      </c>
      <c r="S3051" s="5">
        <v>11267.2</v>
      </c>
      <c r="T3051" s="5">
        <v>5051.9799999999996</v>
      </c>
      <c r="U3051" s="5">
        <f t="shared" si="190"/>
        <v>2732.7999999999993</v>
      </c>
      <c r="V3051" s="5">
        <f t="shared" si="191"/>
        <v>8948.02</v>
      </c>
      <c r="W3051" s="5">
        <v>0</v>
      </c>
      <c r="X3051" t="s">
        <v>338</v>
      </c>
    </row>
    <row r="3052" spans="1:24" x14ac:dyDescent="0.2">
      <c r="A3052" t="s">
        <v>0</v>
      </c>
      <c r="B3052" t="s">
        <v>1</v>
      </c>
      <c r="C3052" t="s">
        <v>2</v>
      </c>
      <c r="D3052" t="s">
        <v>3</v>
      </c>
      <c r="E3052" t="s">
        <v>4</v>
      </c>
      <c r="F3052" t="s">
        <v>1814</v>
      </c>
      <c r="G3052" t="s">
        <v>1815</v>
      </c>
      <c r="H3052" t="s">
        <v>110</v>
      </c>
      <c r="I3052" t="s">
        <v>199</v>
      </c>
      <c r="J3052" t="s">
        <v>121</v>
      </c>
      <c r="K3052" t="s">
        <v>128</v>
      </c>
      <c r="L3052" t="s">
        <v>44</v>
      </c>
      <c r="M3052" s="5">
        <v>18943.560000000001</v>
      </c>
      <c r="N3052" s="5">
        <v>0</v>
      </c>
      <c r="O3052" s="5">
        <f t="shared" si="188"/>
        <v>18943.560000000001</v>
      </c>
      <c r="P3052" s="5">
        <v>-10895.56</v>
      </c>
      <c r="Q3052" s="5">
        <f t="shared" si="189"/>
        <v>8048.0000000000018</v>
      </c>
      <c r="R3052" s="5">
        <v>6048</v>
      </c>
      <c r="S3052" s="5">
        <v>0</v>
      </c>
      <c r="T3052" s="5">
        <v>0</v>
      </c>
      <c r="U3052" s="5">
        <f t="shared" si="190"/>
        <v>18943.560000000001</v>
      </c>
      <c r="V3052" s="5">
        <f t="shared" si="191"/>
        <v>18943.560000000001</v>
      </c>
      <c r="W3052" s="5">
        <v>2000</v>
      </c>
      <c r="X3052" t="s">
        <v>203</v>
      </c>
    </row>
    <row r="3053" spans="1:24" x14ac:dyDescent="0.2">
      <c r="A3053" t="s">
        <v>0</v>
      </c>
      <c r="B3053" t="s">
        <v>1</v>
      </c>
      <c r="C3053" t="s">
        <v>2</v>
      </c>
      <c r="D3053" t="s">
        <v>3</v>
      </c>
      <c r="E3053" t="s">
        <v>4</v>
      </c>
      <c r="F3053" t="s">
        <v>1814</v>
      </c>
      <c r="G3053" t="s">
        <v>1815</v>
      </c>
      <c r="H3053" t="s">
        <v>208</v>
      </c>
      <c r="I3053" t="s">
        <v>209</v>
      </c>
      <c r="J3053" t="s">
        <v>121</v>
      </c>
      <c r="K3053" t="s">
        <v>218</v>
      </c>
      <c r="L3053" t="s">
        <v>44</v>
      </c>
      <c r="M3053" s="5">
        <v>500</v>
      </c>
      <c r="N3053" s="5">
        <v>0</v>
      </c>
      <c r="O3053" s="5">
        <f t="shared" si="188"/>
        <v>500</v>
      </c>
      <c r="P3053" s="5">
        <v>0</v>
      </c>
      <c r="Q3053" s="5">
        <f t="shared" si="189"/>
        <v>500</v>
      </c>
      <c r="R3053" s="5">
        <v>499.78</v>
      </c>
      <c r="S3053" s="5">
        <v>0</v>
      </c>
      <c r="T3053" s="5">
        <v>0</v>
      </c>
      <c r="U3053" s="5">
        <f t="shared" si="190"/>
        <v>500</v>
      </c>
      <c r="V3053" s="5">
        <f t="shared" si="191"/>
        <v>500</v>
      </c>
      <c r="W3053" s="5">
        <v>0.22</v>
      </c>
      <c r="X3053" t="s">
        <v>1818</v>
      </c>
    </row>
    <row r="3054" spans="1:24" x14ac:dyDescent="0.2">
      <c r="A3054" t="s">
        <v>0</v>
      </c>
      <c r="B3054" t="s">
        <v>1</v>
      </c>
      <c r="C3054" t="s">
        <v>2</v>
      </c>
      <c r="D3054" t="s">
        <v>3</v>
      </c>
      <c r="E3054" t="s">
        <v>4</v>
      </c>
      <c r="F3054" t="s">
        <v>1814</v>
      </c>
      <c r="G3054" t="s">
        <v>1815</v>
      </c>
      <c r="H3054" t="s">
        <v>208</v>
      </c>
      <c r="I3054" t="s">
        <v>209</v>
      </c>
      <c r="J3054" t="s">
        <v>121</v>
      </c>
      <c r="K3054" t="s">
        <v>175</v>
      </c>
      <c r="L3054" t="s">
        <v>44</v>
      </c>
      <c r="M3054" s="5">
        <v>500</v>
      </c>
      <c r="N3054" s="5">
        <v>0</v>
      </c>
      <c r="O3054" s="5">
        <f t="shared" si="188"/>
        <v>500</v>
      </c>
      <c r="P3054" s="5">
        <v>0</v>
      </c>
      <c r="Q3054" s="5">
        <f t="shared" si="189"/>
        <v>500</v>
      </c>
      <c r="R3054" s="5">
        <v>2.83</v>
      </c>
      <c r="S3054" s="5">
        <v>497.17</v>
      </c>
      <c r="T3054" s="5">
        <v>497.17</v>
      </c>
      <c r="U3054" s="5">
        <f t="shared" si="190"/>
        <v>2.8299999999999841</v>
      </c>
      <c r="V3054" s="5">
        <f t="shared" si="191"/>
        <v>2.8299999999999841</v>
      </c>
      <c r="W3054" s="5">
        <v>0</v>
      </c>
      <c r="X3054" t="s">
        <v>210</v>
      </c>
    </row>
    <row r="3055" spans="1:24" x14ac:dyDescent="0.2">
      <c r="A3055" t="s">
        <v>117</v>
      </c>
      <c r="B3055" t="s">
        <v>118</v>
      </c>
      <c r="C3055" t="s">
        <v>2</v>
      </c>
      <c r="D3055" t="s">
        <v>3</v>
      </c>
      <c r="E3055" t="s">
        <v>4</v>
      </c>
      <c r="F3055" t="s">
        <v>1814</v>
      </c>
      <c r="G3055" t="s">
        <v>1815</v>
      </c>
      <c r="H3055" t="s">
        <v>211</v>
      </c>
      <c r="I3055" t="s">
        <v>220</v>
      </c>
      <c r="J3055" t="s">
        <v>121</v>
      </c>
      <c r="K3055" t="s">
        <v>149</v>
      </c>
      <c r="L3055" t="s">
        <v>44</v>
      </c>
      <c r="M3055" s="5">
        <v>2400</v>
      </c>
      <c r="N3055" s="5">
        <v>0</v>
      </c>
      <c r="O3055" s="5">
        <f t="shared" si="188"/>
        <v>2400</v>
      </c>
      <c r="P3055" s="5">
        <v>0</v>
      </c>
      <c r="Q3055" s="5">
        <f t="shared" si="189"/>
        <v>2400</v>
      </c>
      <c r="R3055" s="5">
        <v>0.4</v>
      </c>
      <c r="S3055" s="5">
        <v>2399.6</v>
      </c>
      <c r="T3055" s="5">
        <v>2399.6</v>
      </c>
      <c r="U3055" s="5">
        <f t="shared" si="190"/>
        <v>0.40000000000009095</v>
      </c>
      <c r="V3055" s="5">
        <f t="shared" si="191"/>
        <v>0.40000000000009095</v>
      </c>
      <c r="W3055" s="5">
        <v>0</v>
      </c>
      <c r="X3055" t="s">
        <v>213</v>
      </c>
    </row>
    <row r="3056" spans="1:24" x14ac:dyDescent="0.2">
      <c r="A3056" t="s">
        <v>117</v>
      </c>
      <c r="B3056" t="s">
        <v>118</v>
      </c>
      <c r="C3056" t="s">
        <v>2</v>
      </c>
      <c r="D3056" t="s">
        <v>3</v>
      </c>
      <c r="E3056" t="s">
        <v>4</v>
      </c>
      <c r="F3056" t="s">
        <v>1814</v>
      </c>
      <c r="G3056" t="s">
        <v>1815</v>
      </c>
      <c r="H3056" t="s">
        <v>211</v>
      </c>
      <c r="I3056" t="s">
        <v>220</v>
      </c>
      <c r="J3056" t="s">
        <v>121</v>
      </c>
      <c r="K3056" t="s">
        <v>178</v>
      </c>
      <c r="L3056" t="s">
        <v>44</v>
      </c>
      <c r="M3056" s="5">
        <v>2000</v>
      </c>
      <c r="N3056" s="5">
        <v>0</v>
      </c>
      <c r="O3056" s="5">
        <f t="shared" si="188"/>
        <v>2000</v>
      </c>
      <c r="P3056" s="5">
        <v>0</v>
      </c>
      <c r="Q3056" s="5">
        <f t="shared" si="189"/>
        <v>2000</v>
      </c>
      <c r="R3056" s="5">
        <v>18.72</v>
      </c>
      <c r="S3056" s="5">
        <v>1981.28</v>
      </c>
      <c r="T3056" s="5">
        <v>1981.28</v>
      </c>
      <c r="U3056" s="5">
        <f t="shared" si="190"/>
        <v>18.720000000000027</v>
      </c>
      <c r="V3056" s="5">
        <f t="shared" si="191"/>
        <v>18.720000000000027</v>
      </c>
      <c r="W3056" s="5">
        <v>0</v>
      </c>
      <c r="X3056" t="s">
        <v>217</v>
      </c>
    </row>
    <row r="3057" spans="1:24" x14ac:dyDescent="0.2">
      <c r="A3057" t="s">
        <v>184</v>
      </c>
      <c r="B3057" t="s">
        <v>185</v>
      </c>
      <c r="C3057" t="s">
        <v>2</v>
      </c>
      <c r="D3057" t="s">
        <v>3</v>
      </c>
      <c r="E3057" t="s">
        <v>4</v>
      </c>
      <c r="F3057" t="s">
        <v>1814</v>
      </c>
      <c r="G3057" t="s">
        <v>1815</v>
      </c>
      <c r="H3057" t="s">
        <v>186</v>
      </c>
      <c r="I3057" t="s">
        <v>187</v>
      </c>
      <c r="J3057" t="s">
        <v>223</v>
      </c>
      <c r="K3057" t="s">
        <v>226</v>
      </c>
      <c r="L3057" t="s">
        <v>44</v>
      </c>
      <c r="M3057" s="5">
        <v>10000</v>
      </c>
      <c r="N3057" s="5">
        <v>0</v>
      </c>
      <c r="O3057" s="5">
        <f t="shared" si="188"/>
        <v>10000</v>
      </c>
      <c r="P3057" s="5">
        <v>0</v>
      </c>
      <c r="Q3057" s="5">
        <f t="shared" si="189"/>
        <v>10000</v>
      </c>
      <c r="R3057" s="5">
        <v>0</v>
      </c>
      <c r="S3057" s="5">
        <v>0</v>
      </c>
      <c r="T3057" s="5">
        <v>0</v>
      </c>
      <c r="U3057" s="5">
        <f t="shared" si="190"/>
        <v>10000</v>
      </c>
      <c r="V3057" s="5">
        <f t="shared" si="191"/>
        <v>10000</v>
      </c>
      <c r="W3057" s="5">
        <v>10000</v>
      </c>
      <c r="X3057" t="s">
        <v>1819</v>
      </c>
    </row>
    <row r="3058" spans="1:24" x14ac:dyDescent="0.2">
      <c r="A3058" t="s">
        <v>0</v>
      </c>
      <c r="B3058" t="s">
        <v>1</v>
      </c>
      <c r="C3058" t="s">
        <v>2</v>
      </c>
      <c r="D3058" t="s">
        <v>3</v>
      </c>
      <c r="E3058" t="s">
        <v>4</v>
      </c>
      <c r="F3058" t="s">
        <v>1814</v>
      </c>
      <c r="G3058" t="s">
        <v>1815</v>
      </c>
      <c r="H3058" t="s">
        <v>95</v>
      </c>
      <c r="I3058" t="s">
        <v>96</v>
      </c>
      <c r="J3058" t="s">
        <v>231</v>
      </c>
      <c r="K3058" t="s">
        <v>236</v>
      </c>
      <c r="L3058" t="s">
        <v>44</v>
      </c>
      <c r="M3058" s="5">
        <v>1000</v>
      </c>
      <c r="N3058" s="5">
        <v>0</v>
      </c>
      <c r="O3058" s="5">
        <f t="shared" si="188"/>
        <v>1000</v>
      </c>
      <c r="P3058" s="5">
        <v>0</v>
      </c>
      <c r="Q3058" s="5">
        <f t="shared" si="189"/>
        <v>1000</v>
      </c>
      <c r="R3058" s="5">
        <v>0</v>
      </c>
      <c r="S3058" s="5">
        <v>0</v>
      </c>
      <c r="T3058" s="5">
        <v>0</v>
      </c>
      <c r="U3058" s="5">
        <f t="shared" si="190"/>
        <v>1000</v>
      </c>
      <c r="V3058" s="5">
        <f t="shared" si="191"/>
        <v>1000</v>
      </c>
      <c r="W3058" s="5">
        <v>1000</v>
      </c>
      <c r="X3058" t="s">
        <v>237</v>
      </c>
    </row>
    <row r="3059" spans="1:24" x14ac:dyDescent="0.2">
      <c r="A3059" t="s">
        <v>0</v>
      </c>
      <c r="B3059" t="s">
        <v>1</v>
      </c>
      <c r="C3059" t="s">
        <v>2</v>
      </c>
      <c r="D3059" t="s">
        <v>3</v>
      </c>
      <c r="E3059" t="s">
        <v>4</v>
      </c>
      <c r="F3059" t="s">
        <v>1814</v>
      </c>
      <c r="G3059" t="s">
        <v>1815</v>
      </c>
      <c r="H3059" t="s">
        <v>95</v>
      </c>
      <c r="I3059" t="s">
        <v>96</v>
      </c>
      <c r="J3059" t="s">
        <v>231</v>
      </c>
      <c r="K3059" t="s">
        <v>234</v>
      </c>
      <c r="L3059" t="s">
        <v>44</v>
      </c>
      <c r="M3059" s="5">
        <v>3500</v>
      </c>
      <c r="N3059" s="5">
        <v>0</v>
      </c>
      <c r="O3059" s="5">
        <f t="shared" si="188"/>
        <v>3500</v>
      </c>
      <c r="P3059" s="5">
        <v>0</v>
      </c>
      <c r="Q3059" s="5">
        <f t="shared" si="189"/>
        <v>3500</v>
      </c>
      <c r="R3059" s="5">
        <v>0</v>
      </c>
      <c r="S3059" s="5">
        <v>3102.4</v>
      </c>
      <c r="T3059" s="5">
        <v>3102.4</v>
      </c>
      <c r="U3059" s="5">
        <f t="shared" si="190"/>
        <v>397.59999999999991</v>
      </c>
      <c r="V3059" s="5">
        <f t="shared" si="191"/>
        <v>397.59999999999991</v>
      </c>
      <c r="W3059" s="5">
        <v>397.6</v>
      </c>
      <c r="X3059" t="s">
        <v>239</v>
      </c>
    </row>
    <row r="3060" spans="1:24" x14ac:dyDescent="0.2">
      <c r="A3060" t="s">
        <v>117</v>
      </c>
      <c r="B3060" t="s">
        <v>118</v>
      </c>
      <c r="C3060" t="s">
        <v>2</v>
      </c>
      <c r="D3060" t="s">
        <v>3</v>
      </c>
      <c r="E3060" t="s">
        <v>4</v>
      </c>
      <c r="F3060" t="s">
        <v>1814</v>
      </c>
      <c r="G3060" t="s">
        <v>1815</v>
      </c>
      <c r="H3060" t="s">
        <v>211</v>
      </c>
      <c r="I3060" t="s">
        <v>220</v>
      </c>
      <c r="J3060" t="s">
        <v>231</v>
      </c>
      <c r="K3060" t="s">
        <v>236</v>
      </c>
      <c r="L3060" t="s">
        <v>44</v>
      </c>
      <c r="M3060" s="5">
        <v>1000</v>
      </c>
      <c r="N3060" s="5">
        <v>0</v>
      </c>
      <c r="O3060" s="5">
        <f t="shared" si="188"/>
        <v>1000</v>
      </c>
      <c r="P3060" s="5">
        <v>0</v>
      </c>
      <c r="Q3060" s="5">
        <f t="shared" si="189"/>
        <v>1000</v>
      </c>
      <c r="R3060" s="5">
        <v>0</v>
      </c>
      <c r="S3060" s="5">
        <v>0</v>
      </c>
      <c r="T3060" s="5">
        <v>0</v>
      </c>
      <c r="U3060" s="5">
        <f t="shared" si="190"/>
        <v>1000</v>
      </c>
      <c r="V3060" s="5">
        <f t="shared" si="191"/>
        <v>1000</v>
      </c>
      <c r="W3060" s="5">
        <v>1000</v>
      </c>
      <c r="X3060" t="s">
        <v>392</v>
      </c>
    </row>
    <row r="3061" spans="1:24" x14ac:dyDescent="0.2">
      <c r="A3061" t="s">
        <v>117</v>
      </c>
      <c r="B3061" t="s">
        <v>118</v>
      </c>
      <c r="C3061" t="s">
        <v>2</v>
      </c>
      <c r="D3061" t="s">
        <v>3</v>
      </c>
      <c r="E3061" t="s">
        <v>4</v>
      </c>
      <c r="F3061" t="s">
        <v>1814</v>
      </c>
      <c r="G3061" t="s">
        <v>1815</v>
      </c>
      <c r="H3061" t="s">
        <v>211</v>
      </c>
      <c r="I3061" t="s">
        <v>220</v>
      </c>
      <c r="J3061" t="s">
        <v>231</v>
      </c>
      <c r="K3061" t="s">
        <v>232</v>
      </c>
      <c r="L3061" t="s">
        <v>44</v>
      </c>
      <c r="M3061" s="5">
        <v>2600</v>
      </c>
      <c r="N3061" s="5">
        <v>0</v>
      </c>
      <c r="O3061" s="5">
        <f t="shared" si="188"/>
        <v>2600</v>
      </c>
      <c r="P3061" s="5">
        <v>-2600</v>
      </c>
      <c r="Q3061" s="5">
        <f t="shared" si="189"/>
        <v>0</v>
      </c>
      <c r="R3061" s="5">
        <v>0</v>
      </c>
      <c r="S3061" s="5">
        <v>0</v>
      </c>
      <c r="T3061" s="5">
        <v>0</v>
      </c>
      <c r="U3061" s="5">
        <f t="shared" si="190"/>
        <v>2600</v>
      </c>
      <c r="V3061" s="5">
        <f t="shared" si="191"/>
        <v>2600</v>
      </c>
      <c r="W3061" s="5">
        <v>0</v>
      </c>
      <c r="X3061" t="s">
        <v>245</v>
      </c>
    </row>
    <row r="3062" spans="1:24" x14ac:dyDescent="0.2">
      <c r="A3062" t="s">
        <v>0</v>
      </c>
      <c r="B3062" t="s">
        <v>1</v>
      </c>
      <c r="C3062" t="s">
        <v>2</v>
      </c>
      <c r="D3062" t="s">
        <v>3</v>
      </c>
      <c r="E3062" t="s">
        <v>4</v>
      </c>
      <c r="F3062" t="s">
        <v>1814</v>
      </c>
      <c r="G3062" t="s">
        <v>1815</v>
      </c>
      <c r="H3062" t="s">
        <v>95</v>
      </c>
      <c r="I3062" t="s">
        <v>96</v>
      </c>
      <c r="J3062" t="s">
        <v>290</v>
      </c>
      <c r="K3062" t="s">
        <v>291</v>
      </c>
      <c r="L3062" t="s">
        <v>44</v>
      </c>
      <c r="M3062" s="5">
        <v>0</v>
      </c>
      <c r="N3062" s="5">
        <v>2086.54</v>
      </c>
      <c r="O3062" s="5">
        <f t="shared" si="188"/>
        <v>2086.54</v>
      </c>
      <c r="P3062" s="5">
        <v>0</v>
      </c>
      <c r="Q3062" s="5">
        <f t="shared" si="189"/>
        <v>2086.54</v>
      </c>
      <c r="R3062" s="5">
        <v>0</v>
      </c>
      <c r="S3062" s="5">
        <v>2086.54</v>
      </c>
      <c r="T3062" s="5">
        <v>2086.5300000000002</v>
      </c>
      <c r="U3062" s="5">
        <f t="shared" si="190"/>
        <v>0</v>
      </c>
      <c r="V3062" s="5">
        <f t="shared" si="191"/>
        <v>9.9999999997635314E-3</v>
      </c>
      <c r="W3062" s="5">
        <v>0</v>
      </c>
      <c r="X3062" t="s">
        <v>404</v>
      </c>
    </row>
    <row r="3063" spans="1:24" x14ac:dyDescent="0.2">
      <c r="A3063" t="s">
        <v>0</v>
      </c>
      <c r="B3063" t="s">
        <v>1</v>
      </c>
      <c r="C3063" t="s">
        <v>695</v>
      </c>
      <c r="D3063" t="s">
        <v>788</v>
      </c>
      <c r="E3063" t="s">
        <v>789</v>
      </c>
      <c r="F3063" t="s">
        <v>1820</v>
      </c>
      <c r="G3063" t="s">
        <v>1821</v>
      </c>
      <c r="H3063" t="s">
        <v>792</v>
      </c>
      <c r="I3063" t="s">
        <v>1822</v>
      </c>
      <c r="J3063" t="s">
        <v>575</v>
      </c>
      <c r="K3063" t="s">
        <v>794</v>
      </c>
      <c r="L3063" t="s">
        <v>44</v>
      </c>
      <c r="M3063" s="5">
        <v>0</v>
      </c>
      <c r="N3063" s="5">
        <v>30256906.059999999</v>
      </c>
      <c r="O3063" s="5">
        <f t="shared" si="188"/>
        <v>30256906.059999999</v>
      </c>
      <c r="P3063" s="5">
        <v>-12041569.119999999</v>
      </c>
      <c r="Q3063" s="5">
        <f t="shared" si="189"/>
        <v>18215336.939999998</v>
      </c>
      <c r="R3063" s="5">
        <v>0</v>
      </c>
      <c r="S3063" s="5">
        <v>17248364.379999999</v>
      </c>
      <c r="T3063" s="5">
        <v>9064226.5199999996</v>
      </c>
      <c r="U3063" s="5">
        <f t="shared" si="190"/>
        <v>13008541.68</v>
      </c>
      <c r="V3063" s="5">
        <f t="shared" si="191"/>
        <v>21192679.539999999</v>
      </c>
      <c r="W3063" s="5">
        <v>966972.56</v>
      </c>
      <c r="X3063" t="s">
        <v>795</v>
      </c>
    </row>
    <row r="3064" spans="1:24" x14ac:dyDescent="0.2">
      <c r="A3064" t="s">
        <v>0</v>
      </c>
      <c r="B3064" t="s">
        <v>1</v>
      </c>
      <c r="C3064" t="s">
        <v>695</v>
      </c>
      <c r="D3064" t="s">
        <v>788</v>
      </c>
      <c r="E3064" t="s">
        <v>789</v>
      </c>
      <c r="F3064" t="s">
        <v>1820</v>
      </c>
      <c r="G3064" t="s">
        <v>1821</v>
      </c>
      <c r="H3064" t="s">
        <v>792</v>
      </c>
      <c r="I3064" t="s">
        <v>1822</v>
      </c>
      <c r="J3064" t="s">
        <v>575</v>
      </c>
      <c r="K3064" t="s">
        <v>796</v>
      </c>
      <c r="L3064" t="s">
        <v>44</v>
      </c>
      <c r="M3064" s="5">
        <v>30256906.059999999</v>
      </c>
      <c r="N3064" s="5">
        <v>-30256906.059999999</v>
      </c>
      <c r="O3064" s="5">
        <f t="shared" si="188"/>
        <v>0</v>
      </c>
      <c r="P3064" s="5">
        <v>0</v>
      </c>
      <c r="Q3064" s="5">
        <f t="shared" si="189"/>
        <v>0</v>
      </c>
      <c r="R3064" s="5">
        <v>0</v>
      </c>
      <c r="S3064" s="5">
        <v>0</v>
      </c>
      <c r="T3064" s="5">
        <v>0</v>
      </c>
      <c r="U3064" s="5">
        <f t="shared" si="190"/>
        <v>0</v>
      </c>
      <c r="V3064" s="5">
        <f t="shared" si="191"/>
        <v>0</v>
      </c>
      <c r="W3064" s="5">
        <v>0</v>
      </c>
      <c r="X3064" t="s">
        <v>797</v>
      </c>
    </row>
    <row r="3065" spans="1:24" x14ac:dyDescent="0.2">
      <c r="A3065" t="s">
        <v>117</v>
      </c>
      <c r="B3065" t="s">
        <v>118</v>
      </c>
      <c r="C3065" t="s">
        <v>2</v>
      </c>
      <c r="D3065" t="s">
        <v>482</v>
      </c>
      <c r="E3065" t="s">
        <v>483</v>
      </c>
      <c r="F3065" t="s">
        <v>1429</v>
      </c>
      <c r="G3065" t="s">
        <v>1430</v>
      </c>
      <c r="H3065" t="s">
        <v>1441</v>
      </c>
      <c r="I3065" t="s">
        <v>1447</v>
      </c>
      <c r="J3065" t="s">
        <v>121</v>
      </c>
      <c r="K3065" t="s">
        <v>351</v>
      </c>
      <c r="L3065" t="s">
        <v>11</v>
      </c>
      <c r="M3065" s="5">
        <v>1593254.87</v>
      </c>
      <c r="N3065" s="5">
        <v>0</v>
      </c>
      <c r="O3065" s="5">
        <v>1593254.87</v>
      </c>
      <c r="P3065" s="5">
        <v>0</v>
      </c>
      <c r="Q3065" s="5">
        <v>1593254.87</v>
      </c>
      <c r="R3065" s="5">
        <v>0</v>
      </c>
      <c r="S3065" s="5">
        <v>1593254.87</v>
      </c>
      <c r="T3065" s="5">
        <v>1593254.84</v>
      </c>
      <c r="U3065" s="5">
        <f>+O3065-S3065</f>
        <v>0</v>
      </c>
      <c r="V3065" s="5">
        <f>+O3065-T3065</f>
        <v>3.0000000027939677E-2</v>
      </c>
      <c r="W3065" s="5">
        <v>0</v>
      </c>
      <c r="X3065" t="s">
        <v>1444</v>
      </c>
    </row>
    <row r="3066" spans="1:24" x14ac:dyDescent="0.2">
      <c r="A3066" t="s">
        <v>117</v>
      </c>
      <c r="B3066" t="s">
        <v>118</v>
      </c>
      <c r="C3066" t="s">
        <v>2</v>
      </c>
      <c r="D3066" t="s">
        <v>482</v>
      </c>
      <c r="E3066" t="s">
        <v>483</v>
      </c>
      <c r="F3066" t="s">
        <v>1429</v>
      </c>
      <c r="G3066" t="s">
        <v>1430</v>
      </c>
      <c r="H3066" t="s">
        <v>1441</v>
      </c>
      <c r="I3066" t="s">
        <v>1447</v>
      </c>
      <c r="J3066" t="s">
        <v>121</v>
      </c>
      <c r="K3066" t="s">
        <v>351</v>
      </c>
      <c r="L3066" t="s">
        <v>1448</v>
      </c>
      <c r="M3066" s="5">
        <v>22669197.949999999</v>
      </c>
      <c r="N3066" s="5">
        <v>2392301.5699999998</v>
      </c>
      <c r="O3066" s="5">
        <v>25061499.52</v>
      </c>
      <c r="P3066" s="5">
        <v>-4016371.31</v>
      </c>
      <c r="Q3066" s="5">
        <v>21045128.210000001</v>
      </c>
      <c r="R3066" s="5">
        <v>5730301.5700000003</v>
      </c>
      <c r="S3066" s="5">
        <v>10296567.27</v>
      </c>
      <c r="T3066" s="5">
        <v>7569772.1200000001</v>
      </c>
      <c r="U3066" s="5">
        <f t="shared" ref="U3066:U3072" si="192">+O3066-S3066</f>
        <v>14764932.25</v>
      </c>
      <c r="V3066" s="5">
        <f t="shared" ref="V3066:V3072" si="193">+O3066-T3066</f>
        <v>17491727.399999999</v>
      </c>
      <c r="W3066" s="5">
        <v>5018259.37</v>
      </c>
      <c r="X3066" t="s">
        <v>1444</v>
      </c>
    </row>
    <row r="3067" spans="1:24" x14ac:dyDescent="0.2">
      <c r="A3067" t="s">
        <v>117</v>
      </c>
      <c r="B3067" t="s">
        <v>118</v>
      </c>
      <c r="C3067" t="s">
        <v>2</v>
      </c>
      <c r="D3067" t="s">
        <v>482</v>
      </c>
      <c r="E3067" t="s">
        <v>483</v>
      </c>
      <c r="F3067" t="s">
        <v>1429</v>
      </c>
      <c r="G3067" t="s">
        <v>1430</v>
      </c>
      <c r="H3067" t="s">
        <v>1441</v>
      </c>
      <c r="I3067" t="s">
        <v>1447</v>
      </c>
      <c r="J3067" t="s">
        <v>121</v>
      </c>
      <c r="K3067" t="s">
        <v>351</v>
      </c>
      <c r="L3067" t="s">
        <v>44</v>
      </c>
      <c r="M3067" s="5">
        <v>3331491.39</v>
      </c>
      <c r="N3067" s="5">
        <v>287076.19</v>
      </c>
      <c r="O3067" s="5">
        <v>3618567.58</v>
      </c>
      <c r="P3067" s="5">
        <v>-481964.56</v>
      </c>
      <c r="Q3067" s="5">
        <v>3136603.02</v>
      </c>
      <c r="R3067" s="5">
        <v>687636.19</v>
      </c>
      <c r="S3067" s="5">
        <v>1846775.71</v>
      </c>
      <c r="T3067" s="5">
        <v>1519560.28</v>
      </c>
      <c r="U3067" s="5">
        <f t="shared" si="192"/>
        <v>1771791.87</v>
      </c>
      <c r="V3067" s="5">
        <f t="shared" si="193"/>
        <v>2099007.2999999998</v>
      </c>
      <c r="W3067" s="5">
        <v>602191.12</v>
      </c>
      <c r="X3067" t="s">
        <v>1444</v>
      </c>
    </row>
    <row r="3068" spans="1:24" x14ac:dyDescent="0.2">
      <c r="A3068" t="s">
        <v>117</v>
      </c>
      <c r="B3068" t="s">
        <v>118</v>
      </c>
      <c r="C3068" t="s">
        <v>2</v>
      </c>
      <c r="D3068" t="s">
        <v>482</v>
      </c>
      <c r="E3068" t="s">
        <v>483</v>
      </c>
      <c r="F3068" t="s">
        <v>1429</v>
      </c>
      <c r="G3068" t="s">
        <v>1430</v>
      </c>
      <c r="H3068" t="s">
        <v>1441</v>
      </c>
      <c r="I3068" t="s">
        <v>1447</v>
      </c>
      <c r="J3068" t="s">
        <v>223</v>
      </c>
      <c r="K3068" t="s">
        <v>228</v>
      </c>
      <c r="L3068" t="s">
        <v>1448</v>
      </c>
      <c r="M3068" s="5">
        <v>203865868.09999999</v>
      </c>
      <c r="N3068" s="5">
        <v>-2392301.5699999998</v>
      </c>
      <c r="O3068" s="5">
        <v>201473566.53</v>
      </c>
      <c r="P3068" s="5">
        <v>-86002929.489999995</v>
      </c>
      <c r="Q3068" s="5">
        <v>115470637.04000001</v>
      </c>
      <c r="R3068" s="5">
        <v>0</v>
      </c>
      <c r="S3068" s="5">
        <v>115470637.04000001</v>
      </c>
      <c r="T3068" s="5">
        <v>65346619.850000001</v>
      </c>
      <c r="U3068" s="5">
        <f t="shared" si="192"/>
        <v>86002929.489999995</v>
      </c>
      <c r="V3068" s="5">
        <f t="shared" si="193"/>
        <v>136126946.68000001</v>
      </c>
      <c r="W3068" s="5">
        <v>0</v>
      </c>
      <c r="X3068" t="s">
        <v>1449</v>
      </c>
    </row>
    <row r="3069" spans="1:24" x14ac:dyDescent="0.2">
      <c r="A3069" t="s">
        <v>117</v>
      </c>
      <c r="B3069" t="s">
        <v>118</v>
      </c>
      <c r="C3069" t="s">
        <v>2</v>
      </c>
      <c r="D3069" t="s">
        <v>482</v>
      </c>
      <c r="E3069" t="s">
        <v>483</v>
      </c>
      <c r="F3069" t="s">
        <v>1429</v>
      </c>
      <c r="G3069" t="s">
        <v>1430</v>
      </c>
      <c r="H3069" t="s">
        <v>1441</v>
      </c>
      <c r="I3069" t="s">
        <v>1447</v>
      </c>
      <c r="J3069" t="s">
        <v>223</v>
      </c>
      <c r="K3069" t="s">
        <v>228</v>
      </c>
      <c r="L3069" t="s">
        <v>44</v>
      </c>
      <c r="M3069" s="5">
        <v>52044283.729999997</v>
      </c>
      <c r="N3069" s="5">
        <v>-287076.19</v>
      </c>
      <c r="O3069" s="5">
        <v>51757207.539999999</v>
      </c>
      <c r="P3069" s="5">
        <v>-10565801.83</v>
      </c>
      <c r="Q3069" s="5">
        <v>41191405.710000001</v>
      </c>
      <c r="R3069" s="5">
        <v>0</v>
      </c>
      <c r="S3069" s="5">
        <v>41191405.710000001</v>
      </c>
      <c r="T3069" s="5">
        <v>6917401.4100000001</v>
      </c>
      <c r="U3069" s="5">
        <f t="shared" si="192"/>
        <v>10565801.829999998</v>
      </c>
      <c r="V3069" s="5">
        <f t="shared" si="193"/>
        <v>44839806.129999995</v>
      </c>
      <c r="W3069" s="5">
        <v>0</v>
      </c>
      <c r="X3069" t="s">
        <v>1449</v>
      </c>
    </row>
    <row r="3070" spans="1:24" x14ac:dyDescent="0.2">
      <c r="A3070" t="s">
        <v>117</v>
      </c>
      <c r="B3070" t="s">
        <v>118</v>
      </c>
      <c r="C3070" t="s">
        <v>2</v>
      </c>
      <c r="D3070" t="s">
        <v>482</v>
      </c>
      <c r="E3070" t="s">
        <v>483</v>
      </c>
      <c r="F3070" t="s">
        <v>1429</v>
      </c>
      <c r="G3070" t="s">
        <v>1430</v>
      </c>
      <c r="H3070" t="s">
        <v>1441</v>
      </c>
      <c r="I3070" t="s">
        <v>1447</v>
      </c>
      <c r="J3070" t="s">
        <v>231</v>
      </c>
      <c r="K3070" t="s">
        <v>670</v>
      </c>
      <c r="L3070" t="s">
        <v>1448</v>
      </c>
      <c r="M3070" s="5">
        <v>34618258.969999999</v>
      </c>
      <c r="N3070" s="5">
        <v>0</v>
      </c>
      <c r="O3070" s="5">
        <v>34618258.969999999</v>
      </c>
      <c r="P3070" s="5">
        <v>0</v>
      </c>
      <c r="Q3070" s="5">
        <v>34618258.969999999</v>
      </c>
      <c r="R3070" s="5">
        <v>0</v>
      </c>
      <c r="S3070" s="5">
        <v>0</v>
      </c>
      <c r="T3070" s="5">
        <v>0</v>
      </c>
      <c r="U3070" s="5">
        <f t="shared" si="192"/>
        <v>34618258.969999999</v>
      </c>
      <c r="V3070" s="5">
        <f t="shared" si="193"/>
        <v>34618258.969999999</v>
      </c>
      <c r="W3070" s="5">
        <v>34618258.969999999</v>
      </c>
      <c r="X3070" t="s">
        <v>1452</v>
      </c>
    </row>
    <row r="3071" spans="1:24" x14ac:dyDescent="0.2">
      <c r="A3071" t="s">
        <v>117</v>
      </c>
      <c r="B3071" t="s">
        <v>118</v>
      </c>
      <c r="C3071" t="s">
        <v>2</v>
      </c>
      <c r="D3071" t="s">
        <v>482</v>
      </c>
      <c r="E3071" t="s">
        <v>483</v>
      </c>
      <c r="F3071" t="s">
        <v>1429</v>
      </c>
      <c r="G3071" t="s">
        <v>1430</v>
      </c>
      <c r="H3071" t="s">
        <v>1441</v>
      </c>
      <c r="I3071" t="s">
        <v>1447</v>
      </c>
      <c r="J3071" t="s">
        <v>231</v>
      </c>
      <c r="K3071" t="s">
        <v>670</v>
      </c>
      <c r="L3071" t="s">
        <v>44</v>
      </c>
      <c r="M3071" s="5">
        <v>1101557.99</v>
      </c>
      <c r="N3071" s="5">
        <v>0</v>
      </c>
      <c r="O3071" s="5">
        <v>1101557.99</v>
      </c>
      <c r="P3071" s="5">
        <v>0</v>
      </c>
      <c r="Q3071" s="5">
        <v>1101557.99</v>
      </c>
      <c r="R3071" s="5">
        <v>0</v>
      </c>
      <c r="S3071" s="5">
        <v>0</v>
      </c>
      <c r="T3071" s="5">
        <v>0</v>
      </c>
      <c r="U3071" s="5">
        <f t="shared" si="192"/>
        <v>1101557.99</v>
      </c>
      <c r="V3071" s="5">
        <f t="shared" si="193"/>
        <v>1101557.99</v>
      </c>
      <c r="W3071" s="5">
        <v>1101557.99</v>
      </c>
      <c r="X3071" t="s">
        <v>1452</v>
      </c>
    </row>
    <row r="3072" spans="1:24" x14ac:dyDescent="0.2">
      <c r="A3072" t="s">
        <v>117</v>
      </c>
      <c r="B3072" t="s">
        <v>118</v>
      </c>
      <c r="C3072" t="s">
        <v>2</v>
      </c>
      <c r="D3072" t="s">
        <v>482</v>
      </c>
      <c r="E3072" t="s">
        <v>483</v>
      </c>
      <c r="F3072" t="s">
        <v>1429</v>
      </c>
      <c r="G3072" t="s">
        <v>1430</v>
      </c>
      <c r="H3072" t="s">
        <v>1441</v>
      </c>
      <c r="I3072" t="s">
        <v>1447</v>
      </c>
      <c r="J3072" t="s">
        <v>231</v>
      </c>
      <c r="K3072" t="s">
        <v>948</v>
      </c>
      <c r="L3072" t="s">
        <v>1448</v>
      </c>
      <c r="M3072" s="5">
        <v>1150000</v>
      </c>
      <c r="N3072" s="5">
        <v>0</v>
      </c>
      <c r="O3072" s="5">
        <v>1150000</v>
      </c>
      <c r="P3072" s="5">
        <v>-850000</v>
      </c>
      <c r="Q3072" s="5">
        <v>300000</v>
      </c>
      <c r="R3072" s="5">
        <v>0</v>
      </c>
      <c r="S3072" s="5">
        <v>0</v>
      </c>
      <c r="T3072" s="5">
        <v>0</v>
      </c>
      <c r="U3072" s="5">
        <f t="shared" si="192"/>
        <v>1150000</v>
      </c>
      <c r="V3072" s="5">
        <f t="shared" si="193"/>
        <v>1150000</v>
      </c>
      <c r="W3072" s="5">
        <v>300000</v>
      </c>
      <c r="X3072" t="s">
        <v>1453</v>
      </c>
    </row>
    <row r="3073" spans="1:24" s="10" customFormat="1" ht="15.75" thickBot="1" x14ac:dyDescent="0.25">
      <c r="M3073" s="11">
        <f>SUBTOTAL(9,M3065:M3072)</f>
        <v>320373913</v>
      </c>
      <c r="N3073" s="11">
        <f t="shared" ref="N3073" si="194">SUBTOTAL(9,N3065:N3072)</f>
        <v>-5.8207660913467407E-11</v>
      </c>
      <c r="O3073" s="11">
        <f>SUM(O2:O3072)</f>
        <v>1077704600.8700001</v>
      </c>
      <c r="P3073" s="11">
        <f t="shared" ref="P3073:W3073" si="195">SUM(P2:P3072)</f>
        <v>-248119977.63000003</v>
      </c>
      <c r="Q3073" s="11">
        <f t="shared" si="195"/>
        <v>829584623.23999989</v>
      </c>
      <c r="R3073" s="11">
        <f t="shared" si="195"/>
        <v>49449944.790000014</v>
      </c>
      <c r="S3073" s="11">
        <f t="shared" si="195"/>
        <v>551568192.91000068</v>
      </c>
      <c r="T3073" s="11">
        <f t="shared" si="195"/>
        <v>369612526.81000006</v>
      </c>
      <c r="U3073" s="11">
        <f t="shared" si="195"/>
        <v>526136407.95999992</v>
      </c>
      <c r="V3073" s="11">
        <f t="shared" si="195"/>
        <v>708092074.05999982</v>
      </c>
      <c r="W3073" s="11">
        <f t="shared" si="195"/>
        <v>228566485.53999999</v>
      </c>
    </row>
    <row r="3074" spans="1:24" ht="13.5" thickTop="1" x14ac:dyDescent="0.2"/>
    <row r="3075" spans="1:24" s="8" customFormat="1" ht="15.75" thickBot="1" x14ac:dyDescent="0.25">
      <c r="M3075" s="9" t="e">
        <f>+M3073+#REF!</f>
        <v>#REF!</v>
      </c>
      <c r="N3075" s="9" t="e">
        <f>+N3073+#REF!</f>
        <v>#REF!</v>
      </c>
      <c r="O3075" s="9">
        <f>+O3073</f>
        <v>1077704600.8700001</v>
      </c>
      <c r="P3075" s="9">
        <f t="shared" ref="P3075:W3075" si="196">+P3073</f>
        <v>-248119977.63000003</v>
      </c>
      <c r="Q3075" s="9">
        <f t="shared" si="196"/>
        <v>829584623.23999989</v>
      </c>
      <c r="R3075" s="9">
        <f t="shared" si="196"/>
        <v>49449944.790000014</v>
      </c>
      <c r="S3075" s="9">
        <f t="shared" si="196"/>
        <v>551568192.91000068</v>
      </c>
      <c r="T3075" s="9">
        <f t="shared" si="196"/>
        <v>369612526.81000006</v>
      </c>
      <c r="U3075" s="9">
        <f t="shared" si="196"/>
        <v>526136407.95999992</v>
      </c>
      <c r="V3075" s="9">
        <f t="shared" si="196"/>
        <v>708092074.05999982</v>
      </c>
      <c r="W3075" s="9">
        <f t="shared" si="196"/>
        <v>228566485.53999999</v>
      </c>
    </row>
    <row r="3077" spans="1:24" x14ac:dyDescent="0.2">
      <c r="A3077" s="2" t="s">
        <v>1823</v>
      </c>
      <c r="B3077" s="2" t="s">
        <v>1823</v>
      </c>
      <c r="C3077" s="2" t="s">
        <v>1823</v>
      </c>
      <c r="D3077" s="2" t="s">
        <v>1823</v>
      </c>
      <c r="E3077" s="2" t="s">
        <v>1823</v>
      </c>
      <c r="F3077" s="2" t="s">
        <v>1823</v>
      </c>
      <c r="G3077" s="2" t="s">
        <v>1823</v>
      </c>
      <c r="H3077" s="2" t="s">
        <v>1823</v>
      </c>
      <c r="I3077" s="2" t="s">
        <v>1823</v>
      </c>
      <c r="J3077" s="2" t="s">
        <v>1823</v>
      </c>
      <c r="K3077" s="2" t="s">
        <v>1823</v>
      </c>
      <c r="L3077" s="2" t="s">
        <v>1823</v>
      </c>
      <c r="M3077" s="6">
        <v>1077704600.8699999</v>
      </c>
      <c r="N3077" s="6">
        <v>0</v>
      </c>
      <c r="O3077" s="6">
        <f>+M3077+N3077</f>
        <v>1077704600.8699999</v>
      </c>
      <c r="P3077" s="6">
        <v>-248119977.63</v>
      </c>
      <c r="Q3077" s="6">
        <v>829584623.24000001</v>
      </c>
      <c r="R3077" s="6">
        <v>49449944.789999999</v>
      </c>
      <c r="S3077" s="6">
        <v>551568192.90999997</v>
      </c>
      <c r="T3077" s="6">
        <v>369612526.81</v>
      </c>
      <c r="U3077" s="6">
        <f>+O3077-S3077</f>
        <v>526136407.95999992</v>
      </c>
      <c r="V3077" s="6">
        <f>+O3077-T3077</f>
        <v>708092074.05999994</v>
      </c>
      <c r="W3077" s="6">
        <v>228566485.53999999</v>
      </c>
      <c r="X3077" s="2" t="s">
        <v>1823</v>
      </c>
    </row>
    <row r="3078" spans="1:24" s="7" customFormat="1" x14ac:dyDescent="0.2">
      <c r="M3078" s="7" t="e">
        <f>+M3077-M3075</f>
        <v>#REF!</v>
      </c>
      <c r="N3078" s="7" t="e">
        <f t="shared" ref="N3078:W3078" si="197">+N3077-N3075</f>
        <v>#REF!</v>
      </c>
      <c r="O3078" s="7">
        <f t="shared" si="197"/>
        <v>0</v>
      </c>
      <c r="P3078" s="7">
        <f t="shared" si="197"/>
        <v>0</v>
      </c>
      <c r="Q3078" s="7">
        <f t="shared" si="197"/>
        <v>0</v>
      </c>
      <c r="R3078" s="7">
        <f t="shared" si="197"/>
        <v>0</v>
      </c>
      <c r="S3078" s="7">
        <f t="shared" si="197"/>
        <v>0</v>
      </c>
      <c r="T3078" s="7">
        <f t="shared" si="197"/>
        <v>0</v>
      </c>
      <c r="U3078" s="7">
        <f t="shared" si="197"/>
        <v>0</v>
      </c>
      <c r="V3078" s="7">
        <f t="shared" si="197"/>
        <v>0</v>
      </c>
      <c r="W3078" s="7">
        <f t="shared" si="197"/>
        <v>0</v>
      </c>
    </row>
  </sheetData>
  <autoFilter ref="A1:X3064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Anexo 2</vt:lpstr>
      <vt:lpstr>REFORMA Anexo 2 (2)</vt:lpstr>
      <vt:lpstr>REFORMA</vt:lpstr>
      <vt:lpstr>EJECUCIÓN</vt:lpstr>
      <vt:lpstr>EJECUCIÓN (2)</vt:lpstr>
      <vt:lpstr>Hoja1</vt:lpstr>
      <vt:lpstr>HOJA DE TRABAJO</vt:lpstr>
      <vt:lpstr>Hoja3</vt:lpstr>
      <vt:lpstr>HOJA DE TRABAJO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Secretaria de Concejo</cp:lastModifiedBy>
  <cp:revision>1</cp:revision>
  <dcterms:created xsi:type="dcterms:W3CDTF">2020-10-01T13:21:11Z</dcterms:created>
  <dcterms:modified xsi:type="dcterms:W3CDTF">2020-10-14T20:42:30Z</dcterms:modified>
</cp:coreProperties>
</file>